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showInkAnnotation="0" codeName="ThisWorkbook"/>
  <mc:AlternateContent xmlns:mc="http://schemas.openxmlformats.org/markup-compatibility/2006">
    <mc:Choice Requires="x15">
      <x15ac:absPath xmlns:x15ac="http://schemas.microsoft.com/office/spreadsheetml/2010/11/ac" url="C:\Users\Usuario\Downloads\"/>
    </mc:Choice>
  </mc:AlternateContent>
  <xr:revisionPtr revIDLastSave="0" documentId="8_{D441B6C1-9F20-42A2-B62A-A405F1407B78}" xr6:coauthVersionLast="47" xr6:coauthVersionMax="47" xr10:uidLastSave="{00000000-0000-0000-0000-000000000000}"/>
  <bookViews>
    <workbookView xWindow="-120" yWindow="-120" windowWidth="20730" windowHeight="11040" xr2:uid="{00000000-000D-0000-FFFF-FFFF00000000}"/>
  </bookViews>
  <sheets>
    <sheet name="BD" sheetId="1" r:id="rId1"/>
    <sheet name="SEGUIMIENTO SUPERVISORES" sheetId="8" state="hidden" r:id="rId2"/>
  </sheets>
  <externalReferences>
    <externalReference r:id="rId3"/>
  </externalReferences>
  <definedNames>
    <definedName name="_xlnm._FilterDatabase" localSheetId="0" hidden="1">BD!$AP$3:$AS$1095</definedName>
    <definedName name="_Hlk485759291" localSheetId="0">BD!#REF!</definedName>
    <definedName name="ABOGADO_RESPONSABLE">#REF!</definedName>
    <definedName name="AFECTACIÓN_DEL_RECURSO">#REF!</definedName>
    <definedName name="_xlnm.Extract" localSheetId="0">BD!$AP$1105:$AS$1106</definedName>
    <definedName name="C__TIPO_DE_IDENTIFICACIÓN">#REF!</definedName>
    <definedName name="CAUSALES_DENTRO_DE_LA_MODALIDAD_DE_SELECCIÓN">#REF!</definedName>
    <definedName name="CLASE_DE_CONTRATO">#REF!</definedName>
    <definedName name="CLASE_DE_GARANTÍA">#REF!</definedName>
    <definedName name="CONCURO_DE_MÉRITOS">#REF!</definedName>
    <definedName name="CONTRATACIÓN_DIRECTA">#REF!</definedName>
    <definedName name="_xlnm.Criteria" localSheetId="0">BD!$AP$1105:$AS$1106</definedName>
    <definedName name="DEPENDENCIA_SOLICITANTE">#REF!:#REF!</definedName>
    <definedName name="LICITACIÓN_PÚBLICA">#REF!</definedName>
    <definedName name="MÍNIMA_CUANTÍA">#REF!</definedName>
    <definedName name="MODALIDAD_DE_SELECCIÓN">#REF!</definedName>
    <definedName name="ok">[1]LISTAS!$P$2:$P$4</definedName>
    <definedName name="OLE_LINK1" localSheetId="0">BD!#REF!</definedName>
    <definedName name="PROCEDIMIENTO_SEGÚN_REGLAMENTO_DE_ORGANISMOS_INTERNACIONALES">#REF!</definedName>
    <definedName name="RECURSO__MADS_FONAM">#REF!</definedName>
    <definedName name="RIESGO_ASEGURADO">#REF!</definedName>
    <definedName name="RIESGOS_ASEGURADOS">#REF!</definedName>
    <definedName name="SELECCIÓN_ABREVIADA">#REF!</definedName>
    <definedName name="tblMainTable_trRowMiddle_tdCell1_tblForm_trGridRow_tdCell1_grdResultList_tdCUDOrderACtionCol_lnkViewContract_0" localSheetId="0">BD!$BF$20</definedName>
    <definedName name="TIENE_RUP">#REF!</definedName>
    <definedName name="TIPO_DE_RECURSOS_DE_OTRA_ENTIDAD">#REF!</definedName>
    <definedName name="TIPO_DE_SEGUIMIENTO">#REF!</definedName>
    <definedName name="_xlnm.Print_Titles" localSheetId="0">BD!$3:$3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43" i="1" l="1"/>
  <c r="BC143" i="1"/>
  <c r="BD143" i="1" s="1"/>
  <c r="BF143" i="1"/>
  <c r="BJ143" i="1"/>
  <c r="BK143" i="1"/>
  <c r="BN143" i="1"/>
  <c r="BT143" i="1"/>
  <c r="BT634" i="1"/>
  <c r="AD634" i="1"/>
  <c r="BC634" i="1"/>
  <c r="BD634" i="1" s="1"/>
  <c r="BF634" i="1"/>
  <c r="BJ634" i="1"/>
  <c r="BK634" i="1"/>
  <c r="BN634" i="1"/>
  <c r="BF5" i="1"/>
  <c r="BJ5" i="1"/>
  <c r="BK5" i="1"/>
  <c r="BF6" i="1"/>
  <c r="BJ6" i="1"/>
  <c r="BK6" i="1"/>
  <c r="BF7" i="1"/>
  <c r="BJ7" i="1"/>
  <c r="BK7" i="1"/>
  <c r="BF8" i="1"/>
  <c r="BJ8" i="1"/>
  <c r="BK8" i="1"/>
  <c r="BF9" i="1"/>
  <c r="BJ9" i="1"/>
  <c r="BK9" i="1"/>
  <c r="BF10" i="1"/>
  <c r="BJ10" i="1"/>
  <c r="BK10" i="1"/>
  <c r="BF11" i="1"/>
  <c r="BJ11" i="1"/>
  <c r="BK11" i="1"/>
  <c r="BF12" i="1"/>
  <c r="BJ12" i="1"/>
  <c r="BK12" i="1"/>
  <c r="BF13" i="1"/>
  <c r="BJ13" i="1"/>
  <c r="BK13" i="1"/>
  <c r="BF14" i="1"/>
  <c r="BJ14" i="1"/>
  <c r="BK14" i="1"/>
  <c r="BF15" i="1"/>
  <c r="BJ15" i="1"/>
  <c r="BK15" i="1"/>
  <c r="BF16" i="1"/>
  <c r="BJ16" i="1"/>
  <c r="BK16" i="1"/>
  <c r="BF17" i="1"/>
  <c r="BJ17" i="1"/>
  <c r="BK17" i="1"/>
  <c r="BF18" i="1"/>
  <c r="BJ18" i="1"/>
  <c r="BK18" i="1"/>
  <c r="BF19" i="1"/>
  <c r="BJ19" i="1"/>
  <c r="BK19" i="1"/>
  <c r="BF20" i="1"/>
  <c r="BJ20" i="1"/>
  <c r="BK20" i="1"/>
  <c r="BF21" i="1"/>
  <c r="BJ21" i="1"/>
  <c r="BK21" i="1"/>
  <c r="BF22" i="1"/>
  <c r="BJ22" i="1"/>
  <c r="BK22" i="1"/>
  <c r="BF23" i="1"/>
  <c r="BJ23" i="1"/>
  <c r="BK23" i="1"/>
  <c r="BF24" i="1"/>
  <c r="BJ24" i="1"/>
  <c r="BK24" i="1"/>
  <c r="BF25" i="1"/>
  <c r="BJ25" i="1"/>
  <c r="BK25" i="1"/>
  <c r="BF26" i="1"/>
  <c r="BJ26" i="1"/>
  <c r="BK26" i="1"/>
  <c r="BF27" i="1"/>
  <c r="BJ27" i="1"/>
  <c r="BK27" i="1"/>
  <c r="BF28" i="1"/>
  <c r="BJ28" i="1"/>
  <c r="BK28" i="1"/>
  <c r="BF29" i="1"/>
  <c r="BJ29" i="1"/>
  <c r="BK29" i="1"/>
  <c r="BF30" i="1"/>
  <c r="BJ30" i="1"/>
  <c r="BK30" i="1"/>
  <c r="BF31" i="1"/>
  <c r="BJ31" i="1"/>
  <c r="BK31" i="1"/>
  <c r="BF32" i="1"/>
  <c r="BJ32" i="1"/>
  <c r="BK32" i="1"/>
  <c r="BF33" i="1"/>
  <c r="BJ33" i="1"/>
  <c r="BK33" i="1"/>
  <c r="BF34" i="1"/>
  <c r="BJ34" i="1"/>
  <c r="BK34" i="1"/>
  <c r="BF35" i="1"/>
  <c r="BJ35" i="1"/>
  <c r="BK35" i="1"/>
  <c r="BF36" i="1"/>
  <c r="BJ36" i="1"/>
  <c r="BK36" i="1"/>
  <c r="BF37" i="1"/>
  <c r="BJ37" i="1"/>
  <c r="BK37" i="1"/>
  <c r="BF38" i="1"/>
  <c r="BJ38" i="1"/>
  <c r="BK38" i="1"/>
  <c r="BF39" i="1"/>
  <c r="BJ39" i="1"/>
  <c r="BK39" i="1"/>
  <c r="BF40" i="1"/>
  <c r="BJ40" i="1"/>
  <c r="BK40" i="1"/>
  <c r="BF41" i="1"/>
  <c r="BJ41" i="1"/>
  <c r="BK41" i="1"/>
  <c r="BF42" i="1"/>
  <c r="BJ42" i="1"/>
  <c r="BK42" i="1"/>
  <c r="BF43" i="1"/>
  <c r="BJ43" i="1"/>
  <c r="BK43" i="1"/>
  <c r="BF44" i="1"/>
  <c r="BJ44" i="1"/>
  <c r="BK44" i="1"/>
  <c r="BF45" i="1"/>
  <c r="BJ45" i="1"/>
  <c r="BK45" i="1"/>
  <c r="BF46" i="1"/>
  <c r="BJ46" i="1"/>
  <c r="BK46" i="1"/>
  <c r="BF47" i="1"/>
  <c r="BJ47" i="1"/>
  <c r="BK47" i="1"/>
  <c r="BF48" i="1"/>
  <c r="BJ48" i="1"/>
  <c r="BK48" i="1"/>
  <c r="BF49" i="1"/>
  <c r="BJ49" i="1"/>
  <c r="BK49" i="1"/>
  <c r="BF50" i="1"/>
  <c r="BJ50" i="1"/>
  <c r="BK50" i="1"/>
  <c r="BF51" i="1"/>
  <c r="BJ51" i="1"/>
  <c r="BK51" i="1"/>
  <c r="BF52" i="1"/>
  <c r="BJ52" i="1"/>
  <c r="BK52" i="1"/>
  <c r="BF53" i="1"/>
  <c r="BJ53" i="1"/>
  <c r="BK53" i="1"/>
  <c r="BF54" i="1"/>
  <c r="BJ54" i="1"/>
  <c r="BK54" i="1"/>
  <c r="BF55" i="1"/>
  <c r="BJ55" i="1"/>
  <c r="BK55" i="1"/>
  <c r="BF56" i="1"/>
  <c r="BJ56" i="1"/>
  <c r="BK56" i="1"/>
  <c r="BF57" i="1"/>
  <c r="BJ57" i="1"/>
  <c r="BK57" i="1"/>
  <c r="BF58" i="1"/>
  <c r="BJ58" i="1"/>
  <c r="BK58" i="1"/>
  <c r="BF59" i="1"/>
  <c r="BJ59" i="1"/>
  <c r="BK59" i="1"/>
  <c r="BF60" i="1"/>
  <c r="BJ60" i="1"/>
  <c r="BK60" i="1"/>
  <c r="BF61" i="1"/>
  <c r="BJ61" i="1"/>
  <c r="BK61" i="1"/>
  <c r="BF62" i="1"/>
  <c r="BJ62" i="1"/>
  <c r="BK62" i="1"/>
  <c r="BF63" i="1"/>
  <c r="BJ63" i="1"/>
  <c r="BK63" i="1"/>
  <c r="BF64" i="1"/>
  <c r="BJ64" i="1"/>
  <c r="BK64" i="1"/>
  <c r="BF65" i="1"/>
  <c r="BJ65" i="1"/>
  <c r="BK65" i="1"/>
  <c r="BF66" i="1"/>
  <c r="BJ66" i="1"/>
  <c r="BK66" i="1"/>
  <c r="BF67" i="1"/>
  <c r="BJ67" i="1"/>
  <c r="BK67" i="1"/>
  <c r="BF68" i="1"/>
  <c r="BJ68" i="1"/>
  <c r="BK68" i="1"/>
  <c r="BF69" i="1"/>
  <c r="BJ69" i="1"/>
  <c r="BK69" i="1"/>
  <c r="BF70" i="1"/>
  <c r="BJ70" i="1"/>
  <c r="BK70" i="1"/>
  <c r="BF71" i="1"/>
  <c r="BJ71" i="1"/>
  <c r="BK71" i="1"/>
  <c r="BF72" i="1"/>
  <c r="BJ72" i="1"/>
  <c r="BK72" i="1"/>
  <c r="BF73" i="1"/>
  <c r="BJ73" i="1"/>
  <c r="BK73" i="1"/>
  <c r="BF74" i="1"/>
  <c r="BJ74" i="1"/>
  <c r="BK74" i="1"/>
  <c r="BF75" i="1"/>
  <c r="BJ75" i="1"/>
  <c r="BK75" i="1"/>
  <c r="BF76" i="1"/>
  <c r="BJ76" i="1"/>
  <c r="BK76" i="1"/>
  <c r="BF77" i="1"/>
  <c r="BJ77" i="1"/>
  <c r="BK77" i="1"/>
  <c r="BF78" i="1"/>
  <c r="BJ78" i="1"/>
  <c r="BK78" i="1"/>
  <c r="BF79" i="1"/>
  <c r="BJ79" i="1"/>
  <c r="BK79" i="1"/>
  <c r="BF80" i="1"/>
  <c r="BJ80" i="1"/>
  <c r="BK80" i="1"/>
  <c r="BF81" i="1"/>
  <c r="BJ81" i="1"/>
  <c r="BK81" i="1"/>
  <c r="BF82" i="1"/>
  <c r="BJ82" i="1"/>
  <c r="BK82" i="1"/>
  <c r="BF83" i="1"/>
  <c r="BJ83" i="1"/>
  <c r="BK83" i="1"/>
  <c r="BF84" i="1"/>
  <c r="BJ84" i="1"/>
  <c r="BK84" i="1"/>
  <c r="BF85" i="1"/>
  <c r="BJ85" i="1"/>
  <c r="BK85" i="1"/>
  <c r="BF86" i="1"/>
  <c r="BJ86" i="1"/>
  <c r="BK86" i="1"/>
  <c r="BF87" i="1"/>
  <c r="BJ87" i="1"/>
  <c r="BK87" i="1"/>
  <c r="BF88" i="1"/>
  <c r="BJ88" i="1"/>
  <c r="BK88" i="1"/>
  <c r="BF89" i="1"/>
  <c r="BJ89" i="1"/>
  <c r="BK89" i="1"/>
  <c r="BF90" i="1"/>
  <c r="BJ90" i="1"/>
  <c r="BK90" i="1"/>
  <c r="BF91" i="1"/>
  <c r="BJ91" i="1"/>
  <c r="BK91" i="1"/>
  <c r="BF92" i="1"/>
  <c r="BJ92" i="1"/>
  <c r="BK92" i="1"/>
  <c r="BF93" i="1"/>
  <c r="BJ93" i="1"/>
  <c r="BK93" i="1"/>
  <c r="BF94" i="1"/>
  <c r="BJ94" i="1"/>
  <c r="BK94" i="1"/>
  <c r="BF95" i="1"/>
  <c r="BJ95" i="1"/>
  <c r="BK95" i="1"/>
  <c r="BF96" i="1"/>
  <c r="BJ96" i="1"/>
  <c r="BK96" i="1"/>
  <c r="BF97" i="1"/>
  <c r="BJ97" i="1"/>
  <c r="BK97" i="1"/>
  <c r="BF98" i="1"/>
  <c r="BJ98" i="1"/>
  <c r="BK98" i="1"/>
  <c r="BF99" i="1"/>
  <c r="BJ99" i="1"/>
  <c r="BK99" i="1"/>
  <c r="BF100" i="1"/>
  <c r="BJ100" i="1"/>
  <c r="BK100" i="1"/>
  <c r="BF101" i="1"/>
  <c r="BJ101" i="1"/>
  <c r="BK101" i="1"/>
  <c r="BF102" i="1"/>
  <c r="BJ102" i="1"/>
  <c r="BK102" i="1"/>
  <c r="BF103" i="1"/>
  <c r="BJ103" i="1"/>
  <c r="BK103" i="1"/>
  <c r="BF104" i="1"/>
  <c r="BJ104" i="1"/>
  <c r="BK104" i="1"/>
  <c r="BF105" i="1"/>
  <c r="BJ105" i="1"/>
  <c r="BK105" i="1"/>
  <c r="BF106" i="1"/>
  <c r="BJ106" i="1"/>
  <c r="BK106" i="1"/>
  <c r="BF107" i="1"/>
  <c r="BJ107" i="1"/>
  <c r="BK107" i="1"/>
  <c r="BF108" i="1"/>
  <c r="BJ108" i="1"/>
  <c r="BK108" i="1"/>
  <c r="BF109" i="1"/>
  <c r="BJ109" i="1"/>
  <c r="BK109" i="1"/>
  <c r="BF110" i="1"/>
  <c r="BJ110" i="1"/>
  <c r="BK110" i="1"/>
  <c r="BF111" i="1"/>
  <c r="BJ111" i="1"/>
  <c r="BK111" i="1"/>
  <c r="BF112" i="1"/>
  <c r="BJ112" i="1"/>
  <c r="BK112" i="1"/>
  <c r="BF113" i="1"/>
  <c r="BJ113" i="1"/>
  <c r="BK113" i="1"/>
  <c r="BF114" i="1"/>
  <c r="BJ114" i="1"/>
  <c r="BK114" i="1"/>
  <c r="BF115" i="1"/>
  <c r="BJ115" i="1"/>
  <c r="BK115" i="1"/>
  <c r="BF116" i="1"/>
  <c r="BJ116" i="1"/>
  <c r="BK116" i="1"/>
  <c r="BF117" i="1"/>
  <c r="BJ117" i="1"/>
  <c r="BK117" i="1"/>
  <c r="BF118" i="1"/>
  <c r="BJ118" i="1"/>
  <c r="BK118" i="1"/>
  <c r="BF119" i="1"/>
  <c r="BJ119" i="1"/>
  <c r="BK119" i="1"/>
  <c r="BF120" i="1"/>
  <c r="BJ120" i="1"/>
  <c r="BK120" i="1"/>
  <c r="BF121" i="1"/>
  <c r="BJ121" i="1"/>
  <c r="BK121" i="1"/>
  <c r="BF122" i="1"/>
  <c r="BJ122" i="1"/>
  <c r="BK122" i="1"/>
  <c r="BF123" i="1"/>
  <c r="BJ123" i="1"/>
  <c r="BK123" i="1"/>
  <c r="BF124" i="1"/>
  <c r="BJ124" i="1"/>
  <c r="BK124" i="1"/>
  <c r="BF125" i="1"/>
  <c r="BJ125" i="1"/>
  <c r="BK125" i="1"/>
  <c r="BF126" i="1"/>
  <c r="BJ126" i="1"/>
  <c r="BK126" i="1"/>
  <c r="BF127" i="1"/>
  <c r="BJ127" i="1"/>
  <c r="BK127" i="1"/>
  <c r="BF128" i="1"/>
  <c r="BJ128" i="1"/>
  <c r="BK128" i="1"/>
  <c r="BF129" i="1"/>
  <c r="BJ129" i="1"/>
  <c r="BK129" i="1"/>
  <c r="BF130" i="1"/>
  <c r="BJ130" i="1"/>
  <c r="BK130" i="1"/>
  <c r="BF131" i="1"/>
  <c r="BJ131" i="1"/>
  <c r="BK131" i="1"/>
  <c r="BF132" i="1"/>
  <c r="BJ132" i="1"/>
  <c r="BK132" i="1"/>
  <c r="BF133" i="1"/>
  <c r="BJ133" i="1"/>
  <c r="BK133" i="1"/>
  <c r="BF134" i="1"/>
  <c r="BJ134" i="1"/>
  <c r="BK134" i="1"/>
  <c r="BF135" i="1"/>
  <c r="BJ135" i="1"/>
  <c r="BK135" i="1"/>
  <c r="BF136" i="1"/>
  <c r="BJ136" i="1"/>
  <c r="BK136" i="1"/>
  <c r="BF137" i="1"/>
  <c r="BJ137" i="1"/>
  <c r="BK137" i="1"/>
  <c r="BF138" i="1"/>
  <c r="BJ138" i="1"/>
  <c r="BK138" i="1"/>
  <c r="BF139" i="1"/>
  <c r="BJ139" i="1"/>
  <c r="BK139" i="1"/>
  <c r="BF140" i="1"/>
  <c r="BJ140" i="1"/>
  <c r="BK140" i="1"/>
  <c r="BF141" i="1"/>
  <c r="BJ141" i="1"/>
  <c r="BK141" i="1"/>
  <c r="BF142" i="1"/>
  <c r="BJ142" i="1"/>
  <c r="BK142" i="1"/>
  <c r="BF144" i="1"/>
  <c r="BJ144" i="1"/>
  <c r="BK144" i="1"/>
  <c r="BF145" i="1"/>
  <c r="BJ145" i="1"/>
  <c r="BK145" i="1"/>
  <c r="BF146" i="1"/>
  <c r="BJ146" i="1"/>
  <c r="BK146" i="1"/>
  <c r="BF147" i="1"/>
  <c r="BJ147" i="1"/>
  <c r="BK147" i="1"/>
  <c r="BF148" i="1"/>
  <c r="BJ148" i="1"/>
  <c r="BK148" i="1"/>
  <c r="BF149" i="1"/>
  <c r="BJ149" i="1"/>
  <c r="BK149" i="1"/>
  <c r="BF150" i="1"/>
  <c r="BJ150" i="1"/>
  <c r="BK150" i="1"/>
  <c r="BF151" i="1"/>
  <c r="BJ151" i="1"/>
  <c r="BK151" i="1"/>
  <c r="BF152" i="1"/>
  <c r="BJ152" i="1"/>
  <c r="BK152" i="1"/>
  <c r="BF153" i="1"/>
  <c r="BJ153" i="1"/>
  <c r="BK153" i="1"/>
  <c r="BF154" i="1"/>
  <c r="BJ154" i="1"/>
  <c r="BK154" i="1"/>
  <c r="BF155" i="1"/>
  <c r="BJ155" i="1"/>
  <c r="BK155" i="1"/>
  <c r="BF156" i="1"/>
  <c r="BJ156" i="1"/>
  <c r="BK156" i="1"/>
  <c r="BF157" i="1"/>
  <c r="BJ157" i="1"/>
  <c r="BK157" i="1"/>
  <c r="BF158" i="1"/>
  <c r="BJ158" i="1"/>
  <c r="BK158" i="1"/>
  <c r="BF159" i="1"/>
  <c r="BJ159" i="1"/>
  <c r="BK159" i="1"/>
  <c r="BF160" i="1"/>
  <c r="BJ160" i="1"/>
  <c r="BK160" i="1"/>
  <c r="BF161" i="1"/>
  <c r="BJ161" i="1"/>
  <c r="BK161" i="1"/>
  <c r="BF162" i="1"/>
  <c r="BJ162" i="1"/>
  <c r="BK162" i="1"/>
  <c r="BF163" i="1"/>
  <c r="BJ163" i="1"/>
  <c r="BK163" i="1"/>
  <c r="BF164" i="1"/>
  <c r="BJ164" i="1"/>
  <c r="BK164" i="1"/>
  <c r="BF165" i="1"/>
  <c r="BJ165" i="1"/>
  <c r="BK165" i="1"/>
  <c r="BF166" i="1"/>
  <c r="BJ166" i="1"/>
  <c r="BK166" i="1"/>
  <c r="BF167" i="1"/>
  <c r="BJ167" i="1"/>
  <c r="BK167" i="1"/>
  <c r="BF168" i="1"/>
  <c r="BJ168" i="1"/>
  <c r="BK168" i="1"/>
  <c r="BF169" i="1"/>
  <c r="BJ169" i="1"/>
  <c r="BK169" i="1"/>
  <c r="BF170" i="1"/>
  <c r="BJ170" i="1"/>
  <c r="BK170" i="1"/>
  <c r="BF171" i="1"/>
  <c r="BJ171" i="1"/>
  <c r="BK171" i="1"/>
  <c r="BF172" i="1"/>
  <c r="BJ172" i="1"/>
  <c r="BK172" i="1"/>
  <c r="BF173" i="1"/>
  <c r="BJ173" i="1"/>
  <c r="BK173" i="1"/>
  <c r="BF174" i="1"/>
  <c r="BJ174" i="1"/>
  <c r="BK174" i="1"/>
  <c r="BF175" i="1"/>
  <c r="BJ175" i="1"/>
  <c r="BK175" i="1"/>
  <c r="BF176" i="1"/>
  <c r="BJ176" i="1"/>
  <c r="BK176" i="1"/>
  <c r="BF177" i="1"/>
  <c r="BJ177" i="1"/>
  <c r="BK177" i="1"/>
  <c r="BF178" i="1"/>
  <c r="BJ178" i="1"/>
  <c r="BK178" i="1"/>
  <c r="BF179" i="1"/>
  <c r="BJ179" i="1"/>
  <c r="BK179" i="1"/>
  <c r="BF180" i="1"/>
  <c r="BJ180" i="1"/>
  <c r="BK180" i="1"/>
  <c r="BF181" i="1"/>
  <c r="BJ181" i="1"/>
  <c r="BK181" i="1"/>
  <c r="BF182" i="1"/>
  <c r="BJ182" i="1"/>
  <c r="BK182" i="1"/>
  <c r="BF183" i="1"/>
  <c r="BJ183" i="1"/>
  <c r="BK183" i="1"/>
  <c r="BF184" i="1"/>
  <c r="BJ184" i="1"/>
  <c r="BK184" i="1"/>
  <c r="BF185" i="1"/>
  <c r="BJ185" i="1"/>
  <c r="BK185" i="1"/>
  <c r="BF186" i="1"/>
  <c r="BJ186" i="1"/>
  <c r="BK186" i="1"/>
  <c r="BF187" i="1"/>
  <c r="BJ187" i="1"/>
  <c r="BK187" i="1"/>
  <c r="BF188" i="1"/>
  <c r="BJ188" i="1"/>
  <c r="BK188" i="1"/>
  <c r="BF189" i="1"/>
  <c r="BJ189" i="1"/>
  <c r="BK189" i="1"/>
  <c r="BF190" i="1"/>
  <c r="BJ190" i="1"/>
  <c r="BK190" i="1"/>
  <c r="BF191" i="1"/>
  <c r="BJ191" i="1"/>
  <c r="BK191" i="1"/>
  <c r="BF192" i="1"/>
  <c r="BJ192" i="1"/>
  <c r="BK192" i="1"/>
  <c r="BF193" i="1"/>
  <c r="BJ193" i="1"/>
  <c r="BK193" i="1"/>
  <c r="BF194" i="1"/>
  <c r="BJ194" i="1"/>
  <c r="BK194" i="1"/>
  <c r="BF195" i="1"/>
  <c r="BJ195" i="1"/>
  <c r="BK195" i="1"/>
  <c r="BF196" i="1"/>
  <c r="BJ196" i="1"/>
  <c r="BK196" i="1"/>
  <c r="BF197" i="1"/>
  <c r="BJ197" i="1"/>
  <c r="BK197" i="1"/>
  <c r="BF198" i="1"/>
  <c r="BJ198" i="1"/>
  <c r="BK198" i="1"/>
  <c r="BF199" i="1"/>
  <c r="BJ199" i="1"/>
  <c r="BK199" i="1"/>
  <c r="BF200" i="1"/>
  <c r="BJ200" i="1"/>
  <c r="BK200" i="1"/>
  <c r="BF201" i="1"/>
  <c r="BJ201" i="1"/>
  <c r="BK201" i="1"/>
  <c r="BF202" i="1"/>
  <c r="BJ202" i="1"/>
  <c r="BK202" i="1"/>
  <c r="BF203" i="1"/>
  <c r="BJ203" i="1"/>
  <c r="BK203" i="1"/>
  <c r="BF204" i="1"/>
  <c r="BJ204" i="1"/>
  <c r="BK204" i="1"/>
  <c r="BF205" i="1"/>
  <c r="BJ205" i="1"/>
  <c r="BK205" i="1"/>
  <c r="BF206" i="1"/>
  <c r="BJ206" i="1"/>
  <c r="BK206" i="1"/>
  <c r="BF207" i="1"/>
  <c r="BJ207" i="1"/>
  <c r="BK207" i="1"/>
  <c r="BF208" i="1"/>
  <c r="BJ208" i="1"/>
  <c r="BK208" i="1"/>
  <c r="BF209" i="1"/>
  <c r="BJ209" i="1"/>
  <c r="BK209" i="1"/>
  <c r="BF210" i="1"/>
  <c r="BJ210" i="1"/>
  <c r="BK210" i="1"/>
  <c r="BF211" i="1"/>
  <c r="BJ211" i="1"/>
  <c r="BK211" i="1"/>
  <c r="BF212" i="1"/>
  <c r="BJ212" i="1"/>
  <c r="BK212" i="1"/>
  <c r="BF213" i="1"/>
  <c r="BJ213" i="1"/>
  <c r="BK213" i="1"/>
  <c r="BF214" i="1"/>
  <c r="BJ214" i="1"/>
  <c r="BK214" i="1"/>
  <c r="BF215" i="1"/>
  <c r="BJ215" i="1"/>
  <c r="BK215" i="1"/>
  <c r="BF216" i="1"/>
  <c r="BJ216" i="1"/>
  <c r="BK216" i="1"/>
  <c r="BF217" i="1"/>
  <c r="BJ217" i="1"/>
  <c r="BK217" i="1"/>
  <c r="BF218" i="1"/>
  <c r="BJ218" i="1"/>
  <c r="BK218" i="1"/>
  <c r="BF219" i="1"/>
  <c r="BJ219" i="1"/>
  <c r="BK219" i="1"/>
  <c r="BF220" i="1"/>
  <c r="BJ220" i="1"/>
  <c r="BK220" i="1"/>
  <c r="BF221" i="1"/>
  <c r="BJ221" i="1"/>
  <c r="BK221" i="1"/>
  <c r="BF222" i="1"/>
  <c r="BJ222" i="1"/>
  <c r="BK222" i="1"/>
  <c r="BF223" i="1"/>
  <c r="BJ223" i="1"/>
  <c r="BK223" i="1"/>
  <c r="BF224" i="1"/>
  <c r="BJ224" i="1"/>
  <c r="BK224" i="1"/>
  <c r="BF225" i="1"/>
  <c r="BJ225" i="1"/>
  <c r="BK225" i="1"/>
  <c r="BF226" i="1"/>
  <c r="BJ226" i="1"/>
  <c r="BK226" i="1"/>
  <c r="BF227" i="1"/>
  <c r="BJ227" i="1"/>
  <c r="BK227" i="1"/>
  <c r="BF228" i="1"/>
  <c r="BJ228" i="1"/>
  <c r="BK228" i="1"/>
  <c r="BF229" i="1"/>
  <c r="BJ229" i="1"/>
  <c r="BK229" i="1"/>
  <c r="BF230" i="1"/>
  <c r="BJ230" i="1"/>
  <c r="BK230" i="1"/>
  <c r="BF231" i="1"/>
  <c r="BJ231" i="1"/>
  <c r="BK231" i="1"/>
  <c r="BF232" i="1"/>
  <c r="BJ232" i="1"/>
  <c r="BK232" i="1"/>
  <c r="BF233" i="1"/>
  <c r="BJ233" i="1"/>
  <c r="BK233" i="1"/>
  <c r="BF234" i="1"/>
  <c r="BJ234" i="1"/>
  <c r="BK234" i="1"/>
  <c r="BF235" i="1"/>
  <c r="BJ235" i="1"/>
  <c r="BK235" i="1"/>
  <c r="BF236" i="1"/>
  <c r="BJ236" i="1"/>
  <c r="BK236" i="1"/>
  <c r="BF237" i="1"/>
  <c r="BJ237" i="1"/>
  <c r="BK237" i="1"/>
  <c r="BF238" i="1"/>
  <c r="BJ238" i="1"/>
  <c r="BK238" i="1"/>
  <c r="BF239" i="1"/>
  <c r="BJ239" i="1"/>
  <c r="BK239" i="1"/>
  <c r="BF240" i="1"/>
  <c r="BJ240" i="1"/>
  <c r="BK240" i="1"/>
  <c r="BF241" i="1"/>
  <c r="BJ241" i="1"/>
  <c r="BK241" i="1"/>
  <c r="BF242" i="1"/>
  <c r="BJ242" i="1"/>
  <c r="BK242" i="1"/>
  <c r="BF243" i="1"/>
  <c r="BJ243" i="1"/>
  <c r="BK243" i="1"/>
  <c r="BF244" i="1"/>
  <c r="BJ244" i="1"/>
  <c r="BK244" i="1"/>
  <c r="BF245" i="1"/>
  <c r="BJ245" i="1"/>
  <c r="BK245" i="1"/>
  <c r="BF246" i="1"/>
  <c r="BJ246" i="1"/>
  <c r="BK246" i="1"/>
  <c r="BF247" i="1"/>
  <c r="BJ247" i="1"/>
  <c r="BK247" i="1"/>
  <c r="BF248" i="1"/>
  <c r="BJ248" i="1"/>
  <c r="BK248" i="1"/>
  <c r="BF249" i="1"/>
  <c r="BJ249" i="1"/>
  <c r="BK249" i="1"/>
  <c r="BF250" i="1"/>
  <c r="BJ250" i="1"/>
  <c r="BK250" i="1"/>
  <c r="BF251" i="1"/>
  <c r="BJ251" i="1"/>
  <c r="BK251" i="1"/>
  <c r="BF252" i="1"/>
  <c r="BJ252" i="1"/>
  <c r="BK252" i="1"/>
  <c r="BF253" i="1"/>
  <c r="BJ253" i="1"/>
  <c r="BK253" i="1"/>
  <c r="BF254" i="1"/>
  <c r="BJ254" i="1"/>
  <c r="BK254" i="1"/>
  <c r="BF255" i="1"/>
  <c r="BJ255" i="1"/>
  <c r="BK255" i="1"/>
  <c r="BF256" i="1"/>
  <c r="BJ256" i="1"/>
  <c r="BK256" i="1"/>
  <c r="BF257" i="1"/>
  <c r="BJ257" i="1"/>
  <c r="BK257" i="1"/>
  <c r="BF258" i="1"/>
  <c r="BJ258" i="1"/>
  <c r="BK258" i="1"/>
  <c r="BF259" i="1"/>
  <c r="BJ259" i="1"/>
  <c r="BK259" i="1"/>
  <c r="BF260" i="1"/>
  <c r="BJ260" i="1"/>
  <c r="BK260" i="1"/>
  <c r="BF261" i="1"/>
  <c r="BJ261" i="1"/>
  <c r="BK261" i="1"/>
  <c r="BF262" i="1"/>
  <c r="BJ262" i="1"/>
  <c r="BK262" i="1"/>
  <c r="BF263" i="1"/>
  <c r="BJ263" i="1"/>
  <c r="BK263" i="1"/>
  <c r="BF264" i="1"/>
  <c r="BJ264" i="1"/>
  <c r="BK264" i="1"/>
  <c r="BF265" i="1"/>
  <c r="BJ265" i="1"/>
  <c r="BK265" i="1"/>
  <c r="BF266" i="1"/>
  <c r="BJ266" i="1"/>
  <c r="BK266" i="1"/>
  <c r="BF267" i="1"/>
  <c r="BJ267" i="1"/>
  <c r="BK267" i="1"/>
  <c r="BF268" i="1"/>
  <c r="BJ268" i="1"/>
  <c r="BK268" i="1"/>
  <c r="BF269" i="1"/>
  <c r="BJ269" i="1"/>
  <c r="BK269" i="1"/>
  <c r="BF270" i="1"/>
  <c r="BJ270" i="1"/>
  <c r="BK270" i="1"/>
  <c r="BF271" i="1"/>
  <c r="BJ271" i="1"/>
  <c r="BK271" i="1"/>
  <c r="BF272" i="1"/>
  <c r="BJ272" i="1"/>
  <c r="BK272" i="1"/>
  <c r="BF273" i="1"/>
  <c r="BJ273" i="1"/>
  <c r="BK273" i="1"/>
  <c r="BF274" i="1"/>
  <c r="BJ274" i="1"/>
  <c r="BK274" i="1"/>
  <c r="BF275" i="1"/>
  <c r="BJ275" i="1"/>
  <c r="BK275" i="1"/>
  <c r="BF276" i="1"/>
  <c r="BJ276" i="1"/>
  <c r="BK276" i="1"/>
  <c r="BF277" i="1"/>
  <c r="BJ277" i="1"/>
  <c r="BK277" i="1"/>
  <c r="BF278" i="1"/>
  <c r="BJ278" i="1"/>
  <c r="BK278" i="1"/>
  <c r="BF279" i="1"/>
  <c r="BJ279" i="1"/>
  <c r="BK279" i="1"/>
  <c r="BF280" i="1"/>
  <c r="BJ280" i="1"/>
  <c r="BK280" i="1"/>
  <c r="BF281" i="1"/>
  <c r="BJ281" i="1"/>
  <c r="BK281" i="1"/>
  <c r="BF282" i="1"/>
  <c r="BJ282" i="1"/>
  <c r="BK282" i="1"/>
  <c r="BF283" i="1"/>
  <c r="BJ283" i="1"/>
  <c r="BK283" i="1"/>
  <c r="BF284" i="1"/>
  <c r="BJ284" i="1"/>
  <c r="BK284" i="1"/>
  <c r="BF285" i="1"/>
  <c r="BJ285" i="1"/>
  <c r="BK285" i="1"/>
  <c r="BF286" i="1"/>
  <c r="BJ286" i="1"/>
  <c r="BK286" i="1"/>
  <c r="BF287" i="1"/>
  <c r="BJ287" i="1"/>
  <c r="BK287" i="1"/>
  <c r="BF288" i="1"/>
  <c r="BJ288" i="1"/>
  <c r="BK288" i="1"/>
  <c r="BF289" i="1"/>
  <c r="BJ289" i="1"/>
  <c r="BK289" i="1"/>
  <c r="BF290" i="1"/>
  <c r="BJ290" i="1"/>
  <c r="BK290" i="1"/>
  <c r="BF291" i="1"/>
  <c r="BJ291" i="1"/>
  <c r="BK291" i="1"/>
  <c r="BF292" i="1"/>
  <c r="BJ292" i="1"/>
  <c r="BK292" i="1"/>
  <c r="BF293" i="1"/>
  <c r="BJ293" i="1"/>
  <c r="BK293" i="1"/>
  <c r="BF294" i="1"/>
  <c r="BJ294" i="1"/>
  <c r="BK294" i="1"/>
  <c r="BF295" i="1"/>
  <c r="BJ295" i="1"/>
  <c r="BK295" i="1"/>
  <c r="BF296" i="1"/>
  <c r="BJ296" i="1"/>
  <c r="BK296" i="1"/>
  <c r="BF297" i="1"/>
  <c r="BJ297" i="1"/>
  <c r="BK297" i="1"/>
  <c r="BF298" i="1"/>
  <c r="BJ298" i="1"/>
  <c r="BK298" i="1"/>
  <c r="BF299" i="1"/>
  <c r="BJ299" i="1"/>
  <c r="BK299" i="1"/>
  <c r="BF300" i="1"/>
  <c r="BJ300" i="1"/>
  <c r="BK300" i="1"/>
  <c r="BF301" i="1"/>
  <c r="BJ301" i="1"/>
  <c r="BK301" i="1"/>
  <c r="BF302" i="1"/>
  <c r="BJ302" i="1"/>
  <c r="BK302" i="1"/>
  <c r="BF303" i="1"/>
  <c r="BJ303" i="1"/>
  <c r="BK303" i="1"/>
  <c r="BF304" i="1"/>
  <c r="BJ304" i="1"/>
  <c r="BK304" i="1"/>
  <c r="BF305" i="1"/>
  <c r="BJ305" i="1"/>
  <c r="BK305" i="1"/>
  <c r="BF306" i="1"/>
  <c r="BJ306" i="1"/>
  <c r="BK306" i="1"/>
  <c r="BF307" i="1"/>
  <c r="BJ307" i="1"/>
  <c r="BK307" i="1"/>
  <c r="BF308" i="1"/>
  <c r="BJ308" i="1"/>
  <c r="BK308" i="1"/>
  <c r="BF309" i="1"/>
  <c r="BJ309" i="1"/>
  <c r="BK309" i="1"/>
  <c r="BF310" i="1"/>
  <c r="BJ310" i="1"/>
  <c r="BK310" i="1"/>
  <c r="BF311" i="1"/>
  <c r="BJ311" i="1"/>
  <c r="BK311" i="1"/>
  <c r="BF312" i="1"/>
  <c r="BJ312" i="1"/>
  <c r="BK312" i="1"/>
  <c r="BF313" i="1"/>
  <c r="BJ313" i="1"/>
  <c r="BK313" i="1"/>
  <c r="BF314" i="1"/>
  <c r="BJ314" i="1"/>
  <c r="BK314" i="1"/>
  <c r="BF315" i="1"/>
  <c r="BJ315" i="1"/>
  <c r="BK315" i="1"/>
  <c r="BF316" i="1"/>
  <c r="BJ316" i="1"/>
  <c r="BK316" i="1"/>
  <c r="BF317" i="1"/>
  <c r="BJ317" i="1"/>
  <c r="BK317" i="1"/>
  <c r="BF318" i="1"/>
  <c r="BJ318" i="1"/>
  <c r="BK318" i="1"/>
  <c r="BF319" i="1"/>
  <c r="BJ319" i="1"/>
  <c r="BK319" i="1"/>
  <c r="BF320" i="1"/>
  <c r="BJ320" i="1"/>
  <c r="BK320" i="1"/>
  <c r="BF321" i="1"/>
  <c r="BJ321" i="1"/>
  <c r="BK321" i="1"/>
  <c r="BF322" i="1"/>
  <c r="BJ322" i="1"/>
  <c r="BK322" i="1"/>
  <c r="BF323" i="1"/>
  <c r="BJ323" i="1"/>
  <c r="BK323" i="1"/>
  <c r="BF324" i="1"/>
  <c r="BJ324" i="1"/>
  <c r="BK324" i="1"/>
  <c r="BF325" i="1"/>
  <c r="BJ325" i="1"/>
  <c r="BK325" i="1"/>
  <c r="BF326" i="1"/>
  <c r="BJ326" i="1"/>
  <c r="BK326" i="1"/>
  <c r="BF327" i="1"/>
  <c r="BJ327" i="1"/>
  <c r="BK327" i="1"/>
  <c r="BF328" i="1"/>
  <c r="BJ328" i="1"/>
  <c r="BK328" i="1"/>
  <c r="BF329" i="1"/>
  <c r="BJ329" i="1"/>
  <c r="BK329" i="1"/>
  <c r="BF330" i="1"/>
  <c r="BJ330" i="1"/>
  <c r="BK330" i="1"/>
  <c r="BF331" i="1"/>
  <c r="BJ331" i="1"/>
  <c r="BK331" i="1"/>
  <c r="BF332" i="1"/>
  <c r="BJ332" i="1"/>
  <c r="BK332" i="1"/>
  <c r="BF333" i="1"/>
  <c r="BJ333" i="1"/>
  <c r="BK333" i="1"/>
  <c r="BF334" i="1"/>
  <c r="BJ334" i="1"/>
  <c r="BK334" i="1"/>
  <c r="BF335" i="1"/>
  <c r="BJ335" i="1"/>
  <c r="BK335" i="1"/>
  <c r="BF336" i="1"/>
  <c r="BJ336" i="1"/>
  <c r="BK336" i="1"/>
  <c r="BF337" i="1"/>
  <c r="BJ337" i="1"/>
  <c r="BK337" i="1"/>
  <c r="BF338" i="1"/>
  <c r="BJ338" i="1"/>
  <c r="BK338" i="1"/>
  <c r="BF339" i="1"/>
  <c r="BJ339" i="1"/>
  <c r="BK339" i="1"/>
  <c r="BF340" i="1"/>
  <c r="BJ340" i="1"/>
  <c r="BK340" i="1"/>
  <c r="BF341" i="1"/>
  <c r="BJ341" i="1"/>
  <c r="BK341" i="1"/>
  <c r="BF342" i="1"/>
  <c r="BJ342" i="1"/>
  <c r="BK342" i="1"/>
  <c r="BF343" i="1"/>
  <c r="BJ343" i="1"/>
  <c r="BK343" i="1"/>
  <c r="BF344" i="1"/>
  <c r="BJ344" i="1"/>
  <c r="BK344" i="1"/>
  <c r="BF345" i="1"/>
  <c r="BJ345" i="1"/>
  <c r="BK345" i="1"/>
  <c r="BF346" i="1"/>
  <c r="BJ346" i="1"/>
  <c r="BK346" i="1"/>
  <c r="BF347" i="1"/>
  <c r="BJ347" i="1"/>
  <c r="BK347" i="1"/>
  <c r="BF348" i="1"/>
  <c r="BJ348" i="1"/>
  <c r="BK348" i="1"/>
  <c r="BF349" i="1"/>
  <c r="BJ349" i="1"/>
  <c r="BK349" i="1"/>
  <c r="BF350" i="1"/>
  <c r="BJ350" i="1"/>
  <c r="BK350" i="1"/>
  <c r="BF351" i="1"/>
  <c r="BJ351" i="1"/>
  <c r="BK351" i="1"/>
  <c r="BF352" i="1"/>
  <c r="BJ352" i="1"/>
  <c r="BK352" i="1"/>
  <c r="BF353" i="1"/>
  <c r="BJ353" i="1"/>
  <c r="BK353" i="1"/>
  <c r="BF354" i="1"/>
  <c r="BJ354" i="1"/>
  <c r="BK354" i="1"/>
  <c r="BF355" i="1"/>
  <c r="BJ355" i="1"/>
  <c r="BK355" i="1"/>
  <c r="BF356" i="1"/>
  <c r="BJ356" i="1"/>
  <c r="BK356" i="1"/>
  <c r="BF357" i="1"/>
  <c r="BJ357" i="1"/>
  <c r="BK357" i="1"/>
  <c r="BF358" i="1"/>
  <c r="BJ358" i="1"/>
  <c r="BK358" i="1"/>
  <c r="BF359" i="1"/>
  <c r="BJ359" i="1"/>
  <c r="BK359" i="1"/>
  <c r="BF360" i="1"/>
  <c r="BJ360" i="1"/>
  <c r="BK360" i="1"/>
  <c r="BF361" i="1"/>
  <c r="BJ361" i="1"/>
  <c r="BK361" i="1"/>
  <c r="BF362" i="1"/>
  <c r="BJ362" i="1"/>
  <c r="BK362" i="1"/>
  <c r="BF363" i="1"/>
  <c r="BJ363" i="1"/>
  <c r="BK363" i="1"/>
  <c r="BF364" i="1"/>
  <c r="BJ364" i="1"/>
  <c r="BK364" i="1"/>
  <c r="BF365" i="1"/>
  <c r="BJ365" i="1"/>
  <c r="BK365" i="1"/>
  <c r="BF366" i="1"/>
  <c r="BJ366" i="1"/>
  <c r="BK366" i="1"/>
  <c r="BF367" i="1"/>
  <c r="BJ367" i="1"/>
  <c r="BK367" i="1"/>
  <c r="BF368" i="1"/>
  <c r="BJ368" i="1"/>
  <c r="BK368" i="1"/>
  <c r="BF369" i="1"/>
  <c r="BJ369" i="1"/>
  <c r="BK369" i="1"/>
  <c r="BF370" i="1"/>
  <c r="BJ370" i="1"/>
  <c r="BK370" i="1"/>
  <c r="BF371" i="1"/>
  <c r="BJ371" i="1"/>
  <c r="BK371" i="1"/>
  <c r="BF372" i="1"/>
  <c r="BJ372" i="1"/>
  <c r="BK372" i="1"/>
  <c r="BF373" i="1"/>
  <c r="BJ373" i="1"/>
  <c r="BK373" i="1"/>
  <c r="BF374" i="1"/>
  <c r="BJ374" i="1"/>
  <c r="BK374" i="1"/>
  <c r="BF375" i="1"/>
  <c r="BJ375" i="1"/>
  <c r="BK375" i="1"/>
  <c r="BF376" i="1"/>
  <c r="BJ376" i="1"/>
  <c r="BK376" i="1"/>
  <c r="BF377" i="1"/>
  <c r="BJ377" i="1"/>
  <c r="BK377" i="1"/>
  <c r="BF378" i="1"/>
  <c r="BJ378" i="1"/>
  <c r="BK378" i="1"/>
  <c r="BF379" i="1"/>
  <c r="BJ379" i="1"/>
  <c r="BK379" i="1"/>
  <c r="BF380" i="1"/>
  <c r="BJ380" i="1"/>
  <c r="BK380" i="1"/>
  <c r="BF381" i="1"/>
  <c r="BJ381" i="1"/>
  <c r="BK381" i="1"/>
  <c r="BF382" i="1"/>
  <c r="BJ382" i="1"/>
  <c r="BK382" i="1"/>
  <c r="BF383" i="1"/>
  <c r="BJ383" i="1"/>
  <c r="BK383" i="1"/>
  <c r="BF384" i="1"/>
  <c r="BJ384" i="1"/>
  <c r="BK384" i="1"/>
  <c r="BF385" i="1"/>
  <c r="BJ385" i="1"/>
  <c r="BK385" i="1"/>
  <c r="BF386" i="1"/>
  <c r="BJ386" i="1"/>
  <c r="BK386" i="1"/>
  <c r="BF387" i="1"/>
  <c r="BJ387" i="1"/>
  <c r="BK387" i="1"/>
  <c r="BF388" i="1"/>
  <c r="BJ388" i="1"/>
  <c r="BK388" i="1"/>
  <c r="BF389" i="1"/>
  <c r="BJ389" i="1"/>
  <c r="BK389" i="1"/>
  <c r="BF390" i="1"/>
  <c r="BJ390" i="1"/>
  <c r="BK390" i="1"/>
  <c r="BF391" i="1"/>
  <c r="BJ391" i="1"/>
  <c r="BK391" i="1"/>
  <c r="BF392" i="1"/>
  <c r="BJ392" i="1"/>
  <c r="BK392" i="1"/>
  <c r="BF393" i="1"/>
  <c r="BJ393" i="1"/>
  <c r="BK393" i="1"/>
  <c r="BF394" i="1"/>
  <c r="BJ394" i="1"/>
  <c r="BK394" i="1"/>
  <c r="BF395" i="1"/>
  <c r="BJ395" i="1"/>
  <c r="BK395" i="1"/>
  <c r="BF396" i="1"/>
  <c r="BJ396" i="1"/>
  <c r="BK396" i="1"/>
  <c r="BF397" i="1"/>
  <c r="BJ397" i="1"/>
  <c r="BK397" i="1"/>
  <c r="BF398" i="1"/>
  <c r="BJ398" i="1"/>
  <c r="BK398" i="1"/>
  <c r="BF399" i="1"/>
  <c r="BJ399" i="1"/>
  <c r="BK399" i="1"/>
  <c r="BF400" i="1"/>
  <c r="BJ400" i="1"/>
  <c r="BK400" i="1"/>
  <c r="BF401" i="1"/>
  <c r="BJ401" i="1"/>
  <c r="BK401" i="1"/>
  <c r="BF402" i="1"/>
  <c r="BJ402" i="1"/>
  <c r="BK402" i="1"/>
  <c r="BF403" i="1"/>
  <c r="BJ403" i="1"/>
  <c r="BK403" i="1"/>
  <c r="BF404" i="1"/>
  <c r="BJ404" i="1"/>
  <c r="BK404" i="1"/>
  <c r="BF405" i="1"/>
  <c r="BJ405" i="1"/>
  <c r="BK405" i="1"/>
  <c r="BF406" i="1"/>
  <c r="BJ406" i="1"/>
  <c r="BK406" i="1"/>
  <c r="BF407" i="1"/>
  <c r="BJ407" i="1"/>
  <c r="BK407" i="1"/>
  <c r="BF408" i="1"/>
  <c r="BJ408" i="1"/>
  <c r="BK408" i="1"/>
  <c r="BF409" i="1"/>
  <c r="BJ409" i="1"/>
  <c r="BK409" i="1"/>
  <c r="BF410" i="1"/>
  <c r="BJ410" i="1"/>
  <c r="BK410" i="1"/>
  <c r="BF411" i="1"/>
  <c r="BJ411" i="1"/>
  <c r="BK411" i="1"/>
  <c r="BF412" i="1"/>
  <c r="BJ412" i="1"/>
  <c r="BK412" i="1"/>
  <c r="BF413" i="1"/>
  <c r="BJ413" i="1"/>
  <c r="BK413" i="1"/>
  <c r="BF414" i="1"/>
  <c r="BJ414" i="1"/>
  <c r="BK414" i="1"/>
  <c r="BF415" i="1"/>
  <c r="BJ415" i="1"/>
  <c r="BK415" i="1"/>
  <c r="BF416" i="1"/>
  <c r="BJ416" i="1"/>
  <c r="BK416" i="1"/>
  <c r="BF417" i="1"/>
  <c r="BJ417" i="1"/>
  <c r="BK417" i="1"/>
  <c r="BF418" i="1"/>
  <c r="BJ418" i="1"/>
  <c r="BK418" i="1"/>
  <c r="BF419" i="1"/>
  <c r="BJ419" i="1"/>
  <c r="BK419" i="1"/>
  <c r="BF420" i="1"/>
  <c r="BJ420" i="1"/>
  <c r="BK420" i="1"/>
  <c r="BF421" i="1"/>
  <c r="BJ421" i="1"/>
  <c r="BK421" i="1"/>
  <c r="BF422" i="1"/>
  <c r="BJ422" i="1"/>
  <c r="BK422" i="1"/>
  <c r="BF423" i="1"/>
  <c r="BJ423" i="1"/>
  <c r="BK423" i="1"/>
  <c r="BF424" i="1"/>
  <c r="BJ424" i="1"/>
  <c r="BK424" i="1"/>
  <c r="BF425" i="1"/>
  <c r="BJ425" i="1"/>
  <c r="BK425" i="1"/>
  <c r="BF426" i="1"/>
  <c r="BJ426" i="1"/>
  <c r="BK426" i="1"/>
  <c r="BF427" i="1"/>
  <c r="BJ427" i="1"/>
  <c r="BK427" i="1"/>
  <c r="BF428" i="1"/>
  <c r="BJ428" i="1"/>
  <c r="BK428" i="1"/>
  <c r="BF429" i="1"/>
  <c r="BJ429" i="1"/>
  <c r="BK429" i="1"/>
  <c r="BF430" i="1"/>
  <c r="BJ430" i="1"/>
  <c r="BK430" i="1"/>
  <c r="BF431" i="1"/>
  <c r="BJ431" i="1"/>
  <c r="BK431" i="1"/>
  <c r="BF432" i="1"/>
  <c r="BJ432" i="1"/>
  <c r="BK432" i="1"/>
  <c r="BF433" i="1"/>
  <c r="BJ433" i="1"/>
  <c r="BK433" i="1"/>
  <c r="BF434" i="1"/>
  <c r="BJ434" i="1"/>
  <c r="BK434" i="1"/>
  <c r="BF435" i="1"/>
  <c r="BJ435" i="1"/>
  <c r="BK435" i="1"/>
  <c r="BF436" i="1"/>
  <c r="BJ436" i="1"/>
  <c r="BK436" i="1"/>
  <c r="BF437" i="1"/>
  <c r="BJ437" i="1"/>
  <c r="BK437" i="1"/>
  <c r="BF438" i="1"/>
  <c r="BJ438" i="1"/>
  <c r="BK438" i="1"/>
  <c r="BF439" i="1"/>
  <c r="BJ439" i="1"/>
  <c r="BK439" i="1"/>
  <c r="BF440" i="1"/>
  <c r="BJ440" i="1"/>
  <c r="BK440" i="1"/>
  <c r="BF441" i="1"/>
  <c r="BJ441" i="1"/>
  <c r="BK441" i="1"/>
  <c r="BF442" i="1"/>
  <c r="BJ442" i="1"/>
  <c r="BK442" i="1"/>
  <c r="BF443" i="1"/>
  <c r="BJ443" i="1"/>
  <c r="BK443" i="1"/>
  <c r="BF444" i="1"/>
  <c r="BJ444" i="1"/>
  <c r="BK444" i="1"/>
  <c r="BF445" i="1"/>
  <c r="BJ445" i="1"/>
  <c r="BK445" i="1"/>
  <c r="BF446" i="1"/>
  <c r="BJ446" i="1"/>
  <c r="BK446" i="1"/>
  <c r="BF447" i="1"/>
  <c r="BJ447" i="1"/>
  <c r="BK447" i="1"/>
  <c r="BF448" i="1"/>
  <c r="BJ448" i="1"/>
  <c r="BK448" i="1"/>
  <c r="BF449" i="1"/>
  <c r="BJ449" i="1"/>
  <c r="BK449" i="1"/>
  <c r="BF450" i="1"/>
  <c r="BJ450" i="1"/>
  <c r="BK450" i="1"/>
  <c r="BF451" i="1"/>
  <c r="BJ451" i="1"/>
  <c r="BK451" i="1"/>
  <c r="BF452" i="1"/>
  <c r="BJ452" i="1"/>
  <c r="BK452" i="1"/>
  <c r="BF453" i="1"/>
  <c r="BJ453" i="1"/>
  <c r="BK453" i="1"/>
  <c r="BF454" i="1"/>
  <c r="BJ454" i="1"/>
  <c r="BK454" i="1"/>
  <c r="BF455" i="1"/>
  <c r="BJ455" i="1"/>
  <c r="BK455" i="1"/>
  <c r="BF456" i="1"/>
  <c r="BJ456" i="1"/>
  <c r="BK456" i="1"/>
  <c r="BF457" i="1"/>
  <c r="BJ457" i="1"/>
  <c r="BK457" i="1"/>
  <c r="BF458" i="1"/>
  <c r="BJ458" i="1"/>
  <c r="BK458" i="1"/>
  <c r="BF459" i="1"/>
  <c r="BJ459" i="1"/>
  <c r="BK459" i="1"/>
  <c r="BF460" i="1"/>
  <c r="BJ460" i="1"/>
  <c r="BK460" i="1"/>
  <c r="BF461" i="1"/>
  <c r="BJ461" i="1"/>
  <c r="BK461" i="1"/>
  <c r="BF462" i="1"/>
  <c r="BJ462" i="1"/>
  <c r="BK462" i="1"/>
  <c r="BF463" i="1"/>
  <c r="BJ463" i="1"/>
  <c r="BK463" i="1"/>
  <c r="BF464" i="1"/>
  <c r="BJ464" i="1"/>
  <c r="BK464" i="1"/>
  <c r="BF465" i="1"/>
  <c r="BJ465" i="1"/>
  <c r="BK465" i="1"/>
  <c r="BF466" i="1"/>
  <c r="BJ466" i="1"/>
  <c r="BK466" i="1"/>
  <c r="BF467" i="1"/>
  <c r="BJ467" i="1"/>
  <c r="BK467" i="1"/>
  <c r="BF468" i="1"/>
  <c r="BJ468" i="1"/>
  <c r="BK468" i="1"/>
  <c r="BF469" i="1"/>
  <c r="BJ469" i="1"/>
  <c r="BK469" i="1"/>
  <c r="BF470" i="1"/>
  <c r="BJ470" i="1"/>
  <c r="BK470" i="1"/>
  <c r="BF471" i="1"/>
  <c r="BJ471" i="1"/>
  <c r="BK471" i="1"/>
  <c r="BF472" i="1"/>
  <c r="BJ472" i="1"/>
  <c r="BK472" i="1"/>
  <c r="BF473" i="1"/>
  <c r="BJ473" i="1"/>
  <c r="BK473" i="1"/>
  <c r="BF474" i="1"/>
  <c r="BJ474" i="1"/>
  <c r="BK474" i="1"/>
  <c r="BF475" i="1"/>
  <c r="BJ475" i="1"/>
  <c r="BK475" i="1"/>
  <c r="BF476" i="1"/>
  <c r="BJ476" i="1"/>
  <c r="BK476" i="1"/>
  <c r="BF477" i="1"/>
  <c r="BJ477" i="1"/>
  <c r="BK477" i="1"/>
  <c r="BF478" i="1"/>
  <c r="BJ478" i="1"/>
  <c r="BK478" i="1"/>
  <c r="BF479" i="1"/>
  <c r="BJ479" i="1"/>
  <c r="BK479" i="1"/>
  <c r="BF480" i="1"/>
  <c r="BJ480" i="1"/>
  <c r="BK480" i="1"/>
  <c r="BF481" i="1"/>
  <c r="BJ481" i="1"/>
  <c r="BK481" i="1"/>
  <c r="BF482" i="1"/>
  <c r="BJ482" i="1"/>
  <c r="BK482" i="1"/>
  <c r="BF483" i="1"/>
  <c r="BJ483" i="1"/>
  <c r="BK483" i="1"/>
  <c r="BF484" i="1"/>
  <c r="BJ484" i="1"/>
  <c r="BK484" i="1"/>
  <c r="BF485" i="1"/>
  <c r="BJ485" i="1"/>
  <c r="BK485" i="1"/>
  <c r="BF486" i="1"/>
  <c r="BJ486" i="1"/>
  <c r="BK486" i="1"/>
  <c r="BF487" i="1"/>
  <c r="BJ487" i="1"/>
  <c r="BK487" i="1"/>
  <c r="BF488" i="1"/>
  <c r="BJ488" i="1"/>
  <c r="BK488" i="1"/>
  <c r="BF489" i="1"/>
  <c r="BJ489" i="1"/>
  <c r="BK489" i="1"/>
  <c r="BF490" i="1"/>
  <c r="BJ490" i="1"/>
  <c r="BK490" i="1"/>
  <c r="BF491" i="1"/>
  <c r="BJ491" i="1"/>
  <c r="BK491" i="1"/>
  <c r="BF492" i="1"/>
  <c r="BJ492" i="1"/>
  <c r="BK492" i="1"/>
  <c r="BF493" i="1"/>
  <c r="BJ493" i="1"/>
  <c r="BK493" i="1"/>
  <c r="BF494" i="1"/>
  <c r="BJ494" i="1"/>
  <c r="BK494" i="1"/>
  <c r="BF495" i="1"/>
  <c r="BJ495" i="1"/>
  <c r="BK495" i="1"/>
  <c r="BF496" i="1"/>
  <c r="BJ496" i="1"/>
  <c r="BK496" i="1"/>
  <c r="BF497" i="1"/>
  <c r="BJ497" i="1"/>
  <c r="BK497" i="1"/>
  <c r="BF498" i="1"/>
  <c r="BJ498" i="1"/>
  <c r="BK498" i="1"/>
  <c r="BF499" i="1"/>
  <c r="BJ499" i="1"/>
  <c r="BK499" i="1"/>
  <c r="BF500" i="1"/>
  <c r="BJ500" i="1"/>
  <c r="BK500" i="1"/>
  <c r="BF501" i="1"/>
  <c r="BJ501" i="1"/>
  <c r="BK501" i="1"/>
  <c r="BF502" i="1"/>
  <c r="BJ502" i="1"/>
  <c r="BK502" i="1"/>
  <c r="BF503" i="1"/>
  <c r="BJ503" i="1"/>
  <c r="BK503" i="1"/>
  <c r="BF504" i="1"/>
  <c r="BJ504" i="1"/>
  <c r="BK504" i="1"/>
  <c r="BF505" i="1"/>
  <c r="BJ505" i="1"/>
  <c r="BK505" i="1"/>
  <c r="BF506" i="1"/>
  <c r="BJ506" i="1"/>
  <c r="BK506" i="1"/>
  <c r="BF507" i="1"/>
  <c r="BJ507" i="1"/>
  <c r="BK507" i="1"/>
  <c r="BF508" i="1"/>
  <c r="BJ508" i="1"/>
  <c r="BK508" i="1"/>
  <c r="BF509" i="1"/>
  <c r="BJ509" i="1"/>
  <c r="BK509" i="1"/>
  <c r="BF510" i="1"/>
  <c r="BJ510" i="1"/>
  <c r="BK510" i="1"/>
  <c r="BF511" i="1"/>
  <c r="BJ511" i="1"/>
  <c r="BK511" i="1"/>
  <c r="BF512" i="1"/>
  <c r="BJ512" i="1"/>
  <c r="BK512" i="1"/>
  <c r="BF513" i="1"/>
  <c r="BJ513" i="1"/>
  <c r="BK513" i="1"/>
  <c r="BF514" i="1"/>
  <c r="BJ514" i="1"/>
  <c r="BK514" i="1"/>
  <c r="BF515" i="1"/>
  <c r="BJ515" i="1"/>
  <c r="BK515" i="1"/>
  <c r="BF516" i="1"/>
  <c r="BJ516" i="1"/>
  <c r="BK516" i="1"/>
  <c r="BF517" i="1"/>
  <c r="BJ517" i="1"/>
  <c r="BK517" i="1"/>
  <c r="BF518" i="1"/>
  <c r="BJ518" i="1"/>
  <c r="BK518" i="1"/>
  <c r="BF519" i="1"/>
  <c r="BJ519" i="1"/>
  <c r="BK519" i="1"/>
  <c r="BF520" i="1"/>
  <c r="BJ520" i="1"/>
  <c r="BK520" i="1"/>
  <c r="BF521" i="1"/>
  <c r="BJ521" i="1"/>
  <c r="BK521" i="1"/>
  <c r="BF522" i="1"/>
  <c r="BJ522" i="1"/>
  <c r="BK522" i="1"/>
  <c r="BF523" i="1"/>
  <c r="BJ523" i="1"/>
  <c r="BK523" i="1"/>
  <c r="BF524" i="1"/>
  <c r="BJ524" i="1"/>
  <c r="BK524" i="1"/>
  <c r="BF525" i="1"/>
  <c r="BJ525" i="1"/>
  <c r="BK525" i="1"/>
  <c r="BF526" i="1"/>
  <c r="BJ526" i="1"/>
  <c r="BK526" i="1"/>
  <c r="BF527" i="1"/>
  <c r="BJ527" i="1"/>
  <c r="BK527" i="1"/>
  <c r="BF528" i="1"/>
  <c r="BJ528" i="1"/>
  <c r="BK528" i="1"/>
  <c r="BF529" i="1"/>
  <c r="BJ529" i="1"/>
  <c r="BK529" i="1"/>
  <c r="BF530" i="1"/>
  <c r="BJ530" i="1"/>
  <c r="BK530" i="1"/>
  <c r="BF531" i="1"/>
  <c r="BJ531" i="1"/>
  <c r="BK531" i="1"/>
  <c r="BF532" i="1"/>
  <c r="BJ532" i="1"/>
  <c r="BK532" i="1"/>
  <c r="BF533" i="1"/>
  <c r="BJ533" i="1"/>
  <c r="BK533" i="1"/>
  <c r="BF534" i="1"/>
  <c r="BJ534" i="1"/>
  <c r="BK534" i="1"/>
  <c r="BF535" i="1"/>
  <c r="BJ535" i="1"/>
  <c r="BK535" i="1"/>
  <c r="BF536" i="1"/>
  <c r="BJ536" i="1"/>
  <c r="BK536" i="1"/>
  <c r="BF537" i="1"/>
  <c r="BJ537" i="1"/>
  <c r="BK537" i="1"/>
  <c r="BF538" i="1"/>
  <c r="BJ538" i="1"/>
  <c r="BK538" i="1"/>
  <c r="BF539" i="1"/>
  <c r="BJ539" i="1"/>
  <c r="BK539" i="1"/>
  <c r="BF540" i="1"/>
  <c r="BJ540" i="1"/>
  <c r="BK540" i="1"/>
  <c r="BF541" i="1"/>
  <c r="BJ541" i="1"/>
  <c r="BK541" i="1"/>
  <c r="BF542" i="1"/>
  <c r="BJ542" i="1"/>
  <c r="BK542" i="1"/>
  <c r="BF543" i="1"/>
  <c r="BJ543" i="1"/>
  <c r="BK543" i="1"/>
  <c r="BF544" i="1"/>
  <c r="BJ544" i="1"/>
  <c r="BK544" i="1"/>
  <c r="BF545" i="1"/>
  <c r="BJ545" i="1"/>
  <c r="BK545" i="1"/>
  <c r="BF546" i="1"/>
  <c r="BJ546" i="1"/>
  <c r="BK546" i="1"/>
  <c r="BF547" i="1"/>
  <c r="BJ547" i="1"/>
  <c r="BK547" i="1"/>
  <c r="BF548" i="1"/>
  <c r="BJ548" i="1"/>
  <c r="BK548" i="1"/>
  <c r="BF549" i="1"/>
  <c r="BJ549" i="1"/>
  <c r="BK549" i="1"/>
  <c r="BF550" i="1"/>
  <c r="BJ550" i="1"/>
  <c r="BK550" i="1"/>
  <c r="BF551" i="1"/>
  <c r="BJ551" i="1"/>
  <c r="BK551" i="1"/>
  <c r="BF552" i="1"/>
  <c r="BJ552" i="1"/>
  <c r="BK552" i="1"/>
  <c r="BF553" i="1"/>
  <c r="BJ553" i="1"/>
  <c r="BK553" i="1"/>
  <c r="BF554" i="1"/>
  <c r="BJ554" i="1"/>
  <c r="BK554" i="1"/>
  <c r="BF555" i="1"/>
  <c r="BJ555" i="1"/>
  <c r="BK555" i="1"/>
  <c r="BF556" i="1"/>
  <c r="BJ556" i="1"/>
  <c r="BK556" i="1"/>
  <c r="BF557" i="1"/>
  <c r="BJ557" i="1"/>
  <c r="BK557" i="1"/>
  <c r="BF558" i="1"/>
  <c r="BJ558" i="1"/>
  <c r="BK558" i="1"/>
  <c r="BF559" i="1"/>
  <c r="BJ559" i="1"/>
  <c r="BK559" i="1"/>
  <c r="BF560" i="1"/>
  <c r="BJ560" i="1"/>
  <c r="BK560" i="1"/>
  <c r="BF561" i="1"/>
  <c r="BJ561" i="1"/>
  <c r="BK561" i="1"/>
  <c r="BF562" i="1"/>
  <c r="BJ562" i="1"/>
  <c r="BK562" i="1"/>
  <c r="BF563" i="1"/>
  <c r="BJ563" i="1"/>
  <c r="BK563" i="1"/>
  <c r="BF564" i="1"/>
  <c r="BJ564" i="1"/>
  <c r="BK564" i="1"/>
  <c r="BF565" i="1"/>
  <c r="BJ565" i="1"/>
  <c r="BK565" i="1"/>
  <c r="BF566" i="1"/>
  <c r="BJ566" i="1"/>
  <c r="BK566" i="1"/>
  <c r="BF567" i="1"/>
  <c r="BJ567" i="1"/>
  <c r="BK567" i="1"/>
  <c r="BF568" i="1"/>
  <c r="BJ568" i="1"/>
  <c r="BK568" i="1"/>
  <c r="BF569" i="1"/>
  <c r="BJ569" i="1"/>
  <c r="BK569" i="1"/>
  <c r="BF570" i="1"/>
  <c r="BJ570" i="1"/>
  <c r="BK570" i="1"/>
  <c r="BF571" i="1"/>
  <c r="BJ571" i="1"/>
  <c r="BK571" i="1"/>
  <c r="BF572" i="1"/>
  <c r="BJ572" i="1"/>
  <c r="BK572" i="1"/>
  <c r="BF573" i="1"/>
  <c r="BJ573" i="1"/>
  <c r="BK573" i="1"/>
  <c r="BF574" i="1"/>
  <c r="BJ574" i="1"/>
  <c r="BK574" i="1"/>
  <c r="BF575" i="1"/>
  <c r="BJ575" i="1"/>
  <c r="BK575" i="1"/>
  <c r="BF576" i="1"/>
  <c r="BJ576" i="1"/>
  <c r="BK576" i="1"/>
  <c r="BF577" i="1"/>
  <c r="BJ577" i="1"/>
  <c r="BK577" i="1"/>
  <c r="BF578" i="1"/>
  <c r="BJ578" i="1"/>
  <c r="BK578" i="1"/>
  <c r="BF579" i="1"/>
  <c r="BJ579" i="1"/>
  <c r="BK579" i="1"/>
  <c r="BF580" i="1"/>
  <c r="BJ580" i="1"/>
  <c r="BK580" i="1"/>
  <c r="BF581" i="1"/>
  <c r="BJ581" i="1"/>
  <c r="BK581" i="1"/>
  <c r="BF582" i="1"/>
  <c r="BJ582" i="1"/>
  <c r="BK582" i="1"/>
  <c r="BF583" i="1"/>
  <c r="BJ583" i="1"/>
  <c r="BK583" i="1"/>
  <c r="BF584" i="1"/>
  <c r="BJ584" i="1"/>
  <c r="BK584" i="1"/>
  <c r="BF585" i="1"/>
  <c r="BJ585" i="1"/>
  <c r="BK585" i="1"/>
  <c r="BF586" i="1"/>
  <c r="BJ586" i="1"/>
  <c r="BK586" i="1"/>
  <c r="BF587" i="1"/>
  <c r="BJ587" i="1"/>
  <c r="BK587" i="1"/>
  <c r="BF588" i="1"/>
  <c r="BJ588" i="1"/>
  <c r="BK588" i="1"/>
  <c r="BF589" i="1"/>
  <c r="BJ589" i="1"/>
  <c r="BK589" i="1"/>
  <c r="BF590" i="1"/>
  <c r="BJ590" i="1"/>
  <c r="BK590" i="1"/>
  <c r="BF591" i="1"/>
  <c r="BJ591" i="1"/>
  <c r="BK591" i="1"/>
  <c r="BF592" i="1"/>
  <c r="BJ592" i="1"/>
  <c r="BK592" i="1"/>
  <c r="BF593" i="1"/>
  <c r="BJ593" i="1"/>
  <c r="BK593" i="1"/>
  <c r="BF594" i="1"/>
  <c r="BJ594" i="1"/>
  <c r="BK594" i="1"/>
  <c r="BF595" i="1"/>
  <c r="BJ595" i="1"/>
  <c r="BK595" i="1"/>
  <c r="BF596" i="1"/>
  <c r="BJ596" i="1"/>
  <c r="BK596" i="1"/>
  <c r="BF597" i="1"/>
  <c r="BJ597" i="1"/>
  <c r="BK597" i="1"/>
  <c r="BF598" i="1"/>
  <c r="BJ598" i="1"/>
  <c r="BK598" i="1"/>
  <c r="BF599" i="1"/>
  <c r="BJ599" i="1"/>
  <c r="BK599" i="1"/>
  <c r="BF600" i="1"/>
  <c r="BJ600" i="1"/>
  <c r="BK600" i="1"/>
  <c r="BF601" i="1"/>
  <c r="BJ601" i="1"/>
  <c r="BK601" i="1"/>
  <c r="BF602" i="1"/>
  <c r="BJ602" i="1"/>
  <c r="BK602" i="1"/>
  <c r="BF603" i="1"/>
  <c r="BJ603" i="1"/>
  <c r="BK603" i="1"/>
  <c r="BF604" i="1"/>
  <c r="BJ604" i="1"/>
  <c r="BK604" i="1"/>
  <c r="BF605" i="1"/>
  <c r="BJ605" i="1"/>
  <c r="BK605" i="1"/>
  <c r="BF606" i="1"/>
  <c r="BJ606" i="1"/>
  <c r="BK606" i="1"/>
  <c r="BF607" i="1"/>
  <c r="BJ607" i="1"/>
  <c r="BK607" i="1"/>
  <c r="BF608" i="1"/>
  <c r="BJ608" i="1"/>
  <c r="BK608" i="1"/>
  <c r="BF609" i="1"/>
  <c r="BJ609" i="1"/>
  <c r="BK609" i="1"/>
  <c r="BF610" i="1"/>
  <c r="BJ610" i="1"/>
  <c r="BK610" i="1"/>
  <c r="BF611" i="1"/>
  <c r="BJ611" i="1"/>
  <c r="BK611" i="1"/>
  <c r="BF612" i="1"/>
  <c r="BJ612" i="1"/>
  <c r="BK612" i="1"/>
  <c r="BF613" i="1"/>
  <c r="BJ613" i="1"/>
  <c r="BK613" i="1"/>
  <c r="BF614" i="1"/>
  <c r="BJ614" i="1"/>
  <c r="BK614" i="1"/>
  <c r="BF615" i="1"/>
  <c r="BJ615" i="1"/>
  <c r="BK615" i="1"/>
  <c r="BF616" i="1"/>
  <c r="BJ616" i="1"/>
  <c r="BK616" i="1"/>
  <c r="BF617" i="1"/>
  <c r="BJ617" i="1"/>
  <c r="BK617" i="1"/>
  <c r="BF618" i="1"/>
  <c r="BJ618" i="1"/>
  <c r="BK618" i="1"/>
  <c r="BF619" i="1"/>
  <c r="BJ619" i="1"/>
  <c r="BK619" i="1"/>
  <c r="BF620" i="1"/>
  <c r="BJ620" i="1"/>
  <c r="BK620" i="1"/>
  <c r="BF621" i="1"/>
  <c r="BJ621" i="1"/>
  <c r="BK621" i="1"/>
  <c r="BF622" i="1"/>
  <c r="BJ622" i="1"/>
  <c r="BK622" i="1"/>
  <c r="BF623" i="1"/>
  <c r="BJ623" i="1"/>
  <c r="BK623" i="1"/>
  <c r="BF624" i="1"/>
  <c r="BJ624" i="1"/>
  <c r="BK624" i="1"/>
  <c r="BF625" i="1"/>
  <c r="BJ625" i="1"/>
  <c r="BK625" i="1"/>
  <c r="BF626" i="1"/>
  <c r="BJ626" i="1"/>
  <c r="BK626" i="1"/>
  <c r="BF627" i="1"/>
  <c r="BJ627" i="1"/>
  <c r="BK627" i="1"/>
  <c r="BF628" i="1"/>
  <c r="BJ628" i="1"/>
  <c r="BK628" i="1"/>
  <c r="BF629" i="1"/>
  <c r="BJ629" i="1"/>
  <c r="BK629" i="1"/>
  <c r="BF630" i="1"/>
  <c r="BJ630" i="1"/>
  <c r="BK630" i="1"/>
  <c r="BF631" i="1"/>
  <c r="BJ631" i="1"/>
  <c r="BK631" i="1"/>
  <c r="BF632" i="1"/>
  <c r="BJ632" i="1"/>
  <c r="BK632" i="1"/>
  <c r="BF633" i="1"/>
  <c r="BJ633" i="1"/>
  <c r="BK633" i="1"/>
  <c r="BF635" i="1"/>
  <c r="BJ635" i="1"/>
  <c r="BK635" i="1"/>
  <c r="BF636" i="1"/>
  <c r="BJ636" i="1"/>
  <c r="BK636" i="1"/>
  <c r="BF637" i="1"/>
  <c r="BJ637" i="1"/>
  <c r="BK637" i="1"/>
  <c r="BF638" i="1"/>
  <c r="BJ638" i="1"/>
  <c r="BK638" i="1"/>
  <c r="BF639" i="1"/>
  <c r="BJ639" i="1"/>
  <c r="BK639" i="1"/>
  <c r="BF640" i="1"/>
  <c r="BJ640" i="1"/>
  <c r="BK640" i="1"/>
  <c r="BF641" i="1"/>
  <c r="BJ641" i="1"/>
  <c r="BK641" i="1"/>
  <c r="BF642" i="1"/>
  <c r="BJ642" i="1"/>
  <c r="BK642" i="1"/>
  <c r="BF643" i="1"/>
  <c r="BJ643" i="1"/>
  <c r="BK643" i="1"/>
  <c r="BF644" i="1"/>
  <c r="BJ644" i="1"/>
  <c r="BK644" i="1"/>
  <c r="BF645" i="1"/>
  <c r="BJ645" i="1"/>
  <c r="BK645" i="1"/>
  <c r="BF646" i="1"/>
  <c r="BJ646" i="1"/>
  <c r="BK646" i="1"/>
  <c r="BF647" i="1"/>
  <c r="BJ647" i="1"/>
  <c r="BK647" i="1"/>
  <c r="BF648" i="1"/>
  <c r="BJ648" i="1"/>
  <c r="BK648" i="1"/>
  <c r="BF649" i="1"/>
  <c r="BJ649" i="1"/>
  <c r="BK649" i="1"/>
  <c r="BF650" i="1"/>
  <c r="BJ650" i="1"/>
  <c r="BK650" i="1"/>
  <c r="BF651" i="1"/>
  <c r="BJ651" i="1"/>
  <c r="BK651" i="1"/>
  <c r="BF652" i="1"/>
  <c r="BJ652" i="1"/>
  <c r="BK652" i="1"/>
  <c r="BF653" i="1"/>
  <c r="BJ653" i="1"/>
  <c r="BK653" i="1"/>
  <c r="BF654" i="1"/>
  <c r="BJ654" i="1"/>
  <c r="BK654" i="1"/>
  <c r="BF655" i="1"/>
  <c r="BJ655" i="1"/>
  <c r="BK655" i="1"/>
  <c r="BF656" i="1"/>
  <c r="BJ656" i="1"/>
  <c r="BK656" i="1"/>
  <c r="BF657" i="1"/>
  <c r="BJ657" i="1"/>
  <c r="BK657" i="1"/>
  <c r="BF658" i="1"/>
  <c r="BJ658" i="1"/>
  <c r="BK658" i="1"/>
  <c r="BF659" i="1"/>
  <c r="BJ659" i="1"/>
  <c r="BK659" i="1"/>
  <c r="BF660" i="1"/>
  <c r="BJ660" i="1"/>
  <c r="BK660" i="1"/>
  <c r="BF661" i="1"/>
  <c r="BJ661" i="1"/>
  <c r="BK661" i="1"/>
  <c r="BF662" i="1"/>
  <c r="BJ662" i="1"/>
  <c r="BK662" i="1"/>
  <c r="BF663" i="1"/>
  <c r="BJ663" i="1"/>
  <c r="BK663" i="1"/>
  <c r="BF664" i="1"/>
  <c r="BJ664" i="1"/>
  <c r="BK664" i="1"/>
  <c r="BF665" i="1"/>
  <c r="BJ665" i="1"/>
  <c r="BK665" i="1"/>
  <c r="BF666" i="1"/>
  <c r="BJ666" i="1"/>
  <c r="BK666" i="1"/>
  <c r="BF667" i="1"/>
  <c r="BJ667" i="1"/>
  <c r="BK667" i="1"/>
  <c r="BF668" i="1"/>
  <c r="BJ668" i="1"/>
  <c r="BK668" i="1"/>
  <c r="BF669" i="1"/>
  <c r="BJ669" i="1"/>
  <c r="BK669" i="1"/>
  <c r="BF670" i="1"/>
  <c r="BJ670" i="1"/>
  <c r="BK670" i="1"/>
  <c r="BF671" i="1"/>
  <c r="BJ671" i="1"/>
  <c r="BK671" i="1"/>
  <c r="BF672" i="1"/>
  <c r="BJ672" i="1"/>
  <c r="BK672" i="1"/>
  <c r="BF673" i="1"/>
  <c r="BJ673" i="1"/>
  <c r="BK673" i="1"/>
  <c r="BF674" i="1"/>
  <c r="BJ674" i="1"/>
  <c r="BK674" i="1"/>
  <c r="BF675" i="1"/>
  <c r="BJ675" i="1"/>
  <c r="BK675" i="1"/>
  <c r="BF676" i="1"/>
  <c r="BJ676" i="1"/>
  <c r="BK676" i="1"/>
  <c r="BF677" i="1"/>
  <c r="BJ677" i="1"/>
  <c r="BK677" i="1"/>
  <c r="BF678" i="1"/>
  <c r="BJ678" i="1"/>
  <c r="BK678" i="1"/>
  <c r="BF679" i="1"/>
  <c r="BJ679" i="1"/>
  <c r="BK679" i="1"/>
  <c r="BF680" i="1"/>
  <c r="BJ680" i="1"/>
  <c r="BK680" i="1"/>
  <c r="BF681" i="1"/>
  <c r="BJ681" i="1"/>
  <c r="BK681" i="1"/>
  <c r="BF682" i="1"/>
  <c r="BJ682" i="1"/>
  <c r="BK682" i="1"/>
  <c r="BF683" i="1"/>
  <c r="BJ683" i="1"/>
  <c r="BK683" i="1"/>
  <c r="BF684" i="1"/>
  <c r="BJ684" i="1"/>
  <c r="BK684" i="1"/>
  <c r="BF685" i="1"/>
  <c r="BJ685" i="1"/>
  <c r="BK685" i="1"/>
  <c r="BF686" i="1"/>
  <c r="BJ686" i="1"/>
  <c r="BK686" i="1"/>
  <c r="BF687" i="1"/>
  <c r="BJ687" i="1"/>
  <c r="BK687" i="1"/>
  <c r="BF688" i="1"/>
  <c r="BJ688" i="1"/>
  <c r="BK688" i="1"/>
  <c r="BF689" i="1"/>
  <c r="BJ689" i="1"/>
  <c r="BK689" i="1"/>
  <c r="BF690" i="1"/>
  <c r="BJ690" i="1"/>
  <c r="BK690" i="1"/>
  <c r="BF691" i="1"/>
  <c r="BJ691" i="1"/>
  <c r="BK691" i="1"/>
  <c r="BF692" i="1"/>
  <c r="BJ692" i="1"/>
  <c r="BK692" i="1"/>
  <c r="BF693" i="1"/>
  <c r="BJ693" i="1"/>
  <c r="BK693" i="1"/>
  <c r="BF694" i="1"/>
  <c r="BJ694" i="1"/>
  <c r="BK694" i="1"/>
  <c r="BF695" i="1"/>
  <c r="BJ695" i="1"/>
  <c r="BK695" i="1"/>
  <c r="BF696" i="1"/>
  <c r="BJ696" i="1"/>
  <c r="BK696" i="1"/>
  <c r="BF697" i="1"/>
  <c r="BJ697" i="1"/>
  <c r="BK697" i="1"/>
  <c r="BF698" i="1"/>
  <c r="BJ698" i="1"/>
  <c r="BK698" i="1"/>
  <c r="BF699" i="1"/>
  <c r="BJ699" i="1"/>
  <c r="BK699" i="1"/>
  <c r="BF700" i="1"/>
  <c r="BJ700" i="1"/>
  <c r="BK700" i="1"/>
  <c r="BF701" i="1"/>
  <c r="BJ701" i="1"/>
  <c r="BK701" i="1"/>
  <c r="BF702" i="1"/>
  <c r="BJ702" i="1"/>
  <c r="BK702" i="1"/>
  <c r="BF703" i="1"/>
  <c r="BJ703" i="1"/>
  <c r="BK703" i="1"/>
  <c r="BF704" i="1"/>
  <c r="BJ704" i="1"/>
  <c r="BK704" i="1"/>
  <c r="BF705" i="1"/>
  <c r="BJ705" i="1"/>
  <c r="BK705" i="1"/>
  <c r="BF706" i="1"/>
  <c r="BJ706" i="1"/>
  <c r="BK706" i="1"/>
  <c r="BF707" i="1"/>
  <c r="BJ707" i="1"/>
  <c r="BK707" i="1"/>
  <c r="BF708" i="1"/>
  <c r="BJ708" i="1"/>
  <c r="BK708" i="1"/>
  <c r="BF709" i="1"/>
  <c r="BJ709" i="1"/>
  <c r="BK709" i="1"/>
  <c r="BF710" i="1"/>
  <c r="BJ710" i="1"/>
  <c r="BK710" i="1"/>
  <c r="BF711" i="1"/>
  <c r="BJ711" i="1"/>
  <c r="BK711" i="1"/>
  <c r="BF712" i="1"/>
  <c r="BJ712" i="1"/>
  <c r="BK712" i="1"/>
  <c r="BF713" i="1"/>
  <c r="BJ713" i="1"/>
  <c r="BK713" i="1"/>
  <c r="BF714" i="1"/>
  <c r="BJ714" i="1"/>
  <c r="BK714" i="1"/>
  <c r="BF715" i="1"/>
  <c r="BJ715" i="1"/>
  <c r="BK715" i="1"/>
  <c r="BF716" i="1"/>
  <c r="BJ716" i="1"/>
  <c r="BK716" i="1"/>
  <c r="BF717" i="1"/>
  <c r="BJ717" i="1"/>
  <c r="BK717" i="1"/>
  <c r="BF718" i="1"/>
  <c r="BJ718" i="1"/>
  <c r="BK718" i="1"/>
  <c r="BF719" i="1"/>
  <c r="BJ719" i="1"/>
  <c r="BK719" i="1"/>
  <c r="BF720" i="1"/>
  <c r="BJ720" i="1"/>
  <c r="BK720" i="1"/>
  <c r="BF721" i="1"/>
  <c r="BJ721" i="1"/>
  <c r="BK721" i="1"/>
  <c r="BF722" i="1"/>
  <c r="BJ722" i="1"/>
  <c r="BK722" i="1"/>
  <c r="BF723" i="1"/>
  <c r="BJ723" i="1"/>
  <c r="BK723" i="1"/>
  <c r="BF724" i="1"/>
  <c r="BJ724" i="1"/>
  <c r="BK724" i="1"/>
  <c r="BF725" i="1"/>
  <c r="BJ725" i="1"/>
  <c r="BK725" i="1"/>
  <c r="BF726" i="1"/>
  <c r="BJ726" i="1"/>
  <c r="BK726" i="1"/>
  <c r="BF727" i="1"/>
  <c r="BJ727" i="1"/>
  <c r="BK727" i="1"/>
  <c r="BF728" i="1"/>
  <c r="BJ728" i="1"/>
  <c r="BK728" i="1"/>
  <c r="BF729" i="1"/>
  <c r="BJ729" i="1"/>
  <c r="BK729" i="1"/>
  <c r="BF730" i="1"/>
  <c r="BJ730" i="1"/>
  <c r="BK730" i="1"/>
  <c r="BF731" i="1"/>
  <c r="BJ731" i="1"/>
  <c r="BK731" i="1"/>
  <c r="BF732" i="1"/>
  <c r="BJ732" i="1"/>
  <c r="BK732" i="1"/>
  <c r="BF733" i="1"/>
  <c r="BJ733" i="1"/>
  <c r="BK733" i="1"/>
  <c r="BF734" i="1"/>
  <c r="BJ734" i="1"/>
  <c r="BK734" i="1"/>
  <c r="BF735" i="1"/>
  <c r="BJ735" i="1"/>
  <c r="BK735" i="1"/>
  <c r="BF736" i="1"/>
  <c r="BJ736" i="1"/>
  <c r="BK736" i="1"/>
  <c r="BF737" i="1"/>
  <c r="BJ737" i="1"/>
  <c r="BK737" i="1"/>
  <c r="BF738" i="1"/>
  <c r="BJ738" i="1"/>
  <c r="BK738" i="1"/>
  <c r="BF739" i="1"/>
  <c r="BJ739" i="1"/>
  <c r="BK739" i="1"/>
  <c r="BF740" i="1"/>
  <c r="BJ740" i="1"/>
  <c r="BK740" i="1"/>
  <c r="BF741" i="1"/>
  <c r="BJ741" i="1"/>
  <c r="BK741" i="1"/>
  <c r="BF742" i="1"/>
  <c r="BJ742" i="1"/>
  <c r="BK742" i="1"/>
  <c r="BF743" i="1"/>
  <c r="BJ743" i="1"/>
  <c r="BK743" i="1"/>
  <c r="BF744" i="1"/>
  <c r="BJ744" i="1"/>
  <c r="BK744" i="1"/>
  <c r="BF745" i="1"/>
  <c r="BJ745" i="1"/>
  <c r="BK745" i="1"/>
  <c r="BF746" i="1"/>
  <c r="BJ746" i="1"/>
  <c r="BK746" i="1"/>
  <c r="BF747" i="1"/>
  <c r="BJ747" i="1"/>
  <c r="BK747" i="1"/>
  <c r="BF748" i="1"/>
  <c r="BJ748" i="1"/>
  <c r="BK748" i="1"/>
  <c r="BF749" i="1"/>
  <c r="BJ749" i="1"/>
  <c r="BK749" i="1"/>
  <c r="BF750" i="1"/>
  <c r="BJ750" i="1"/>
  <c r="BK750" i="1"/>
  <c r="BF751" i="1"/>
  <c r="BJ751" i="1"/>
  <c r="BK751" i="1"/>
  <c r="BF752" i="1"/>
  <c r="BJ752" i="1"/>
  <c r="BK752" i="1"/>
  <c r="BF753" i="1"/>
  <c r="BJ753" i="1"/>
  <c r="BK753" i="1"/>
  <c r="BF754" i="1"/>
  <c r="BJ754" i="1"/>
  <c r="BK754" i="1"/>
  <c r="BF755" i="1"/>
  <c r="BJ755" i="1"/>
  <c r="BK755" i="1"/>
  <c r="BF756" i="1"/>
  <c r="BJ756" i="1"/>
  <c r="BK756" i="1"/>
  <c r="BF757" i="1"/>
  <c r="BJ757" i="1"/>
  <c r="BK757" i="1"/>
  <c r="BF758" i="1"/>
  <c r="BJ758" i="1"/>
  <c r="BK758" i="1"/>
  <c r="BF759" i="1"/>
  <c r="BJ759" i="1"/>
  <c r="BK759" i="1"/>
  <c r="BF760" i="1"/>
  <c r="BJ760" i="1"/>
  <c r="BK760" i="1"/>
  <c r="BF761" i="1"/>
  <c r="BJ761" i="1"/>
  <c r="BK761" i="1"/>
  <c r="BF762" i="1"/>
  <c r="BJ762" i="1"/>
  <c r="BK762" i="1"/>
  <c r="BF763" i="1"/>
  <c r="BJ763" i="1"/>
  <c r="BK763" i="1"/>
  <c r="BF764" i="1"/>
  <c r="BJ764" i="1"/>
  <c r="BK764" i="1"/>
  <c r="BF765" i="1"/>
  <c r="BJ765" i="1"/>
  <c r="BK765" i="1"/>
  <c r="BF766" i="1"/>
  <c r="BJ766" i="1"/>
  <c r="BK766" i="1"/>
  <c r="BF767" i="1"/>
  <c r="BJ767" i="1"/>
  <c r="BK767" i="1"/>
  <c r="BF768" i="1"/>
  <c r="BJ768" i="1"/>
  <c r="BK768" i="1"/>
  <c r="BF769" i="1"/>
  <c r="BJ769" i="1"/>
  <c r="BK769" i="1"/>
  <c r="BF770" i="1"/>
  <c r="BJ770" i="1"/>
  <c r="BK770" i="1"/>
  <c r="BF771" i="1"/>
  <c r="BJ771" i="1"/>
  <c r="BK771" i="1"/>
  <c r="BF772" i="1"/>
  <c r="BJ772" i="1"/>
  <c r="BK772" i="1"/>
  <c r="BF773" i="1"/>
  <c r="BJ773" i="1"/>
  <c r="BK773" i="1"/>
  <c r="BF774" i="1"/>
  <c r="BJ774" i="1"/>
  <c r="BK774" i="1"/>
  <c r="BF775" i="1"/>
  <c r="BJ775" i="1"/>
  <c r="BK775" i="1"/>
  <c r="BF776" i="1"/>
  <c r="BJ776" i="1"/>
  <c r="BK776" i="1"/>
  <c r="BF777" i="1"/>
  <c r="BJ777" i="1"/>
  <c r="BK777" i="1"/>
  <c r="BF778" i="1"/>
  <c r="BJ778" i="1"/>
  <c r="BK778" i="1"/>
  <c r="BF779" i="1"/>
  <c r="BJ779" i="1"/>
  <c r="BK779" i="1"/>
  <c r="BF780" i="1"/>
  <c r="BJ780" i="1"/>
  <c r="BK780" i="1"/>
  <c r="BF781" i="1"/>
  <c r="BJ781" i="1"/>
  <c r="BK781" i="1"/>
  <c r="BF782" i="1"/>
  <c r="BJ782" i="1"/>
  <c r="BK782" i="1"/>
  <c r="BF783" i="1"/>
  <c r="BJ783" i="1"/>
  <c r="BK783" i="1"/>
  <c r="BF784" i="1"/>
  <c r="BJ784" i="1"/>
  <c r="BK784" i="1"/>
  <c r="BF785" i="1"/>
  <c r="BJ785" i="1"/>
  <c r="BK785" i="1"/>
  <c r="BF786" i="1"/>
  <c r="BJ786" i="1"/>
  <c r="BK786" i="1"/>
  <c r="BF787" i="1"/>
  <c r="BJ787" i="1"/>
  <c r="BK787" i="1"/>
  <c r="BF788" i="1"/>
  <c r="BJ788" i="1"/>
  <c r="BK788" i="1"/>
  <c r="BF789" i="1"/>
  <c r="BJ789" i="1"/>
  <c r="BK789" i="1"/>
  <c r="BF790" i="1"/>
  <c r="BJ790" i="1"/>
  <c r="BK790" i="1"/>
  <c r="BF791" i="1"/>
  <c r="BJ791" i="1"/>
  <c r="BK791" i="1"/>
  <c r="BF792" i="1"/>
  <c r="BJ792" i="1"/>
  <c r="BK792" i="1"/>
  <c r="BF793" i="1"/>
  <c r="BJ793" i="1"/>
  <c r="BK793" i="1"/>
  <c r="BF794" i="1"/>
  <c r="BJ794" i="1"/>
  <c r="BK794" i="1"/>
  <c r="BF795" i="1"/>
  <c r="BJ795" i="1"/>
  <c r="BK795" i="1"/>
  <c r="BF796" i="1"/>
  <c r="BJ796" i="1"/>
  <c r="BK796" i="1"/>
  <c r="BF797" i="1"/>
  <c r="BJ797" i="1"/>
  <c r="BK797" i="1"/>
  <c r="BF798" i="1"/>
  <c r="BJ798" i="1"/>
  <c r="BK798" i="1"/>
  <c r="BF799" i="1"/>
  <c r="BJ799" i="1"/>
  <c r="BK799" i="1"/>
  <c r="BF800" i="1"/>
  <c r="BJ800" i="1"/>
  <c r="BK800" i="1"/>
  <c r="BF801" i="1"/>
  <c r="BJ801" i="1"/>
  <c r="BK801" i="1"/>
  <c r="BF802" i="1"/>
  <c r="BJ802" i="1"/>
  <c r="BK802" i="1"/>
  <c r="BF803" i="1"/>
  <c r="BJ803" i="1"/>
  <c r="BK803" i="1"/>
  <c r="BF804" i="1"/>
  <c r="BJ804" i="1"/>
  <c r="BK804" i="1"/>
  <c r="BF805" i="1"/>
  <c r="BJ805" i="1"/>
  <c r="BK805" i="1"/>
  <c r="BF806" i="1"/>
  <c r="BJ806" i="1"/>
  <c r="BK806" i="1"/>
  <c r="BF807" i="1"/>
  <c r="BJ807" i="1"/>
  <c r="BK807" i="1"/>
  <c r="BF808" i="1"/>
  <c r="BJ808" i="1"/>
  <c r="BK808" i="1"/>
  <c r="BF809" i="1"/>
  <c r="BJ809" i="1"/>
  <c r="BK809" i="1"/>
  <c r="BF810" i="1"/>
  <c r="BJ810" i="1"/>
  <c r="BK810" i="1"/>
  <c r="BF811" i="1"/>
  <c r="BJ811" i="1"/>
  <c r="BK811" i="1"/>
  <c r="BF812" i="1"/>
  <c r="BJ812" i="1"/>
  <c r="BK812" i="1"/>
  <c r="BF813" i="1"/>
  <c r="BJ813" i="1"/>
  <c r="BK813" i="1"/>
  <c r="BF814" i="1"/>
  <c r="BJ814" i="1"/>
  <c r="BK814" i="1"/>
  <c r="BF815" i="1"/>
  <c r="BJ815" i="1"/>
  <c r="BK815" i="1"/>
  <c r="BF816" i="1"/>
  <c r="BJ816" i="1"/>
  <c r="BK816" i="1"/>
  <c r="BF817" i="1"/>
  <c r="BJ817" i="1"/>
  <c r="BK817" i="1"/>
  <c r="BF818" i="1"/>
  <c r="BJ818" i="1"/>
  <c r="BK818" i="1"/>
  <c r="BF819" i="1"/>
  <c r="BJ819" i="1"/>
  <c r="BK819" i="1"/>
  <c r="BF820" i="1"/>
  <c r="BJ820" i="1"/>
  <c r="BK820" i="1"/>
  <c r="BF821" i="1"/>
  <c r="BJ821" i="1"/>
  <c r="BK821" i="1"/>
  <c r="BF822" i="1"/>
  <c r="BJ822" i="1"/>
  <c r="BK822" i="1"/>
  <c r="BF823" i="1"/>
  <c r="BJ823" i="1"/>
  <c r="BK823" i="1"/>
  <c r="BF824" i="1"/>
  <c r="BJ824" i="1"/>
  <c r="BK824" i="1"/>
  <c r="BF825" i="1"/>
  <c r="BJ825" i="1"/>
  <c r="BK825" i="1"/>
  <c r="BF826" i="1"/>
  <c r="BJ826" i="1"/>
  <c r="BK826" i="1"/>
  <c r="BF827" i="1"/>
  <c r="BJ827" i="1"/>
  <c r="BK827" i="1"/>
  <c r="BF828" i="1"/>
  <c r="BJ828" i="1"/>
  <c r="BK828" i="1"/>
  <c r="BF829" i="1"/>
  <c r="BJ829" i="1"/>
  <c r="BK829" i="1"/>
  <c r="BF830" i="1"/>
  <c r="BJ830" i="1"/>
  <c r="BK830" i="1"/>
  <c r="BF831" i="1"/>
  <c r="BJ831" i="1"/>
  <c r="BK831" i="1"/>
  <c r="BF832" i="1"/>
  <c r="BJ832" i="1"/>
  <c r="BK832" i="1"/>
  <c r="BF833" i="1"/>
  <c r="BJ833" i="1"/>
  <c r="BK833" i="1"/>
  <c r="BF834" i="1"/>
  <c r="BJ834" i="1"/>
  <c r="BK834" i="1"/>
  <c r="BF835" i="1"/>
  <c r="BJ835" i="1"/>
  <c r="BK835" i="1"/>
  <c r="BF836" i="1"/>
  <c r="BJ836" i="1"/>
  <c r="BK836" i="1"/>
  <c r="BF837" i="1"/>
  <c r="BJ837" i="1"/>
  <c r="BK837" i="1"/>
  <c r="BF838" i="1"/>
  <c r="BJ838" i="1"/>
  <c r="BK838" i="1"/>
  <c r="BF839" i="1"/>
  <c r="BJ839" i="1"/>
  <c r="BK839" i="1"/>
  <c r="BF840" i="1"/>
  <c r="BJ840" i="1"/>
  <c r="BK840" i="1"/>
  <c r="BF841" i="1"/>
  <c r="BJ841" i="1"/>
  <c r="BK841" i="1"/>
  <c r="BF842" i="1"/>
  <c r="BJ842" i="1"/>
  <c r="BK842" i="1"/>
  <c r="BF843" i="1"/>
  <c r="BJ843" i="1"/>
  <c r="BK843" i="1"/>
  <c r="BF844" i="1"/>
  <c r="BJ844" i="1"/>
  <c r="BK844" i="1"/>
  <c r="BF845" i="1"/>
  <c r="BJ845" i="1"/>
  <c r="BK845" i="1"/>
  <c r="BF846" i="1"/>
  <c r="BJ846" i="1"/>
  <c r="BK846" i="1"/>
  <c r="BF847" i="1"/>
  <c r="BJ847" i="1"/>
  <c r="BK847" i="1"/>
  <c r="BF848" i="1"/>
  <c r="BJ848" i="1"/>
  <c r="BK848" i="1"/>
  <c r="BF849" i="1"/>
  <c r="BJ849" i="1"/>
  <c r="BK849" i="1"/>
  <c r="BF850" i="1"/>
  <c r="BJ850" i="1"/>
  <c r="BK850" i="1"/>
  <c r="BF851" i="1"/>
  <c r="BJ851" i="1"/>
  <c r="BK851" i="1"/>
  <c r="BF852" i="1"/>
  <c r="BJ852" i="1"/>
  <c r="BK852" i="1"/>
  <c r="BF853" i="1"/>
  <c r="BJ853" i="1"/>
  <c r="BK853" i="1"/>
  <c r="BF854" i="1"/>
  <c r="BJ854" i="1"/>
  <c r="BK854" i="1"/>
  <c r="BF855" i="1"/>
  <c r="BJ855" i="1"/>
  <c r="BK855" i="1"/>
  <c r="BF856" i="1"/>
  <c r="BJ856" i="1"/>
  <c r="BK856" i="1"/>
  <c r="BF857" i="1"/>
  <c r="BJ857" i="1"/>
  <c r="BK857" i="1"/>
  <c r="BF858" i="1"/>
  <c r="BJ858" i="1"/>
  <c r="BK858" i="1"/>
  <c r="BF859" i="1"/>
  <c r="BJ859" i="1"/>
  <c r="BK859" i="1"/>
  <c r="BF860" i="1"/>
  <c r="BJ860" i="1"/>
  <c r="BK860" i="1"/>
  <c r="BF861" i="1"/>
  <c r="BJ861" i="1"/>
  <c r="BK861" i="1"/>
  <c r="BF862" i="1"/>
  <c r="BJ862" i="1"/>
  <c r="BK862" i="1"/>
  <c r="BF863" i="1"/>
  <c r="BJ863" i="1"/>
  <c r="BK863" i="1"/>
  <c r="BF864" i="1"/>
  <c r="BJ864" i="1"/>
  <c r="BK864" i="1"/>
  <c r="BF865" i="1"/>
  <c r="BJ865" i="1"/>
  <c r="BK865" i="1"/>
  <c r="BF866" i="1"/>
  <c r="BJ866" i="1"/>
  <c r="BK866" i="1"/>
  <c r="BF867" i="1"/>
  <c r="BJ867" i="1"/>
  <c r="BK867" i="1"/>
  <c r="BF868" i="1"/>
  <c r="BJ868" i="1"/>
  <c r="BK868" i="1"/>
  <c r="BF869" i="1"/>
  <c r="BJ869" i="1"/>
  <c r="BK869" i="1"/>
  <c r="BF870" i="1"/>
  <c r="BJ870" i="1"/>
  <c r="BK870" i="1"/>
  <c r="BF871" i="1"/>
  <c r="BJ871" i="1"/>
  <c r="BK871" i="1"/>
  <c r="BF872" i="1"/>
  <c r="BJ872" i="1"/>
  <c r="BK872" i="1"/>
  <c r="BF873" i="1"/>
  <c r="BJ873" i="1"/>
  <c r="BK873" i="1"/>
  <c r="BF874" i="1"/>
  <c r="BJ874" i="1"/>
  <c r="BK874" i="1"/>
  <c r="BF875" i="1"/>
  <c r="BJ875" i="1"/>
  <c r="BK875" i="1"/>
  <c r="BF876" i="1"/>
  <c r="BJ876" i="1"/>
  <c r="BK876" i="1"/>
  <c r="BF877" i="1"/>
  <c r="BJ877" i="1"/>
  <c r="BK877" i="1"/>
  <c r="BF878" i="1"/>
  <c r="BJ878" i="1"/>
  <c r="BK878" i="1"/>
  <c r="BF879" i="1"/>
  <c r="BJ879" i="1"/>
  <c r="BK879" i="1"/>
  <c r="BF880" i="1"/>
  <c r="BJ880" i="1"/>
  <c r="BK880" i="1"/>
  <c r="BF881" i="1"/>
  <c r="BJ881" i="1"/>
  <c r="BK881" i="1"/>
  <c r="BF882" i="1"/>
  <c r="BJ882" i="1"/>
  <c r="BK882" i="1"/>
  <c r="BF883" i="1"/>
  <c r="BJ883" i="1"/>
  <c r="BK883" i="1"/>
  <c r="BF884" i="1"/>
  <c r="BJ884" i="1"/>
  <c r="BK884" i="1"/>
  <c r="BF885" i="1"/>
  <c r="BJ885" i="1"/>
  <c r="BK885" i="1"/>
  <c r="BF886" i="1"/>
  <c r="BJ886" i="1"/>
  <c r="BK886" i="1"/>
  <c r="BF887" i="1"/>
  <c r="BJ887" i="1"/>
  <c r="BK887" i="1"/>
  <c r="BF888" i="1"/>
  <c r="BJ888" i="1"/>
  <c r="BK888" i="1"/>
  <c r="BF889" i="1"/>
  <c r="BJ889" i="1"/>
  <c r="BK889" i="1"/>
  <c r="BF890" i="1"/>
  <c r="BJ890" i="1"/>
  <c r="BK890" i="1"/>
  <c r="BF891" i="1"/>
  <c r="BJ891" i="1"/>
  <c r="BK891" i="1"/>
  <c r="BF892" i="1"/>
  <c r="BJ892" i="1"/>
  <c r="BK892" i="1"/>
  <c r="BF893" i="1"/>
  <c r="BJ893" i="1"/>
  <c r="BK893" i="1"/>
  <c r="BF894" i="1"/>
  <c r="BJ894" i="1"/>
  <c r="BK894" i="1"/>
  <c r="BF895" i="1"/>
  <c r="BJ895" i="1"/>
  <c r="BK895" i="1"/>
  <c r="BF896" i="1"/>
  <c r="BJ896" i="1"/>
  <c r="BK896" i="1"/>
  <c r="BF897" i="1"/>
  <c r="BJ897" i="1"/>
  <c r="BK897" i="1"/>
  <c r="BF898" i="1"/>
  <c r="BJ898" i="1"/>
  <c r="BK898" i="1"/>
  <c r="BF899" i="1"/>
  <c r="BJ899" i="1"/>
  <c r="BK899" i="1"/>
  <c r="BF900" i="1"/>
  <c r="BJ900" i="1"/>
  <c r="BK900" i="1"/>
  <c r="BF901" i="1"/>
  <c r="BJ901" i="1"/>
  <c r="BK901" i="1"/>
  <c r="BF902" i="1"/>
  <c r="BJ902" i="1"/>
  <c r="BK902" i="1"/>
  <c r="BF903" i="1"/>
  <c r="BJ903" i="1"/>
  <c r="BK903" i="1"/>
  <c r="BF904" i="1"/>
  <c r="BJ904" i="1"/>
  <c r="BK904" i="1"/>
  <c r="BF905" i="1"/>
  <c r="BJ905" i="1"/>
  <c r="BK905" i="1"/>
  <c r="BF906" i="1"/>
  <c r="BJ906" i="1"/>
  <c r="BK906" i="1"/>
  <c r="BF907" i="1"/>
  <c r="BJ907" i="1"/>
  <c r="BK907" i="1"/>
  <c r="BF908" i="1"/>
  <c r="BJ908" i="1"/>
  <c r="BK908" i="1"/>
  <c r="BF909" i="1"/>
  <c r="BJ909" i="1"/>
  <c r="BK909" i="1"/>
  <c r="BF910" i="1"/>
  <c r="BJ910" i="1"/>
  <c r="BK910" i="1"/>
  <c r="BF911" i="1"/>
  <c r="BJ911" i="1"/>
  <c r="BK911" i="1"/>
  <c r="BF912" i="1"/>
  <c r="BJ912" i="1"/>
  <c r="BK912" i="1"/>
  <c r="BF913" i="1"/>
  <c r="BJ913" i="1"/>
  <c r="BK913" i="1"/>
  <c r="BF914" i="1"/>
  <c r="BJ914" i="1"/>
  <c r="BK914" i="1"/>
  <c r="BF915" i="1"/>
  <c r="BJ915" i="1"/>
  <c r="BK915" i="1"/>
  <c r="BF916" i="1"/>
  <c r="BJ916" i="1"/>
  <c r="BK916" i="1"/>
  <c r="BF917" i="1"/>
  <c r="BJ917" i="1"/>
  <c r="BK917" i="1"/>
  <c r="BF918" i="1"/>
  <c r="BJ918" i="1"/>
  <c r="BK918" i="1"/>
  <c r="BF919" i="1"/>
  <c r="BJ919" i="1"/>
  <c r="BK919" i="1"/>
  <c r="BF920" i="1"/>
  <c r="BJ920" i="1"/>
  <c r="BK920" i="1"/>
  <c r="BF921" i="1"/>
  <c r="BJ921" i="1"/>
  <c r="BK921" i="1"/>
  <c r="BF922" i="1"/>
  <c r="BJ922" i="1"/>
  <c r="BK922" i="1"/>
  <c r="BF923" i="1"/>
  <c r="BJ923" i="1"/>
  <c r="BK923" i="1"/>
  <c r="BF924" i="1"/>
  <c r="BJ924" i="1"/>
  <c r="BK924" i="1"/>
  <c r="BF925" i="1"/>
  <c r="BJ925" i="1"/>
  <c r="BK925" i="1"/>
  <c r="BF926" i="1"/>
  <c r="BJ926" i="1"/>
  <c r="BK926" i="1"/>
  <c r="BF927" i="1"/>
  <c r="BJ927" i="1"/>
  <c r="BK927" i="1"/>
  <c r="BF928" i="1"/>
  <c r="BJ928" i="1"/>
  <c r="BK928" i="1"/>
  <c r="BF929" i="1"/>
  <c r="BJ929" i="1"/>
  <c r="BK929" i="1"/>
  <c r="BF930" i="1"/>
  <c r="BJ930" i="1"/>
  <c r="BK930" i="1"/>
  <c r="BF931" i="1"/>
  <c r="BJ931" i="1"/>
  <c r="BK931" i="1"/>
  <c r="BF932" i="1"/>
  <c r="BJ932" i="1"/>
  <c r="BK932" i="1"/>
  <c r="BF933" i="1"/>
  <c r="BJ933" i="1"/>
  <c r="BK933" i="1"/>
  <c r="BF934" i="1"/>
  <c r="BJ934" i="1"/>
  <c r="BK934" i="1"/>
  <c r="BF935" i="1"/>
  <c r="BJ935" i="1"/>
  <c r="BK935" i="1"/>
  <c r="BF936" i="1"/>
  <c r="BJ936" i="1"/>
  <c r="BK936" i="1"/>
  <c r="BF937" i="1"/>
  <c r="BJ937" i="1"/>
  <c r="BK937" i="1"/>
  <c r="BF938" i="1"/>
  <c r="BJ938" i="1"/>
  <c r="BK938" i="1"/>
  <c r="BF939" i="1"/>
  <c r="BJ939" i="1"/>
  <c r="BK939" i="1"/>
  <c r="BF940" i="1"/>
  <c r="BJ940" i="1"/>
  <c r="BK940" i="1"/>
  <c r="BF941" i="1"/>
  <c r="BJ941" i="1"/>
  <c r="BK941" i="1"/>
  <c r="BF942" i="1"/>
  <c r="BJ942" i="1"/>
  <c r="BK942" i="1"/>
  <c r="BF943" i="1"/>
  <c r="BJ943" i="1"/>
  <c r="BK943" i="1"/>
  <c r="BF944" i="1"/>
  <c r="BJ944" i="1"/>
  <c r="BK944" i="1"/>
  <c r="BF945" i="1"/>
  <c r="BJ945" i="1"/>
  <c r="BK945" i="1"/>
  <c r="BF946" i="1"/>
  <c r="BJ946" i="1"/>
  <c r="BK946" i="1"/>
  <c r="BF947" i="1"/>
  <c r="BJ947" i="1"/>
  <c r="BK947" i="1"/>
  <c r="BF948" i="1"/>
  <c r="BJ948" i="1"/>
  <c r="BK948" i="1"/>
  <c r="BF949" i="1"/>
  <c r="BJ949" i="1"/>
  <c r="BK949" i="1"/>
  <c r="BF950" i="1"/>
  <c r="BJ950" i="1"/>
  <c r="BK950" i="1"/>
  <c r="BF951" i="1"/>
  <c r="BJ951" i="1"/>
  <c r="BK951" i="1"/>
  <c r="BF952" i="1"/>
  <c r="BJ952" i="1"/>
  <c r="BK952" i="1"/>
  <c r="BF953" i="1"/>
  <c r="BJ953" i="1"/>
  <c r="BK953" i="1"/>
  <c r="BF954" i="1"/>
  <c r="BJ954" i="1"/>
  <c r="BK954" i="1"/>
  <c r="BF955" i="1"/>
  <c r="BJ955" i="1"/>
  <c r="BK955" i="1"/>
  <c r="BF956" i="1"/>
  <c r="BJ956" i="1"/>
  <c r="BK956" i="1"/>
  <c r="BF957" i="1"/>
  <c r="BJ957" i="1"/>
  <c r="BK957" i="1"/>
  <c r="BF958" i="1"/>
  <c r="BJ958" i="1"/>
  <c r="BK958" i="1"/>
  <c r="BF959" i="1"/>
  <c r="BJ959" i="1"/>
  <c r="BK959" i="1"/>
  <c r="BF960" i="1"/>
  <c r="BJ960" i="1"/>
  <c r="BK960" i="1"/>
  <c r="BF961" i="1"/>
  <c r="BJ961" i="1"/>
  <c r="BK961" i="1"/>
  <c r="BF962" i="1"/>
  <c r="BJ962" i="1"/>
  <c r="BK962" i="1"/>
  <c r="BF963" i="1"/>
  <c r="BJ963" i="1"/>
  <c r="BK963" i="1"/>
  <c r="BF964" i="1"/>
  <c r="BJ964" i="1"/>
  <c r="BK964" i="1"/>
  <c r="BF965" i="1"/>
  <c r="BJ965" i="1"/>
  <c r="BK965" i="1"/>
  <c r="BF966" i="1"/>
  <c r="BJ966" i="1"/>
  <c r="BK966" i="1"/>
  <c r="BF967" i="1"/>
  <c r="BJ967" i="1"/>
  <c r="BK967" i="1"/>
  <c r="BF968" i="1"/>
  <c r="BJ968" i="1"/>
  <c r="BK968" i="1"/>
  <c r="BF969" i="1"/>
  <c r="BJ969" i="1"/>
  <c r="BK969" i="1"/>
  <c r="BF970" i="1"/>
  <c r="BJ970" i="1"/>
  <c r="BK970" i="1"/>
  <c r="BF971" i="1"/>
  <c r="BJ971" i="1"/>
  <c r="BK971" i="1"/>
  <c r="BF972" i="1"/>
  <c r="BJ972" i="1"/>
  <c r="BK972" i="1"/>
  <c r="BF973" i="1"/>
  <c r="BJ973" i="1"/>
  <c r="BK973" i="1"/>
  <c r="BF974" i="1"/>
  <c r="BJ974" i="1"/>
  <c r="BK974" i="1"/>
  <c r="BF975" i="1"/>
  <c r="BJ975" i="1"/>
  <c r="BK975" i="1"/>
  <c r="BF976" i="1"/>
  <c r="BJ976" i="1"/>
  <c r="BK976" i="1"/>
  <c r="BF977" i="1"/>
  <c r="BJ977" i="1"/>
  <c r="BK977" i="1"/>
  <c r="BF978" i="1"/>
  <c r="BJ978" i="1"/>
  <c r="BK978" i="1"/>
  <c r="BF979" i="1"/>
  <c r="BJ979" i="1"/>
  <c r="BK979" i="1"/>
  <c r="BF980" i="1"/>
  <c r="BJ980" i="1"/>
  <c r="BK980" i="1"/>
  <c r="BF981" i="1"/>
  <c r="BJ981" i="1"/>
  <c r="BK981" i="1"/>
  <c r="BF982" i="1"/>
  <c r="BJ982" i="1"/>
  <c r="BK982" i="1"/>
  <c r="BF983" i="1"/>
  <c r="BJ983" i="1"/>
  <c r="BK983" i="1"/>
  <c r="BF984" i="1"/>
  <c r="BJ984" i="1"/>
  <c r="BK984" i="1"/>
  <c r="BF985" i="1"/>
  <c r="BJ985" i="1"/>
  <c r="BK985" i="1"/>
  <c r="BF986" i="1"/>
  <c r="BJ986" i="1"/>
  <c r="BK986" i="1"/>
  <c r="BF987" i="1"/>
  <c r="BJ987" i="1"/>
  <c r="BK987" i="1"/>
  <c r="BF988" i="1"/>
  <c r="BJ988" i="1"/>
  <c r="BK988" i="1"/>
  <c r="BF989" i="1"/>
  <c r="BJ989" i="1"/>
  <c r="BK989" i="1"/>
  <c r="BF990" i="1"/>
  <c r="BJ990" i="1"/>
  <c r="BK990" i="1"/>
  <c r="BF991" i="1"/>
  <c r="BJ991" i="1"/>
  <c r="BK991" i="1"/>
  <c r="BF992" i="1"/>
  <c r="BJ992" i="1"/>
  <c r="BK992" i="1"/>
  <c r="BF993" i="1"/>
  <c r="BJ993" i="1"/>
  <c r="BK993" i="1"/>
  <c r="BF994" i="1"/>
  <c r="BJ994" i="1"/>
  <c r="BK994" i="1"/>
  <c r="BF995" i="1"/>
  <c r="BJ995" i="1"/>
  <c r="BK995" i="1"/>
  <c r="BF996" i="1"/>
  <c r="BJ996" i="1"/>
  <c r="BK996" i="1"/>
  <c r="BF997" i="1"/>
  <c r="BJ997" i="1"/>
  <c r="BK997" i="1"/>
  <c r="BF998" i="1"/>
  <c r="BJ998" i="1"/>
  <c r="BK998" i="1"/>
  <c r="BF999" i="1"/>
  <c r="BJ999" i="1"/>
  <c r="BK999" i="1"/>
  <c r="BF1000" i="1"/>
  <c r="BJ1000" i="1"/>
  <c r="BK1000" i="1"/>
  <c r="BF1001" i="1"/>
  <c r="BJ1001" i="1"/>
  <c r="BK1001" i="1"/>
  <c r="BF1002" i="1"/>
  <c r="BJ1002" i="1"/>
  <c r="BK1002" i="1"/>
  <c r="BF1003" i="1"/>
  <c r="BJ1003" i="1"/>
  <c r="BK1003" i="1"/>
  <c r="BF1004" i="1"/>
  <c r="BJ1004" i="1"/>
  <c r="BK1004" i="1"/>
  <c r="BF1005" i="1"/>
  <c r="BJ1005" i="1"/>
  <c r="BK1005" i="1"/>
  <c r="BF1006" i="1"/>
  <c r="BJ1006" i="1"/>
  <c r="BK1006" i="1"/>
  <c r="BF1007" i="1"/>
  <c r="BJ1007" i="1"/>
  <c r="BK1007" i="1"/>
  <c r="BF1008" i="1"/>
  <c r="BJ1008" i="1"/>
  <c r="BK1008" i="1"/>
  <c r="BF1009" i="1"/>
  <c r="BJ1009" i="1"/>
  <c r="BK1009" i="1"/>
  <c r="BF1010" i="1"/>
  <c r="BJ1010" i="1"/>
  <c r="BK1010" i="1"/>
  <c r="BF1011" i="1"/>
  <c r="BJ1011" i="1"/>
  <c r="BK1011" i="1"/>
  <c r="BF1012" i="1"/>
  <c r="BJ1012" i="1"/>
  <c r="BK1012" i="1"/>
  <c r="BF1013" i="1"/>
  <c r="BJ1013" i="1"/>
  <c r="BK1013" i="1"/>
  <c r="BF1014" i="1"/>
  <c r="BJ1014" i="1"/>
  <c r="BK1014" i="1"/>
  <c r="BF1015" i="1"/>
  <c r="BJ1015" i="1"/>
  <c r="BK1015" i="1"/>
  <c r="BF1016" i="1"/>
  <c r="BJ1016" i="1"/>
  <c r="BK1016" i="1"/>
  <c r="BF1017" i="1"/>
  <c r="BJ1017" i="1"/>
  <c r="BK1017" i="1"/>
  <c r="BF1018" i="1"/>
  <c r="BJ1018" i="1"/>
  <c r="BK1018" i="1"/>
  <c r="BF1019" i="1"/>
  <c r="BJ1019" i="1"/>
  <c r="BK1019" i="1"/>
  <c r="BF1020" i="1"/>
  <c r="BJ1020" i="1"/>
  <c r="BK1020" i="1"/>
  <c r="BF1021" i="1"/>
  <c r="BJ1021" i="1"/>
  <c r="BK1021" i="1"/>
  <c r="BF1022" i="1"/>
  <c r="BJ1022" i="1"/>
  <c r="BK1022" i="1"/>
  <c r="BF1023" i="1"/>
  <c r="BJ1023" i="1"/>
  <c r="BK1023" i="1"/>
  <c r="BF1024" i="1"/>
  <c r="BJ1024" i="1"/>
  <c r="BK1024" i="1"/>
  <c r="BF1025" i="1"/>
  <c r="BJ1025" i="1"/>
  <c r="BK1025" i="1"/>
  <c r="BF1026" i="1"/>
  <c r="BJ1026" i="1"/>
  <c r="BK1026" i="1"/>
  <c r="BF1027" i="1"/>
  <c r="BJ1027" i="1"/>
  <c r="BK1027" i="1"/>
  <c r="BF1028" i="1"/>
  <c r="BJ1028" i="1"/>
  <c r="BK1028" i="1"/>
  <c r="BF1029" i="1"/>
  <c r="BJ1029" i="1"/>
  <c r="BK1029" i="1"/>
  <c r="BF1030" i="1"/>
  <c r="BJ1030" i="1"/>
  <c r="BK1030" i="1"/>
  <c r="BF1031" i="1"/>
  <c r="BJ1031" i="1"/>
  <c r="BK1031" i="1"/>
  <c r="BF1032" i="1"/>
  <c r="BJ1032" i="1"/>
  <c r="BK1032" i="1"/>
  <c r="BF1033" i="1"/>
  <c r="BJ1033" i="1"/>
  <c r="BK1033" i="1"/>
  <c r="BF1034" i="1"/>
  <c r="BJ1034" i="1"/>
  <c r="BK1034" i="1"/>
  <c r="BF1035" i="1"/>
  <c r="BJ1035" i="1"/>
  <c r="BK1035" i="1"/>
  <c r="BF1036" i="1"/>
  <c r="BJ1036" i="1"/>
  <c r="BK1036" i="1"/>
  <c r="BF1037" i="1"/>
  <c r="BJ1037" i="1"/>
  <c r="BK1037" i="1"/>
  <c r="BF1038" i="1"/>
  <c r="BJ1038" i="1"/>
  <c r="BK1038" i="1"/>
  <c r="BF1039" i="1"/>
  <c r="BJ1039" i="1"/>
  <c r="BK1039" i="1"/>
  <c r="BF1040" i="1"/>
  <c r="BJ1040" i="1"/>
  <c r="BK1040" i="1"/>
  <c r="BF1041" i="1"/>
  <c r="BJ1041" i="1"/>
  <c r="BK1041" i="1"/>
  <c r="BF1042" i="1"/>
  <c r="BJ1042" i="1"/>
  <c r="BK1042" i="1"/>
  <c r="BF1043" i="1"/>
  <c r="BJ1043" i="1"/>
  <c r="BK1043" i="1"/>
  <c r="BF1044" i="1"/>
  <c r="BJ1044" i="1"/>
  <c r="BK1044" i="1"/>
  <c r="BF1045" i="1"/>
  <c r="BJ1045" i="1"/>
  <c r="BK1045" i="1"/>
  <c r="BF1046" i="1"/>
  <c r="BJ1046" i="1"/>
  <c r="BK1046" i="1"/>
  <c r="BF1047" i="1"/>
  <c r="BJ1047" i="1"/>
  <c r="BK1047" i="1"/>
  <c r="BF1048" i="1"/>
  <c r="BJ1048" i="1"/>
  <c r="BK1048" i="1"/>
  <c r="BF1049" i="1"/>
  <c r="BJ1049" i="1"/>
  <c r="BK1049" i="1"/>
  <c r="BF1050" i="1"/>
  <c r="BJ1050" i="1"/>
  <c r="BK1050" i="1"/>
  <c r="BF1051" i="1"/>
  <c r="BJ1051" i="1"/>
  <c r="BK1051" i="1"/>
  <c r="BF1052" i="1"/>
  <c r="BJ1052" i="1"/>
  <c r="BK1052" i="1"/>
  <c r="BF1053" i="1"/>
  <c r="BJ1053" i="1"/>
  <c r="BK1053" i="1"/>
  <c r="BF1054" i="1"/>
  <c r="BJ1054" i="1"/>
  <c r="BK1054" i="1"/>
  <c r="BF1055" i="1"/>
  <c r="BJ1055" i="1"/>
  <c r="BK1055" i="1"/>
  <c r="BF1056" i="1"/>
  <c r="BJ1056" i="1"/>
  <c r="BK1056" i="1"/>
  <c r="BF1057" i="1"/>
  <c r="BJ1057" i="1"/>
  <c r="BK1057" i="1"/>
  <c r="BF1058" i="1"/>
  <c r="BJ1058" i="1"/>
  <c r="BK1058" i="1"/>
  <c r="BF1059" i="1"/>
  <c r="BJ1059" i="1"/>
  <c r="BK1059" i="1"/>
  <c r="BF1060" i="1"/>
  <c r="BJ1060" i="1"/>
  <c r="BK1060" i="1"/>
  <c r="BF1061" i="1"/>
  <c r="BJ1061" i="1"/>
  <c r="BK1061" i="1"/>
  <c r="BF1062" i="1"/>
  <c r="BJ1062" i="1"/>
  <c r="BK1062" i="1"/>
  <c r="BF1063" i="1"/>
  <c r="BJ1063" i="1"/>
  <c r="BK1063" i="1"/>
  <c r="BF1064" i="1"/>
  <c r="BJ1064" i="1"/>
  <c r="BK1064" i="1"/>
  <c r="BF1065" i="1"/>
  <c r="BJ1065" i="1"/>
  <c r="BK1065" i="1"/>
  <c r="BF1066" i="1"/>
  <c r="BJ1066" i="1"/>
  <c r="BK1066" i="1"/>
  <c r="BF1067" i="1"/>
  <c r="BJ1067" i="1"/>
  <c r="BK1067" i="1"/>
  <c r="BF1068" i="1"/>
  <c r="BJ1068" i="1"/>
  <c r="BK1068" i="1"/>
  <c r="BF1069" i="1"/>
  <c r="BJ1069" i="1"/>
  <c r="BK1069" i="1"/>
  <c r="BF1070" i="1"/>
  <c r="BJ1070" i="1"/>
  <c r="BK1070" i="1"/>
  <c r="BF1071" i="1"/>
  <c r="BJ1071" i="1"/>
  <c r="BK1071" i="1"/>
  <c r="BF1072" i="1"/>
  <c r="BJ1072" i="1"/>
  <c r="BK1072" i="1"/>
  <c r="BF1073" i="1"/>
  <c r="BJ1073" i="1"/>
  <c r="BK1073" i="1"/>
  <c r="BF1074" i="1"/>
  <c r="BJ1074" i="1"/>
  <c r="BK1074" i="1"/>
  <c r="BF1075" i="1"/>
  <c r="BJ1075" i="1"/>
  <c r="BK1075" i="1"/>
  <c r="BF1076" i="1"/>
  <c r="BJ1076" i="1"/>
  <c r="BK1076" i="1"/>
  <c r="BF1077" i="1"/>
  <c r="BJ1077" i="1"/>
  <c r="BK1077" i="1"/>
  <c r="BF1078" i="1"/>
  <c r="BJ1078" i="1"/>
  <c r="BK1078" i="1"/>
  <c r="BF1079" i="1"/>
  <c r="BJ1079" i="1"/>
  <c r="BK1079" i="1"/>
  <c r="BF1080" i="1"/>
  <c r="BJ1080" i="1"/>
  <c r="BK1080" i="1"/>
  <c r="BF1081" i="1"/>
  <c r="BJ1081" i="1"/>
  <c r="BK1081" i="1"/>
  <c r="BF1082" i="1"/>
  <c r="BJ1082" i="1"/>
  <c r="BK1082" i="1"/>
  <c r="BF1083" i="1"/>
  <c r="BJ1083" i="1"/>
  <c r="BK1083" i="1"/>
  <c r="BF1084" i="1"/>
  <c r="BJ1084" i="1"/>
  <c r="BK1084" i="1"/>
  <c r="BF1085" i="1"/>
  <c r="BJ1085" i="1"/>
  <c r="BK1085" i="1"/>
  <c r="BF1086" i="1"/>
  <c r="BJ1086" i="1"/>
  <c r="BK1086" i="1"/>
  <c r="BF1087" i="1"/>
  <c r="BJ1087" i="1"/>
  <c r="BK1087" i="1"/>
  <c r="BF1088" i="1"/>
  <c r="BJ1088" i="1"/>
  <c r="BK1088" i="1"/>
  <c r="BF1089" i="1"/>
  <c r="BJ1089" i="1"/>
  <c r="BK1089" i="1"/>
  <c r="BF1090" i="1"/>
  <c r="BJ1090" i="1"/>
  <c r="BK1090" i="1"/>
  <c r="BF1091" i="1"/>
  <c r="BJ1091" i="1"/>
  <c r="BK1091" i="1"/>
  <c r="BF1092" i="1"/>
  <c r="BJ1092" i="1"/>
  <c r="BK1092" i="1"/>
  <c r="BF1093" i="1"/>
  <c r="BJ1093" i="1"/>
  <c r="BK1093" i="1"/>
  <c r="BF1094" i="1"/>
  <c r="BJ1094" i="1"/>
  <c r="BK1094" i="1"/>
  <c r="BF1095" i="1"/>
  <c r="BJ1095" i="1"/>
  <c r="BK1095" i="1"/>
  <c r="BH662" i="1"/>
  <c r="BO662" i="1" s="1"/>
  <c r="BG662" i="1"/>
  <c r="AD662" i="1"/>
  <c r="BC662" i="1"/>
  <c r="BD662" i="1" s="1"/>
  <c r="BN662" i="1"/>
  <c r="BT662" i="1"/>
  <c r="BH1095" i="1"/>
  <c r="BG1095" i="1"/>
  <c r="BT405" i="1"/>
  <c r="BH405" i="1"/>
  <c r="BO405" i="1" s="1"/>
  <c r="BG405" i="1"/>
  <c r="AD405" i="1"/>
  <c r="BC405" i="1"/>
  <c r="BD405" i="1" s="1"/>
  <c r="BN405" i="1"/>
  <c r="BT1095" i="1"/>
  <c r="BH1094" i="1"/>
  <c r="BG1094" i="1"/>
  <c r="BT1094" i="1"/>
  <c r="AD1094" i="1"/>
  <c r="AD1095" i="1"/>
  <c r="BC1094" i="1"/>
  <c r="BD1094" i="1" s="1"/>
  <c r="BC1095" i="1"/>
  <c r="BD1095" i="1" s="1"/>
  <c r="BN1094" i="1"/>
  <c r="BN1095" i="1"/>
  <c r="BH1043" i="1"/>
  <c r="BG1043" i="1"/>
  <c r="BH550" i="1"/>
  <c r="BG550" i="1"/>
  <c r="BH363" i="1"/>
  <c r="BG363" i="1"/>
  <c r="AD363" i="1"/>
  <c r="BC363" i="1"/>
  <c r="BD363" i="1" s="1"/>
  <c r="BN363" i="1"/>
  <c r="BT363" i="1"/>
  <c r="AD550" i="1"/>
  <c r="BC550" i="1"/>
  <c r="BN550" i="1"/>
  <c r="BT550" i="1"/>
  <c r="BC1043" i="1"/>
  <c r="BD1043" i="1" s="1"/>
  <c r="BN1043" i="1"/>
  <c r="BT1043" i="1"/>
  <c r="BH5" i="1"/>
  <c r="BH6" i="1"/>
  <c r="BH7" i="1"/>
  <c r="BH8" i="1"/>
  <c r="BH9" i="1"/>
  <c r="BH10" i="1"/>
  <c r="BH11" i="1"/>
  <c r="BH12" i="1"/>
  <c r="BH13" i="1"/>
  <c r="BH14" i="1"/>
  <c r="BH15" i="1"/>
  <c r="BH16" i="1"/>
  <c r="BH17" i="1"/>
  <c r="BH18" i="1"/>
  <c r="BH19" i="1"/>
  <c r="BH20" i="1"/>
  <c r="BH21" i="1"/>
  <c r="BH22" i="1"/>
  <c r="BH23" i="1"/>
  <c r="BH24" i="1"/>
  <c r="BH25" i="1"/>
  <c r="BH26" i="1"/>
  <c r="BH27"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6" i="1"/>
  <c r="BH127" i="1"/>
  <c r="BH128" i="1"/>
  <c r="BH129" i="1"/>
  <c r="BH130" i="1"/>
  <c r="BH131" i="1"/>
  <c r="BH132" i="1"/>
  <c r="BH133" i="1"/>
  <c r="BH134" i="1"/>
  <c r="BH135" i="1"/>
  <c r="BH136" i="1"/>
  <c r="BH137" i="1"/>
  <c r="BH138" i="1"/>
  <c r="BH139" i="1"/>
  <c r="BH140" i="1"/>
  <c r="BH141" i="1"/>
  <c r="BH142" i="1"/>
  <c r="BH144" i="1"/>
  <c r="BH145" i="1"/>
  <c r="BH146" i="1"/>
  <c r="BH147" i="1"/>
  <c r="BH148" i="1"/>
  <c r="BH149" i="1"/>
  <c r="BH150" i="1"/>
  <c r="BH151" i="1"/>
  <c r="BH152" i="1"/>
  <c r="BH153" i="1"/>
  <c r="BH154" i="1"/>
  <c r="BH155" i="1"/>
  <c r="BH156" i="1"/>
  <c r="BH157" i="1"/>
  <c r="BH158" i="1"/>
  <c r="BH159" i="1"/>
  <c r="BH160" i="1"/>
  <c r="BH161" i="1"/>
  <c r="BH162" i="1"/>
  <c r="BH163" i="1"/>
  <c r="BH164" i="1"/>
  <c r="BH165" i="1"/>
  <c r="BH166" i="1"/>
  <c r="BH167" i="1"/>
  <c r="BH168" i="1"/>
  <c r="BH169" i="1"/>
  <c r="BH170" i="1"/>
  <c r="BH171" i="1"/>
  <c r="BH172" i="1"/>
  <c r="BH173" i="1"/>
  <c r="BH174" i="1"/>
  <c r="BH175" i="1"/>
  <c r="BH176" i="1"/>
  <c r="BH177" i="1"/>
  <c r="BH178" i="1"/>
  <c r="BH179" i="1"/>
  <c r="BH180" i="1"/>
  <c r="BH181" i="1"/>
  <c r="BH182" i="1"/>
  <c r="BH183" i="1"/>
  <c r="BH184" i="1"/>
  <c r="BH185" i="1"/>
  <c r="BH186" i="1"/>
  <c r="BH187" i="1"/>
  <c r="BH188" i="1"/>
  <c r="BH189" i="1"/>
  <c r="BH190" i="1"/>
  <c r="BH191" i="1"/>
  <c r="BH192" i="1"/>
  <c r="BH193" i="1"/>
  <c r="BH194" i="1"/>
  <c r="BH195"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1" i="1"/>
  <c r="BH222" i="1"/>
  <c r="BH223" i="1"/>
  <c r="BH224" i="1"/>
  <c r="BH225" i="1"/>
  <c r="BH226" i="1"/>
  <c r="BH227" i="1"/>
  <c r="BH228" i="1"/>
  <c r="BH229" i="1"/>
  <c r="BH230" i="1"/>
  <c r="BH231" i="1"/>
  <c r="BH232" i="1"/>
  <c r="BH233" i="1"/>
  <c r="BH234" i="1"/>
  <c r="BH235" i="1"/>
  <c r="BH236" i="1"/>
  <c r="BH237" i="1"/>
  <c r="BH238" i="1"/>
  <c r="BH239" i="1"/>
  <c r="BH240" i="1"/>
  <c r="BH241" i="1"/>
  <c r="BH242" i="1"/>
  <c r="BH243" i="1"/>
  <c r="BH244" i="1"/>
  <c r="BH245" i="1"/>
  <c r="BH246" i="1"/>
  <c r="BH247" i="1"/>
  <c r="BH248" i="1"/>
  <c r="BH249" i="1"/>
  <c r="BH250" i="1"/>
  <c r="BH251" i="1"/>
  <c r="BH252" i="1"/>
  <c r="BH253" i="1"/>
  <c r="BH254" i="1"/>
  <c r="BH255" i="1"/>
  <c r="BH256" i="1"/>
  <c r="BH257" i="1"/>
  <c r="BH258" i="1"/>
  <c r="BH259" i="1"/>
  <c r="BH260" i="1"/>
  <c r="BH261" i="1"/>
  <c r="BH262" i="1"/>
  <c r="BH263" i="1"/>
  <c r="BH264" i="1"/>
  <c r="BH265" i="1"/>
  <c r="BH266" i="1"/>
  <c r="BH267" i="1"/>
  <c r="BH268" i="1"/>
  <c r="BH269" i="1"/>
  <c r="BH270" i="1"/>
  <c r="BH271" i="1"/>
  <c r="BH272" i="1"/>
  <c r="BH273" i="1"/>
  <c r="BH274" i="1"/>
  <c r="BH275" i="1"/>
  <c r="BH276" i="1"/>
  <c r="BH277" i="1"/>
  <c r="BH278" i="1"/>
  <c r="BH279" i="1"/>
  <c r="BH280" i="1"/>
  <c r="BH281" i="1"/>
  <c r="BH282" i="1"/>
  <c r="BH283" i="1"/>
  <c r="BH284" i="1"/>
  <c r="BH285" i="1"/>
  <c r="BH286" i="1"/>
  <c r="BH287" i="1"/>
  <c r="BH288" i="1"/>
  <c r="BH289" i="1"/>
  <c r="BH290" i="1"/>
  <c r="BH291" i="1"/>
  <c r="BH292" i="1"/>
  <c r="BH293" i="1"/>
  <c r="BH294" i="1"/>
  <c r="BH295" i="1"/>
  <c r="BH296" i="1"/>
  <c r="BH297" i="1"/>
  <c r="BH298" i="1"/>
  <c r="BH299" i="1"/>
  <c r="BH300" i="1"/>
  <c r="BH301" i="1"/>
  <c r="BH302" i="1"/>
  <c r="BH303" i="1"/>
  <c r="BH304" i="1"/>
  <c r="BH305" i="1"/>
  <c r="BH306" i="1"/>
  <c r="BH307" i="1"/>
  <c r="BH308" i="1"/>
  <c r="BH309" i="1"/>
  <c r="BH310" i="1"/>
  <c r="BH311" i="1"/>
  <c r="BH312" i="1"/>
  <c r="BH313" i="1"/>
  <c r="BH314" i="1"/>
  <c r="BH315" i="1"/>
  <c r="BH316" i="1"/>
  <c r="BH317" i="1"/>
  <c r="BH318" i="1"/>
  <c r="BH319" i="1"/>
  <c r="BH320" i="1"/>
  <c r="BH321" i="1"/>
  <c r="BH322" i="1"/>
  <c r="BH323" i="1"/>
  <c r="BH324" i="1"/>
  <c r="BH325" i="1"/>
  <c r="BH326" i="1"/>
  <c r="BH327" i="1"/>
  <c r="BH328" i="1"/>
  <c r="BH329" i="1"/>
  <c r="BH330" i="1"/>
  <c r="BH331" i="1"/>
  <c r="BH332" i="1"/>
  <c r="BH333" i="1"/>
  <c r="BH334" i="1"/>
  <c r="BH335" i="1"/>
  <c r="BH336" i="1"/>
  <c r="BH337" i="1"/>
  <c r="BH338" i="1"/>
  <c r="BH339" i="1"/>
  <c r="BH340" i="1"/>
  <c r="BH341" i="1"/>
  <c r="BH342" i="1"/>
  <c r="BH343" i="1"/>
  <c r="BH344" i="1"/>
  <c r="BH345" i="1"/>
  <c r="BH346" i="1"/>
  <c r="BH347" i="1"/>
  <c r="BH348" i="1"/>
  <c r="BH349" i="1"/>
  <c r="BH350" i="1"/>
  <c r="BH351" i="1"/>
  <c r="BH352" i="1"/>
  <c r="BH353" i="1"/>
  <c r="BH354" i="1"/>
  <c r="BH355" i="1"/>
  <c r="BH356" i="1"/>
  <c r="BH357" i="1"/>
  <c r="BH358" i="1"/>
  <c r="BH359" i="1"/>
  <c r="BH360" i="1"/>
  <c r="BH361" i="1"/>
  <c r="BH362" i="1"/>
  <c r="BH364" i="1"/>
  <c r="BH365" i="1"/>
  <c r="BH366" i="1"/>
  <c r="BH367" i="1"/>
  <c r="BH368" i="1"/>
  <c r="BH369" i="1"/>
  <c r="BH370" i="1"/>
  <c r="BH371" i="1"/>
  <c r="BH372" i="1"/>
  <c r="BH373" i="1"/>
  <c r="BH374" i="1"/>
  <c r="BH375" i="1"/>
  <c r="BH376" i="1"/>
  <c r="BH377" i="1"/>
  <c r="BH378" i="1"/>
  <c r="BH379" i="1"/>
  <c r="BH380" i="1"/>
  <c r="BH381" i="1"/>
  <c r="BH382" i="1"/>
  <c r="BH383" i="1"/>
  <c r="BH384" i="1"/>
  <c r="BH385" i="1"/>
  <c r="BH386" i="1"/>
  <c r="BH387" i="1"/>
  <c r="BH388" i="1"/>
  <c r="BH389" i="1"/>
  <c r="BH390" i="1"/>
  <c r="BH391" i="1"/>
  <c r="BH392" i="1"/>
  <c r="BH393" i="1"/>
  <c r="BH394" i="1"/>
  <c r="BH395" i="1"/>
  <c r="BH396" i="1"/>
  <c r="BH397" i="1"/>
  <c r="BH398" i="1"/>
  <c r="BH399" i="1"/>
  <c r="BH400" i="1"/>
  <c r="BH401" i="1"/>
  <c r="BH402" i="1"/>
  <c r="BH403" i="1"/>
  <c r="BH404" i="1"/>
  <c r="BH406" i="1"/>
  <c r="BH407" i="1"/>
  <c r="BH408" i="1"/>
  <c r="BH409" i="1"/>
  <c r="BH410" i="1"/>
  <c r="BH411" i="1"/>
  <c r="BH412" i="1"/>
  <c r="BH413" i="1"/>
  <c r="BH414" i="1"/>
  <c r="BH415" i="1"/>
  <c r="BH416" i="1"/>
  <c r="BH417" i="1"/>
  <c r="BH418" i="1"/>
  <c r="BH419" i="1"/>
  <c r="BH420" i="1"/>
  <c r="BH421" i="1"/>
  <c r="BH422" i="1"/>
  <c r="BH423" i="1"/>
  <c r="BH424" i="1"/>
  <c r="BH425" i="1"/>
  <c r="BH426" i="1"/>
  <c r="BH427" i="1"/>
  <c r="BH428" i="1"/>
  <c r="BH429" i="1"/>
  <c r="BH430" i="1"/>
  <c r="BH431" i="1"/>
  <c r="BH432" i="1"/>
  <c r="BH433" i="1"/>
  <c r="BH434" i="1"/>
  <c r="BH435" i="1"/>
  <c r="BH436" i="1"/>
  <c r="BH437" i="1"/>
  <c r="BH438" i="1"/>
  <c r="BH439" i="1"/>
  <c r="BH440" i="1"/>
  <c r="BH441" i="1"/>
  <c r="BH442" i="1"/>
  <c r="BH443" i="1"/>
  <c r="BH444" i="1"/>
  <c r="BH445" i="1"/>
  <c r="BH446" i="1"/>
  <c r="BH447" i="1"/>
  <c r="BH448" i="1"/>
  <c r="BH449" i="1"/>
  <c r="BH450" i="1"/>
  <c r="BH451" i="1"/>
  <c r="BH452" i="1"/>
  <c r="BH453" i="1"/>
  <c r="BH454" i="1"/>
  <c r="BH455" i="1"/>
  <c r="BH456" i="1"/>
  <c r="BH457" i="1"/>
  <c r="BH458" i="1"/>
  <c r="BH459" i="1"/>
  <c r="BH460" i="1"/>
  <c r="BH461" i="1"/>
  <c r="BH462" i="1"/>
  <c r="BH463" i="1"/>
  <c r="BH464" i="1"/>
  <c r="BH465" i="1"/>
  <c r="BH466" i="1"/>
  <c r="BH467" i="1"/>
  <c r="BH468" i="1"/>
  <c r="BH469" i="1"/>
  <c r="BH470" i="1"/>
  <c r="BH471" i="1"/>
  <c r="BH472" i="1"/>
  <c r="BH473" i="1"/>
  <c r="BH474" i="1"/>
  <c r="BH475" i="1"/>
  <c r="BH476" i="1"/>
  <c r="BH477" i="1"/>
  <c r="BH478" i="1"/>
  <c r="BH479" i="1"/>
  <c r="BH480" i="1"/>
  <c r="BH481" i="1"/>
  <c r="BH482" i="1"/>
  <c r="BH483" i="1"/>
  <c r="BH484" i="1"/>
  <c r="BH485" i="1"/>
  <c r="BH486" i="1"/>
  <c r="BH487" i="1"/>
  <c r="BH488" i="1"/>
  <c r="BH489" i="1"/>
  <c r="BH490" i="1"/>
  <c r="BH491" i="1"/>
  <c r="BH492" i="1"/>
  <c r="BH493" i="1"/>
  <c r="BH494" i="1"/>
  <c r="BH495" i="1"/>
  <c r="BH496" i="1"/>
  <c r="BH497" i="1"/>
  <c r="BH498" i="1"/>
  <c r="BH499" i="1"/>
  <c r="BH500" i="1"/>
  <c r="BH501" i="1"/>
  <c r="BH502" i="1"/>
  <c r="BH503" i="1"/>
  <c r="BH504" i="1"/>
  <c r="BH505" i="1"/>
  <c r="BH506" i="1"/>
  <c r="BH507" i="1"/>
  <c r="BH508" i="1"/>
  <c r="BH509" i="1"/>
  <c r="BH510" i="1"/>
  <c r="BH511" i="1"/>
  <c r="BH512" i="1"/>
  <c r="BH513" i="1"/>
  <c r="BH514" i="1"/>
  <c r="BH515" i="1"/>
  <c r="BH516" i="1"/>
  <c r="BH517" i="1"/>
  <c r="BH518" i="1"/>
  <c r="BH519" i="1"/>
  <c r="BH520" i="1"/>
  <c r="BH521" i="1"/>
  <c r="BH522" i="1"/>
  <c r="BH523" i="1"/>
  <c r="BH524" i="1"/>
  <c r="BH525" i="1"/>
  <c r="BH526" i="1"/>
  <c r="BH527" i="1"/>
  <c r="BH528" i="1"/>
  <c r="BH529" i="1"/>
  <c r="BH530" i="1"/>
  <c r="BH531" i="1"/>
  <c r="BH532" i="1"/>
  <c r="BH533" i="1"/>
  <c r="BH534" i="1"/>
  <c r="BH535" i="1"/>
  <c r="BH536" i="1"/>
  <c r="BH537" i="1"/>
  <c r="BH538" i="1"/>
  <c r="BH539" i="1"/>
  <c r="BH540" i="1"/>
  <c r="BH541" i="1"/>
  <c r="BH542" i="1"/>
  <c r="BH543" i="1"/>
  <c r="BH544" i="1"/>
  <c r="BH545" i="1"/>
  <c r="BH546" i="1"/>
  <c r="BH547" i="1"/>
  <c r="BH548" i="1"/>
  <c r="BH549" i="1"/>
  <c r="BH551" i="1"/>
  <c r="BH552" i="1"/>
  <c r="BH553" i="1"/>
  <c r="BH554" i="1"/>
  <c r="BH555" i="1"/>
  <c r="BH556" i="1"/>
  <c r="BH557" i="1"/>
  <c r="BH558" i="1"/>
  <c r="BH559" i="1"/>
  <c r="BH560" i="1"/>
  <c r="BH561" i="1"/>
  <c r="BH562" i="1"/>
  <c r="BH563" i="1"/>
  <c r="BH564" i="1"/>
  <c r="BH565" i="1"/>
  <c r="BH566" i="1"/>
  <c r="BH567" i="1"/>
  <c r="BH568" i="1"/>
  <c r="BH569" i="1"/>
  <c r="BH570" i="1"/>
  <c r="BH571" i="1"/>
  <c r="BH572" i="1"/>
  <c r="BH573" i="1"/>
  <c r="BH574" i="1"/>
  <c r="BH575" i="1"/>
  <c r="BH576" i="1"/>
  <c r="BH577" i="1"/>
  <c r="BH578" i="1"/>
  <c r="BH579" i="1"/>
  <c r="BH580" i="1"/>
  <c r="BH581" i="1"/>
  <c r="BH582" i="1"/>
  <c r="BH583" i="1"/>
  <c r="BH584" i="1"/>
  <c r="BH585" i="1"/>
  <c r="BH586" i="1"/>
  <c r="BH587" i="1"/>
  <c r="BH588" i="1"/>
  <c r="BH589" i="1"/>
  <c r="BH590" i="1"/>
  <c r="BH591" i="1"/>
  <c r="BH592" i="1"/>
  <c r="BH593" i="1"/>
  <c r="BH594" i="1"/>
  <c r="BH595" i="1"/>
  <c r="BH596" i="1"/>
  <c r="BH597" i="1"/>
  <c r="BH598" i="1"/>
  <c r="BH599" i="1"/>
  <c r="BH600" i="1"/>
  <c r="BH601" i="1"/>
  <c r="BH602" i="1"/>
  <c r="BH603" i="1"/>
  <c r="BH604" i="1"/>
  <c r="BH605" i="1"/>
  <c r="BH606" i="1"/>
  <c r="BH607" i="1"/>
  <c r="BH608" i="1"/>
  <c r="BH609" i="1"/>
  <c r="BH610" i="1"/>
  <c r="BH611" i="1"/>
  <c r="BH612" i="1"/>
  <c r="BH613" i="1"/>
  <c r="BH614" i="1"/>
  <c r="BH615" i="1"/>
  <c r="BH616" i="1"/>
  <c r="BH617" i="1"/>
  <c r="BH618" i="1"/>
  <c r="BH619" i="1"/>
  <c r="BH620" i="1"/>
  <c r="BH621" i="1"/>
  <c r="BH622" i="1"/>
  <c r="BH623" i="1"/>
  <c r="BH624" i="1"/>
  <c r="BH625" i="1"/>
  <c r="BH626" i="1"/>
  <c r="BH627" i="1"/>
  <c r="BH628" i="1"/>
  <c r="BH629" i="1"/>
  <c r="BH630" i="1"/>
  <c r="BH631" i="1"/>
  <c r="BH632" i="1"/>
  <c r="BH633" i="1"/>
  <c r="BH635" i="1"/>
  <c r="BH636" i="1"/>
  <c r="BH637" i="1"/>
  <c r="BH638" i="1"/>
  <c r="BH639" i="1"/>
  <c r="BH640" i="1"/>
  <c r="BH641" i="1"/>
  <c r="BH642" i="1"/>
  <c r="BH643" i="1"/>
  <c r="BH644" i="1"/>
  <c r="BH645" i="1"/>
  <c r="BH646" i="1"/>
  <c r="BH647" i="1"/>
  <c r="BH648" i="1"/>
  <c r="BH649" i="1"/>
  <c r="BH650" i="1"/>
  <c r="BH651" i="1"/>
  <c r="BH652" i="1"/>
  <c r="BH653" i="1"/>
  <c r="BH654" i="1"/>
  <c r="BH655" i="1"/>
  <c r="BH656" i="1"/>
  <c r="BH657" i="1"/>
  <c r="BH658" i="1"/>
  <c r="BH659" i="1"/>
  <c r="BH660" i="1"/>
  <c r="BH661" i="1"/>
  <c r="BH663" i="1"/>
  <c r="BH664" i="1"/>
  <c r="BH665" i="1"/>
  <c r="BH666" i="1"/>
  <c r="BH667" i="1"/>
  <c r="BH668" i="1"/>
  <c r="BH669" i="1"/>
  <c r="BH670" i="1"/>
  <c r="BH671" i="1"/>
  <c r="BH672" i="1"/>
  <c r="BH673" i="1"/>
  <c r="BH674" i="1"/>
  <c r="BH675" i="1"/>
  <c r="BH676" i="1"/>
  <c r="BH677" i="1"/>
  <c r="BH678" i="1"/>
  <c r="BH679" i="1"/>
  <c r="BH680" i="1"/>
  <c r="BH681" i="1"/>
  <c r="BH682" i="1"/>
  <c r="BH683" i="1"/>
  <c r="BH684" i="1"/>
  <c r="BH685" i="1"/>
  <c r="BH686" i="1"/>
  <c r="BH687" i="1"/>
  <c r="BH688" i="1"/>
  <c r="BH689" i="1"/>
  <c r="BH690" i="1"/>
  <c r="BH691" i="1"/>
  <c r="BH692" i="1"/>
  <c r="BH693" i="1"/>
  <c r="BH694" i="1"/>
  <c r="BH695" i="1"/>
  <c r="BH696" i="1"/>
  <c r="BH697" i="1"/>
  <c r="BH698" i="1"/>
  <c r="BH699" i="1"/>
  <c r="BH700" i="1"/>
  <c r="BH701" i="1"/>
  <c r="BH702" i="1"/>
  <c r="BH703" i="1"/>
  <c r="BH704" i="1"/>
  <c r="BH705" i="1"/>
  <c r="BH706" i="1"/>
  <c r="BH707" i="1"/>
  <c r="BH708" i="1"/>
  <c r="BH709" i="1"/>
  <c r="BH710" i="1"/>
  <c r="BH711" i="1"/>
  <c r="BH712" i="1"/>
  <c r="BH713" i="1"/>
  <c r="BH714" i="1"/>
  <c r="BH715" i="1"/>
  <c r="BH716" i="1"/>
  <c r="BH717" i="1"/>
  <c r="BH718" i="1"/>
  <c r="BH719" i="1"/>
  <c r="BH720" i="1"/>
  <c r="BH721" i="1"/>
  <c r="BH722" i="1"/>
  <c r="BH723" i="1"/>
  <c r="BH724" i="1"/>
  <c r="BH725" i="1"/>
  <c r="BH726" i="1"/>
  <c r="BH727" i="1"/>
  <c r="BH728" i="1"/>
  <c r="BH729" i="1"/>
  <c r="BH730" i="1"/>
  <c r="BH731" i="1"/>
  <c r="BH732" i="1"/>
  <c r="BH733" i="1"/>
  <c r="BH734" i="1"/>
  <c r="BH735" i="1"/>
  <c r="BH736" i="1"/>
  <c r="BH737" i="1"/>
  <c r="BH738" i="1"/>
  <c r="BH739" i="1"/>
  <c r="BH740" i="1"/>
  <c r="BH741" i="1"/>
  <c r="BH742" i="1"/>
  <c r="BH743" i="1"/>
  <c r="BH744" i="1"/>
  <c r="BO744" i="1" s="1"/>
  <c r="BH745" i="1"/>
  <c r="BO745" i="1" s="1"/>
  <c r="BH746" i="1"/>
  <c r="BO746" i="1" s="1"/>
  <c r="BH747" i="1"/>
  <c r="BO747" i="1" s="1"/>
  <c r="BH748" i="1"/>
  <c r="BO748" i="1" s="1"/>
  <c r="BH749" i="1"/>
  <c r="BO749" i="1" s="1"/>
  <c r="BH750" i="1"/>
  <c r="BH751" i="1"/>
  <c r="BO751" i="1" s="1"/>
  <c r="BH752" i="1"/>
  <c r="BO752" i="1" s="1"/>
  <c r="BH753" i="1"/>
  <c r="BO753" i="1" s="1"/>
  <c r="BH754" i="1"/>
  <c r="BH755" i="1"/>
  <c r="BO755" i="1" s="1"/>
  <c r="BH756" i="1"/>
  <c r="BO756" i="1" s="1"/>
  <c r="BH757" i="1"/>
  <c r="BO757" i="1" s="1"/>
  <c r="BH758" i="1"/>
  <c r="BO758" i="1" s="1"/>
  <c r="BH759" i="1"/>
  <c r="BO759" i="1" s="1"/>
  <c r="BH760" i="1"/>
  <c r="BO760" i="1" s="1"/>
  <c r="BH761" i="1"/>
  <c r="BH762" i="1"/>
  <c r="BH763" i="1"/>
  <c r="BH764" i="1"/>
  <c r="BH765" i="1"/>
  <c r="BH766" i="1"/>
  <c r="BH767" i="1"/>
  <c r="BH768" i="1"/>
  <c r="BH769" i="1"/>
  <c r="BH770" i="1"/>
  <c r="BH771" i="1"/>
  <c r="BH772" i="1"/>
  <c r="BH773" i="1"/>
  <c r="BH774" i="1"/>
  <c r="BH775" i="1"/>
  <c r="BH776" i="1"/>
  <c r="BH777" i="1"/>
  <c r="BH778" i="1"/>
  <c r="BH779" i="1"/>
  <c r="BH780" i="1"/>
  <c r="BH781" i="1"/>
  <c r="BH782" i="1"/>
  <c r="BH783" i="1"/>
  <c r="BH784" i="1"/>
  <c r="BH785" i="1"/>
  <c r="BH786" i="1"/>
  <c r="BH787" i="1"/>
  <c r="BH788" i="1"/>
  <c r="BH789" i="1"/>
  <c r="BH790" i="1"/>
  <c r="BH791" i="1"/>
  <c r="BH792" i="1"/>
  <c r="BH793" i="1"/>
  <c r="BH794" i="1"/>
  <c r="BH795" i="1"/>
  <c r="BH796" i="1"/>
  <c r="BH797" i="1"/>
  <c r="BH798" i="1"/>
  <c r="BH799" i="1"/>
  <c r="BH800" i="1"/>
  <c r="BH801" i="1"/>
  <c r="BH802" i="1"/>
  <c r="BH803" i="1"/>
  <c r="BH804" i="1"/>
  <c r="BH805" i="1"/>
  <c r="BH806" i="1"/>
  <c r="BH807" i="1"/>
  <c r="BH808" i="1"/>
  <c r="BH809" i="1"/>
  <c r="BH810" i="1"/>
  <c r="BH811" i="1"/>
  <c r="BH812" i="1"/>
  <c r="BH813" i="1"/>
  <c r="BH814" i="1"/>
  <c r="BH815" i="1"/>
  <c r="BH816" i="1"/>
  <c r="BH817" i="1"/>
  <c r="BH818" i="1"/>
  <c r="BH819" i="1"/>
  <c r="BH820" i="1"/>
  <c r="BH821" i="1"/>
  <c r="BH822" i="1"/>
  <c r="BH823" i="1"/>
  <c r="BH824" i="1"/>
  <c r="BH825" i="1"/>
  <c r="BH826" i="1"/>
  <c r="BH827" i="1"/>
  <c r="BH828" i="1"/>
  <c r="BH829" i="1"/>
  <c r="BH830" i="1"/>
  <c r="BH831" i="1"/>
  <c r="BH832" i="1"/>
  <c r="BH833" i="1"/>
  <c r="BH834" i="1"/>
  <c r="BH835" i="1"/>
  <c r="BH836" i="1"/>
  <c r="BH837" i="1"/>
  <c r="BH838" i="1"/>
  <c r="BH839" i="1"/>
  <c r="BH840" i="1"/>
  <c r="BH841" i="1"/>
  <c r="BH842" i="1"/>
  <c r="BH843" i="1"/>
  <c r="BH844" i="1"/>
  <c r="BH845" i="1"/>
  <c r="BH846" i="1"/>
  <c r="BH847" i="1"/>
  <c r="BH848" i="1"/>
  <c r="BH849" i="1"/>
  <c r="BH850" i="1"/>
  <c r="BH851" i="1"/>
  <c r="BH852" i="1"/>
  <c r="BH853" i="1"/>
  <c r="BH854" i="1"/>
  <c r="BH855" i="1"/>
  <c r="BH856" i="1"/>
  <c r="BH857" i="1"/>
  <c r="BH858" i="1"/>
  <c r="BH859" i="1"/>
  <c r="BH860" i="1"/>
  <c r="BH861" i="1"/>
  <c r="BH862" i="1"/>
  <c r="BH863" i="1"/>
  <c r="BH864" i="1"/>
  <c r="BH865" i="1"/>
  <c r="BH866" i="1"/>
  <c r="BH867" i="1"/>
  <c r="BH868" i="1"/>
  <c r="BH869" i="1"/>
  <c r="BH870" i="1"/>
  <c r="BH871" i="1"/>
  <c r="BH872" i="1"/>
  <c r="BH873" i="1"/>
  <c r="BH874" i="1"/>
  <c r="BH875" i="1"/>
  <c r="BH876" i="1"/>
  <c r="BH877" i="1"/>
  <c r="BH878" i="1"/>
  <c r="BH879" i="1"/>
  <c r="BH880" i="1"/>
  <c r="BH881" i="1"/>
  <c r="BH882" i="1"/>
  <c r="BH883" i="1"/>
  <c r="BH884" i="1"/>
  <c r="BH885" i="1"/>
  <c r="BH886" i="1"/>
  <c r="BH887" i="1"/>
  <c r="BH888" i="1"/>
  <c r="BH889" i="1"/>
  <c r="BH890" i="1"/>
  <c r="BH891" i="1"/>
  <c r="BH892" i="1"/>
  <c r="BH893" i="1"/>
  <c r="BH894" i="1"/>
  <c r="BH895" i="1"/>
  <c r="BH896" i="1"/>
  <c r="BH897" i="1"/>
  <c r="BH898" i="1"/>
  <c r="BH899" i="1"/>
  <c r="BH900" i="1"/>
  <c r="BH901" i="1"/>
  <c r="BH902" i="1"/>
  <c r="BH903" i="1"/>
  <c r="BH904" i="1"/>
  <c r="BH905" i="1"/>
  <c r="BH906" i="1"/>
  <c r="BH907" i="1"/>
  <c r="BH908" i="1"/>
  <c r="BH909" i="1"/>
  <c r="BH910" i="1"/>
  <c r="BH911" i="1"/>
  <c r="BH912" i="1"/>
  <c r="BH913" i="1"/>
  <c r="BH914" i="1"/>
  <c r="BH915" i="1"/>
  <c r="BH916" i="1"/>
  <c r="BH917" i="1"/>
  <c r="BH918" i="1"/>
  <c r="BH919" i="1"/>
  <c r="BH920" i="1"/>
  <c r="BH921" i="1"/>
  <c r="BH922" i="1"/>
  <c r="BH923" i="1"/>
  <c r="BH924" i="1"/>
  <c r="BH925" i="1"/>
  <c r="BH926" i="1"/>
  <c r="BH927" i="1"/>
  <c r="BH928" i="1"/>
  <c r="BH929" i="1"/>
  <c r="BH930" i="1"/>
  <c r="BH931" i="1"/>
  <c r="BH932" i="1"/>
  <c r="BH933" i="1"/>
  <c r="BH934" i="1"/>
  <c r="BH935" i="1"/>
  <c r="BH936" i="1"/>
  <c r="BH937" i="1"/>
  <c r="BH938" i="1"/>
  <c r="BH939" i="1"/>
  <c r="BH940" i="1"/>
  <c r="BH941" i="1"/>
  <c r="BH942" i="1"/>
  <c r="BH943" i="1"/>
  <c r="BH944" i="1"/>
  <c r="BH945" i="1"/>
  <c r="BH946" i="1"/>
  <c r="BH947" i="1"/>
  <c r="BH948" i="1"/>
  <c r="BH949" i="1"/>
  <c r="BH950" i="1"/>
  <c r="BH951" i="1"/>
  <c r="BH952" i="1"/>
  <c r="BH953" i="1"/>
  <c r="BH954" i="1"/>
  <c r="BH955" i="1"/>
  <c r="BO955" i="1" s="1"/>
  <c r="BH956" i="1"/>
  <c r="BO956" i="1" s="1"/>
  <c r="BH957" i="1"/>
  <c r="BH958" i="1"/>
  <c r="BH959" i="1"/>
  <c r="BH960" i="1"/>
  <c r="BO960" i="1" s="1"/>
  <c r="BH961" i="1"/>
  <c r="BO961" i="1" s="1"/>
  <c r="BH962" i="1"/>
  <c r="BH963" i="1"/>
  <c r="BO963" i="1" s="1"/>
  <c r="BH964" i="1"/>
  <c r="BO964" i="1" s="1"/>
  <c r="BH965" i="1"/>
  <c r="BO965" i="1" s="1"/>
  <c r="BH966" i="1"/>
  <c r="BO966" i="1" s="1"/>
  <c r="BH967" i="1"/>
  <c r="BH968" i="1"/>
  <c r="BO968" i="1" s="1"/>
  <c r="BH969" i="1"/>
  <c r="BO969" i="1" s="1"/>
  <c r="BH970" i="1"/>
  <c r="BO970" i="1" s="1"/>
  <c r="BH971" i="1"/>
  <c r="BO971" i="1" s="1"/>
  <c r="BH972" i="1"/>
  <c r="BH973" i="1"/>
  <c r="BO973" i="1" s="1"/>
  <c r="BH974" i="1"/>
  <c r="BO974" i="1" s="1"/>
  <c r="BH975" i="1"/>
  <c r="BO975" i="1" s="1"/>
  <c r="BH976" i="1"/>
  <c r="BO976" i="1" s="1"/>
  <c r="BH977" i="1"/>
  <c r="BO977" i="1" s="1"/>
  <c r="BH978" i="1"/>
  <c r="BH979" i="1"/>
  <c r="BO979" i="1" s="1"/>
  <c r="BH980" i="1"/>
  <c r="BH981" i="1"/>
  <c r="BO981" i="1" s="1"/>
  <c r="BH982" i="1"/>
  <c r="BH983" i="1"/>
  <c r="BO983" i="1" s="1"/>
  <c r="BH984" i="1"/>
  <c r="BH985" i="1"/>
  <c r="BH986" i="1"/>
  <c r="BH987" i="1"/>
  <c r="BO987" i="1" s="1"/>
  <c r="BH988" i="1"/>
  <c r="BO988" i="1" s="1"/>
  <c r="BH989" i="1"/>
  <c r="BO989" i="1" s="1"/>
  <c r="BH990" i="1"/>
  <c r="BO990" i="1" s="1"/>
  <c r="BH991" i="1"/>
  <c r="BO991" i="1" s="1"/>
  <c r="BH992" i="1"/>
  <c r="BO992" i="1" s="1"/>
  <c r="BH993" i="1"/>
  <c r="BH994" i="1"/>
  <c r="BO994" i="1" s="1"/>
  <c r="BH995" i="1"/>
  <c r="BO995" i="1" s="1"/>
  <c r="BH996" i="1"/>
  <c r="BO996" i="1" s="1"/>
  <c r="BH997" i="1"/>
  <c r="BH998" i="1"/>
  <c r="BH999" i="1"/>
  <c r="BH1000" i="1"/>
  <c r="BH1001" i="1"/>
  <c r="BH1002" i="1"/>
  <c r="BH1003" i="1"/>
  <c r="BH1004" i="1"/>
  <c r="BH1005" i="1"/>
  <c r="BH1006" i="1"/>
  <c r="BH1007" i="1"/>
  <c r="BH1008" i="1"/>
  <c r="BH1009" i="1"/>
  <c r="BH1010" i="1"/>
  <c r="BH1011" i="1"/>
  <c r="BH1012" i="1"/>
  <c r="BH1013" i="1"/>
  <c r="BH1014" i="1"/>
  <c r="BH1015" i="1"/>
  <c r="BH1016" i="1"/>
  <c r="BH1017" i="1"/>
  <c r="BH1018" i="1"/>
  <c r="BH1019" i="1"/>
  <c r="BH1020" i="1"/>
  <c r="BH1021" i="1"/>
  <c r="BH1022" i="1"/>
  <c r="BH1023" i="1"/>
  <c r="BH1024" i="1"/>
  <c r="BH1025" i="1"/>
  <c r="BH1026" i="1"/>
  <c r="BH1027" i="1"/>
  <c r="BH1028" i="1"/>
  <c r="BH1029" i="1"/>
  <c r="BH1030" i="1"/>
  <c r="BH1031" i="1"/>
  <c r="BH1032" i="1"/>
  <c r="BH1033" i="1"/>
  <c r="BH1034" i="1"/>
  <c r="BH1035" i="1"/>
  <c r="BH1036" i="1"/>
  <c r="BH1037" i="1"/>
  <c r="BH1038" i="1"/>
  <c r="BH1039" i="1"/>
  <c r="BH1040" i="1"/>
  <c r="BH1041" i="1"/>
  <c r="BH1042" i="1"/>
  <c r="BH1044" i="1"/>
  <c r="BH1045" i="1"/>
  <c r="BH1046" i="1"/>
  <c r="BH1047" i="1"/>
  <c r="BH1048" i="1"/>
  <c r="BH1049" i="1"/>
  <c r="BH1050" i="1"/>
  <c r="BH1051" i="1"/>
  <c r="BH1052" i="1"/>
  <c r="BH1053" i="1"/>
  <c r="BH1054" i="1"/>
  <c r="BH1055" i="1"/>
  <c r="BH1056" i="1"/>
  <c r="BH1057" i="1"/>
  <c r="BH1058" i="1"/>
  <c r="BH1059" i="1"/>
  <c r="BH1060" i="1"/>
  <c r="BH1061" i="1"/>
  <c r="BH1062" i="1"/>
  <c r="BH1063" i="1"/>
  <c r="BH1064" i="1"/>
  <c r="BH1065" i="1"/>
  <c r="BH1066" i="1"/>
  <c r="BH1067" i="1"/>
  <c r="BH1068" i="1"/>
  <c r="BH1069" i="1"/>
  <c r="BH1070" i="1"/>
  <c r="BH1071" i="1"/>
  <c r="BH1072" i="1"/>
  <c r="BH1073" i="1"/>
  <c r="BH1074" i="1"/>
  <c r="BH1075" i="1"/>
  <c r="BH1076" i="1"/>
  <c r="BH1077" i="1"/>
  <c r="BH1078" i="1"/>
  <c r="BH1079" i="1"/>
  <c r="BH1080" i="1"/>
  <c r="BH1081" i="1"/>
  <c r="BH1082" i="1"/>
  <c r="BH1083" i="1"/>
  <c r="BH1084" i="1"/>
  <c r="BH1085" i="1"/>
  <c r="BH1086" i="1"/>
  <c r="BH1087" i="1"/>
  <c r="BH1088" i="1"/>
  <c r="BH1089" i="1"/>
  <c r="BH1090" i="1"/>
  <c r="BH1091" i="1"/>
  <c r="BH1092" i="1"/>
  <c r="BH1093" i="1"/>
  <c r="BH4" i="1"/>
  <c r="BG5" i="1"/>
  <c r="BG6" i="1"/>
  <c r="BG7" i="1"/>
  <c r="BG8" i="1"/>
  <c r="BG9" i="1"/>
  <c r="BG10" i="1"/>
  <c r="BG11"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G39" i="1"/>
  <c r="BG40" i="1"/>
  <c r="BG41" i="1"/>
  <c r="BG42" i="1"/>
  <c r="BG43" i="1"/>
  <c r="BG44" i="1"/>
  <c r="BG45" i="1"/>
  <c r="BG46" i="1"/>
  <c r="BG47" i="1"/>
  <c r="BG48" i="1"/>
  <c r="BG49" i="1"/>
  <c r="BG50" i="1"/>
  <c r="BG51" i="1"/>
  <c r="BG52" i="1"/>
  <c r="BG53" i="1"/>
  <c r="BG54" i="1"/>
  <c r="BG55" i="1"/>
  <c r="BG56" i="1"/>
  <c r="BG57" i="1"/>
  <c r="BG58" i="1"/>
  <c r="BG59" i="1"/>
  <c r="BG60" i="1"/>
  <c r="BG61" i="1"/>
  <c r="BG62" i="1"/>
  <c r="BG63" i="1"/>
  <c r="BG64" i="1"/>
  <c r="BG65" i="1"/>
  <c r="BG66" i="1"/>
  <c r="BG67" i="1"/>
  <c r="BG68" i="1"/>
  <c r="BG69" i="1"/>
  <c r="BG70" i="1"/>
  <c r="BG71" i="1"/>
  <c r="BG72" i="1"/>
  <c r="BG73" i="1"/>
  <c r="BG74" i="1"/>
  <c r="BG75" i="1"/>
  <c r="BG76" i="1"/>
  <c r="BG77" i="1"/>
  <c r="BG78" i="1"/>
  <c r="BG79" i="1"/>
  <c r="BG80" i="1"/>
  <c r="BG81" i="1"/>
  <c r="BG82" i="1"/>
  <c r="BG83" i="1"/>
  <c r="BG84" i="1"/>
  <c r="BG85" i="1"/>
  <c r="BG86" i="1"/>
  <c r="BG87" i="1"/>
  <c r="BG88" i="1"/>
  <c r="BG89" i="1"/>
  <c r="BG90" i="1"/>
  <c r="BG91" i="1"/>
  <c r="BG92" i="1"/>
  <c r="BG93" i="1"/>
  <c r="BG94" i="1"/>
  <c r="BG95" i="1"/>
  <c r="BG96" i="1"/>
  <c r="BG97" i="1"/>
  <c r="BG98" i="1"/>
  <c r="BG99" i="1"/>
  <c r="BG100" i="1"/>
  <c r="BG101" i="1"/>
  <c r="BG102" i="1"/>
  <c r="BG103" i="1"/>
  <c r="BG104" i="1"/>
  <c r="BG105" i="1"/>
  <c r="BG106" i="1"/>
  <c r="BG107" i="1"/>
  <c r="BG108" i="1"/>
  <c r="BG109" i="1"/>
  <c r="BG110" i="1"/>
  <c r="BG111" i="1"/>
  <c r="BG112" i="1"/>
  <c r="BG113" i="1"/>
  <c r="BG114" i="1"/>
  <c r="BG115" i="1"/>
  <c r="BG116" i="1"/>
  <c r="BG117" i="1"/>
  <c r="BG118" i="1"/>
  <c r="BG119" i="1"/>
  <c r="BG120" i="1"/>
  <c r="BG121" i="1"/>
  <c r="BG122" i="1"/>
  <c r="BG123" i="1"/>
  <c r="BG124" i="1"/>
  <c r="BG125" i="1"/>
  <c r="BG126" i="1"/>
  <c r="BG127" i="1"/>
  <c r="BG128" i="1"/>
  <c r="BG129" i="1"/>
  <c r="BG130" i="1"/>
  <c r="BG131" i="1"/>
  <c r="BG132" i="1"/>
  <c r="BG133" i="1"/>
  <c r="BG134" i="1"/>
  <c r="BG135" i="1"/>
  <c r="BG136" i="1"/>
  <c r="BG137" i="1"/>
  <c r="BG138" i="1"/>
  <c r="BG139" i="1"/>
  <c r="BG140" i="1"/>
  <c r="BG141" i="1"/>
  <c r="BG142" i="1"/>
  <c r="BG144" i="1"/>
  <c r="BG145" i="1"/>
  <c r="BG146" i="1"/>
  <c r="BG147" i="1"/>
  <c r="BG148" i="1"/>
  <c r="BG149" i="1"/>
  <c r="BG150" i="1"/>
  <c r="BG151" i="1"/>
  <c r="BG152" i="1"/>
  <c r="BG153" i="1"/>
  <c r="BG154" i="1"/>
  <c r="BG155" i="1"/>
  <c r="BG156" i="1"/>
  <c r="BG157" i="1"/>
  <c r="BG158" i="1"/>
  <c r="BG159" i="1"/>
  <c r="BG160" i="1"/>
  <c r="BG161" i="1"/>
  <c r="BG162" i="1"/>
  <c r="BG163" i="1"/>
  <c r="BG164" i="1"/>
  <c r="BG165" i="1"/>
  <c r="BG166" i="1"/>
  <c r="BG167" i="1"/>
  <c r="BG168" i="1"/>
  <c r="BG169" i="1"/>
  <c r="BG170" i="1"/>
  <c r="BG171" i="1"/>
  <c r="BG172" i="1"/>
  <c r="BG173" i="1"/>
  <c r="BG174" i="1"/>
  <c r="BG175" i="1"/>
  <c r="BG176" i="1"/>
  <c r="BG177" i="1"/>
  <c r="BG178" i="1"/>
  <c r="BG179" i="1"/>
  <c r="BG180" i="1"/>
  <c r="BG181" i="1"/>
  <c r="BG182" i="1"/>
  <c r="BG183" i="1"/>
  <c r="BG184" i="1"/>
  <c r="BG185" i="1"/>
  <c r="BG186" i="1"/>
  <c r="BG187" i="1"/>
  <c r="BG188" i="1"/>
  <c r="BG189" i="1"/>
  <c r="BG190" i="1"/>
  <c r="BG191" i="1"/>
  <c r="BG192" i="1"/>
  <c r="BG193" i="1"/>
  <c r="BG194" i="1"/>
  <c r="BG195" i="1"/>
  <c r="BG196" i="1"/>
  <c r="BG197" i="1"/>
  <c r="BG198" i="1"/>
  <c r="BG199" i="1"/>
  <c r="BG200" i="1"/>
  <c r="BG201" i="1"/>
  <c r="BG202" i="1"/>
  <c r="BG203" i="1"/>
  <c r="BG204" i="1"/>
  <c r="BG205" i="1"/>
  <c r="BG206" i="1"/>
  <c r="BG207" i="1"/>
  <c r="BG208" i="1"/>
  <c r="BG209" i="1"/>
  <c r="BG210" i="1"/>
  <c r="BG211" i="1"/>
  <c r="BG212" i="1"/>
  <c r="BG213" i="1"/>
  <c r="BG214" i="1"/>
  <c r="BG215" i="1"/>
  <c r="BG216" i="1"/>
  <c r="BG217" i="1"/>
  <c r="BG218" i="1"/>
  <c r="BG219" i="1"/>
  <c r="BG220" i="1"/>
  <c r="BG221" i="1"/>
  <c r="BG222" i="1"/>
  <c r="BG223" i="1"/>
  <c r="BG224" i="1"/>
  <c r="BG225" i="1"/>
  <c r="BG226" i="1"/>
  <c r="BG227" i="1"/>
  <c r="BG228" i="1"/>
  <c r="BG229" i="1"/>
  <c r="BG230" i="1"/>
  <c r="BG231" i="1"/>
  <c r="BG232" i="1"/>
  <c r="BG233" i="1"/>
  <c r="BG234" i="1"/>
  <c r="BG235" i="1"/>
  <c r="BG236" i="1"/>
  <c r="BG237" i="1"/>
  <c r="BG238" i="1"/>
  <c r="BG239" i="1"/>
  <c r="BG240" i="1"/>
  <c r="BG241" i="1"/>
  <c r="BG242" i="1"/>
  <c r="BG243" i="1"/>
  <c r="BG244" i="1"/>
  <c r="BG245" i="1"/>
  <c r="BG246" i="1"/>
  <c r="BG247" i="1"/>
  <c r="BG248" i="1"/>
  <c r="BG249" i="1"/>
  <c r="BG250" i="1"/>
  <c r="BG251" i="1"/>
  <c r="BG252" i="1"/>
  <c r="BG253" i="1"/>
  <c r="BG254" i="1"/>
  <c r="BG255" i="1"/>
  <c r="BG256" i="1"/>
  <c r="BG257" i="1"/>
  <c r="BG258" i="1"/>
  <c r="BG259" i="1"/>
  <c r="BG260" i="1"/>
  <c r="BG261" i="1"/>
  <c r="BG262" i="1"/>
  <c r="BG263" i="1"/>
  <c r="BG264" i="1"/>
  <c r="BG265" i="1"/>
  <c r="BG266" i="1"/>
  <c r="BG267" i="1"/>
  <c r="BG268" i="1"/>
  <c r="BG269" i="1"/>
  <c r="BG270" i="1"/>
  <c r="BG271" i="1"/>
  <c r="BG272" i="1"/>
  <c r="BG273" i="1"/>
  <c r="BG274" i="1"/>
  <c r="BG275" i="1"/>
  <c r="BG276" i="1"/>
  <c r="BG277" i="1"/>
  <c r="BG278" i="1"/>
  <c r="BG279" i="1"/>
  <c r="BG280" i="1"/>
  <c r="BG281" i="1"/>
  <c r="BG282" i="1"/>
  <c r="BG283" i="1"/>
  <c r="BG284" i="1"/>
  <c r="BG285" i="1"/>
  <c r="BG286" i="1"/>
  <c r="BG287" i="1"/>
  <c r="BG288" i="1"/>
  <c r="BG289" i="1"/>
  <c r="BG290" i="1"/>
  <c r="BG291" i="1"/>
  <c r="BG292" i="1"/>
  <c r="BG293" i="1"/>
  <c r="BG294" i="1"/>
  <c r="BG295" i="1"/>
  <c r="BG296" i="1"/>
  <c r="BG297" i="1"/>
  <c r="BG298" i="1"/>
  <c r="BG299" i="1"/>
  <c r="BG300" i="1"/>
  <c r="BG301" i="1"/>
  <c r="BG302" i="1"/>
  <c r="BG303" i="1"/>
  <c r="BG304" i="1"/>
  <c r="BG305" i="1"/>
  <c r="BG306" i="1"/>
  <c r="BG307" i="1"/>
  <c r="BG308" i="1"/>
  <c r="BG309" i="1"/>
  <c r="BG310" i="1"/>
  <c r="BG311" i="1"/>
  <c r="BG312" i="1"/>
  <c r="BG313" i="1"/>
  <c r="BG314" i="1"/>
  <c r="BG315" i="1"/>
  <c r="BG316" i="1"/>
  <c r="BG317" i="1"/>
  <c r="BG318" i="1"/>
  <c r="BG319" i="1"/>
  <c r="BG320" i="1"/>
  <c r="BG321" i="1"/>
  <c r="BG322" i="1"/>
  <c r="BG323" i="1"/>
  <c r="BG324" i="1"/>
  <c r="BG325" i="1"/>
  <c r="BG326" i="1"/>
  <c r="BG327" i="1"/>
  <c r="BG328" i="1"/>
  <c r="BG329" i="1"/>
  <c r="BG330" i="1"/>
  <c r="BG331" i="1"/>
  <c r="BG332" i="1"/>
  <c r="BG333" i="1"/>
  <c r="BG334" i="1"/>
  <c r="BG335" i="1"/>
  <c r="BG336" i="1"/>
  <c r="BG337" i="1"/>
  <c r="BG338" i="1"/>
  <c r="BG339" i="1"/>
  <c r="BG340" i="1"/>
  <c r="BG341" i="1"/>
  <c r="BG342" i="1"/>
  <c r="BG343" i="1"/>
  <c r="BG344" i="1"/>
  <c r="BG345" i="1"/>
  <c r="BG346" i="1"/>
  <c r="BG347" i="1"/>
  <c r="BG348" i="1"/>
  <c r="BG349" i="1"/>
  <c r="BG350" i="1"/>
  <c r="BG351" i="1"/>
  <c r="BG352" i="1"/>
  <c r="BG353" i="1"/>
  <c r="BG354" i="1"/>
  <c r="BG355" i="1"/>
  <c r="BG356" i="1"/>
  <c r="BG357" i="1"/>
  <c r="BG358" i="1"/>
  <c r="BG359" i="1"/>
  <c r="BG360" i="1"/>
  <c r="BG361" i="1"/>
  <c r="BG362" i="1"/>
  <c r="BG364" i="1"/>
  <c r="BG365" i="1"/>
  <c r="BG366" i="1"/>
  <c r="BG367" i="1"/>
  <c r="BG368" i="1"/>
  <c r="BG369" i="1"/>
  <c r="BG370" i="1"/>
  <c r="BG371" i="1"/>
  <c r="BG372" i="1"/>
  <c r="BG373" i="1"/>
  <c r="BG374" i="1"/>
  <c r="BG375" i="1"/>
  <c r="BG376" i="1"/>
  <c r="BG377" i="1"/>
  <c r="BG378" i="1"/>
  <c r="BG379" i="1"/>
  <c r="BG380" i="1"/>
  <c r="BG381" i="1"/>
  <c r="BG382" i="1"/>
  <c r="BG383" i="1"/>
  <c r="BG384" i="1"/>
  <c r="BG385" i="1"/>
  <c r="BG386" i="1"/>
  <c r="BG387" i="1"/>
  <c r="BG388" i="1"/>
  <c r="BG389" i="1"/>
  <c r="BG390" i="1"/>
  <c r="BG391" i="1"/>
  <c r="BG392" i="1"/>
  <c r="BG393" i="1"/>
  <c r="BG394" i="1"/>
  <c r="BG395" i="1"/>
  <c r="BG396" i="1"/>
  <c r="BG397" i="1"/>
  <c r="BG398" i="1"/>
  <c r="BG399" i="1"/>
  <c r="BG400" i="1"/>
  <c r="BG401" i="1"/>
  <c r="BG402" i="1"/>
  <c r="BG403" i="1"/>
  <c r="BG404" i="1"/>
  <c r="BG406" i="1"/>
  <c r="BG407" i="1"/>
  <c r="BG408" i="1"/>
  <c r="BG409" i="1"/>
  <c r="BG410" i="1"/>
  <c r="BG411" i="1"/>
  <c r="BG412" i="1"/>
  <c r="BG413" i="1"/>
  <c r="BG414" i="1"/>
  <c r="BG415" i="1"/>
  <c r="BG416" i="1"/>
  <c r="BG417" i="1"/>
  <c r="BG418" i="1"/>
  <c r="BG419" i="1"/>
  <c r="BG420" i="1"/>
  <c r="BG421" i="1"/>
  <c r="BG422" i="1"/>
  <c r="BG423" i="1"/>
  <c r="BG424" i="1"/>
  <c r="BG425" i="1"/>
  <c r="BG426" i="1"/>
  <c r="BG427" i="1"/>
  <c r="BG428" i="1"/>
  <c r="BG429" i="1"/>
  <c r="BG430" i="1"/>
  <c r="BG431" i="1"/>
  <c r="BG432" i="1"/>
  <c r="BG433" i="1"/>
  <c r="BG434" i="1"/>
  <c r="BG435" i="1"/>
  <c r="BG436" i="1"/>
  <c r="BG437" i="1"/>
  <c r="BG438" i="1"/>
  <c r="BG439" i="1"/>
  <c r="BG440" i="1"/>
  <c r="BG441" i="1"/>
  <c r="BG442" i="1"/>
  <c r="BG443" i="1"/>
  <c r="BG444" i="1"/>
  <c r="BG445" i="1"/>
  <c r="BG446" i="1"/>
  <c r="BG447" i="1"/>
  <c r="BG448" i="1"/>
  <c r="BG449" i="1"/>
  <c r="BG450" i="1"/>
  <c r="BG451" i="1"/>
  <c r="BG452" i="1"/>
  <c r="BG453" i="1"/>
  <c r="BG454" i="1"/>
  <c r="BG455" i="1"/>
  <c r="BG456" i="1"/>
  <c r="BG457" i="1"/>
  <c r="BG458" i="1"/>
  <c r="BG459" i="1"/>
  <c r="BG460" i="1"/>
  <c r="BG461" i="1"/>
  <c r="BG462" i="1"/>
  <c r="BG463" i="1"/>
  <c r="BG464" i="1"/>
  <c r="BG465" i="1"/>
  <c r="BG466" i="1"/>
  <c r="BG467" i="1"/>
  <c r="BG468" i="1"/>
  <c r="BG469" i="1"/>
  <c r="BG470" i="1"/>
  <c r="BG471" i="1"/>
  <c r="BG472" i="1"/>
  <c r="BG473" i="1"/>
  <c r="BG474" i="1"/>
  <c r="BG475" i="1"/>
  <c r="BG476" i="1"/>
  <c r="BG477" i="1"/>
  <c r="BG478" i="1"/>
  <c r="BG479" i="1"/>
  <c r="BG480" i="1"/>
  <c r="BG481" i="1"/>
  <c r="BG482" i="1"/>
  <c r="BG483" i="1"/>
  <c r="BG484" i="1"/>
  <c r="BG485" i="1"/>
  <c r="BG486" i="1"/>
  <c r="BG487" i="1"/>
  <c r="BG488" i="1"/>
  <c r="BG489" i="1"/>
  <c r="BG490" i="1"/>
  <c r="BG491" i="1"/>
  <c r="BG492" i="1"/>
  <c r="BG493" i="1"/>
  <c r="BG494" i="1"/>
  <c r="BG495" i="1"/>
  <c r="BG496" i="1"/>
  <c r="BG497" i="1"/>
  <c r="BG498" i="1"/>
  <c r="BG499" i="1"/>
  <c r="BG500" i="1"/>
  <c r="BG501" i="1"/>
  <c r="BG502" i="1"/>
  <c r="BG503" i="1"/>
  <c r="BG504" i="1"/>
  <c r="BG505" i="1"/>
  <c r="BG506" i="1"/>
  <c r="BG507" i="1"/>
  <c r="BG508" i="1"/>
  <c r="BG509" i="1"/>
  <c r="BG510" i="1"/>
  <c r="BG511" i="1"/>
  <c r="BG512" i="1"/>
  <c r="BG513" i="1"/>
  <c r="BG514" i="1"/>
  <c r="BG515" i="1"/>
  <c r="BG516" i="1"/>
  <c r="BG517" i="1"/>
  <c r="BG518" i="1"/>
  <c r="BG519" i="1"/>
  <c r="BG520" i="1"/>
  <c r="BG521" i="1"/>
  <c r="BG522" i="1"/>
  <c r="BG523" i="1"/>
  <c r="BG524" i="1"/>
  <c r="BG525" i="1"/>
  <c r="BG526" i="1"/>
  <c r="BG527" i="1"/>
  <c r="BG528" i="1"/>
  <c r="BG529" i="1"/>
  <c r="BG530" i="1"/>
  <c r="BG531" i="1"/>
  <c r="BG532" i="1"/>
  <c r="BG533" i="1"/>
  <c r="BG534" i="1"/>
  <c r="BG535" i="1"/>
  <c r="BG536" i="1"/>
  <c r="BG537" i="1"/>
  <c r="BG538" i="1"/>
  <c r="BG539" i="1"/>
  <c r="BG540" i="1"/>
  <c r="BG541" i="1"/>
  <c r="BG542" i="1"/>
  <c r="BG543" i="1"/>
  <c r="BG544" i="1"/>
  <c r="BG545" i="1"/>
  <c r="BG546" i="1"/>
  <c r="BG547" i="1"/>
  <c r="BG548" i="1"/>
  <c r="BG549" i="1"/>
  <c r="BG551" i="1"/>
  <c r="BG552" i="1"/>
  <c r="BG553" i="1"/>
  <c r="BG554" i="1"/>
  <c r="BG555" i="1"/>
  <c r="BG556" i="1"/>
  <c r="BG557" i="1"/>
  <c r="BG558" i="1"/>
  <c r="BG559" i="1"/>
  <c r="BG560" i="1"/>
  <c r="BG561" i="1"/>
  <c r="BG562" i="1"/>
  <c r="BG563" i="1"/>
  <c r="BG564" i="1"/>
  <c r="BG565" i="1"/>
  <c r="BG566" i="1"/>
  <c r="BG567" i="1"/>
  <c r="BG568" i="1"/>
  <c r="BG569" i="1"/>
  <c r="BG570" i="1"/>
  <c r="BG571" i="1"/>
  <c r="BG572" i="1"/>
  <c r="BG573" i="1"/>
  <c r="BG574" i="1"/>
  <c r="BG575" i="1"/>
  <c r="BG576" i="1"/>
  <c r="BG577" i="1"/>
  <c r="BG578" i="1"/>
  <c r="BG579" i="1"/>
  <c r="BG580" i="1"/>
  <c r="BG581" i="1"/>
  <c r="BG582" i="1"/>
  <c r="BG583" i="1"/>
  <c r="BG584" i="1"/>
  <c r="BG585" i="1"/>
  <c r="BG586" i="1"/>
  <c r="BG587" i="1"/>
  <c r="BG588" i="1"/>
  <c r="BG589" i="1"/>
  <c r="BG590" i="1"/>
  <c r="BG591" i="1"/>
  <c r="BG592" i="1"/>
  <c r="BG593" i="1"/>
  <c r="BG594" i="1"/>
  <c r="BG595" i="1"/>
  <c r="BG596" i="1"/>
  <c r="BG597" i="1"/>
  <c r="BG598" i="1"/>
  <c r="BG599" i="1"/>
  <c r="BG600" i="1"/>
  <c r="BG601" i="1"/>
  <c r="BG602" i="1"/>
  <c r="BG603" i="1"/>
  <c r="BG604" i="1"/>
  <c r="BG605" i="1"/>
  <c r="BG606" i="1"/>
  <c r="BG607" i="1"/>
  <c r="BG608" i="1"/>
  <c r="BG609" i="1"/>
  <c r="BG610" i="1"/>
  <c r="BG611" i="1"/>
  <c r="BG612" i="1"/>
  <c r="BG613" i="1"/>
  <c r="BG614" i="1"/>
  <c r="BG615" i="1"/>
  <c r="BG616" i="1"/>
  <c r="BG617" i="1"/>
  <c r="BG618" i="1"/>
  <c r="BG619" i="1"/>
  <c r="BG620" i="1"/>
  <c r="BG621" i="1"/>
  <c r="BG622" i="1"/>
  <c r="BG623" i="1"/>
  <c r="BG624" i="1"/>
  <c r="BG625" i="1"/>
  <c r="BG626" i="1"/>
  <c r="BG627" i="1"/>
  <c r="BG628" i="1"/>
  <c r="BG629" i="1"/>
  <c r="BG630" i="1"/>
  <c r="BG631" i="1"/>
  <c r="BG632" i="1"/>
  <c r="BG633" i="1"/>
  <c r="BG635" i="1"/>
  <c r="BG636" i="1"/>
  <c r="BG637" i="1"/>
  <c r="BG638" i="1"/>
  <c r="BG639" i="1"/>
  <c r="BG640" i="1"/>
  <c r="BG641" i="1"/>
  <c r="BG642" i="1"/>
  <c r="BG643" i="1"/>
  <c r="BG644" i="1"/>
  <c r="BG645" i="1"/>
  <c r="BG646" i="1"/>
  <c r="BG647" i="1"/>
  <c r="BG648" i="1"/>
  <c r="BG649" i="1"/>
  <c r="BG650" i="1"/>
  <c r="BG651" i="1"/>
  <c r="BG652" i="1"/>
  <c r="BG653" i="1"/>
  <c r="BG654" i="1"/>
  <c r="BG655" i="1"/>
  <c r="BG656" i="1"/>
  <c r="BG657" i="1"/>
  <c r="BG658" i="1"/>
  <c r="BG659" i="1"/>
  <c r="BG660" i="1"/>
  <c r="BG661" i="1"/>
  <c r="BG663" i="1"/>
  <c r="BG664" i="1"/>
  <c r="BG665" i="1"/>
  <c r="BG666" i="1"/>
  <c r="BG667" i="1"/>
  <c r="BG668" i="1"/>
  <c r="BG669" i="1"/>
  <c r="BG670" i="1"/>
  <c r="BG671" i="1"/>
  <c r="BG672" i="1"/>
  <c r="BG673" i="1"/>
  <c r="BG674" i="1"/>
  <c r="BG675" i="1"/>
  <c r="BG676" i="1"/>
  <c r="BG677" i="1"/>
  <c r="BG678" i="1"/>
  <c r="BG679" i="1"/>
  <c r="BG680" i="1"/>
  <c r="BG681" i="1"/>
  <c r="BG682" i="1"/>
  <c r="BG683" i="1"/>
  <c r="BG684" i="1"/>
  <c r="BG685" i="1"/>
  <c r="BG686" i="1"/>
  <c r="BG687" i="1"/>
  <c r="BG688" i="1"/>
  <c r="BG689" i="1"/>
  <c r="BG690" i="1"/>
  <c r="BG691" i="1"/>
  <c r="BG692" i="1"/>
  <c r="BG693" i="1"/>
  <c r="BG694" i="1"/>
  <c r="BG695" i="1"/>
  <c r="BG696" i="1"/>
  <c r="BG697" i="1"/>
  <c r="BG698" i="1"/>
  <c r="BG699" i="1"/>
  <c r="BG700" i="1"/>
  <c r="BG701" i="1"/>
  <c r="BG702" i="1"/>
  <c r="BG703" i="1"/>
  <c r="BG704" i="1"/>
  <c r="BG705" i="1"/>
  <c r="BG706" i="1"/>
  <c r="BG707" i="1"/>
  <c r="BG708" i="1"/>
  <c r="BG709" i="1"/>
  <c r="BG710" i="1"/>
  <c r="BG711" i="1"/>
  <c r="BG712" i="1"/>
  <c r="BG713" i="1"/>
  <c r="BG714" i="1"/>
  <c r="BG715" i="1"/>
  <c r="BG716" i="1"/>
  <c r="BG717" i="1"/>
  <c r="BG718" i="1"/>
  <c r="BG719" i="1"/>
  <c r="BG720" i="1"/>
  <c r="BG721" i="1"/>
  <c r="BG722" i="1"/>
  <c r="BG723" i="1"/>
  <c r="BG724" i="1"/>
  <c r="BG725" i="1"/>
  <c r="BG726" i="1"/>
  <c r="BG727" i="1"/>
  <c r="BG728" i="1"/>
  <c r="BG729" i="1"/>
  <c r="BG730" i="1"/>
  <c r="BG731" i="1"/>
  <c r="BG732" i="1"/>
  <c r="BG733" i="1"/>
  <c r="BG734" i="1"/>
  <c r="BG735" i="1"/>
  <c r="BG736" i="1"/>
  <c r="BG737" i="1"/>
  <c r="BG738" i="1"/>
  <c r="BG739" i="1"/>
  <c r="BG740" i="1"/>
  <c r="BG741" i="1"/>
  <c r="BG742" i="1"/>
  <c r="BG743" i="1"/>
  <c r="BG744" i="1"/>
  <c r="BG745" i="1"/>
  <c r="BG746" i="1"/>
  <c r="BG747" i="1"/>
  <c r="BG748" i="1"/>
  <c r="BG749" i="1"/>
  <c r="BG750" i="1"/>
  <c r="BG751" i="1"/>
  <c r="BG752" i="1"/>
  <c r="BG753" i="1"/>
  <c r="BG754" i="1"/>
  <c r="BG755" i="1"/>
  <c r="BG756" i="1"/>
  <c r="BG757" i="1"/>
  <c r="BG758" i="1"/>
  <c r="BG759" i="1"/>
  <c r="BG760" i="1"/>
  <c r="BG761" i="1"/>
  <c r="BG762" i="1"/>
  <c r="BG763" i="1"/>
  <c r="BG764" i="1"/>
  <c r="BG765" i="1"/>
  <c r="BG766" i="1"/>
  <c r="BG767" i="1"/>
  <c r="BG768" i="1"/>
  <c r="BG769" i="1"/>
  <c r="BG770" i="1"/>
  <c r="BG771" i="1"/>
  <c r="BG772" i="1"/>
  <c r="BG773" i="1"/>
  <c r="BG774" i="1"/>
  <c r="BG775" i="1"/>
  <c r="BG776" i="1"/>
  <c r="BG777" i="1"/>
  <c r="BG778" i="1"/>
  <c r="BG779" i="1"/>
  <c r="BG780" i="1"/>
  <c r="BG781" i="1"/>
  <c r="BG782" i="1"/>
  <c r="BG783" i="1"/>
  <c r="BG784" i="1"/>
  <c r="BG785" i="1"/>
  <c r="BG786" i="1"/>
  <c r="BG787" i="1"/>
  <c r="BG788" i="1"/>
  <c r="BG789" i="1"/>
  <c r="BG790" i="1"/>
  <c r="BG791" i="1"/>
  <c r="BG792" i="1"/>
  <c r="BG793" i="1"/>
  <c r="BG794" i="1"/>
  <c r="BG795" i="1"/>
  <c r="BG796" i="1"/>
  <c r="BG797" i="1"/>
  <c r="BG798" i="1"/>
  <c r="BG799" i="1"/>
  <c r="BG800" i="1"/>
  <c r="BG801" i="1"/>
  <c r="BG802" i="1"/>
  <c r="BG803" i="1"/>
  <c r="BG804" i="1"/>
  <c r="BG805" i="1"/>
  <c r="BG806" i="1"/>
  <c r="BG807" i="1"/>
  <c r="BG808" i="1"/>
  <c r="BG809" i="1"/>
  <c r="BG810" i="1"/>
  <c r="BG811" i="1"/>
  <c r="BG812" i="1"/>
  <c r="BG813" i="1"/>
  <c r="BG814" i="1"/>
  <c r="BG815" i="1"/>
  <c r="BG816" i="1"/>
  <c r="BG817" i="1"/>
  <c r="BG818" i="1"/>
  <c r="BG819" i="1"/>
  <c r="BG820" i="1"/>
  <c r="BG821" i="1"/>
  <c r="BG822" i="1"/>
  <c r="BG823" i="1"/>
  <c r="BG824" i="1"/>
  <c r="BG825" i="1"/>
  <c r="BG826" i="1"/>
  <c r="BG827" i="1"/>
  <c r="BG828" i="1"/>
  <c r="BG829" i="1"/>
  <c r="BG830" i="1"/>
  <c r="BG831" i="1"/>
  <c r="BG832" i="1"/>
  <c r="BG833" i="1"/>
  <c r="BG834" i="1"/>
  <c r="BG835" i="1"/>
  <c r="BG836" i="1"/>
  <c r="BG837" i="1"/>
  <c r="BG838" i="1"/>
  <c r="BG839" i="1"/>
  <c r="BG840" i="1"/>
  <c r="BG841" i="1"/>
  <c r="BG842" i="1"/>
  <c r="BG843" i="1"/>
  <c r="BG844" i="1"/>
  <c r="BG845" i="1"/>
  <c r="BG846" i="1"/>
  <c r="BG847" i="1"/>
  <c r="BG848" i="1"/>
  <c r="BG849" i="1"/>
  <c r="BG850" i="1"/>
  <c r="BG851" i="1"/>
  <c r="BG852" i="1"/>
  <c r="BG853" i="1"/>
  <c r="BG854" i="1"/>
  <c r="BG855" i="1"/>
  <c r="BG856" i="1"/>
  <c r="BG857" i="1"/>
  <c r="BG858" i="1"/>
  <c r="BG859" i="1"/>
  <c r="BG860" i="1"/>
  <c r="BG861" i="1"/>
  <c r="BG862" i="1"/>
  <c r="BG863" i="1"/>
  <c r="BG864" i="1"/>
  <c r="BG865" i="1"/>
  <c r="BG866" i="1"/>
  <c r="BG867" i="1"/>
  <c r="BG868" i="1"/>
  <c r="BG869" i="1"/>
  <c r="BG870" i="1"/>
  <c r="BG871" i="1"/>
  <c r="BG872" i="1"/>
  <c r="BG873" i="1"/>
  <c r="BG874" i="1"/>
  <c r="BG875" i="1"/>
  <c r="BG876" i="1"/>
  <c r="BG877" i="1"/>
  <c r="BG878" i="1"/>
  <c r="BG879" i="1"/>
  <c r="BG880" i="1"/>
  <c r="BG881" i="1"/>
  <c r="BG882" i="1"/>
  <c r="BG883" i="1"/>
  <c r="BG884" i="1"/>
  <c r="BG885" i="1"/>
  <c r="BG886" i="1"/>
  <c r="BG887" i="1"/>
  <c r="BG888" i="1"/>
  <c r="BG889" i="1"/>
  <c r="BG890" i="1"/>
  <c r="BG891" i="1"/>
  <c r="BG892" i="1"/>
  <c r="BG893" i="1"/>
  <c r="BG894" i="1"/>
  <c r="BG895" i="1"/>
  <c r="BG896" i="1"/>
  <c r="BG897" i="1"/>
  <c r="BG898" i="1"/>
  <c r="BG899" i="1"/>
  <c r="BG900" i="1"/>
  <c r="BG901" i="1"/>
  <c r="BG902" i="1"/>
  <c r="BG903" i="1"/>
  <c r="BG904" i="1"/>
  <c r="BG905" i="1"/>
  <c r="BG906" i="1"/>
  <c r="BG907" i="1"/>
  <c r="BG908" i="1"/>
  <c r="BG909" i="1"/>
  <c r="BG910" i="1"/>
  <c r="BG911" i="1"/>
  <c r="BG912" i="1"/>
  <c r="BG913" i="1"/>
  <c r="BG914" i="1"/>
  <c r="BG915" i="1"/>
  <c r="BG916" i="1"/>
  <c r="BG917" i="1"/>
  <c r="BG918" i="1"/>
  <c r="BG919" i="1"/>
  <c r="BG920" i="1"/>
  <c r="BG921" i="1"/>
  <c r="BG922" i="1"/>
  <c r="BG923" i="1"/>
  <c r="BG924" i="1"/>
  <c r="BG925" i="1"/>
  <c r="BG926" i="1"/>
  <c r="BG927" i="1"/>
  <c r="BG928" i="1"/>
  <c r="BG929" i="1"/>
  <c r="BG930" i="1"/>
  <c r="BG931" i="1"/>
  <c r="BG932" i="1"/>
  <c r="BG933" i="1"/>
  <c r="BG934" i="1"/>
  <c r="BG935" i="1"/>
  <c r="BG936" i="1"/>
  <c r="BG937" i="1"/>
  <c r="BG938" i="1"/>
  <c r="BG939" i="1"/>
  <c r="BG940" i="1"/>
  <c r="BG941" i="1"/>
  <c r="BG942" i="1"/>
  <c r="BG943" i="1"/>
  <c r="BG944" i="1"/>
  <c r="BG945" i="1"/>
  <c r="BG946" i="1"/>
  <c r="BG947" i="1"/>
  <c r="BG948" i="1"/>
  <c r="BG949" i="1"/>
  <c r="BG950" i="1"/>
  <c r="BG951" i="1"/>
  <c r="BG952" i="1"/>
  <c r="BG953" i="1"/>
  <c r="BG954" i="1"/>
  <c r="BG955" i="1"/>
  <c r="BG956" i="1"/>
  <c r="BG957" i="1"/>
  <c r="BG958" i="1"/>
  <c r="BG959" i="1"/>
  <c r="BG960" i="1"/>
  <c r="BG961" i="1"/>
  <c r="BG962" i="1"/>
  <c r="BG963" i="1"/>
  <c r="BG964" i="1"/>
  <c r="BG965" i="1"/>
  <c r="BG966" i="1"/>
  <c r="BG967" i="1"/>
  <c r="BG968" i="1"/>
  <c r="BG969" i="1"/>
  <c r="BG970" i="1"/>
  <c r="BG971" i="1"/>
  <c r="BG972" i="1"/>
  <c r="BG973" i="1"/>
  <c r="BG974" i="1"/>
  <c r="BG975" i="1"/>
  <c r="BG976" i="1"/>
  <c r="BG977" i="1"/>
  <c r="BG978" i="1"/>
  <c r="BG979" i="1"/>
  <c r="BG980" i="1"/>
  <c r="BG981" i="1"/>
  <c r="BG982" i="1"/>
  <c r="BG983" i="1"/>
  <c r="BG984" i="1"/>
  <c r="BG985" i="1"/>
  <c r="BG986" i="1"/>
  <c r="BG987" i="1"/>
  <c r="BG988" i="1"/>
  <c r="BG989" i="1"/>
  <c r="BG990" i="1"/>
  <c r="BG991" i="1"/>
  <c r="BG992" i="1"/>
  <c r="BG993" i="1"/>
  <c r="BG994" i="1"/>
  <c r="BG995" i="1"/>
  <c r="BG996" i="1"/>
  <c r="BG997" i="1"/>
  <c r="BG998" i="1"/>
  <c r="BG999" i="1"/>
  <c r="BG1000" i="1"/>
  <c r="BG1001" i="1"/>
  <c r="BG1002" i="1"/>
  <c r="BG1003" i="1"/>
  <c r="BG1004" i="1"/>
  <c r="BG1005" i="1"/>
  <c r="BG1006" i="1"/>
  <c r="BG1007" i="1"/>
  <c r="BG1008" i="1"/>
  <c r="BG1009" i="1"/>
  <c r="BG1010" i="1"/>
  <c r="BG1011" i="1"/>
  <c r="BG1012" i="1"/>
  <c r="BG1013" i="1"/>
  <c r="BG1014" i="1"/>
  <c r="BG1015" i="1"/>
  <c r="BG1016" i="1"/>
  <c r="BG1017" i="1"/>
  <c r="BG1018" i="1"/>
  <c r="BG1019" i="1"/>
  <c r="BG1020" i="1"/>
  <c r="BG1021" i="1"/>
  <c r="BG1022" i="1"/>
  <c r="BG1023" i="1"/>
  <c r="BG1024" i="1"/>
  <c r="BG1025" i="1"/>
  <c r="BG1026" i="1"/>
  <c r="BG1027" i="1"/>
  <c r="BG1028" i="1"/>
  <c r="BG1029" i="1"/>
  <c r="BG1030" i="1"/>
  <c r="BG1031" i="1"/>
  <c r="BG1032" i="1"/>
  <c r="BG1033" i="1"/>
  <c r="BG1034" i="1"/>
  <c r="BG1035" i="1"/>
  <c r="BG1036" i="1"/>
  <c r="BG1037" i="1"/>
  <c r="BG1038" i="1"/>
  <c r="BG1039" i="1"/>
  <c r="BG1040" i="1"/>
  <c r="BG1041" i="1"/>
  <c r="BG1042" i="1"/>
  <c r="BG1044" i="1"/>
  <c r="BG1045" i="1"/>
  <c r="BG1046" i="1"/>
  <c r="BG1047" i="1"/>
  <c r="BG1048" i="1"/>
  <c r="BG1049" i="1"/>
  <c r="BG1050" i="1"/>
  <c r="BG1051" i="1"/>
  <c r="BG1052" i="1"/>
  <c r="BG1053" i="1"/>
  <c r="BG1054" i="1"/>
  <c r="BG1055" i="1"/>
  <c r="BG1056" i="1"/>
  <c r="BG1057" i="1"/>
  <c r="BG1058" i="1"/>
  <c r="BG1059" i="1"/>
  <c r="BG1060" i="1"/>
  <c r="BG1061" i="1"/>
  <c r="BG1062" i="1"/>
  <c r="BG1063" i="1"/>
  <c r="BG1064" i="1"/>
  <c r="BG1065" i="1"/>
  <c r="BG1066" i="1"/>
  <c r="BG1067" i="1"/>
  <c r="BG1068" i="1"/>
  <c r="BG1069" i="1"/>
  <c r="BG1070" i="1"/>
  <c r="BG1071" i="1"/>
  <c r="BG1072" i="1"/>
  <c r="BG1073" i="1"/>
  <c r="BG1074" i="1"/>
  <c r="BG1075" i="1"/>
  <c r="BG1076" i="1"/>
  <c r="BG1077" i="1"/>
  <c r="BG1078" i="1"/>
  <c r="BG1079" i="1"/>
  <c r="BG1080" i="1"/>
  <c r="BG1081" i="1"/>
  <c r="BG1082" i="1"/>
  <c r="BG1083" i="1"/>
  <c r="BG1084" i="1"/>
  <c r="BG1085" i="1"/>
  <c r="BG1086" i="1"/>
  <c r="BG1087" i="1"/>
  <c r="BG1088" i="1"/>
  <c r="BG1089" i="1"/>
  <c r="BG1090" i="1"/>
  <c r="BG1091" i="1"/>
  <c r="BG1092" i="1"/>
  <c r="BG1093" i="1"/>
  <c r="AD644" i="1"/>
  <c r="BC644" i="1"/>
  <c r="BD644" i="1" s="1"/>
  <c r="BN644" i="1"/>
  <c r="BT644" i="1"/>
  <c r="BT475" i="1"/>
  <c r="AD475" i="1"/>
  <c r="BC475" i="1"/>
  <c r="BD475" i="1" s="1"/>
  <c r="BN475" i="1"/>
  <c r="BT435" i="1"/>
  <c r="BT413" i="1"/>
  <c r="BT1091" i="1"/>
  <c r="BT1080" i="1"/>
  <c r="BT1075" i="1"/>
  <c r="BT999" i="1"/>
  <c r="BT993" i="1"/>
  <c r="BT953" i="1"/>
  <c r="BT943" i="1"/>
  <c r="BT889" i="1"/>
  <c r="BT817" i="1"/>
  <c r="BT791" i="1"/>
  <c r="BT693" i="1"/>
  <c r="BT674" i="1"/>
  <c r="BT669" i="1"/>
  <c r="BT639" i="1"/>
  <c r="BT637" i="1"/>
  <c r="BC999" i="1"/>
  <c r="BD999" i="1" s="1"/>
  <c r="BN999" i="1"/>
  <c r="AD993" i="1"/>
  <c r="BC993" i="1"/>
  <c r="BD993" i="1" s="1"/>
  <c r="BN993" i="1"/>
  <c r="AD637" i="1"/>
  <c r="BC637" i="1"/>
  <c r="BD637" i="1" s="1"/>
  <c r="BN637" i="1"/>
  <c r="AD1080" i="1"/>
  <c r="BC1080" i="1"/>
  <c r="BD1080" i="1" s="1"/>
  <c r="BN1080" i="1"/>
  <c r="AD817" i="1"/>
  <c r="BC817" i="1"/>
  <c r="BD817" i="1" s="1"/>
  <c r="BN817" i="1"/>
  <c r="AD674" i="1"/>
  <c r="BC674" i="1"/>
  <c r="BD674" i="1" s="1"/>
  <c r="BN674" i="1"/>
  <c r="AD943" i="1"/>
  <c r="BC943" i="1"/>
  <c r="BD943" i="1" s="1"/>
  <c r="BN943" i="1"/>
  <c r="AD889" i="1"/>
  <c r="BC889" i="1"/>
  <c r="BD889" i="1" s="1"/>
  <c r="BN889" i="1"/>
  <c r="AD1075" i="1"/>
  <c r="BC1075" i="1"/>
  <c r="BD1075" i="1" s="1"/>
  <c r="BN1075" i="1"/>
  <c r="AD639" i="1"/>
  <c r="BC639" i="1"/>
  <c r="BD639" i="1" s="1"/>
  <c r="BN639" i="1"/>
  <c r="AD435" i="1"/>
  <c r="BC435" i="1"/>
  <c r="BD435" i="1" s="1"/>
  <c r="BN435" i="1"/>
  <c r="AD669" i="1"/>
  <c r="BC669" i="1"/>
  <c r="BD669" i="1" s="1"/>
  <c r="BN669" i="1"/>
  <c r="AD413" i="1"/>
  <c r="BC413" i="1"/>
  <c r="BD413" i="1" s="1"/>
  <c r="BN413" i="1"/>
  <c r="AD953" i="1"/>
  <c r="BC953" i="1"/>
  <c r="BD953" i="1" s="1"/>
  <c r="BN953" i="1"/>
  <c r="BT5" i="1"/>
  <c r="BT6" i="1"/>
  <c r="BT7" i="1"/>
  <c r="BT8" i="1"/>
  <c r="BT9" i="1"/>
  <c r="BT10" i="1"/>
  <c r="BT11" i="1"/>
  <c r="BT12" i="1"/>
  <c r="BT13" i="1"/>
  <c r="BT14" i="1"/>
  <c r="BT15" i="1"/>
  <c r="BT16" i="1"/>
  <c r="BT17" i="1"/>
  <c r="BT18" i="1"/>
  <c r="BT19" i="1"/>
  <c r="BT20" i="1"/>
  <c r="BT21" i="1"/>
  <c r="BT22" i="1"/>
  <c r="BT23" i="1"/>
  <c r="BT24" i="1"/>
  <c r="BT25" i="1"/>
  <c r="BT26" i="1"/>
  <c r="BT27" i="1"/>
  <c r="BT28" i="1"/>
  <c r="BT29" i="1"/>
  <c r="BT30" i="1"/>
  <c r="BT31" i="1"/>
  <c r="BT32" i="1"/>
  <c r="BT33" i="1"/>
  <c r="BT34" i="1"/>
  <c r="BT35" i="1"/>
  <c r="BT36" i="1"/>
  <c r="BT37" i="1"/>
  <c r="BT38" i="1"/>
  <c r="BT39" i="1"/>
  <c r="BT40" i="1"/>
  <c r="BT41" i="1"/>
  <c r="BT42" i="1"/>
  <c r="BT43" i="1"/>
  <c r="BT44" i="1"/>
  <c r="BT45" i="1"/>
  <c r="BT46" i="1"/>
  <c r="BT47" i="1"/>
  <c r="BT48" i="1"/>
  <c r="BT49" i="1"/>
  <c r="BT50" i="1"/>
  <c r="BT51" i="1"/>
  <c r="BT52" i="1"/>
  <c r="BT53" i="1"/>
  <c r="BT54" i="1"/>
  <c r="BT55" i="1"/>
  <c r="BT56" i="1"/>
  <c r="BT57" i="1"/>
  <c r="BT58" i="1"/>
  <c r="BT59" i="1"/>
  <c r="BT60" i="1"/>
  <c r="BT61" i="1"/>
  <c r="BT62" i="1"/>
  <c r="BT63" i="1"/>
  <c r="BT64" i="1"/>
  <c r="BT65" i="1"/>
  <c r="BT66" i="1"/>
  <c r="BT67" i="1"/>
  <c r="BT68" i="1"/>
  <c r="BT69" i="1"/>
  <c r="BT70" i="1"/>
  <c r="BT71" i="1"/>
  <c r="BT72" i="1"/>
  <c r="BT73" i="1"/>
  <c r="BT74" i="1"/>
  <c r="BT75" i="1"/>
  <c r="BT76" i="1"/>
  <c r="BT77" i="1"/>
  <c r="BT78" i="1"/>
  <c r="BT79" i="1"/>
  <c r="BT80" i="1"/>
  <c r="BT81" i="1"/>
  <c r="BT82" i="1"/>
  <c r="BT83" i="1"/>
  <c r="BT84" i="1"/>
  <c r="BT85" i="1"/>
  <c r="BT86" i="1"/>
  <c r="BT87" i="1"/>
  <c r="BT88" i="1"/>
  <c r="BT89" i="1"/>
  <c r="BT90" i="1"/>
  <c r="BT91" i="1"/>
  <c r="BT92" i="1"/>
  <c r="BT93" i="1"/>
  <c r="BT94" i="1"/>
  <c r="BT95" i="1"/>
  <c r="BT96" i="1"/>
  <c r="BT97" i="1"/>
  <c r="BT98" i="1"/>
  <c r="BT99" i="1"/>
  <c r="BT100" i="1"/>
  <c r="BT101" i="1"/>
  <c r="BT102" i="1"/>
  <c r="BT103" i="1"/>
  <c r="BT104" i="1"/>
  <c r="BT105" i="1"/>
  <c r="BT106" i="1"/>
  <c r="BT107" i="1"/>
  <c r="BT108" i="1"/>
  <c r="BT109" i="1"/>
  <c r="BT110" i="1"/>
  <c r="BT111" i="1"/>
  <c r="BT112" i="1"/>
  <c r="BT113" i="1"/>
  <c r="BT114" i="1"/>
  <c r="BT115" i="1"/>
  <c r="BT116" i="1"/>
  <c r="BT117" i="1"/>
  <c r="BT118" i="1"/>
  <c r="BT119" i="1"/>
  <c r="BT120" i="1"/>
  <c r="BT121" i="1"/>
  <c r="BT122" i="1"/>
  <c r="BT123" i="1"/>
  <c r="BT124" i="1"/>
  <c r="BT125" i="1"/>
  <c r="BT126" i="1"/>
  <c r="BT127" i="1"/>
  <c r="BT128" i="1"/>
  <c r="BT129" i="1"/>
  <c r="BT130" i="1"/>
  <c r="BT131" i="1"/>
  <c r="BT132" i="1"/>
  <c r="BT133" i="1"/>
  <c r="BT134" i="1"/>
  <c r="BT135" i="1"/>
  <c r="BT136" i="1"/>
  <c r="BT137" i="1"/>
  <c r="BT138" i="1"/>
  <c r="BT139" i="1"/>
  <c r="BT140" i="1"/>
  <c r="BT141" i="1"/>
  <c r="BT142" i="1"/>
  <c r="BT144" i="1"/>
  <c r="BT145" i="1"/>
  <c r="BT146" i="1"/>
  <c r="BT147" i="1"/>
  <c r="BT148" i="1"/>
  <c r="BT149" i="1"/>
  <c r="BT150" i="1"/>
  <c r="BT151" i="1"/>
  <c r="BT152" i="1"/>
  <c r="BT153" i="1"/>
  <c r="BT154" i="1"/>
  <c r="BT155" i="1"/>
  <c r="BT156" i="1"/>
  <c r="BT157" i="1"/>
  <c r="BT158" i="1"/>
  <c r="BT159" i="1"/>
  <c r="BT160" i="1"/>
  <c r="BT161" i="1"/>
  <c r="BT162" i="1"/>
  <c r="BT163" i="1"/>
  <c r="BT164" i="1"/>
  <c r="BT165" i="1"/>
  <c r="BT166" i="1"/>
  <c r="BT167" i="1"/>
  <c r="BT168" i="1"/>
  <c r="BT169" i="1"/>
  <c r="BT170" i="1"/>
  <c r="BT171" i="1"/>
  <c r="BT172" i="1"/>
  <c r="BT173" i="1"/>
  <c r="BT174" i="1"/>
  <c r="BT175" i="1"/>
  <c r="BT176" i="1"/>
  <c r="BT177" i="1"/>
  <c r="BT178" i="1"/>
  <c r="BT179" i="1"/>
  <c r="BT180" i="1"/>
  <c r="BT181" i="1"/>
  <c r="BT182" i="1"/>
  <c r="BT183" i="1"/>
  <c r="BT184" i="1"/>
  <c r="BT185" i="1"/>
  <c r="BT186" i="1"/>
  <c r="BT187" i="1"/>
  <c r="BT188" i="1"/>
  <c r="BT189" i="1"/>
  <c r="BT190" i="1"/>
  <c r="BT191" i="1"/>
  <c r="BT192" i="1"/>
  <c r="BT193" i="1"/>
  <c r="BT194" i="1"/>
  <c r="BT195" i="1"/>
  <c r="BT196" i="1"/>
  <c r="BT197" i="1"/>
  <c r="BT198" i="1"/>
  <c r="BT199" i="1"/>
  <c r="BT200" i="1"/>
  <c r="BT201" i="1"/>
  <c r="BT202" i="1"/>
  <c r="BT203" i="1"/>
  <c r="BT204" i="1"/>
  <c r="BT205" i="1"/>
  <c r="BT206" i="1"/>
  <c r="BT207" i="1"/>
  <c r="BT208" i="1"/>
  <c r="BT209" i="1"/>
  <c r="BT210" i="1"/>
  <c r="BT211" i="1"/>
  <c r="BT212" i="1"/>
  <c r="BT213" i="1"/>
  <c r="BT214" i="1"/>
  <c r="BT215" i="1"/>
  <c r="BT216" i="1"/>
  <c r="BT217" i="1"/>
  <c r="BT218" i="1"/>
  <c r="BT219" i="1"/>
  <c r="BT220" i="1"/>
  <c r="BT221" i="1"/>
  <c r="BT222" i="1"/>
  <c r="BT223" i="1"/>
  <c r="BT224" i="1"/>
  <c r="BT225" i="1"/>
  <c r="BT226" i="1"/>
  <c r="BT227" i="1"/>
  <c r="BT228" i="1"/>
  <c r="BT229" i="1"/>
  <c r="BT230" i="1"/>
  <c r="BT231" i="1"/>
  <c r="BT232" i="1"/>
  <c r="BT233" i="1"/>
  <c r="BT234" i="1"/>
  <c r="BT235" i="1"/>
  <c r="BT236" i="1"/>
  <c r="BT237" i="1"/>
  <c r="BT238" i="1"/>
  <c r="BT239" i="1"/>
  <c r="BT240" i="1"/>
  <c r="BT241" i="1"/>
  <c r="BT242" i="1"/>
  <c r="BT243" i="1"/>
  <c r="BT244" i="1"/>
  <c r="BT245" i="1"/>
  <c r="BT246" i="1"/>
  <c r="BT247" i="1"/>
  <c r="BT248" i="1"/>
  <c r="BT249" i="1"/>
  <c r="BT250" i="1"/>
  <c r="BT251" i="1"/>
  <c r="BT252" i="1"/>
  <c r="BT253" i="1"/>
  <c r="BT254" i="1"/>
  <c r="BT255" i="1"/>
  <c r="BT256" i="1"/>
  <c r="BT257" i="1"/>
  <c r="BT258" i="1"/>
  <c r="BT259" i="1"/>
  <c r="BT260" i="1"/>
  <c r="BT261" i="1"/>
  <c r="BT262" i="1"/>
  <c r="BT263" i="1"/>
  <c r="BT264" i="1"/>
  <c r="BT265" i="1"/>
  <c r="BT266" i="1"/>
  <c r="BT267" i="1"/>
  <c r="BT268" i="1"/>
  <c r="BT269" i="1"/>
  <c r="BT270" i="1"/>
  <c r="BT271" i="1"/>
  <c r="BT272" i="1"/>
  <c r="BT273" i="1"/>
  <c r="BT274" i="1"/>
  <c r="BT275" i="1"/>
  <c r="BT276" i="1"/>
  <c r="BT277" i="1"/>
  <c r="BT278" i="1"/>
  <c r="BT279" i="1"/>
  <c r="BT280" i="1"/>
  <c r="BT281" i="1"/>
  <c r="BT282" i="1"/>
  <c r="BT283" i="1"/>
  <c r="BT284" i="1"/>
  <c r="BT285" i="1"/>
  <c r="BT286" i="1"/>
  <c r="BT287" i="1"/>
  <c r="BT288" i="1"/>
  <c r="BT289" i="1"/>
  <c r="BT290" i="1"/>
  <c r="BT291" i="1"/>
  <c r="BT292" i="1"/>
  <c r="BT293" i="1"/>
  <c r="BT294" i="1"/>
  <c r="BT295" i="1"/>
  <c r="BT296" i="1"/>
  <c r="BT297" i="1"/>
  <c r="BT298" i="1"/>
  <c r="BT299" i="1"/>
  <c r="BT300" i="1"/>
  <c r="BT301" i="1"/>
  <c r="BT302" i="1"/>
  <c r="BT303" i="1"/>
  <c r="BT304" i="1"/>
  <c r="BT305" i="1"/>
  <c r="BT306" i="1"/>
  <c r="BT307" i="1"/>
  <c r="BT308" i="1"/>
  <c r="BT309" i="1"/>
  <c r="BT310" i="1"/>
  <c r="BT311" i="1"/>
  <c r="BT312" i="1"/>
  <c r="BT313" i="1"/>
  <c r="BT314" i="1"/>
  <c r="BT315" i="1"/>
  <c r="BT316" i="1"/>
  <c r="BT317" i="1"/>
  <c r="BT318" i="1"/>
  <c r="BT319" i="1"/>
  <c r="BT320" i="1"/>
  <c r="BT321" i="1"/>
  <c r="BT322" i="1"/>
  <c r="BT323" i="1"/>
  <c r="BT324" i="1"/>
  <c r="BT325" i="1"/>
  <c r="BT326" i="1"/>
  <c r="BT327" i="1"/>
  <c r="BT328" i="1"/>
  <c r="BT329" i="1"/>
  <c r="BT330" i="1"/>
  <c r="BT331" i="1"/>
  <c r="BT332" i="1"/>
  <c r="BT333" i="1"/>
  <c r="BT334" i="1"/>
  <c r="BT335" i="1"/>
  <c r="BT336" i="1"/>
  <c r="BT337" i="1"/>
  <c r="BT338" i="1"/>
  <c r="BT339" i="1"/>
  <c r="BT340" i="1"/>
  <c r="BT341" i="1"/>
  <c r="BT342" i="1"/>
  <c r="BT343" i="1"/>
  <c r="BT344" i="1"/>
  <c r="BT345" i="1"/>
  <c r="BT346" i="1"/>
  <c r="BT347" i="1"/>
  <c r="BT348" i="1"/>
  <c r="BT349" i="1"/>
  <c r="BT350" i="1"/>
  <c r="BT351" i="1"/>
  <c r="BT352" i="1"/>
  <c r="BT353" i="1"/>
  <c r="BT354" i="1"/>
  <c r="BT355" i="1"/>
  <c r="BT356" i="1"/>
  <c r="BT357" i="1"/>
  <c r="BT358" i="1"/>
  <c r="BT359" i="1"/>
  <c r="BT360" i="1"/>
  <c r="BT361" i="1"/>
  <c r="BT362" i="1"/>
  <c r="BT364" i="1"/>
  <c r="BT365" i="1"/>
  <c r="BT366" i="1"/>
  <c r="BT367" i="1"/>
  <c r="BT368" i="1"/>
  <c r="BT369" i="1"/>
  <c r="BT370" i="1"/>
  <c r="BT371" i="1"/>
  <c r="BT372" i="1"/>
  <c r="BT373" i="1"/>
  <c r="BT374" i="1"/>
  <c r="BT375" i="1"/>
  <c r="BT376" i="1"/>
  <c r="BT377" i="1"/>
  <c r="BT378" i="1"/>
  <c r="BT379" i="1"/>
  <c r="BT380" i="1"/>
  <c r="BT381" i="1"/>
  <c r="BT382" i="1"/>
  <c r="BT383" i="1"/>
  <c r="BT384" i="1"/>
  <c r="BT385" i="1"/>
  <c r="BT386" i="1"/>
  <c r="BT387" i="1"/>
  <c r="BT388" i="1"/>
  <c r="BT389" i="1"/>
  <c r="BT390" i="1"/>
  <c r="BT391" i="1"/>
  <c r="BT392" i="1"/>
  <c r="BT393" i="1"/>
  <c r="BT394" i="1"/>
  <c r="BT395" i="1"/>
  <c r="BT396" i="1"/>
  <c r="BT397" i="1"/>
  <c r="BT398" i="1"/>
  <c r="BT399" i="1"/>
  <c r="BT400" i="1"/>
  <c r="BT401" i="1"/>
  <c r="BT402" i="1"/>
  <c r="BT403" i="1"/>
  <c r="BT404" i="1"/>
  <c r="BT406" i="1"/>
  <c r="BT407" i="1"/>
  <c r="BT408" i="1"/>
  <c r="BT409" i="1"/>
  <c r="BT410" i="1"/>
  <c r="BT411" i="1"/>
  <c r="BT412" i="1"/>
  <c r="BT414" i="1"/>
  <c r="BT415" i="1"/>
  <c r="BT416" i="1"/>
  <c r="BT417" i="1"/>
  <c r="BT418" i="1"/>
  <c r="BT419" i="1"/>
  <c r="BT420" i="1"/>
  <c r="BT421" i="1"/>
  <c r="BT422" i="1"/>
  <c r="BT423" i="1"/>
  <c r="BT424" i="1"/>
  <c r="BT425" i="1"/>
  <c r="BT426" i="1"/>
  <c r="BT427" i="1"/>
  <c r="BT428" i="1"/>
  <c r="BT429" i="1"/>
  <c r="BT430" i="1"/>
  <c r="BT431" i="1"/>
  <c r="BT432" i="1"/>
  <c r="BT433" i="1"/>
  <c r="BT434" i="1"/>
  <c r="BT436" i="1"/>
  <c r="BT437" i="1"/>
  <c r="BT438" i="1"/>
  <c r="BT439" i="1"/>
  <c r="BT440" i="1"/>
  <c r="BT441" i="1"/>
  <c r="BT442" i="1"/>
  <c r="BT443" i="1"/>
  <c r="BT444" i="1"/>
  <c r="BT445" i="1"/>
  <c r="BT446" i="1"/>
  <c r="BT447" i="1"/>
  <c r="BT448" i="1"/>
  <c r="BT449" i="1"/>
  <c r="BT450" i="1"/>
  <c r="BT451" i="1"/>
  <c r="BT452" i="1"/>
  <c r="BT453" i="1"/>
  <c r="BT454" i="1"/>
  <c r="BT455" i="1"/>
  <c r="BT456" i="1"/>
  <c r="BT457" i="1"/>
  <c r="BT458" i="1"/>
  <c r="BT459" i="1"/>
  <c r="BT460" i="1"/>
  <c r="BT461" i="1"/>
  <c r="BT462" i="1"/>
  <c r="BT463" i="1"/>
  <c r="BT464" i="1"/>
  <c r="BT465" i="1"/>
  <c r="BT466" i="1"/>
  <c r="BT467" i="1"/>
  <c r="BT468" i="1"/>
  <c r="BT469" i="1"/>
  <c r="BT470" i="1"/>
  <c r="BT471" i="1"/>
  <c r="BT472" i="1"/>
  <c r="BT473" i="1"/>
  <c r="BT474" i="1"/>
  <c r="BT476" i="1"/>
  <c r="BT477" i="1"/>
  <c r="BT478" i="1"/>
  <c r="BT479" i="1"/>
  <c r="BT480" i="1"/>
  <c r="BT481" i="1"/>
  <c r="BT482" i="1"/>
  <c r="BT483" i="1"/>
  <c r="BT484" i="1"/>
  <c r="BT485" i="1"/>
  <c r="BT486" i="1"/>
  <c r="BT487" i="1"/>
  <c r="BT488" i="1"/>
  <c r="BT489" i="1"/>
  <c r="BT490" i="1"/>
  <c r="BT491" i="1"/>
  <c r="BT492" i="1"/>
  <c r="BT493" i="1"/>
  <c r="BT494" i="1"/>
  <c r="BT495" i="1"/>
  <c r="BT496" i="1"/>
  <c r="BT497" i="1"/>
  <c r="BT498" i="1"/>
  <c r="BT499" i="1"/>
  <c r="BT500" i="1"/>
  <c r="BT501" i="1"/>
  <c r="BT502" i="1"/>
  <c r="BT503" i="1"/>
  <c r="BT504" i="1"/>
  <c r="BT505" i="1"/>
  <c r="BT506" i="1"/>
  <c r="BT507" i="1"/>
  <c r="BT508" i="1"/>
  <c r="BT509" i="1"/>
  <c r="BT510" i="1"/>
  <c r="BT511" i="1"/>
  <c r="BT512" i="1"/>
  <c r="BT513" i="1"/>
  <c r="BT514" i="1"/>
  <c r="BT515" i="1"/>
  <c r="BT516" i="1"/>
  <c r="BT517" i="1"/>
  <c r="BT518" i="1"/>
  <c r="BT519" i="1"/>
  <c r="BT520" i="1"/>
  <c r="BT521" i="1"/>
  <c r="BT522" i="1"/>
  <c r="BT523" i="1"/>
  <c r="BT524" i="1"/>
  <c r="BT525" i="1"/>
  <c r="BT526" i="1"/>
  <c r="BT527" i="1"/>
  <c r="BT528" i="1"/>
  <c r="BT529" i="1"/>
  <c r="BT530" i="1"/>
  <c r="BT531" i="1"/>
  <c r="BT532" i="1"/>
  <c r="BT533" i="1"/>
  <c r="BT534" i="1"/>
  <c r="BT535" i="1"/>
  <c r="BT536" i="1"/>
  <c r="BT537" i="1"/>
  <c r="BT538" i="1"/>
  <c r="BT539" i="1"/>
  <c r="BT540" i="1"/>
  <c r="BT541" i="1"/>
  <c r="BT542" i="1"/>
  <c r="BT543" i="1"/>
  <c r="BT544" i="1"/>
  <c r="BT545" i="1"/>
  <c r="BT546" i="1"/>
  <c r="BT547" i="1"/>
  <c r="BT548" i="1"/>
  <c r="BT549" i="1"/>
  <c r="BT551" i="1"/>
  <c r="BT552" i="1"/>
  <c r="BT553" i="1"/>
  <c r="BT554" i="1"/>
  <c r="BT555" i="1"/>
  <c r="BT556" i="1"/>
  <c r="BT557" i="1"/>
  <c r="BT558" i="1"/>
  <c r="BT559" i="1"/>
  <c r="BT560" i="1"/>
  <c r="BT561" i="1"/>
  <c r="BT562" i="1"/>
  <c r="BT563" i="1"/>
  <c r="BT564" i="1"/>
  <c r="BT565" i="1"/>
  <c r="BT566" i="1"/>
  <c r="BT567" i="1"/>
  <c r="BT568" i="1"/>
  <c r="BT569" i="1"/>
  <c r="BT570" i="1"/>
  <c r="BT571" i="1"/>
  <c r="BT572" i="1"/>
  <c r="BT573" i="1"/>
  <c r="BT574" i="1"/>
  <c r="BT575" i="1"/>
  <c r="BT576" i="1"/>
  <c r="BT577" i="1"/>
  <c r="BT578" i="1"/>
  <c r="BT579" i="1"/>
  <c r="BT580" i="1"/>
  <c r="BT581" i="1"/>
  <c r="BT582" i="1"/>
  <c r="BT583" i="1"/>
  <c r="BT584" i="1"/>
  <c r="BT585" i="1"/>
  <c r="BT586" i="1"/>
  <c r="BT587" i="1"/>
  <c r="BT588" i="1"/>
  <c r="BT589" i="1"/>
  <c r="BT590" i="1"/>
  <c r="BT591" i="1"/>
  <c r="BT592" i="1"/>
  <c r="BT593" i="1"/>
  <c r="BT594" i="1"/>
  <c r="BT595" i="1"/>
  <c r="BT596" i="1"/>
  <c r="BT597" i="1"/>
  <c r="BT598" i="1"/>
  <c r="BT599" i="1"/>
  <c r="BT600" i="1"/>
  <c r="BT601" i="1"/>
  <c r="BT602" i="1"/>
  <c r="BT603" i="1"/>
  <c r="BT604" i="1"/>
  <c r="BT605" i="1"/>
  <c r="BT606" i="1"/>
  <c r="BT607" i="1"/>
  <c r="BT608" i="1"/>
  <c r="BT609" i="1"/>
  <c r="BT610" i="1"/>
  <c r="BT611" i="1"/>
  <c r="BT612" i="1"/>
  <c r="BT613" i="1"/>
  <c r="BT614" i="1"/>
  <c r="BT615" i="1"/>
  <c r="BT616" i="1"/>
  <c r="BT617" i="1"/>
  <c r="BT618" i="1"/>
  <c r="BT619" i="1"/>
  <c r="BT620" i="1"/>
  <c r="BT621" i="1"/>
  <c r="BT622" i="1"/>
  <c r="BT623" i="1"/>
  <c r="BT624" i="1"/>
  <c r="BT625" i="1"/>
  <c r="BT626" i="1"/>
  <c r="BT627" i="1"/>
  <c r="BT628" i="1"/>
  <c r="BT629" i="1"/>
  <c r="BT630" i="1"/>
  <c r="BT631" i="1"/>
  <c r="BT632" i="1"/>
  <c r="BT633" i="1"/>
  <c r="BT635" i="1"/>
  <c r="BT636" i="1"/>
  <c r="BT638" i="1"/>
  <c r="BT640" i="1"/>
  <c r="BT641" i="1"/>
  <c r="BT642" i="1"/>
  <c r="BT643" i="1"/>
  <c r="BT645" i="1"/>
  <c r="BT646" i="1"/>
  <c r="BT647" i="1"/>
  <c r="BT648" i="1"/>
  <c r="BT649" i="1"/>
  <c r="BT650" i="1"/>
  <c r="BT651" i="1"/>
  <c r="BT652" i="1"/>
  <c r="BT653" i="1"/>
  <c r="BT654" i="1"/>
  <c r="BT655" i="1"/>
  <c r="BT656" i="1"/>
  <c r="BT657" i="1"/>
  <c r="BT658" i="1"/>
  <c r="BT659" i="1"/>
  <c r="BT660" i="1"/>
  <c r="BT661" i="1"/>
  <c r="BT663" i="1"/>
  <c r="BT664" i="1"/>
  <c r="BT665" i="1"/>
  <c r="BT666" i="1"/>
  <c r="BT667" i="1"/>
  <c r="BT668" i="1"/>
  <c r="BT670" i="1"/>
  <c r="BT671" i="1"/>
  <c r="BT672" i="1"/>
  <c r="BT673" i="1"/>
  <c r="BT675" i="1"/>
  <c r="BT676" i="1"/>
  <c r="BT677" i="1"/>
  <c r="BT678" i="1"/>
  <c r="BT679" i="1"/>
  <c r="BT680" i="1"/>
  <c r="BT681" i="1"/>
  <c r="BT682" i="1"/>
  <c r="BT683" i="1"/>
  <c r="BT684" i="1"/>
  <c r="BT685" i="1"/>
  <c r="BT686" i="1"/>
  <c r="BT687" i="1"/>
  <c r="BT688" i="1"/>
  <c r="BT689" i="1"/>
  <c r="BT690" i="1"/>
  <c r="BT691" i="1"/>
  <c r="BT692" i="1"/>
  <c r="BT694" i="1"/>
  <c r="BT695" i="1"/>
  <c r="BT696" i="1"/>
  <c r="BT697" i="1"/>
  <c r="BT698" i="1"/>
  <c r="BT699" i="1"/>
  <c r="BT700" i="1"/>
  <c r="BT701" i="1"/>
  <c r="BT702" i="1"/>
  <c r="BT703" i="1"/>
  <c r="BT704" i="1"/>
  <c r="BT705" i="1"/>
  <c r="BT706" i="1"/>
  <c r="BT707" i="1"/>
  <c r="BT708" i="1"/>
  <c r="BT709" i="1"/>
  <c r="BT710" i="1"/>
  <c r="BT711" i="1"/>
  <c r="BT712" i="1"/>
  <c r="BT713" i="1"/>
  <c r="BT714" i="1"/>
  <c r="BT715" i="1"/>
  <c r="BT716" i="1"/>
  <c r="BT717" i="1"/>
  <c r="BT718" i="1"/>
  <c r="BT719" i="1"/>
  <c r="BT720" i="1"/>
  <c r="BT721" i="1"/>
  <c r="BT722" i="1"/>
  <c r="BT723" i="1"/>
  <c r="BT724" i="1"/>
  <c r="BT725" i="1"/>
  <c r="BT726" i="1"/>
  <c r="BT727" i="1"/>
  <c r="BT728" i="1"/>
  <c r="BT729" i="1"/>
  <c r="BT730" i="1"/>
  <c r="BT731" i="1"/>
  <c r="BT732" i="1"/>
  <c r="BT733" i="1"/>
  <c r="BT734" i="1"/>
  <c r="BT735" i="1"/>
  <c r="BT736" i="1"/>
  <c r="BT737" i="1"/>
  <c r="BT738" i="1"/>
  <c r="BT739" i="1"/>
  <c r="BT740" i="1"/>
  <c r="BT741" i="1"/>
  <c r="BT742" i="1"/>
  <c r="BT743" i="1"/>
  <c r="BT744" i="1"/>
  <c r="BT745" i="1"/>
  <c r="BT746" i="1"/>
  <c r="BT747" i="1"/>
  <c r="BT748" i="1"/>
  <c r="BT749" i="1"/>
  <c r="BT750" i="1"/>
  <c r="BT751" i="1"/>
  <c r="BT752" i="1"/>
  <c r="BT753" i="1"/>
  <c r="BT754" i="1"/>
  <c r="BT755" i="1"/>
  <c r="BT756" i="1"/>
  <c r="BT757" i="1"/>
  <c r="BT758" i="1"/>
  <c r="BT759" i="1"/>
  <c r="BT760" i="1"/>
  <c r="BT761" i="1"/>
  <c r="BT762" i="1"/>
  <c r="BT763" i="1"/>
  <c r="BT764" i="1"/>
  <c r="BT765" i="1"/>
  <c r="BT766" i="1"/>
  <c r="BT767" i="1"/>
  <c r="BT768" i="1"/>
  <c r="BT769" i="1"/>
  <c r="BT770" i="1"/>
  <c r="BT771" i="1"/>
  <c r="BT772" i="1"/>
  <c r="BT773" i="1"/>
  <c r="BT774" i="1"/>
  <c r="BT775" i="1"/>
  <c r="BT776" i="1"/>
  <c r="BT777" i="1"/>
  <c r="BT778" i="1"/>
  <c r="BT779" i="1"/>
  <c r="BT780" i="1"/>
  <c r="BT781" i="1"/>
  <c r="BT782" i="1"/>
  <c r="BT783" i="1"/>
  <c r="BT784" i="1"/>
  <c r="BT785" i="1"/>
  <c r="BT786" i="1"/>
  <c r="BT787" i="1"/>
  <c r="BT788" i="1"/>
  <c r="BT789" i="1"/>
  <c r="BT790" i="1"/>
  <c r="BT792" i="1"/>
  <c r="BT793" i="1"/>
  <c r="BT794" i="1"/>
  <c r="BT795" i="1"/>
  <c r="BT796" i="1"/>
  <c r="BT797" i="1"/>
  <c r="BT798" i="1"/>
  <c r="BT799" i="1"/>
  <c r="BT800" i="1"/>
  <c r="BT801" i="1"/>
  <c r="BT802" i="1"/>
  <c r="BT803" i="1"/>
  <c r="BT804" i="1"/>
  <c r="BT805" i="1"/>
  <c r="BT806" i="1"/>
  <c r="BT807" i="1"/>
  <c r="BT808" i="1"/>
  <c r="BT809" i="1"/>
  <c r="BT810" i="1"/>
  <c r="BT811" i="1"/>
  <c r="BT812" i="1"/>
  <c r="BT813" i="1"/>
  <c r="BT814" i="1"/>
  <c r="BT815" i="1"/>
  <c r="BT816" i="1"/>
  <c r="BT818" i="1"/>
  <c r="BT819" i="1"/>
  <c r="BT820" i="1"/>
  <c r="BT821" i="1"/>
  <c r="BT822" i="1"/>
  <c r="BT823" i="1"/>
  <c r="BT824" i="1"/>
  <c r="BT825" i="1"/>
  <c r="BT826" i="1"/>
  <c r="BT827" i="1"/>
  <c r="BT828" i="1"/>
  <c r="BT829" i="1"/>
  <c r="BT830" i="1"/>
  <c r="BT831" i="1"/>
  <c r="BT832" i="1"/>
  <c r="BT833" i="1"/>
  <c r="BT834" i="1"/>
  <c r="BT835" i="1"/>
  <c r="BT836" i="1"/>
  <c r="BT837" i="1"/>
  <c r="BT838" i="1"/>
  <c r="BT839" i="1"/>
  <c r="BT840" i="1"/>
  <c r="BT841" i="1"/>
  <c r="BT842" i="1"/>
  <c r="BT843" i="1"/>
  <c r="BT844" i="1"/>
  <c r="BT845" i="1"/>
  <c r="BT846" i="1"/>
  <c r="BT847" i="1"/>
  <c r="BT848" i="1"/>
  <c r="BT849" i="1"/>
  <c r="BT850" i="1"/>
  <c r="BT851" i="1"/>
  <c r="BT852" i="1"/>
  <c r="BT853" i="1"/>
  <c r="BT854" i="1"/>
  <c r="BT855" i="1"/>
  <c r="BT856" i="1"/>
  <c r="BT857" i="1"/>
  <c r="BT858" i="1"/>
  <c r="BT859" i="1"/>
  <c r="BT860" i="1"/>
  <c r="BT861" i="1"/>
  <c r="BT862" i="1"/>
  <c r="BT863" i="1"/>
  <c r="BT864" i="1"/>
  <c r="BT865" i="1"/>
  <c r="BT866" i="1"/>
  <c r="BT867" i="1"/>
  <c r="BT868" i="1"/>
  <c r="BT869" i="1"/>
  <c r="BT870" i="1"/>
  <c r="BT871" i="1"/>
  <c r="BT872" i="1"/>
  <c r="BT873" i="1"/>
  <c r="BT874" i="1"/>
  <c r="BT875" i="1"/>
  <c r="BT876" i="1"/>
  <c r="BT877" i="1"/>
  <c r="BT878" i="1"/>
  <c r="BT879" i="1"/>
  <c r="BT880" i="1"/>
  <c r="BT881" i="1"/>
  <c r="BT882" i="1"/>
  <c r="BT883" i="1"/>
  <c r="BT884" i="1"/>
  <c r="BT885" i="1"/>
  <c r="BT886" i="1"/>
  <c r="BT887" i="1"/>
  <c r="BT888" i="1"/>
  <c r="BT890" i="1"/>
  <c r="BT891" i="1"/>
  <c r="BT892" i="1"/>
  <c r="BT893" i="1"/>
  <c r="BT894" i="1"/>
  <c r="BT895" i="1"/>
  <c r="BT896" i="1"/>
  <c r="BT897" i="1"/>
  <c r="BT898" i="1"/>
  <c r="BT899" i="1"/>
  <c r="BT900" i="1"/>
  <c r="BT901" i="1"/>
  <c r="BT902" i="1"/>
  <c r="BT903" i="1"/>
  <c r="BT904" i="1"/>
  <c r="BT905" i="1"/>
  <c r="BT906" i="1"/>
  <c r="BT907" i="1"/>
  <c r="BT908" i="1"/>
  <c r="BT909" i="1"/>
  <c r="BT910" i="1"/>
  <c r="BT911" i="1"/>
  <c r="BT912" i="1"/>
  <c r="BT913" i="1"/>
  <c r="BT914" i="1"/>
  <c r="BT915" i="1"/>
  <c r="BT916" i="1"/>
  <c r="BT917" i="1"/>
  <c r="BT918" i="1"/>
  <c r="BT919" i="1"/>
  <c r="BT920" i="1"/>
  <c r="BT921" i="1"/>
  <c r="BT922" i="1"/>
  <c r="BT923" i="1"/>
  <c r="BT924" i="1"/>
  <c r="BT925" i="1"/>
  <c r="BT926" i="1"/>
  <c r="BT927" i="1"/>
  <c r="BT928" i="1"/>
  <c r="BT929" i="1"/>
  <c r="BT930" i="1"/>
  <c r="BT931" i="1"/>
  <c r="BT932" i="1"/>
  <c r="BT933" i="1"/>
  <c r="BT934" i="1"/>
  <c r="BT935" i="1"/>
  <c r="BT936" i="1"/>
  <c r="BT937" i="1"/>
  <c r="BT938" i="1"/>
  <c r="BT939" i="1"/>
  <c r="BT940" i="1"/>
  <c r="BT941" i="1"/>
  <c r="BT942" i="1"/>
  <c r="BT944" i="1"/>
  <c r="BT945" i="1"/>
  <c r="BT946" i="1"/>
  <c r="BT947" i="1"/>
  <c r="BT948" i="1"/>
  <c r="BT949" i="1"/>
  <c r="BT950" i="1"/>
  <c r="BT951" i="1"/>
  <c r="BT952" i="1"/>
  <c r="BT954" i="1"/>
  <c r="BT955" i="1"/>
  <c r="BT956" i="1"/>
  <c r="BT957" i="1"/>
  <c r="BT958" i="1"/>
  <c r="BT959" i="1"/>
  <c r="BT960" i="1"/>
  <c r="BT961" i="1"/>
  <c r="BT962" i="1"/>
  <c r="BT963" i="1"/>
  <c r="BT964" i="1"/>
  <c r="BT965" i="1"/>
  <c r="BT966" i="1"/>
  <c r="BT967" i="1"/>
  <c r="BT968" i="1"/>
  <c r="BT969" i="1"/>
  <c r="BT970" i="1"/>
  <c r="BT971" i="1"/>
  <c r="BT972" i="1"/>
  <c r="BT973" i="1"/>
  <c r="BT974" i="1"/>
  <c r="BT975" i="1"/>
  <c r="BT976" i="1"/>
  <c r="BT977" i="1"/>
  <c r="BT978" i="1"/>
  <c r="BT979" i="1"/>
  <c r="BT980" i="1"/>
  <c r="BT981" i="1"/>
  <c r="BT982" i="1"/>
  <c r="BT983" i="1"/>
  <c r="BT984" i="1"/>
  <c r="BT985" i="1"/>
  <c r="BT986" i="1"/>
  <c r="BT987" i="1"/>
  <c r="BT988" i="1"/>
  <c r="BT989" i="1"/>
  <c r="BT990" i="1"/>
  <c r="BT991" i="1"/>
  <c r="BT992" i="1"/>
  <c r="BT994" i="1"/>
  <c r="BT995" i="1"/>
  <c r="BT996" i="1"/>
  <c r="BT997" i="1"/>
  <c r="BT998" i="1"/>
  <c r="BT1000" i="1"/>
  <c r="BT1001" i="1"/>
  <c r="BT1002" i="1"/>
  <c r="BT1003" i="1"/>
  <c r="BT1004" i="1"/>
  <c r="BT1005" i="1"/>
  <c r="BT1006" i="1"/>
  <c r="BT1007" i="1"/>
  <c r="BT1008" i="1"/>
  <c r="BT1009" i="1"/>
  <c r="BT1010" i="1"/>
  <c r="BT1011" i="1"/>
  <c r="BT1012" i="1"/>
  <c r="BT1013" i="1"/>
  <c r="BT1014" i="1"/>
  <c r="BT1015" i="1"/>
  <c r="BT1016" i="1"/>
  <c r="BT1017" i="1"/>
  <c r="BT1018" i="1"/>
  <c r="BT1019" i="1"/>
  <c r="BT1020" i="1"/>
  <c r="BT1021" i="1"/>
  <c r="BT1022" i="1"/>
  <c r="BT1023" i="1"/>
  <c r="BT1024" i="1"/>
  <c r="BT1025" i="1"/>
  <c r="BT1026" i="1"/>
  <c r="BT1027" i="1"/>
  <c r="BT1028" i="1"/>
  <c r="BT1029" i="1"/>
  <c r="BT1030" i="1"/>
  <c r="BT1031" i="1"/>
  <c r="BT1032" i="1"/>
  <c r="BT1033" i="1"/>
  <c r="BT1034" i="1"/>
  <c r="BT1035" i="1"/>
  <c r="BT1036" i="1"/>
  <c r="BT1037" i="1"/>
  <c r="BT1038" i="1"/>
  <c r="BT1039" i="1"/>
  <c r="BT1040" i="1"/>
  <c r="BT1041" i="1"/>
  <c r="BT1042" i="1"/>
  <c r="BT1044" i="1"/>
  <c r="BT1045" i="1"/>
  <c r="BT1046" i="1"/>
  <c r="BT1047" i="1"/>
  <c r="BT1048" i="1"/>
  <c r="BT1049" i="1"/>
  <c r="BT1050" i="1"/>
  <c r="BT1051" i="1"/>
  <c r="BT1052" i="1"/>
  <c r="BT1053" i="1"/>
  <c r="BT1054" i="1"/>
  <c r="BT1055" i="1"/>
  <c r="BT1056" i="1"/>
  <c r="BT1057" i="1"/>
  <c r="BT1058" i="1"/>
  <c r="BT1059" i="1"/>
  <c r="BT1060" i="1"/>
  <c r="BT1061" i="1"/>
  <c r="BT1062" i="1"/>
  <c r="BT1063" i="1"/>
  <c r="BT1064" i="1"/>
  <c r="BT1065" i="1"/>
  <c r="BT1066" i="1"/>
  <c r="BT1067" i="1"/>
  <c r="BT1068" i="1"/>
  <c r="BT1069" i="1"/>
  <c r="BT1070" i="1"/>
  <c r="BT1071" i="1"/>
  <c r="BT1072" i="1"/>
  <c r="BT1073" i="1"/>
  <c r="BT1074" i="1"/>
  <c r="BT1076" i="1"/>
  <c r="BT1077" i="1"/>
  <c r="BT1078" i="1"/>
  <c r="BT1079" i="1"/>
  <c r="BT1081" i="1"/>
  <c r="BT1082" i="1"/>
  <c r="BT1083" i="1"/>
  <c r="BT1084" i="1"/>
  <c r="BT1085" i="1"/>
  <c r="BT1086" i="1"/>
  <c r="BT1087" i="1"/>
  <c r="BT1088" i="1"/>
  <c r="BT1089" i="1"/>
  <c r="BT1090" i="1"/>
  <c r="BT1092" i="1"/>
  <c r="BT1093" i="1"/>
  <c r="AD578" i="1"/>
  <c r="BC578" i="1"/>
  <c r="BD578" i="1" s="1"/>
  <c r="BN578" i="1"/>
  <c r="AD1091" i="1"/>
  <c r="BC1091" i="1"/>
  <c r="BD1091" i="1" s="1"/>
  <c r="BN1091" i="1"/>
  <c r="AD693" i="1"/>
  <c r="BC693" i="1"/>
  <c r="BD693" i="1" s="1"/>
  <c r="BN693" i="1"/>
  <c r="AD791" i="1"/>
  <c r="BC791" i="1"/>
  <c r="BD791" i="1" s="1"/>
  <c r="BN791" i="1"/>
  <c r="BN5" i="1"/>
  <c r="BN6" i="1"/>
  <c r="BN7" i="1"/>
  <c r="BN8" i="1"/>
  <c r="BN9" i="1"/>
  <c r="BN10" i="1"/>
  <c r="BN11" i="1"/>
  <c r="BN12" i="1"/>
  <c r="BN13" i="1"/>
  <c r="BN14" i="1"/>
  <c r="BN15" i="1"/>
  <c r="BN16" i="1"/>
  <c r="BN17" i="1"/>
  <c r="BN18" i="1"/>
  <c r="BN19" i="1"/>
  <c r="BN20" i="1"/>
  <c r="BN21" i="1"/>
  <c r="BN22" i="1"/>
  <c r="BN23" i="1"/>
  <c r="BN24" i="1"/>
  <c r="BN25" i="1"/>
  <c r="BN26" i="1"/>
  <c r="BN27" i="1"/>
  <c r="BN28" i="1"/>
  <c r="BN29" i="1"/>
  <c r="BN30" i="1"/>
  <c r="BN31" i="1"/>
  <c r="BN32" i="1"/>
  <c r="BN33" i="1"/>
  <c r="BN34" i="1"/>
  <c r="BN35" i="1"/>
  <c r="BN36" i="1"/>
  <c r="BN37" i="1"/>
  <c r="BN38" i="1"/>
  <c r="BN39" i="1"/>
  <c r="BN40" i="1"/>
  <c r="BN41" i="1"/>
  <c r="BN42" i="1"/>
  <c r="BN43" i="1"/>
  <c r="BN44" i="1"/>
  <c r="BN45" i="1"/>
  <c r="BN46" i="1"/>
  <c r="BN47" i="1"/>
  <c r="BN48" i="1"/>
  <c r="BN49" i="1"/>
  <c r="BN50" i="1"/>
  <c r="BN51" i="1"/>
  <c r="BN52" i="1"/>
  <c r="BN53" i="1"/>
  <c r="BN54" i="1"/>
  <c r="BN55" i="1"/>
  <c r="BN56" i="1"/>
  <c r="BN57" i="1"/>
  <c r="BN58" i="1"/>
  <c r="BN59" i="1"/>
  <c r="BN60" i="1"/>
  <c r="BN61" i="1"/>
  <c r="BN62" i="1"/>
  <c r="BN63" i="1"/>
  <c r="BN64" i="1"/>
  <c r="BN65"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96" i="1"/>
  <c r="BN97" i="1"/>
  <c r="BN98" i="1"/>
  <c r="BN99" i="1"/>
  <c r="BN100" i="1"/>
  <c r="BN101" i="1"/>
  <c r="BN102" i="1"/>
  <c r="BN103" i="1"/>
  <c r="BN104" i="1"/>
  <c r="BN105" i="1"/>
  <c r="BN106" i="1"/>
  <c r="BN107" i="1"/>
  <c r="BN108" i="1"/>
  <c r="BN109" i="1"/>
  <c r="BN110" i="1"/>
  <c r="BN111" i="1"/>
  <c r="BN112" i="1"/>
  <c r="BN113" i="1"/>
  <c r="BN114" i="1"/>
  <c r="BN115" i="1"/>
  <c r="BN116" i="1"/>
  <c r="BN117" i="1"/>
  <c r="BN118" i="1"/>
  <c r="BN119" i="1"/>
  <c r="BN120" i="1"/>
  <c r="BN121" i="1"/>
  <c r="BN122" i="1"/>
  <c r="BN123" i="1"/>
  <c r="BN124" i="1"/>
  <c r="BN125" i="1"/>
  <c r="BN126" i="1"/>
  <c r="BN127" i="1"/>
  <c r="BN128" i="1"/>
  <c r="BN129" i="1"/>
  <c r="BN130" i="1"/>
  <c r="BN131" i="1"/>
  <c r="BN132" i="1"/>
  <c r="BN133" i="1"/>
  <c r="BN134" i="1"/>
  <c r="BN135" i="1"/>
  <c r="BN136" i="1"/>
  <c r="BN137" i="1"/>
  <c r="BN138" i="1"/>
  <c r="BN139" i="1"/>
  <c r="BN140" i="1"/>
  <c r="BN141" i="1"/>
  <c r="BN142" i="1"/>
  <c r="BN144" i="1"/>
  <c r="BN145" i="1"/>
  <c r="BN146" i="1"/>
  <c r="BN147" i="1"/>
  <c r="BN148" i="1"/>
  <c r="BN149" i="1"/>
  <c r="BN150" i="1"/>
  <c r="BN151" i="1"/>
  <c r="BN152" i="1"/>
  <c r="BN153" i="1"/>
  <c r="BN154" i="1"/>
  <c r="BN155" i="1"/>
  <c r="BN156" i="1"/>
  <c r="BN157" i="1"/>
  <c r="BN158" i="1"/>
  <c r="BN159" i="1"/>
  <c r="BN160" i="1"/>
  <c r="BN161" i="1"/>
  <c r="BN162" i="1"/>
  <c r="BN163" i="1"/>
  <c r="BN164" i="1"/>
  <c r="BN165" i="1"/>
  <c r="BN166" i="1"/>
  <c r="BN167" i="1"/>
  <c r="BN168" i="1"/>
  <c r="BN169" i="1"/>
  <c r="BN170" i="1"/>
  <c r="BN171" i="1"/>
  <c r="BN172" i="1"/>
  <c r="BN173" i="1"/>
  <c r="BN174" i="1"/>
  <c r="BN175" i="1"/>
  <c r="BN176" i="1"/>
  <c r="BN177" i="1"/>
  <c r="BN178" i="1"/>
  <c r="BN179" i="1"/>
  <c r="BN180" i="1"/>
  <c r="BN181" i="1"/>
  <c r="BN182" i="1"/>
  <c r="BN183" i="1"/>
  <c r="BN184" i="1"/>
  <c r="BN185" i="1"/>
  <c r="BN186" i="1"/>
  <c r="BN187" i="1"/>
  <c r="BN188" i="1"/>
  <c r="BN189" i="1"/>
  <c r="BN190" i="1"/>
  <c r="BN191" i="1"/>
  <c r="BN192" i="1"/>
  <c r="BN193" i="1"/>
  <c r="BN194" i="1"/>
  <c r="BN195" i="1"/>
  <c r="BN196" i="1"/>
  <c r="BN197" i="1"/>
  <c r="BN198" i="1"/>
  <c r="BN199" i="1"/>
  <c r="BN200" i="1"/>
  <c r="BN201" i="1"/>
  <c r="BN202" i="1"/>
  <c r="BN203" i="1"/>
  <c r="BN204" i="1"/>
  <c r="BN205" i="1"/>
  <c r="BN206" i="1"/>
  <c r="BN207" i="1"/>
  <c r="BN208" i="1"/>
  <c r="BN209" i="1"/>
  <c r="BN210" i="1"/>
  <c r="BN211" i="1"/>
  <c r="BN212" i="1"/>
  <c r="BN213" i="1"/>
  <c r="BN214" i="1"/>
  <c r="BN215" i="1"/>
  <c r="BN216" i="1"/>
  <c r="BN217" i="1"/>
  <c r="BN218" i="1"/>
  <c r="BN219" i="1"/>
  <c r="BN220" i="1"/>
  <c r="BN221" i="1"/>
  <c r="BN222" i="1"/>
  <c r="BN223" i="1"/>
  <c r="BN224" i="1"/>
  <c r="BN225" i="1"/>
  <c r="BN226" i="1"/>
  <c r="BN227" i="1"/>
  <c r="BN228" i="1"/>
  <c r="BN229" i="1"/>
  <c r="BN230" i="1"/>
  <c r="BN231" i="1"/>
  <c r="BN232" i="1"/>
  <c r="BN233" i="1"/>
  <c r="BN234" i="1"/>
  <c r="BN235" i="1"/>
  <c r="BN236" i="1"/>
  <c r="BN237" i="1"/>
  <c r="BN238" i="1"/>
  <c r="BN239" i="1"/>
  <c r="BN240" i="1"/>
  <c r="BN241" i="1"/>
  <c r="BN242" i="1"/>
  <c r="BN243" i="1"/>
  <c r="BN244" i="1"/>
  <c r="BN245" i="1"/>
  <c r="BN246" i="1"/>
  <c r="BN247" i="1"/>
  <c r="BN248" i="1"/>
  <c r="BN249" i="1"/>
  <c r="BN250" i="1"/>
  <c r="BN251" i="1"/>
  <c r="BN252" i="1"/>
  <c r="BN253" i="1"/>
  <c r="BN254" i="1"/>
  <c r="BN255" i="1"/>
  <c r="BN256" i="1"/>
  <c r="BN257" i="1"/>
  <c r="BN258" i="1"/>
  <c r="BN259" i="1"/>
  <c r="BN260" i="1"/>
  <c r="BN261" i="1"/>
  <c r="BN262" i="1"/>
  <c r="BN263" i="1"/>
  <c r="BN264" i="1"/>
  <c r="BN265" i="1"/>
  <c r="BN266" i="1"/>
  <c r="BN267" i="1"/>
  <c r="BN268" i="1"/>
  <c r="BN269" i="1"/>
  <c r="BN270" i="1"/>
  <c r="BN271" i="1"/>
  <c r="BN272" i="1"/>
  <c r="BN273" i="1"/>
  <c r="BN274" i="1"/>
  <c r="BN275" i="1"/>
  <c r="BN276" i="1"/>
  <c r="BN277" i="1"/>
  <c r="BN278" i="1"/>
  <c r="BN279" i="1"/>
  <c r="BN280" i="1"/>
  <c r="BN281" i="1"/>
  <c r="BN282" i="1"/>
  <c r="BN283" i="1"/>
  <c r="BN284" i="1"/>
  <c r="BN285" i="1"/>
  <c r="BN286" i="1"/>
  <c r="BN287" i="1"/>
  <c r="BN288" i="1"/>
  <c r="BN289" i="1"/>
  <c r="BN290" i="1"/>
  <c r="BN291" i="1"/>
  <c r="BN292" i="1"/>
  <c r="BN293" i="1"/>
  <c r="BN294" i="1"/>
  <c r="BN295" i="1"/>
  <c r="BN296" i="1"/>
  <c r="BN297" i="1"/>
  <c r="BN298" i="1"/>
  <c r="BN299" i="1"/>
  <c r="BN300" i="1"/>
  <c r="BN301" i="1"/>
  <c r="BN302" i="1"/>
  <c r="BN303" i="1"/>
  <c r="BN304" i="1"/>
  <c r="BN305" i="1"/>
  <c r="BN306" i="1"/>
  <c r="BN307" i="1"/>
  <c r="BN308" i="1"/>
  <c r="BN309" i="1"/>
  <c r="BN310" i="1"/>
  <c r="BN311" i="1"/>
  <c r="BN312" i="1"/>
  <c r="BN313" i="1"/>
  <c r="BN314" i="1"/>
  <c r="BN315" i="1"/>
  <c r="BN316" i="1"/>
  <c r="BN317" i="1"/>
  <c r="BN318" i="1"/>
  <c r="BN319" i="1"/>
  <c r="BN320" i="1"/>
  <c r="BN321" i="1"/>
  <c r="BN322" i="1"/>
  <c r="BN323" i="1"/>
  <c r="BN324" i="1"/>
  <c r="BN325" i="1"/>
  <c r="BN326" i="1"/>
  <c r="BN327" i="1"/>
  <c r="BN328" i="1"/>
  <c r="BN329" i="1"/>
  <c r="BN330" i="1"/>
  <c r="BN331" i="1"/>
  <c r="BN332" i="1"/>
  <c r="BN333" i="1"/>
  <c r="BN334" i="1"/>
  <c r="BN335" i="1"/>
  <c r="BN336" i="1"/>
  <c r="BN337" i="1"/>
  <c r="BN338" i="1"/>
  <c r="BN339" i="1"/>
  <c r="BN340" i="1"/>
  <c r="BN341" i="1"/>
  <c r="BN342" i="1"/>
  <c r="BN343" i="1"/>
  <c r="BN344" i="1"/>
  <c r="BN345" i="1"/>
  <c r="BN346" i="1"/>
  <c r="BN347" i="1"/>
  <c r="BN348" i="1"/>
  <c r="BN349" i="1"/>
  <c r="BN350" i="1"/>
  <c r="BN351" i="1"/>
  <c r="BN352" i="1"/>
  <c r="BN353" i="1"/>
  <c r="BN354" i="1"/>
  <c r="BN355" i="1"/>
  <c r="BN356" i="1"/>
  <c r="BN357" i="1"/>
  <c r="BN358" i="1"/>
  <c r="BN359" i="1"/>
  <c r="BN360" i="1"/>
  <c r="BN361" i="1"/>
  <c r="BN362" i="1"/>
  <c r="BN364" i="1"/>
  <c r="BN365" i="1"/>
  <c r="BN366" i="1"/>
  <c r="BN367" i="1"/>
  <c r="BN368" i="1"/>
  <c r="BN369" i="1"/>
  <c r="BN370" i="1"/>
  <c r="BN371" i="1"/>
  <c r="BN372" i="1"/>
  <c r="BN373" i="1"/>
  <c r="BN374" i="1"/>
  <c r="BN375" i="1"/>
  <c r="BN376" i="1"/>
  <c r="BN377" i="1"/>
  <c r="BN378" i="1"/>
  <c r="BN379" i="1"/>
  <c r="BN380" i="1"/>
  <c r="BN381" i="1"/>
  <c r="BN382" i="1"/>
  <c r="BN383" i="1"/>
  <c r="BN384" i="1"/>
  <c r="BN385" i="1"/>
  <c r="BN386" i="1"/>
  <c r="BN387" i="1"/>
  <c r="BN388" i="1"/>
  <c r="BN389" i="1"/>
  <c r="BN390" i="1"/>
  <c r="BN391" i="1"/>
  <c r="BN392" i="1"/>
  <c r="BN393" i="1"/>
  <c r="BN394" i="1"/>
  <c r="BN395" i="1"/>
  <c r="BN396" i="1"/>
  <c r="BN397" i="1"/>
  <c r="BN398" i="1"/>
  <c r="BN399" i="1"/>
  <c r="BN400" i="1"/>
  <c r="BN401" i="1"/>
  <c r="BN402" i="1"/>
  <c r="BN403" i="1"/>
  <c r="BN404" i="1"/>
  <c r="BN406" i="1"/>
  <c r="BN407" i="1"/>
  <c r="BN408" i="1"/>
  <c r="BN409" i="1"/>
  <c r="BN410" i="1"/>
  <c r="BN411" i="1"/>
  <c r="BN412" i="1"/>
  <c r="BN414" i="1"/>
  <c r="BN415" i="1"/>
  <c r="BN416" i="1"/>
  <c r="BN417" i="1"/>
  <c r="BN418" i="1"/>
  <c r="BN419" i="1"/>
  <c r="BN420" i="1"/>
  <c r="BN421" i="1"/>
  <c r="BN422" i="1"/>
  <c r="BN423" i="1"/>
  <c r="BN424" i="1"/>
  <c r="BN425" i="1"/>
  <c r="BN426" i="1"/>
  <c r="BN427" i="1"/>
  <c r="BN428" i="1"/>
  <c r="BN429" i="1"/>
  <c r="BN430" i="1"/>
  <c r="BN431" i="1"/>
  <c r="BN432" i="1"/>
  <c r="BN433" i="1"/>
  <c r="BN434" i="1"/>
  <c r="BN436" i="1"/>
  <c r="BN437" i="1"/>
  <c r="BN438" i="1"/>
  <c r="BN439" i="1"/>
  <c r="BN440" i="1"/>
  <c r="BN441" i="1"/>
  <c r="BN442" i="1"/>
  <c r="BN443" i="1"/>
  <c r="BN444" i="1"/>
  <c r="BN445" i="1"/>
  <c r="BN446" i="1"/>
  <c r="BN447" i="1"/>
  <c r="BN448" i="1"/>
  <c r="BN449" i="1"/>
  <c r="BN450" i="1"/>
  <c r="BN451" i="1"/>
  <c r="BN452" i="1"/>
  <c r="BN453" i="1"/>
  <c r="BN454" i="1"/>
  <c r="BN455" i="1"/>
  <c r="BN456" i="1"/>
  <c r="BN457" i="1"/>
  <c r="BN458" i="1"/>
  <c r="BN459" i="1"/>
  <c r="BN460" i="1"/>
  <c r="BN461" i="1"/>
  <c r="BN462" i="1"/>
  <c r="BN463" i="1"/>
  <c r="BN464" i="1"/>
  <c r="BN465" i="1"/>
  <c r="BN466" i="1"/>
  <c r="BN467" i="1"/>
  <c r="BN468" i="1"/>
  <c r="BN469" i="1"/>
  <c r="BN470" i="1"/>
  <c r="BN471" i="1"/>
  <c r="BN472" i="1"/>
  <c r="BN473" i="1"/>
  <c r="BN474" i="1"/>
  <c r="BN476" i="1"/>
  <c r="BN477" i="1"/>
  <c r="BN478" i="1"/>
  <c r="BN479" i="1"/>
  <c r="BN480" i="1"/>
  <c r="BN481" i="1"/>
  <c r="BN482" i="1"/>
  <c r="BN483" i="1"/>
  <c r="BN484" i="1"/>
  <c r="BN485" i="1"/>
  <c r="BN486" i="1"/>
  <c r="BN487" i="1"/>
  <c r="BN488" i="1"/>
  <c r="BN489" i="1"/>
  <c r="BN490" i="1"/>
  <c r="BN491" i="1"/>
  <c r="BN492" i="1"/>
  <c r="BN493" i="1"/>
  <c r="BN494" i="1"/>
  <c r="BN495" i="1"/>
  <c r="BN496" i="1"/>
  <c r="BN497" i="1"/>
  <c r="BN498" i="1"/>
  <c r="BN499" i="1"/>
  <c r="BN500" i="1"/>
  <c r="BN501" i="1"/>
  <c r="BN502" i="1"/>
  <c r="BN503" i="1"/>
  <c r="BN504" i="1"/>
  <c r="BN505" i="1"/>
  <c r="BN506" i="1"/>
  <c r="BN507" i="1"/>
  <c r="BN508" i="1"/>
  <c r="BN509" i="1"/>
  <c r="BN510" i="1"/>
  <c r="BN511" i="1"/>
  <c r="BN512" i="1"/>
  <c r="BN513" i="1"/>
  <c r="BN514" i="1"/>
  <c r="BN515" i="1"/>
  <c r="BN516" i="1"/>
  <c r="BN517" i="1"/>
  <c r="BN518" i="1"/>
  <c r="BN519" i="1"/>
  <c r="BN520" i="1"/>
  <c r="BN521" i="1"/>
  <c r="BN522" i="1"/>
  <c r="BN523" i="1"/>
  <c r="BN524" i="1"/>
  <c r="BN525" i="1"/>
  <c r="BN526" i="1"/>
  <c r="BN527" i="1"/>
  <c r="BN528" i="1"/>
  <c r="BN529" i="1"/>
  <c r="BN530" i="1"/>
  <c r="BN531" i="1"/>
  <c r="BN532" i="1"/>
  <c r="BN533" i="1"/>
  <c r="BN534" i="1"/>
  <c r="BN535" i="1"/>
  <c r="BN536" i="1"/>
  <c r="BN537" i="1"/>
  <c r="BN538" i="1"/>
  <c r="BN539" i="1"/>
  <c r="BN540" i="1"/>
  <c r="BN541" i="1"/>
  <c r="BN542" i="1"/>
  <c r="BN543" i="1"/>
  <c r="BN544" i="1"/>
  <c r="BN545" i="1"/>
  <c r="BN546" i="1"/>
  <c r="BN547" i="1"/>
  <c r="BN548" i="1"/>
  <c r="BN549" i="1"/>
  <c r="BN551" i="1"/>
  <c r="BN552" i="1"/>
  <c r="BN553" i="1"/>
  <c r="BN554" i="1"/>
  <c r="BN555" i="1"/>
  <c r="BN556" i="1"/>
  <c r="BN557" i="1"/>
  <c r="BN558" i="1"/>
  <c r="BN559" i="1"/>
  <c r="BN560" i="1"/>
  <c r="BN561" i="1"/>
  <c r="BN562" i="1"/>
  <c r="BN563" i="1"/>
  <c r="BN564" i="1"/>
  <c r="BN565" i="1"/>
  <c r="BN566" i="1"/>
  <c r="BN567" i="1"/>
  <c r="BN568" i="1"/>
  <c r="BN569" i="1"/>
  <c r="BN570" i="1"/>
  <c r="BN571" i="1"/>
  <c r="BN572" i="1"/>
  <c r="BN573" i="1"/>
  <c r="BN574" i="1"/>
  <c r="BN575" i="1"/>
  <c r="BN576" i="1"/>
  <c r="BN577" i="1"/>
  <c r="BN579" i="1"/>
  <c r="BN580" i="1"/>
  <c r="BN581" i="1"/>
  <c r="BN582" i="1"/>
  <c r="BN583" i="1"/>
  <c r="BN584" i="1"/>
  <c r="BN585" i="1"/>
  <c r="BN586" i="1"/>
  <c r="BN587" i="1"/>
  <c r="BN588" i="1"/>
  <c r="BN589" i="1"/>
  <c r="BN590" i="1"/>
  <c r="BN591" i="1"/>
  <c r="BN592" i="1"/>
  <c r="BN593" i="1"/>
  <c r="BN594" i="1"/>
  <c r="BN595" i="1"/>
  <c r="BN596" i="1"/>
  <c r="BN597" i="1"/>
  <c r="BN598" i="1"/>
  <c r="BN599" i="1"/>
  <c r="BN600" i="1"/>
  <c r="BN601" i="1"/>
  <c r="BN602" i="1"/>
  <c r="BN603" i="1"/>
  <c r="BN604" i="1"/>
  <c r="BN605" i="1"/>
  <c r="BN606" i="1"/>
  <c r="BN607" i="1"/>
  <c r="BN608" i="1"/>
  <c r="BN609" i="1"/>
  <c r="BN610" i="1"/>
  <c r="BN611" i="1"/>
  <c r="BN612" i="1"/>
  <c r="BN613" i="1"/>
  <c r="BN614" i="1"/>
  <c r="BN615" i="1"/>
  <c r="BN616" i="1"/>
  <c r="BN617" i="1"/>
  <c r="BN618" i="1"/>
  <c r="BN619" i="1"/>
  <c r="BN620" i="1"/>
  <c r="BN621" i="1"/>
  <c r="BN622" i="1"/>
  <c r="BN623" i="1"/>
  <c r="BN624" i="1"/>
  <c r="BN625" i="1"/>
  <c r="BN626" i="1"/>
  <c r="BN627" i="1"/>
  <c r="BN628" i="1"/>
  <c r="BN629" i="1"/>
  <c r="BN630" i="1"/>
  <c r="BN631" i="1"/>
  <c r="BN632" i="1"/>
  <c r="BN633" i="1"/>
  <c r="BN635" i="1"/>
  <c r="BN636" i="1"/>
  <c r="BN638" i="1"/>
  <c r="BN640" i="1"/>
  <c r="BN641" i="1"/>
  <c r="BN642" i="1"/>
  <c r="BN643" i="1"/>
  <c r="BN645" i="1"/>
  <c r="BN646" i="1"/>
  <c r="BN647" i="1"/>
  <c r="BN648" i="1"/>
  <c r="BN649" i="1"/>
  <c r="BN650" i="1"/>
  <c r="BN651" i="1"/>
  <c r="BN652" i="1"/>
  <c r="BN653" i="1"/>
  <c r="BN654" i="1"/>
  <c r="BN655" i="1"/>
  <c r="BN656" i="1"/>
  <c r="BN657" i="1"/>
  <c r="BN658" i="1"/>
  <c r="BN659" i="1"/>
  <c r="BN660" i="1"/>
  <c r="BN661" i="1"/>
  <c r="BN663" i="1"/>
  <c r="BN664" i="1"/>
  <c r="BN665" i="1"/>
  <c r="BN666" i="1"/>
  <c r="BN667" i="1"/>
  <c r="BN668" i="1"/>
  <c r="BN670" i="1"/>
  <c r="BN671" i="1"/>
  <c r="BN672" i="1"/>
  <c r="BN673" i="1"/>
  <c r="BN675" i="1"/>
  <c r="BN676" i="1"/>
  <c r="BN677" i="1"/>
  <c r="BN678" i="1"/>
  <c r="BN679" i="1"/>
  <c r="BN680" i="1"/>
  <c r="BN681" i="1"/>
  <c r="BN682" i="1"/>
  <c r="BN683" i="1"/>
  <c r="BN684" i="1"/>
  <c r="BN685" i="1"/>
  <c r="BN686" i="1"/>
  <c r="BN687" i="1"/>
  <c r="BN688" i="1"/>
  <c r="BN689" i="1"/>
  <c r="BN690" i="1"/>
  <c r="BN691" i="1"/>
  <c r="BN692" i="1"/>
  <c r="BN694" i="1"/>
  <c r="BN695" i="1"/>
  <c r="BN696" i="1"/>
  <c r="BN697" i="1"/>
  <c r="BN698" i="1"/>
  <c r="BN699" i="1"/>
  <c r="BN700" i="1"/>
  <c r="BN701" i="1"/>
  <c r="BN702" i="1"/>
  <c r="BN703" i="1"/>
  <c r="BN704" i="1"/>
  <c r="BN705" i="1"/>
  <c r="BN706" i="1"/>
  <c r="BN707" i="1"/>
  <c r="BN708" i="1"/>
  <c r="BN709" i="1"/>
  <c r="BN710" i="1"/>
  <c r="BN711" i="1"/>
  <c r="BN712" i="1"/>
  <c r="BN713" i="1"/>
  <c r="BN714" i="1"/>
  <c r="BN715" i="1"/>
  <c r="BN716" i="1"/>
  <c r="BN717" i="1"/>
  <c r="BN718" i="1"/>
  <c r="BN719" i="1"/>
  <c r="BN720" i="1"/>
  <c r="BN721" i="1"/>
  <c r="BN722" i="1"/>
  <c r="BN723" i="1"/>
  <c r="BN724" i="1"/>
  <c r="BN725" i="1"/>
  <c r="BN726" i="1"/>
  <c r="BN727" i="1"/>
  <c r="BN728" i="1"/>
  <c r="BN729" i="1"/>
  <c r="BN730" i="1"/>
  <c r="BN731" i="1"/>
  <c r="BN732" i="1"/>
  <c r="BN733" i="1"/>
  <c r="BN734" i="1"/>
  <c r="BN735" i="1"/>
  <c r="BN736" i="1"/>
  <c r="BN737" i="1"/>
  <c r="BN738" i="1"/>
  <c r="BN739" i="1"/>
  <c r="BN740" i="1"/>
  <c r="BN741" i="1"/>
  <c r="BN742" i="1"/>
  <c r="BN743" i="1"/>
  <c r="BN744" i="1"/>
  <c r="BN745" i="1"/>
  <c r="BN746" i="1"/>
  <c r="BN747" i="1"/>
  <c r="BN748" i="1"/>
  <c r="BN749" i="1"/>
  <c r="BN750" i="1"/>
  <c r="BN751" i="1"/>
  <c r="BN752" i="1"/>
  <c r="BN753" i="1"/>
  <c r="BN754" i="1"/>
  <c r="BN755" i="1"/>
  <c r="BN756" i="1"/>
  <c r="BN757" i="1"/>
  <c r="BN758" i="1"/>
  <c r="BN759" i="1"/>
  <c r="BN760" i="1"/>
  <c r="BN761" i="1"/>
  <c r="BN762" i="1"/>
  <c r="BN763" i="1"/>
  <c r="BN764" i="1"/>
  <c r="BN765" i="1"/>
  <c r="BN766" i="1"/>
  <c r="BN767" i="1"/>
  <c r="BN768" i="1"/>
  <c r="BN769" i="1"/>
  <c r="BN770" i="1"/>
  <c r="BN771" i="1"/>
  <c r="BN772" i="1"/>
  <c r="BN773" i="1"/>
  <c r="BN774" i="1"/>
  <c r="BN775" i="1"/>
  <c r="BN776" i="1"/>
  <c r="BN777" i="1"/>
  <c r="BN778" i="1"/>
  <c r="BN779" i="1"/>
  <c r="BN780" i="1"/>
  <c r="BN781" i="1"/>
  <c r="BN782" i="1"/>
  <c r="BN783" i="1"/>
  <c r="BN784" i="1"/>
  <c r="BN785" i="1"/>
  <c r="BN786" i="1"/>
  <c r="BN787" i="1"/>
  <c r="BN788" i="1"/>
  <c r="BN789" i="1"/>
  <c r="BN790" i="1"/>
  <c r="BN792" i="1"/>
  <c r="BN793" i="1"/>
  <c r="BN794" i="1"/>
  <c r="BN795" i="1"/>
  <c r="BN796" i="1"/>
  <c r="BN797" i="1"/>
  <c r="BN798" i="1"/>
  <c r="BN799" i="1"/>
  <c r="BN800" i="1"/>
  <c r="BN801" i="1"/>
  <c r="BN802" i="1"/>
  <c r="BN803" i="1"/>
  <c r="BN804" i="1"/>
  <c r="BN805" i="1"/>
  <c r="BN806" i="1"/>
  <c r="BN807" i="1"/>
  <c r="BN808" i="1"/>
  <c r="BN809" i="1"/>
  <c r="BN810" i="1"/>
  <c r="BN811" i="1"/>
  <c r="BN812" i="1"/>
  <c r="BN813" i="1"/>
  <c r="BN814" i="1"/>
  <c r="BN815" i="1"/>
  <c r="BN816" i="1"/>
  <c r="BN818" i="1"/>
  <c r="BN819" i="1"/>
  <c r="BN820" i="1"/>
  <c r="BN821" i="1"/>
  <c r="BN822" i="1"/>
  <c r="BN823" i="1"/>
  <c r="BN824" i="1"/>
  <c r="BN825" i="1"/>
  <c r="BN826" i="1"/>
  <c r="BN827" i="1"/>
  <c r="BN828" i="1"/>
  <c r="BN829" i="1"/>
  <c r="BN830" i="1"/>
  <c r="BN831" i="1"/>
  <c r="BN832" i="1"/>
  <c r="BN833" i="1"/>
  <c r="BN834" i="1"/>
  <c r="BN835" i="1"/>
  <c r="BN836" i="1"/>
  <c r="BN837" i="1"/>
  <c r="BN838" i="1"/>
  <c r="BN839" i="1"/>
  <c r="BN840" i="1"/>
  <c r="BN841" i="1"/>
  <c r="BN842" i="1"/>
  <c r="BN843" i="1"/>
  <c r="BN844" i="1"/>
  <c r="BN845" i="1"/>
  <c r="BN846" i="1"/>
  <c r="BN847" i="1"/>
  <c r="BN848" i="1"/>
  <c r="BN849" i="1"/>
  <c r="BN850" i="1"/>
  <c r="BN851" i="1"/>
  <c r="BN852" i="1"/>
  <c r="BN853" i="1"/>
  <c r="BN854" i="1"/>
  <c r="BN855" i="1"/>
  <c r="BN856" i="1"/>
  <c r="BN857" i="1"/>
  <c r="BN858" i="1"/>
  <c r="BN859" i="1"/>
  <c r="BN860" i="1"/>
  <c r="BN861" i="1"/>
  <c r="BN862" i="1"/>
  <c r="BN863" i="1"/>
  <c r="BN864" i="1"/>
  <c r="BN865" i="1"/>
  <c r="BN866" i="1"/>
  <c r="BN867" i="1"/>
  <c r="BN868" i="1"/>
  <c r="BN869" i="1"/>
  <c r="BN870" i="1"/>
  <c r="BN871" i="1"/>
  <c r="BN872" i="1"/>
  <c r="BN873" i="1"/>
  <c r="BN874" i="1"/>
  <c r="BN875" i="1"/>
  <c r="BN876" i="1"/>
  <c r="BN877" i="1"/>
  <c r="BN878" i="1"/>
  <c r="BN879" i="1"/>
  <c r="BN880" i="1"/>
  <c r="BN881" i="1"/>
  <c r="BN882" i="1"/>
  <c r="BN883" i="1"/>
  <c r="BN884" i="1"/>
  <c r="BN885" i="1"/>
  <c r="BN886" i="1"/>
  <c r="BN887" i="1"/>
  <c r="BN888" i="1"/>
  <c r="BN890" i="1"/>
  <c r="BN891" i="1"/>
  <c r="BN892" i="1"/>
  <c r="BN893" i="1"/>
  <c r="BN894" i="1"/>
  <c r="BN895" i="1"/>
  <c r="BN896" i="1"/>
  <c r="BN897" i="1"/>
  <c r="BN898" i="1"/>
  <c r="BN899" i="1"/>
  <c r="BN900" i="1"/>
  <c r="BN901" i="1"/>
  <c r="BN902" i="1"/>
  <c r="BN903" i="1"/>
  <c r="BN904" i="1"/>
  <c r="BN905" i="1"/>
  <c r="BN906" i="1"/>
  <c r="BN907" i="1"/>
  <c r="BN908" i="1"/>
  <c r="BN909" i="1"/>
  <c r="BN910" i="1"/>
  <c r="BN911" i="1"/>
  <c r="BN912" i="1"/>
  <c r="BN913" i="1"/>
  <c r="BN914" i="1"/>
  <c r="BN915" i="1"/>
  <c r="BN916" i="1"/>
  <c r="BN917" i="1"/>
  <c r="BN918" i="1"/>
  <c r="BN919" i="1"/>
  <c r="BN920" i="1"/>
  <c r="BN921" i="1"/>
  <c r="BN922" i="1"/>
  <c r="BN923" i="1"/>
  <c r="BN924" i="1"/>
  <c r="BN925" i="1"/>
  <c r="BN926" i="1"/>
  <c r="BN927" i="1"/>
  <c r="BN928" i="1"/>
  <c r="BN929" i="1"/>
  <c r="BN930" i="1"/>
  <c r="BN931" i="1"/>
  <c r="BN932" i="1"/>
  <c r="BN933" i="1"/>
  <c r="BN934" i="1"/>
  <c r="BN935" i="1"/>
  <c r="BN936" i="1"/>
  <c r="BN937" i="1"/>
  <c r="BN938" i="1"/>
  <c r="BN939" i="1"/>
  <c r="BN940" i="1"/>
  <c r="BN941" i="1"/>
  <c r="BN942" i="1"/>
  <c r="BN944" i="1"/>
  <c r="BN945" i="1"/>
  <c r="BN946" i="1"/>
  <c r="BN947" i="1"/>
  <c r="BN948" i="1"/>
  <c r="BN949" i="1"/>
  <c r="BN950" i="1"/>
  <c r="BN951" i="1"/>
  <c r="BN952" i="1"/>
  <c r="BN954" i="1"/>
  <c r="BN955" i="1"/>
  <c r="BN956" i="1"/>
  <c r="BN957" i="1"/>
  <c r="BN958" i="1"/>
  <c r="BN959" i="1"/>
  <c r="BN960" i="1"/>
  <c r="BN961" i="1"/>
  <c r="BN962" i="1"/>
  <c r="BN963" i="1"/>
  <c r="BN964" i="1"/>
  <c r="BN965" i="1"/>
  <c r="BN966" i="1"/>
  <c r="BN967" i="1"/>
  <c r="BN968" i="1"/>
  <c r="BN969" i="1"/>
  <c r="BN970" i="1"/>
  <c r="BN971" i="1"/>
  <c r="BN972" i="1"/>
  <c r="BN973" i="1"/>
  <c r="BN974" i="1"/>
  <c r="BN975" i="1"/>
  <c r="BN976" i="1"/>
  <c r="BN977" i="1"/>
  <c r="BN978" i="1"/>
  <c r="BN979" i="1"/>
  <c r="BN980" i="1"/>
  <c r="BN981" i="1"/>
  <c r="BN982" i="1"/>
  <c r="BN983" i="1"/>
  <c r="BN984" i="1"/>
  <c r="BN985" i="1"/>
  <c r="BN986" i="1"/>
  <c r="BN987" i="1"/>
  <c r="BN988" i="1"/>
  <c r="BN989" i="1"/>
  <c r="BN990" i="1"/>
  <c r="BN991" i="1"/>
  <c r="BN992" i="1"/>
  <c r="BN994" i="1"/>
  <c r="BN995" i="1"/>
  <c r="BN996" i="1"/>
  <c r="BN997" i="1"/>
  <c r="BN998" i="1"/>
  <c r="BN1000" i="1"/>
  <c r="BN1001" i="1"/>
  <c r="BN1002" i="1"/>
  <c r="BN1003" i="1"/>
  <c r="BN1004" i="1"/>
  <c r="BN1005" i="1"/>
  <c r="BN1006" i="1"/>
  <c r="BN1007" i="1"/>
  <c r="BN1008" i="1"/>
  <c r="BN1009" i="1"/>
  <c r="BN1010" i="1"/>
  <c r="BN1011" i="1"/>
  <c r="BN1012" i="1"/>
  <c r="BN1013" i="1"/>
  <c r="BN1014" i="1"/>
  <c r="BN1015" i="1"/>
  <c r="BN1016" i="1"/>
  <c r="BN1017" i="1"/>
  <c r="BN1018" i="1"/>
  <c r="BN1019" i="1"/>
  <c r="BN1020" i="1"/>
  <c r="BN1021" i="1"/>
  <c r="BN1022" i="1"/>
  <c r="BN1023" i="1"/>
  <c r="BN1024" i="1"/>
  <c r="BN1025" i="1"/>
  <c r="BN1026" i="1"/>
  <c r="BN1027" i="1"/>
  <c r="BN1028" i="1"/>
  <c r="BN1029" i="1"/>
  <c r="BN1030" i="1"/>
  <c r="BN1031" i="1"/>
  <c r="BN1032" i="1"/>
  <c r="BN1033" i="1"/>
  <c r="BN1034" i="1"/>
  <c r="BN1035" i="1"/>
  <c r="BN1036" i="1"/>
  <c r="BN1037" i="1"/>
  <c r="BN1038" i="1"/>
  <c r="BN1039" i="1"/>
  <c r="BN1040" i="1"/>
  <c r="BN1041" i="1"/>
  <c r="BN1042" i="1"/>
  <c r="BN1044" i="1"/>
  <c r="BN1045" i="1"/>
  <c r="BN1046" i="1"/>
  <c r="BN1047" i="1"/>
  <c r="BN1048" i="1"/>
  <c r="BN1049" i="1"/>
  <c r="BN1050" i="1"/>
  <c r="BN1051" i="1"/>
  <c r="BN1052" i="1"/>
  <c r="BN1053" i="1"/>
  <c r="BN1054" i="1"/>
  <c r="BN1055" i="1"/>
  <c r="BN1056" i="1"/>
  <c r="BN1057" i="1"/>
  <c r="BN1058" i="1"/>
  <c r="BN1059" i="1"/>
  <c r="BN1060" i="1"/>
  <c r="BN1061" i="1"/>
  <c r="BN1062" i="1"/>
  <c r="BN1063" i="1"/>
  <c r="BN1064" i="1"/>
  <c r="BN1065" i="1"/>
  <c r="BN1066" i="1"/>
  <c r="BN1067" i="1"/>
  <c r="BN1068" i="1"/>
  <c r="BN1069" i="1"/>
  <c r="BN1070" i="1"/>
  <c r="BN1071" i="1"/>
  <c r="BN1072" i="1"/>
  <c r="BN1073" i="1"/>
  <c r="BN1074" i="1"/>
  <c r="BN1076" i="1"/>
  <c r="BN1077" i="1"/>
  <c r="BN1078" i="1"/>
  <c r="BN1079" i="1"/>
  <c r="BN1081" i="1"/>
  <c r="BN1082" i="1"/>
  <c r="BN1083" i="1"/>
  <c r="BN1084" i="1"/>
  <c r="BN1085" i="1"/>
  <c r="BN1086" i="1"/>
  <c r="BN1087" i="1"/>
  <c r="BN1088" i="1"/>
  <c r="BN1089" i="1"/>
  <c r="BN1090" i="1"/>
  <c r="BN1092" i="1"/>
  <c r="BN1093" i="1"/>
  <c r="BC5" i="1"/>
  <c r="BD5" i="1" s="1"/>
  <c r="BC6" i="1"/>
  <c r="BD6" i="1" s="1"/>
  <c r="BC7" i="1"/>
  <c r="BD7" i="1" s="1"/>
  <c r="BC8" i="1"/>
  <c r="BD8" i="1" s="1"/>
  <c r="BC9" i="1"/>
  <c r="BC10" i="1"/>
  <c r="BD10" i="1" s="1"/>
  <c r="BC11" i="1"/>
  <c r="BD11" i="1" s="1"/>
  <c r="BC12" i="1"/>
  <c r="BD12" i="1" s="1"/>
  <c r="BC13" i="1"/>
  <c r="BD13" i="1" s="1"/>
  <c r="BC14" i="1"/>
  <c r="BD14" i="1" s="1"/>
  <c r="BC15" i="1"/>
  <c r="BD15" i="1" s="1"/>
  <c r="BC16" i="1"/>
  <c r="BD16" i="1" s="1"/>
  <c r="BC17" i="1"/>
  <c r="BD17" i="1" s="1"/>
  <c r="BC18" i="1"/>
  <c r="BD18" i="1" s="1"/>
  <c r="BC19" i="1"/>
  <c r="BD19" i="1" s="1"/>
  <c r="BC20" i="1"/>
  <c r="BD20" i="1" s="1"/>
  <c r="BC21" i="1"/>
  <c r="BD21" i="1" s="1"/>
  <c r="BC22" i="1"/>
  <c r="BD22" i="1" s="1"/>
  <c r="BC23" i="1"/>
  <c r="BD23" i="1" s="1"/>
  <c r="BC24" i="1"/>
  <c r="BD24" i="1" s="1"/>
  <c r="BC25" i="1"/>
  <c r="BD25" i="1" s="1"/>
  <c r="BC26" i="1"/>
  <c r="BD26" i="1" s="1"/>
  <c r="BC27" i="1"/>
  <c r="BD27" i="1" s="1"/>
  <c r="BC28" i="1"/>
  <c r="BD28" i="1" s="1"/>
  <c r="BC29" i="1"/>
  <c r="BD29" i="1" s="1"/>
  <c r="BC30" i="1"/>
  <c r="BD30" i="1" s="1"/>
  <c r="BC31" i="1"/>
  <c r="BD31" i="1" s="1"/>
  <c r="BC32" i="1"/>
  <c r="BD32" i="1" s="1"/>
  <c r="BC33" i="1"/>
  <c r="BD33" i="1" s="1"/>
  <c r="BC34" i="1"/>
  <c r="BD34" i="1" s="1"/>
  <c r="BC35" i="1"/>
  <c r="BD35" i="1" s="1"/>
  <c r="BC36" i="1"/>
  <c r="BD36" i="1" s="1"/>
  <c r="BC37" i="1"/>
  <c r="BD37" i="1" s="1"/>
  <c r="BC38" i="1"/>
  <c r="BD38" i="1" s="1"/>
  <c r="BC39" i="1"/>
  <c r="BD39" i="1" s="1"/>
  <c r="BC40" i="1"/>
  <c r="BD40" i="1" s="1"/>
  <c r="BC41" i="1"/>
  <c r="BD41" i="1" s="1"/>
  <c r="BC42" i="1"/>
  <c r="BD42" i="1" s="1"/>
  <c r="BC43" i="1"/>
  <c r="BD43" i="1" s="1"/>
  <c r="BC44" i="1"/>
  <c r="BD44" i="1" s="1"/>
  <c r="BC45" i="1"/>
  <c r="BD45" i="1" s="1"/>
  <c r="BC46" i="1"/>
  <c r="BD46" i="1" s="1"/>
  <c r="BC47" i="1"/>
  <c r="BD47" i="1" s="1"/>
  <c r="BC48" i="1"/>
  <c r="BD48" i="1" s="1"/>
  <c r="BC49" i="1"/>
  <c r="BD49" i="1" s="1"/>
  <c r="BC50" i="1"/>
  <c r="BD50" i="1" s="1"/>
  <c r="BC51" i="1"/>
  <c r="BD51" i="1" s="1"/>
  <c r="BC52" i="1"/>
  <c r="BD52" i="1" s="1"/>
  <c r="BC53" i="1"/>
  <c r="BD53" i="1" s="1"/>
  <c r="BC54" i="1"/>
  <c r="BD54" i="1" s="1"/>
  <c r="BC55" i="1"/>
  <c r="BD55" i="1" s="1"/>
  <c r="BC56" i="1"/>
  <c r="BD56" i="1" s="1"/>
  <c r="BC57" i="1"/>
  <c r="BD57" i="1" s="1"/>
  <c r="BC58" i="1"/>
  <c r="BD58" i="1" s="1"/>
  <c r="BC59" i="1"/>
  <c r="BD59" i="1" s="1"/>
  <c r="BC60" i="1"/>
  <c r="BD60" i="1" s="1"/>
  <c r="BC61" i="1"/>
  <c r="BD61" i="1" s="1"/>
  <c r="BC62" i="1"/>
  <c r="BD62" i="1" s="1"/>
  <c r="BC63" i="1"/>
  <c r="BD63" i="1" s="1"/>
  <c r="BC64" i="1"/>
  <c r="BD64" i="1" s="1"/>
  <c r="BC65" i="1"/>
  <c r="BD65" i="1" s="1"/>
  <c r="BC66" i="1"/>
  <c r="BD66" i="1" s="1"/>
  <c r="BC67" i="1"/>
  <c r="BD67" i="1" s="1"/>
  <c r="BC68" i="1"/>
  <c r="BD68" i="1" s="1"/>
  <c r="BC69" i="1"/>
  <c r="BD69" i="1" s="1"/>
  <c r="BC70" i="1"/>
  <c r="BD70" i="1" s="1"/>
  <c r="BC71" i="1"/>
  <c r="BD71" i="1" s="1"/>
  <c r="BC72" i="1"/>
  <c r="BD72" i="1" s="1"/>
  <c r="BC73" i="1"/>
  <c r="BD73" i="1" s="1"/>
  <c r="BC74" i="1"/>
  <c r="BD74" i="1" s="1"/>
  <c r="BC75" i="1"/>
  <c r="BD75" i="1" s="1"/>
  <c r="BC76" i="1"/>
  <c r="BD76" i="1" s="1"/>
  <c r="BC77" i="1"/>
  <c r="BD77" i="1" s="1"/>
  <c r="BC78" i="1"/>
  <c r="BD78" i="1" s="1"/>
  <c r="BC79" i="1"/>
  <c r="BD79" i="1" s="1"/>
  <c r="BC80" i="1"/>
  <c r="BD80" i="1" s="1"/>
  <c r="BC81" i="1"/>
  <c r="BD81" i="1" s="1"/>
  <c r="BC82" i="1"/>
  <c r="BD82" i="1" s="1"/>
  <c r="BC83" i="1"/>
  <c r="BD83" i="1" s="1"/>
  <c r="BC84" i="1"/>
  <c r="BD84" i="1" s="1"/>
  <c r="BC85" i="1"/>
  <c r="BD85" i="1" s="1"/>
  <c r="BC86" i="1"/>
  <c r="BD86" i="1" s="1"/>
  <c r="BC87" i="1"/>
  <c r="BD87" i="1" s="1"/>
  <c r="BC88" i="1"/>
  <c r="BD88" i="1" s="1"/>
  <c r="BC89" i="1"/>
  <c r="BD89" i="1" s="1"/>
  <c r="BC90" i="1"/>
  <c r="BD90" i="1" s="1"/>
  <c r="BC91" i="1"/>
  <c r="BD91" i="1" s="1"/>
  <c r="BC92" i="1"/>
  <c r="BD92" i="1" s="1"/>
  <c r="BC93" i="1"/>
  <c r="BD93" i="1" s="1"/>
  <c r="BC94" i="1"/>
  <c r="BD94" i="1" s="1"/>
  <c r="BC95" i="1"/>
  <c r="BD95" i="1" s="1"/>
  <c r="BC96" i="1"/>
  <c r="BD96" i="1" s="1"/>
  <c r="BC97" i="1"/>
  <c r="BD97" i="1" s="1"/>
  <c r="BC98" i="1"/>
  <c r="BD98" i="1" s="1"/>
  <c r="BC99" i="1"/>
  <c r="BD99" i="1" s="1"/>
  <c r="BC100" i="1"/>
  <c r="BD100" i="1" s="1"/>
  <c r="BC101" i="1"/>
  <c r="BD101" i="1" s="1"/>
  <c r="BC102" i="1"/>
  <c r="BD102" i="1" s="1"/>
  <c r="BC103" i="1"/>
  <c r="BD103" i="1" s="1"/>
  <c r="BC104" i="1"/>
  <c r="BD104" i="1" s="1"/>
  <c r="BC105" i="1"/>
  <c r="BD105" i="1" s="1"/>
  <c r="BC106" i="1"/>
  <c r="BD106" i="1" s="1"/>
  <c r="BC107" i="1"/>
  <c r="BD107" i="1" s="1"/>
  <c r="BC108" i="1"/>
  <c r="BD108" i="1" s="1"/>
  <c r="BC109" i="1"/>
  <c r="BD109" i="1" s="1"/>
  <c r="BC110" i="1"/>
  <c r="BD110" i="1" s="1"/>
  <c r="BC111" i="1"/>
  <c r="BD111" i="1" s="1"/>
  <c r="BC112" i="1"/>
  <c r="BD112" i="1" s="1"/>
  <c r="BC113" i="1"/>
  <c r="BD113" i="1" s="1"/>
  <c r="BC114" i="1"/>
  <c r="BD114" i="1" s="1"/>
  <c r="BC115" i="1"/>
  <c r="BD115" i="1" s="1"/>
  <c r="BC116" i="1"/>
  <c r="BD116" i="1" s="1"/>
  <c r="BC117" i="1"/>
  <c r="BD117" i="1" s="1"/>
  <c r="BC118" i="1"/>
  <c r="BD118" i="1" s="1"/>
  <c r="BC119" i="1"/>
  <c r="BD119" i="1" s="1"/>
  <c r="BC120" i="1"/>
  <c r="BD120" i="1" s="1"/>
  <c r="BC121" i="1"/>
  <c r="BD121" i="1" s="1"/>
  <c r="BC122" i="1"/>
  <c r="BD122" i="1" s="1"/>
  <c r="BC123" i="1"/>
  <c r="BD123" i="1" s="1"/>
  <c r="BC124" i="1"/>
  <c r="BD124" i="1" s="1"/>
  <c r="BC125" i="1"/>
  <c r="BD125" i="1" s="1"/>
  <c r="BC126" i="1"/>
  <c r="BD126" i="1" s="1"/>
  <c r="BC127" i="1"/>
  <c r="BD127" i="1" s="1"/>
  <c r="BC128" i="1"/>
  <c r="BD128" i="1" s="1"/>
  <c r="BC129" i="1"/>
  <c r="BD129" i="1" s="1"/>
  <c r="BC130" i="1"/>
  <c r="BD130" i="1" s="1"/>
  <c r="BC131" i="1"/>
  <c r="BD131" i="1" s="1"/>
  <c r="BC132" i="1"/>
  <c r="BD132" i="1" s="1"/>
  <c r="BC133" i="1"/>
  <c r="BD133" i="1" s="1"/>
  <c r="BC134" i="1"/>
  <c r="BD134" i="1" s="1"/>
  <c r="BC135" i="1"/>
  <c r="BD135" i="1" s="1"/>
  <c r="BC136" i="1"/>
  <c r="BD136" i="1" s="1"/>
  <c r="BC137" i="1"/>
  <c r="BD137" i="1" s="1"/>
  <c r="BC138" i="1"/>
  <c r="BD138" i="1" s="1"/>
  <c r="BC139" i="1"/>
  <c r="BD139" i="1" s="1"/>
  <c r="BC140" i="1"/>
  <c r="BD140" i="1" s="1"/>
  <c r="BC141" i="1"/>
  <c r="BD141" i="1" s="1"/>
  <c r="BC142" i="1"/>
  <c r="BD142" i="1" s="1"/>
  <c r="BC144" i="1"/>
  <c r="BD144" i="1" s="1"/>
  <c r="BC145" i="1"/>
  <c r="BD145" i="1" s="1"/>
  <c r="BC146" i="1"/>
  <c r="BD146" i="1" s="1"/>
  <c r="BC147" i="1"/>
  <c r="BD147" i="1" s="1"/>
  <c r="BC148" i="1"/>
  <c r="BD148" i="1" s="1"/>
  <c r="BC149" i="1"/>
  <c r="BD149" i="1" s="1"/>
  <c r="BC150" i="1"/>
  <c r="BD150" i="1" s="1"/>
  <c r="BC151" i="1"/>
  <c r="BD151" i="1" s="1"/>
  <c r="BC152" i="1"/>
  <c r="BD152" i="1" s="1"/>
  <c r="BC153" i="1"/>
  <c r="BD153" i="1" s="1"/>
  <c r="BC154" i="1"/>
  <c r="BD154" i="1" s="1"/>
  <c r="BC155" i="1"/>
  <c r="BD155" i="1" s="1"/>
  <c r="BC156" i="1"/>
  <c r="BD156" i="1" s="1"/>
  <c r="BC157" i="1"/>
  <c r="BD157" i="1" s="1"/>
  <c r="BC158" i="1"/>
  <c r="BD158" i="1" s="1"/>
  <c r="BC159" i="1"/>
  <c r="BD159" i="1" s="1"/>
  <c r="BC160" i="1"/>
  <c r="BD160" i="1" s="1"/>
  <c r="BC161" i="1"/>
  <c r="BD161" i="1" s="1"/>
  <c r="BC162" i="1"/>
  <c r="BD162" i="1" s="1"/>
  <c r="BC163" i="1"/>
  <c r="BD163" i="1" s="1"/>
  <c r="BC164" i="1"/>
  <c r="BD164" i="1" s="1"/>
  <c r="BC165" i="1"/>
  <c r="BD165" i="1" s="1"/>
  <c r="BC166" i="1"/>
  <c r="BD166" i="1" s="1"/>
  <c r="BC167" i="1"/>
  <c r="BD167" i="1" s="1"/>
  <c r="BC168" i="1"/>
  <c r="BD168" i="1" s="1"/>
  <c r="BC169" i="1"/>
  <c r="BD169" i="1" s="1"/>
  <c r="BC170" i="1"/>
  <c r="BD170" i="1" s="1"/>
  <c r="BC171" i="1"/>
  <c r="BD171" i="1" s="1"/>
  <c r="BC172" i="1"/>
  <c r="BD172" i="1" s="1"/>
  <c r="BC173" i="1"/>
  <c r="BD173" i="1" s="1"/>
  <c r="BC174" i="1"/>
  <c r="BD174" i="1" s="1"/>
  <c r="BC175" i="1"/>
  <c r="BD175" i="1" s="1"/>
  <c r="BC176" i="1"/>
  <c r="BD176" i="1" s="1"/>
  <c r="BC177" i="1"/>
  <c r="BD177" i="1" s="1"/>
  <c r="BC178" i="1"/>
  <c r="BD178" i="1" s="1"/>
  <c r="BC179" i="1"/>
  <c r="BD179" i="1" s="1"/>
  <c r="BC180" i="1"/>
  <c r="BD180" i="1" s="1"/>
  <c r="BC181" i="1"/>
  <c r="BD181" i="1" s="1"/>
  <c r="BC182" i="1"/>
  <c r="BD182" i="1" s="1"/>
  <c r="BC183" i="1"/>
  <c r="BD183" i="1" s="1"/>
  <c r="BC184" i="1"/>
  <c r="BD184" i="1" s="1"/>
  <c r="BC185" i="1"/>
  <c r="BD185" i="1" s="1"/>
  <c r="BC186" i="1"/>
  <c r="BD186" i="1" s="1"/>
  <c r="BC187" i="1"/>
  <c r="BD187" i="1" s="1"/>
  <c r="BC188" i="1"/>
  <c r="BD188" i="1" s="1"/>
  <c r="BC189" i="1"/>
  <c r="BD189" i="1" s="1"/>
  <c r="BC190" i="1"/>
  <c r="BD190" i="1" s="1"/>
  <c r="BC191" i="1"/>
  <c r="BD191" i="1" s="1"/>
  <c r="BC192" i="1"/>
  <c r="BD192" i="1" s="1"/>
  <c r="BC193" i="1"/>
  <c r="BD193" i="1" s="1"/>
  <c r="BC194" i="1"/>
  <c r="BD194" i="1" s="1"/>
  <c r="BC195" i="1"/>
  <c r="BD195" i="1" s="1"/>
  <c r="BC196" i="1"/>
  <c r="BD196" i="1" s="1"/>
  <c r="BC197" i="1"/>
  <c r="BD197" i="1" s="1"/>
  <c r="BC198" i="1"/>
  <c r="BD198" i="1" s="1"/>
  <c r="BC199" i="1"/>
  <c r="BD199" i="1" s="1"/>
  <c r="BC200" i="1"/>
  <c r="BD200" i="1" s="1"/>
  <c r="BC201" i="1"/>
  <c r="BD201" i="1" s="1"/>
  <c r="BC202" i="1"/>
  <c r="BD202" i="1" s="1"/>
  <c r="BC203" i="1"/>
  <c r="BD203" i="1" s="1"/>
  <c r="BC204" i="1"/>
  <c r="BD204" i="1" s="1"/>
  <c r="BC205" i="1"/>
  <c r="BD205" i="1" s="1"/>
  <c r="BC206" i="1"/>
  <c r="BD206" i="1" s="1"/>
  <c r="BC207" i="1"/>
  <c r="BD207" i="1" s="1"/>
  <c r="BC208" i="1"/>
  <c r="BD208" i="1" s="1"/>
  <c r="BC209" i="1"/>
  <c r="BD209" i="1" s="1"/>
  <c r="BC210" i="1"/>
  <c r="BD210" i="1" s="1"/>
  <c r="BC211" i="1"/>
  <c r="BD211" i="1" s="1"/>
  <c r="BC212" i="1"/>
  <c r="BD212" i="1" s="1"/>
  <c r="BC213" i="1"/>
  <c r="BD213" i="1" s="1"/>
  <c r="BC214" i="1"/>
  <c r="BD214" i="1" s="1"/>
  <c r="BC215" i="1"/>
  <c r="BD215" i="1" s="1"/>
  <c r="BC216" i="1"/>
  <c r="BD216" i="1" s="1"/>
  <c r="BC217" i="1"/>
  <c r="BD217" i="1" s="1"/>
  <c r="BC218" i="1"/>
  <c r="BD218" i="1" s="1"/>
  <c r="BC219" i="1"/>
  <c r="BD219" i="1" s="1"/>
  <c r="BC220" i="1"/>
  <c r="BD220" i="1" s="1"/>
  <c r="BC221" i="1"/>
  <c r="BD221" i="1" s="1"/>
  <c r="BC222" i="1"/>
  <c r="BD222" i="1" s="1"/>
  <c r="BC223" i="1"/>
  <c r="BD223" i="1" s="1"/>
  <c r="BC224" i="1"/>
  <c r="BD224" i="1" s="1"/>
  <c r="BC225" i="1"/>
  <c r="BD225" i="1" s="1"/>
  <c r="BC226" i="1"/>
  <c r="BD226" i="1" s="1"/>
  <c r="BC227" i="1"/>
  <c r="BD227" i="1" s="1"/>
  <c r="BC228" i="1"/>
  <c r="BD228" i="1" s="1"/>
  <c r="BC229" i="1"/>
  <c r="BD229" i="1" s="1"/>
  <c r="BC230" i="1"/>
  <c r="BD230" i="1" s="1"/>
  <c r="BC231" i="1"/>
  <c r="BD231" i="1" s="1"/>
  <c r="BC232" i="1"/>
  <c r="BD232" i="1" s="1"/>
  <c r="BC233" i="1"/>
  <c r="BD233" i="1" s="1"/>
  <c r="BC234" i="1"/>
  <c r="BD234" i="1" s="1"/>
  <c r="BC235" i="1"/>
  <c r="BD235" i="1" s="1"/>
  <c r="BC236" i="1"/>
  <c r="BD236" i="1" s="1"/>
  <c r="BC237" i="1"/>
  <c r="BD237" i="1" s="1"/>
  <c r="BC238" i="1"/>
  <c r="BD238" i="1" s="1"/>
  <c r="BC239" i="1"/>
  <c r="BD239" i="1" s="1"/>
  <c r="BC240" i="1"/>
  <c r="BD240" i="1" s="1"/>
  <c r="BC241" i="1"/>
  <c r="BD241" i="1" s="1"/>
  <c r="BC242" i="1"/>
  <c r="BD242" i="1" s="1"/>
  <c r="BC243" i="1"/>
  <c r="BD243" i="1" s="1"/>
  <c r="BC244" i="1"/>
  <c r="BD244" i="1" s="1"/>
  <c r="BC245" i="1"/>
  <c r="BD245" i="1" s="1"/>
  <c r="BC246" i="1"/>
  <c r="BD246" i="1" s="1"/>
  <c r="BC247" i="1"/>
  <c r="BD247" i="1" s="1"/>
  <c r="BC248" i="1"/>
  <c r="BD248" i="1" s="1"/>
  <c r="BC249" i="1"/>
  <c r="BD249" i="1" s="1"/>
  <c r="BC250" i="1"/>
  <c r="BD250" i="1" s="1"/>
  <c r="BC251" i="1"/>
  <c r="BD251" i="1" s="1"/>
  <c r="BC252" i="1"/>
  <c r="BD252" i="1" s="1"/>
  <c r="BC253" i="1"/>
  <c r="BD253" i="1" s="1"/>
  <c r="BC254" i="1"/>
  <c r="BD254" i="1" s="1"/>
  <c r="BC255" i="1"/>
  <c r="BD255" i="1" s="1"/>
  <c r="BC256" i="1"/>
  <c r="BD256" i="1" s="1"/>
  <c r="BC257" i="1"/>
  <c r="BD257" i="1" s="1"/>
  <c r="BC258" i="1"/>
  <c r="BD258" i="1" s="1"/>
  <c r="BC259" i="1"/>
  <c r="BD259" i="1" s="1"/>
  <c r="BC260" i="1"/>
  <c r="BD260" i="1" s="1"/>
  <c r="BC261" i="1"/>
  <c r="BD261" i="1" s="1"/>
  <c r="BC262" i="1"/>
  <c r="BD262" i="1" s="1"/>
  <c r="BC263" i="1"/>
  <c r="BD263" i="1" s="1"/>
  <c r="BC264" i="1"/>
  <c r="BD264" i="1" s="1"/>
  <c r="BC265" i="1"/>
  <c r="BD265" i="1" s="1"/>
  <c r="BC266" i="1"/>
  <c r="BD266" i="1" s="1"/>
  <c r="BC267" i="1"/>
  <c r="BD267" i="1" s="1"/>
  <c r="BC268" i="1"/>
  <c r="BD268" i="1" s="1"/>
  <c r="BC269" i="1"/>
  <c r="BD269" i="1" s="1"/>
  <c r="BC270" i="1"/>
  <c r="BD270" i="1" s="1"/>
  <c r="BC271" i="1"/>
  <c r="BD271" i="1" s="1"/>
  <c r="BC272" i="1"/>
  <c r="BD272" i="1" s="1"/>
  <c r="BC273" i="1"/>
  <c r="BD273" i="1" s="1"/>
  <c r="BC274" i="1"/>
  <c r="BD274" i="1" s="1"/>
  <c r="BC275" i="1"/>
  <c r="BD275" i="1" s="1"/>
  <c r="BC276" i="1"/>
  <c r="BD276" i="1" s="1"/>
  <c r="BC277" i="1"/>
  <c r="BD277" i="1" s="1"/>
  <c r="BC278" i="1"/>
  <c r="BD278" i="1" s="1"/>
  <c r="BC279" i="1"/>
  <c r="BD279" i="1" s="1"/>
  <c r="BC280" i="1"/>
  <c r="BD280" i="1" s="1"/>
  <c r="BC281" i="1"/>
  <c r="BD281" i="1" s="1"/>
  <c r="BC282" i="1"/>
  <c r="BD282" i="1" s="1"/>
  <c r="BC283" i="1"/>
  <c r="BD283" i="1" s="1"/>
  <c r="BC284" i="1"/>
  <c r="BD284" i="1" s="1"/>
  <c r="BC285" i="1"/>
  <c r="BD285" i="1" s="1"/>
  <c r="BC286" i="1"/>
  <c r="BD286" i="1" s="1"/>
  <c r="BC287" i="1"/>
  <c r="BD287" i="1" s="1"/>
  <c r="BC288" i="1"/>
  <c r="BD288" i="1" s="1"/>
  <c r="BC289" i="1"/>
  <c r="BD289" i="1" s="1"/>
  <c r="BC290" i="1"/>
  <c r="BD290" i="1" s="1"/>
  <c r="BC291" i="1"/>
  <c r="BD291" i="1" s="1"/>
  <c r="BC292" i="1"/>
  <c r="BD292" i="1" s="1"/>
  <c r="BC293" i="1"/>
  <c r="BD293" i="1" s="1"/>
  <c r="BC294" i="1"/>
  <c r="BD294" i="1" s="1"/>
  <c r="BC295" i="1"/>
  <c r="BD295" i="1" s="1"/>
  <c r="BC296" i="1"/>
  <c r="BD296" i="1" s="1"/>
  <c r="BC297" i="1"/>
  <c r="BD297" i="1" s="1"/>
  <c r="BC298" i="1"/>
  <c r="BD298" i="1" s="1"/>
  <c r="BC299" i="1"/>
  <c r="BD299" i="1" s="1"/>
  <c r="BC300" i="1"/>
  <c r="BD300" i="1" s="1"/>
  <c r="BC301" i="1"/>
  <c r="BD301" i="1" s="1"/>
  <c r="BC302" i="1"/>
  <c r="BD302" i="1" s="1"/>
  <c r="BC303" i="1"/>
  <c r="BD303" i="1" s="1"/>
  <c r="BC304" i="1"/>
  <c r="BD304" i="1" s="1"/>
  <c r="BC305" i="1"/>
  <c r="BD305" i="1" s="1"/>
  <c r="BC306" i="1"/>
  <c r="BD306" i="1" s="1"/>
  <c r="BC307" i="1"/>
  <c r="BD307" i="1" s="1"/>
  <c r="BC308" i="1"/>
  <c r="BD308" i="1" s="1"/>
  <c r="BC309" i="1"/>
  <c r="BD309" i="1" s="1"/>
  <c r="BC310" i="1"/>
  <c r="BD310" i="1" s="1"/>
  <c r="BC311" i="1"/>
  <c r="BD311" i="1" s="1"/>
  <c r="BC312" i="1"/>
  <c r="BD312" i="1" s="1"/>
  <c r="BC313" i="1"/>
  <c r="BD313" i="1" s="1"/>
  <c r="BC314" i="1"/>
  <c r="BD314" i="1" s="1"/>
  <c r="BC315" i="1"/>
  <c r="BD315" i="1" s="1"/>
  <c r="BC316" i="1"/>
  <c r="BD316" i="1" s="1"/>
  <c r="BC317" i="1"/>
  <c r="BD317" i="1" s="1"/>
  <c r="BC318" i="1"/>
  <c r="BD318" i="1" s="1"/>
  <c r="BC319" i="1"/>
  <c r="BD319" i="1" s="1"/>
  <c r="BC320" i="1"/>
  <c r="BD320" i="1" s="1"/>
  <c r="BC321" i="1"/>
  <c r="BD321" i="1" s="1"/>
  <c r="BC322" i="1"/>
  <c r="BD322" i="1" s="1"/>
  <c r="BC323" i="1"/>
  <c r="BD323" i="1" s="1"/>
  <c r="BC324" i="1"/>
  <c r="BD324" i="1" s="1"/>
  <c r="BC325" i="1"/>
  <c r="BD325" i="1" s="1"/>
  <c r="BC326" i="1"/>
  <c r="BD326" i="1" s="1"/>
  <c r="BC327" i="1"/>
  <c r="BD327" i="1" s="1"/>
  <c r="BC328" i="1"/>
  <c r="BD328" i="1" s="1"/>
  <c r="BC329" i="1"/>
  <c r="BD329" i="1" s="1"/>
  <c r="BC330" i="1"/>
  <c r="BD330" i="1" s="1"/>
  <c r="BC331" i="1"/>
  <c r="BD331" i="1" s="1"/>
  <c r="BC332" i="1"/>
  <c r="BD332" i="1" s="1"/>
  <c r="BC333" i="1"/>
  <c r="BD333" i="1" s="1"/>
  <c r="BC334" i="1"/>
  <c r="BD334" i="1" s="1"/>
  <c r="BC335" i="1"/>
  <c r="BD335" i="1" s="1"/>
  <c r="BC336" i="1"/>
  <c r="BD336" i="1" s="1"/>
  <c r="BC337" i="1"/>
  <c r="BD337" i="1" s="1"/>
  <c r="BC338" i="1"/>
  <c r="BD338" i="1" s="1"/>
  <c r="BC339" i="1"/>
  <c r="BD339" i="1" s="1"/>
  <c r="BC340" i="1"/>
  <c r="BD340" i="1" s="1"/>
  <c r="BC341" i="1"/>
  <c r="BD341" i="1" s="1"/>
  <c r="BC342" i="1"/>
  <c r="BD342" i="1" s="1"/>
  <c r="BC343" i="1"/>
  <c r="BD343" i="1" s="1"/>
  <c r="BC344" i="1"/>
  <c r="BD344" i="1" s="1"/>
  <c r="BC345" i="1"/>
  <c r="BD345" i="1" s="1"/>
  <c r="BC346" i="1"/>
  <c r="BD346" i="1" s="1"/>
  <c r="BC347" i="1"/>
  <c r="BD347" i="1" s="1"/>
  <c r="BC348" i="1"/>
  <c r="BD348" i="1" s="1"/>
  <c r="BC349" i="1"/>
  <c r="BD349" i="1" s="1"/>
  <c r="BC350" i="1"/>
  <c r="BD350" i="1" s="1"/>
  <c r="BC351" i="1"/>
  <c r="BD351" i="1" s="1"/>
  <c r="BC352" i="1"/>
  <c r="BD352" i="1" s="1"/>
  <c r="BC353" i="1"/>
  <c r="BD353" i="1" s="1"/>
  <c r="BC354" i="1"/>
  <c r="BD354" i="1" s="1"/>
  <c r="BC355" i="1"/>
  <c r="BD355" i="1" s="1"/>
  <c r="BC356" i="1"/>
  <c r="BD356" i="1" s="1"/>
  <c r="BC357" i="1"/>
  <c r="BD357" i="1" s="1"/>
  <c r="BC358" i="1"/>
  <c r="BD358" i="1" s="1"/>
  <c r="BC359" i="1"/>
  <c r="BD359" i="1" s="1"/>
  <c r="BC360" i="1"/>
  <c r="BD360" i="1" s="1"/>
  <c r="BC361" i="1"/>
  <c r="BD361" i="1" s="1"/>
  <c r="BC362" i="1"/>
  <c r="BD362" i="1" s="1"/>
  <c r="BC364" i="1"/>
  <c r="BD364" i="1" s="1"/>
  <c r="BC365" i="1"/>
  <c r="BD365" i="1" s="1"/>
  <c r="BC366" i="1"/>
  <c r="BD366" i="1" s="1"/>
  <c r="BC367" i="1"/>
  <c r="BD367" i="1" s="1"/>
  <c r="BC368" i="1"/>
  <c r="BD368" i="1" s="1"/>
  <c r="BC369" i="1"/>
  <c r="BD369" i="1" s="1"/>
  <c r="BC370" i="1"/>
  <c r="BD370" i="1" s="1"/>
  <c r="BC371" i="1"/>
  <c r="BD371" i="1" s="1"/>
  <c r="BC372" i="1"/>
  <c r="BD372" i="1" s="1"/>
  <c r="BC373" i="1"/>
  <c r="BD373" i="1" s="1"/>
  <c r="BC374" i="1"/>
  <c r="BD374" i="1" s="1"/>
  <c r="BC375" i="1"/>
  <c r="BD375" i="1" s="1"/>
  <c r="BC376" i="1"/>
  <c r="BD376" i="1" s="1"/>
  <c r="BC377" i="1"/>
  <c r="BD377" i="1" s="1"/>
  <c r="BC378" i="1"/>
  <c r="BD378" i="1" s="1"/>
  <c r="BC379" i="1"/>
  <c r="BD379" i="1" s="1"/>
  <c r="BC380" i="1"/>
  <c r="BD380" i="1" s="1"/>
  <c r="BC381" i="1"/>
  <c r="BD381" i="1" s="1"/>
  <c r="BC382" i="1"/>
  <c r="BD382" i="1" s="1"/>
  <c r="BC383" i="1"/>
  <c r="BD383" i="1" s="1"/>
  <c r="BC384" i="1"/>
  <c r="BD384" i="1" s="1"/>
  <c r="BC385" i="1"/>
  <c r="BD385" i="1" s="1"/>
  <c r="BC386" i="1"/>
  <c r="BD386" i="1" s="1"/>
  <c r="BC387" i="1"/>
  <c r="BD387" i="1" s="1"/>
  <c r="BC388" i="1"/>
  <c r="BD388" i="1" s="1"/>
  <c r="BC389" i="1"/>
  <c r="BD389" i="1" s="1"/>
  <c r="BC390" i="1"/>
  <c r="BD390" i="1" s="1"/>
  <c r="BC391" i="1"/>
  <c r="BD391" i="1" s="1"/>
  <c r="BC392" i="1"/>
  <c r="BD392" i="1" s="1"/>
  <c r="BC393" i="1"/>
  <c r="BD393" i="1" s="1"/>
  <c r="BC394" i="1"/>
  <c r="BD394" i="1" s="1"/>
  <c r="BC395" i="1"/>
  <c r="BD395" i="1" s="1"/>
  <c r="BC396" i="1"/>
  <c r="BD396" i="1" s="1"/>
  <c r="BC397" i="1"/>
  <c r="BD397" i="1" s="1"/>
  <c r="BC398" i="1"/>
  <c r="BD398" i="1" s="1"/>
  <c r="BC399" i="1"/>
  <c r="BD399" i="1" s="1"/>
  <c r="BC400" i="1"/>
  <c r="BD400" i="1" s="1"/>
  <c r="BC401" i="1"/>
  <c r="BD401" i="1" s="1"/>
  <c r="BC402" i="1"/>
  <c r="BD402" i="1" s="1"/>
  <c r="BC403" i="1"/>
  <c r="BD403" i="1" s="1"/>
  <c r="BC404" i="1"/>
  <c r="BD404" i="1" s="1"/>
  <c r="BC406" i="1"/>
  <c r="BD406" i="1" s="1"/>
  <c r="BC407" i="1"/>
  <c r="BD407" i="1" s="1"/>
  <c r="BC408" i="1"/>
  <c r="BD408" i="1" s="1"/>
  <c r="BC409" i="1"/>
  <c r="BD409" i="1" s="1"/>
  <c r="BC410" i="1"/>
  <c r="BD410" i="1" s="1"/>
  <c r="BC411" i="1"/>
  <c r="BD411" i="1" s="1"/>
  <c r="BC412" i="1"/>
  <c r="BD412" i="1" s="1"/>
  <c r="BC414" i="1"/>
  <c r="BD414" i="1" s="1"/>
  <c r="BC415" i="1"/>
  <c r="BD415" i="1" s="1"/>
  <c r="BC416" i="1"/>
  <c r="BD416" i="1" s="1"/>
  <c r="BC417" i="1"/>
  <c r="BD417" i="1" s="1"/>
  <c r="BC418" i="1"/>
  <c r="BD418" i="1" s="1"/>
  <c r="BC419" i="1"/>
  <c r="BD419" i="1" s="1"/>
  <c r="BC420" i="1"/>
  <c r="BD420" i="1" s="1"/>
  <c r="BC421" i="1"/>
  <c r="BD421" i="1" s="1"/>
  <c r="BC422" i="1"/>
  <c r="BD422" i="1" s="1"/>
  <c r="BC423" i="1"/>
  <c r="BD423" i="1" s="1"/>
  <c r="BC424" i="1"/>
  <c r="BD424" i="1" s="1"/>
  <c r="BC425" i="1"/>
  <c r="BD425" i="1" s="1"/>
  <c r="BC426" i="1"/>
  <c r="BD426" i="1" s="1"/>
  <c r="BC427" i="1"/>
  <c r="BD427" i="1" s="1"/>
  <c r="BC428" i="1"/>
  <c r="BD428" i="1" s="1"/>
  <c r="BC429" i="1"/>
  <c r="BD429" i="1" s="1"/>
  <c r="BC430" i="1"/>
  <c r="BD430" i="1" s="1"/>
  <c r="BC431" i="1"/>
  <c r="BD431" i="1" s="1"/>
  <c r="BC432" i="1"/>
  <c r="BD432" i="1" s="1"/>
  <c r="BC433" i="1"/>
  <c r="BD433" i="1" s="1"/>
  <c r="BC434" i="1"/>
  <c r="BD434" i="1" s="1"/>
  <c r="BC436" i="1"/>
  <c r="BD436" i="1" s="1"/>
  <c r="BC437" i="1"/>
  <c r="BD437" i="1" s="1"/>
  <c r="BC438" i="1"/>
  <c r="BD438" i="1" s="1"/>
  <c r="BC439" i="1"/>
  <c r="BD439" i="1" s="1"/>
  <c r="BC440" i="1"/>
  <c r="BD440" i="1" s="1"/>
  <c r="BC441" i="1"/>
  <c r="BD441" i="1" s="1"/>
  <c r="BC442" i="1"/>
  <c r="BD442" i="1" s="1"/>
  <c r="BC443" i="1"/>
  <c r="BD443" i="1" s="1"/>
  <c r="BC444" i="1"/>
  <c r="BD444" i="1" s="1"/>
  <c r="BC445" i="1"/>
  <c r="BD445" i="1" s="1"/>
  <c r="BC446" i="1"/>
  <c r="BD446" i="1" s="1"/>
  <c r="BC447" i="1"/>
  <c r="BD447" i="1" s="1"/>
  <c r="BC448" i="1"/>
  <c r="BD448" i="1" s="1"/>
  <c r="BC449" i="1"/>
  <c r="BD449" i="1" s="1"/>
  <c r="BC450" i="1"/>
  <c r="BD450" i="1" s="1"/>
  <c r="BC451" i="1"/>
  <c r="BD451" i="1" s="1"/>
  <c r="BC452" i="1"/>
  <c r="BD452" i="1" s="1"/>
  <c r="BC453" i="1"/>
  <c r="BD453" i="1" s="1"/>
  <c r="BC454" i="1"/>
  <c r="BD454" i="1" s="1"/>
  <c r="BC455" i="1"/>
  <c r="BD455" i="1" s="1"/>
  <c r="BC456" i="1"/>
  <c r="BD456" i="1" s="1"/>
  <c r="BC457" i="1"/>
  <c r="BD457" i="1" s="1"/>
  <c r="BC458" i="1"/>
  <c r="BD458" i="1" s="1"/>
  <c r="BC459" i="1"/>
  <c r="BD459" i="1" s="1"/>
  <c r="BC460" i="1"/>
  <c r="BD460" i="1" s="1"/>
  <c r="BC461" i="1"/>
  <c r="BD461" i="1" s="1"/>
  <c r="BC462" i="1"/>
  <c r="BD462" i="1" s="1"/>
  <c r="BC463" i="1"/>
  <c r="BD463" i="1" s="1"/>
  <c r="BC464" i="1"/>
  <c r="BD464" i="1" s="1"/>
  <c r="BC465" i="1"/>
  <c r="BD465" i="1" s="1"/>
  <c r="BC466" i="1"/>
  <c r="BD466" i="1" s="1"/>
  <c r="BC467" i="1"/>
  <c r="BD467" i="1" s="1"/>
  <c r="BC468" i="1"/>
  <c r="BD468" i="1" s="1"/>
  <c r="BC469" i="1"/>
  <c r="BD469" i="1" s="1"/>
  <c r="BC470" i="1"/>
  <c r="BD470" i="1" s="1"/>
  <c r="BC471" i="1"/>
  <c r="BD471" i="1" s="1"/>
  <c r="BC472" i="1"/>
  <c r="BD472" i="1" s="1"/>
  <c r="BC473" i="1"/>
  <c r="BD473" i="1" s="1"/>
  <c r="BC474" i="1"/>
  <c r="BD474" i="1" s="1"/>
  <c r="BC476" i="1"/>
  <c r="BD476" i="1" s="1"/>
  <c r="BC477" i="1"/>
  <c r="BD477" i="1" s="1"/>
  <c r="BC478" i="1"/>
  <c r="BD478" i="1" s="1"/>
  <c r="BC479" i="1"/>
  <c r="BD479" i="1" s="1"/>
  <c r="BC480" i="1"/>
  <c r="BD480" i="1" s="1"/>
  <c r="BC481" i="1"/>
  <c r="BD481" i="1" s="1"/>
  <c r="BC482" i="1"/>
  <c r="BD482" i="1" s="1"/>
  <c r="BC483" i="1"/>
  <c r="BD483" i="1" s="1"/>
  <c r="BC484" i="1"/>
  <c r="BD484" i="1" s="1"/>
  <c r="BC485" i="1"/>
  <c r="BD485" i="1" s="1"/>
  <c r="BC486" i="1"/>
  <c r="BD486" i="1" s="1"/>
  <c r="BC487" i="1"/>
  <c r="BD487" i="1" s="1"/>
  <c r="BC488" i="1"/>
  <c r="BD488" i="1" s="1"/>
  <c r="BC489" i="1"/>
  <c r="BD489" i="1" s="1"/>
  <c r="BC490" i="1"/>
  <c r="BD490" i="1" s="1"/>
  <c r="BC491" i="1"/>
  <c r="BD491" i="1" s="1"/>
  <c r="BC492" i="1"/>
  <c r="BD492" i="1" s="1"/>
  <c r="BC493" i="1"/>
  <c r="BD493" i="1" s="1"/>
  <c r="BC494" i="1"/>
  <c r="BD494" i="1" s="1"/>
  <c r="BC495" i="1"/>
  <c r="BD495" i="1" s="1"/>
  <c r="BC496" i="1"/>
  <c r="BD496" i="1" s="1"/>
  <c r="BC497" i="1"/>
  <c r="BD497" i="1" s="1"/>
  <c r="BC498" i="1"/>
  <c r="BD498" i="1" s="1"/>
  <c r="BC499" i="1"/>
  <c r="BD499" i="1" s="1"/>
  <c r="BC500" i="1"/>
  <c r="BD500" i="1" s="1"/>
  <c r="BC501" i="1"/>
  <c r="BD501" i="1" s="1"/>
  <c r="BC502" i="1"/>
  <c r="BD502" i="1" s="1"/>
  <c r="BC503" i="1"/>
  <c r="BD503" i="1" s="1"/>
  <c r="BC504" i="1"/>
  <c r="BD504" i="1" s="1"/>
  <c r="BC505" i="1"/>
  <c r="BD505" i="1" s="1"/>
  <c r="BC506" i="1"/>
  <c r="BD506" i="1" s="1"/>
  <c r="BC507" i="1"/>
  <c r="BD507" i="1" s="1"/>
  <c r="BC508" i="1"/>
  <c r="BD508" i="1" s="1"/>
  <c r="BC509" i="1"/>
  <c r="BD509" i="1" s="1"/>
  <c r="BC510" i="1"/>
  <c r="BD510" i="1" s="1"/>
  <c r="BC511" i="1"/>
  <c r="BD511" i="1" s="1"/>
  <c r="BC512" i="1"/>
  <c r="BD512" i="1" s="1"/>
  <c r="BC513" i="1"/>
  <c r="BD513" i="1" s="1"/>
  <c r="BC514" i="1"/>
  <c r="BD514" i="1" s="1"/>
  <c r="BC515" i="1"/>
  <c r="BD515" i="1" s="1"/>
  <c r="BC516" i="1"/>
  <c r="BD516" i="1" s="1"/>
  <c r="BC517" i="1"/>
  <c r="BD517" i="1" s="1"/>
  <c r="BC518" i="1"/>
  <c r="BD518" i="1" s="1"/>
  <c r="BC519" i="1"/>
  <c r="BD519" i="1" s="1"/>
  <c r="BC520" i="1"/>
  <c r="BD520" i="1" s="1"/>
  <c r="BC521" i="1"/>
  <c r="BD521" i="1" s="1"/>
  <c r="BC522" i="1"/>
  <c r="BD522" i="1" s="1"/>
  <c r="BC523" i="1"/>
  <c r="BD523" i="1" s="1"/>
  <c r="BC524" i="1"/>
  <c r="BD524" i="1" s="1"/>
  <c r="BC525" i="1"/>
  <c r="BD525" i="1" s="1"/>
  <c r="BC526" i="1"/>
  <c r="BD526" i="1" s="1"/>
  <c r="BC527" i="1"/>
  <c r="BD527" i="1" s="1"/>
  <c r="BC528" i="1"/>
  <c r="BD528" i="1" s="1"/>
  <c r="BC529" i="1"/>
  <c r="BD529" i="1" s="1"/>
  <c r="BC530" i="1"/>
  <c r="BD530" i="1" s="1"/>
  <c r="BC531" i="1"/>
  <c r="BD531" i="1" s="1"/>
  <c r="BC532" i="1"/>
  <c r="BD532" i="1" s="1"/>
  <c r="BC533" i="1"/>
  <c r="BD533" i="1" s="1"/>
  <c r="BC534" i="1"/>
  <c r="BD534" i="1" s="1"/>
  <c r="BC535" i="1"/>
  <c r="BD535" i="1" s="1"/>
  <c r="BC536" i="1"/>
  <c r="BD536" i="1" s="1"/>
  <c r="BC537" i="1"/>
  <c r="BD537" i="1" s="1"/>
  <c r="BC538" i="1"/>
  <c r="BD538" i="1" s="1"/>
  <c r="BC539" i="1"/>
  <c r="BD539" i="1" s="1"/>
  <c r="BC540" i="1"/>
  <c r="BD540" i="1" s="1"/>
  <c r="BC541" i="1"/>
  <c r="BD541" i="1" s="1"/>
  <c r="BC542" i="1"/>
  <c r="BD542" i="1" s="1"/>
  <c r="BC543" i="1"/>
  <c r="BD543" i="1" s="1"/>
  <c r="BC544" i="1"/>
  <c r="BD544" i="1" s="1"/>
  <c r="BC545" i="1"/>
  <c r="BD545" i="1" s="1"/>
  <c r="BC546" i="1"/>
  <c r="BD546" i="1" s="1"/>
  <c r="BC547" i="1"/>
  <c r="BD547" i="1" s="1"/>
  <c r="BC548" i="1"/>
  <c r="BD548" i="1" s="1"/>
  <c r="BC549" i="1"/>
  <c r="BD549" i="1" s="1"/>
  <c r="BC551" i="1"/>
  <c r="BD551" i="1" s="1"/>
  <c r="BC552" i="1"/>
  <c r="BD552" i="1" s="1"/>
  <c r="BC553" i="1"/>
  <c r="BD553" i="1" s="1"/>
  <c r="BC554" i="1"/>
  <c r="BD554" i="1" s="1"/>
  <c r="BC555" i="1"/>
  <c r="BD555" i="1" s="1"/>
  <c r="BC556" i="1"/>
  <c r="BD556" i="1" s="1"/>
  <c r="BC557" i="1"/>
  <c r="BD557" i="1" s="1"/>
  <c r="BC558" i="1"/>
  <c r="BD558" i="1" s="1"/>
  <c r="BC559" i="1"/>
  <c r="BD559" i="1" s="1"/>
  <c r="BC560" i="1"/>
  <c r="BD560" i="1" s="1"/>
  <c r="BC561" i="1"/>
  <c r="BD561" i="1" s="1"/>
  <c r="BC562" i="1"/>
  <c r="BD562" i="1" s="1"/>
  <c r="BC563" i="1"/>
  <c r="BD563" i="1" s="1"/>
  <c r="BC564" i="1"/>
  <c r="BD564" i="1" s="1"/>
  <c r="BC565" i="1"/>
  <c r="BD565" i="1" s="1"/>
  <c r="BC566" i="1"/>
  <c r="BD566" i="1" s="1"/>
  <c r="BC567" i="1"/>
  <c r="BD567" i="1" s="1"/>
  <c r="BC568" i="1"/>
  <c r="BD568" i="1" s="1"/>
  <c r="BC569" i="1"/>
  <c r="BD569" i="1" s="1"/>
  <c r="BC570" i="1"/>
  <c r="BD570" i="1" s="1"/>
  <c r="BC571" i="1"/>
  <c r="BD571" i="1" s="1"/>
  <c r="BC572" i="1"/>
  <c r="BD572" i="1" s="1"/>
  <c r="BC573" i="1"/>
  <c r="BD573" i="1" s="1"/>
  <c r="BC574" i="1"/>
  <c r="BD574" i="1" s="1"/>
  <c r="BC575" i="1"/>
  <c r="BD575" i="1" s="1"/>
  <c r="BC576" i="1"/>
  <c r="BD576" i="1" s="1"/>
  <c r="BC577" i="1"/>
  <c r="BD577" i="1" s="1"/>
  <c r="BC579" i="1"/>
  <c r="BD579" i="1" s="1"/>
  <c r="BC580" i="1"/>
  <c r="BD580" i="1" s="1"/>
  <c r="BC581" i="1"/>
  <c r="BD581" i="1" s="1"/>
  <c r="BC582" i="1"/>
  <c r="BD582" i="1" s="1"/>
  <c r="BC583" i="1"/>
  <c r="BD583" i="1" s="1"/>
  <c r="BC584" i="1"/>
  <c r="BD584" i="1" s="1"/>
  <c r="BC585" i="1"/>
  <c r="BD585" i="1" s="1"/>
  <c r="BC586" i="1"/>
  <c r="BD586" i="1" s="1"/>
  <c r="BC587" i="1"/>
  <c r="BD587" i="1" s="1"/>
  <c r="BC588" i="1"/>
  <c r="BD588" i="1" s="1"/>
  <c r="BC589" i="1"/>
  <c r="BD589" i="1" s="1"/>
  <c r="BC590" i="1"/>
  <c r="BD590" i="1" s="1"/>
  <c r="BC591" i="1"/>
  <c r="BD591" i="1" s="1"/>
  <c r="BC592" i="1"/>
  <c r="BD592" i="1" s="1"/>
  <c r="BC593" i="1"/>
  <c r="BD593" i="1" s="1"/>
  <c r="BC594" i="1"/>
  <c r="BD594" i="1" s="1"/>
  <c r="BC595" i="1"/>
  <c r="BD595" i="1" s="1"/>
  <c r="BC596" i="1"/>
  <c r="BD596" i="1" s="1"/>
  <c r="BC597" i="1"/>
  <c r="BD597" i="1" s="1"/>
  <c r="BC598" i="1"/>
  <c r="BD598" i="1" s="1"/>
  <c r="BC599" i="1"/>
  <c r="BD599" i="1" s="1"/>
  <c r="BC600" i="1"/>
  <c r="BD600" i="1" s="1"/>
  <c r="BC601" i="1"/>
  <c r="BD601" i="1" s="1"/>
  <c r="BC602" i="1"/>
  <c r="BD602" i="1" s="1"/>
  <c r="BC603" i="1"/>
  <c r="BD603" i="1" s="1"/>
  <c r="BC604" i="1"/>
  <c r="BD604" i="1" s="1"/>
  <c r="BC605" i="1"/>
  <c r="BD605" i="1" s="1"/>
  <c r="BC606" i="1"/>
  <c r="BD606" i="1" s="1"/>
  <c r="BC607" i="1"/>
  <c r="BD607" i="1" s="1"/>
  <c r="BC608" i="1"/>
  <c r="BD608" i="1" s="1"/>
  <c r="BC609" i="1"/>
  <c r="BD609" i="1" s="1"/>
  <c r="BC610" i="1"/>
  <c r="BD610" i="1" s="1"/>
  <c r="BC611" i="1"/>
  <c r="BD611" i="1" s="1"/>
  <c r="BC612" i="1"/>
  <c r="BD612" i="1" s="1"/>
  <c r="BC613" i="1"/>
  <c r="BD613" i="1" s="1"/>
  <c r="BC614" i="1"/>
  <c r="BD614" i="1" s="1"/>
  <c r="BC615" i="1"/>
  <c r="BD615" i="1" s="1"/>
  <c r="BC616" i="1"/>
  <c r="BD616" i="1" s="1"/>
  <c r="BC617" i="1"/>
  <c r="BD617" i="1" s="1"/>
  <c r="BC618" i="1"/>
  <c r="BD618" i="1" s="1"/>
  <c r="BC619" i="1"/>
  <c r="BD619" i="1" s="1"/>
  <c r="BC620" i="1"/>
  <c r="BD620" i="1" s="1"/>
  <c r="BC621" i="1"/>
  <c r="BD621" i="1" s="1"/>
  <c r="BC622" i="1"/>
  <c r="BD622" i="1" s="1"/>
  <c r="BC623" i="1"/>
  <c r="BD623" i="1" s="1"/>
  <c r="BC624" i="1"/>
  <c r="BD624" i="1" s="1"/>
  <c r="BC625" i="1"/>
  <c r="BD625" i="1" s="1"/>
  <c r="BC626" i="1"/>
  <c r="BD626" i="1" s="1"/>
  <c r="BC627" i="1"/>
  <c r="BD627" i="1" s="1"/>
  <c r="BC628" i="1"/>
  <c r="BD628" i="1" s="1"/>
  <c r="BC629" i="1"/>
  <c r="BD629" i="1" s="1"/>
  <c r="BC630" i="1"/>
  <c r="BD630" i="1" s="1"/>
  <c r="BC631" i="1"/>
  <c r="BD631" i="1" s="1"/>
  <c r="BC632" i="1"/>
  <c r="BD632" i="1" s="1"/>
  <c r="BC633" i="1"/>
  <c r="BD633" i="1" s="1"/>
  <c r="BC635" i="1"/>
  <c r="BD635" i="1" s="1"/>
  <c r="BC636" i="1"/>
  <c r="BD636" i="1" s="1"/>
  <c r="BC638" i="1"/>
  <c r="BD638" i="1" s="1"/>
  <c r="BC640" i="1"/>
  <c r="BD640" i="1" s="1"/>
  <c r="BC641" i="1"/>
  <c r="BD641" i="1" s="1"/>
  <c r="BC642" i="1"/>
  <c r="BD642" i="1" s="1"/>
  <c r="BC643" i="1"/>
  <c r="BD643" i="1" s="1"/>
  <c r="BC645" i="1"/>
  <c r="BD645" i="1" s="1"/>
  <c r="BC646" i="1"/>
  <c r="BD646" i="1" s="1"/>
  <c r="BC647" i="1"/>
  <c r="BD647" i="1" s="1"/>
  <c r="BC648" i="1"/>
  <c r="BD648" i="1" s="1"/>
  <c r="BC649" i="1"/>
  <c r="BD649" i="1" s="1"/>
  <c r="BC650" i="1"/>
  <c r="BD650" i="1" s="1"/>
  <c r="BC651" i="1"/>
  <c r="BD651" i="1" s="1"/>
  <c r="BC652" i="1"/>
  <c r="BD652" i="1" s="1"/>
  <c r="BC653" i="1"/>
  <c r="BD653" i="1" s="1"/>
  <c r="BC654" i="1"/>
  <c r="BD654" i="1" s="1"/>
  <c r="BC655" i="1"/>
  <c r="BD655" i="1" s="1"/>
  <c r="BC656" i="1"/>
  <c r="BD656" i="1" s="1"/>
  <c r="BC657" i="1"/>
  <c r="BD657" i="1" s="1"/>
  <c r="BC658" i="1"/>
  <c r="BD658" i="1" s="1"/>
  <c r="BC659" i="1"/>
  <c r="BD659" i="1" s="1"/>
  <c r="BC660" i="1"/>
  <c r="BD660" i="1" s="1"/>
  <c r="BC661" i="1"/>
  <c r="BD661" i="1" s="1"/>
  <c r="BC663" i="1"/>
  <c r="BD663" i="1" s="1"/>
  <c r="BC664" i="1"/>
  <c r="BD664" i="1" s="1"/>
  <c r="BC665" i="1"/>
  <c r="BD665" i="1" s="1"/>
  <c r="BC666" i="1"/>
  <c r="BD666" i="1" s="1"/>
  <c r="BC667" i="1"/>
  <c r="BD667" i="1" s="1"/>
  <c r="BC668" i="1"/>
  <c r="BD668" i="1" s="1"/>
  <c r="BC670" i="1"/>
  <c r="BD670" i="1" s="1"/>
  <c r="BC671" i="1"/>
  <c r="BD671" i="1" s="1"/>
  <c r="BC672" i="1"/>
  <c r="BD672" i="1" s="1"/>
  <c r="BC673" i="1"/>
  <c r="BD673" i="1" s="1"/>
  <c r="BC675" i="1"/>
  <c r="BD675" i="1" s="1"/>
  <c r="BC676" i="1"/>
  <c r="BD676" i="1" s="1"/>
  <c r="BC677" i="1"/>
  <c r="BD677" i="1" s="1"/>
  <c r="BC678" i="1"/>
  <c r="BD678" i="1" s="1"/>
  <c r="BC679" i="1"/>
  <c r="BD679" i="1" s="1"/>
  <c r="BC680" i="1"/>
  <c r="BD680" i="1" s="1"/>
  <c r="BC681" i="1"/>
  <c r="BD681" i="1" s="1"/>
  <c r="BC682" i="1"/>
  <c r="BD682" i="1" s="1"/>
  <c r="BC683" i="1"/>
  <c r="BD683" i="1" s="1"/>
  <c r="BC684" i="1"/>
  <c r="BD684" i="1" s="1"/>
  <c r="BC685" i="1"/>
  <c r="BD685" i="1" s="1"/>
  <c r="BC686" i="1"/>
  <c r="BD686" i="1" s="1"/>
  <c r="BC687" i="1"/>
  <c r="BD687" i="1" s="1"/>
  <c r="BC688" i="1"/>
  <c r="BD688" i="1" s="1"/>
  <c r="BC689" i="1"/>
  <c r="BD689" i="1" s="1"/>
  <c r="BC690" i="1"/>
  <c r="BD690" i="1" s="1"/>
  <c r="BC691" i="1"/>
  <c r="BD691" i="1" s="1"/>
  <c r="BC692" i="1"/>
  <c r="BD692" i="1" s="1"/>
  <c r="BC694" i="1"/>
  <c r="BD694" i="1" s="1"/>
  <c r="BC695" i="1"/>
  <c r="BD695" i="1" s="1"/>
  <c r="BC696" i="1"/>
  <c r="BD696" i="1" s="1"/>
  <c r="BC697" i="1"/>
  <c r="BD697" i="1" s="1"/>
  <c r="BC698" i="1"/>
  <c r="BD698" i="1" s="1"/>
  <c r="BC699" i="1"/>
  <c r="BD699" i="1" s="1"/>
  <c r="BC700" i="1"/>
  <c r="BD700" i="1" s="1"/>
  <c r="BC701" i="1"/>
  <c r="BD701" i="1" s="1"/>
  <c r="BC702" i="1"/>
  <c r="BD702" i="1" s="1"/>
  <c r="BC703" i="1"/>
  <c r="BD703" i="1" s="1"/>
  <c r="BC704" i="1"/>
  <c r="BD704" i="1" s="1"/>
  <c r="BC705" i="1"/>
  <c r="BD705" i="1" s="1"/>
  <c r="BC706" i="1"/>
  <c r="BD706" i="1" s="1"/>
  <c r="BC707" i="1"/>
  <c r="BD707" i="1" s="1"/>
  <c r="BC708" i="1"/>
  <c r="BD708" i="1" s="1"/>
  <c r="BC709" i="1"/>
  <c r="BD709" i="1" s="1"/>
  <c r="BC710" i="1"/>
  <c r="BD710" i="1" s="1"/>
  <c r="BC711" i="1"/>
  <c r="BD711" i="1" s="1"/>
  <c r="BC712" i="1"/>
  <c r="BD712" i="1" s="1"/>
  <c r="BC713" i="1"/>
  <c r="BD713" i="1" s="1"/>
  <c r="BC714" i="1"/>
  <c r="BD714" i="1" s="1"/>
  <c r="BC715" i="1"/>
  <c r="BD715" i="1" s="1"/>
  <c r="BC716" i="1"/>
  <c r="BD716" i="1" s="1"/>
  <c r="BC717" i="1"/>
  <c r="BD717" i="1" s="1"/>
  <c r="BC718" i="1"/>
  <c r="BD718" i="1" s="1"/>
  <c r="BC719" i="1"/>
  <c r="BD719" i="1" s="1"/>
  <c r="BC720" i="1"/>
  <c r="BD720" i="1" s="1"/>
  <c r="BC721" i="1"/>
  <c r="BD721" i="1" s="1"/>
  <c r="BC722" i="1"/>
  <c r="BD722" i="1" s="1"/>
  <c r="BC723" i="1"/>
  <c r="BD723" i="1" s="1"/>
  <c r="BC724" i="1"/>
  <c r="BD724" i="1" s="1"/>
  <c r="BC725" i="1"/>
  <c r="BD725" i="1" s="1"/>
  <c r="BC726" i="1"/>
  <c r="BD726" i="1" s="1"/>
  <c r="BC727" i="1"/>
  <c r="BD727" i="1" s="1"/>
  <c r="BC728" i="1"/>
  <c r="BD728" i="1" s="1"/>
  <c r="BC729" i="1"/>
  <c r="BD729" i="1" s="1"/>
  <c r="BC730" i="1"/>
  <c r="BD730" i="1" s="1"/>
  <c r="BC731" i="1"/>
  <c r="BD731" i="1" s="1"/>
  <c r="BC732" i="1"/>
  <c r="BD732" i="1" s="1"/>
  <c r="BC733" i="1"/>
  <c r="BD733" i="1" s="1"/>
  <c r="BC734" i="1"/>
  <c r="BD734" i="1" s="1"/>
  <c r="BC735" i="1"/>
  <c r="BD735" i="1" s="1"/>
  <c r="BC736" i="1"/>
  <c r="BD736" i="1" s="1"/>
  <c r="BC737" i="1"/>
  <c r="BD737" i="1" s="1"/>
  <c r="BC738" i="1"/>
  <c r="BD738" i="1" s="1"/>
  <c r="BC739" i="1"/>
  <c r="BD739" i="1" s="1"/>
  <c r="BC740" i="1"/>
  <c r="BD740" i="1" s="1"/>
  <c r="BC741" i="1"/>
  <c r="BD741" i="1" s="1"/>
  <c r="BC742" i="1"/>
  <c r="BD742" i="1" s="1"/>
  <c r="BC743" i="1"/>
  <c r="BD743" i="1" s="1"/>
  <c r="BC744" i="1"/>
  <c r="BD744" i="1" s="1"/>
  <c r="BC745" i="1"/>
  <c r="BD745" i="1" s="1"/>
  <c r="BC746" i="1"/>
  <c r="BD746" i="1" s="1"/>
  <c r="BC747" i="1"/>
  <c r="BD747" i="1" s="1"/>
  <c r="BC748" i="1"/>
  <c r="BD748" i="1" s="1"/>
  <c r="BC749" i="1"/>
  <c r="BD749" i="1" s="1"/>
  <c r="BC750" i="1"/>
  <c r="BD750" i="1" s="1"/>
  <c r="BC751" i="1"/>
  <c r="BD751" i="1" s="1"/>
  <c r="BC752" i="1"/>
  <c r="BD752" i="1" s="1"/>
  <c r="BC753" i="1"/>
  <c r="BD753" i="1" s="1"/>
  <c r="BC754" i="1"/>
  <c r="BD754" i="1" s="1"/>
  <c r="BC755" i="1"/>
  <c r="BD755" i="1" s="1"/>
  <c r="BC756" i="1"/>
  <c r="BD756" i="1" s="1"/>
  <c r="BC757" i="1"/>
  <c r="BD757" i="1" s="1"/>
  <c r="BC758" i="1"/>
  <c r="BD758" i="1" s="1"/>
  <c r="BC759" i="1"/>
  <c r="BD759" i="1" s="1"/>
  <c r="BC760" i="1"/>
  <c r="BD760" i="1" s="1"/>
  <c r="BC761" i="1"/>
  <c r="BD761" i="1" s="1"/>
  <c r="BC762" i="1"/>
  <c r="BD762" i="1" s="1"/>
  <c r="BC763" i="1"/>
  <c r="BD763" i="1" s="1"/>
  <c r="BC764" i="1"/>
  <c r="BD764" i="1" s="1"/>
  <c r="BC765" i="1"/>
  <c r="BD765" i="1" s="1"/>
  <c r="BC766" i="1"/>
  <c r="BD766" i="1" s="1"/>
  <c r="BC767" i="1"/>
  <c r="BD767" i="1" s="1"/>
  <c r="BC768" i="1"/>
  <c r="BD768" i="1" s="1"/>
  <c r="BC769" i="1"/>
  <c r="BD769" i="1" s="1"/>
  <c r="BC770" i="1"/>
  <c r="BD770" i="1" s="1"/>
  <c r="BC771" i="1"/>
  <c r="BD771" i="1" s="1"/>
  <c r="BC772" i="1"/>
  <c r="BD772" i="1" s="1"/>
  <c r="BC773" i="1"/>
  <c r="BD773" i="1" s="1"/>
  <c r="BC774" i="1"/>
  <c r="BD774" i="1" s="1"/>
  <c r="BC775" i="1"/>
  <c r="BD775" i="1" s="1"/>
  <c r="BC776" i="1"/>
  <c r="BD776" i="1" s="1"/>
  <c r="BC777" i="1"/>
  <c r="BD777" i="1" s="1"/>
  <c r="BC778" i="1"/>
  <c r="BD778" i="1" s="1"/>
  <c r="BC779" i="1"/>
  <c r="BD779" i="1" s="1"/>
  <c r="BC780" i="1"/>
  <c r="BD780" i="1" s="1"/>
  <c r="BC781" i="1"/>
  <c r="BD781" i="1" s="1"/>
  <c r="BC782" i="1"/>
  <c r="BD782" i="1" s="1"/>
  <c r="BC783" i="1"/>
  <c r="BD783" i="1" s="1"/>
  <c r="BC784" i="1"/>
  <c r="BD784" i="1" s="1"/>
  <c r="BC785" i="1"/>
  <c r="BD785" i="1" s="1"/>
  <c r="BC786" i="1"/>
  <c r="BD786" i="1" s="1"/>
  <c r="BC787" i="1"/>
  <c r="BD787" i="1" s="1"/>
  <c r="BC788" i="1"/>
  <c r="BD788" i="1" s="1"/>
  <c r="BC789" i="1"/>
  <c r="BD789" i="1" s="1"/>
  <c r="BC790" i="1"/>
  <c r="BD790" i="1" s="1"/>
  <c r="BC792" i="1"/>
  <c r="BD792" i="1" s="1"/>
  <c r="BC793" i="1"/>
  <c r="BD793" i="1" s="1"/>
  <c r="BC794" i="1"/>
  <c r="BD794" i="1" s="1"/>
  <c r="BC795" i="1"/>
  <c r="BD795" i="1" s="1"/>
  <c r="BC796" i="1"/>
  <c r="BD796" i="1" s="1"/>
  <c r="BC797" i="1"/>
  <c r="BD797" i="1" s="1"/>
  <c r="BC798" i="1"/>
  <c r="BD798" i="1" s="1"/>
  <c r="BC799" i="1"/>
  <c r="BD799" i="1" s="1"/>
  <c r="BC800" i="1"/>
  <c r="BD800" i="1" s="1"/>
  <c r="BC801" i="1"/>
  <c r="BD801" i="1" s="1"/>
  <c r="BC802" i="1"/>
  <c r="BD802" i="1" s="1"/>
  <c r="BC803" i="1"/>
  <c r="BD803" i="1" s="1"/>
  <c r="BC804" i="1"/>
  <c r="BD804" i="1" s="1"/>
  <c r="BC805" i="1"/>
  <c r="BD805" i="1" s="1"/>
  <c r="BC806" i="1"/>
  <c r="BD806" i="1" s="1"/>
  <c r="BC807" i="1"/>
  <c r="BD807" i="1" s="1"/>
  <c r="BC808" i="1"/>
  <c r="BD808" i="1" s="1"/>
  <c r="BC809" i="1"/>
  <c r="BD809" i="1" s="1"/>
  <c r="BC810" i="1"/>
  <c r="BD810" i="1" s="1"/>
  <c r="BC811" i="1"/>
  <c r="BD811" i="1" s="1"/>
  <c r="BC812" i="1"/>
  <c r="BD812" i="1" s="1"/>
  <c r="BC813" i="1"/>
  <c r="BD813" i="1" s="1"/>
  <c r="BC814" i="1"/>
  <c r="BD814" i="1" s="1"/>
  <c r="BC815" i="1"/>
  <c r="BD815" i="1" s="1"/>
  <c r="BC816" i="1"/>
  <c r="BD816" i="1" s="1"/>
  <c r="BC818" i="1"/>
  <c r="BD818" i="1" s="1"/>
  <c r="BC819" i="1"/>
  <c r="BD819" i="1" s="1"/>
  <c r="BC820" i="1"/>
  <c r="BD820" i="1" s="1"/>
  <c r="BC821" i="1"/>
  <c r="BD821" i="1" s="1"/>
  <c r="BC822" i="1"/>
  <c r="BD822" i="1" s="1"/>
  <c r="BC823" i="1"/>
  <c r="BD823" i="1" s="1"/>
  <c r="BC824" i="1"/>
  <c r="BD824" i="1" s="1"/>
  <c r="BC825" i="1"/>
  <c r="BD825" i="1" s="1"/>
  <c r="BC826" i="1"/>
  <c r="BD826" i="1" s="1"/>
  <c r="BC827" i="1"/>
  <c r="BD827" i="1" s="1"/>
  <c r="BC828" i="1"/>
  <c r="BD828" i="1" s="1"/>
  <c r="BC829" i="1"/>
  <c r="BD829" i="1" s="1"/>
  <c r="BC830" i="1"/>
  <c r="BD830" i="1" s="1"/>
  <c r="BC831" i="1"/>
  <c r="BD831" i="1" s="1"/>
  <c r="BC832" i="1"/>
  <c r="BD832" i="1" s="1"/>
  <c r="BC833" i="1"/>
  <c r="BD833" i="1" s="1"/>
  <c r="BC834" i="1"/>
  <c r="BD834" i="1" s="1"/>
  <c r="BC835" i="1"/>
  <c r="BD835" i="1" s="1"/>
  <c r="BC836" i="1"/>
  <c r="BD836" i="1" s="1"/>
  <c r="BC837" i="1"/>
  <c r="BD837" i="1" s="1"/>
  <c r="BC838" i="1"/>
  <c r="BD838" i="1" s="1"/>
  <c r="BC839" i="1"/>
  <c r="BD839" i="1" s="1"/>
  <c r="BC840" i="1"/>
  <c r="BD840" i="1" s="1"/>
  <c r="BC841" i="1"/>
  <c r="BD841" i="1" s="1"/>
  <c r="BC842" i="1"/>
  <c r="BD842" i="1" s="1"/>
  <c r="BC843" i="1"/>
  <c r="BD843" i="1" s="1"/>
  <c r="BC844" i="1"/>
  <c r="BD844" i="1" s="1"/>
  <c r="BC845" i="1"/>
  <c r="BD845" i="1" s="1"/>
  <c r="BC846" i="1"/>
  <c r="BD846" i="1" s="1"/>
  <c r="BC847" i="1"/>
  <c r="BD847" i="1" s="1"/>
  <c r="BC848" i="1"/>
  <c r="BD848" i="1" s="1"/>
  <c r="BC849" i="1"/>
  <c r="BD849" i="1" s="1"/>
  <c r="BC850" i="1"/>
  <c r="BD850" i="1" s="1"/>
  <c r="BC851" i="1"/>
  <c r="BD851" i="1" s="1"/>
  <c r="BC852" i="1"/>
  <c r="BD852" i="1" s="1"/>
  <c r="BC853" i="1"/>
  <c r="BD853" i="1" s="1"/>
  <c r="BC854" i="1"/>
  <c r="BD854" i="1" s="1"/>
  <c r="BC855" i="1"/>
  <c r="BD855" i="1" s="1"/>
  <c r="BC856" i="1"/>
  <c r="BD856" i="1" s="1"/>
  <c r="BC857" i="1"/>
  <c r="BD857" i="1" s="1"/>
  <c r="BC858" i="1"/>
  <c r="BD858" i="1" s="1"/>
  <c r="BC859" i="1"/>
  <c r="BD859" i="1" s="1"/>
  <c r="BC860" i="1"/>
  <c r="BD860" i="1" s="1"/>
  <c r="BC861" i="1"/>
  <c r="BD861" i="1" s="1"/>
  <c r="BC862" i="1"/>
  <c r="BD862" i="1" s="1"/>
  <c r="BC863" i="1"/>
  <c r="BD863" i="1" s="1"/>
  <c r="BC864" i="1"/>
  <c r="BD864" i="1" s="1"/>
  <c r="BC865" i="1"/>
  <c r="BD865" i="1" s="1"/>
  <c r="BC866" i="1"/>
  <c r="BD866" i="1" s="1"/>
  <c r="BC867" i="1"/>
  <c r="BD867" i="1" s="1"/>
  <c r="BC868" i="1"/>
  <c r="BD868" i="1" s="1"/>
  <c r="BC869" i="1"/>
  <c r="BD869" i="1" s="1"/>
  <c r="BC870" i="1"/>
  <c r="BD870" i="1" s="1"/>
  <c r="BC871" i="1"/>
  <c r="BD871" i="1" s="1"/>
  <c r="BC872" i="1"/>
  <c r="BD872" i="1" s="1"/>
  <c r="BC873" i="1"/>
  <c r="BD873" i="1" s="1"/>
  <c r="BC874" i="1"/>
  <c r="BD874" i="1" s="1"/>
  <c r="BC875" i="1"/>
  <c r="BD875" i="1" s="1"/>
  <c r="BC876" i="1"/>
  <c r="BD876" i="1" s="1"/>
  <c r="BC877" i="1"/>
  <c r="BD877" i="1" s="1"/>
  <c r="BC878" i="1"/>
  <c r="BD878" i="1" s="1"/>
  <c r="BC879" i="1"/>
  <c r="BD879" i="1" s="1"/>
  <c r="BC880" i="1"/>
  <c r="BD880" i="1" s="1"/>
  <c r="BC881" i="1"/>
  <c r="BD881" i="1" s="1"/>
  <c r="BC882" i="1"/>
  <c r="BD882" i="1" s="1"/>
  <c r="BC883" i="1"/>
  <c r="BD883" i="1" s="1"/>
  <c r="BC884" i="1"/>
  <c r="BD884" i="1" s="1"/>
  <c r="BC885" i="1"/>
  <c r="BD885" i="1" s="1"/>
  <c r="BC886" i="1"/>
  <c r="BD886" i="1" s="1"/>
  <c r="BC887" i="1"/>
  <c r="BD887" i="1" s="1"/>
  <c r="BC888" i="1"/>
  <c r="BD888" i="1" s="1"/>
  <c r="BC890" i="1"/>
  <c r="BD890" i="1" s="1"/>
  <c r="BC891" i="1"/>
  <c r="BD891" i="1" s="1"/>
  <c r="BC892" i="1"/>
  <c r="BD892" i="1" s="1"/>
  <c r="BC893" i="1"/>
  <c r="BD893" i="1" s="1"/>
  <c r="BC894" i="1"/>
  <c r="BD894" i="1" s="1"/>
  <c r="BC895" i="1"/>
  <c r="BD895" i="1" s="1"/>
  <c r="BC896" i="1"/>
  <c r="BD896" i="1" s="1"/>
  <c r="BC897" i="1"/>
  <c r="BD897" i="1" s="1"/>
  <c r="BC898" i="1"/>
  <c r="BD898" i="1" s="1"/>
  <c r="BC899" i="1"/>
  <c r="BD899" i="1" s="1"/>
  <c r="BC900" i="1"/>
  <c r="BD900" i="1" s="1"/>
  <c r="BC901" i="1"/>
  <c r="BD901" i="1" s="1"/>
  <c r="BC902" i="1"/>
  <c r="BD902" i="1" s="1"/>
  <c r="BC903" i="1"/>
  <c r="BD903" i="1" s="1"/>
  <c r="BC904" i="1"/>
  <c r="BD904" i="1" s="1"/>
  <c r="BC905" i="1"/>
  <c r="BD905" i="1" s="1"/>
  <c r="BC906" i="1"/>
  <c r="BD906" i="1" s="1"/>
  <c r="BC907" i="1"/>
  <c r="BD907" i="1" s="1"/>
  <c r="BC908" i="1"/>
  <c r="BD908" i="1" s="1"/>
  <c r="BC909" i="1"/>
  <c r="BD909" i="1" s="1"/>
  <c r="BC910" i="1"/>
  <c r="BD910" i="1" s="1"/>
  <c r="BC911" i="1"/>
  <c r="BD911" i="1" s="1"/>
  <c r="BC912" i="1"/>
  <c r="BD912" i="1" s="1"/>
  <c r="BC913" i="1"/>
  <c r="BD913" i="1" s="1"/>
  <c r="BC914" i="1"/>
  <c r="BD914" i="1" s="1"/>
  <c r="BC915" i="1"/>
  <c r="BD915" i="1" s="1"/>
  <c r="BC916" i="1"/>
  <c r="BD916" i="1" s="1"/>
  <c r="BC917" i="1"/>
  <c r="BD917" i="1" s="1"/>
  <c r="BC918" i="1"/>
  <c r="BD918" i="1" s="1"/>
  <c r="BC919" i="1"/>
  <c r="BD919" i="1" s="1"/>
  <c r="BC920" i="1"/>
  <c r="BD920" i="1" s="1"/>
  <c r="BC921" i="1"/>
  <c r="BD921" i="1" s="1"/>
  <c r="BC922" i="1"/>
  <c r="BD922" i="1" s="1"/>
  <c r="BC923" i="1"/>
  <c r="BD923" i="1" s="1"/>
  <c r="BC924" i="1"/>
  <c r="BD924" i="1" s="1"/>
  <c r="BC925" i="1"/>
  <c r="BD925" i="1" s="1"/>
  <c r="BC926" i="1"/>
  <c r="BD926" i="1" s="1"/>
  <c r="BC927" i="1"/>
  <c r="BD927" i="1" s="1"/>
  <c r="BC928" i="1"/>
  <c r="BD928" i="1" s="1"/>
  <c r="BC929" i="1"/>
  <c r="BD929" i="1" s="1"/>
  <c r="BC930" i="1"/>
  <c r="BD930" i="1" s="1"/>
  <c r="BC931" i="1"/>
  <c r="BD931" i="1" s="1"/>
  <c r="BC932" i="1"/>
  <c r="BD932" i="1" s="1"/>
  <c r="BC933" i="1"/>
  <c r="BD933" i="1" s="1"/>
  <c r="BC934" i="1"/>
  <c r="BD934" i="1" s="1"/>
  <c r="BC935" i="1"/>
  <c r="BD935" i="1" s="1"/>
  <c r="BC936" i="1"/>
  <c r="BD936" i="1" s="1"/>
  <c r="BC937" i="1"/>
  <c r="BD937" i="1" s="1"/>
  <c r="BC938" i="1"/>
  <c r="BD938" i="1" s="1"/>
  <c r="BC939" i="1"/>
  <c r="BD939" i="1" s="1"/>
  <c r="BC940" i="1"/>
  <c r="BD940" i="1" s="1"/>
  <c r="BC941" i="1"/>
  <c r="BD941" i="1" s="1"/>
  <c r="BC942" i="1"/>
  <c r="BD942" i="1" s="1"/>
  <c r="BC944" i="1"/>
  <c r="BD944" i="1" s="1"/>
  <c r="BC945" i="1"/>
  <c r="BD945" i="1" s="1"/>
  <c r="BC946" i="1"/>
  <c r="BD946" i="1" s="1"/>
  <c r="BC947" i="1"/>
  <c r="BD947" i="1" s="1"/>
  <c r="BC948" i="1"/>
  <c r="BD948" i="1" s="1"/>
  <c r="BC949" i="1"/>
  <c r="BD949" i="1" s="1"/>
  <c r="BC950" i="1"/>
  <c r="BD950" i="1" s="1"/>
  <c r="BC951" i="1"/>
  <c r="BD951" i="1" s="1"/>
  <c r="BC952" i="1"/>
  <c r="BD952" i="1" s="1"/>
  <c r="BC954" i="1"/>
  <c r="BD954" i="1" s="1"/>
  <c r="BC955" i="1"/>
  <c r="BD955" i="1" s="1"/>
  <c r="BC956" i="1"/>
  <c r="BD956" i="1" s="1"/>
  <c r="BC957" i="1"/>
  <c r="BD957" i="1" s="1"/>
  <c r="BC958" i="1"/>
  <c r="BD958" i="1" s="1"/>
  <c r="BC959" i="1"/>
  <c r="BD959" i="1" s="1"/>
  <c r="BC960" i="1"/>
  <c r="BD960" i="1" s="1"/>
  <c r="BC961" i="1"/>
  <c r="BD961" i="1" s="1"/>
  <c r="BC962" i="1"/>
  <c r="BD962" i="1" s="1"/>
  <c r="BC963" i="1"/>
  <c r="BD963" i="1" s="1"/>
  <c r="BC964" i="1"/>
  <c r="BD964" i="1" s="1"/>
  <c r="BC965" i="1"/>
  <c r="BD965" i="1" s="1"/>
  <c r="BC966" i="1"/>
  <c r="BD966" i="1" s="1"/>
  <c r="BC967" i="1"/>
  <c r="BD967" i="1" s="1"/>
  <c r="BC968" i="1"/>
  <c r="BD968" i="1" s="1"/>
  <c r="BC969" i="1"/>
  <c r="BD969" i="1" s="1"/>
  <c r="BC970" i="1"/>
  <c r="BD970" i="1" s="1"/>
  <c r="BC971" i="1"/>
  <c r="BD971" i="1" s="1"/>
  <c r="BC972" i="1"/>
  <c r="BD972" i="1" s="1"/>
  <c r="BC973" i="1"/>
  <c r="BD973" i="1" s="1"/>
  <c r="BC974" i="1"/>
  <c r="BD974" i="1" s="1"/>
  <c r="BC975" i="1"/>
  <c r="BD975" i="1" s="1"/>
  <c r="BC976" i="1"/>
  <c r="BD976" i="1" s="1"/>
  <c r="BC977" i="1"/>
  <c r="BD977" i="1" s="1"/>
  <c r="BC978" i="1"/>
  <c r="BD978" i="1" s="1"/>
  <c r="BC979" i="1"/>
  <c r="BD979" i="1" s="1"/>
  <c r="BC980" i="1"/>
  <c r="BD980" i="1" s="1"/>
  <c r="BC981" i="1"/>
  <c r="BD981" i="1" s="1"/>
  <c r="BC982" i="1"/>
  <c r="BD982" i="1" s="1"/>
  <c r="BC983" i="1"/>
  <c r="BD983" i="1" s="1"/>
  <c r="BC984" i="1"/>
  <c r="BD984" i="1" s="1"/>
  <c r="BC985" i="1"/>
  <c r="BD985" i="1" s="1"/>
  <c r="BC986" i="1"/>
  <c r="BD986" i="1" s="1"/>
  <c r="BC987" i="1"/>
  <c r="BD987" i="1" s="1"/>
  <c r="BC988" i="1"/>
  <c r="BD988" i="1" s="1"/>
  <c r="BC989" i="1"/>
  <c r="BD989" i="1" s="1"/>
  <c r="BC990" i="1"/>
  <c r="BD990" i="1" s="1"/>
  <c r="BC991" i="1"/>
  <c r="BD991" i="1" s="1"/>
  <c r="BC992" i="1"/>
  <c r="BD992" i="1" s="1"/>
  <c r="BC994" i="1"/>
  <c r="BD994" i="1" s="1"/>
  <c r="BC995" i="1"/>
  <c r="BD995" i="1" s="1"/>
  <c r="BC996" i="1"/>
  <c r="BD996" i="1" s="1"/>
  <c r="BC997" i="1"/>
  <c r="BD997" i="1" s="1"/>
  <c r="BC998" i="1"/>
  <c r="BD998" i="1" s="1"/>
  <c r="BC1000" i="1"/>
  <c r="BD1000" i="1" s="1"/>
  <c r="BC1001" i="1"/>
  <c r="BD1001" i="1" s="1"/>
  <c r="BC1002" i="1"/>
  <c r="BD1002" i="1" s="1"/>
  <c r="BC1003" i="1"/>
  <c r="BD1003" i="1" s="1"/>
  <c r="BC1004" i="1"/>
  <c r="BD1004" i="1" s="1"/>
  <c r="BC1005" i="1"/>
  <c r="BD1005" i="1" s="1"/>
  <c r="BC1006" i="1"/>
  <c r="BD1006" i="1" s="1"/>
  <c r="BC1007" i="1"/>
  <c r="BD1007" i="1" s="1"/>
  <c r="BC1008" i="1"/>
  <c r="BD1008" i="1" s="1"/>
  <c r="BC1009" i="1"/>
  <c r="BD1009" i="1" s="1"/>
  <c r="BC1010" i="1"/>
  <c r="BD1010" i="1" s="1"/>
  <c r="BC1011" i="1"/>
  <c r="BD1011" i="1" s="1"/>
  <c r="BC1012" i="1"/>
  <c r="BD1012" i="1" s="1"/>
  <c r="BC1013" i="1"/>
  <c r="BD1013" i="1" s="1"/>
  <c r="BC1014" i="1"/>
  <c r="BD1014" i="1" s="1"/>
  <c r="BC1015" i="1"/>
  <c r="BD1015" i="1" s="1"/>
  <c r="BC1016" i="1"/>
  <c r="BD1016" i="1" s="1"/>
  <c r="BC1017" i="1"/>
  <c r="BD1017" i="1" s="1"/>
  <c r="BC1018" i="1"/>
  <c r="BD1018" i="1" s="1"/>
  <c r="BC1019" i="1"/>
  <c r="BD1019" i="1" s="1"/>
  <c r="BC1020" i="1"/>
  <c r="BD1020" i="1" s="1"/>
  <c r="BC1021" i="1"/>
  <c r="BD1021" i="1" s="1"/>
  <c r="BC1022" i="1"/>
  <c r="BD1022" i="1" s="1"/>
  <c r="BC1023" i="1"/>
  <c r="BD1023" i="1" s="1"/>
  <c r="BC1024" i="1"/>
  <c r="BD1024" i="1" s="1"/>
  <c r="BC1025" i="1"/>
  <c r="BD1025" i="1" s="1"/>
  <c r="BC1026" i="1"/>
  <c r="BD1026" i="1" s="1"/>
  <c r="BC1027" i="1"/>
  <c r="BD1027" i="1" s="1"/>
  <c r="BC1028" i="1"/>
  <c r="BD1028" i="1" s="1"/>
  <c r="BC1029" i="1"/>
  <c r="BD1029" i="1" s="1"/>
  <c r="BC1030" i="1"/>
  <c r="BD1030" i="1" s="1"/>
  <c r="BC1031" i="1"/>
  <c r="BD1031" i="1" s="1"/>
  <c r="BC1032" i="1"/>
  <c r="BD1032" i="1" s="1"/>
  <c r="BC1033" i="1"/>
  <c r="BD1033" i="1" s="1"/>
  <c r="BC1034" i="1"/>
  <c r="BD1034" i="1" s="1"/>
  <c r="BC1035" i="1"/>
  <c r="BD1035" i="1" s="1"/>
  <c r="BC1036" i="1"/>
  <c r="BD1036" i="1" s="1"/>
  <c r="BC1037" i="1"/>
  <c r="BD1037" i="1" s="1"/>
  <c r="BC1038" i="1"/>
  <c r="BD1038" i="1" s="1"/>
  <c r="BC1039" i="1"/>
  <c r="BD1039" i="1" s="1"/>
  <c r="BC1040" i="1"/>
  <c r="BD1040" i="1" s="1"/>
  <c r="BC1041" i="1"/>
  <c r="BD1041" i="1" s="1"/>
  <c r="BC1042" i="1"/>
  <c r="BD1042" i="1" s="1"/>
  <c r="BC1044" i="1"/>
  <c r="BD1044" i="1" s="1"/>
  <c r="BC1045" i="1"/>
  <c r="BD1045" i="1" s="1"/>
  <c r="BC1046" i="1"/>
  <c r="BD1046" i="1" s="1"/>
  <c r="BC1047" i="1"/>
  <c r="BD1047" i="1" s="1"/>
  <c r="BC1048" i="1"/>
  <c r="BD1048" i="1" s="1"/>
  <c r="BC1049" i="1"/>
  <c r="BD1049" i="1" s="1"/>
  <c r="BC1050" i="1"/>
  <c r="BD1050" i="1" s="1"/>
  <c r="BC1051" i="1"/>
  <c r="BD1051" i="1" s="1"/>
  <c r="BC1052" i="1"/>
  <c r="BD1052" i="1" s="1"/>
  <c r="BC1053" i="1"/>
  <c r="BD1053" i="1" s="1"/>
  <c r="BC1054" i="1"/>
  <c r="BD1054" i="1" s="1"/>
  <c r="BC1055" i="1"/>
  <c r="BD1055" i="1" s="1"/>
  <c r="BC1056" i="1"/>
  <c r="BD1056" i="1" s="1"/>
  <c r="BC1057" i="1"/>
  <c r="BD1057" i="1" s="1"/>
  <c r="BC1058" i="1"/>
  <c r="BD1058" i="1" s="1"/>
  <c r="BC1059" i="1"/>
  <c r="BD1059" i="1" s="1"/>
  <c r="BC1060" i="1"/>
  <c r="BD1060" i="1" s="1"/>
  <c r="BC1061" i="1"/>
  <c r="BD1061" i="1" s="1"/>
  <c r="BC1062" i="1"/>
  <c r="BD1062" i="1" s="1"/>
  <c r="BC1063" i="1"/>
  <c r="BD1063" i="1" s="1"/>
  <c r="BC1064" i="1"/>
  <c r="BD1064" i="1" s="1"/>
  <c r="BC1065" i="1"/>
  <c r="BD1065" i="1" s="1"/>
  <c r="BC1066" i="1"/>
  <c r="BD1066" i="1" s="1"/>
  <c r="BC1067" i="1"/>
  <c r="BD1067" i="1" s="1"/>
  <c r="BC1068" i="1"/>
  <c r="BD1068" i="1" s="1"/>
  <c r="BC1069" i="1"/>
  <c r="BD1069" i="1" s="1"/>
  <c r="BC1070" i="1"/>
  <c r="BD1070" i="1" s="1"/>
  <c r="BC1071" i="1"/>
  <c r="BD1071" i="1" s="1"/>
  <c r="BC1072" i="1"/>
  <c r="BD1072" i="1" s="1"/>
  <c r="BC1073" i="1"/>
  <c r="BD1073" i="1" s="1"/>
  <c r="BC1074" i="1"/>
  <c r="BD1074" i="1" s="1"/>
  <c r="BC1076" i="1"/>
  <c r="BD1076" i="1" s="1"/>
  <c r="BC1077" i="1"/>
  <c r="BD1077" i="1" s="1"/>
  <c r="BC1078" i="1"/>
  <c r="BD1078" i="1" s="1"/>
  <c r="BC1079" i="1"/>
  <c r="BD1079" i="1" s="1"/>
  <c r="BC1081" i="1"/>
  <c r="BD1081" i="1" s="1"/>
  <c r="BC1082" i="1"/>
  <c r="BD1082" i="1" s="1"/>
  <c r="BC1083" i="1"/>
  <c r="BD1083" i="1" s="1"/>
  <c r="BC1084" i="1"/>
  <c r="BD1084" i="1" s="1"/>
  <c r="BC1085" i="1"/>
  <c r="BD1085" i="1" s="1"/>
  <c r="BC1086" i="1"/>
  <c r="BD1086" i="1" s="1"/>
  <c r="BC1087" i="1"/>
  <c r="BD1087" i="1" s="1"/>
  <c r="BC1088" i="1"/>
  <c r="BD1088" i="1" s="1"/>
  <c r="BC1089" i="1"/>
  <c r="BD1089" i="1" s="1"/>
  <c r="BC1090" i="1"/>
  <c r="BD1090" i="1" s="1"/>
  <c r="BC1092" i="1"/>
  <c r="BD1092" i="1" s="1"/>
  <c r="BC1093" i="1"/>
  <c r="BD1093" i="1" s="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6" i="1"/>
  <c r="AD407" i="1"/>
  <c r="AD408" i="1"/>
  <c r="AD409" i="1"/>
  <c r="AD410" i="1"/>
  <c r="AD411" i="1"/>
  <c r="AD412" i="1"/>
  <c r="AD414" i="1"/>
  <c r="AD415" i="1"/>
  <c r="AD416" i="1"/>
  <c r="AD417" i="1"/>
  <c r="AD418" i="1"/>
  <c r="AD419" i="1"/>
  <c r="AD420" i="1"/>
  <c r="AD421" i="1"/>
  <c r="AD422" i="1"/>
  <c r="AD423" i="1"/>
  <c r="AD424" i="1"/>
  <c r="AD425" i="1"/>
  <c r="AD426" i="1"/>
  <c r="AD427" i="1"/>
  <c r="AD428" i="1"/>
  <c r="AD429" i="1"/>
  <c r="AD430" i="1"/>
  <c r="AD431" i="1"/>
  <c r="AD432" i="1"/>
  <c r="AD433" i="1"/>
  <c r="AD434"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5" i="1"/>
  <c r="AD636" i="1"/>
  <c r="AD638" i="1"/>
  <c r="AD640" i="1"/>
  <c r="AD641" i="1"/>
  <c r="AD642" i="1"/>
  <c r="AD643" i="1"/>
  <c r="AD645" i="1"/>
  <c r="AD646" i="1"/>
  <c r="AD647" i="1"/>
  <c r="AD648" i="1"/>
  <c r="AD649" i="1"/>
  <c r="AD650" i="1"/>
  <c r="AD651" i="1"/>
  <c r="AD652" i="1"/>
  <c r="AD653" i="1"/>
  <c r="AD654" i="1"/>
  <c r="AD655" i="1"/>
  <c r="AD656" i="1"/>
  <c r="AD657" i="1"/>
  <c r="AD658" i="1"/>
  <c r="AD659" i="1"/>
  <c r="AD660" i="1"/>
  <c r="AD661" i="1"/>
  <c r="AD663" i="1"/>
  <c r="AD664" i="1"/>
  <c r="AD665" i="1"/>
  <c r="AD666" i="1"/>
  <c r="AD667" i="1"/>
  <c r="AD668" i="1"/>
  <c r="AD670" i="1"/>
  <c r="AD671" i="1"/>
  <c r="AD672" i="1"/>
  <c r="AD673" i="1"/>
  <c r="AD675" i="1"/>
  <c r="AD676" i="1"/>
  <c r="AD677" i="1"/>
  <c r="AD678" i="1"/>
  <c r="AD679" i="1"/>
  <c r="AD680" i="1"/>
  <c r="AD681" i="1"/>
  <c r="AD682" i="1"/>
  <c r="AD683" i="1"/>
  <c r="AD684" i="1"/>
  <c r="AD685" i="1"/>
  <c r="AD686" i="1"/>
  <c r="AD687" i="1"/>
  <c r="AD688" i="1"/>
  <c r="AD689" i="1"/>
  <c r="AD690" i="1"/>
  <c r="AD691" i="1"/>
  <c r="AD692"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4" i="1"/>
  <c r="AD945" i="1"/>
  <c r="AD946" i="1"/>
  <c r="AD947" i="1"/>
  <c r="AD948" i="1"/>
  <c r="AD949" i="1"/>
  <c r="AD950" i="1"/>
  <c r="AD951" i="1"/>
  <c r="AD952"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AD987" i="1"/>
  <c r="AD988" i="1"/>
  <c r="AD989" i="1"/>
  <c r="AD990" i="1"/>
  <c r="AD991" i="1"/>
  <c r="AD992" i="1"/>
  <c r="AD994" i="1"/>
  <c r="AD995" i="1"/>
  <c r="AD996" i="1"/>
  <c r="AD997" i="1"/>
  <c r="AD998" i="1"/>
  <c r="AD1000" i="1"/>
  <c r="AD1001" i="1"/>
  <c r="AD1002" i="1"/>
  <c r="AD1003" i="1"/>
  <c r="AD1004" i="1"/>
  <c r="AD1005" i="1"/>
  <c r="AD1006" i="1"/>
  <c r="AD1007" i="1"/>
  <c r="AD1008" i="1"/>
  <c r="AD1009" i="1"/>
  <c r="AD1010" i="1"/>
  <c r="AD1011" i="1"/>
  <c r="AD1012" i="1"/>
  <c r="AD1013" i="1"/>
  <c r="AD1014" i="1"/>
  <c r="AD1015" i="1"/>
  <c r="AD1016" i="1"/>
  <c r="AD1017" i="1"/>
  <c r="AD1018" i="1"/>
  <c r="AD1019" i="1"/>
  <c r="AD1020" i="1"/>
  <c r="AD1021" i="1"/>
  <c r="AD1022" i="1"/>
  <c r="AD1023" i="1"/>
  <c r="AD1024" i="1"/>
  <c r="AD1025" i="1"/>
  <c r="AD1026" i="1"/>
  <c r="AD1027" i="1"/>
  <c r="AD1028" i="1"/>
  <c r="AD1029" i="1"/>
  <c r="AD1030" i="1"/>
  <c r="AD1031" i="1"/>
  <c r="AD1032" i="1"/>
  <c r="AD1033" i="1"/>
  <c r="AD1034" i="1"/>
  <c r="AD1035" i="1"/>
  <c r="AD1036" i="1"/>
  <c r="AD1037" i="1"/>
  <c r="AD1038" i="1"/>
  <c r="AD1039" i="1"/>
  <c r="AD1040" i="1"/>
  <c r="AD1041" i="1"/>
  <c r="AD1042" i="1"/>
  <c r="AD1044" i="1"/>
  <c r="AD1045" i="1"/>
  <c r="AD1046" i="1"/>
  <c r="AD1047"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1" i="1"/>
  <c r="AD1072" i="1"/>
  <c r="AD1073" i="1"/>
  <c r="AD1074" i="1"/>
  <c r="AD1076" i="1"/>
  <c r="AD1077" i="1"/>
  <c r="AD1078" i="1"/>
  <c r="AD1079" i="1"/>
  <c r="AD1081" i="1"/>
  <c r="AD1082" i="1"/>
  <c r="AD1083" i="1"/>
  <c r="AD1084" i="1"/>
  <c r="AD1085" i="1"/>
  <c r="AD1086" i="1"/>
  <c r="AD1087" i="1"/>
  <c r="AD1088" i="1"/>
  <c r="AD1089" i="1"/>
  <c r="AD1090" i="1"/>
  <c r="AD1092" i="1"/>
  <c r="AD1093" i="1"/>
  <c r="BG143" i="1" l="1"/>
  <c r="BP143" i="1" s="1"/>
  <c r="BH143" i="1"/>
  <c r="BH634" i="1"/>
  <c r="BO634" i="1" s="1"/>
  <c r="BG634" i="1"/>
  <c r="BI24" i="1"/>
  <c r="BI858" i="1"/>
  <c r="BI666" i="1"/>
  <c r="BI535" i="1"/>
  <c r="BI487" i="1"/>
  <c r="BI341" i="1"/>
  <c r="BI1024" i="1"/>
  <c r="BI833" i="1"/>
  <c r="BI817" i="1"/>
  <c r="BI414" i="1"/>
  <c r="BI205" i="1"/>
  <c r="BI546" i="1"/>
  <c r="BI1067" i="1"/>
  <c r="BI869" i="1"/>
  <c r="BI725" i="1"/>
  <c r="BI925" i="1"/>
  <c r="BI954" i="1"/>
  <c r="BI1041" i="1"/>
  <c r="BI660" i="1"/>
  <c r="BI571" i="1"/>
  <c r="BI1058" i="1"/>
  <c r="BI836" i="1"/>
  <c r="BI708" i="1"/>
  <c r="BI449" i="1"/>
  <c r="BI303" i="1"/>
  <c r="BI65" i="1"/>
  <c r="BI969" i="1"/>
  <c r="BI575" i="1"/>
  <c r="BI1083" i="1"/>
  <c r="BI829" i="1"/>
  <c r="BI221" i="1"/>
  <c r="BI917" i="1"/>
  <c r="BI773" i="1"/>
  <c r="BI916" i="1"/>
  <c r="BI594" i="1"/>
  <c r="BI319" i="1"/>
  <c r="BI49" i="1"/>
  <c r="BI844" i="1"/>
  <c r="BI209" i="1"/>
  <c r="BI1043" i="1"/>
  <c r="BI502" i="1"/>
  <c r="BI150" i="1"/>
  <c r="BI733" i="1"/>
  <c r="BI964" i="1"/>
  <c r="BI675" i="1"/>
  <c r="BI279" i="1"/>
  <c r="BI1010" i="1"/>
  <c r="BI1088" i="1"/>
  <c r="BI994" i="1"/>
  <c r="BI866" i="1"/>
  <c r="BI850" i="1"/>
  <c r="BI770" i="1"/>
  <c r="BI754" i="1"/>
  <c r="BI722" i="1"/>
  <c r="BI674" i="1"/>
  <c r="BI333" i="1"/>
  <c r="BI63" i="1"/>
  <c r="BI455" i="1"/>
  <c r="BI827" i="1"/>
  <c r="BI595" i="1"/>
  <c r="BI729" i="1"/>
  <c r="BI875" i="1"/>
  <c r="BI1075" i="1"/>
  <c r="BI981" i="1"/>
  <c r="BI644" i="1"/>
  <c r="BI401" i="1"/>
  <c r="BI587" i="1"/>
  <c r="BI1064" i="1"/>
  <c r="BI1011" i="1"/>
  <c r="BI804" i="1"/>
  <c r="BI788" i="1"/>
  <c r="BI513" i="1"/>
  <c r="BI240" i="1"/>
  <c r="BI103" i="1"/>
  <c r="BI867" i="1"/>
  <c r="BI438" i="1"/>
  <c r="BI248" i="1"/>
  <c r="BI1051" i="1"/>
  <c r="BI635" i="1"/>
  <c r="BI586" i="1"/>
  <c r="BI425" i="1"/>
  <c r="BI405" i="1"/>
  <c r="BI349" i="1"/>
  <c r="BI1004" i="1"/>
  <c r="BI738" i="1"/>
  <c r="BI651" i="1"/>
  <c r="BI581" i="1"/>
  <c r="BI1081" i="1"/>
  <c r="BI987" i="1"/>
  <c r="BI795" i="1"/>
  <c r="BI375" i="1"/>
  <c r="BI127" i="1"/>
  <c r="BI955" i="1"/>
  <c r="BI732" i="1"/>
  <c r="BI717" i="1"/>
  <c r="BI495" i="1"/>
  <c r="BI999" i="1"/>
  <c r="BI920" i="1"/>
  <c r="BI760" i="1"/>
  <c r="BI566" i="1"/>
  <c r="BI421" i="1"/>
  <c r="BI372" i="1"/>
  <c r="BI323" i="1"/>
  <c r="BI307" i="1"/>
  <c r="BI275" i="1"/>
  <c r="BI132" i="1"/>
  <c r="BI100" i="1"/>
  <c r="BI53" i="1"/>
  <c r="BI720" i="1"/>
  <c r="BI461" i="1"/>
  <c r="BI283" i="1"/>
  <c r="BI1061" i="1"/>
  <c r="BI663" i="1"/>
  <c r="BI613" i="1"/>
  <c r="BI597" i="1"/>
  <c r="BI516" i="1"/>
  <c r="BI436" i="1"/>
  <c r="BI387" i="1"/>
  <c r="BI322" i="1"/>
  <c r="BI306" i="1"/>
  <c r="BI148" i="1"/>
  <c r="BI84" i="1"/>
  <c r="BI36" i="1"/>
  <c r="BI20" i="1"/>
  <c r="BI654" i="1"/>
  <c r="BI621" i="1"/>
  <c r="BI557" i="1"/>
  <c r="BI444" i="1"/>
  <c r="BI428" i="1"/>
  <c r="BI330" i="1"/>
  <c r="BI301" i="1"/>
  <c r="BI1029" i="1"/>
  <c r="BI966" i="1"/>
  <c r="BI950" i="1"/>
  <c r="BI934" i="1"/>
  <c r="BI902" i="1"/>
  <c r="BI886" i="1"/>
  <c r="BI838" i="1"/>
  <c r="BI822" i="1"/>
  <c r="BI790" i="1"/>
  <c r="BI710" i="1"/>
  <c r="BI678" i="1"/>
  <c r="BI661" i="1"/>
  <c r="BI645" i="1"/>
  <c r="BI612" i="1"/>
  <c r="BI515" i="1"/>
  <c r="BI499" i="1"/>
  <c r="BI483" i="1"/>
  <c r="BI451" i="1"/>
  <c r="BI419" i="1"/>
  <c r="BI402" i="1"/>
  <c r="BI386" i="1"/>
  <c r="BI353" i="1"/>
  <c r="BI337" i="1"/>
  <c r="BI289" i="1"/>
  <c r="BI163" i="1"/>
  <c r="BI147" i="1"/>
  <c r="BI35" i="1"/>
  <c r="BI19" i="1"/>
  <c r="BI1005" i="1"/>
  <c r="BI894" i="1"/>
  <c r="BI814" i="1"/>
  <c r="BI702" i="1"/>
  <c r="BI653" i="1"/>
  <c r="BI620" i="1"/>
  <c r="BI507" i="1"/>
  <c r="BI459" i="1"/>
  <c r="BI443" i="1"/>
  <c r="BI427" i="1"/>
  <c r="BI411" i="1"/>
  <c r="BI394" i="1"/>
  <c r="BI329" i="1"/>
  <c r="BI297" i="1"/>
  <c r="BI250" i="1"/>
  <c r="BI203" i="1"/>
  <c r="BI171" i="1"/>
  <c r="BI138" i="1"/>
  <c r="BI122" i="1"/>
  <c r="BI75" i="1"/>
  <c r="BI27" i="1"/>
  <c r="BI311" i="1"/>
  <c r="BI690" i="1"/>
  <c r="BI980" i="1"/>
  <c r="BI758" i="1"/>
  <c r="BI762" i="1"/>
  <c r="BI962" i="1"/>
  <c r="BI905" i="1"/>
  <c r="BI30" i="1"/>
  <c r="BI1074" i="1"/>
  <c r="BI1047" i="1"/>
  <c r="BI1035" i="1"/>
  <c r="BI1007" i="1"/>
  <c r="BI746" i="1"/>
  <c r="BI527" i="1"/>
  <c r="BI489" i="1"/>
  <c r="BI299" i="1"/>
  <c r="BI1038" i="1"/>
  <c r="BI662" i="1"/>
  <c r="BI907" i="1"/>
  <c r="BI683" i="1"/>
  <c r="BI503" i="1"/>
  <c r="BI417" i="1"/>
  <c r="BI338" i="1"/>
  <c r="BI81" i="1"/>
  <c r="BI984" i="1"/>
  <c r="BI918" i="1"/>
  <c r="BI83" i="1"/>
  <c r="BI539" i="1"/>
  <c r="BI932" i="1"/>
  <c r="BI1044" i="1"/>
  <c r="BI853" i="1"/>
  <c r="BI563" i="1"/>
  <c r="BI698" i="1"/>
  <c r="BI647" i="1"/>
  <c r="BI740" i="1"/>
  <c r="BI184" i="1"/>
  <c r="BI243" i="1"/>
  <c r="BI694" i="1"/>
  <c r="BI845" i="1"/>
  <c r="BI676" i="1"/>
  <c r="BI889" i="1"/>
  <c r="BI466" i="1"/>
  <c r="BI977" i="1"/>
  <c r="BI926" i="1"/>
  <c r="BI812" i="1"/>
  <c r="BI1077" i="1"/>
  <c r="BI555" i="1"/>
  <c r="BI462" i="1"/>
  <c r="BI1085" i="1"/>
  <c r="BI379" i="1"/>
  <c r="BI766" i="1"/>
  <c r="BI604" i="1"/>
  <c r="BI901" i="1"/>
  <c r="BI1020" i="1"/>
  <c r="BI1017" i="1"/>
  <c r="BI398" i="1"/>
  <c r="BI818" i="1"/>
  <c r="BI197" i="1"/>
  <c r="BI701" i="1"/>
  <c r="BI923" i="1"/>
  <c r="BI811" i="1"/>
  <c r="BI667" i="1"/>
  <c r="BI585" i="1"/>
  <c r="BI553" i="1"/>
  <c r="BI391" i="1"/>
  <c r="BI326" i="1"/>
  <c r="BI278" i="1"/>
  <c r="BI216" i="1"/>
  <c r="BI577" i="1"/>
  <c r="BI286" i="1"/>
  <c r="BI1094" i="1"/>
  <c r="BI1050" i="1"/>
  <c r="BI947" i="1"/>
  <c r="BI196" i="1"/>
  <c r="BI31" i="1"/>
  <c r="BI453" i="1"/>
  <c r="BI291" i="1"/>
  <c r="BI130" i="1"/>
  <c r="BI491" i="1"/>
  <c r="BI110" i="1"/>
  <c r="BI88" i="1"/>
  <c r="BI757" i="1"/>
  <c r="BI677" i="1"/>
  <c r="BI627" i="1"/>
  <c r="BI579" i="1"/>
  <c r="BI514" i="1"/>
  <c r="BI857" i="1"/>
  <c r="BI996" i="1"/>
  <c r="BI884" i="1"/>
  <c r="BI1092" i="1"/>
  <c r="BI765" i="1"/>
  <c r="BI403" i="1"/>
  <c r="BI617" i="1"/>
  <c r="BI1033" i="1"/>
  <c r="BI970" i="1"/>
  <c r="BI826" i="1"/>
  <c r="BI519" i="1"/>
  <c r="BI439" i="1"/>
  <c r="BI357" i="1"/>
  <c r="BI309" i="1"/>
  <c r="BI230" i="1"/>
  <c r="BI199" i="1"/>
  <c r="BI183" i="1"/>
  <c r="BI102" i="1"/>
  <c r="BI55" i="1"/>
  <c r="BI39" i="1"/>
  <c r="BI7" i="1"/>
  <c r="BI1040" i="1"/>
  <c r="BI497" i="1"/>
  <c r="BI79" i="1"/>
  <c r="BI33" i="1"/>
  <c r="BI17" i="1"/>
  <c r="BI359" i="1"/>
  <c r="BI327" i="1"/>
  <c r="BI41" i="1"/>
  <c r="BI25" i="1"/>
  <c r="BI796" i="1"/>
  <c r="BI744" i="1"/>
  <c r="BI236" i="1"/>
  <c r="BI101" i="1"/>
  <c r="BI1089" i="1"/>
  <c r="BI1073" i="1"/>
  <c r="BI931" i="1"/>
  <c r="BI739" i="1"/>
  <c r="BI144" i="1"/>
  <c r="BI825" i="1"/>
  <c r="BI358" i="1"/>
  <c r="BI992" i="1"/>
  <c r="BI928" i="1"/>
  <c r="BI912" i="1"/>
  <c r="BI896" i="1"/>
  <c r="BI880" i="1"/>
  <c r="BI864" i="1"/>
  <c r="BI784" i="1"/>
  <c r="BI768" i="1"/>
  <c r="BI752" i="1"/>
  <c r="BI736" i="1"/>
  <c r="BI672" i="1"/>
  <c r="BI622" i="1"/>
  <c r="BI525" i="1"/>
  <c r="BI364" i="1"/>
  <c r="BI331" i="1"/>
  <c r="BI252" i="1"/>
  <c r="BI189" i="1"/>
  <c r="BI173" i="1"/>
  <c r="BI140" i="1"/>
  <c r="BI77" i="1"/>
  <c r="BI13" i="1"/>
  <c r="BI1078" i="1"/>
  <c r="BI904" i="1"/>
  <c r="BI840" i="1"/>
  <c r="BI808" i="1"/>
  <c r="BI680" i="1"/>
  <c r="BI582" i="1"/>
  <c r="BI437" i="1"/>
  <c r="BI938" i="1"/>
  <c r="BI961" i="1"/>
  <c r="BI897" i="1"/>
  <c r="BI689" i="1"/>
  <c r="BI640" i="1"/>
  <c r="BI559" i="1"/>
  <c r="BI348" i="1"/>
  <c r="BI268" i="1"/>
  <c r="BI125" i="1"/>
  <c r="BI1054" i="1"/>
  <c r="BI589" i="1"/>
  <c r="BI314" i="1"/>
  <c r="BI298" i="1"/>
  <c r="BI204" i="1"/>
  <c r="BI371" i="1"/>
  <c r="BI366" i="1"/>
  <c r="BI180" i="1"/>
  <c r="BI1071" i="1"/>
  <c r="BI913" i="1"/>
  <c r="BI785" i="1"/>
  <c r="BI769" i="1"/>
  <c r="BI705" i="1"/>
  <c r="BI542" i="1"/>
  <c r="BI494" i="1"/>
  <c r="BI365" i="1"/>
  <c r="BI300" i="1"/>
  <c r="BI158" i="1"/>
  <c r="BI141" i="1"/>
  <c r="BI46" i="1"/>
  <c r="BI573" i="1"/>
  <c r="BI505" i="1"/>
  <c r="BI380" i="1"/>
  <c r="BI1095" i="1"/>
  <c r="BI859" i="1"/>
  <c r="BI638" i="1"/>
  <c r="BI532" i="1"/>
  <c r="BI318" i="1"/>
  <c r="BO958" i="1"/>
  <c r="BM958" i="1" s="1"/>
  <c r="BI958" i="1"/>
  <c r="BI852" i="1"/>
  <c r="BI160" i="1"/>
  <c r="BI1080" i="1"/>
  <c r="BI219" i="1"/>
  <c r="BI114" i="1"/>
  <c r="BI1039" i="1"/>
  <c r="BI782" i="1"/>
  <c r="BI478" i="1"/>
  <c r="BI1046" i="1"/>
  <c r="BI929" i="1"/>
  <c r="BI789" i="1"/>
  <c r="BI646" i="1"/>
  <c r="BI136" i="1"/>
  <c r="BI637" i="1"/>
  <c r="BI570" i="1"/>
  <c r="BI1087" i="1"/>
  <c r="BI1001" i="1"/>
  <c r="BI797" i="1"/>
  <c r="BI154" i="1"/>
  <c r="BI1086" i="1"/>
  <c r="BI1070" i="1"/>
  <c r="BI1023" i="1"/>
  <c r="BI655" i="1"/>
  <c r="BI228" i="1"/>
  <c r="BI1049" i="1"/>
  <c r="BI1012" i="1"/>
  <c r="BI631" i="1"/>
  <c r="BI477" i="1"/>
  <c r="BI369" i="1"/>
  <c r="BI342" i="1"/>
  <c r="BI806" i="1"/>
  <c r="BI898" i="1"/>
  <c r="BI872" i="1"/>
  <c r="BI885" i="1"/>
  <c r="BI774" i="1"/>
  <c r="BI692" i="1"/>
  <c r="BI643" i="1"/>
  <c r="BI633" i="1"/>
  <c r="BI628" i="1"/>
  <c r="BI591" i="1"/>
  <c r="BI56" i="1"/>
  <c r="BI619" i="1"/>
  <c r="BI426" i="1"/>
  <c r="BI155" i="1"/>
  <c r="BI942" i="1"/>
  <c r="BI749" i="1"/>
  <c r="BI412" i="1"/>
  <c r="BI1028" i="1"/>
  <c r="BI699" i="1"/>
  <c r="BI724" i="1"/>
  <c r="BI434" i="1"/>
  <c r="BI190" i="1"/>
  <c r="BI792" i="1"/>
  <c r="BI777" i="1"/>
  <c r="BI378" i="1"/>
  <c r="BI1031" i="1"/>
  <c r="BI989" i="1"/>
  <c r="BI870" i="1"/>
  <c r="BI828" i="1"/>
  <c r="BI512" i="1"/>
  <c r="BI508" i="1"/>
  <c r="BI450" i="1"/>
  <c r="BI229" i="1"/>
  <c r="BI45" i="1"/>
  <c r="BI1021" i="1"/>
  <c r="BI910" i="1"/>
  <c r="BI810" i="1"/>
  <c r="BO957" i="1"/>
  <c r="BM957" i="1" s="1"/>
  <c r="BI957" i="1"/>
  <c r="BI1002" i="1"/>
  <c r="BI737" i="1"/>
  <c r="BI1032" i="1"/>
  <c r="BI1009" i="1"/>
  <c r="BI937" i="1"/>
  <c r="BI837" i="1"/>
  <c r="BI650" i="1"/>
  <c r="BI517" i="1"/>
  <c r="BI393" i="1"/>
  <c r="BI801" i="1"/>
  <c r="BI830" i="1"/>
  <c r="BI798" i="1"/>
  <c r="BI572" i="1"/>
  <c r="BI556" i="1"/>
  <c r="BI523" i="1"/>
  <c r="BI1082" i="1"/>
  <c r="BI982" i="1"/>
  <c r="BI974" i="1"/>
  <c r="BI945" i="1"/>
  <c r="BI878" i="1"/>
  <c r="BI776" i="1"/>
  <c r="BI756" i="1"/>
  <c r="BI614" i="1"/>
  <c r="BI538" i="1"/>
  <c r="BI445" i="1"/>
  <c r="BI324" i="1"/>
  <c r="BI315" i="1"/>
  <c r="BI251" i="1"/>
  <c r="BI72" i="1"/>
  <c r="BI940" i="1"/>
  <c r="BI860" i="1"/>
  <c r="BI800" i="1"/>
  <c r="BI706" i="1"/>
  <c r="BI458" i="1"/>
  <c r="BI891" i="1"/>
  <c r="BI763" i="1"/>
  <c r="BI906" i="1"/>
  <c r="BI890" i="1"/>
  <c r="BI842" i="1"/>
  <c r="BI1062" i="1"/>
  <c r="BI939" i="1"/>
  <c r="BI803" i="1"/>
  <c r="BI511" i="1"/>
  <c r="BI423" i="1"/>
  <c r="BI345" i="1"/>
  <c r="BI267" i="1"/>
  <c r="BO750" i="1"/>
  <c r="BM750" i="1" s="1"/>
  <c r="BI750" i="1"/>
  <c r="BI893" i="1"/>
  <c r="BI652" i="1"/>
  <c r="BI1052" i="1"/>
  <c r="BI669" i="1"/>
  <c r="BI876" i="1"/>
  <c r="BI1090" i="1"/>
  <c r="BI1018" i="1"/>
  <c r="BI965" i="1"/>
  <c r="BI819" i="1"/>
  <c r="BI485" i="1"/>
  <c r="BI135" i="1"/>
  <c r="BI1026" i="1"/>
  <c r="BI973" i="1"/>
  <c r="BI882" i="1"/>
  <c r="BI861" i="1"/>
  <c r="BI848" i="1"/>
  <c r="BI755" i="1"/>
  <c r="BI656" i="1"/>
  <c r="BI467" i="1"/>
  <c r="BI276" i="1"/>
  <c r="BI255" i="1"/>
  <c r="BI115" i="1"/>
  <c r="BI21" i="1"/>
  <c r="BI1079" i="1"/>
  <c r="BI793" i="1"/>
  <c r="BI783" i="1"/>
  <c r="BI713" i="1"/>
  <c r="BI709" i="1"/>
  <c r="BI664" i="1"/>
  <c r="BI629" i="1"/>
  <c r="BI541" i="1"/>
  <c r="BI475" i="1"/>
  <c r="BI201" i="1"/>
  <c r="BI8" i="1"/>
  <c r="BI1034" i="1"/>
  <c r="BI1003" i="1"/>
  <c r="BI903" i="1"/>
  <c r="BI873" i="1"/>
  <c r="BI671" i="1"/>
  <c r="BI605" i="1"/>
  <c r="BI547" i="1"/>
  <c r="BI474" i="1"/>
  <c r="BI356" i="1"/>
  <c r="BI953" i="1"/>
  <c r="BI697" i="1"/>
  <c r="BI583" i="1"/>
  <c r="BI486" i="1"/>
  <c r="BI470" i="1"/>
  <c r="BI406" i="1"/>
  <c r="BI389" i="1"/>
  <c r="BI340" i="1"/>
  <c r="BI292" i="1"/>
  <c r="BI166" i="1"/>
  <c r="BI133" i="1"/>
  <c r="BI86" i="1"/>
  <c r="BI38" i="1"/>
  <c r="BI6" i="1"/>
  <c r="BI1036" i="1"/>
  <c r="BI976" i="1"/>
  <c r="BI834" i="1"/>
  <c r="BI809" i="1"/>
  <c r="BI780" i="1"/>
  <c r="BI700" i="1"/>
  <c r="BI567" i="1"/>
  <c r="BI465" i="1"/>
  <c r="BI174" i="1"/>
  <c r="BI139" i="1"/>
  <c r="BI12" i="1"/>
  <c r="BI390" i="1"/>
  <c r="BI946" i="1"/>
  <c r="BI747" i="1"/>
  <c r="BI712" i="1"/>
  <c r="BI686" i="1"/>
  <c r="BI856" i="1"/>
  <c r="BI728" i="1"/>
  <c r="BI630" i="1"/>
  <c r="BI533" i="1"/>
  <c r="BI355" i="1"/>
  <c r="BI259" i="1"/>
  <c r="BI244" i="1"/>
  <c r="BI116" i="1"/>
  <c r="BI85" i="1"/>
  <c r="BI5" i="1"/>
  <c r="BI157" i="1"/>
  <c r="BI29" i="1"/>
  <c r="BI1066" i="1"/>
  <c r="BI1059" i="1"/>
  <c r="BI968" i="1"/>
  <c r="BI846" i="1"/>
  <c r="BI716" i="1"/>
  <c r="BI659" i="1"/>
  <c r="BI609" i="1"/>
  <c r="BI596" i="1"/>
  <c r="BI593" i="1"/>
  <c r="BI530" i="1"/>
  <c r="BI506" i="1"/>
  <c r="BI347" i="1"/>
  <c r="BI245" i="1"/>
  <c r="BI200" i="1"/>
  <c r="BI212" i="1"/>
  <c r="BI52" i="1"/>
  <c r="BI1056" i="1"/>
  <c r="BI816" i="1"/>
  <c r="BI731" i="1"/>
  <c r="BI641" i="1"/>
  <c r="BI574" i="1"/>
  <c r="BI534" i="1"/>
  <c r="BI481" i="1"/>
  <c r="BI447" i="1"/>
  <c r="BI287" i="1"/>
  <c r="BI562" i="1"/>
  <c r="BI707" i="1"/>
  <c r="BI995" i="1"/>
  <c r="BI915" i="1"/>
  <c r="BI883" i="1"/>
  <c r="BI787" i="1"/>
  <c r="BI691" i="1"/>
  <c r="BI658" i="1"/>
  <c r="BI625" i="1"/>
  <c r="BI399" i="1"/>
  <c r="BI383" i="1"/>
  <c r="BI334" i="1"/>
  <c r="BI223" i="1"/>
  <c r="BI208" i="1"/>
  <c r="BI192" i="1"/>
  <c r="BI80" i="1"/>
  <c r="BI16" i="1"/>
  <c r="BI1015" i="1"/>
  <c r="BI988" i="1"/>
  <c r="BI985" i="1"/>
  <c r="BI956" i="1"/>
  <c r="BI786" i="1"/>
  <c r="BI779" i="1"/>
  <c r="BI771" i="1"/>
  <c r="BI726" i="1"/>
  <c r="BI603" i="1"/>
  <c r="BI397" i="1"/>
  <c r="BI363" i="1"/>
  <c r="BI273" i="1"/>
  <c r="BI177" i="1"/>
  <c r="BI172" i="1"/>
  <c r="BI545" i="1"/>
  <c r="BI668" i="1"/>
  <c r="BI1065" i="1"/>
  <c r="BI948" i="1"/>
  <c r="BI849" i="1"/>
  <c r="BI841" i="1"/>
  <c r="BI684" i="1"/>
  <c r="BI431" i="1"/>
  <c r="BI388" i="1"/>
  <c r="BI269" i="1"/>
  <c r="BI261" i="1"/>
  <c r="BI92" i="1"/>
  <c r="BI37" i="1"/>
  <c r="BI1072" i="1"/>
  <c r="BI1057" i="1"/>
  <c r="BI978" i="1"/>
  <c r="BI543" i="1"/>
  <c r="BI382" i="1"/>
  <c r="BI317" i="1"/>
  <c r="BI222" i="1"/>
  <c r="BI191" i="1"/>
  <c r="BI159" i="1"/>
  <c r="BI15" i="1"/>
  <c r="BI874" i="1"/>
  <c r="BI1055" i="1"/>
  <c r="BI1042" i="1"/>
  <c r="BI1025" i="1"/>
  <c r="BI908" i="1"/>
  <c r="BI714" i="1"/>
  <c r="BI611" i="1"/>
  <c r="BI524" i="1"/>
  <c r="BI492" i="1"/>
  <c r="BI484" i="1"/>
  <c r="BI409" i="1"/>
  <c r="BI350" i="1"/>
  <c r="BI281" i="1"/>
  <c r="BI124" i="1"/>
  <c r="BI476" i="1"/>
  <c r="BI188" i="1"/>
  <c r="BI156" i="1"/>
  <c r="BI28" i="1"/>
  <c r="BI1091" i="1"/>
  <c r="BI1069" i="1"/>
  <c r="BI1063" i="1"/>
  <c r="BI986" i="1"/>
  <c r="BI909" i="1"/>
  <c r="BI781" i="1"/>
  <c r="BI688" i="1"/>
  <c r="BI549" i="1"/>
  <c r="BI531" i="1"/>
  <c r="BI290" i="1"/>
  <c r="BI258" i="1"/>
  <c r="BI193" i="1"/>
  <c r="BI11" i="1"/>
  <c r="BI361" i="1"/>
  <c r="BI257" i="1"/>
  <c r="BI1093" i="1"/>
  <c r="BI1013" i="1"/>
  <c r="BI899" i="1"/>
  <c r="BI820" i="1"/>
  <c r="BI718" i="1"/>
  <c r="BI606" i="1"/>
  <c r="BI270" i="1"/>
  <c r="BI226" i="1"/>
  <c r="BI161" i="1"/>
  <c r="BI129" i="1"/>
  <c r="BI47" i="1"/>
  <c r="BI23" i="1"/>
  <c r="BI877" i="1"/>
  <c r="BI522" i="1"/>
  <c r="BI442" i="1"/>
  <c r="BI410" i="1"/>
  <c r="BI1016" i="1"/>
  <c r="BI924" i="1"/>
  <c r="BI921" i="1"/>
  <c r="BI761" i="1"/>
  <c r="BI748" i="1"/>
  <c r="BI741" i="1"/>
  <c r="BI642" i="1"/>
  <c r="BI602" i="1"/>
  <c r="BI395" i="1"/>
  <c r="BI238" i="1"/>
  <c r="BI181" i="1"/>
  <c r="BI153" i="1"/>
  <c r="BI94" i="1"/>
  <c r="BI90" i="1"/>
  <c r="BI87" i="1"/>
  <c r="BI1019" i="1"/>
  <c r="BI892" i="1"/>
  <c r="BI764" i="1"/>
  <c r="BI473" i="1"/>
  <c r="BI295" i="1"/>
  <c r="BI185" i="1"/>
  <c r="BI73" i="1"/>
  <c r="BI9" i="1"/>
  <c r="BI1048" i="1"/>
  <c r="BI936" i="1"/>
  <c r="BI933" i="1"/>
  <c r="BI794" i="1"/>
  <c r="BI721" i="1"/>
  <c r="BI623" i="1"/>
  <c r="BI277" i="1"/>
  <c r="BI265" i="1"/>
  <c r="BI164" i="1"/>
  <c r="BI914" i="1"/>
  <c r="BI888" i="1"/>
  <c r="BI578" i="1"/>
  <c r="BI564" i="1"/>
  <c r="BI500" i="1"/>
  <c r="BI211" i="1"/>
  <c r="BI167" i="1"/>
  <c r="BI119" i="1"/>
  <c r="BI104" i="1"/>
  <c r="BI922" i="1"/>
  <c r="BI805" i="1"/>
  <c r="BI778" i="1"/>
  <c r="BI636" i="1"/>
  <c r="BI540" i="1"/>
  <c r="BI346" i="1"/>
  <c r="BI308" i="1"/>
  <c r="BI214" i="1"/>
  <c r="BI145" i="1"/>
  <c r="BI91" i="1"/>
  <c r="BI62" i="1"/>
  <c r="BI972" i="1"/>
  <c r="BI868" i="1"/>
  <c r="BI865" i="1"/>
  <c r="BI835" i="1"/>
  <c r="BI775" i="1"/>
  <c r="BI730" i="1"/>
  <c r="BI685" i="1"/>
  <c r="BI682" i="1"/>
  <c r="BI670" i="1"/>
  <c r="BI649" i="1"/>
  <c r="BI554" i="1"/>
  <c r="BI469" i="1"/>
  <c r="BI339" i="1"/>
  <c r="BI123" i="1"/>
  <c r="BI98" i="1"/>
  <c r="BI69" i="1"/>
  <c r="BI44" i="1"/>
  <c r="BI14" i="1"/>
  <c r="BI1030" i="1"/>
  <c r="BI993" i="1"/>
  <c r="BI963" i="1"/>
  <c r="BI639" i="1"/>
  <c r="BI600" i="1"/>
  <c r="BI260" i="1"/>
  <c r="BI112" i="1"/>
  <c r="BI284" i="1"/>
  <c r="BI237" i="1"/>
  <c r="BI93" i="1"/>
  <c r="BI446" i="1"/>
  <c r="BI335" i="1"/>
  <c r="BI313" i="1"/>
  <c r="BI149" i="1"/>
  <c r="BI618" i="1"/>
  <c r="BI218" i="1"/>
  <c r="BI195" i="1"/>
  <c r="BI182" i="1"/>
  <c r="BI152" i="1"/>
  <c r="BI10" i="1"/>
  <c r="BI648" i="1"/>
  <c r="BI498" i="1"/>
  <c r="BI384" i="1"/>
  <c r="BI316" i="1"/>
  <c r="BI262" i="1"/>
  <c r="BI256" i="1"/>
  <c r="BI175" i="1"/>
  <c r="BI169" i="1"/>
  <c r="BI111" i="1"/>
  <c r="BI108" i="1"/>
  <c r="BI944" i="1"/>
  <c r="BI854" i="1"/>
  <c r="BI463" i="1"/>
  <c r="BI420" i="1"/>
  <c r="BI413" i="1"/>
  <c r="BI407" i="1"/>
  <c r="BI370" i="1"/>
  <c r="BI220" i="1"/>
  <c r="BI165" i="1"/>
  <c r="BI493" i="1"/>
  <c r="BI435" i="1"/>
  <c r="BI432" i="1"/>
  <c r="BI247" i="1"/>
  <c r="BI231" i="1"/>
  <c r="BI213" i="1"/>
  <c r="BI61" i="1"/>
  <c r="BI54" i="1"/>
  <c r="BI510" i="1"/>
  <c r="BI377" i="1"/>
  <c r="BI367" i="1"/>
  <c r="BI234" i="1"/>
  <c r="BI67" i="1"/>
  <c r="BI64" i="1"/>
  <c r="BI32" i="1"/>
  <c r="BI521" i="1"/>
  <c r="BI325" i="1"/>
  <c r="BI232" i="1"/>
  <c r="BI134" i="1"/>
  <c r="BI22" i="1"/>
  <c r="BI76" i="1"/>
  <c r="BI43" i="1"/>
  <c r="BI266" i="1"/>
  <c r="BI131" i="1"/>
  <c r="BI128" i="1"/>
  <c r="BI404" i="1"/>
  <c r="BI207" i="1"/>
  <c r="BI95" i="1"/>
  <c r="BI979" i="1"/>
  <c r="BI657" i="1"/>
  <c r="BI274" i="1"/>
  <c r="BI271" i="1"/>
  <c r="BI142" i="1"/>
  <c r="BI285" i="1"/>
  <c r="BI179" i="1"/>
  <c r="BI151" i="1"/>
  <c r="BI57" i="1"/>
  <c r="BI40" i="1"/>
  <c r="BI26" i="1"/>
  <c r="BI715" i="1"/>
  <c r="BI590" i="1"/>
  <c r="BI198" i="1"/>
  <c r="BI1053" i="1"/>
  <c r="BI601" i="1"/>
  <c r="BI518" i="1"/>
  <c r="BI490" i="1"/>
  <c r="BI242" i="1"/>
  <c r="BI239" i="1"/>
  <c r="BI109" i="1"/>
  <c r="BI106" i="1"/>
  <c r="BI1060" i="1"/>
  <c r="BI952" i="1"/>
  <c r="BI949" i="1"/>
  <c r="BI935" i="1"/>
  <c r="BI851" i="1"/>
  <c r="BI745" i="1"/>
  <c r="BI742" i="1"/>
  <c r="BI501" i="1"/>
  <c r="BI253" i="1"/>
  <c r="BI1068" i="1"/>
  <c r="BI862" i="1"/>
  <c r="BI615" i="1"/>
  <c r="BI526" i="1"/>
  <c r="BI1076" i="1"/>
  <c r="BI960" i="1"/>
  <c r="BI943" i="1"/>
  <c r="BI753" i="1"/>
  <c r="BI529" i="1"/>
  <c r="BI396" i="1"/>
  <c r="BI263" i="1"/>
  <c r="BI990" i="1"/>
  <c r="BI791" i="1"/>
  <c r="BI679" i="1"/>
  <c r="BI551" i="1"/>
  <c r="BI548" i="1"/>
  <c r="BI418" i="1"/>
  <c r="BI415" i="1"/>
  <c r="BI18" i="1"/>
  <c r="BI881" i="1"/>
  <c r="BI802" i="1"/>
  <c r="BI696" i="1"/>
  <c r="BI693" i="1"/>
  <c r="BI429" i="1"/>
  <c r="BI282" i="1"/>
  <c r="BI176" i="1"/>
  <c r="BI900" i="1"/>
  <c r="BI813" i="1"/>
  <c r="BI799" i="1"/>
  <c r="BI565" i="1"/>
  <c r="BI162" i="1"/>
  <c r="BI60" i="1"/>
  <c r="BI1000" i="1"/>
  <c r="BI997" i="1"/>
  <c r="BI911" i="1"/>
  <c r="BI704" i="1"/>
  <c r="BI576" i="1"/>
  <c r="BI440" i="1"/>
  <c r="BI310" i="1"/>
  <c r="BI296" i="1"/>
  <c r="BI293" i="1"/>
  <c r="BI187" i="1"/>
  <c r="BI71" i="1"/>
  <c r="BI68" i="1"/>
  <c r="BI1008" i="1"/>
  <c r="BI919" i="1"/>
  <c r="BI824" i="1"/>
  <c r="BI821" i="1"/>
  <c r="BI584" i="1"/>
  <c r="BI457" i="1"/>
  <c r="BI454" i="1"/>
  <c r="BI321" i="1"/>
  <c r="BI304" i="1"/>
  <c r="BI215" i="1"/>
  <c r="BI82" i="1"/>
  <c r="BI1027" i="1"/>
  <c r="BI930" i="1"/>
  <c r="BI723" i="1"/>
  <c r="BI468" i="1"/>
  <c r="BI332" i="1"/>
  <c r="BI1037" i="1"/>
  <c r="BI941" i="1"/>
  <c r="BI927" i="1"/>
  <c r="BI832" i="1"/>
  <c r="BI734" i="1"/>
  <c r="BI482" i="1"/>
  <c r="BI479" i="1"/>
  <c r="BI360" i="1"/>
  <c r="BI343" i="1"/>
  <c r="BI225" i="1"/>
  <c r="BI1045" i="1"/>
  <c r="BI843" i="1"/>
  <c r="BI598" i="1"/>
  <c r="BI374" i="1"/>
  <c r="BI385" i="1"/>
  <c r="BI120" i="1"/>
  <c r="BI117" i="1"/>
  <c r="BI1084" i="1"/>
  <c r="BI971" i="1"/>
  <c r="BI772" i="1"/>
  <c r="BI626" i="1"/>
  <c r="BI537" i="1"/>
  <c r="BI807" i="1"/>
  <c r="BI448" i="1"/>
  <c r="BI354" i="1"/>
  <c r="BI233" i="1"/>
  <c r="BI815" i="1"/>
  <c r="BI687" i="1"/>
  <c r="BI592" i="1"/>
  <c r="BI520" i="1"/>
  <c r="BI509" i="1"/>
  <c r="BI312" i="1"/>
  <c r="BI217" i="1"/>
  <c r="BI206" i="1"/>
  <c r="BI97" i="1"/>
  <c r="BI34" i="1"/>
  <c r="BI951" i="1"/>
  <c r="BI673" i="1"/>
  <c r="BI528" i="1"/>
  <c r="BI456" i="1"/>
  <c r="BI373" i="1"/>
  <c r="BI362" i="1"/>
  <c r="BI178" i="1"/>
  <c r="BI70" i="1"/>
  <c r="BI59" i="1"/>
  <c r="BI536" i="1"/>
  <c r="BI320" i="1"/>
  <c r="BI227" i="1"/>
  <c r="BI224" i="1"/>
  <c r="BI105" i="1"/>
  <c r="BI42" i="1"/>
  <c r="BI967" i="1"/>
  <c r="BI839" i="1"/>
  <c r="BI711" i="1"/>
  <c r="BI681" i="1"/>
  <c r="BI561" i="1"/>
  <c r="BI558" i="1"/>
  <c r="BI464" i="1"/>
  <c r="BI392" i="1"/>
  <c r="BI381" i="1"/>
  <c r="BI186" i="1"/>
  <c r="BI89" i="1"/>
  <c r="BI78" i="1"/>
  <c r="BI863" i="1"/>
  <c r="BI735" i="1"/>
  <c r="BI336" i="1"/>
  <c r="BI480" i="1"/>
  <c r="BI416" i="1"/>
  <c r="BI272" i="1"/>
  <c r="BI751" i="1"/>
  <c r="BI344" i="1"/>
  <c r="BI280" i="1"/>
  <c r="BI66" i="1"/>
  <c r="BI1014" i="1"/>
  <c r="BI887" i="1"/>
  <c r="BI759" i="1"/>
  <c r="BI610" i="1"/>
  <c r="BI607" i="1"/>
  <c r="BI488" i="1"/>
  <c r="BI424" i="1"/>
  <c r="BI305" i="1"/>
  <c r="BI302" i="1"/>
  <c r="BI210" i="1"/>
  <c r="BI137" i="1"/>
  <c r="BI126" i="1"/>
  <c r="BI665" i="1"/>
  <c r="BI351" i="1"/>
  <c r="BI170" i="1"/>
  <c r="BI51" i="1"/>
  <c r="BI48" i="1"/>
  <c r="BI823" i="1"/>
  <c r="BI695" i="1"/>
  <c r="BI550" i="1"/>
  <c r="BI959" i="1"/>
  <c r="BI831" i="1"/>
  <c r="BI703" i="1"/>
  <c r="BI975" i="1"/>
  <c r="BI847" i="1"/>
  <c r="BI719" i="1"/>
  <c r="BI608" i="1"/>
  <c r="BI544" i="1"/>
  <c r="BI422" i="1"/>
  <c r="BI400" i="1"/>
  <c r="BI328" i="1"/>
  <c r="BI246" i="1"/>
  <c r="BI235" i="1"/>
  <c r="BI50" i="1"/>
  <c r="BI983" i="1"/>
  <c r="BI855" i="1"/>
  <c r="BI727" i="1"/>
  <c r="BI580" i="1"/>
  <c r="BI569" i="1"/>
  <c r="BI472" i="1"/>
  <c r="BI408" i="1"/>
  <c r="BI194" i="1"/>
  <c r="BI99" i="1"/>
  <c r="BI96" i="1"/>
  <c r="BI991" i="1"/>
  <c r="BI616" i="1"/>
  <c r="BI552" i="1"/>
  <c r="BI433" i="1"/>
  <c r="BI430" i="1"/>
  <c r="BI264" i="1"/>
  <c r="BI254" i="1"/>
  <c r="BI58" i="1"/>
  <c r="BI998" i="1"/>
  <c r="BI871" i="1"/>
  <c r="BI743" i="1"/>
  <c r="BI599" i="1"/>
  <c r="BI588" i="1"/>
  <c r="BI294" i="1"/>
  <c r="BI202" i="1"/>
  <c r="BI118" i="1"/>
  <c r="BI107" i="1"/>
  <c r="BI1006" i="1"/>
  <c r="BI879" i="1"/>
  <c r="BI560" i="1"/>
  <c r="BI452" i="1"/>
  <c r="BI441" i="1"/>
  <c r="BI1022" i="1"/>
  <c r="BI895" i="1"/>
  <c r="BI767" i="1"/>
  <c r="BI568" i="1"/>
  <c r="BI471" i="1"/>
  <c r="BI460" i="1"/>
  <c r="BI352" i="1"/>
  <c r="BI288" i="1"/>
  <c r="BI168" i="1"/>
  <c r="BI146" i="1"/>
  <c r="BI74" i="1"/>
  <c r="BI624" i="1"/>
  <c r="BI496" i="1"/>
  <c r="BI368" i="1"/>
  <c r="BI241" i="1"/>
  <c r="BI113" i="1"/>
  <c r="BI632" i="1"/>
  <c r="BI504" i="1"/>
  <c r="BI376" i="1"/>
  <c r="BI249" i="1"/>
  <c r="BI121" i="1"/>
  <c r="BP662" i="1"/>
  <c r="BM662" i="1"/>
  <c r="BO959" i="1"/>
  <c r="BM959" i="1" s="1"/>
  <c r="BM405" i="1"/>
  <c r="BD550" i="1"/>
  <c r="BO1059" i="1"/>
  <c r="BO1067" i="1"/>
  <c r="BO1070" i="1"/>
  <c r="BO1072" i="1"/>
  <c r="BO1074" i="1"/>
  <c r="BO1083" i="1"/>
  <c r="BO1087" i="1"/>
  <c r="BO1088" i="1"/>
  <c r="BO1089" i="1"/>
  <c r="BO1058" i="1"/>
  <c r="BO1062" i="1"/>
  <c r="BO1064" i="1"/>
  <c r="BO1069" i="1"/>
  <c r="BO1073" i="1"/>
  <c r="BO1076" i="1"/>
  <c r="BO1084" i="1"/>
  <c r="BO1086" i="1"/>
  <c r="BO1080" i="1"/>
  <c r="BO1061" i="1"/>
  <c r="BO1065" i="1"/>
  <c r="BO1066" i="1"/>
  <c r="BO1071" i="1"/>
  <c r="BO1077" i="1"/>
  <c r="BO1078" i="1"/>
  <c r="BO1079" i="1"/>
  <c r="BO1081" i="1"/>
  <c r="BO1041" i="1"/>
  <c r="BO1048" i="1"/>
  <c r="BO1052" i="1"/>
  <c r="BO1053" i="1"/>
  <c r="BO1043" i="1"/>
  <c r="BO1039" i="1"/>
  <c r="BO1042" i="1"/>
  <c r="BO1046" i="1"/>
  <c r="BO1049" i="1"/>
  <c r="BO1054" i="1"/>
  <c r="BO1056" i="1"/>
  <c r="BO1037" i="1"/>
  <c r="BO1038" i="1"/>
  <c r="BO1040" i="1"/>
  <c r="BO1044" i="1"/>
  <c r="BO1045" i="1"/>
  <c r="BO1047" i="1"/>
  <c r="BO1050" i="1"/>
  <c r="BO1051" i="1"/>
  <c r="BO1055" i="1"/>
  <c r="BO1057" i="1"/>
  <c r="BO999" i="1"/>
  <c r="BO997" i="1"/>
  <c r="BO998" i="1"/>
  <c r="BO1000" i="1"/>
  <c r="BO1003" i="1"/>
  <c r="BO1004" i="1"/>
  <c r="BO1006" i="1"/>
  <c r="BO1007" i="1"/>
  <c r="BO1008" i="1"/>
  <c r="BO1009" i="1"/>
  <c r="BO1010" i="1"/>
  <c r="BO1014" i="1"/>
  <c r="BO1015" i="1"/>
  <c r="BO1019" i="1"/>
  <c r="BO1021" i="1"/>
  <c r="BO1022" i="1"/>
  <c r="BO1024" i="1"/>
  <c r="BO1025" i="1"/>
  <c r="BO1032" i="1"/>
  <c r="BO1001" i="1"/>
  <c r="BO1011" i="1"/>
  <c r="BO1016" i="1"/>
  <c r="BO1017" i="1"/>
  <c r="BO1018" i="1"/>
  <c r="BO1020" i="1"/>
  <c r="BO1029" i="1"/>
  <c r="BO1034" i="1"/>
  <c r="BO1023" i="1"/>
  <c r="BO1027" i="1"/>
  <c r="BO1031" i="1"/>
  <c r="BO918" i="1"/>
  <c r="BO921" i="1"/>
  <c r="BO923" i="1"/>
  <c r="BO926" i="1"/>
  <c r="BO928" i="1"/>
  <c r="BO933" i="1"/>
  <c r="BO936" i="1"/>
  <c r="BO937" i="1"/>
  <c r="BO938" i="1"/>
  <c r="BO944" i="1"/>
  <c r="BO945" i="1"/>
  <c r="BO946" i="1"/>
  <c r="BO949" i="1"/>
  <c r="BO953" i="1"/>
  <c r="BO363" i="1"/>
  <c r="BO550" i="1"/>
  <c r="BO475" i="1"/>
  <c r="BO262" i="1"/>
  <c r="BO271" i="1"/>
  <c r="BO272" i="1"/>
  <c r="BO274" i="1"/>
  <c r="BO279" i="1"/>
  <c r="BO280" i="1"/>
  <c r="BO284" i="1"/>
  <c r="BO285" i="1"/>
  <c r="BO290" i="1"/>
  <c r="BO291" i="1"/>
  <c r="BO298" i="1"/>
  <c r="BO305" i="1"/>
  <c r="BO306" i="1"/>
  <c r="BO308" i="1"/>
  <c r="BO315" i="1"/>
  <c r="BO316" i="1"/>
  <c r="BO324" i="1"/>
  <c r="BM324" i="1" s="1"/>
  <c r="BO325" i="1"/>
  <c r="BM325" i="1" s="1"/>
  <c r="BO326" i="1"/>
  <c r="BM326" i="1" s="1"/>
  <c r="BO348" i="1"/>
  <c r="BM348" i="1" s="1"/>
  <c r="BO350" i="1"/>
  <c r="BM350" i="1" s="1"/>
  <c r="BO351" i="1"/>
  <c r="BM351" i="1" s="1"/>
  <c r="BO352" i="1"/>
  <c r="BM352" i="1" s="1"/>
  <c r="BO356" i="1"/>
  <c r="BM356" i="1" s="1"/>
  <c r="BO358" i="1"/>
  <c r="BM358" i="1" s="1"/>
  <c r="BO364" i="1"/>
  <c r="BM364" i="1" s="1"/>
  <c r="BO365" i="1"/>
  <c r="BM365" i="1" s="1"/>
  <c r="BO367" i="1"/>
  <c r="BM367" i="1" s="1"/>
  <c r="BO368" i="1"/>
  <c r="BM368" i="1" s="1"/>
  <c r="BO371" i="1"/>
  <c r="BM371" i="1" s="1"/>
  <c r="BO376" i="1"/>
  <c r="BM376" i="1" s="1"/>
  <c r="BO386" i="1"/>
  <c r="BM386" i="1" s="1"/>
  <c r="BO387" i="1"/>
  <c r="BM387" i="1" s="1"/>
  <c r="BO397" i="1"/>
  <c r="BM397" i="1" s="1"/>
  <c r="BO399" i="1"/>
  <c r="BM399" i="1" s="1"/>
  <c r="BO416" i="1"/>
  <c r="BM416" i="1" s="1"/>
  <c r="BO419" i="1"/>
  <c r="BM419" i="1" s="1"/>
  <c r="BO495" i="1"/>
  <c r="BM495" i="1" s="1"/>
  <c r="BO499" i="1"/>
  <c r="BM499" i="1" s="1"/>
  <c r="BO502" i="1"/>
  <c r="BM502" i="1" s="1"/>
  <c r="BO503" i="1"/>
  <c r="BM503" i="1" s="1"/>
  <c r="BO506" i="1"/>
  <c r="BM506" i="1" s="1"/>
  <c r="BO511" i="1"/>
  <c r="BM511" i="1" s="1"/>
  <c r="BO525" i="1"/>
  <c r="BM525" i="1" s="1"/>
  <c r="BO526" i="1"/>
  <c r="BM526" i="1" s="1"/>
  <c r="BO528" i="1"/>
  <c r="BM528" i="1" s="1"/>
  <c r="BO529" i="1"/>
  <c r="BM529" i="1" s="1"/>
  <c r="BO531" i="1"/>
  <c r="BM531" i="1" s="1"/>
  <c r="BO539" i="1"/>
  <c r="BM539" i="1" s="1"/>
  <c r="BO543" i="1"/>
  <c r="BM543" i="1" s="1"/>
  <c r="BO548" i="1"/>
  <c r="BM548" i="1" s="1"/>
  <c r="BO551" i="1"/>
  <c r="BM551" i="1" s="1"/>
  <c r="BO552" i="1"/>
  <c r="BM552" i="1" s="1"/>
  <c r="BO553" i="1"/>
  <c r="BM553" i="1" s="1"/>
  <c r="BO554" i="1"/>
  <c r="BM554" i="1" s="1"/>
  <c r="BO558" i="1"/>
  <c r="BM558" i="1" s="1"/>
  <c r="BO559" i="1"/>
  <c r="BM559" i="1" s="1"/>
  <c r="BO561" i="1"/>
  <c r="BM561" i="1" s="1"/>
  <c r="BO562" i="1"/>
  <c r="BM562" i="1" s="1"/>
  <c r="BO570" i="1"/>
  <c r="BM570" i="1" s="1"/>
  <c r="BO571" i="1"/>
  <c r="BM571" i="1" s="1"/>
  <c r="BO572" i="1"/>
  <c r="BM572" i="1" s="1"/>
  <c r="BO575" i="1"/>
  <c r="BM575" i="1" s="1"/>
  <c r="BO579" i="1"/>
  <c r="BM579" i="1" s="1"/>
  <c r="BO580" i="1"/>
  <c r="BM580" i="1" s="1"/>
  <c r="BO581" i="1"/>
  <c r="BM581" i="1" s="1"/>
  <c r="BO582" i="1"/>
  <c r="BM582" i="1" s="1"/>
  <c r="BO583" i="1"/>
  <c r="BM583" i="1" s="1"/>
  <c r="BO584" i="1"/>
  <c r="BM584" i="1" s="1"/>
  <c r="BO586" i="1"/>
  <c r="BM586" i="1" s="1"/>
  <c r="BO587" i="1"/>
  <c r="BM587" i="1" s="1"/>
  <c r="BO591" i="1"/>
  <c r="BO592" i="1"/>
  <c r="BM592" i="1" s="1"/>
  <c r="BO593" i="1"/>
  <c r="BM593" i="1" s="1"/>
  <c r="BO595" i="1"/>
  <c r="BM595" i="1" s="1"/>
  <c r="BO600" i="1"/>
  <c r="BM600" i="1" s="1"/>
  <c r="BO602" i="1"/>
  <c r="BM602" i="1" s="1"/>
  <c r="BO604" i="1"/>
  <c r="BM604" i="1" s="1"/>
  <c r="BO605" i="1"/>
  <c r="BM605" i="1" s="1"/>
  <c r="BO606" i="1"/>
  <c r="BM606" i="1" s="1"/>
  <c r="BO607" i="1"/>
  <c r="BO614" i="1"/>
  <c r="BM614" i="1" s="1"/>
  <c r="BO615" i="1"/>
  <c r="BM615" i="1" s="1"/>
  <c r="BO618" i="1"/>
  <c r="BO621" i="1"/>
  <c r="BM621" i="1" s="1"/>
  <c r="BO622" i="1"/>
  <c r="BM622" i="1" s="1"/>
  <c r="BO623" i="1"/>
  <c r="BM623" i="1" s="1"/>
  <c r="BO624" i="1"/>
  <c r="BM624" i="1" s="1"/>
  <c r="BO625" i="1"/>
  <c r="BO630" i="1"/>
  <c r="BM630" i="1" s="1"/>
  <c r="BO631" i="1"/>
  <c r="BM631" i="1" s="1"/>
  <c r="BO632" i="1"/>
  <c r="BM632" i="1" s="1"/>
  <c r="BO641" i="1"/>
  <c r="BM641" i="1" s="1"/>
  <c r="BO647" i="1"/>
  <c r="BM647" i="1" s="1"/>
  <c r="BO655" i="1"/>
  <c r="BO660" i="1"/>
  <c r="BM660" i="1" s="1"/>
  <c r="BO661" i="1"/>
  <c r="BM661" i="1" s="1"/>
  <c r="BO663" i="1"/>
  <c r="BM663" i="1" s="1"/>
  <c r="BO664" i="1"/>
  <c r="BM664" i="1" s="1"/>
  <c r="BO665" i="1"/>
  <c r="BM665" i="1" s="1"/>
  <c r="BO666" i="1"/>
  <c r="BM666" i="1" s="1"/>
  <c r="BO668" i="1"/>
  <c r="BM668" i="1" s="1"/>
  <c r="BO697" i="1"/>
  <c r="BM697" i="1" s="1"/>
  <c r="BO704" i="1"/>
  <c r="BM704" i="1" s="1"/>
  <c r="BO706" i="1"/>
  <c r="BO708" i="1"/>
  <c r="BO709" i="1"/>
  <c r="BO710" i="1"/>
  <c r="BM710" i="1" s="1"/>
  <c r="BO718" i="1"/>
  <c r="BO723" i="1"/>
  <c r="BO730" i="1"/>
  <c r="BM730" i="1" s="1"/>
  <c r="BO731" i="1"/>
  <c r="BM731" i="1" s="1"/>
  <c r="BO766" i="1"/>
  <c r="BM766" i="1" s="1"/>
  <c r="BO768" i="1"/>
  <c r="BM768" i="1" s="1"/>
  <c r="BO769" i="1"/>
  <c r="BM769" i="1" s="1"/>
  <c r="BO770" i="1"/>
  <c r="BM770" i="1" s="1"/>
  <c r="BO772" i="1"/>
  <c r="BO777" i="1"/>
  <c r="BM777" i="1" s="1"/>
  <c r="BO781" i="1"/>
  <c r="BM781" i="1" s="1"/>
  <c r="BO783" i="1"/>
  <c r="BM783" i="1" s="1"/>
  <c r="BO784" i="1"/>
  <c r="BM784" i="1" s="1"/>
  <c r="BO798" i="1"/>
  <c r="BM798" i="1" s="1"/>
  <c r="BO811" i="1"/>
  <c r="BM811" i="1" s="1"/>
  <c r="BO819" i="1"/>
  <c r="BM819" i="1" s="1"/>
  <c r="BO908" i="1"/>
  <c r="BM908" i="1" s="1"/>
  <c r="BO909" i="1"/>
  <c r="BM909" i="1" s="1"/>
  <c r="BO913" i="1"/>
  <c r="BO914" i="1"/>
  <c r="BM914" i="1" s="1"/>
  <c r="BO929" i="1"/>
  <c r="BM929" i="1" s="1"/>
  <c r="BO930" i="1"/>
  <c r="BM930" i="1" s="1"/>
  <c r="BO931" i="1"/>
  <c r="BM931" i="1" s="1"/>
  <c r="BO934" i="1"/>
  <c r="BO935" i="1"/>
  <c r="BO941" i="1"/>
  <c r="BM941" i="1" s="1"/>
  <c r="BO948" i="1"/>
  <c r="BM948" i="1" s="1"/>
  <c r="BO951" i="1"/>
  <c r="BO644" i="1"/>
  <c r="BO264" i="1"/>
  <c r="BM264" i="1" s="1"/>
  <c r="BO270" i="1"/>
  <c r="BM270" i="1" s="1"/>
  <c r="BO276" i="1"/>
  <c r="BO277" i="1"/>
  <c r="BO281" i="1"/>
  <c r="BM281" i="1" s="1"/>
  <c r="BO282" i="1"/>
  <c r="BO283" i="1"/>
  <c r="BO286" i="1"/>
  <c r="BM286" i="1" s="1"/>
  <c r="BO288" i="1"/>
  <c r="BM288" i="1" s="1"/>
  <c r="BO289" i="1"/>
  <c r="BM289" i="1" s="1"/>
  <c r="BO292" i="1"/>
  <c r="BO294" i="1"/>
  <c r="BO295" i="1"/>
  <c r="BM295" i="1" s="1"/>
  <c r="BO300" i="1"/>
  <c r="BM300" i="1" s="1"/>
  <c r="BO302" i="1"/>
  <c r="BM302" i="1" s="1"/>
  <c r="BO303" i="1"/>
  <c r="BM303" i="1" s="1"/>
  <c r="BO304" i="1"/>
  <c r="BM304" i="1" s="1"/>
  <c r="BO307" i="1"/>
  <c r="BO309" i="1"/>
  <c r="BO312" i="1"/>
  <c r="BM312" i="1" s="1"/>
  <c r="BO313" i="1"/>
  <c r="BM313" i="1" s="1"/>
  <c r="BO314" i="1"/>
  <c r="BO317" i="1"/>
  <c r="BM317" i="1" s="1"/>
  <c r="BO322" i="1"/>
  <c r="BM322" i="1" s="1"/>
  <c r="BO323" i="1"/>
  <c r="BO328" i="1"/>
  <c r="BM328" i="1" s="1"/>
  <c r="BO329" i="1"/>
  <c r="BM329" i="1" s="1"/>
  <c r="BO332" i="1"/>
  <c r="BM332" i="1" s="1"/>
  <c r="BO334" i="1"/>
  <c r="BM334" i="1" s="1"/>
  <c r="BO337" i="1"/>
  <c r="BM337" i="1" s="1"/>
  <c r="BO338" i="1"/>
  <c r="BM338" i="1" s="1"/>
  <c r="BO339" i="1"/>
  <c r="BO340" i="1"/>
  <c r="BO355" i="1"/>
  <c r="BO357" i="1"/>
  <c r="BO362" i="1"/>
  <c r="BM362" i="1" s="1"/>
  <c r="BO366" i="1"/>
  <c r="BM366" i="1" s="1"/>
  <c r="BO370" i="1"/>
  <c r="BM370" i="1" s="1"/>
  <c r="BO372" i="1"/>
  <c r="BO374" i="1"/>
  <c r="BO375" i="1"/>
  <c r="BO377" i="1"/>
  <c r="BM377" i="1" s="1"/>
  <c r="BO378" i="1"/>
  <c r="BM378" i="1" s="1"/>
  <c r="BO379" i="1"/>
  <c r="BO380" i="1"/>
  <c r="BO384" i="1"/>
  <c r="BM384" i="1" s="1"/>
  <c r="BO389" i="1"/>
  <c r="BO393" i="1"/>
  <c r="BM393" i="1" s="1"/>
  <c r="BO394" i="1"/>
  <c r="BM394" i="1" s="1"/>
  <c r="BO395" i="1"/>
  <c r="BM395" i="1" s="1"/>
  <c r="BO398" i="1"/>
  <c r="BO408" i="1"/>
  <c r="BO415" i="1"/>
  <c r="BM415" i="1" s="1"/>
  <c r="BO418" i="1"/>
  <c r="BM418" i="1" s="1"/>
  <c r="BO421" i="1"/>
  <c r="BM421" i="1" s="1"/>
  <c r="BO422" i="1"/>
  <c r="BO423" i="1"/>
  <c r="BO425" i="1"/>
  <c r="BO432" i="1"/>
  <c r="BM432" i="1" s="1"/>
  <c r="BO433" i="1"/>
  <c r="BO440" i="1"/>
  <c r="BO442" i="1"/>
  <c r="BO444" i="1"/>
  <c r="BM444" i="1" s="1"/>
  <c r="BO445" i="1"/>
  <c r="BM445" i="1" s="1"/>
  <c r="BO446" i="1"/>
  <c r="BM446" i="1" s="1"/>
  <c r="BO448" i="1"/>
  <c r="BM448" i="1" s="1"/>
  <c r="BO449" i="1"/>
  <c r="BM449" i="1" s="1"/>
  <c r="BO450" i="1"/>
  <c r="BM450" i="1" s="1"/>
  <c r="BO457" i="1"/>
  <c r="BO460" i="1"/>
  <c r="BM460" i="1" s="1"/>
  <c r="BO461" i="1"/>
  <c r="BM461" i="1" s="1"/>
  <c r="BO463" i="1"/>
  <c r="BM463" i="1" s="1"/>
  <c r="BO467" i="1"/>
  <c r="BM467" i="1" s="1"/>
  <c r="BO469" i="1"/>
  <c r="BM469" i="1" s="1"/>
  <c r="BO470" i="1"/>
  <c r="BM470" i="1" s="1"/>
  <c r="BO472" i="1"/>
  <c r="BO473" i="1"/>
  <c r="BO476" i="1"/>
  <c r="BM476" i="1" s="1"/>
  <c r="BO478" i="1"/>
  <c r="BM478" i="1" s="1"/>
  <c r="BO481" i="1"/>
  <c r="BM481" i="1" s="1"/>
  <c r="BO483" i="1"/>
  <c r="BM483" i="1" s="1"/>
  <c r="BO490" i="1"/>
  <c r="BO491" i="1"/>
  <c r="BO493" i="1"/>
  <c r="BM493" i="1" s="1"/>
  <c r="BO496" i="1"/>
  <c r="BO498" i="1"/>
  <c r="BM498" i="1" s="1"/>
  <c r="BO500" i="1"/>
  <c r="BM500" i="1" s="1"/>
  <c r="BO509" i="1"/>
  <c r="BM509" i="1" s="1"/>
  <c r="BO510" i="1"/>
  <c r="BM510" i="1" s="1"/>
  <c r="BO514" i="1"/>
  <c r="BM514" i="1" s="1"/>
  <c r="BO515" i="1"/>
  <c r="BM515" i="1" s="1"/>
  <c r="BO517" i="1"/>
  <c r="BO519" i="1"/>
  <c r="BO521" i="1"/>
  <c r="BO530" i="1"/>
  <c r="BM530" i="1" s="1"/>
  <c r="BO532" i="1"/>
  <c r="BO533" i="1"/>
  <c r="BO535" i="1"/>
  <c r="BO536" i="1"/>
  <c r="BO537" i="1"/>
  <c r="BO538" i="1"/>
  <c r="BO542" i="1"/>
  <c r="BM542" i="1" s="1"/>
  <c r="BO544" i="1"/>
  <c r="BO547" i="1"/>
  <c r="BM547" i="1" s="1"/>
  <c r="BO549" i="1"/>
  <c r="BO560" i="1"/>
  <c r="BO563" i="1"/>
  <c r="BO564" i="1"/>
  <c r="BO566" i="1"/>
  <c r="BO569" i="1"/>
  <c r="BO573" i="1"/>
  <c r="BM573" i="1" s="1"/>
  <c r="BO574" i="1"/>
  <c r="BO576" i="1"/>
  <c r="BO594" i="1"/>
  <c r="BO596" i="1"/>
  <c r="BO597" i="1"/>
  <c r="BO598" i="1"/>
  <c r="BO599" i="1"/>
  <c r="BO608" i="1"/>
  <c r="BO610" i="1"/>
  <c r="BO612" i="1"/>
  <c r="BO626" i="1"/>
  <c r="BO628" i="1"/>
  <c r="BO629" i="1"/>
  <c r="BO638" i="1"/>
  <c r="BO643" i="1"/>
  <c r="BO652" i="1"/>
  <c r="BO653" i="1"/>
  <c r="BO654" i="1"/>
  <c r="BO658" i="1"/>
  <c r="BO667" i="1"/>
  <c r="BO670" i="1"/>
  <c r="BO671" i="1"/>
  <c r="BO672" i="1"/>
  <c r="BO674" i="1"/>
  <c r="BO675" i="1"/>
  <c r="BO677" i="1"/>
  <c r="BO680" i="1"/>
  <c r="BO684" i="1"/>
  <c r="BO687" i="1"/>
  <c r="BO689" i="1"/>
  <c r="BO691" i="1"/>
  <c r="BO692" i="1"/>
  <c r="BO693" i="1"/>
  <c r="BO698" i="1"/>
  <c r="BO699" i="1"/>
  <c r="BO711" i="1"/>
  <c r="BO714" i="1"/>
  <c r="BO715" i="1"/>
  <c r="BO720" i="1"/>
  <c r="BO721" i="1"/>
  <c r="BO722" i="1"/>
  <c r="BO724" i="1"/>
  <c r="BO725" i="1"/>
  <c r="BO726" i="1"/>
  <c r="BO732" i="1"/>
  <c r="BO738" i="1"/>
  <c r="BO739" i="1"/>
  <c r="BO740" i="1"/>
  <c r="BO741" i="1"/>
  <c r="BO762" i="1"/>
  <c r="BO763" i="1"/>
  <c r="BO764" i="1"/>
  <c r="BO765" i="1"/>
  <c r="BO767" i="1"/>
  <c r="BO773" i="1"/>
  <c r="BO774" i="1"/>
  <c r="BO776" i="1"/>
  <c r="BO779" i="1"/>
  <c r="BO782" i="1"/>
  <c r="BO785" i="1"/>
  <c r="BO786" i="1"/>
  <c r="BO788" i="1"/>
  <c r="BO793" i="1"/>
  <c r="BO797" i="1"/>
  <c r="BO800" i="1"/>
  <c r="BO802" i="1"/>
  <c r="BO809" i="1"/>
  <c r="BO810" i="1"/>
  <c r="BO814" i="1"/>
  <c r="BO816" i="1"/>
  <c r="BO821" i="1"/>
  <c r="BO823" i="1"/>
  <c r="BO824" i="1"/>
  <c r="BO826" i="1"/>
  <c r="BO827" i="1"/>
  <c r="BO831" i="1"/>
  <c r="BO833" i="1"/>
  <c r="BO834" i="1"/>
  <c r="BO835" i="1"/>
  <c r="BO838" i="1"/>
  <c r="BO840" i="1"/>
  <c r="BO843" i="1"/>
  <c r="BO848" i="1"/>
  <c r="BO852" i="1"/>
  <c r="BO855" i="1"/>
  <c r="BO859" i="1"/>
  <c r="BO866" i="1"/>
  <c r="BO868" i="1"/>
  <c r="BO871" i="1"/>
  <c r="BO876" i="1"/>
  <c r="BO880" i="1"/>
  <c r="BO881" i="1"/>
  <c r="BO886" i="1"/>
  <c r="BO892" i="1"/>
  <c r="BO895" i="1"/>
  <c r="BO896" i="1"/>
  <c r="BO897" i="1"/>
  <c r="BO900" i="1"/>
  <c r="BO901" i="1"/>
  <c r="BO903" i="1"/>
  <c r="BO904" i="1"/>
  <c r="BO910" i="1"/>
  <c r="BO915" i="1"/>
  <c r="BO940" i="1"/>
  <c r="BO947" i="1"/>
  <c r="BO950" i="1"/>
  <c r="BO993" i="1"/>
  <c r="BO637" i="1"/>
  <c r="BO817" i="1"/>
  <c r="BO257" i="1"/>
  <c r="BO258" i="1"/>
  <c r="BM258" i="1" s="1"/>
  <c r="BO260" i="1"/>
  <c r="BM260" i="1" s="1"/>
  <c r="BO263" i="1"/>
  <c r="BM263" i="1" s="1"/>
  <c r="BO265" i="1"/>
  <c r="BM265" i="1" s="1"/>
  <c r="BO267" i="1"/>
  <c r="BM267" i="1" s="1"/>
  <c r="BO268" i="1"/>
  <c r="BM268" i="1" s="1"/>
  <c r="BO269" i="1"/>
  <c r="BM269" i="1" s="1"/>
  <c r="BO278" i="1"/>
  <c r="BM278" i="1" s="1"/>
  <c r="BO296" i="1"/>
  <c r="BM296" i="1" s="1"/>
  <c r="BO299" i="1"/>
  <c r="BM299" i="1" s="1"/>
  <c r="BO311" i="1"/>
  <c r="BM311" i="1" s="1"/>
  <c r="BO318" i="1"/>
  <c r="BM318" i="1" s="1"/>
  <c r="BO320" i="1"/>
  <c r="BM320" i="1" s="1"/>
  <c r="BO321" i="1"/>
  <c r="BM321" i="1" s="1"/>
  <c r="BO327" i="1"/>
  <c r="BM327" i="1" s="1"/>
  <c r="BO330" i="1"/>
  <c r="BM330" i="1" s="1"/>
  <c r="BO336" i="1"/>
  <c r="BM336" i="1" s="1"/>
  <c r="BO341" i="1"/>
  <c r="BM341" i="1" s="1"/>
  <c r="BO342" i="1"/>
  <c r="BM342" i="1" s="1"/>
  <c r="BO344" i="1"/>
  <c r="BM344" i="1" s="1"/>
  <c r="BO345" i="1"/>
  <c r="BM345" i="1" s="1"/>
  <c r="BO346" i="1"/>
  <c r="BM346" i="1" s="1"/>
  <c r="BO347" i="1"/>
  <c r="BM347" i="1" s="1"/>
  <c r="BO349" i="1"/>
  <c r="BM349" i="1" s="1"/>
  <c r="BO353" i="1"/>
  <c r="BM353" i="1" s="1"/>
  <c r="BO354" i="1"/>
  <c r="BO359" i="1"/>
  <c r="BM359" i="1" s="1"/>
  <c r="BO360" i="1"/>
  <c r="BM360" i="1" s="1"/>
  <c r="BO373" i="1"/>
  <c r="BM373" i="1" s="1"/>
  <c r="BO381" i="1"/>
  <c r="BM381" i="1" s="1"/>
  <c r="BO388" i="1"/>
  <c r="BM388" i="1" s="1"/>
  <c r="BO391" i="1"/>
  <c r="BM391" i="1" s="1"/>
  <c r="BO396" i="1"/>
  <c r="BM396" i="1" s="1"/>
  <c r="BO400" i="1"/>
  <c r="BM400" i="1" s="1"/>
  <c r="BO401" i="1"/>
  <c r="BM401" i="1" s="1"/>
  <c r="BO403" i="1"/>
  <c r="BM403" i="1" s="1"/>
  <c r="BO406" i="1"/>
  <c r="BM406" i="1" s="1"/>
  <c r="BO407" i="1"/>
  <c r="BM407" i="1" s="1"/>
  <c r="BO409" i="1"/>
  <c r="BM409" i="1" s="1"/>
  <c r="BO411" i="1"/>
  <c r="BM411" i="1" s="1"/>
  <c r="BO412" i="1"/>
  <c r="BM412" i="1" s="1"/>
  <c r="BO417" i="1"/>
  <c r="BM417" i="1" s="1"/>
  <c r="BO420" i="1"/>
  <c r="BM420" i="1" s="1"/>
  <c r="BO427" i="1"/>
  <c r="BM427" i="1" s="1"/>
  <c r="BO428" i="1"/>
  <c r="BM428" i="1" s="1"/>
  <c r="BO429" i="1"/>
  <c r="BM429" i="1" s="1"/>
  <c r="BO430" i="1"/>
  <c r="BM430" i="1" s="1"/>
  <c r="BO431" i="1"/>
  <c r="BM431" i="1" s="1"/>
  <c r="BO434" i="1"/>
  <c r="BM434" i="1" s="1"/>
  <c r="BO436" i="1"/>
  <c r="BM436" i="1" s="1"/>
  <c r="BO439" i="1"/>
  <c r="BM439" i="1" s="1"/>
  <c r="BO443" i="1"/>
  <c r="BM443" i="1" s="1"/>
  <c r="BO447" i="1"/>
  <c r="BM447" i="1" s="1"/>
  <c r="BO451" i="1"/>
  <c r="BM451" i="1" s="1"/>
  <c r="BO452" i="1"/>
  <c r="BM452" i="1" s="1"/>
  <c r="BO453" i="1"/>
  <c r="BM453" i="1" s="1"/>
  <c r="BO455" i="1"/>
  <c r="BM455" i="1" s="1"/>
  <c r="BO456" i="1"/>
  <c r="BM456" i="1" s="1"/>
  <c r="BO458" i="1"/>
  <c r="BM458" i="1" s="1"/>
  <c r="BO459" i="1"/>
  <c r="BM459" i="1" s="1"/>
  <c r="BO462" i="1"/>
  <c r="BO464" i="1"/>
  <c r="BM464" i="1" s="1"/>
  <c r="BO466" i="1"/>
  <c r="BM466" i="1" s="1"/>
  <c r="BO468" i="1"/>
  <c r="BM468" i="1" s="1"/>
  <c r="BO474" i="1"/>
  <c r="BM474" i="1" s="1"/>
  <c r="BO477" i="1"/>
  <c r="BM477" i="1" s="1"/>
  <c r="BO479" i="1"/>
  <c r="BM479" i="1" s="1"/>
  <c r="BO482" i="1"/>
  <c r="BM482" i="1" s="1"/>
  <c r="BO488" i="1"/>
  <c r="BO489" i="1"/>
  <c r="BO492" i="1"/>
  <c r="BM492" i="1" s="1"/>
  <c r="BO494" i="1"/>
  <c r="BM494" i="1" s="1"/>
  <c r="BO497" i="1"/>
  <c r="BM497" i="1" s="1"/>
  <c r="BO504" i="1"/>
  <c r="BO508" i="1"/>
  <c r="BM508" i="1" s="1"/>
  <c r="BO512" i="1"/>
  <c r="BM512" i="1" s="1"/>
  <c r="BO513" i="1"/>
  <c r="BM513" i="1" s="1"/>
  <c r="BO516" i="1"/>
  <c r="BM516" i="1" s="1"/>
  <c r="BO518" i="1"/>
  <c r="BM518" i="1" s="1"/>
  <c r="BO520" i="1"/>
  <c r="BO527" i="1"/>
  <c r="BM527" i="1" s="1"/>
  <c r="BO540" i="1"/>
  <c r="BM540" i="1" s="1"/>
  <c r="BO541" i="1"/>
  <c r="BO546" i="1"/>
  <c r="BM546" i="1" s="1"/>
  <c r="BO555" i="1"/>
  <c r="BO565" i="1"/>
  <c r="BM565" i="1" s="1"/>
  <c r="BO568" i="1"/>
  <c r="BM568" i="1" s="1"/>
  <c r="BO589" i="1"/>
  <c r="BO601" i="1"/>
  <c r="BM601" i="1" s="1"/>
  <c r="BO603" i="1"/>
  <c r="BO609" i="1"/>
  <c r="BO611" i="1"/>
  <c r="BM611" i="1" s="1"/>
  <c r="BO617" i="1"/>
  <c r="BM617" i="1" s="1"/>
  <c r="BO619" i="1"/>
  <c r="BO620" i="1"/>
  <c r="BO627" i="1"/>
  <c r="BO633" i="1"/>
  <c r="BM633" i="1" s="1"/>
  <c r="BO635" i="1"/>
  <c r="BO645" i="1"/>
  <c r="BM645" i="1" s="1"/>
  <c r="BO649" i="1"/>
  <c r="BM649" i="1" s="1"/>
  <c r="BO656" i="1"/>
  <c r="BO657" i="1"/>
  <c r="BO673" i="1"/>
  <c r="BO676" i="1"/>
  <c r="BO678" i="1"/>
  <c r="BO679" i="1"/>
  <c r="BM679" i="1" s="1"/>
  <c r="BO682" i="1"/>
  <c r="BO683" i="1"/>
  <c r="BM683" i="1" s="1"/>
  <c r="BO685" i="1"/>
  <c r="BM685" i="1" s="1"/>
  <c r="BO686" i="1"/>
  <c r="BM686" i="1" s="1"/>
  <c r="BO695" i="1"/>
  <c r="BO701" i="1"/>
  <c r="BM701" i="1" s="1"/>
  <c r="BO702" i="1"/>
  <c r="BM702" i="1" s="1"/>
  <c r="BO703" i="1"/>
  <c r="BM703" i="1" s="1"/>
  <c r="BO705" i="1"/>
  <c r="BM705" i="1" s="1"/>
  <c r="BO712" i="1"/>
  <c r="BM712" i="1" s="1"/>
  <c r="BO727" i="1"/>
  <c r="BO728" i="1"/>
  <c r="BM728" i="1" s="1"/>
  <c r="BO736" i="1"/>
  <c r="BM736" i="1" s="1"/>
  <c r="BO737" i="1"/>
  <c r="BM737" i="1" s="1"/>
  <c r="BO742" i="1"/>
  <c r="BM742" i="1" s="1"/>
  <c r="BO780" i="1"/>
  <c r="BM780" i="1" s="1"/>
  <c r="BO787" i="1"/>
  <c r="BO789" i="1"/>
  <c r="BO790" i="1"/>
  <c r="BM790" i="1" s="1"/>
  <c r="BO791" i="1"/>
  <c r="BO792" i="1"/>
  <c r="BM792" i="1" s="1"/>
  <c r="BO794" i="1"/>
  <c r="BM794" i="1" s="1"/>
  <c r="BO799" i="1"/>
  <c r="BM799" i="1" s="1"/>
  <c r="BO801" i="1"/>
  <c r="BM801" i="1" s="1"/>
  <c r="BO803" i="1"/>
  <c r="BO804" i="1"/>
  <c r="BO805" i="1"/>
  <c r="BO806" i="1"/>
  <c r="BO808" i="1"/>
  <c r="BO813" i="1"/>
  <c r="BM813" i="1" s="1"/>
  <c r="BO818" i="1"/>
  <c r="BO820" i="1"/>
  <c r="BO825" i="1"/>
  <c r="BO829" i="1"/>
  <c r="BO830" i="1"/>
  <c r="BO832" i="1"/>
  <c r="BM832" i="1" s="1"/>
  <c r="BO836" i="1"/>
  <c r="BO837" i="1"/>
  <c r="BO839" i="1"/>
  <c r="BO841" i="1"/>
  <c r="BM841" i="1" s="1"/>
  <c r="BO846" i="1"/>
  <c r="BM846" i="1" s="1"/>
  <c r="BO847" i="1"/>
  <c r="BM847" i="1" s="1"/>
  <c r="BO849" i="1"/>
  <c r="BM849" i="1" s="1"/>
  <c r="BO851" i="1"/>
  <c r="BM851" i="1" s="1"/>
  <c r="BO853" i="1"/>
  <c r="BO854" i="1"/>
  <c r="BO856" i="1"/>
  <c r="BM856" i="1" s="1"/>
  <c r="BO858" i="1"/>
  <c r="BM858" i="1" s="1"/>
  <c r="BO860" i="1"/>
  <c r="BM860" i="1" s="1"/>
  <c r="BO861" i="1"/>
  <c r="BM861" i="1" s="1"/>
  <c r="BO862" i="1"/>
  <c r="BM862" i="1" s="1"/>
  <c r="BO864" i="1"/>
  <c r="BM864" i="1" s="1"/>
  <c r="BO865" i="1"/>
  <c r="BM865" i="1" s="1"/>
  <c r="BO869" i="1"/>
  <c r="BO872" i="1"/>
  <c r="BM872" i="1" s="1"/>
  <c r="BO874" i="1"/>
  <c r="BM874" i="1" s="1"/>
  <c r="BO875" i="1"/>
  <c r="BO879" i="1"/>
  <c r="BM879" i="1" s="1"/>
  <c r="BO882" i="1"/>
  <c r="BM882" i="1" s="1"/>
  <c r="BO883" i="1"/>
  <c r="BM883" i="1" s="1"/>
  <c r="BO884" i="1"/>
  <c r="BO885" i="1"/>
  <c r="BO887" i="1"/>
  <c r="BO888" i="1"/>
  <c r="BM888" i="1" s="1"/>
  <c r="BO890" i="1"/>
  <c r="BM890" i="1" s="1"/>
  <c r="BO891" i="1"/>
  <c r="BM891" i="1" s="1"/>
  <c r="BO894" i="1"/>
  <c r="BM894" i="1" s="1"/>
  <c r="BO899" i="1"/>
  <c r="BM899" i="1" s="1"/>
  <c r="BO902" i="1"/>
  <c r="BO905" i="1"/>
  <c r="BM905" i="1" s="1"/>
  <c r="BO907" i="1"/>
  <c r="BM907" i="1" s="1"/>
  <c r="BO911" i="1"/>
  <c r="BO912" i="1"/>
  <c r="BO916" i="1"/>
  <c r="BM916" i="1" s="1"/>
  <c r="BO917" i="1"/>
  <c r="BO919" i="1"/>
  <c r="BO920" i="1"/>
  <c r="BO922" i="1"/>
  <c r="BM922" i="1" s="1"/>
  <c r="BO952" i="1"/>
  <c r="BO220" i="1"/>
  <c r="BO222" i="1"/>
  <c r="BO236" i="1"/>
  <c r="BO238" i="1"/>
  <c r="BO243" i="1"/>
  <c r="BO245" i="1"/>
  <c r="BO249" i="1"/>
  <c r="BO251" i="1"/>
  <c r="BO256" i="1"/>
  <c r="BO234" i="1"/>
  <c r="BO235" i="1"/>
  <c r="BO244" i="1"/>
  <c r="BO246" i="1"/>
  <c r="BO248" i="1"/>
  <c r="BO250" i="1"/>
  <c r="BO254" i="1"/>
  <c r="BO255" i="1"/>
  <c r="BO221" i="1"/>
  <c r="BO223" i="1"/>
  <c r="BO226" i="1"/>
  <c r="BO228" i="1"/>
  <c r="BO232" i="1"/>
  <c r="BO239" i="1"/>
  <c r="BO240" i="1"/>
  <c r="BO247" i="1"/>
  <c r="BO225" i="1"/>
  <c r="BO227" i="1"/>
  <c r="BO237" i="1"/>
  <c r="BO241" i="1"/>
  <c r="BO252" i="1"/>
  <c r="BO253" i="1"/>
  <c r="BO206" i="1"/>
  <c r="BO209" i="1"/>
  <c r="BO210" i="1"/>
  <c r="BO213" i="1"/>
  <c r="BO215" i="1"/>
  <c r="BO216" i="1"/>
  <c r="BO217" i="1"/>
  <c r="BO91" i="1"/>
  <c r="BO92" i="1"/>
  <c r="BO93" i="1"/>
  <c r="BO94" i="1"/>
  <c r="BO95" i="1"/>
  <c r="BO96" i="1"/>
  <c r="BO97" i="1"/>
  <c r="BO98" i="1"/>
  <c r="BO99" i="1"/>
  <c r="BO100" i="1"/>
  <c r="BO101" i="1"/>
  <c r="BO102" i="1"/>
  <c r="BO103" i="1"/>
  <c r="BO104" i="1"/>
  <c r="BO105" i="1"/>
  <c r="BO108" i="1"/>
  <c r="BO111" i="1"/>
  <c r="BO112" i="1"/>
  <c r="BO113" i="1"/>
  <c r="BO114" i="1"/>
  <c r="BO115" i="1"/>
  <c r="BO116" i="1"/>
  <c r="BO118" i="1"/>
  <c r="BO119" i="1"/>
  <c r="BO120" i="1"/>
  <c r="BO122" i="1"/>
  <c r="BO123" i="1"/>
  <c r="BO124" i="1"/>
  <c r="BO125" i="1"/>
  <c r="BO126" i="1"/>
  <c r="BO127" i="1"/>
  <c r="BO128" i="1"/>
  <c r="BO129" i="1"/>
  <c r="BO130" i="1"/>
  <c r="BO131" i="1"/>
  <c r="BO132" i="1"/>
  <c r="BO133" i="1"/>
  <c r="BO134" i="1"/>
  <c r="BO135" i="1"/>
  <c r="BO137" i="1"/>
  <c r="BO138" i="1"/>
  <c r="BO139" i="1"/>
  <c r="BO140" i="1"/>
  <c r="BO142" i="1"/>
  <c r="BO144" i="1"/>
  <c r="BO146" i="1"/>
  <c r="BO147" i="1"/>
  <c r="BO148" i="1"/>
  <c r="BO149" i="1"/>
  <c r="BO151" i="1"/>
  <c r="BO152" i="1"/>
  <c r="BO153" i="1"/>
  <c r="BO154" i="1"/>
  <c r="BO157" i="1"/>
  <c r="BO158" i="1"/>
  <c r="BO159" i="1"/>
  <c r="BO160" i="1"/>
  <c r="BO161" i="1"/>
  <c r="BO162" i="1"/>
  <c r="BO163" i="1"/>
  <c r="BO164" i="1"/>
  <c r="BO165" i="1"/>
  <c r="BO166" i="1"/>
  <c r="BO167" i="1"/>
  <c r="BO168" i="1"/>
  <c r="BO169" i="1"/>
  <c r="BO170" i="1"/>
  <c r="BO171" i="1"/>
  <c r="BO172" i="1"/>
  <c r="BO173" i="1"/>
  <c r="BO174" i="1"/>
  <c r="BO175" i="1"/>
  <c r="BO176" i="1"/>
  <c r="BO177" i="1"/>
  <c r="BO178" i="1"/>
  <c r="BO179" i="1"/>
  <c r="BO180" i="1"/>
  <c r="BO181" i="1"/>
  <c r="BO182" i="1"/>
  <c r="BO183" i="1"/>
  <c r="BO185" i="1"/>
  <c r="BO186" i="1"/>
  <c r="BO187" i="1"/>
  <c r="BO188" i="1"/>
  <c r="BO190" i="1"/>
  <c r="BO191" i="1"/>
  <c r="BO192" i="1"/>
  <c r="BO193" i="1"/>
  <c r="BO194" i="1"/>
  <c r="BO195" i="1"/>
  <c r="BO196" i="1"/>
  <c r="BO197" i="1"/>
  <c r="BO199" i="1"/>
  <c r="BO200" i="1"/>
  <c r="BO201" i="1"/>
  <c r="BO203" i="1"/>
  <c r="BO207" i="1"/>
  <c r="BO208" i="1"/>
  <c r="BO214" i="1"/>
  <c r="BO219" i="1"/>
  <c r="BO13" i="1"/>
  <c r="BO14" i="1"/>
  <c r="BO15" i="1"/>
  <c r="BO16" i="1"/>
  <c r="BO19" i="1"/>
  <c r="BO20" i="1"/>
  <c r="BO21" i="1"/>
  <c r="BO22" i="1"/>
  <c r="BO24" i="1"/>
  <c r="BO26" i="1"/>
  <c r="BO28" i="1"/>
  <c r="BO32" i="1"/>
  <c r="BO35" i="1"/>
  <c r="BO37" i="1"/>
  <c r="BO39" i="1"/>
  <c r="BO40" i="1"/>
  <c r="BO41" i="1"/>
  <c r="BO44" i="1"/>
  <c r="BO46" i="1"/>
  <c r="BO50" i="1"/>
  <c r="BO58" i="1"/>
  <c r="BO62" i="1"/>
  <c r="BO66" i="1"/>
  <c r="BO67" i="1"/>
  <c r="BO71" i="1"/>
  <c r="BO84" i="1"/>
  <c r="BO11" i="1"/>
  <c r="BO49" i="1"/>
  <c r="BO5" i="1"/>
  <c r="BO6" i="1"/>
  <c r="BO7" i="1"/>
  <c r="BO8" i="1"/>
  <c r="BO9" i="1"/>
  <c r="BO10" i="1"/>
  <c r="BO17" i="1"/>
  <c r="BO18" i="1"/>
  <c r="BO25" i="1"/>
  <c r="BO27" i="1"/>
  <c r="BO29" i="1"/>
  <c r="BO30" i="1"/>
  <c r="BO31" i="1"/>
  <c r="BO33" i="1"/>
  <c r="BO34" i="1"/>
  <c r="BO36" i="1"/>
  <c r="BO38" i="1"/>
  <c r="BO42" i="1"/>
  <c r="BO45" i="1"/>
  <c r="BO47" i="1"/>
  <c r="BO48" i="1"/>
  <c r="BO51" i="1"/>
  <c r="BO52" i="1"/>
  <c r="BO53" i="1"/>
  <c r="BO55" i="1"/>
  <c r="BO56" i="1"/>
  <c r="BO59" i="1"/>
  <c r="BO60" i="1"/>
  <c r="BO61" i="1"/>
  <c r="BO64" i="1"/>
  <c r="BO65" i="1"/>
  <c r="BO78" i="1"/>
  <c r="BO79" i="1"/>
  <c r="BO80" i="1"/>
  <c r="BO83" i="1"/>
  <c r="BO85" i="1"/>
  <c r="BO86" i="1"/>
  <c r="BO87" i="1"/>
  <c r="BO88" i="1"/>
  <c r="BO89" i="1"/>
  <c r="BO43" i="1"/>
  <c r="BO54" i="1"/>
  <c r="BO63" i="1"/>
  <c r="BO68" i="1"/>
  <c r="BO69" i="1"/>
  <c r="BO70" i="1"/>
  <c r="BO72" i="1"/>
  <c r="BO75" i="1"/>
  <c r="BO76" i="1"/>
  <c r="BO77" i="1"/>
  <c r="BO81" i="1"/>
  <c r="BO82" i="1"/>
  <c r="BP1094" i="1"/>
  <c r="BP1095" i="1"/>
  <c r="BO369" i="1"/>
  <c r="BM369" i="1" s="1"/>
  <c r="BO301" i="1"/>
  <c r="BM301" i="1" s="1"/>
  <c r="BP363" i="1"/>
  <c r="BO106" i="1"/>
  <c r="BM106" i="1" s="1"/>
  <c r="BO275" i="1"/>
  <c r="BM275" i="1" s="1"/>
  <c r="BO156" i="1"/>
  <c r="BM156" i="1" s="1"/>
  <c r="BO73" i="1"/>
  <c r="BM73" i="1" s="1"/>
  <c r="BO90" i="1"/>
  <c r="BM90" i="1" s="1"/>
  <c r="BO107" i="1"/>
  <c r="BM107" i="1" s="1"/>
  <c r="BO155" i="1"/>
  <c r="BM155" i="1" s="1"/>
  <c r="BO211" i="1"/>
  <c r="BM211" i="1" s="1"/>
  <c r="BO212" i="1"/>
  <c r="BM212" i="1" s="1"/>
  <c r="BO259" i="1"/>
  <c r="BM259" i="1" s="1"/>
  <c r="BO266" i="1"/>
  <c r="BM266" i="1" s="1"/>
  <c r="BO287" i="1"/>
  <c r="BM287" i="1" s="1"/>
  <c r="BO335" i="1"/>
  <c r="BM335" i="1" s="1"/>
  <c r="BO343" i="1"/>
  <c r="BM343" i="1" s="1"/>
  <c r="BP669" i="1"/>
  <c r="BP943" i="1"/>
  <c r="BP674" i="1"/>
  <c r="BP693" i="1"/>
  <c r="BP791" i="1"/>
  <c r="BO1063" i="1"/>
  <c r="BM1063" i="1" s="1"/>
  <c r="BO218" i="1"/>
  <c r="BM218" i="1" s="1"/>
  <c r="BO273" i="1"/>
  <c r="BM273" i="1" s="1"/>
  <c r="BO735" i="1"/>
  <c r="BM735" i="1" s="1"/>
  <c r="BO1026" i="1"/>
  <c r="BM1026" i="1" s="1"/>
  <c r="BO771" i="1"/>
  <c r="BM771" i="1" s="1"/>
  <c r="BO204" i="1"/>
  <c r="BM204" i="1" s="1"/>
  <c r="BO333" i="1"/>
  <c r="BM333" i="1" s="1"/>
  <c r="BO404" i="1"/>
  <c r="BM404" i="1" s="1"/>
  <c r="BO487" i="1"/>
  <c r="BM487" i="1" s="1"/>
  <c r="BO23" i="1"/>
  <c r="BM23" i="1" s="1"/>
  <c r="BO297" i="1"/>
  <c r="BM297" i="1" s="1"/>
  <c r="BO414" i="1"/>
  <c r="BM414" i="1" s="1"/>
  <c r="BO613" i="1"/>
  <c r="BM613" i="1" s="1"/>
  <c r="BO842" i="1"/>
  <c r="BM842" i="1" s="1"/>
  <c r="BO939" i="1"/>
  <c r="BM939" i="1" s="1"/>
  <c r="BO198" i="1"/>
  <c r="BM198" i="1" s="1"/>
  <c r="BO202" i="1"/>
  <c r="BM202" i="1" s="1"/>
  <c r="BO229" i="1"/>
  <c r="BM229" i="1" s="1"/>
  <c r="BO319" i="1"/>
  <c r="BM319" i="1" s="1"/>
  <c r="BO383" i="1"/>
  <c r="BM383" i="1" s="1"/>
  <c r="BO402" i="1"/>
  <c r="BM402" i="1" s="1"/>
  <c r="BO696" i="1"/>
  <c r="BM696" i="1" s="1"/>
  <c r="BO707" i="1"/>
  <c r="BM707" i="1" s="1"/>
  <c r="BO717" i="1"/>
  <c r="BM717" i="1" s="1"/>
  <c r="BO729" i="1"/>
  <c r="BM729" i="1" s="1"/>
  <c r="BO733" i="1"/>
  <c r="BM733" i="1" s="1"/>
  <c r="BO761" i="1"/>
  <c r="BM761" i="1" s="1"/>
  <c r="BO812" i="1"/>
  <c r="BM812" i="1" s="1"/>
  <c r="BO828" i="1"/>
  <c r="BM828" i="1" s="1"/>
  <c r="BO844" i="1"/>
  <c r="BM844" i="1" s="1"/>
  <c r="BO870" i="1"/>
  <c r="BM870" i="1" s="1"/>
  <c r="BO898" i="1"/>
  <c r="BM898" i="1" s="1"/>
  <c r="BO924" i="1"/>
  <c r="BM924" i="1" s="1"/>
  <c r="BO927" i="1"/>
  <c r="BM927" i="1" s="1"/>
  <c r="BO942" i="1"/>
  <c r="BM942" i="1" s="1"/>
  <c r="BO962" i="1"/>
  <c r="BM962" i="1" s="1"/>
  <c r="BO978" i="1"/>
  <c r="BM978" i="1" s="1"/>
  <c r="BO980" i="1"/>
  <c r="BM980" i="1" s="1"/>
  <c r="BO982" i="1"/>
  <c r="BM982" i="1" s="1"/>
  <c r="BO985" i="1"/>
  <c r="BM985" i="1" s="1"/>
  <c r="BO1035" i="1"/>
  <c r="BM1035" i="1" s="1"/>
  <c r="BO640" i="1"/>
  <c r="BM640" i="1" s="1"/>
  <c r="BO754" i="1"/>
  <c r="BM754" i="1" s="1"/>
  <c r="BO925" i="1"/>
  <c r="BM925" i="1" s="1"/>
  <c r="BO57" i="1"/>
  <c r="BM57" i="1" s="1"/>
  <c r="BO261" i="1"/>
  <c r="BM261" i="1" s="1"/>
  <c r="BO385" i="1"/>
  <c r="BM385" i="1" s="1"/>
  <c r="BO424" i="1"/>
  <c r="BM424" i="1" s="1"/>
  <c r="BO719" i="1"/>
  <c r="BM719" i="1" s="1"/>
  <c r="BO850" i="1"/>
  <c r="BM850" i="1" s="1"/>
  <c r="BO74" i="1"/>
  <c r="BM74" i="1" s="1"/>
  <c r="BO109" i="1"/>
  <c r="BM109" i="1" s="1"/>
  <c r="BO117" i="1"/>
  <c r="BM117" i="1" s="1"/>
  <c r="BO121" i="1"/>
  <c r="BM121" i="1" s="1"/>
  <c r="BO145" i="1"/>
  <c r="BM145" i="1" s="1"/>
  <c r="BO233" i="1"/>
  <c r="BM233" i="1" s="1"/>
  <c r="BO382" i="1"/>
  <c r="BM382" i="1" s="1"/>
  <c r="BO484" i="1"/>
  <c r="BM484" i="1" s="1"/>
  <c r="BO486" i="1"/>
  <c r="BM486" i="1" s="1"/>
  <c r="BO577" i="1"/>
  <c r="BM577" i="1" s="1"/>
  <c r="BO616" i="1"/>
  <c r="BM616" i="1" s="1"/>
  <c r="BO636" i="1"/>
  <c r="BM636" i="1" s="1"/>
  <c r="BO642" i="1"/>
  <c r="BM642" i="1" s="1"/>
  <c r="BO646" i="1"/>
  <c r="BM646" i="1" s="1"/>
  <c r="BO651" i="1"/>
  <c r="BM651" i="1" s="1"/>
  <c r="BO743" i="1"/>
  <c r="BM743" i="1" s="1"/>
  <c r="BO807" i="1"/>
  <c r="BM807" i="1" s="1"/>
  <c r="BO1012" i="1"/>
  <c r="BM1012" i="1" s="1"/>
  <c r="BO1030" i="1"/>
  <c r="BM1030" i="1" s="1"/>
  <c r="BO1033" i="1"/>
  <c r="BM1033" i="1" s="1"/>
  <c r="BO331" i="1"/>
  <c r="BM331" i="1" s="1"/>
  <c r="BO426" i="1"/>
  <c r="BM426" i="1" s="1"/>
  <c r="BO700" i="1"/>
  <c r="BM700" i="1" s="1"/>
  <c r="BO795" i="1"/>
  <c r="BM795" i="1" s="1"/>
  <c r="BO815" i="1"/>
  <c r="BM815" i="1" s="1"/>
  <c r="BO534" i="1"/>
  <c r="BM534" i="1" s="1"/>
  <c r="BO567" i="1"/>
  <c r="BM567" i="1" s="1"/>
  <c r="BO1013" i="1"/>
  <c r="BM1013" i="1" s="1"/>
  <c r="BO110" i="1"/>
  <c r="BM110" i="1" s="1"/>
  <c r="BO205" i="1"/>
  <c r="BM205" i="1" s="1"/>
  <c r="BO648" i="1"/>
  <c r="BM648" i="1" s="1"/>
  <c r="BO878" i="1"/>
  <c r="BM878" i="1" s="1"/>
  <c r="BO984" i="1"/>
  <c r="BM984" i="1" s="1"/>
  <c r="BO1085" i="1"/>
  <c r="BM1085" i="1" s="1"/>
  <c r="BO136" i="1"/>
  <c r="BM136" i="1" s="1"/>
  <c r="BO231" i="1"/>
  <c r="BM231" i="1" s="1"/>
  <c r="BO441" i="1"/>
  <c r="BM441" i="1" s="1"/>
  <c r="BO485" i="1"/>
  <c r="BM485" i="1" s="1"/>
  <c r="BO505" i="1"/>
  <c r="BM505" i="1" s="1"/>
  <c r="BO507" i="1"/>
  <c r="BM507" i="1" s="1"/>
  <c r="BO524" i="1"/>
  <c r="BM524" i="1" s="1"/>
  <c r="BO545" i="1"/>
  <c r="BM545" i="1" s="1"/>
  <c r="BO590" i="1"/>
  <c r="BM590" i="1" s="1"/>
  <c r="BO669" i="1"/>
  <c r="BO690" i="1"/>
  <c r="BM690" i="1" s="1"/>
  <c r="BO713" i="1"/>
  <c r="BM713" i="1" s="1"/>
  <c r="BO734" i="1"/>
  <c r="BM734" i="1" s="1"/>
  <c r="BO778" i="1"/>
  <c r="BM778" i="1" s="1"/>
  <c r="BO845" i="1"/>
  <c r="BM845" i="1" s="1"/>
  <c r="BO867" i="1"/>
  <c r="BM867" i="1" s="1"/>
  <c r="BO877" i="1"/>
  <c r="BM877" i="1" s="1"/>
  <c r="BO954" i="1"/>
  <c r="BM954" i="1" s="1"/>
  <c r="BO986" i="1"/>
  <c r="BM986" i="1" s="1"/>
  <c r="BO1002" i="1"/>
  <c r="BM1002" i="1" s="1"/>
  <c r="BO1028" i="1"/>
  <c r="BM1028" i="1" s="1"/>
  <c r="BO361" i="1"/>
  <c r="BM361" i="1" s="1"/>
  <c r="BO523" i="1"/>
  <c r="BM523" i="1" s="1"/>
  <c r="BO650" i="1"/>
  <c r="BM650" i="1" s="1"/>
  <c r="BO1082" i="1"/>
  <c r="BM1082" i="1" s="1"/>
  <c r="BO1090" i="1"/>
  <c r="BM1090" i="1" s="1"/>
  <c r="BO184" i="1"/>
  <c r="BM184" i="1" s="1"/>
  <c r="BO224" i="1"/>
  <c r="BM224" i="1" s="1"/>
  <c r="BO230" i="1"/>
  <c r="BM230" i="1" s="1"/>
  <c r="BO242" i="1"/>
  <c r="BM242" i="1" s="1"/>
  <c r="BO293" i="1"/>
  <c r="BM293" i="1" s="1"/>
  <c r="BO437" i="1"/>
  <c r="BM437" i="1" s="1"/>
  <c r="BO438" i="1"/>
  <c r="BM438" i="1" s="1"/>
  <c r="BO454" i="1"/>
  <c r="BM454" i="1" s="1"/>
  <c r="BO465" i="1"/>
  <c r="BM465" i="1" s="1"/>
  <c r="BO471" i="1"/>
  <c r="BM471" i="1" s="1"/>
  <c r="BO501" i="1"/>
  <c r="BM501" i="1" s="1"/>
  <c r="BO893" i="1"/>
  <c r="BM893" i="1" s="1"/>
  <c r="BO943" i="1"/>
  <c r="BP1091" i="1"/>
  <c r="BO716" i="1"/>
  <c r="BM716" i="1" s="1"/>
  <c r="BO585" i="1"/>
  <c r="BM585" i="1" s="1"/>
  <c r="BO189" i="1"/>
  <c r="BM189" i="1" s="1"/>
  <c r="BO410" i="1"/>
  <c r="BM410" i="1" s="1"/>
  <c r="BO659" i="1"/>
  <c r="BM659" i="1" s="1"/>
  <c r="BO775" i="1"/>
  <c r="BM775" i="1" s="1"/>
  <c r="BO967" i="1"/>
  <c r="BM967" i="1" s="1"/>
  <c r="BO1060" i="1"/>
  <c r="BM1060" i="1" s="1"/>
  <c r="BO1068" i="1"/>
  <c r="BM1068" i="1" s="1"/>
  <c r="BO480" i="1"/>
  <c r="BM480" i="1" s="1"/>
  <c r="BO688" i="1"/>
  <c r="BM688" i="1" s="1"/>
  <c r="BO932" i="1"/>
  <c r="BM932" i="1" s="1"/>
  <c r="BO972" i="1"/>
  <c r="BM972" i="1" s="1"/>
  <c r="BO1005" i="1"/>
  <c r="BM1005" i="1" s="1"/>
  <c r="BO1036" i="1"/>
  <c r="BM1036" i="1" s="1"/>
  <c r="BP889" i="1"/>
  <c r="BP639" i="1"/>
  <c r="BP578" i="1"/>
  <c r="BP435" i="1"/>
  <c r="BP413" i="1"/>
  <c r="BO796" i="1"/>
  <c r="BM796" i="1" s="1"/>
  <c r="BO863" i="1"/>
  <c r="BM863" i="1" s="1"/>
  <c r="BP1075" i="1"/>
  <c r="BP953" i="1"/>
  <c r="BD9" i="1"/>
  <c r="BP10" i="1"/>
  <c r="BP12" i="1"/>
  <c r="BP27" i="1"/>
  <c r="BP42" i="1"/>
  <c r="BP44" i="1"/>
  <c r="BP59" i="1"/>
  <c r="BP60" i="1"/>
  <c r="BP105" i="1"/>
  <c r="BP107" i="1"/>
  <c r="BP121" i="1"/>
  <c r="BP123" i="1"/>
  <c r="BP138" i="1"/>
  <c r="BP154" i="1"/>
  <c r="BP744" i="1"/>
  <c r="BP746" i="1"/>
  <c r="BP756" i="1"/>
  <c r="BP777" i="1"/>
  <c r="BP794" i="1"/>
  <c r="BP809" i="1"/>
  <c r="BP811" i="1"/>
  <c r="BP826" i="1"/>
  <c r="BP827" i="1"/>
  <c r="BP828" i="1"/>
  <c r="BP842" i="1"/>
  <c r="BP843" i="1"/>
  <c r="BP844" i="1"/>
  <c r="BP858" i="1"/>
  <c r="BP859" i="1"/>
  <c r="BP860" i="1"/>
  <c r="BP874" i="1"/>
  <c r="BP875" i="1"/>
  <c r="BP876" i="1"/>
  <c r="BP891" i="1"/>
  <c r="BP899" i="1"/>
  <c r="BP908" i="1"/>
  <c r="BP909" i="1"/>
  <c r="BP923" i="1"/>
  <c r="BP939" i="1"/>
  <c r="BP940" i="1"/>
  <c r="BP973" i="1"/>
  <c r="BP989" i="1"/>
  <c r="BP991" i="1"/>
  <c r="BP1006" i="1"/>
  <c r="BP1008" i="1"/>
  <c r="BP1022" i="1"/>
  <c r="BP1024" i="1"/>
  <c r="BP1037" i="1"/>
  <c r="BP1039" i="1"/>
  <c r="BP1054" i="1"/>
  <c r="BP1056" i="1"/>
  <c r="BP1069" i="1"/>
  <c r="BP1071" i="1"/>
  <c r="BP11" i="1"/>
  <c r="BP26" i="1"/>
  <c r="BP28" i="1"/>
  <c r="BP43" i="1"/>
  <c r="BP58" i="1"/>
  <c r="BP74" i="1"/>
  <c r="BP90" i="1"/>
  <c r="BP106" i="1"/>
  <c r="BP122" i="1"/>
  <c r="BP139" i="1"/>
  <c r="BP730" i="1"/>
  <c r="BP745" i="1"/>
  <c r="BP762" i="1"/>
  <c r="BP776" i="1"/>
  <c r="BP778" i="1"/>
  <c r="BP793" i="1"/>
  <c r="BP795" i="1"/>
  <c r="BP810" i="1"/>
  <c r="BP924" i="1"/>
  <c r="BP925" i="1"/>
  <c r="BP937" i="1"/>
  <c r="BP941" i="1"/>
  <c r="BP959" i="1"/>
  <c r="BP975" i="1"/>
  <c r="BP990" i="1"/>
  <c r="BP1007" i="1"/>
  <c r="BP1023" i="1"/>
  <c r="BP1038" i="1"/>
  <c r="BP1055" i="1"/>
  <c r="BP1070" i="1"/>
  <c r="BP360" i="1"/>
  <c r="BP377" i="1"/>
  <c r="BP395" i="1"/>
  <c r="BP428" i="1"/>
  <c r="BP362" i="1"/>
  <c r="BP378" i="1"/>
  <c r="BP379" i="1"/>
  <c r="BP393" i="1"/>
  <c r="BP410" i="1"/>
  <c r="BP427" i="1"/>
  <c r="BP155" i="1"/>
  <c r="BP156" i="1"/>
  <c r="BP170" i="1"/>
  <c r="BP171" i="1"/>
  <c r="BP172" i="1"/>
  <c r="BP186" i="1"/>
  <c r="BP187" i="1"/>
  <c r="BP188" i="1"/>
  <c r="BP203" i="1"/>
  <c r="BP204" i="1"/>
  <c r="BP218" i="1"/>
  <c r="BP219" i="1"/>
  <c r="BP233" i="1"/>
  <c r="BP234" i="1"/>
  <c r="BP235" i="1"/>
  <c r="BP249" i="1"/>
  <c r="BP250" i="1"/>
  <c r="BP251" i="1"/>
  <c r="BP264" i="1"/>
  <c r="BP265" i="1"/>
  <c r="BP266" i="1"/>
  <c r="BP280" i="1"/>
  <c r="BP281" i="1"/>
  <c r="BP282" i="1"/>
  <c r="BP296" i="1"/>
  <c r="BP297" i="1"/>
  <c r="BP312" i="1"/>
  <c r="BP313" i="1"/>
  <c r="BP314" i="1"/>
  <c r="BP328" i="1"/>
  <c r="BP329" i="1"/>
  <c r="BP330" i="1"/>
  <c r="BP344" i="1"/>
  <c r="BP345" i="1"/>
  <c r="BP361" i="1"/>
  <c r="BP394" i="1"/>
  <c r="BP412" i="1"/>
  <c r="BP429" i="1"/>
  <c r="BP444" i="1"/>
  <c r="BP445" i="1"/>
  <c r="BP446" i="1"/>
  <c r="BP460" i="1"/>
  <c r="BP461" i="1"/>
  <c r="BP462" i="1"/>
  <c r="BP478" i="1"/>
  <c r="BP493" i="1"/>
  <c r="BP494" i="1"/>
  <c r="BP495" i="1"/>
  <c r="BP509" i="1"/>
  <c r="BP510" i="1"/>
  <c r="BP511" i="1"/>
  <c r="BP524" i="1"/>
  <c r="BP525" i="1"/>
  <c r="BP526" i="1"/>
  <c r="BP527" i="1"/>
  <c r="BP541" i="1"/>
  <c r="BP542" i="1"/>
  <c r="BP543" i="1"/>
  <c r="BP558" i="1"/>
  <c r="BP559" i="1"/>
  <c r="BP560" i="1"/>
  <c r="BP574" i="1"/>
  <c r="BP575" i="1"/>
  <c r="BP576" i="1"/>
  <c r="BP591" i="1"/>
  <c r="BP592" i="1"/>
  <c r="BP593" i="1"/>
  <c r="BP607" i="1"/>
  <c r="BP609" i="1"/>
  <c r="BP623" i="1"/>
  <c r="BP624" i="1"/>
  <c r="BP625" i="1"/>
  <c r="BP642" i="1"/>
  <c r="BP643" i="1"/>
  <c r="BP659" i="1"/>
  <c r="BP660" i="1"/>
  <c r="BP661" i="1"/>
  <c r="BP678" i="1"/>
  <c r="BP679" i="1"/>
  <c r="BP680" i="1"/>
  <c r="BP696" i="1"/>
  <c r="BP697" i="1"/>
  <c r="BP698" i="1"/>
  <c r="BP712" i="1"/>
  <c r="BP713" i="1"/>
  <c r="BP714" i="1"/>
  <c r="BP728" i="1"/>
  <c r="BP1087" i="1"/>
  <c r="BP1088" i="1"/>
  <c r="BP1089" i="1"/>
  <c r="BP626" i="1"/>
  <c r="BP610" i="1"/>
  <c r="BP594" i="1"/>
  <c r="BP577" i="1"/>
  <c r="BP561" i="1"/>
  <c r="BP544" i="1"/>
  <c r="BP528" i="1"/>
  <c r="BP512" i="1"/>
  <c r="BP496" i="1"/>
  <c r="BP480" i="1"/>
  <c r="BP463" i="1"/>
  <c r="BP447" i="1"/>
  <c r="BP430" i="1"/>
  <c r="BP414" i="1"/>
  <c r="BP396" i="1"/>
  <c r="BP380" i="1"/>
  <c r="BP347" i="1"/>
  <c r="BP331" i="1"/>
  <c r="BP315" i="1"/>
  <c r="BP299" i="1"/>
  <c r="BP283" i="1"/>
  <c r="BP252" i="1"/>
  <c r="BP236" i="1"/>
  <c r="BP220" i="1"/>
  <c r="BP205" i="1"/>
  <c r="BP189" i="1"/>
  <c r="BP173" i="1"/>
  <c r="BP157" i="1"/>
  <c r="BP140" i="1"/>
  <c r="BP124" i="1"/>
  <c r="BP108" i="1"/>
  <c r="BP77" i="1"/>
  <c r="BP61" i="1"/>
  <c r="BP45" i="1"/>
  <c r="BP29" i="1"/>
  <c r="BP13" i="1"/>
  <c r="BP902" i="1"/>
  <c r="BP423" i="1"/>
  <c r="BP1093" i="1"/>
  <c r="BP1076" i="1"/>
  <c r="BP1059" i="1"/>
  <c r="BP1028" i="1"/>
  <c r="BP1012" i="1"/>
  <c r="BP996" i="1"/>
  <c r="BP979" i="1"/>
  <c r="BP963" i="1"/>
  <c r="BP946" i="1"/>
  <c r="BP929" i="1"/>
  <c r="BP913" i="1"/>
  <c r="BP897" i="1"/>
  <c r="BP880" i="1"/>
  <c r="BP864" i="1"/>
  <c r="BP629" i="1"/>
  <c r="BP367" i="1"/>
  <c r="BP286" i="1"/>
  <c r="BP1002" i="1"/>
  <c r="BP665" i="1"/>
  <c r="BP648" i="1"/>
  <c r="BP628" i="1"/>
  <c r="BP612" i="1"/>
  <c r="BP596" i="1"/>
  <c r="BP580" i="1"/>
  <c r="BP563" i="1"/>
  <c r="BP546" i="1"/>
  <c r="BP530" i="1"/>
  <c r="BP514" i="1"/>
  <c r="BP498" i="1"/>
  <c r="BP482" i="1"/>
  <c r="BP465" i="1"/>
  <c r="BP449" i="1"/>
  <c r="BP432" i="1"/>
  <c r="BP416" i="1"/>
  <c r="BP398" i="1"/>
  <c r="BP382" i="1"/>
  <c r="BP366" i="1"/>
  <c r="BP349" i="1"/>
  <c r="BP333" i="1"/>
  <c r="BP317" i="1"/>
  <c r="BP269" i="1"/>
  <c r="BP254" i="1"/>
  <c r="BP238" i="1"/>
  <c r="BP222" i="1"/>
  <c r="BP207" i="1"/>
  <c r="BP191" i="1"/>
  <c r="BP175" i="1"/>
  <c r="BP159" i="1"/>
  <c r="BP142" i="1"/>
  <c r="BP126" i="1"/>
  <c r="BP110" i="1"/>
  <c r="BP94" i="1"/>
  <c r="BP79" i="1"/>
  <c r="BP63" i="1"/>
  <c r="BP47" i="1"/>
  <c r="BP31" i="1"/>
  <c r="BP15" i="1"/>
  <c r="BP805" i="1"/>
  <c r="BO873" i="1"/>
  <c r="BM873" i="1" s="1"/>
  <c r="BO141" i="1"/>
  <c r="BM141" i="1" s="1"/>
  <c r="BP268" i="1"/>
  <c r="BP974" i="1"/>
  <c r="BP958" i="1"/>
  <c r="BP567" i="1"/>
  <c r="BP907" i="1"/>
  <c r="BP675" i="1"/>
  <c r="BP656" i="1"/>
  <c r="BP604" i="1"/>
  <c r="BP588" i="1"/>
  <c r="BP555" i="1"/>
  <c r="BP538" i="1"/>
  <c r="BP522" i="1"/>
  <c r="BP506" i="1"/>
  <c r="BP490" i="1"/>
  <c r="BP473" i="1"/>
  <c r="BP441" i="1"/>
  <c r="BP424" i="1"/>
  <c r="BP407" i="1"/>
  <c r="BP390" i="1"/>
  <c r="BP374" i="1"/>
  <c r="BP357" i="1"/>
  <c r="BP341" i="1"/>
  <c r="BP325" i="1"/>
  <c r="BP309" i="1"/>
  <c r="BP293" i="1"/>
  <c r="BP277" i="1"/>
  <c r="BP261" i="1"/>
  <c r="BP246" i="1"/>
  <c r="BP230" i="1"/>
  <c r="BP215" i="1"/>
  <c r="BP199" i="1"/>
  <c r="BP183" i="1"/>
  <c r="BP134" i="1"/>
  <c r="BP118" i="1"/>
  <c r="BP102" i="1"/>
  <c r="BP87" i="1"/>
  <c r="BP71" i="1"/>
  <c r="BP39" i="1"/>
  <c r="BP23" i="1"/>
  <c r="BP7" i="1"/>
  <c r="BP850" i="1"/>
  <c r="BP518" i="1"/>
  <c r="BP182" i="1"/>
  <c r="BP133" i="1"/>
  <c r="BM969" i="1"/>
  <c r="BP896" i="1"/>
  <c r="BP914" i="1"/>
  <c r="BP750" i="1"/>
  <c r="BP271" i="1"/>
  <c r="BP96" i="1"/>
  <c r="BP1090" i="1"/>
  <c r="BP1072" i="1"/>
  <c r="BP1057" i="1"/>
  <c r="BP1040" i="1"/>
  <c r="BP1025" i="1"/>
  <c r="BP1009" i="1"/>
  <c r="BP992" i="1"/>
  <c r="BP976" i="1"/>
  <c r="BP960" i="1"/>
  <c r="BP942" i="1"/>
  <c r="BP926" i="1"/>
  <c r="BP910" i="1"/>
  <c r="BP894" i="1"/>
  <c r="BP877" i="1"/>
  <c r="BP861" i="1"/>
  <c r="BP845" i="1"/>
  <c r="BP829" i="1"/>
  <c r="BP812" i="1"/>
  <c r="BP796" i="1"/>
  <c r="BP779" i="1"/>
  <c r="BP763" i="1"/>
  <c r="BP747" i="1"/>
  <c r="BP731" i="1"/>
  <c r="BP715" i="1"/>
  <c r="BP699" i="1"/>
  <c r="BP682" i="1"/>
  <c r="BP663" i="1"/>
  <c r="BO906" i="1"/>
  <c r="BM906" i="1" s="1"/>
  <c r="BP915" i="1"/>
  <c r="BP749" i="1"/>
  <c r="BP95" i="1"/>
  <c r="BP821" i="1"/>
  <c r="BP386" i="1"/>
  <c r="BP98" i="1"/>
  <c r="BP151" i="1"/>
  <c r="BP1078" i="1"/>
  <c r="BP1061" i="1"/>
  <c r="BP1046" i="1"/>
  <c r="BP1030" i="1"/>
  <c r="BP1014" i="1"/>
  <c r="BP997" i="1"/>
  <c r="BP981" i="1"/>
  <c r="BP965" i="1"/>
  <c r="BP948" i="1"/>
  <c r="BP931" i="1"/>
  <c r="BP882" i="1"/>
  <c r="BP866" i="1"/>
  <c r="BP801" i="1"/>
  <c r="BP768" i="1"/>
  <c r="BP752" i="1"/>
  <c r="BP736" i="1"/>
  <c r="BP720" i="1"/>
  <c r="BP704" i="1"/>
  <c r="BP687" i="1"/>
  <c r="BP272" i="1"/>
  <c r="BP97" i="1"/>
  <c r="BP1073" i="1"/>
  <c r="BP1041" i="1"/>
  <c r="BP1026" i="1"/>
  <c r="BP1010" i="1"/>
  <c r="BP977" i="1"/>
  <c r="BP961" i="1"/>
  <c r="BP944" i="1"/>
  <c r="BP927" i="1"/>
  <c r="BP911" i="1"/>
  <c r="BP895" i="1"/>
  <c r="BP878" i="1"/>
  <c r="BP862" i="1"/>
  <c r="BP846" i="1"/>
  <c r="BP830" i="1"/>
  <c r="BP813" i="1"/>
  <c r="BP797" i="1"/>
  <c r="BP780" i="1"/>
  <c r="BP764" i="1"/>
  <c r="BP748" i="1"/>
  <c r="BP732" i="1"/>
  <c r="BP716" i="1"/>
  <c r="BP700" i="1"/>
  <c r="BP683" i="1"/>
  <c r="BP664" i="1"/>
  <c r="BP316" i="1"/>
  <c r="BP1086" i="1"/>
  <c r="BP1068" i="1"/>
  <c r="BP1053" i="1"/>
  <c r="BP1036" i="1"/>
  <c r="BP1021" i="1"/>
  <c r="BP1005" i="1"/>
  <c r="BP972" i="1"/>
  <c r="BP956" i="1"/>
  <c r="BP938" i="1"/>
  <c r="BP922" i="1"/>
  <c r="BP906" i="1"/>
  <c r="BP890" i="1"/>
  <c r="BP873" i="1"/>
  <c r="BP857" i="1"/>
  <c r="BP841" i="1"/>
  <c r="BP825" i="1"/>
  <c r="BP808" i="1"/>
  <c r="BP792" i="1"/>
  <c r="BP775" i="1"/>
  <c r="BP759" i="1"/>
  <c r="BP743" i="1"/>
  <c r="BP727" i="1"/>
  <c r="BP711" i="1"/>
  <c r="BP695" i="1"/>
  <c r="BP606" i="1"/>
  <c r="BP1083" i="1"/>
  <c r="BP1065" i="1"/>
  <c r="BP1050" i="1"/>
  <c r="BP1034" i="1"/>
  <c r="BP1018" i="1"/>
  <c r="BP985" i="1"/>
  <c r="BP969" i="1"/>
  <c r="BP935" i="1"/>
  <c r="BP919" i="1"/>
  <c r="BP886" i="1"/>
  <c r="BP870" i="1"/>
  <c r="BP854" i="1"/>
  <c r="BP838" i="1"/>
  <c r="BP822" i="1"/>
  <c r="BP788" i="1"/>
  <c r="BP772" i="1"/>
  <c r="BP740" i="1"/>
  <c r="BP724" i="1"/>
  <c r="BP708" i="1"/>
  <c r="BP691" i="1"/>
  <c r="BP673" i="1"/>
  <c r="BP655" i="1"/>
  <c r="BP636" i="1"/>
  <c r="BP619" i="1"/>
  <c r="BP603" i="1"/>
  <c r="BP587" i="1"/>
  <c r="BP570" i="1"/>
  <c r="BP537" i="1"/>
  <c r="BP521" i="1"/>
  <c r="BP505" i="1"/>
  <c r="BP489" i="1"/>
  <c r="BP472" i="1"/>
  <c r="BP456" i="1"/>
  <c r="BP440" i="1"/>
  <c r="BP406" i="1"/>
  <c r="BP389" i="1"/>
  <c r="BP373" i="1"/>
  <c r="BP356" i="1"/>
  <c r="BP340" i="1"/>
  <c r="BP324" i="1"/>
  <c r="BP308" i="1"/>
  <c r="BP276" i="1"/>
  <c r="BP260" i="1"/>
  <c r="BP1082" i="1"/>
  <c r="BP1064" i="1"/>
  <c r="BP1049" i="1"/>
  <c r="BP1033" i="1"/>
  <c r="BP1017" i="1"/>
  <c r="BP984" i="1"/>
  <c r="BP968" i="1"/>
  <c r="BP951" i="1"/>
  <c r="BP934" i="1"/>
  <c r="BP918" i="1"/>
  <c r="BP885" i="1"/>
  <c r="BP869" i="1"/>
  <c r="BP853" i="1"/>
  <c r="BP837" i="1"/>
  <c r="BP804" i="1"/>
  <c r="BP771" i="1"/>
  <c r="BP755" i="1"/>
  <c r="BP739" i="1"/>
  <c r="BP723" i="1"/>
  <c r="BP707" i="1"/>
  <c r="BP690" i="1"/>
  <c r="BP323" i="1"/>
  <c r="BP307" i="1"/>
  <c r="BP291" i="1"/>
  <c r="BP275" i="1"/>
  <c r="BP259" i="1"/>
  <c r="BP244" i="1"/>
  <c r="BP228" i="1"/>
  <c r="BP213" i="1"/>
  <c r="BP197" i="1"/>
  <c r="BP181" i="1"/>
  <c r="BP165" i="1"/>
  <c r="BP149" i="1"/>
  <c r="BP132" i="1"/>
  <c r="BP116" i="1"/>
  <c r="BP100" i="1"/>
  <c r="BP85" i="1"/>
  <c r="BP69" i="1"/>
  <c r="BP53" i="1"/>
  <c r="BP37" i="1"/>
  <c r="BP21" i="1"/>
  <c r="BP5" i="1"/>
  <c r="BP1063" i="1"/>
  <c r="BP1048" i="1"/>
  <c r="BP1032" i="1"/>
  <c r="BP1016" i="1"/>
  <c r="BP1000" i="1"/>
  <c r="BP983" i="1"/>
  <c r="BP967" i="1"/>
  <c r="BP950" i="1"/>
  <c r="BP933" i="1"/>
  <c r="BP917" i="1"/>
  <c r="BP901" i="1"/>
  <c r="BP884" i="1"/>
  <c r="BP868" i="1"/>
  <c r="BP852" i="1"/>
  <c r="BP836" i="1"/>
  <c r="BP820" i="1"/>
  <c r="BP803" i="1"/>
  <c r="BP786" i="1"/>
  <c r="BP652" i="1"/>
  <c r="BP632" i="1"/>
  <c r="BP616" i="1"/>
  <c r="BP600" i="1"/>
  <c r="BP584" i="1"/>
  <c r="BP534" i="1"/>
  <c r="BP486" i="1"/>
  <c r="BP469" i="1"/>
  <c r="BP453" i="1"/>
  <c r="BP437" i="1"/>
  <c r="BP420" i="1"/>
  <c r="BP370" i="1"/>
  <c r="BP353" i="1"/>
  <c r="BP321" i="1"/>
  <c r="BP289" i="1"/>
  <c r="BP273" i="1"/>
  <c r="BP257" i="1"/>
  <c r="BP242" i="1"/>
  <c r="BP226" i="1"/>
  <c r="BP195" i="1"/>
  <c r="BP179" i="1"/>
  <c r="BP163" i="1"/>
  <c r="BP147" i="1"/>
  <c r="BP130" i="1"/>
  <c r="BP114" i="1"/>
  <c r="BP83" i="1"/>
  <c r="BP67" i="1"/>
  <c r="BP51" i="1"/>
  <c r="BP35" i="1"/>
  <c r="BP19" i="1"/>
  <c r="BM970" i="1"/>
  <c r="BM757" i="1"/>
  <c r="BM988" i="1"/>
  <c r="BM956" i="1"/>
  <c r="BM756" i="1"/>
  <c r="BM960" i="1"/>
  <c r="BM747" i="1"/>
  <c r="BM746" i="1"/>
  <c r="BM990" i="1"/>
  <c r="BM745" i="1"/>
  <c r="BM755" i="1"/>
  <c r="BM968" i="1"/>
  <c r="BM983" i="1"/>
  <c r="BM961" i="1"/>
  <c r="BM748" i="1"/>
  <c r="BM994" i="1"/>
  <c r="BP849" i="1"/>
  <c r="BP336" i="1"/>
  <c r="BP178" i="1"/>
  <c r="BP239" i="1"/>
  <c r="BO12" i="1"/>
  <c r="BM12" i="1" s="1"/>
  <c r="BP892" i="1"/>
  <c r="BP729" i="1"/>
  <c r="BP479" i="1"/>
  <c r="BP346" i="1"/>
  <c r="BO694" i="1"/>
  <c r="BM694" i="1" s="1"/>
  <c r="BO556" i="1"/>
  <c r="BM556" i="1" s="1"/>
  <c r="BO310" i="1"/>
  <c r="BM310" i="1" s="1"/>
  <c r="BP468" i="1"/>
  <c r="BP82" i="1"/>
  <c r="BP287" i="1"/>
  <c r="BP814" i="1"/>
  <c r="BP765" i="1"/>
  <c r="BP717" i="1"/>
  <c r="BP91" i="1"/>
  <c r="BP719" i="1"/>
  <c r="BP701" i="1"/>
  <c r="BP517" i="1"/>
  <c r="BP301" i="1"/>
  <c r="BP499" i="1"/>
  <c r="BP417" i="1"/>
  <c r="BP334" i="1"/>
  <c r="BP599" i="1"/>
  <c r="BP385" i="1"/>
  <c r="BP815" i="1"/>
  <c r="BP418" i="1"/>
  <c r="BP335" i="1"/>
  <c r="BP177" i="1"/>
  <c r="BP1092" i="1"/>
  <c r="BP962" i="1"/>
  <c r="BP646" i="1"/>
  <c r="BO857" i="1"/>
  <c r="BM857" i="1" s="1"/>
  <c r="BO557" i="1"/>
  <c r="BM557" i="1" s="1"/>
  <c r="BO392" i="1"/>
  <c r="BM392" i="1" s="1"/>
  <c r="BP761" i="1"/>
  <c r="BP298" i="1"/>
  <c r="BP76" i="1"/>
  <c r="BP668" i="1"/>
  <c r="BP667" i="1"/>
  <c r="BP1060" i="1"/>
  <c r="BP285" i="1"/>
  <c r="BP176" i="1"/>
  <c r="BP893" i="1"/>
  <c r="BP267" i="1"/>
  <c r="BP92" i="1"/>
  <c r="BP332" i="1"/>
  <c r="BP237" i="1"/>
  <c r="BP411" i="1"/>
  <c r="BO588" i="1"/>
  <c r="BM588" i="1" s="1"/>
  <c r="BO390" i="1"/>
  <c r="BM390" i="1" s="1"/>
  <c r="BP137" i="1"/>
  <c r="BO822" i="1"/>
  <c r="BM822" i="1" s="1"/>
  <c r="BO150" i="1"/>
  <c r="BM150" i="1" s="1"/>
  <c r="BP1085" i="1"/>
  <c r="BP1052" i="1"/>
  <c r="BP1020" i="1"/>
  <c r="BP1004" i="1"/>
  <c r="BP971" i="1"/>
  <c r="BP905" i="1"/>
  <c r="BP888" i="1"/>
  <c r="BP856" i="1"/>
  <c r="BP824" i="1"/>
  <c r="BP790" i="1"/>
  <c r="BP774" i="1"/>
  <c r="BP742" i="1"/>
  <c r="BP710" i="1"/>
  <c r="BP677" i="1"/>
  <c r="BP658" i="1"/>
  <c r="BP622" i="1"/>
  <c r="BP590" i="1"/>
  <c r="BP573" i="1"/>
  <c r="BP557" i="1"/>
  <c r="BP508" i="1"/>
  <c r="BP459" i="1"/>
  <c r="BP426" i="1"/>
  <c r="BP392" i="1"/>
  <c r="BP376" i="1"/>
  <c r="BP343" i="1"/>
  <c r="BP311" i="1"/>
  <c r="BP295" i="1"/>
  <c r="BP263" i="1"/>
  <c r="BP248" i="1"/>
  <c r="BP217" i="1"/>
  <c r="BP185" i="1"/>
  <c r="BP153" i="1"/>
  <c r="BP120" i="1"/>
  <c r="BP89" i="1"/>
  <c r="BP57" i="1"/>
  <c r="BP41" i="1"/>
  <c r="BP9" i="1"/>
  <c r="BP760" i="1"/>
  <c r="BP608" i="1"/>
  <c r="BP75" i="1"/>
  <c r="BO522" i="1"/>
  <c r="BM522" i="1" s="1"/>
  <c r="BP477" i="1"/>
  <c r="BP1067" i="1"/>
  <c r="BP987" i="1"/>
  <c r="BP955" i="1"/>
  <c r="BP921" i="1"/>
  <c r="BP872" i="1"/>
  <c r="BP840" i="1"/>
  <c r="BP807" i="1"/>
  <c r="BP758" i="1"/>
  <c r="BP726" i="1"/>
  <c r="BP694" i="1"/>
  <c r="BP641" i="1"/>
  <c r="BP540" i="1"/>
  <c r="BP492" i="1"/>
  <c r="BP443" i="1"/>
  <c r="BP409" i="1"/>
  <c r="BP359" i="1"/>
  <c r="BP327" i="1"/>
  <c r="BP279" i="1"/>
  <c r="BP232" i="1"/>
  <c r="BP201" i="1"/>
  <c r="BP169" i="1"/>
  <c r="BP136" i="1"/>
  <c r="BP104" i="1"/>
  <c r="BP73" i="1"/>
  <c r="BP25" i="1"/>
  <c r="BP202" i="1"/>
  <c r="BP554" i="1"/>
  <c r="BP957" i="1"/>
  <c r="BP988" i="1"/>
  <c r="BP787" i="1"/>
  <c r="BP292" i="1"/>
  <c r="BP800" i="1"/>
  <c r="BP369" i="1"/>
  <c r="BP647" i="1"/>
  <c r="BP627" i="1"/>
  <c r="BP611" i="1"/>
  <c r="BP595" i="1"/>
  <c r="BP579" i="1"/>
  <c r="BP562" i="1"/>
  <c r="BP545" i="1"/>
  <c r="BP529" i="1"/>
  <c r="BP513" i="1"/>
  <c r="BP497" i="1"/>
  <c r="BP481" i="1"/>
  <c r="BP464" i="1"/>
  <c r="BP448" i="1"/>
  <c r="BP431" i="1"/>
  <c r="BP415" i="1"/>
  <c r="BP397" i="1"/>
  <c r="BP381" i="1"/>
  <c r="BP365" i="1"/>
  <c r="BP348" i="1"/>
  <c r="BP300" i="1"/>
  <c r="BP284" i="1"/>
  <c r="BP253" i="1"/>
  <c r="BP221" i="1"/>
  <c r="BP206" i="1"/>
  <c r="BP190" i="1"/>
  <c r="BP174" i="1"/>
  <c r="BP158" i="1"/>
  <c r="BP141" i="1"/>
  <c r="BP125" i="1"/>
  <c r="BP109" i="1"/>
  <c r="BP93" i="1"/>
  <c r="BP78" i="1"/>
  <c r="BP62" i="1"/>
  <c r="BP46" i="1"/>
  <c r="BP30" i="1"/>
  <c r="BP14" i="1"/>
  <c r="BP1084" i="1"/>
  <c r="BP1066" i="1"/>
  <c r="BP1051" i="1"/>
  <c r="BP1035" i="1"/>
  <c r="BP1019" i="1"/>
  <c r="BP1003" i="1"/>
  <c r="BP986" i="1"/>
  <c r="BP970" i="1"/>
  <c r="BP954" i="1"/>
  <c r="BP936" i="1"/>
  <c r="BP920" i="1"/>
  <c r="BP904" i="1"/>
  <c r="BP887" i="1"/>
  <c r="BP871" i="1"/>
  <c r="BP855" i="1"/>
  <c r="BP839" i="1"/>
  <c r="BP823" i="1"/>
  <c r="BP806" i="1"/>
  <c r="BP789" i="1"/>
  <c r="BP773" i="1"/>
  <c r="BP757" i="1"/>
  <c r="BP741" i="1"/>
  <c r="BP725" i="1"/>
  <c r="BP709" i="1"/>
  <c r="BP692" i="1"/>
  <c r="BP676" i="1"/>
  <c r="BP657" i="1"/>
  <c r="BP640" i="1"/>
  <c r="BP621" i="1"/>
  <c r="BP605" i="1"/>
  <c r="BP589" i="1"/>
  <c r="BP572" i="1"/>
  <c r="BP556" i="1"/>
  <c r="BP539" i="1"/>
  <c r="BP523" i="1"/>
  <c r="BP507" i="1"/>
  <c r="BP491" i="1"/>
  <c r="BP474" i="1"/>
  <c r="BP458" i="1"/>
  <c r="BP442" i="1"/>
  <c r="BP425" i="1"/>
  <c r="BP408" i="1"/>
  <c r="BP391" i="1"/>
  <c r="BP375" i="1"/>
  <c r="BP358" i="1"/>
  <c r="BP342" i="1"/>
  <c r="BP326" i="1"/>
  <c r="BP310" i="1"/>
  <c r="BP294" i="1"/>
  <c r="BP278" i="1"/>
  <c r="BP262" i="1"/>
  <c r="BP247" i="1"/>
  <c r="BP231" i="1"/>
  <c r="BP216" i="1"/>
  <c r="BP200" i="1"/>
  <c r="BP184" i="1"/>
  <c r="BP168" i="1"/>
  <c r="BP152" i="1"/>
  <c r="BP135" i="1"/>
  <c r="BP119" i="1"/>
  <c r="BP103" i="1"/>
  <c r="BP88" i="1"/>
  <c r="BP72" i="1"/>
  <c r="BP56" i="1"/>
  <c r="BP40" i="1"/>
  <c r="BP24" i="1"/>
  <c r="BP8" i="1"/>
  <c r="BP952" i="1"/>
  <c r="BP903" i="1"/>
  <c r="BP620" i="1"/>
  <c r="BP571" i="1"/>
  <c r="BP457" i="1"/>
  <c r="BP167" i="1"/>
  <c r="BP55" i="1"/>
  <c r="BP834" i="1"/>
  <c r="BP784" i="1"/>
  <c r="BP670" i="1"/>
  <c r="BP502" i="1"/>
  <c r="BP402" i="1"/>
  <c r="BP337" i="1"/>
  <c r="BP305" i="1"/>
  <c r="BP211" i="1"/>
  <c r="BP54" i="1"/>
  <c r="BP245" i="1"/>
  <c r="BP229" i="1"/>
  <c r="BP214" i="1"/>
  <c r="BP198" i="1"/>
  <c r="BP166" i="1"/>
  <c r="BP150" i="1"/>
  <c r="BP117" i="1"/>
  <c r="BP101" i="1"/>
  <c r="BP86" i="1"/>
  <c r="BP70" i="1"/>
  <c r="BP38" i="1"/>
  <c r="BP22" i="1"/>
  <c r="BP6" i="1"/>
  <c r="BP770" i="1"/>
  <c r="BP754" i="1"/>
  <c r="BP738" i="1"/>
  <c r="BP722" i="1"/>
  <c r="BP706" i="1"/>
  <c r="BP689" i="1"/>
  <c r="BP672" i="1"/>
  <c r="BP654" i="1"/>
  <c r="BP635" i="1"/>
  <c r="BP618" i="1"/>
  <c r="BP602" i="1"/>
  <c r="BP586" i="1"/>
  <c r="BP569" i="1"/>
  <c r="BP553" i="1"/>
  <c r="BP536" i="1"/>
  <c r="BP520" i="1"/>
  <c r="BP504" i="1"/>
  <c r="BP488" i="1"/>
  <c r="BP471" i="1"/>
  <c r="BP455" i="1"/>
  <c r="BP439" i="1"/>
  <c r="BP422" i="1"/>
  <c r="BP404" i="1"/>
  <c r="BP388" i="1"/>
  <c r="BP372" i="1"/>
  <c r="BP355" i="1"/>
  <c r="BP339" i="1"/>
  <c r="BP848" i="1"/>
  <c r="BP832" i="1"/>
  <c r="BP718" i="1"/>
  <c r="BP614" i="1"/>
  <c r="BP467" i="1"/>
  <c r="BP33" i="1"/>
  <c r="BP1079" i="1"/>
  <c r="BP1062" i="1"/>
  <c r="BP1047" i="1"/>
  <c r="BP1031" i="1"/>
  <c r="BP1015" i="1"/>
  <c r="BP998" i="1"/>
  <c r="BP982" i="1"/>
  <c r="BP966" i="1"/>
  <c r="BP949" i="1"/>
  <c r="BP932" i="1"/>
  <c r="BP916" i="1"/>
  <c r="BP900" i="1"/>
  <c r="BP883" i="1"/>
  <c r="BP867" i="1"/>
  <c r="BP851" i="1"/>
  <c r="BP835" i="1"/>
  <c r="BP819" i="1"/>
  <c r="BP802" i="1"/>
  <c r="BP785" i="1"/>
  <c r="BP769" i="1"/>
  <c r="BP753" i="1"/>
  <c r="BP737" i="1"/>
  <c r="BP721" i="1"/>
  <c r="BP705" i="1"/>
  <c r="BP688" i="1"/>
  <c r="BP671" i="1"/>
  <c r="BP653" i="1"/>
  <c r="BP633" i="1"/>
  <c r="BP617" i="1"/>
  <c r="BP601" i="1"/>
  <c r="BP585" i="1"/>
  <c r="BP568" i="1"/>
  <c r="BP552" i="1"/>
  <c r="BP535" i="1"/>
  <c r="BP519" i="1"/>
  <c r="BP503" i="1"/>
  <c r="BP487" i="1"/>
  <c r="BP470" i="1"/>
  <c r="BP454" i="1"/>
  <c r="BP438" i="1"/>
  <c r="BP421" i="1"/>
  <c r="BP403" i="1"/>
  <c r="BP387" i="1"/>
  <c r="BP371" i="1"/>
  <c r="BP354" i="1"/>
  <c r="BP338" i="1"/>
  <c r="BP322" i="1"/>
  <c r="BP306" i="1"/>
  <c r="BP290" i="1"/>
  <c r="BP274" i="1"/>
  <c r="BP258" i="1"/>
  <c r="BP243" i="1"/>
  <c r="BP227" i="1"/>
  <c r="BP212" i="1"/>
  <c r="BP196" i="1"/>
  <c r="BP180" i="1"/>
  <c r="BP164" i="1"/>
  <c r="BP148" i="1"/>
  <c r="BP131" i="1"/>
  <c r="BP115" i="1"/>
  <c r="BP99" i="1"/>
  <c r="BP84" i="1"/>
  <c r="BP68" i="1"/>
  <c r="BP52" i="1"/>
  <c r="BP36" i="1"/>
  <c r="BP20" i="1"/>
  <c r="BP1077" i="1"/>
  <c r="BP1045" i="1"/>
  <c r="BP1029" i="1"/>
  <c r="BP1013" i="1"/>
  <c r="BP980" i="1"/>
  <c r="BP964" i="1"/>
  <c r="BP947" i="1"/>
  <c r="BP930" i="1"/>
  <c r="BP898" i="1"/>
  <c r="BP881" i="1"/>
  <c r="BP865" i="1"/>
  <c r="BP833" i="1"/>
  <c r="BP816" i="1"/>
  <c r="BP783" i="1"/>
  <c r="BP767" i="1"/>
  <c r="BP751" i="1"/>
  <c r="BP735" i="1"/>
  <c r="BP703" i="1"/>
  <c r="BP686" i="1"/>
  <c r="BP651" i="1"/>
  <c r="BP631" i="1"/>
  <c r="BP615" i="1"/>
  <c r="BP583" i="1"/>
  <c r="BP566" i="1"/>
  <c r="BP549" i="1"/>
  <c r="BP533" i="1"/>
  <c r="BP501" i="1"/>
  <c r="BP485" i="1"/>
  <c r="BP452" i="1"/>
  <c r="BP436" i="1"/>
  <c r="BP419" i="1"/>
  <c r="BP401" i="1"/>
  <c r="BP352" i="1"/>
  <c r="BP320" i="1"/>
  <c r="BP304" i="1"/>
  <c r="BP288" i="1"/>
  <c r="BP241" i="1"/>
  <c r="BP225" i="1"/>
  <c r="BP210" i="1"/>
  <c r="BP194" i="1"/>
  <c r="BP162" i="1"/>
  <c r="BP146" i="1"/>
  <c r="BP129" i="1"/>
  <c r="BP113" i="1"/>
  <c r="BP66" i="1"/>
  <c r="BP50" i="1"/>
  <c r="BP34" i="1"/>
  <c r="BP18" i="1"/>
  <c r="BP799" i="1"/>
  <c r="BP782" i="1"/>
  <c r="BP766" i="1"/>
  <c r="BP734" i="1"/>
  <c r="BP702" i="1"/>
  <c r="BP685" i="1"/>
  <c r="BP650" i="1"/>
  <c r="BP630" i="1"/>
  <c r="BP598" i="1"/>
  <c r="BP582" i="1"/>
  <c r="BP565" i="1"/>
  <c r="BP548" i="1"/>
  <c r="BP532" i="1"/>
  <c r="BP516" i="1"/>
  <c r="BP500" i="1"/>
  <c r="BP484" i="1"/>
  <c r="BP451" i="1"/>
  <c r="BP434" i="1"/>
  <c r="BP400" i="1"/>
  <c r="BP384" i="1"/>
  <c r="BP368" i="1"/>
  <c r="BP351" i="1"/>
  <c r="BP319" i="1"/>
  <c r="BP303" i="1"/>
  <c r="BP256" i="1"/>
  <c r="BP240" i="1"/>
  <c r="BP224" i="1"/>
  <c r="BP209" i="1"/>
  <c r="BP193" i="1"/>
  <c r="BP161" i="1"/>
  <c r="BP145" i="1"/>
  <c r="BP128" i="1"/>
  <c r="BP112" i="1"/>
  <c r="BP81" i="1"/>
  <c r="BP65" i="1"/>
  <c r="BP49" i="1"/>
  <c r="BP17" i="1"/>
  <c r="BP1074" i="1"/>
  <c r="BP1058" i="1"/>
  <c r="BP1042" i="1"/>
  <c r="BP1027" i="1"/>
  <c r="BP1011" i="1"/>
  <c r="BP995" i="1"/>
  <c r="BP978" i="1"/>
  <c r="BP945" i="1"/>
  <c r="BP928" i="1"/>
  <c r="BP912" i="1"/>
  <c r="BP879" i="1"/>
  <c r="BP863" i="1"/>
  <c r="BP847" i="1"/>
  <c r="BP831" i="1"/>
  <c r="BP798" i="1"/>
  <c r="BP781" i="1"/>
  <c r="BP733" i="1"/>
  <c r="BP684" i="1"/>
  <c r="BP666" i="1"/>
  <c r="BP649" i="1"/>
  <c r="BP613" i="1"/>
  <c r="BP597" i="1"/>
  <c r="BP581" i="1"/>
  <c r="BP564" i="1"/>
  <c r="BP547" i="1"/>
  <c r="BP531" i="1"/>
  <c r="BP515" i="1"/>
  <c r="BP483" i="1"/>
  <c r="BP466" i="1"/>
  <c r="BP450" i="1"/>
  <c r="BP433" i="1"/>
  <c r="BP399" i="1"/>
  <c r="BP383" i="1"/>
  <c r="BP350" i="1"/>
  <c r="BP318" i="1"/>
  <c r="BP302" i="1"/>
  <c r="BP270" i="1"/>
  <c r="BP255" i="1"/>
  <c r="BP223" i="1"/>
  <c r="BP208" i="1"/>
  <c r="BP192" i="1"/>
  <c r="BP160" i="1"/>
  <c r="BP144" i="1"/>
  <c r="BP127" i="1"/>
  <c r="BP111" i="1"/>
  <c r="BP80" i="1"/>
  <c r="BP64" i="1"/>
  <c r="BP48" i="1"/>
  <c r="BP32" i="1"/>
  <c r="BP16" i="1"/>
  <c r="BM981" i="1"/>
  <c r="BM966" i="1"/>
  <c r="BM753" i="1"/>
  <c r="BM965" i="1"/>
  <c r="BM752" i="1"/>
  <c r="BM964" i="1"/>
  <c r="BM751" i="1"/>
  <c r="BM996" i="1"/>
  <c r="BM979" i="1"/>
  <c r="BM963" i="1"/>
  <c r="BM995" i="1"/>
  <c r="BM749" i="1"/>
  <c r="BM974" i="1"/>
  <c r="BM977" i="1"/>
  <c r="BM992" i="1"/>
  <c r="BM976" i="1"/>
  <c r="BM991" i="1"/>
  <c r="BM975" i="1"/>
  <c r="BM989" i="1"/>
  <c r="BM973" i="1"/>
  <c r="BM760" i="1"/>
  <c r="BM744" i="1"/>
  <c r="BM759" i="1"/>
  <c r="BM987" i="1"/>
  <c r="BM971" i="1"/>
  <c r="BM955" i="1"/>
  <c r="BM758" i="1"/>
  <c r="BR64" i="1" l="1"/>
  <c r="BR318" i="1"/>
  <c r="BR581" i="1"/>
  <c r="BR879" i="1"/>
  <c r="BR48" i="1"/>
  <c r="BR127" i="1"/>
  <c r="BR208" i="1"/>
  <c r="BR302" i="1"/>
  <c r="BR399" i="1"/>
  <c r="BR483" i="1"/>
  <c r="BR564" i="1"/>
  <c r="BR649" i="1"/>
  <c r="BR781" i="1"/>
  <c r="BR863" i="1"/>
  <c r="BR945" i="1"/>
  <c r="BR1027" i="1"/>
  <c r="BR17" i="1"/>
  <c r="BR112" i="1"/>
  <c r="BR193" i="1"/>
  <c r="BR1042" i="1"/>
  <c r="BR144" i="1"/>
  <c r="BR433" i="1"/>
  <c r="BR666" i="1"/>
  <c r="BR978" i="1"/>
  <c r="BR16" i="1"/>
  <c r="BR80" i="1"/>
  <c r="BR160" i="1"/>
  <c r="BR255" i="1"/>
  <c r="BR350" i="1"/>
  <c r="BR450" i="1"/>
  <c r="BR531" i="1"/>
  <c r="BR597" i="1"/>
  <c r="BR684" i="1"/>
  <c r="BR831" i="1"/>
  <c r="BR912" i="1"/>
  <c r="BR995" i="1"/>
  <c r="BR1058" i="1"/>
  <c r="BR65" i="1"/>
  <c r="BR145" i="1"/>
  <c r="BR223" i="1"/>
  <c r="BR515" i="1"/>
  <c r="BR798" i="1"/>
  <c r="BR32" i="1"/>
  <c r="BR111" i="1"/>
  <c r="BR192" i="1"/>
  <c r="BR270" i="1"/>
  <c r="BR383" i="1"/>
  <c r="BR466" i="1"/>
  <c r="BR547" i="1"/>
  <c r="BR613" i="1"/>
  <c r="BR733" i="1"/>
  <c r="BR847" i="1"/>
  <c r="BR928" i="1"/>
  <c r="BR1011" i="1"/>
  <c r="BR256" i="1"/>
  <c r="BR368" i="1"/>
  <c r="BR451" i="1"/>
  <c r="BR532" i="1"/>
  <c r="BR598" i="1"/>
  <c r="BR702" i="1"/>
  <c r="BR799" i="1"/>
  <c r="BR66" i="1"/>
  <c r="BR162" i="1"/>
  <c r="BR241" i="1"/>
  <c r="BR320" i="1"/>
  <c r="BR436" i="1"/>
  <c r="BR533" i="1"/>
  <c r="BR615" i="1"/>
  <c r="BR703" i="1"/>
  <c r="BR783" i="1"/>
  <c r="BR881" i="1"/>
  <c r="BR964" i="1"/>
  <c r="BR1045" i="1"/>
  <c r="BR52" i="1"/>
  <c r="BR115" i="1"/>
  <c r="BR180" i="1"/>
  <c r="BR243" i="1"/>
  <c r="BR306" i="1"/>
  <c r="BR371" i="1"/>
  <c r="BR438" i="1"/>
  <c r="BR503" i="1"/>
  <c r="BR568" i="1"/>
  <c r="BR633" i="1"/>
  <c r="BR705" i="1"/>
  <c r="BR769" i="1"/>
  <c r="BR835" i="1"/>
  <c r="BR900" i="1"/>
  <c r="BR966" i="1"/>
  <c r="BR1031" i="1"/>
  <c r="BR33" i="1"/>
  <c r="BR832" i="1"/>
  <c r="BR372" i="1"/>
  <c r="BR439" i="1"/>
  <c r="BR504" i="1"/>
  <c r="BR569" i="1"/>
  <c r="BR635" i="1"/>
  <c r="BR706" i="1"/>
  <c r="BR770" i="1"/>
  <c r="BR70" i="1"/>
  <c r="BR150" i="1"/>
  <c r="BR229" i="1"/>
  <c r="BR305" i="1"/>
  <c r="BR670" i="1"/>
  <c r="BR167" i="1"/>
  <c r="BR903" i="1"/>
  <c r="BR40" i="1"/>
  <c r="BR103" i="1"/>
  <c r="BR168" i="1"/>
  <c r="BR231" i="1"/>
  <c r="BR294" i="1"/>
  <c r="BR358" i="1"/>
  <c r="BR425" i="1"/>
  <c r="BR491" i="1"/>
  <c r="BR556" i="1"/>
  <c r="BR621" i="1"/>
  <c r="BR692" i="1"/>
  <c r="BR757" i="1"/>
  <c r="BR823" i="1"/>
  <c r="BR887" i="1"/>
  <c r="BR954" i="1"/>
  <c r="BR1019" i="1"/>
  <c r="BR1084" i="1"/>
  <c r="BR62" i="1"/>
  <c r="BR125" i="1"/>
  <c r="BR190" i="1"/>
  <c r="BR284" i="1"/>
  <c r="BR381" i="1"/>
  <c r="BR448" i="1"/>
  <c r="BR513" i="1"/>
  <c r="BR579" i="1"/>
  <c r="BR647" i="1"/>
  <c r="BR787" i="1"/>
  <c r="BR202" i="1"/>
  <c r="BR136" i="1"/>
  <c r="BR279" i="1"/>
  <c r="BR443" i="1"/>
  <c r="BR694" i="1"/>
  <c r="BR840" i="1"/>
  <c r="BR987" i="1"/>
  <c r="BR9" i="1"/>
  <c r="BR120" i="1"/>
  <c r="BR248" i="1"/>
  <c r="BR343" i="1"/>
  <c r="BR459" i="1"/>
  <c r="BR590" i="1"/>
  <c r="BR710" i="1"/>
  <c r="BR824" i="1"/>
  <c r="BR971" i="1"/>
  <c r="BR1085" i="1"/>
  <c r="BR332" i="1"/>
  <c r="BR176" i="1"/>
  <c r="BR668" i="1"/>
  <c r="BR962" i="1"/>
  <c r="BR418" i="1"/>
  <c r="BR334" i="1"/>
  <c r="BR517" i="1"/>
  <c r="BR717" i="1"/>
  <c r="BR82" i="1"/>
  <c r="BR892" i="1"/>
  <c r="BR336" i="1"/>
  <c r="BR35" i="1"/>
  <c r="BR114" i="1"/>
  <c r="BR179" i="1"/>
  <c r="BR257" i="1"/>
  <c r="BR353" i="1"/>
  <c r="BR453" i="1"/>
  <c r="BR584" i="1"/>
  <c r="BR652" i="1"/>
  <c r="BR836" i="1"/>
  <c r="BR901" i="1"/>
  <c r="BR967" i="1"/>
  <c r="BR1032" i="1"/>
  <c r="BR21" i="1"/>
  <c r="BR85" i="1"/>
  <c r="BR149" i="1"/>
  <c r="BR213" i="1"/>
  <c r="BR275" i="1"/>
  <c r="BR690" i="1"/>
  <c r="BR755" i="1"/>
  <c r="BR853" i="1"/>
  <c r="BR934" i="1"/>
  <c r="BR1017" i="1"/>
  <c r="BR1082" i="1"/>
  <c r="BR324" i="1"/>
  <c r="BR389" i="1"/>
  <c r="BR472" i="1"/>
  <c r="BR537" i="1"/>
  <c r="BR619" i="1"/>
  <c r="BR691" i="1"/>
  <c r="BR772" i="1"/>
  <c r="BR854" i="1"/>
  <c r="BR935" i="1"/>
  <c r="BR1034" i="1"/>
  <c r="BR606" i="1"/>
  <c r="BR743" i="1"/>
  <c r="BR808" i="1"/>
  <c r="BR873" i="1"/>
  <c r="BR938" i="1"/>
  <c r="BR1021" i="1"/>
  <c r="BR1086" i="1"/>
  <c r="BR700" i="1"/>
  <c r="BR764" i="1"/>
  <c r="BR830" i="1"/>
  <c r="BR895" i="1"/>
  <c r="BR961" i="1"/>
  <c r="BR1041" i="1"/>
  <c r="BR97" i="1"/>
  <c r="BR720" i="1"/>
  <c r="BR801" i="1"/>
  <c r="BR948" i="1"/>
  <c r="BR1014" i="1"/>
  <c r="BR1078" i="1"/>
  <c r="BR821" i="1"/>
  <c r="BR715" i="1"/>
  <c r="BR779" i="1"/>
  <c r="BR845" i="1"/>
  <c r="BR910" i="1"/>
  <c r="BR976" i="1"/>
  <c r="BR1040" i="1"/>
  <c r="BR96" i="1"/>
  <c r="BR896" i="1"/>
  <c r="BR518" i="1"/>
  <c r="BR39" i="1"/>
  <c r="BR118" i="1"/>
  <c r="BR215" i="1"/>
  <c r="BR277" i="1"/>
  <c r="BR341" i="1"/>
  <c r="BR407" i="1"/>
  <c r="BR490" i="1"/>
  <c r="BR555" i="1"/>
  <c r="BR675" i="1"/>
  <c r="BR974" i="1"/>
  <c r="BR805" i="1"/>
  <c r="BR63" i="1"/>
  <c r="BR126" i="1"/>
  <c r="BR191" i="1"/>
  <c r="BR254" i="1"/>
  <c r="BR349" i="1"/>
  <c r="BR416" i="1"/>
  <c r="BR482" i="1"/>
  <c r="BR546" i="1"/>
  <c r="BR612" i="1"/>
  <c r="BR1002" i="1"/>
  <c r="BR864" i="1"/>
  <c r="BR929" i="1"/>
  <c r="BR996" i="1"/>
  <c r="BR1076" i="1"/>
  <c r="BR13" i="1"/>
  <c r="BR77" i="1"/>
  <c r="BR157" i="1"/>
  <c r="BR220" i="1"/>
  <c r="BR299" i="1"/>
  <c r="BR380" i="1"/>
  <c r="BR447" i="1"/>
  <c r="BR512" i="1"/>
  <c r="BR577" i="1"/>
  <c r="BR1089" i="1"/>
  <c r="BR714" i="1"/>
  <c r="BR697" i="1"/>
  <c r="BR678" i="1"/>
  <c r="BR643" i="1"/>
  <c r="BR623" i="1"/>
  <c r="BR592" i="1"/>
  <c r="BR574" i="1"/>
  <c r="BR543" i="1"/>
  <c r="BR526" i="1"/>
  <c r="BR510" i="1"/>
  <c r="BR493" i="1"/>
  <c r="BR460" i="1"/>
  <c r="BR429" i="1"/>
  <c r="BR345" i="1"/>
  <c r="BR328" i="1"/>
  <c r="BR297" i="1"/>
  <c r="BR280" i="1"/>
  <c r="BR251" i="1"/>
  <c r="BR234" i="1"/>
  <c r="BR218" i="1"/>
  <c r="BR187" i="1"/>
  <c r="BR170" i="1"/>
  <c r="BR410" i="1"/>
  <c r="BR362" i="1"/>
  <c r="BR360" i="1"/>
  <c r="BR1023" i="1"/>
  <c r="BR959" i="1"/>
  <c r="BR924" i="1"/>
  <c r="BR778" i="1"/>
  <c r="BR730" i="1"/>
  <c r="BR90" i="1"/>
  <c r="BR28" i="1"/>
  <c r="BR1069" i="1"/>
  <c r="BR1037" i="1"/>
  <c r="BR1006" i="1"/>
  <c r="BR940" i="1"/>
  <c r="BR908" i="1"/>
  <c r="BR875" i="1"/>
  <c r="BR858" i="1"/>
  <c r="BR828" i="1"/>
  <c r="BR809" i="1"/>
  <c r="BR746" i="1"/>
  <c r="BR123" i="1"/>
  <c r="BR42" i="1"/>
  <c r="BR578" i="1"/>
  <c r="BR1091" i="1"/>
  <c r="BR791" i="1"/>
  <c r="BR669" i="1"/>
  <c r="BR363" i="1"/>
  <c r="BR1094" i="1"/>
  <c r="BR49" i="1"/>
  <c r="BR128" i="1"/>
  <c r="BR209" i="1"/>
  <c r="BR303" i="1"/>
  <c r="BR384" i="1"/>
  <c r="BR484" i="1"/>
  <c r="BR548" i="1"/>
  <c r="BR630" i="1"/>
  <c r="BR734" i="1"/>
  <c r="BR18" i="1"/>
  <c r="BR113" i="1"/>
  <c r="BR194" i="1"/>
  <c r="BR352" i="1"/>
  <c r="BR452" i="1"/>
  <c r="BR549" i="1"/>
  <c r="BR631" i="1"/>
  <c r="BR735" i="1"/>
  <c r="BR816" i="1"/>
  <c r="BR898" i="1"/>
  <c r="BR980" i="1"/>
  <c r="BR1077" i="1"/>
  <c r="BR68" i="1"/>
  <c r="BR131" i="1"/>
  <c r="BR196" i="1"/>
  <c r="BR258" i="1"/>
  <c r="BR322" i="1"/>
  <c r="BR387" i="1"/>
  <c r="BR454" i="1"/>
  <c r="BR519" i="1"/>
  <c r="BR585" i="1"/>
  <c r="BR653" i="1"/>
  <c r="BR721" i="1"/>
  <c r="BR785" i="1"/>
  <c r="BR851" i="1"/>
  <c r="BR916" i="1"/>
  <c r="BR982" i="1"/>
  <c r="BR1047" i="1"/>
  <c r="BR467" i="1"/>
  <c r="BR848" i="1"/>
  <c r="BR388" i="1"/>
  <c r="BR455" i="1"/>
  <c r="BR520" i="1"/>
  <c r="BR586" i="1"/>
  <c r="BR654" i="1"/>
  <c r="BR722" i="1"/>
  <c r="BR6" i="1"/>
  <c r="BR86" i="1"/>
  <c r="BR166" i="1"/>
  <c r="BR245" i="1"/>
  <c r="BR337" i="1"/>
  <c r="BR784" i="1"/>
  <c r="BR457" i="1"/>
  <c r="BR952" i="1"/>
  <c r="BR56" i="1"/>
  <c r="BR119" i="1"/>
  <c r="BR184" i="1"/>
  <c r="BR247" i="1"/>
  <c r="BR310" i="1"/>
  <c r="BR375" i="1"/>
  <c r="BR442" i="1"/>
  <c r="BR507" i="1"/>
  <c r="BR572" i="1"/>
  <c r="BR640" i="1"/>
  <c r="BR709" i="1"/>
  <c r="BR773" i="1"/>
  <c r="BR839" i="1"/>
  <c r="BR904" i="1"/>
  <c r="BR970" i="1"/>
  <c r="BR1035" i="1"/>
  <c r="BR14" i="1"/>
  <c r="BR78" i="1"/>
  <c r="BR141" i="1"/>
  <c r="BR206" i="1"/>
  <c r="BR300" i="1"/>
  <c r="BR397" i="1"/>
  <c r="BR464" i="1"/>
  <c r="BR529" i="1"/>
  <c r="BR595" i="1"/>
  <c r="BR369" i="1"/>
  <c r="BR988" i="1"/>
  <c r="BR25" i="1"/>
  <c r="BR169" i="1"/>
  <c r="BR327" i="1"/>
  <c r="BR492" i="1"/>
  <c r="BR726" i="1"/>
  <c r="BR872" i="1"/>
  <c r="BR75" i="1"/>
  <c r="BR41" i="1"/>
  <c r="BR153" i="1"/>
  <c r="BR263" i="1"/>
  <c r="BR376" i="1"/>
  <c r="BR508" i="1"/>
  <c r="BR622" i="1"/>
  <c r="BR742" i="1"/>
  <c r="BR856" i="1"/>
  <c r="BR1004" i="1"/>
  <c r="BR92" i="1"/>
  <c r="BR285" i="1"/>
  <c r="BR76" i="1"/>
  <c r="BR1092" i="1"/>
  <c r="BR815" i="1"/>
  <c r="BR417" i="1"/>
  <c r="BR701" i="1"/>
  <c r="BR765" i="1"/>
  <c r="BR468" i="1"/>
  <c r="BR346" i="1"/>
  <c r="BR849" i="1"/>
  <c r="BR51" i="1"/>
  <c r="BR130" i="1"/>
  <c r="BR195" i="1"/>
  <c r="BR273" i="1"/>
  <c r="BR370" i="1"/>
  <c r="BR469" i="1"/>
  <c r="BR600" i="1"/>
  <c r="BR786" i="1"/>
  <c r="BR852" i="1"/>
  <c r="BR917" i="1"/>
  <c r="BR983" i="1"/>
  <c r="BR1048" i="1"/>
  <c r="BR37" i="1"/>
  <c r="BR100" i="1"/>
  <c r="BR165" i="1"/>
  <c r="BR228" i="1"/>
  <c r="BR291" i="1"/>
  <c r="BR707" i="1"/>
  <c r="BR771" i="1"/>
  <c r="BR869" i="1"/>
  <c r="BR951" i="1"/>
  <c r="BR1033" i="1"/>
  <c r="BR260" i="1"/>
  <c r="BR340" i="1"/>
  <c r="BR406" i="1"/>
  <c r="BR489" i="1"/>
  <c r="BR570" i="1"/>
  <c r="BR636" i="1"/>
  <c r="BR708" i="1"/>
  <c r="BR788" i="1"/>
  <c r="BR870" i="1"/>
  <c r="BR969" i="1"/>
  <c r="BR1050" i="1"/>
  <c r="BR695" i="1"/>
  <c r="BR759" i="1"/>
  <c r="BR825" i="1"/>
  <c r="BR890" i="1"/>
  <c r="BR956" i="1"/>
  <c r="BR1036" i="1"/>
  <c r="BR316" i="1"/>
  <c r="BR716" i="1"/>
  <c r="BR780" i="1"/>
  <c r="BR846" i="1"/>
  <c r="BR911" i="1"/>
  <c r="BR977" i="1"/>
  <c r="BR272" i="1"/>
  <c r="BR736" i="1"/>
  <c r="BR866" i="1"/>
  <c r="BR965" i="1"/>
  <c r="BR1030" i="1"/>
  <c r="BR151" i="1"/>
  <c r="BR95" i="1"/>
  <c r="BR663" i="1"/>
  <c r="BR731" i="1"/>
  <c r="BR796" i="1"/>
  <c r="BR861" i="1"/>
  <c r="BR926" i="1"/>
  <c r="BR992" i="1"/>
  <c r="BR1057" i="1"/>
  <c r="BR271" i="1"/>
  <c r="BR850" i="1"/>
  <c r="BR71" i="1"/>
  <c r="BR134" i="1"/>
  <c r="BR230" i="1"/>
  <c r="BR293" i="1"/>
  <c r="BR357" i="1"/>
  <c r="BR424" i="1"/>
  <c r="BR506" i="1"/>
  <c r="BR588" i="1"/>
  <c r="BR907" i="1"/>
  <c r="BR268" i="1"/>
  <c r="BR15" i="1"/>
  <c r="BR79" i="1"/>
  <c r="BR142" i="1"/>
  <c r="BR207" i="1"/>
  <c r="BR269" i="1"/>
  <c r="BR366" i="1"/>
  <c r="BR432" i="1"/>
  <c r="BR498" i="1"/>
  <c r="BR563" i="1"/>
  <c r="BR628" i="1"/>
  <c r="BR286" i="1"/>
  <c r="BR880" i="1"/>
  <c r="BR946" i="1"/>
  <c r="BR1012" i="1"/>
  <c r="BR1093" i="1"/>
  <c r="BR29" i="1"/>
  <c r="BR108" i="1"/>
  <c r="BR173" i="1"/>
  <c r="BR236" i="1"/>
  <c r="BR315" i="1"/>
  <c r="BR396" i="1"/>
  <c r="BR463" i="1"/>
  <c r="BR528" i="1"/>
  <c r="BR594" i="1"/>
  <c r="BR1088" i="1"/>
  <c r="BR713" i="1"/>
  <c r="BR696" i="1"/>
  <c r="BR661" i="1"/>
  <c r="BR642" i="1"/>
  <c r="BR609" i="1"/>
  <c r="BR591" i="1"/>
  <c r="BR560" i="1"/>
  <c r="BR542" i="1"/>
  <c r="BR525" i="1"/>
  <c r="BR509" i="1"/>
  <c r="BR478" i="1"/>
  <c r="BR446" i="1"/>
  <c r="BR412" i="1"/>
  <c r="BR344" i="1"/>
  <c r="BR314" i="1"/>
  <c r="BR296" i="1"/>
  <c r="BR266" i="1"/>
  <c r="BR250" i="1"/>
  <c r="BR233" i="1"/>
  <c r="BR204" i="1"/>
  <c r="BR186" i="1"/>
  <c r="BR156" i="1"/>
  <c r="BR393" i="1"/>
  <c r="BR428" i="1"/>
  <c r="BR1070" i="1"/>
  <c r="BR1007" i="1"/>
  <c r="BR941" i="1"/>
  <c r="BR810" i="1"/>
  <c r="BR776" i="1"/>
  <c r="BR139" i="1"/>
  <c r="BR74" i="1"/>
  <c r="BR26" i="1"/>
  <c r="BR1056" i="1"/>
  <c r="BR1024" i="1"/>
  <c r="BR991" i="1"/>
  <c r="BR939" i="1"/>
  <c r="BR899" i="1"/>
  <c r="BR874" i="1"/>
  <c r="BR844" i="1"/>
  <c r="BR827" i="1"/>
  <c r="BR794" i="1"/>
  <c r="BR744" i="1"/>
  <c r="BR121" i="1"/>
  <c r="BR60" i="1"/>
  <c r="BR27" i="1"/>
  <c r="BR953" i="1"/>
  <c r="BR639" i="1"/>
  <c r="BR693" i="1"/>
  <c r="BR224" i="1"/>
  <c r="BR319" i="1"/>
  <c r="BR400" i="1"/>
  <c r="BR500" i="1"/>
  <c r="BR565" i="1"/>
  <c r="BR650" i="1"/>
  <c r="BR766" i="1"/>
  <c r="BR34" i="1"/>
  <c r="BR129" i="1"/>
  <c r="BR210" i="1"/>
  <c r="BR288" i="1"/>
  <c r="BR401" i="1"/>
  <c r="BR485" i="1"/>
  <c r="BR566" i="1"/>
  <c r="BR651" i="1"/>
  <c r="BR751" i="1"/>
  <c r="BR833" i="1"/>
  <c r="BR930" i="1"/>
  <c r="BR1013" i="1"/>
  <c r="BR20" i="1"/>
  <c r="BR84" i="1"/>
  <c r="BR148" i="1"/>
  <c r="BR212" i="1"/>
  <c r="BR274" i="1"/>
  <c r="BR338" i="1"/>
  <c r="BR403" i="1"/>
  <c r="BR470" i="1"/>
  <c r="BR535" i="1"/>
  <c r="BR601" i="1"/>
  <c r="BR671" i="1"/>
  <c r="BR737" i="1"/>
  <c r="BR802" i="1"/>
  <c r="BR867" i="1"/>
  <c r="BR932" i="1"/>
  <c r="BR998" i="1"/>
  <c r="BR1062" i="1"/>
  <c r="BR614" i="1"/>
  <c r="BR339" i="1"/>
  <c r="BR404" i="1"/>
  <c r="BR471" i="1"/>
  <c r="BR536" i="1"/>
  <c r="BR602" i="1"/>
  <c r="BR672" i="1"/>
  <c r="BR738" i="1"/>
  <c r="BR22" i="1"/>
  <c r="BR101" i="1"/>
  <c r="BR198" i="1"/>
  <c r="BR54" i="1"/>
  <c r="BR402" i="1"/>
  <c r="BR834" i="1"/>
  <c r="BR571" i="1"/>
  <c r="BR8" i="1"/>
  <c r="BR72" i="1"/>
  <c r="BR135" i="1"/>
  <c r="BR200" i="1"/>
  <c r="BR262" i="1"/>
  <c r="BR326" i="1"/>
  <c r="BR391" i="1"/>
  <c r="BR458" i="1"/>
  <c r="BR523" i="1"/>
  <c r="BR589" i="1"/>
  <c r="BR657" i="1"/>
  <c r="BR725" i="1"/>
  <c r="BR789" i="1"/>
  <c r="BR855" i="1"/>
  <c r="BR920" i="1"/>
  <c r="BR986" i="1"/>
  <c r="BR1051" i="1"/>
  <c r="BR30" i="1"/>
  <c r="BR93" i="1"/>
  <c r="BR158" i="1"/>
  <c r="BR221" i="1"/>
  <c r="BR348" i="1"/>
  <c r="BR415" i="1"/>
  <c r="BR481" i="1"/>
  <c r="BR545" i="1"/>
  <c r="BR611" i="1"/>
  <c r="BR800" i="1"/>
  <c r="BR957" i="1"/>
  <c r="BR73" i="1"/>
  <c r="BR201" i="1"/>
  <c r="BR359" i="1"/>
  <c r="BR540" i="1"/>
  <c r="BR758" i="1"/>
  <c r="BR921" i="1"/>
  <c r="BR1067" i="1"/>
  <c r="BR608" i="1"/>
  <c r="BR57" i="1"/>
  <c r="BR185" i="1"/>
  <c r="BR295" i="1"/>
  <c r="BR392" i="1"/>
  <c r="BR557" i="1"/>
  <c r="BR658" i="1"/>
  <c r="BR774" i="1"/>
  <c r="BR888" i="1"/>
  <c r="BR1020" i="1"/>
  <c r="BR411" i="1"/>
  <c r="BR267" i="1"/>
  <c r="BR1060" i="1"/>
  <c r="BR298" i="1"/>
  <c r="BR177" i="1"/>
  <c r="BR385" i="1"/>
  <c r="BR499" i="1"/>
  <c r="BR719" i="1"/>
  <c r="BR814" i="1"/>
  <c r="BR479" i="1"/>
  <c r="BR239" i="1"/>
  <c r="BR67" i="1"/>
  <c r="BR147" i="1"/>
  <c r="BR226" i="1"/>
  <c r="BR289" i="1"/>
  <c r="BR420" i="1"/>
  <c r="BR486" i="1"/>
  <c r="BR616" i="1"/>
  <c r="BR803" i="1"/>
  <c r="BR868" i="1"/>
  <c r="BR933" i="1"/>
  <c r="BR1000" i="1"/>
  <c r="BR1063" i="1"/>
  <c r="BR53" i="1"/>
  <c r="BR116" i="1"/>
  <c r="BR181" i="1"/>
  <c r="BR244" i="1"/>
  <c r="BR307" i="1"/>
  <c r="BR723" i="1"/>
  <c r="BR804" i="1"/>
  <c r="BR885" i="1"/>
  <c r="BR968" i="1"/>
  <c r="BR1049" i="1"/>
  <c r="BR276" i="1"/>
  <c r="BR356" i="1"/>
  <c r="BR440" i="1"/>
  <c r="BR505" i="1"/>
  <c r="BR587" i="1"/>
  <c r="BR655" i="1"/>
  <c r="BR724" i="1"/>
  <c r="BR822" i="1"/>
  <c r="BR886" i="1"/>
  <c r="BR985" i="1"/>
  <c r="BR1065" i="1"/>
  <c r="BR711" i="1"/>
  <c r="BR775" i="1"/>
  <c r="BR841" i="1"/>
  <c r="BR906" i="1"/>
  <c r="BR972" i="1"/>
  <c r="BR1053" i="1"/>
  <c r="BR664" i="1"/>
  <c r="BR732" i="1"/>
  <c r="BR797" i="1"/>
  <c r="BR862" i="1"/>
  <c r="BR927" i="1"/>
  <c r="BR1010" i="1"/>
  <c r="BR1073" i="1"/>
  <c r="BR687" i="1"/>
  <c r="BR752" i="1"/>
  <c r="BR882" i="1"/>
  <c r="BR981" i="1"/>
  <c r="BR1046" i="1"/>
  <c r="BR98" i="1"/>
  <c r="BR749" i="1"/>
  <c r="BR682" i="1"/>
  <c r="BR747" i="1"/>
  <c r="BR812" i="1"/>
  <c r="BR877" i="1"/>
  <c r="BR942" i="1"/>
  <c r="BR1009" i="1"/>
  <c r="BR1072" i="1"/>
  <c r="BR750" i="1"/>
  <c r="BR133" i="1"/>
  <c r="BR7" i="1"/>
  <c r="BR87" i="1"/>
  <c r="BR183" i="1"/>
  <c r="BR246" i="1"/>
  <c r="BR309" i="1"/>
  <c r="BR374" i="1"/>
  <c r="BR441" i="1"/>
  <c r="BR522" i="1"/>
  <c r="BR604" i="1"/>
  <c r="BR567" i="1"/>
  <c r="BR31" i="1"/>
  <c r="BR94" i="1"/>
  <c r="BR159" i="1"/>
  <c r="BR222" i="1"/>
  <c r="BR317" i="1"/>
  <c r="BR382" i="1"/>
  <c r="BR449" i="1"/>
  <c r="BR514" i="1"/>
  <c r="BR580" i="1"/>
  <c r="BR648" i="1"/>
  <c r="BR367" i="1"/>
  <c r="BR897" i="1"/>
  <c r="BR963" i="1"/>
  <c r="BR1028" i="1"/>
  <c r="BR423" i="1"/>
  <c r="BR45" i="1"/>
  <c r="BR124" i="1"/>
  <c r="BR189" i="1"/>
  <c r="BR252" i="1"/>
  <c r="BR331" i="1"/>
  <c r="BR414" i="1"/>
  <c r="BR480" i="1"/>
  <c r="BR544" i="1"/>
  <c r="BR610" i="1"/>
  <c r="BR1087" i="1"/>
  <c r="BR712" i="1"/>
  <c r="BR680" i="1"/>
  <c r="BR660" i="1"/>
  <c r="BR625" i="1"/>
  <c r="BR607" i="1"/>
  <c r="BR576" i="1"/>
  <c r="BR559" i="1"/>
  <c r="BR541" i="1"/>
  <c r="BR524" i="1"/>
  <c r="BR495" i="1"/>
  <c r="BR462" i="1"/>
  <c r="BR445" i="1"/>
  <c r="BR394" i="1"/>
  <c r="BR330" i="1"/>
  <c r="BR313" i="1"/>
  <c r="BR282" i="1"/>
  <c r="BR265" i="1"/>
  <c r="BR249" i="1"/>
  <c r="BR203" i="1"/>
  <c r="BR172" i="1"/>
  <c r="BR155" i="1"/>
  <c r="BR379" i="1"/>
  <c r="BR395" i="1"/>
  <c r="BR1055" i="1"/>
  <c r="BR990" i="1"/>
  <c r="BR937" i="1"/>
  <c r="BR795" i="1"/>
  <c r="BR762" i="1"/>
  <c r="BR122" i="1"/>
  <c r="BR58" i="1"/>
  <c r="BR11" i="1"/>
  <c r="BR1054" i="1"/>
  <c r="BR1022" i="1"/>
  <c r="BR989" i="1"/>
  <c r="BR923" i="1"/>
  <c r="BR891" i="1"/>
  <c r="BR860" i="1"/>
  <c r="BR843" i="1"/>
  <c r="BR826" i="1"/>
  <c r="BR777" i="1"/>
  <c r="BR154" i="1"/>
  <c r="BR107" i="1"/>
  <c r="BR59" i="1"/>
  <c r="BR12" i="1"/>
  <c r="BR413" i="1"/>
  <c r="BR889" i="1"/>
  <c r="BR674" i="1"/>
  <c r="BR1074" i="1"/>
  <c r="BR81" i="1"/>
  <c r="BR161" i="1"/>
  <c r="BR240" i="1"/>
  <c r="BR351" i="1"/>
  <c r="BR434" i="1"/>
  <c r="BR516" i="1"/>
  <c r="BR582" i="1"/>
  <c r="BR685" i="1"/>
  <c r="BR782" i="1"/>
  <c r="BR50" i="1"/>
  <c r="BR146" i="1"/>
  <c r="BR225" i="1"/>
  <c r="BR304" i="1"/>
  <c r="BR419" i="1"/>
  <c r="BR501" i="1"/>
  <c r="BR583" i="1"/>
  <c r="BR686" i="1"/>
  <c r="BR767" i="1"/>
  <c r="BR865" i="1"/>
  <c r="BR947" i="1"/>
  <c r="BR1029" i="1"/>
  <c r="BR36" i="1"/>
  <c r="BR99" i="1"/>
  <c r="BR164" i="1"/>
  <c r="BR227" i="1"/>
  <c r="BR290" i="1"/>
  <c r="BR354" i="1"/>
  <c r="BR421" i="1"/>
  <c r="BR487" i="1"/>
  <c r="BR552" i="1"/>
  <c r="BR617" i="1"/>
  <c r="BR688" i="1"/>
  <c r="BR753" i="1"/>
  <c r="BR819" i="1"/>
  <c r="BR883" i="1"/>
  <c r="BR949" i="1"/>
  <c r="BR1015" i="1"/>
  <c r="BR1079" i="1"/>
  <c r="BR718" i="1"/>
  <c r="BR355" i="1"/>
  <c r="BR422" i="1"/>
  <c r="BR488" i="1"/>
  <c r="BR553" i="1"/>
  <c r="BR618" i="1"/>
  <c r="BR689" i="1"/>
  <c r="BR754" i="1"/>
  <c r="BR38" i="1"/>
  <c r="BR117" i="1"/>
  <c r="BR214" i="1"/>
  <c r="BR211" i="1"/>
  <c r="BR502" i="1"/>
  <c r="BR55" i="1"/>
  <c r="BR620" i="1"/>
  <c r="BR24" i="1"/>
  <c r="BR88" i="1"/>
  <c r="BR152" i="1"/>
  <c r="BR216" i="1"/>
  <c r="BR278" i="1"/>
  <c r="BR342" i="1"/>
  <c r="BR408" i="1"/>
  <c r="BR474" i="1"/>
  <c r="BR539" i="1"/>
  <c r="BR605" i="1"/>
  <c r="BR676" i="1"/>
  <c r="BR741" i="1"/>
  <c r="BR806" i="1"/>
  <c r="BR871" i="1"/>
  <c r="BR936" i="1"/>
  <c r="BR1003" i="1"/>
  <c r="BR1066" i="1"/>
  <c r="BR46" i="1"/>
  <c r="BR109" i="1"/>
  <c r="BR174" i="1"/>
  <c r="BR253" i="1"/>
  <c r="BR365" i="1"/>
  <c r="BR431" i="1"/>
  <c r="BR497" i="1"/>
  <c r="BR562" i="1"/>
  <c r="BR627" i="1"/>
  <c r="BR292" i="1"/>
  <c r="BR554" i="1"/>
  <c r="BR104" i="1"/>
  <c r="BR232" i="1"/>
  <c r="BR409" i="1"/>
  <c r="BR641" i="1"/>
  <c r="BR807" i="1"/>
  <c r="BR955" i="1"/>
  <c r="BR477" i="1"/>
  <c r="BR760" i="1"/>
  <c r="BR89" i="1"/>
  <c r="BR217" i="1"/>
  <c r="BR311" i="1"/>
  <c r="BR426" i="1"/>
  <c r="BR573" i="1"/>
  <c r="BR677" i="1"/>
  <c r="BR790" i="1"/>
  <c r="BR905" i="1"/>
  <c r="BR1052" i="1"/>
  <c r="BR137" i="1"/>
  <c r="BR237" i="1"/>
  <c r="BR893" i="1"/>
  <c r="BR667" i="1"/>
  <c r="BR761" i="1"/>
  <c r="BR646" i="1"/>
  <c r="BR335" i="1"/>
  <c r="BR599" i="1"/>
  <c r="BR301" i="1"/>
  <c r="BR91" i="1"/>
  <c r="BR287" i="1"/>
  <c r="BR729" i="1"/>
  <c r="BR178" i="1"/>
  <c r="BR19" i="1"/>
  <c r="BR83" i="1"/>
  <c r="BR163" i="1"/>
  <c r="BR242" i="1"/>
  <c r="BR321" i="1"/>
  <c r="BR437" i="1"/>
  <c r="BR534" i="1"/>
  <c r="BR632" i="1"/>
  <c r="BR820" i="1"/>
  <c r="BR884" i="1"/>
  <c r="BR950" i="1"/>
  <c r="BR1016" i="1"/>
  <c r="BR5" i="1"/>
  <c r="BR69" i="1"/>
  <c r="BR132" i="1"/>
  <c r="BR197" i="1"/>
  <c r="BR259" i="1"/>
  <c r="BR323" i="1"/>
  <c r="BR739" i="1"/>
  <c r="BR837" i="1"/>
  <c r="BR918" i="1"/>
  <c r="BR984" i="1"/>
  <c r="BR1064" i="1"/>
  <c r="BR308" i="1"/>
  <c r="BR373" i="1"/>
  <c r="BR456" i="1"/>
  <c r="BR521" i="1"/>
  <c r="BR603" i="1"/>
  <c r="BR673" i="1"/>
  <c r="BR740" i="1"/>
  <c r="BR838" i="1"/>
  <c r="BR919" i="1"/>
  <c r="BR1018" i="1"/>
  <c r="BR1083" i="1"/>
  <c r="BR727" i="1"/>
  <c r="BR792" i="1"/>
  <c r="BR857" i="1"/>
  <c r="BR922" i="1"/>
  <c r="BR1005" i="1"/>
  <c r="BR1068" i="1"/>
  <c r="BR683" i="1"/>
  <c r="BR748" i="1"/>
  <c r="BR813" i="1"/>
  <c r="BR878" i="1"/>
  <c r="BR944" i="1"/>
  <c r="BR1026" i="1"/>
  <c r="BR704" i="1"/>
  <c r="BR768" i="1"/>
  <c r="BR931" i="1"/>
  <c r="BR997" i="1"/>
  <c r="BR1061" i="1"/>
  <c r="BR386" i="1"/>
  <c r="BR915" i="1"/>
  <c r="BR699" i="1"/>
  <c r="BR763" i="1"/>
  <c r="BR829" i="1"/>
  <c r="BR894" i="1"/>
  <c r="BR960" i="1"/>
  <c r="BR1025" i="1"/>
  <c r="BR1090" i="1"/>
  <c r="BR914" i="1"/>
  <c r="BR182" i="1"/>
  <c r="BR23" i="1"/>
  <c r="BR102" i="1"/>
  <c r="BR199" i="1"/>
  <c r="BR261" i="1"/>
  <c r="BR325" i="1"/>
  <c r="BR390" i="1"/>
  <c r="BR473" i="1"/>
  <c r="BR538" i="1"/>
  <c r="BR656" i="1"/>
  <c r="BR958" i="1"/>
  <c r="BR47" i="1"/>
  <c r="BR110" i="1"/>
  <c r="BR175" i="1"/>
  <c r="BR238" i="1"/>
  <c r="BR333" i="1"/>
  <c r="BR398" i="1"/>
  <c r="BR465" i="1"/>
  <c r="BR530" i="1"/>
  <c r="BR596" i="1"/>
  <c r="BR665" i="1"/>
  <c r="BR629" i="1"/>
  <c r="BR913" i="1"/>
  <c r="BR979" i="1"/>
  <c r="BR1059" i="1"/>
  <c r="BR902" i="1"/>
  <c r="BR61" i="1"/>
  <c r="BR140" i="1"/>
  <c r="BR205" i="1"/>
  <c r="BR283" i="1"/>
  <c r="BR347" i="1"/>
  <c r="BR430" i="1"/>
  <c r="BR496" i="1"/>
  <c r="BR561" i="1"/>
  <c r="BR626" i="1"/>
  <c r="BR728" i="1"/>
  <c r="BR698" i="1"/>
  <c r="BR679" i="1"/>
  <c r="BR659" i="1"/>
  <c r="BR624" i="1"/>
  <c r="BR593" i="1"/>
  <c r="BR575" i="1"/>
  <c r="BR558" i="1"/>
  <c r="BR527" i="1"/>
  <c r="BR511" i="1"/>
  <c r="BR494" i="1"/>
  <c r="BR461" i="1"/>
  <c r="BR444" i="1"/>
  <c r="BR361" i="1"/>
  <c r="BR329" i="1"/>
  <c r="BR312" i="1"/>
  <c r="BR281" i="1"/>
  <c r="BR264" i="1"/>
  <c r="BR235" i="1"/>
  <c r="BR219" i="1"/>
  <c r="BR188" i="1"/>
  <c r="BR171" i="1"/>
  <c r="BR427" i="1"/>
  <c r="BR378" i="1"/>
  <c r="BR377" i="1"/>
  <c r="BR1038" i="1"/>
  <c r="BR975" i="1"/>
  <c r="BR925" i="1"/>
  <c r="BR793" i="1"/>
  <c r="BR745" i="1"/>
  <c r="BR106" i="1"/>
  <c r="BR43" i="1"/>
  <c r="BR1071" i="1"/>
  <c r="BR1039" i="1"/>
  <c r="BR1008" i="1"/>
  <c r="BR973" i="1"/>
  <c r="BR909" i="1"/>
  <c r="BR876" i="1"/>
  <c r="BR859" i="1"/>
  <c r="BR842" i="1"/>
  <c r="BR811" i="1"/>
  <c r="BR756" i="1"/>
  <c r="BR138" i="1"/>
  <c r="BR105" i="1"/>
  <c r="BR44" i="1"/>
  <c r="BR10" i="1"/>
  <c r="BR1075" i="1"/>
  <c r="BR435" i="1"/>
  <c r="BR943" i="1"/>
  <c r="BR1095" i="1"/>
  <c r="BR662" i="1"/>
  <c r="BR143" i="1"/>
  <c r="BO143" i="1"/>
  <c r="BI143" i="1"/>
  <c r="BM634" i="1"/>
  <c r="BP634" i="1"/>
  <c r="BI634" i="1"/>
  <c r="BP405" i="1"/>
  <c r="BM262" i="1"/>
  <c r="BM291" i="1"/>
  <c r="BM953" i="1"/>
  <c r="BM308" i="1"/>
  <c r="BM306" i="1"/>
  <c r="BM290" i="1"/>
  <c r="BM274" i="1"/>
  <c r="BM305" i="1"/>
  <c r="BM272" i="1"/>
  <c r="BM271" i="1"/>
  <c r="BM284" i="1"/>
  <c r="BM285" i="1"/>
  <c r="BM316" i="1"/>
  <c r="BM315" i="1"/>
  <c r="BM298" i="1"/>
  <c r="BM280" i="1"/>
  <c r="BM279" i="1"/>
  <c r="BM818" i="1"/>
  <c r="BM903" i="1"/>
  <c r="BM904" i="1"/>
  <c r="BM935" i="1"/>
  <c r="BM496" i="1"/>
  <c r="BM569" i="1"/>
  <c r="BM951" i="1"/>
  <c r="BM901" i="1"/>
  <c r="BM549" i="1"/>
  <c r="BM915" i="1"/>
  <c r="BM687" i="1"/>
  <c r="BM835" i="1"/>
  <c r="BM535" i="1"/>
  <c r="BM720" i="1"/>
  <c r="BM670" i="1"/>
  <c r="BM257" i="1"/>
  <c r="BM881" i="1"/>
  <c r="BM816" i="1"/>
  <c r="BM566" i="1"/>
  <c r="BM517" i="1"/>
  <c r="BM880" i="1"/>
  <c r="BM848" i="1"/>
  <c r="BM782" i="1"/>
  <c r="BM667" i="1"/>
  <c r="BM598" i="1"/>
  <c r="BM532" i="1"/>
  <c r="BM831" i="1"/>
  <c r="BM564" i="1"/>
  <c r="BM715" i="1"/>
  <c r="BM843" i="1"/>
  <c r="BM576" i="1"/>
  <c r="BM814" i="1"/>
  <c r="BM895" i="1"/>
  <c r="BM797" i="1"/>
  <c r="BM732" i="1"/>
  <c r="BM612" i="1"/>
  <c r="BM762" i="1"/>
  <c r="BM698" i="1"/>
  <c r="BM594" i="1"/>
  <c r="BM809" i="1"/>
  <c r="BM776" i="1"/>
  <c r="BM824" i="1"/>
  <c r="BM774" i="1"/>
  <c r="BM658" i="1"/>
  <c r="BM817" i="1"/>
  <c r="BM491" i="1"/>
  <c r="BM772" i="1"/>
  <c r="BM538" i="1"/>
  <c r="BM490" i="1"/>
  <c r="BM544" i="1"/>
  <c r="BM521" i="1"/>
  <c r="BM934" i="1"/>
  <c r="BM536" i="1"/>
  <c r="BM537" i="1"/>
  <c r="BM950" i="1"/>
  <c r="BM913" i="1"/>
  <c r="BM910" i="1"/>
  <c r="BM802" i="1"/>
  <c r="BM866" i="1"/>
  <c r="BM900" i="1"/>
  <c r="BM785" i="1"/>
  <c r="BM721" i="1"/>
  <c r="BM671" i="1"/>
  <c r="BM653" i="1"/>
  <c r="BM519" i="1"/>
  <c r="BM834" i="1"/>
  <c r="BM652" i="1"/>
  <c r="BM947" i="1"/>
  <c r="BM833" i="1"/>
  <c r="BM800" i="1"/>
  <c r="BM767" i="1"/>
  <c r="BM599" i="1"/>
  <c r="BM533" i="1"/>
  <c r="BM897" i="1"/>
  <c r="BM684" i="1"/>
  <c r="BM597" i="1"/>
  <c r="BM779" i="1"/>
  <c r="BM940" i="1"/>
  <c r="BM892" i="1"/>
  <c r="BM810" i="1"/>
  <c r="BM560" i="1"/>
  <c r="BM896" i="1"/>
  <c r="BM765" i="1"/>
  <c r="BM764" i="1"/>
  <c r="BM596" i="1"/>
  <c r="BM563" i="1"/>
  <c r="BM763" i="1"/>
  <c r="BM699" i="1"/>
  <c r="BM610" i="1"/>
  <c r="BM826" i="1"/>
  <c r="BM793" i="1"/>
  <c r="BM643" i="1"/>
  <c r="BM608" i="1"/>
  <c r="BM711" i="1"/>
  <c r="BM840" i="1"/>
  <c r="BM726" i="1"/>
  <c r="BM677" i="1"/>
  <c r="BM354" i="1"/>
  <c r="BM1080" i="1"/>
  <c r="BM1065" i="1"/>
  <c r="BM1084" i="1"/>
  <c r="BM1066" i="1"/>
  <c r="BM1086" i="1"/>
  <c r="BM1064" i="1"/>
  <c r="BM1062" i="1"/>
  <c r="BM1061" i="1"/>
  <c r="BM1077" i="1"/>
  <c r="BM1074" i="1"/>
  <c r="BM1058" i="1"/>
  <c r="BM1087" i="1"/>
  <c r="BM1083" i="1"/>
  <c r="BM1088" i="1"/>
  <c r="BM1081" i="1"/>
  <c r="BM1078" i="1"/>
  <c r="BM1059" i="1"/>
  <c r="BM1070" i="1"/>
  <c r="BM1072" i="1"/>
  <c r="BM1067" i="1"/>
  <c r="BM1089" i="1"/>
  <c r="BM1079" i="1"/>
  <c r="BM1076" i="1"/>
  <c r="BM1073" i="1"/>
  <c r="BM1071" i="1"/>
  <c r="BM1069" i="1"/>
  <c r="BM1049" i="1"/>
  <c r="BM1041" i="1"/>
  <c r="BM1046" i="1"/>
  <c r="BM1057" i="1"/>
  <c r="BM1038" i="1"/>
  <c r="BM1037" i="1"/>
  <c r="BM1043" i="1"/>
  <c r="BM1053" i="1"/>
  <c r="BM1048" i="1"/>
  <c r="BM1044" i="1"/>
  <c r="BM1042" i="1"/>
  <c r="BM1039" i="1"/>
  <c r="BM1054" i="1"/>
  <c r="BM1051" i="1"/>
  <c r="BM1040" i="1"/>
  <c r="BM1050" i="1"/>
  <c r="BM1047" i="1"/>
  <c r="BM1045" i="1"/>
  <c r="BM1055" i="1"/>
  <c r="BM1056" i="1"/>
  <c r="BM1052" i="1"/>
  <c r="BM1003" i="1"/>
  <c r="BM1031" i="1"/>
  <c r="BM1029" i="1"/>
  <c r="BM1023" i="1"/>
  <c r="BM1010" i="1"/>
  <c r="BM1022" i="1"/>
  <c r="BM1004" i="1"/>
  <c r="BM1034" i="1"/>
  <c r="BM1000" i="1"/>
  <c r="BM1015" i="1"/>
  <c r="BM1025" i="1"/>
  <c r="BM1020" i="1"/>
  <c r="BM999" i="1"/>
  <c r="BM1019" i="1"/>
  <c r="BM1018" i="1"/>
  <c r="BM1009" i="1"/>
  <c r="BM1008" i="1"/>
  <c r="BM1007" i="1"/>
  <c r="BM1001" i="1"/>
  <c r="BM1017" i="1"/>
  <c r="BM1032" i="1"/>
  <c r="BM1016" i="1"/>
  <c r="BM997" i="1"/>
  <c r="BM1011" i="1"/>
  <c r="BM1006" i="1"/>
  <c r="BM998" i="1"/>
  <c r="BM1014" i="1"/>
  <c r="BM1027" i="1"/>
  <c r="BM1024" i="1"/>
  <c r="BM1021" i="1"/>
  <c r="BM928" i="1"/>
  <c r="BM921" i="1"/>
  <c r="BM945" i="1"/>
  <c r="BM926" i="1"/>
  <c r="BM363" i="1"/>
  <c r="BM550" i="1"/>
  <c r="BM644" i="1"/>
  <c r="BM475" i="1"/>
  <c r="BM993" i="1"/>
  <c r="BM637" i="1"/>
  <c r="BM674" i="1"/>
  <c r="BM693" i="1"/>
  <c r="BM791" i="1"/>
  <c r="BM657" i="1"/>
  <c r="BM589" i="1"/>
  <c r="BM425" i="1"/>
  <c r="BM952" i="1"/>
  <c r="BM838" i="1"/>
  <c r="BM805" i="1"/>
  <c r="BM740" i="1"/>
  <c r="BM676" i="1"/>
  <c r="BM442" i="1"/>
  <c r="BM375" i="1"/>
  <c r="BM294" i="1"/>
  <c r="BM675" i="1"/>
  <c r="BM620" i="1"/>
  <c r="BM555" i="1"/>
  <c r="BM473" i="1"/>
  <c r="BM374" i="1"/>
  <c r="BM357" i="1"/>
  <c r="BM277" i="1"/>
  <c r="BM919" i="1"/>
  <c r="BM854" i="1"/>
  <c r="BM724" i="1"/>
  <c r="BM691" i="1"/>
  <c r="BM946" i="1"/>
  <c r="BM937" i="1"/>
  <c r="BM656" i="1"/>
  <c r="BM708" i="1"/>
  <c r="BM408" i="1"/>
  <c r="BM638" i="1"/>
  <c r="BM457" i="1"/>
  <c r="BM309" i="1"/>
  <c r="BM886" i="1"/>
  <c r="BM788" i="1"/>
  <c r="BM936" i="1"/>
  <c r="BM678" i="1"/>
  <c r="BM607" i="1"/>
  <c r="BM574" i="1"/>
  <c r="BM541" i="1"/>
  <c r="BM920" i="1"/>
  <c r="BM887" i="1"/>
  <c r="BM871" i="1"/>
  <c r="BM855" i="1"/>
  <c r="BM839" i="1"/>
  <c r="BM823" i="1"/>
  <c r="BM806" i="1"/>
  <c r="BM789" i="1"/>
  <c r="BM773" i="1"/>
  <c r="BM741" i="1"/>
  <c r="BM725" i="1"/>
  <c r="BM709" i="1"/>
  <c r="BM692" i="1"/>
  <c r="BM938" i="1"/>
  <c r="BM825" i="1"/>
  <c r="BM808" i="1"/>
  <c r="BM727" i="1"/>
  <c r="BM695" i="1"/>
  <c r="BM591" i="1"/>
  <c r="BM689" i="1"/>
  <c r="BM829" i="1"/>
  <c r="BM626" i="1"/>
  <c r="BM380" i="1"/>
  <c r="BM876" i="1"/>
  <c r="BM714" i="1"/>
  <c r="BM680" i="1"/>
  <c r="BM625" i="1"/>
  <c r="BM609" i="1"/>
  <c r="BM462" i="1"/>
  <c r="BM379" i="1"/>
  <c r="BM314" i="1"/>
  <c r="BM282" i="1"/>
  <c r="BM875" i="1"/>
  <c r="BM859" i="1"/>
  <c r="BM827" i="1"/>
  <c r="BM603" i="1"/>
  <c r="BM489" i="1"/>
  <c r="BM423" i="1"/>
  <c r="BM340" i="1"/>
  <c r="BM276" i="1"/>
  <c r="BM918" i="1"/>
  <c r="BM902" i="1"/>
  <c r="BM885" i="1"/>
  <c r="BM837" i="1"/>
  <c r="BM821" i="1"/>
  <c r="BM804" i="1"/>
  <c r="BM787" i="1"/>
  <c r="BM723" i="1"/>
  <c r="BM672" i="1"/>
  <c r="BM654" i="1"/>
  <c r="BM635" i="1"/>
  <c r="BM618" i="1"/>
  <c r="BM520" i="1"/>
  <c r="BM504" i="1"/>
  <c r="BM488" i="1"/>
  <c r="BM422" i="1"/>
  <c r="BM372" i="1"/>
  <c r="BM355" i="1"/>
  <c r="BM339" i="1"/>
  <c r="BM323" i="1"/>
  <c r="BM307" i="1"/>
  <c r="BM917" i="1"/>
  <c r="BM852" i="1"/>
  <c r="BM869" i="1"/>
  <c r="BM739" i="1"/>
  <c r="BM738" i="1"/>
  <c r="BM655" i="1"/>
  <c r="BM619" i="1"/>
  <c r="BM472" i="1"/>
  <c r="BM440" i="1"/>
  <c r="BM389" i="1"/>
  <c r="BM292" i="1"/>
  <c r="BM820" i="1"/>
  <c r="BM853" i="1"/>
  <c r="BM283" i="1"/>
  <c r="BM912" i="1"/>
  <c r="BM933" i="1"/>
  <c r="BM868" i="1"/>
  <c r="BM836" i="1"/>
  <c r="BM803" i="1"/>
  <c r="BM786" i="1"/>
  <c r="BM722" i="1"/>
  <c r="BM706" i="1"/>
  <c r="BM911" i="1"/>
  <c r="BM682" i="1"/>
  <c r="BM398" i="1"/>
  <c r="BM718" i="1"/>
  <c r="BM629" i="1"/>
  <c r="BM433" i="1"/>
  <c r="BM673" i="1"/>
  <c r="BM628" i="1"/>
  <c r="BM830" i="1"/>
  <c r="BM627" i="1"/>
  <c r="BM884" i="1"/>
  <c r="BM949" i="1"/>
  <c r="BM944" i="1"/>
  <c r="BM923" i="1"/>
  <c r="BM246" i="1"/>
  <c r="BM237" i="1"/>
  <c r="BM245" i="1"/>
  <c r="BM254" i="1"/>
  <c r="BM243" i="1"/>
  <c r="BM227" i="1"/>
  <c r="BM226" i="1"/>
  <c r="BM241" i="1"/>
  <c r="BM240" i="1"/>
  <c r="BM239" i="1"/>
  <c r="BM253" i="1"/>
  <c r="BM256" i="1"/>
  <c r="BM252" i="1"/>
  <c r="BM250" i="1"/>
  <c r="BM251" i="1"/>
  <c r="BM248" i="1"/>
  <c r="BM247" i="1"/>
  <c r="BM236" i="1"/>
  <c r="BM235" i="1"/>
  <c r="BM244" i="1"/>
  <c r="BM228" i="1"/>
  <c r="BM238" i="1"/>
  <c r="BM225" i="1"/>
  <c r="BM255" i="1"/>
  <c r="BM223" i="1"/>
  <c r="BM221" i="1"/>
  <c r="BM222" i="1"/>
  <c r="BM220" i="1"/>
  <c r="BM234" i="1"/>
  <c r="BM249" i="1"/>
  <c r="BM232" i="1"/>
  <c r="BM216" i="1"/>
  <c r="BM135" i="1"/>
  <c r="BM215" i="1"/>
  <c r="BM167" i="1"/>
  <c r="BM118" i="1"/>
  <c r="BM132" i="1"/>
  <c r="BM197" i="1"/>
  <c r="BM208" i="1"/>
  <c r="BM180" i="1"/>
  <c r="BM131" i="1"/>
  <c r="BM195" i="1"/>
  <c r="BM179" i="1"/>
  <c r="BM130" i="1"/>
  <c r="BM178" i="1"/>
  <c r="BM146" i="1"/>
  <c r="BM209" i="1"/>
  <c r="BM192" i="1"/>
  <c r="BM144" i="1"/>
  <c r="BM190" i="1"/>
  <c r="BM93" i="1"/>
  <c r="BM128" i="1"/>
  <c r="BM159" i="1"/>
  <c r="BM126" i="1"/>
  <c r="BM174" i="1"/>
  <c r="BM157" i="1"/>
  <c r="BM171" i="1"/>
  <c r="BM188" i="1"/>
  <c r="BM170" i="1"/>
  <c r="BM105" i="1"/>
  <c r="BM169" i="1"/>
  <c r="BM120" i="1"/>
  <c r="BM124" i="1"/>
  <c r="BM137" i="1"/>
  <c r="BM185" i="1"/>
  <c r="BM152" i="1"/>
  <c r="BM168" i="1"/>
  <c r="BM199" i="1"/>
  <c r="BM134" i="1"/>
  <c r="BM140" i="1"/>
  <c r="BM214" i="1"/>
  <c r="BM166" i="1"/>
  <c r="BM101" i="1"/>
  <c r="BM213" i="1"/>
  <c r="BM165" i="1"/>
  <c r="BM100" i="1"/>
  <c r="BM114" i="1"/>
  <c r="BM98" i="1"/>
  <c r="BM164" i="1"/>
  <c r="BM115" i="1"/>
  <c r="BM147" i="1"/>
  <c r="BM210" i="1"/>
  <c r="BM162" i="1"/>
  <c r="BM129" i="1"/>
  <c r="BM97" i="1"/>
  <c r="BM176" i="1"/>
  <c r="BM111" i="1"/>
  <c r="BM125" i="1"/>
  <c r="BM161" i="1"/>
  <c r="BM191" i="1"/>
  <c r="BM142" i="1"/>
  <c r="BM173" i="1"/>
  <c r="BM92" i="1"/>
  <c r="BM138" i="1"/>
  <c r="BM123" i="1"/>
  <c r="BM186" i="1"/>
  <c r="BM154" i="1"/>
  <c r="BM201" i="1"/>
  <c r="BM104" i="1"/>
  <c r="BM119" i="1"/>
  <c r="BM200" i="1"/>
  <c r="BM103" i="1"/>
  <c r="BM183" i="1"/>
  <c r="BM151" i="1"/>
  <c r="BM102" i="1"/>
  <c r="BM108" i="1"/>
  <c r="BM139" i="1"/>
  <c r="BM182" i="1"/>
  <c r="BM133" i="1"/>
  <c r="BM149" i="1"/>
  <c r="BM181" i="1"/>
  <c r="BM116" i="1"/>
  <c r="BM207" i="1"/>
  <c r="BM206" i="1"/>
  <c r="BM196" i="1"/>
  <c r="BM148" i="1"/>
  <c r="BM99" i="1"/>
  <c r="BM163" i="1"/>
  <c r="BM194" i="1"/>
  <c r="BM113" i="1"/>
  <c r="BM177" i="1"/>
  <c r="BM112" i="1"/>
  <c r="BM160" i="1"/>
  <c r="BM127" i="1"/>
  <c r="BM158" i="1"/>
  <c r="BM193" i="1"/>
  <c r="BM96" i="1"/>
  <c r="BM95" i="1"/>
  <c r="BM175" i="1"/>
  <c r="BM94" i="1"/>
  <c r="BM219" i="1"/>
  <c r="BM187" i="1"/>
  <c r="BM122" i="1"/>
  <c r="BM172" i="1"/>
  <c r="BM91" i="1"/>
  <c r="BM217" i="1"/>
  <c r="BM153" i="1"/>
  <c r="BM203" i="1"/>
  <c r="BM40" i="1"/>
  <c r="BM7" i="1"/>
  <c r="BM70" i="1"/>
  <c r="BM53" i="1"/>
  <c r="BM22" i="1"/>
  <c r="BM82" i="1"/>
  <c r="BM37" i="1"/>
  <c r="BM80" i="1"/>
  <c r="BM66" i="1"/>
  <c r="BM64" i="1"/>
  <c r="BM16" i="1"/>
  <c r="BM46" i="1"/>
  <c r="BM63" i="1"/>
  <c r="BM77" i="1"/>
  <c r="BM13" i="1"/>
  <c r="BM59" i="1"/>
  <c r="BM28" i="1"/>
  <c r="BM89" i="1"/>
  <c r="BM69" i="1"/>
  <c r="BM81" i="1"/>
  <c r="BM35" i="1"/>
  <c r="BM68" i="1"/>
  <c r="BM34" i="1"/>
  <c r="BM17" i="1"/>
  <c r="BM27" i="1"/>
  <c r="BM26" i="1"/>
  <c r="BM83" i="1"/>
  <c r="BM79" i="1"/>
  <c r="BM19" i="1"/>
  <c r="BM52" i="1"/>
  <c r="BM50" i="1"/>
  <c r="BM18" i="1"/>
  <c r="BM15" i="1"/>
  <c r="BM31" i="1"/>
  <c r="BM75" i="1"/>
  <c r="BM11" i="1"/>
  <c r="BM58" i="1"/>
  <c r="BM9" i="1"/>
  <c r="BM72" i="1"/>
  <c r="BM8" i="1"/>
  <c r="BM56" i="1"/>
  <c r="BM87" i="1"/>
  <c r="BM71" i="1"/>
  <c r="BM39" i="1"/>
  <c r="BM6" i="1"/>
  <c r="BM21" i="1"/>
  <c r="BM78" i="1"/>
  <c r="BM67" i="1"/>
  <c r="BM20" i="1"/>
  <c r="BM33" i="1"/>
  <c r="BM48" i="1"/>
  <c r="BM30" i="1"/>
  <c r="BM47" i="1"/>
  <c r="BM76" i="1"/>
  <c r="BM25" i="1"/>
  <c r="BM24" i="1"/>
  <c r="BM55" i="1"/>
  <c r="BM54" i="1"/>
  <c r="BM86" i="1"/>
  <c r="BM38" i="1"/>
  <c r="BM85" i="1"/>
  <c r="BM5" i="1"/>
  <c r="BM84" i="1"/>
  <c r="BM49" i="1"/>
  <c r="BM45" i="1"/>
  <c r="BM43" i="1"/>
  <c r="BM60" i="1"/>
  <c r="BM42" i="1"/>
  <c r="BM41" i="1"/>
  <c r="BM88" i="1"/>
  <c r="BM51" i="1"/>
  <c r="BM36" i="1"/>
  <c r="BM65" i="1"/>
  <c r="BM32" i="1"/>
  <c r="BM62" i="1"/>
  <c r="BM14" i="1"/>
  <c r="BM61" i="1"/>
  <c r="BM29" i="1"/>
  <c r="BM44" i="1"/>
  <c r="BM10" i="1"/>
  <c r="BP551" i="1"/>
  <c r="BP364" i="1"/>
  <c r="BP476" i="1"/>
  <c r="BP550" i="1"/>
  <c r="BP1044" i="1"/>
  <c r="BP645" i="1"/>
  <c r="BP1043" i="1"/>
  <c r="BP638" i="1"/>
  <c r="BP818" i="1"/>
  <c r="BP994" i="1"/>
  <c r="BP1001" i="1"/>
  <c r="BP1081" i="1"/>
  <c r="BO889" i="1"/>
  <c r="BO639" i="1"/>
  <c r="BP637" i="1"/>
  <c r="BP475" i="1"/>
  <c r="BP644" i="1"/>
  <c r="BP817" i="1"/>
  <c r="BP993" i="1"/>
  <c r="BP999" i="1"/>
  <c r="BP1080" i="1"/>
  <c r="BO578" i="1"/>
  <c r="BM943" i="1"/>
  <c r="BM669" i="1"/>
  <c r="BO435" i="1"/>
  <c r="BO1075" i="1"/>
  <c r="BO413" i="1"/>
  <c r="BR993" i="1" l="1"/>
  <c r="BR1001" i="1"/>
  <c r="BR476" i="1"/>
  <c r="BR817" i="1"/>
  <c r="BR994" i="1"/>
  <c r="BR645" i="1"/>
  <c r="BR364" i="1"/>
  <c r="BR634" i="1"/>
  <c r="BR644" i="1"/>
  <c r="BR818" i="1"/>
  <c r="BR551" i="1"/>
  <c r="BR1080" i="1"/>
  <c r="BR1044" i="1"/>
  <c r="BR999" i="1"/>
  <c r="BR475" i="1"/>
  <c r="BR1081" i="1"/>
  <c r="BR638" i="1"/>
  <c r="BR550" i="1"/>
  <c r="BR405" i="1"/>
  <c r="BR637" i="1"/>
  <c r="BR1043" i="1"/>
  <c r="BM143" i="1"/>
  <c r="BO1095" i="1"/>
  <c r="BM578" i="1"/>
  <c r="BO1092" i="1"/>
  <c r="BM1092" i="1" s="1"/>
  <c r="BO1091" i="1"/>
  <c r="BO1093" i="1"/>
  <c r="BM1093" i="1" s="1"/>
  <c r="BO1094" i="1"/>
  <c r="BM889" i="1"/>
  <c r="BM639" i="1"/>
  <c r="BM435" i="1"/>
  <c r="BM1075" i="1"/>
  <c r="BM413" i="1"/>
  <c r="BM1095" i="1" l="1"/>
  <c r="BM1094" i="1"/>
  <c r="BM1091" i="1"/>
  <c r="BP681" i="1"/>
  <c r="BR681" i="1" l="1"/>
  <c r="BO681" i="1" l="1"/>
  <c r="BM681" i="1" s="1"/>
  <c r="AD4" i="1"/>
  <c r="BC4" i="1" l="1"/>
  <c r="BK4" i="1" l="1"/>
  <c r="BJ4" i="1"/>
  <c r="BF4" i="1"/>
  <c r="BD4" i="1" l="1"/>
  <c r="BN4" i="1"/>
  <c r="BT4" i="1"/>
  <c r="BG4" i="1" l="1"/>
  <c r="BP4" i="1" l="1"/>
  <c r="BO4" i="1"/>
  <c r="BR4" i="1" l="1"/>
  <c r="BI4" i="1"/>
  <c r="BM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Jairo Alonso Saenz Gomez</author>
  </authors>
  <commentList>
    <comment ref="A4" authorId="0" shapeId="0" xr:uid="{00000000-0006-0000-0400-000001000000}">
      <text>
        <r>
          <rPr>
            <sz val="9"/>
            <color indexed="81"/>
            <rFont val="Tahoma"/>
            <family val="2"/>
          </rPr>
          <t xml:space="preserve">En la línea del contador se registra la información completa del contrato.
</t>
        </r>
      </text>
    </comment>
  </commentList>
</comments>
</file>

<file path=xl/sharedStrings.xml><?xml version="1.0" encoding="utf-8"?>
<sst xmlns="http://schemas.openxmlformats.org/spreadsheetml/2006/main" count="48329" uniqueCount="7473">
  <si>
    <t>AÑO</t>
  </si>
  <si>
    <t>TIPO DE CONTRATO Y/O CONVENIO</t>
  </si>
  <si>
    <t>INFORMACION CONTRATISTA</t>
  </si>
  <si>
    <t>INFORMACIÓN CONTRATO</t>
  </si>
  <si>
    <t>INFORMACION FINANCIERA</t>
  </si>
  <si>
    <t>SEGUIMIENTO AL CONTRATO</t>
  </si>
  <si>
    <t>SECOP</t>
  </si>
  <si>
    <t>GARANTÍAS</t>
  </si>
  <si>
    <t>FECHAS DE EJECUCIÓN INICIAL</t>
  </si>
  <si>
    <t>OTORSI DEL CONTRATO</t>
  </si>
  <si>
    <t>INFORMACIÓN DE LA CESIÓN</t>
  </si>
  <si>
    <t>FECHAS DE EJECUCIÓN FINAL</t>
  </si>
  <si>
    <t xml:space="preserve">No. </t>
  </si>
  <si>
    <t>MODALIDAD DE SELECCIÓN</t>
  </si>
  <si>
    <t>TIPO DE CONTRATO</t>
  </si>
  <si>
    <t>CAUSALES DENTRO DE LA MODALIDAD DE SELECCIÓN</t>
  </si>
  <si>
    <t>CLASE DE CONTRATO</t>
  </si>
  <si>
    <t>NÚMERO DE PROCESO</t>
  </si>
  <si>
    <t>NOMBRE DEL CONTRATISTA</t>
  </si>
  <si>
    <t>C: NATURALEZA JURÍDICA</t>
  </si>
  <si>
    <t>PERFIL PROFESIONAL</t>
  </si>
  <si>
    <t>NOMBRE DEL REPRESENTANTE LEGAL</t>
  </si>
  <si>
    <t>TIPO DE IDENTIFICACIÓN DEL REPRESENTANTE LEGAL</t>
  </si>
  <si>
    <t>NÚMERO DE IDENTIFICACIÓN DEL REPRESENTANTE LEGAL</t>
  </si>
  <si>
    <t>TIENE RUP</t>
  </si>
  <si>
    <t>DEPENDENCIA SOLICITANTE</t>
  </si>
  <si>
    <t xml:space="preserve">OBJETO   </t>
  </si>
  <si>
    <t>OBLIGACIONES</t>
  </si>
  <si>
    <t>VALOR DEL CONTRATO
(EN LETRAS)</t>
  </si>
  <si>
    <t>VALOR DEL CONTRATO
(EN NUMEROS)</t>
  </si>
  <si>
    <t>VALOR PAGO MENSUAL</t>
  </si>
  <si>
    <t>RECURSO (MADS/FONAM)</t>
  </si>
  <si>
    <t>RECURSOS DE OTRA ENTIDAD</t>
  </si>
  <si>
    <t>TIPO DE RECURSOS DE OTRA ENTIDAD</t>
  </si>
  <si>
    <t>VALOR RECURSOS</t>
  </si>
  <si>
    <t xml:space="preserve">CDP
(INICIAL) </t>
  </si>
  <si>
    <t xml:space="preserve">FECHA CDP
(INICIAL) </t>
  </si>
  <si>
    <t>RP
(INICIAL)</t>
  </si>
  <si>
    <t>FECHA RP
(INICIAL)</t>
  </si>
  <si>
    <t>AFECTACIÓN DEL RECURSO</t>
  </si>
  <si>
    <t>FUENTE DE FINANCIACIÓN</t>
  </si>
  <si>
    <t>FECHA DE SUSCRIPCION DEL CONTRATO</t>
  </si>
  <si>
    <t>DEPARTAMENTO  EJECUCIÓN</t>
  </si>
  <si>
    <t>MUNICIPIO DE EJECUCIÓN</t>
  </si>
  <si>
    <t>TIPO DE SEGUIMIENTO</t>
  </si>
  <si>
    <t>CARGO</t>
  </si>
  <si>
    <t>DEPENDENCIA</t>
  </si>
  <si>
    <t>CÓDIGO SECOP</t>
  </si>
  <si>
    <t>CLASE DE GARANTÍA</t>
  </si>
  <si>
    <t>FECHA DE EXPEDICIÓN DE GARANTÍA</t>
  </si>
  <si>
    <t>FECHA DE PERFECCIONAMIENTO Y CUMPLIMIENTO DE REQUISITOS</t>
  </si>
  <si>
    <t>FECHA INICIO</t>
  </si>
  <si>
    <t>FECHA TERMINACION
(INICIAL)</t>
  </si>
  <si>
    <t>PLAZO DE EJECUCIÓN EN DÍAS (INICIAL)</t>
  </si>
  <si>
    <t>PLAZO DE EJECUCIÓN EN MESES (INICIAL)</t>
  </si>
  <si>
    <t>PLAZO DE EJECUCION</t>
  </si>
  <si>
    <t>VALOR REDUCIDO</t>
  </si>
  <si>
    <t>VALOR ADICIONES</t>
  </si>
  <si>
    <t xml:space="preserve">TOTAL TIEMPO PRORROGADO EN DÍAS
</t>
  </si>
  <si>
    <t>CESIÓN</t>
  </si>
  <si>
    <t>PLAZO DE EJECUCIÓN FINAL DEL CONTRATO
(DÍAS)</t>
  </si>
  <si>
    <t>PLAZO DE EJECUCIÓN FINAL DEL CONTRATO
(DESDE)</t>
  </si>
  <si>
    <t>PLAZO DE EJECUCIÓN FINAL DEL CONTRATO
(HASTA)</t>
  </si>
  <si>
    <t>VALOR TOTAL DE CONTRATO (ANTES DE LIQUIDACIÓN - LIBERACIÓN DE SALDOS)</t>
  </si>
  <si>
    <t>NA</t>
  </si>
  <si>
    <t>LIBRO 1</t>
  </si>
  <si>
    <t>MÍNIMA CUANTÍA</t>
  </si>
  <si>
    <t>CONTRATACIÓN DIRECTA</t>
  </si>
  <si>
    <t>SELECCIÓN ABREVIADA</t>
  </si>
  <si>
    <t>CONTRATO INTERADMINISTRATIVO</t>
  </si>
  <si>
    <t>PRESTACIÓN DE SERVICIOS</t>
  </si>
  <si>
    <t>12 PRESTACIÓN DE SERVICIOS PROFESIONALES Y DE APOYO A LA GESTIÓN</t>
  </si>
  <si>
    <t>8 CONTRATO INTERADMINISTRATIVO</t>
  </si>
  <si>
    <t>14 MÍNIMA CUANTÍA</t>
  </si>
  <si>
    <t>15 ACUERDO MARCO</t>
  </si>
  <si>
    <t>PROFESIONALES</t>
  </si>
  <si>
    <t>NO APLICA</t>
  </si>
  <si>
    <t>PROFESIONAL / APOYO A LA GESTION</t>
  </si>
  <si>
    <t>PERSONA NATURAL</t>
  </si>
  <si>
    <t>CÉDULA DE CIUDADANÍA</t>
  </si>
  <si>
    <t>NIT</t>
  </si>
  <si>
    <t>DERECHO</t>
  </si>
  <si>
    <t>1 SI</t>
  </si>
  <si>
    <t>2 NO</t>
  </si>
  <si>
    <t>DESPACHO MINISTERIO</t>
  </si>
  <si>
    <t>DIRECCION DE ASUNTOS AMBIENTALES SECTORIAL Y URBANA</t>
  </si>
  <si>
    <t>DIRECCION GESTION INTEGRAL DE RECURSO HIDRICO</t>
  </si>
  <si>
    <t>GRUPO DE COMUNICACIONES</t>
  </si>
  <si>
    <t>GRUPO DE CONTRATOS</t>
  </si>
  <si>
    <t xml:space="preserve">GRUPO DE SERVICIOS ADMINISTRATIVOS </t>
  </si>
  <si>
    <t>GRUPO DE TALENTO HUMANO</t>
  </si>
  <si>
    <t>OFICINA ASESORA DE PLANEACION</t>
  </si>
  <si>
    <t xml:space="preserve">OFICINA DE ASUNTOS INTERNACIONALES </t>
  </si>
  <si>
    <t xml:space="preserve">OFICINA DE NEGOCIOS VERDES Y SOSTENIBLES </t>
  </si>
  <si>
    <t>OFICINA DE CONTROL INTERNO</t>
  </si>
  <si>
    <t>MADS</t>
  </si>
  <si>
    <t>FONAM</t>
  </si>
  <si>
    <t>01 FUNCIONAMIENTO</t>
  </si>
  <si>
    <t>02 INVERSIÓN</t>
  </si>
  <si>
    <t>03 GIRO DE REGALIAS</t>
  </si>
  <si>
    <t>1 SUPERVISIÓN</t>
  </si>
  <si>
    <t>SUBDIRECTOR ADMINISTRATIVO Y FINANCIERO</t>
  </si>
  <si>
    <t>D_V (NIT/RUT)2</t>
  </si>
  <si>
    <t>1 PÓLIZA</t>
  </si>
  <si>
    <t>6 NO CONSTITUYÓ GARANTÍAS</t>
  </si>
  <si>
    <t>14 PRESTACIÓN DE SERVICIOS</t>
  </si>
  <si>
    <t>18 SEGUROS</t>
  </si>
  <si>
    <t>20 OTROS</t>
  </si>
  <si>
    <t>99999998 NO SE DILIGENCIA INFORMACIÓN PARA ESTE FORMULARIO EN ESTE PERÍODO DE REPORTE</t>
  </si>
  <si>
    <t>VALOR RECURSOS (MADS/FONAM)</t>
  </si>
  <si>
    <t>SUSPENSIÓN</t>
  </si>
  <si>
    <t xml:space="preserve">TERMINACIÓN ANTICIPADA
</t>
  </si>
  <si>
    <t>MES</t>
  </si>
  <si>
    <t>CARPETA</t>
  </si>
  <si>
    <t>RIESGOS ASEGURADOS</t>
  </si>
  <si>
    <t>45 CUMPLIM+ CALIDAD DL SERVICIO</t>
  </si>
  <si>
    <t>2 CUMPLIMIENTO</t>
  </si>
  <si>
    <t xml:space="preserve">44 CUMPLIM+ CALIDAD_CORRECTO FUNCIONAM D LOS BIENES SUMIN </t>
  </si>
  <si>
    <t>41 CUMPLIM+ PAGO D SALARIOS_PRESTAC SOC LEGALES</t>
  </si>
  <si>
    <t>GRUPO SOLICITANTE</t>
  </si>
  <si>
    <t>ENTIDAD</t>
  </si>
  <si>
    <t>REGALIAS</t>
  </si>
  <si>
    <t>NELSON ENRIQUE MOLANO ROZO</t>
  </si>
  <si>
    <t>BEATRIZ RINCON NIETO</t>
  </si>
  <si>
    <t xml:space="preserve">EMILCE MORA JAIME </t>
  </si>
  <si>
    <t>ELKIN DUAN GARCIA GUERRERO</t>
  </si>
  <si>
    <t>DORIAN ALBERTO MUÑOZ RODAS</t>
  </si>
  <si>
    <t>JEFE OFICINA ASESORA DE PLANEACION</t>
  </si>
  <si>
    <t>ANULADO</t>
  </si>
  <si>
    <t>DANIEL ARISTIZÁBAL RAMÍREZ</t>
  </si>
  <si>
    <t>JUAN CAMILO RONCALLO SARMIENTO</t>
  </si>
  <si>
    <t>ESTEBAN NEIRA MONSALVE</t>
  </si>
  <si>
    <t>CATALINA GARCIA CASTILLO</t>
  </si>
  <si>
    <t>JESSICA ALEXANDRA SANCHEZ FAJARDO</t>
  </si>
  <si>
    <t>JOSÉ FRANCISCO CHARRY RUIZ</t>
  </si>
  <si>
    <t>DIRECTOR DE CAMBIO CLIMATICO</t>
  </si>
  <si>
    <t>DIRECCION  DE CAMBIO CLIMATICO</t>
  </si>
  <si>
    <t xml:space="preserve">MONICA ROCIO PINZON VANEGAS </t>
  </si>
  <si>
    <t>DIRECCION DE BOSQUES BIODIVERSIDAD Y SERVICIOS ECOSISTEMICOS</t>
  </si>
  <si>
    <t>MONICA LILLY SERRATO MORENO</t>
  </si>
  <si>
    <t>RAYZA CRISTINA SEGURA OSPINO</t>
  </si>
  <si>
    <t>YULI TATIANA QUINTERO ARIAS</t>
  </si>
  <si>
    <t>JAVIER DARIO ARISTIZABAL HERNANDEZ</t>
  </si>
  <si>
    <t>MARY ALEJANDRA LASSO ORLAS</t>
  </si>
  <si>
    <t>SINDY ANDREA GOMEZ CARO</t>
  </si>
  <si>
    <t>DIEGO ALEJANDRO ROJAS RODRIGUEZ</t>
  </si>
  <si>
    <t>CLAUDIA CAROLINA GARZON LAMPREA</t>
  </si>
  <si>
    <t>LUISA FERNANDA GONZALEZ HERRERA</t>
  </si>
  <si>
    <t>PAULA ANDREA ROJAS GUTIERREZ</t>
  </si>
  <si>
    <t>EDGAR EMILIO RODRIGUEZ BASTIDAS</t>
  </si>
  <si>
    <t>NATALIA MARIA RAMIREZ MARTINEZ</t>
  </si>
  <si>
    <t xml:space="preserve">DALILA YANETH ANGARITA GARCIA </t>
  </si>
  <si>
    <t>DIRECTOR DE BOSQUES BIODIVERSIDAD Y SERVICIOS ECOSISTEMICOS</t>
  </si>
  <si>
    <t>NIDIA JOHANA HERNANDEZ</t>
  </si>
  <si>
    <t>LINA ESPERANZA MENDOZA SALAMANCA</t>
  </si>
  <si>
    <t>MARCO JAVIER RAMOS GUZMAN</t>
  </si>
  <si>
    <t>YINA MARCELA CARRERA RODRIGUEZ</t>
  </si>
  <si>
    <t>JUAN DIEGO GONZALEZ PARRA</t>
  </si>
  <si>
    <t>JULIAN DARIO ARBELAEZ SALAZAR</t>
  </si>
  <si>
    <t>EMIRO JULIAN ROBLES PEREZ</t>
  </si>
  <si>
    <t xml:space="preserve">JULIAN FELIPE ZAMBRANO PARAMO </t>
  </si>
  <si>
    <t>BILMA ALEXANDRA ROMO LUCERO</t>
  </si>
  <si>
    <t>JOSE VILLE JUNIOR TRIANA GARCIA</t>
  </si>
  <si>
    <t>NATALIA ANDREA RAMIREZ MORAN</t>
  </si>
  <si>
    <t>VILMA ISABEL JAIME SANCHEZ</t>
  </si>
  <si>
    <t>NATHALIA ALEJANDRA GUERRERO NIÑO</t>
  </si>
  <si>
    <t>DIANA MARIA RODAS ARIAS</t>
  </si>
  <si>
    <t>COORDINADORA DEL GRUPO GESTIÓN EN BIODIVERSIDAD DE LA DIRECCIÓN DE BOSQUES, BIODIVERSIDAD Y SERVICIOS ECOSISTÉMICOS</t>
  </si>
  <si>
    <t>JOHN JAIRO PERDOMO CASTAÑEDA</t>
  </si>
  <si>
    <t>OLGA LUCIA RODRIGUEZ CARDENAS</t>
  </si>
  <si>
    <t>GONZALO ALBERTO ESCOBAR NIÑO</t>
  </si>
  <si>
    <t>SANTIAGO IVAN GUIOT SAAVEDRA</t>
  </si>
  <si>
    <t>SERGIO ANDRES MENDOZA JAIMES</t>
  </si>
  <si>
    <t>DIANA PAOLA OSORIO PEÑA</t>
  </si>
  <si>
    <t>OSCAR ALEJANDRO VARGAS ORTIZ</t>
  </si>
  <si>
    <t>DIANA MARIA CASTILLO SAÑUDO</t>
  </si>
  <si>
    <t>DIEGO ARTURO GUERRERO TARQUINO</t>
  </si>
  <si>
    <t>EDUARDO ANTONIO GUERRERO FORERO</t>
  </si>
  <si>
    <t>MAURICIO GAITÁN VARÓN</t>
  </si>
  <si>
    <t>GIOVANA CONSTANZA SAAVEDRA PLAZAS</t>
  </si>
  <si>
    <t>COORDINADOR DEL GRUPO DE APOYO TÉCNICO EVALUACIÓN Y SEGUIMIENTO A PROYECTOS DE INVERSIÓN DEL SECTOR AMBIENTAL</t>
  </si>
  <si>
    <t>SUPERVISOR</t>
  </si>
  <si>
    <t>SULMA LILIANA GAONA PEREZ</t>
  </si>
  <si>
    <t>REVISION SECOP II</t>
  </si>
  <si>
    <t>COORDINADOR(A) DEL GRUPO DE ADMINISTRACIÓN DE LA DIRECCIÓN DE GESTIÓN INTEGRAL DE RECURSO HÍDRICO</t>
  </si>
  <si>
    <t>DIANA MARCELA MORENO BARCO</t>
  </si>
  <si>
    <t xml:space="preserve">COORDINADOR DEL GRUPO DE MITIGACION </t>
  </si>
  <si>
    <t>FREDY ALEJANDRO GOMEZ QUIROZ</t>
  </si>
  <si>
    <t>WINSTON WILCHES ALVAREZ</t>
  </si>
  <si>
    <t>GRUPO DE GESTIÓN AMBIENTAL URBANA DE LA DIRECCIÓN DE ASUNTOS AMBIENTALES,</t>
  </si>
  <si>
    <t>DIANA CAMILA RODRIGUEZ VARGAS</t>
  </si>
  <si>
    <t>ANGELA MARIA BEDOYA BLANDON</t>
  </si>
  <si>
    <t>JUAN JACOBO CARRIZALES MONTEALEGRE</t>
  </si>
  <si>
    <t>8201-3-167   19/02/2020</t>
  </si>
  <si>
    <t>1. Supervisor inicial</t>
  </si>
  <si>
    <t>2. Encargdo por vacaciones del titular de supervisión</t>
  </si>
  <si>
    <t>3. El Supervisor renuncio al cargo</t>
  </si>
  <si>
    <t>CARLOS AUGUSTO OSPINA BRAVO</t>
  </si>
  <si>
    <t>CONTRATISTA</t>
  </si>
  <si>
    <t>No. CONTRATO</t>
  </si>
  <si>
    <t>MEMORANDO</t>
  </si>
  <si>
    <t>NOTA SUPERVISOR</t>
  </si>
  <si>
    <t>FECHA FINAL SUPERVISION</t>
  </si>
  <si>
    <t>FECHA INCIO SUPERVISION</t>
  </si>
  <si>
    <t>COORDINADORA DEL GRUPO DE RECURSOS GENÉTICOS DE LA DIRECCIÓN DE BOSQUES, BIODIVERSIDAD Y SERVICIOS ECOSISTÉMICOS</t>
  </si>
  <si>
    <t>PROFESIONAL ESPECIALIZADO CODIGO 2028 GRADO 19</t>
  </si>
  <si>
    <t>CÉDULA</t>
  </si>
  <si>
    <t>CONTADOR</t>
  </si>
  <si>
    <t>JOHANNA CRISTINA JIMÉNEZ FONSECA</t>
  </si>
  <si>
    <t>CARLOS ANDRES LOPEZ AREVALO</t>
  </si>
  <si>
    <t>1. SI</t>
  </si>
  <si>
    <t>2. NO</t>
  </si>
  <si>
    <t>SUBDIRECCIÓN ADMINISTRATIVA Y FINANCIERA</t>
  </si>
  <si>
    <t>OSCAR FRANCISCO MANTILLA REY</t>
  </si>
  <si>
    <t>Correo electronico 20 de abril</t>
  </si>
  <si>
    <t xml:space="preserve">ANGELA LILIANA RODRÍGUEZ GONZÁLEZ </t>
  </si>
  <si>
    <t>LINK DE PUBLICACIÓN SECOP</t>
  </si>
  <si>
    <t>Correo electronico 24 de abril</t>
  </si>
  <si>
    <t>Correo electronico 2 de mayo</t>
  </si>
  <si>
    <t>Memo por correo del 4 de mayo</t>
  </si>
  <si>
    <t>GRUPO DE COMISIONES Y APOYO LOGÍSTICO</t>
  </si>
  <si>
    <t>NANCY MILENA MARTIN MARTINEZ</t>
  </si>
  <si>
    <t>EVELIA DE JESUS ESQUIVEL MANJARRES</t>
  </si>
  <si>
    <t>LEIDY ALEJANDRA MORALES ESLAVA</t>
  </si>
  <si>
    <t>LEIDY JOHANNA MARTINEZ CRISTIANO</t>
  </si>
  <si>
    <t>Memo 8300-3-000018</t>
  </si>
  <si>
    <t>COORDINADORA GRUPO DE COMISIONES Y APOYO LOGÍSTICO</t>
  </si>
  <si>
    <t>NATALIA MICHEL VALENCIA NAVARRO</t>
  </si>
  <si>
    <t xml:space="preserve">Correo del 2 de julio </t>
  </si>
  <si>
    <t>Memo - 8141-3-149</t>
  </si>
  <si>
    <t>MAYRA ALEJANDRA LANCHEROS BARRAGÁN</t>
  </si>
  <si>
    <t>TATIANA ANDREA PÉREZ CAMARGO</t>
  </si>
  <si>
    <t>Memo - 8201-3-399</t>
  </si>
  <si>
    <t>LUIS FRANCISCO CAMARGO FAJARDO</t>
  </si>
  <si>
    <t>COORDINADOR DEL GRUPO DE GESTIÓN EN BIODIVERSIDAD</t>
  </si>
  <si>
    <t>Memo - 8230-148</t>
  </si>
  <si>
    <t>CLAUDIA LILIANA BUITRAGO AGUIRRE</t>
  </si>
  <si>
    <t>Memo - 8141-3-177</t>
  </si>
  <si>
    <t>Correo 24 Agosto</t>
  </si>
  <si>
    <t>GISELE MANRIQUE VACA</t>
  </si>
  <si>
    <t>Memo 8230-3-161</t>
  </si>
  <si>
    <t>LINK SIGEP</t>
  </si>
  <si>
    <t>VALOR VIGENCIA FUTURA</t>
  </si>
  <si>
    <t>VINCULADO SIGEP</t>
  </si>
  <si>
    <t xml:space="preserve">PAA   </t>
  </si>
  <si>
    <t>Coordinador Grupo de Contratos</t>
  </si>
  <si>
    <t>BACHILLER</t>
  </si>
  <si>
    <t>YENNIFER JOHANNA TANGARIFE FORERO</t>
  </si>
  <si>
    <t>DANIELA PARDO DUARTE</t>
  </si>
  <si>
    <t>MARIA CAROLINA GONZALEZ FONSECA</t>
  </si>
  <si>
    <t xml:space="preserve">ORDEN DE COMPRA </t>
  </si>
  <si>
    <t>INGRITH NATALIA MARTÍNEZ USUGA</t>
  </si>
  <si>
    <t>OSCAR ANDRES VICTORIA VAQUIRO</t>
  </si>
  <si>
    <t>MARIA ALEJANDRA FRANCO MORALES</t>
  </si>
  <si>
    <t>OFICINA ASESORA JURÍDICA</t>
  </si>
  <si>
    <t>OFICINA ASESORA DE PLANEACIÓN</t>
  </si>
  <si>
    <t>DIRECCIÓN GESTIÓN INTEGRAL DE RECURSO HÍDRICO</t>
  </si>
  <si>
    <t>BOGOTÁ</t>
  </si>
  <si>
    <t>MINISTERIO DE AMBIENTE Y DESARROLLO SOSTENIBLE</t>
  </si>
  <si>
    <t>830.115.395-1</t>
  </si>
  <si>
    <t>DIRECCIÓN DE ASUNTOS AMBIENTALES SECTORIAL Y URBANA</t>
  </si>
  <si>
    <t>DIRECCIÓN DE CAMBIO CLIMÁTICO Y GESTIÓN DEL RIESGO</t>
  </si>
  <si>
    <t>DIRECCIÓN DE ORDENAMIENTO AMBIENTAL TERRITORIAL Y COORDINACIÓN DEL SISTEMA NACIONAL AMBIENTAL -SINA</t>
  </si>
  <si>
    <t>GRUPO DE GESTIÓN DOCUMENTAL</t>
  </si>
  <si>
    <t>SECRETARÍA GENERAL</t>
  </si>
  <si>
    <t xml:space="preserve">SUBDIRECCIÓN DE EDUCACIÓN Y PARTICIPACIÓN </t>
  </si>
  <si>
    <t>OFICINA DE TECNOLOGÍAS DE LA INFORMACIÓN Y LA COMUNICACIÓN</t>
  </si>
  <si>
    <t>GRUPO DE TESORERÍA, CUENTAS Y CONTABILIDAD</t>
  </si>
  <si>
    <t>VICEMINISTRA DE POLÍTICAS Y NORMALIZACIÓN AMBIENTAL</t>
  </si>
  <si>
    <t xml:space="preserve">DIRECCIÓN DE BOSQUES BIODIVERSIDAD Y SERVICIOS ECOSISTÉMICOS </t>
  </si>
  <si>
    <t xml:space="preserve">DIRECCIÓN DE ASUNTOS MARINOS COSTEROS Y RECURSOS ACUÁTICOS </t>
  </si>
  <si>
    <t>APOYO A LA GESTIÓN</t>
  </si>
  <si>
    <t>XIMENA DEL PILAR MONROY MORA</t>
  </si>
  <si>
    <t>SIRECI</t>
  </si>
  <si>
    <t>MARIA JULIANA VELANDIA USTARIZ</t>
  </si>
  <si>
    <t>JAVIER RICARDO PEÑA HUERTAS</t>
  </si>
  <si>
    <t>MARIA CRISTINA BAUTISTA TOVAR</t>
  </si>
  <si>
    <t>LIBRO 4</t>
  </si>
  <si>
    <t>PERSONA JURÍDICA</t>
  </si>
  <si>
    <t>18 INEXISTENCIA DE PLURALIDAD DE OFERENTES</t>
  </si>
  <si>
    <t>LIBRO 3</t>
  </si>
  <si>
    <t>CODIGO DEL PROYECTO PBIN</t>
  </si>
  <si>
    <t>C-3299-0900-28-10101C-3299060-02</t>
  </si>
  <si>
    <t>NELSON PASTRANA CASTAÑEDA</t>
  </si>
  <si>
    <t>ADMINISTRACIÓN DE EMPRESAS</t>
  </si>
  <si>
    <t>JULIAN JAVIER TORRENTE BARRAGAN</t>
  </si>
  <si>
    <t>COMUNICACIÓN SOCIAL - PERIODISMO</t>
  </si>
  <si>
    <t>YANIRIS PATRICIA LLANOS JIMENEZ</t>
  </si>
  <si>
    <t>JUAN CAMILO FALLA CORTES</t>
  </si>
  <si>
    <t>ABOGADO</t>
  </si>
  <si>
    <t>ABOGADA</t>
  </si>
  <si>
    <t>C-3201-0900-7-10101D-3201031-02</t>
  </si>
  <si>
    <t>MARIA JULIANA PARRADO CALVO</t>
  </si>
  <si>
    <t>OSCAR FRANCISCO PUERTA LUCHINI</t>
  </si>
  <si>
    <t>Director de Gestión Integral del Recurso Hídrico</t>
  </si>
  <si>
    <t>DIRECTOR DE GESTIÓN INTEGRAL DEL RECURSO HÍDRICO</t>
  </si>
  <si>
    <t>C-3205-0900-5-10102A-3205006-02</t>
  </si>
  <si>
    <t>JHON HARRISON AMAYA HUERTAS</t>
  </si>
  <si>
    <t>DERECHO Y CIENCIAS POLITICAS Y RELACIONES INTERNACIONALES</t>
  </si>
  <si>
    <t>MARTHA LILIANA ARANGO TABARES</t>
  </si>
  <si>
    <t>DIEGO ESCOBAR OCAMPO</t>
  </si>
  <si>
    <t>Coordinador del Grupo de sustancias químicas, residuos peligrosos y UTO</t>
  </si>
  <si>
    <t>YURISAN DEL CARMEN RODRIGUEZ ROMERO</t>
  </si>
  <si>
    <t>DIANA MARCELA TINJACÁ LÓPEZ</t>
  </si>
  <si>
    <t>ADMINISTRACIÓN Y GESTION</t>
  </si>
  <si>
    <t>VIVIAN JULIETH PACHECO ALMONACID</t>
  </si>
  <si>
    <t>ALBA TERESA GARZÓN RUÍZ</t>
  </si>
  <si>
    <t>SISTEMAS DE INFORMACION, BIBLIOTECOLOGIA Y ARCHIVISTICA</t>
  </si>
  <si>
    <t>JUAN ANDRES MARTINEZ RAMIREZ</t>
  </si>
  <si>
    <t>CLAUDIA MARCELA GOMEZ GARCIA</t>
  </si>
  <si>
    <t>RECURSO TOTALES DESEMBOLSADOS</t>
  </si>
  <si>
    <t>RECURSOS PENDIENTES POR EJECUTAR</t>
  </si>
  <si>
    <t>NOMBRE DEL SUPERVISOR</t>
  </si>
  <si>
    <t>NOMBRE DEL CARGO</t>
  </si>
  <si>
    <t>CANTIDAD OTROSÍES</t>
  </si>
  <si>
    <t>LUIS DAVID OLAYA GOMEZ</t>
  </si>
  <si>
    <t>DIEGO LEANDRO AMADO NOVOA</t>
  </si>
  <si>
    <t>MARIA CAROLINA OLANO RAMIREZ</t>
  </si>
  <si>
    <t>LINDA VANESSA PEÑA GUERRERO</t>
  </si>
  <si>
    <t>DANIEL RODRIGO TARQUINO MOSQUERA</t>
  </si>
  <si>
    <t>Prestar servicios de apoyo a la gestión al Grupo de Contratos del Ministerio de Ambiente y Desarrollo Sostenible en actividades administrativas y operativas</t>
  </si>
  <si>
    <t>El valor del contrato a celebrar es hasta por la suma de CINCUENTA Y DOS MILLONES OCHOCIENTOS OCHO MIL NOVECIENTOS PESOS M/CTE ($52.808.900), incluido los impuestos a que haya lugar.</t>
  </si>
  <si>
    <t>1. Apoyar la administración interna del Grupo de Contratos mediante la asignación de números de contrato, reparto de trámites recibidos a través de ARCA y correo institucional, registro de trámites y solicitudes. 2. Revisar, proyectar y gestionar los memorandos, certificaciones y demás documentos administrativos que sean responsabilidad del Grupo de Contratos, garantizando su adecuada elaboración y trámite a través de ARCA o los canales institucionales establecidos. 3. Apoyar la verificación y actualización de hojas de vida y documentos asociados en SIGEP u otras plataformas institucionales, conforme a las instrucciones de la supervisión. 4. Organizar y apoyar la logística de reuniones, actividades administrativas y demás requerimientos operativos del Grupo de Contratos, incluyendo la preparación de insumos, coordinación de espacios y apoyo en situaciones administrativas. 5. Brindar apoyo en la organización de la agenda del Grupo de Contratos y en la proyección de citaciones a reuniones y comités conforme a las indicaciones de la supervisión. 6. Apoyar la revisión, verificación y trámite de los paz y salvos solicitados por los contratistas del Ministerio de Ambiente y Desarrollo Sostenible, conforme a los procedimientos establecidos. 7. Recibir, revisar y radicar las cuentas de cobro asignadas al Grupo de Contratos, garantizando su adecuado registro y seguimiento en las plataformas institucionales correspondientes. 8. Organizar, digitalizar y mantener actualizado el archivo de las actas del Comité de Contratación a cargo del Grupo de Contratos, garantizando su adecuada conservación y disponibilidad para consulta. 9. Cumplir con las demás obligaciones que requiera el supervisor y que estén relacionadas con el objeto del contrato.</t>
  </si>
  <si>
    <t>El término estrictamente indispensable para que el contratista cumpla con el objeto y obligaciones contractuales será de ONCE (11) MESES Y VEINTINUEVE (29) DÍAS CALENDARIO o hasta 31 de diciembre del año de la suscripción del contrato, lo primero que ocurra.</t>
  </si>
  <si>
    <t>BIBIANA MARCELA HERRERA MONDRAGÓN</t>
  </si>
  <si>
    <t>Prestación de servicios profesionales especializados de carácter jurídico al Grupo de Contratos del Ministerio de Ambiente y Desarrollo Sostenible para el fortalecimiento y gestión eficiente del proceso de adquisición de bienes y servicios.</t>
  </si>
  <si>
    <t>El valor del contrato a celebrar es hasta por la suma de CIENTO DIECINUEVE MILLONES SEISCIENTOS SESENTA Y SEIS MIL SEISCIENTOS SESENTA Y SIETE PESOS M/CTE ($119.666.667), incluido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</si>
  <si>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Brindar acompañamiento especializado en materia contractual y apoyar de manera integral la revisión de los diferentes trámites contractuales, garantizando su coherencia normativa y procedimental, previa validación de la Coordinación en la plataforma Secop II 3.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4.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5. Elaborar, proyectar, revisar y gestionar los trámites poscontractuales asignados, incluyendo memorandos, actos administrativos y los documentos necesarios para la suscripción de actas de liquidación y cierres contractuales en SECOP I, SECOP II y/o la Tienda Virtual del Estado Colombiano, garantizando el cumplimiento de los requisitos legales, las obligaciones contractuales y la adecuada finalización del contrato. 6. Proyectar, revisar y gestionar los actos administrativos que se requieran en el desarrollo de los tramites contractuales que le sean asignados por el supervisor del contrato. 7. Revisar y gestionar las garantías de los contratos y convenios, así como sus anexos modificatorios, de acuerdo con la normatividad aplicable en la materia. 8. Proyectar informes y demás documentos relacionados con el objeto del contrato, que le sean solicitados por la supervisión del contrato. 9.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10.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</si>
  <si>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DIANA CAROLINA HERNANDEZ QUIROGA</t>
  </si>
  <si>
    <t>Prestación de servicios profesionales jurídicos especializados al Grupo de Contratos del Ministerio de Ambiente y Desarrollo Sostenible para apoyar en el desarrollo de actividades previstas en el plan de mejoramiento para la vigencia y acompañar el desarrollo de la gestión contractual de alta complejidad.</t>
  </si>
  <si>
    <t>1. Revisar el componente jurídico y proponer los ajustes necesarios a los documentos remitidos por las distintas dependencias de la entidad, en el marco de los trámites contractuales en todas sus modalidades y etapas, adelantados por el Grupo de Contratos. 2. Brindar acompañamiento especializado en materia contractual y apoyar de manera integral la revisión de los diferentes trámites contractuales, garantizando su coherencia normativa y procedimental, previa validación de la Coordinación en la plataforma Secop II 3. Gestionar y apoyar la ejecución de las acciones del plan de mejoramiento para la vigencia, incluyendo la transferencia de conocimiento y la implementación de medidas que fortalezcan la gestión contractual y poscontractual en las áreas y dependencias del Ministerio de Ambiente y Desarrollo Sostenible. 4.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5. Elaborar, proyectar, revisar y gestionar los trámites poscontractuales asignados, incluyendo memorandos, actos administrativos y los documentos necesarios para la suscripción de actas de liquidación y cierres contractuales en SECOP I, SECOP II y/o la Tienda Virtual del Estado Colombiano, garantizando el cumplimiento de los requisitos legales, las obligaciones contractuales y la adecuada finalización del contrato. 6.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7. Proyectar, revisar y gestionar los actos administrativos que se requieran en el desarrollo de los tramites contractuales que le sean asignados por el supervisor del contrato. 8. Revisar y gestionar las garantías de los contratos y convenios, así como sus anexos modificatorios, de acuerdo con la normatividad aplicable en la materia. 9. Proyectar informes y demás documentos relacionados con el objeto del contrato, que le sean solicitados por la supervisión del contrato. 10.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11.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</si>
  <si>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Prestación de servicios profesionales de carácter jurídico al Grupo de Contratos del Ministerio de Ambiente y Desarrollo Sostenible para el fortalecimiento de la gestión contractual integral en las etapas precontractual, contractual y poscontractual.</t>
  </si>
  <si>
    <t>El valor del contrato a celebrar es hasta por la suma de NOVENTA Y SIETE MILLONES SEISCIENTOS CUARENTA Y OCHO MIL PESOS M/CTE ($97.648.000), incluido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</si>
  <si>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3.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4. Proyectar, revisar y gestionar los actos administrativos que se requieran en el desarrollo de los tramites contractuales que le sean asignados por el supervisor del contrato. 5. Revisar y gestionar las garantías de los contratos y convenios, así como sus anexos modificatorios, de acuerdo con la normatividad aplicable en la materia. 6. Proyectar informes y demás documentos relacionados con el objeto del contrato, que le sean solicitados por la supervisión del contrato. 7.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8. Participar y brindar apoyo jurídico en comités internos y audiencias públicas relacionadas con procesos de selección o trámites contractuales y demás reuniones o espacios a los que sea designado por la supervisión. 9. Apoyar la supervisión de los contratos a cargo del Coordinador del Grupo de Contratos, mediante la revisión de informes y el seguimiento al cumplimiento de las obligaciones contractuales. 10.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</si>
  <si>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Prestación de servicios profesionales al Grupo de Contratos del Ministerio de Ambiente y Desarrollo Sostenible en la gestión jurídica contractual de alta complejidad y procesos de selección.</t>
  </si>
  <si>
    <t>El valor del contrato a celebrar es hasta por la suma de CIENTO VEINTIDÓS MILLONES SESENTA MIL PESOS M/CTE ($122.060.000) incluido IVA y demás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</si>
  <si>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en especial aquellos de alta complejidad. 2.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3.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4. Elaborar, proyectar, revisar y gestionar los trámites poscontractuales asignados, incluyendo memorandos, actos administrativos y los documentos necesarios para la suscripción de actas de liquidación y cierres contractuales en SECOP I, SECOP II y/o la Tienda Virtual del Estado Colombiano, garantizando el cumplimiento de los requisitos legales, las obligaciones contractuales y la adecuada finalización del contrato. 5. Proyectar, revisar y gestionar los actos administrativos que se requieran en el desarrollo de los tramites contractuales que le sean asignados por el supervisor del contrato. 6. Revisar y gestionar las garantías de los contratos y convenios, así como sus anexos modificatorios, de acuerdo con la normatividad aplicable en la materia. 7. Proyectar informes y demás documentos relacionados con el objeto del contrato, que le sean solicitados por la supervisión del contrato. 8.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9.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</si>
  <si>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3.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4. Proyectar, revisar y gestionar los actos administrativos que se requieran en el desarrollo de los tramites contractuales que le sean asignados por el supervisor del contrato. 5. Revisar y gestionar las garantías de los contratos y convenios, así como sus anexos modificatorios, de acuerdo con la normatividad aplicable en la materia. 6. Proyectar informes y demás documentos relacionados con el objeto del contrato, que le sean solicitados por la supervisión del contrato. 7.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8. Participar y brindar apoyo jurídico en comités internos y audiencias públicas relacionadas con procesos de selección o trámites contractuales y demás reuniones o espacios a los que sea designado por la supervisión. 9.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</si>
  <si>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El valor del contrato a celebrar es hasta por la suma de CIENTO UN MILLONES SETECIENTOS DIECISÉIS MIL SEISCIENTOS SESENTA Y SIETE PESOS M/CTE ($101.716.667) incluidos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</si>
  <si>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3.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4. Proyectar, revisar y gestionar los actos administrativos que se requieran en el desarrollo de los tramites contractuales que le sean asignados por el supervisor del contrato. 5. Apoyar en la actualización de manuales, guías, procesos, procedimientos y/o formatos, que sean requeridos en el marco de la gestión contractual de la Entidad, y que sean designados por el supervisor del contrato. 6. Revisar y gestionar las garantías de los contratos y convenios, así como sus anexos modificatorios, de acuerdo con la normatividad aplicable en la materia. 7. Proyectar informes y demás documentos relacionados con el objeto del contrato, que le sean solicitados por la supervisión del contrato. 8.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9. Participar y brindar apoyo jurídico en comités internos y audiencias públicas relacionadas con procesos de selección o trámites contractuales y demás reuniones o espacios a los que sea designado por la supervisión. 10.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</si>
  <si>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El valor del contrato a celebrar es hasta por la suma de SESENTA Y SIETE MILLONES SETECIENTOS DIECISÉIS MIL SEISCIENTOS SESENTA Y SIETE PESOS M/CTE ($67.716.667) incluidos los impuestos a que haya lugar.</t>
  </si>
  <si>
    <t>El término estrictamente indispensable para que el contratista cumpla con el objeto y obligaciones contractuales será de SIETE (7) MESES Y VEINTINUEVE (29) DÍAS CALENDARIO o hasta 31 de diciembre del año de la suscripción del contrato, lo primero que ocurra.</t>
  </si>
  <si>
    <t>Prestar servicios de apoyo en la gestión de la información documental a la Dirección de Gestión Integral del Recurso Hídrico del Ministerio de Ambiente y Desarrollo Sostenible, para apoyar las actividades inherentes de los procesos de organización, transferencias, gestión y trámite de los archivos análogos y electrónicos de la dependencia, conforme con las directrices del Grupo de Gestión Documental.</t>
  </si>
  <si>
    <t>El valor del contrato a celebrar es hasta por la suma de CINCUENTA Y SIETE MILLONES QUINIENTOS MIL PESOS M/CTE (57.500.000), incluido los impuestos a que haya lugar.</t>
  </si>
  <si>
    <t>1. Organizar los expedientes análogos, híbridos y virtuales del área y cada uno de los grupos. Así mismo identificar los documentos con biodeterioro y aplicar los procedimientos establecidos por el grupo de gestión documental del Ministerio. 2. Realizar las transferencias primarias de la Dirección y los grupos adscritos. 3. Brindar capacitación a los colaboradores de la Dirección y sus grupos adscritos en relación con las buenas prácticas de archivo. 4. Asistir a las reuniones y mesas técnicas que programe el Grupo de Gestión Documental con el fin de apoyar los procesos archivísticos en el marco del desarrollo del Programa de Gestión Documental. 5. Impulsar las acciones contenidas en el plan de mejoramiento de gestión documental de la Dirección y los grupos adscritos. 6. Acompañar los procesos de auditorías internas y externas de gestión documental, formular los documentos técnicos resultado de los informes de auditoría que se presenten durante el desarrollo del contrato. 7. Apoyar la distribución, captura de datos y el seguimiento de los diferentes documentos (PQRS) remitidos en la plataforma de gestión documental del ministerio y documentos análogos de acuerdo con las instrucciones de la supervisión. 8. Dar cumplimiento a las normas expedidas por el Archivo General de la Nación que le sean aplicables. 9.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</si>
  <si>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y quince (15) días calendario,</t>
  </si>
  <si>
    <t>Prestar servicios de apoyo a gestión al Grupo de Contratos del Ministerio y Ambiente Sostenible en los trámites jurídicos contractuales.</t>
  </si>
  <si>
    <t>El valor del contrato a celebrar es hasta por la suma de CUARENTA Y SIETE MILLONES OCHOCIENTOS SESENTA Y SEIS MIL SEISCIENTOS SESENTA Y SIETE PESOS M/CTE ($47.866.667) incluido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</si>
  <si>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las plataformas de contratación pública, los trámites contractuales del Ministerio y del FONAM, incluida la verificación de hojas de vida en SIGEP II y las modificaciones contractuales asignadas por la supervisión, conforme a la normatividad vigente. 3. Apoyar en la revisión y gestión de los trámites poscontractuales, incluyendo liquidaciones y cierres contractuales, verificando el cumplimiento de los requisitos y la correcta consolidación de la información requerida para su trámite. 4. Proyectar, revisar y gestionar los actos administrativos que se requieran en el desarrollo de los tramites contractuales que le sean asignados por el supervisor del contrato. 5. Revisar y gestionar las garantías de los contratos y convenios, así como sus anexos modificatorios, de acuerdo con la normatividad aplicable en la materia. 6. Proyectar informes y demás documentos relacionados con el objeto del contrato, que le sean solicitados por la supervisión del contrato. 7.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8. Participar en reuniones o convocatorias y eventos a los cuales sea designado por el supervisor del contrato. 9. Las demás que le asigne el supervisor del contrato y que tengan relación directa con el objeto contractual.</t>
  </si>
  <si>
    <t>Prestación de servicios profesionales al Grupo de Contratos del Ministerio de Ambiente y Desarrollo Sostenible en el desarrollo de los trámites contractuales del Ministerio de Ambiente y Desarrollo Sostenible y el FONAM.</t>
  </si>
  <si>
    <t>El valor del contrato a celebrar es hasta por la suma de TREINTA Y UN MILLONES OCHOCIENTOS VEINTICUATRO MIL PESOS M/CTE ($31.824.000) incluido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</si>
  <si>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las plataformas de contratación pública, los trámites contractuales del Ministerio y del FONAM, incluida la verificación de hojas de vida en SIGEP II y las modificaciones contractuales asignadas por la supervisión, conforme a la normatividad vigente. 3. Elaborar, proyectar, revisar y gestionar los trámites poscontractuales asignados, incluyendo memorandos, actos administrativos y los documentos necesarios para la suscripción de actas de liquidación en SECOP I, SECOP II y/o la Tienda Virtual del Estado Colombiano, garantizando el cumplimiento de los requisitos legales, las obligaciones contractuales y la adecuada finalización del contrato. 4. Revisar, gestionar y publicar en SECOP I, SECOP II o la plataforma equivalente los documentos y actividades requeridos para el procedimiento de cierre de contratos que le sean asignados por la supervisión. 5. Revisar y gestionar las garantías de los contratos y convenios, así como sus anexos modificatorios, de acuerdo con la normatividad aplicable en la materia. 6. Proyectar informes y demás documentos relacionados con el objeto del contrato, que le sean solicitados por la supervisión del contrato. 7.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8. Participar en reuniones o convocatorias y eventos a los cuales sea designado por el supervisor del contrato. 9. Las demás que le asigne el supervisor del contrato y que tengan relación directa con el objeto contractual.</t>
  </si>
  <si>
    <t>El término estrictamente indispensable para que el contratista cumpla con el objeto y obligaciones contractuales será de SEIS (6) MESES o hasta 31 de diciembre del año de la suscripción del contrato, lo primero que ocurra.</t>
  </si>
  <si>
    <t>El valor del contrato a celebrar es hasta por la suma de SETENTA Y SEIS MILLONES DOSCIENTOS OCHENTA Y SIETE MIL QUINIENTOS PESOS M/CTE ($76.287.500) incluidos los impuestos a que haya lugar.</t>
  </si>
  <si>
    <t>1. Revisar el componente jurídico y proponer los ajustes necesarios a los documentos remitidos por las distintas dependencias de la entidad, en el marco de los trámites contractuales en todas sus modalidades y etapas, adelantados por el Grupo de Contratos. 2.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3. Adelantar y gestionar los procesos de selección adelantados mediante convocatoria pública que le sean asignados por el supervisor del contrato en la plataforma SECOP II, cumpliendo con los requisitos y etapas que legalmente correspondan a cada modalidad de selección, verificando que cuenten con los documentos, aprobaciones y/o requisitos exigidos para su ejecución conforme a la normatividad vigente. 4. Proyectar, revisar y gestionar los actos administrativos que se requieran en el desarrollo de los trámites contractuales que le sean asignados por el supervisor del contrato. 5. Revisar y gestionar las garantías de los contratos y convenios, así como sus anexos modificatorios, de acuerdo con la normatividad aplicable en la materia. 6. Proyectar informes y demás documentos relacionados con el objeto del contrato, que le sean solicitados por la supervisión del contrato. 7. Formar parte de los comités de evaluación de ofertas en el componente jurídico y consolidar los informes jurídicos, financieros y técnicos, en los procesos de selección que le sean asignados por el supervisor del contrato, así como realizar el control de legalidad de estos de acuerdo con la normatividad vigente. 8. Participar y brindar apoyo jurídico en comités internos y audiencias públicas relacionadas con procesos de selección o trámites contractuales y demás reuniones o espacios a los que sea designado por la supervisión. 9.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t>
  </si>
  <si>
    <t>Prestación de servicios profesionales al Grupo de Contratos del Ministerio de Ambiente y Desarrollo Sostenible en la administración de plataformas, respuestas a entes de control y plan anual de adquisiciones.</t>
  </si>
  <si>
    <t>El valor del contrato a celebrar es hasta por la suma de OCHENTA Y CUATRO MILLONES SETECIENTOS VEINTIOCHO MIL PESOS M/CTE ($84.728.000), incluido los impuestos a que haya lugar</t>
  </si>
  <si>
    <t>1. Brindar apoyo en la planeación, elaboración, estructuración, actualización y consolidación del Plan Anual de Adquisiciones de la Entidad, asegurando que se incluyan todas las necesidades del Ministerio y FONAM conforme a la normatividad aplicable en esta materia. 2. Realizar el análisis y seguimiento continuo de los avances del Plan Anual de Adquisiciones, elaborando informes mensuales o cada vez que se realice una publicación del PAA que incluirán un resumen del estado de los procesos de contratación con el fin de identificar, programar y generar estrategias que permitan garantizar así el cumplimiento de los objetivos del Ministerio y FONAM y la toma oportuna de decisiones. 3. Brindar acompañamiento en las mesas de trabajo, con el propósito de consolidar y organizar la información proporcionada por las diferentes dependencias del Ministerio, para su posterior presentación al Comité de Contratación. 4. Brindar apoyo en la administración, soporte y gestión de las plataformas SECOP I, SECOP II, Tienda Virtual del Estado Colombiano TVEC, Grandes Superficies o cualquier otra plataforma de gestión contractual que se requiera por la entidad y FONAM. 5. Consolidar, proyectar y presentar el informe para la rendición del Sistema de Rendición Electrónica de la Cuenta e Informes – SIRECI a la Contraloría General de la República en la periodicidad prevista en la Ley de MINAMBIENTE Y FONAM. 6. Gestionar oportunamente las solicitudes, derechos de petición y requerimientos asignados por la supervisión, a través de ARCA, canales institucionales o aplicativos equivalentes, garantizando el cumplimiento de plazos y requisitos normativos. 7. Apoyar el cargue de documentos en los expedientes digitales haciendo uso de las herramientas tecnológicas Share Point y OneDrive, según sea requerido. 8. Participar en las reuniones, grupos de trabajo y comités que sean requeridos por el supervisor del contrato, relacionados con el objeto y obligaciones contractuales. 9. Cumplir con las demás obligaciones que le sean asignadas por el supervisor del contrato, inherentes a la naturaleza del objeto contractual.</t>
  </si>
  <si>
    <t>El término estrictamente indispensable para que el contratista cumpla con el objeto y obligaciones contractuales será de ONCE (11) MESES Y VEINTISEIS (26) DÍAS CALENDARIO o hasta 31 de diciembre del año de la suscripción del contrato, lo primero que ocurra.</t>
  </si>
  <si>
    <t>Prestación de servicios profesionales al Grupo de Contratos del Ministerio de Ambiente y Desarrollo Sostenible para la gestión y administración de la información que se genera en el proceso de gestión contractual y respuestas a peticiones.</t>
  </si>
  <si>
    <t>El valor del contrato a celebrar es hasta por la suma de SESENTA Y DOS MILLONES NOVECIENTOS CUARENTA MIL OCHOCIENTOS PESOS M/CTE ($62.940.800), incluido los impuestos a que haya lugar.</t>
  </si>
  <si>
    <t>1. Brindar apoyo en el registro, actualización, consolidación y administración de las bases de datos y plataformas relacionadas con la gestión contractual del Ministerio y/o FONAM de responsabilidad del Grupo de Contratos. 2. Realizar seguimiento a los trámites del grupo de contratos, verificando el cumplimiento oportuno de los términos de respuesta, actualizando la base de asignaciones y trámites con el fin de garantizar trazabilidad y eficacia de la gestión. 3. Apoyar en la revisión de los trámites poscontractuales, incluyendo liquidaciones y cierres contractuales, verificando el cumplimiento de los requisitos y la correcta consolidación de la información requerida para su trámite. 4. Elaborar las actas de los comités de contratación que se realicen en la entidad, para revisión de la secretaría técnica a cargo del Grupo de Contratos 5. Proyectar y consolidar oportunamente la información necesaria para la elaboración de informes, indicadores y reportes relacionados con la gestión contractual del Ministerio y/o FONAM, destinados a los entes de control y a las dependencias de la entidad, conforme a la periodicidad establecida para cada caso o a los requerimientos de la supervisión. 6. Proyectar el Reporte de Entidades del Estado para el Registro Único de Proponentes que deba presentar el Ministerio y el FONAM, conforme a lo establecido por la Cámara de Comercio 7. Actuar como enlace entre el Grupo de Contratos y la Subdirección Administrativa y Financiera para la programación del Programa Anual de Caja – PAC, así como revisar y consolidar las entregas del plan de acción y las gestiones administrativas y financieras que involucren al Grupo de Contratos 8. Gestionar oportunamente las solicitudes, derechos de petición y requerimientos asignados por la supervisión, a través de ARCA, canales institucionales o aplicativos equivalentes, garantizando el cumplimiento de plazos y requisitos normativos. 9. Participar en las reuniones, grupos de trabajo y comités que sean convocados o requeridos por el supervisor del contrato, en el marco del objeto contractual y de las obligaciones derivadas del mismo. 10. Cumplir con las demás obligaciones que le sean asignadas por el supervisor del contrato, inherentes a la naturaleza del objeto contractual.</t>
  </si>
  <si>
    <t>Prestación de servicios profesionales al Grupo de Contratos del Ministerio de Ambiente y Desarrollo Sostenible para la estructuración de análisis del sector, el acompañamiento a la secretaría técnica del precomité de contratación y la revisión de los procesos poscontractuales a cargo del Grupo.</t>
  </si>
  <si>
    <t>El valor del contrato a celebrar es hasta por la suma de CUARENTA Y CUATRO MILLONES SESENTA Y CUATRO MIL PESOS M/CTE ($44.064.000), incluido los impuestos a que haya lugar.</t>
  </si>
  <si>
    <t>1. Realizar la estructuración de los estudios de sector necesarios para adelantar los diferentes procesos de selección en todas sus modalidades que requieran las dependencias del Ministerio de Ambiente y Desarrollo Sostenible y FONAM teniendo en cuenta aspectos legales, comerciales, financieros, organizacionales, técnicos y de riesgos, de acuerdo con los lineamientos impartidos por Colombia Compra Eficiente para la elaboración de estos y la normatividad aplicable en la materia. F-A-CTR-52: V11 – 16/10/2025 Página 6 de 19 2. Publicar las solicitudes de información en la plataforma SECOP II que se requieran con el fin de estructurar el análisis económico de los procesos de selección en todas sus modalidades que requieran las dependencias del Ministerio de Ambiente y Desarrollo Sostenible y FONAM. 3. Revisar y publicar las solicitudes de manifestación de interés en SECOP II o la plataforma que para ello se disponga en el marco del procedimiento del Decreto 092 de 2017. 4. Apoyar en la revisión y gestión de los trámites poscontractuales, incluyendo liquidaciones y cierres contractuales, verificando el cumplimiento de los requisitos y la correcta consolidación de la información requerida para su trámite. 5. Participar en los pre-comités y Comités de contratación, proyectas actas, realizar recomendaciones y conceptos técnicos a que haya lugar en todas las actividades precontractuales necesarias para obtener los elementos esenciales encaminadas a iniciar el análisis del sector. 6. Efectuar el acompañamiento y la revisión a los documentos proyectados por las dependencias del Ministerio en la estructuración de los análisis del sector requeridos para los convenios y/o contratos. 7. Proyectar y gestionar las respuestas a las observaciones que se presenten frente al análisis del sector en la etapa precontractual de los procesos de selección de contratistas, así como la revisión de las respuestas que sean proyectadas por el Grupo de Contratos o por las áreas solicitantes. 8. Apoyar técnicamente y proyectar insumos requeridos para la consolidación de informes de gestión y planes de acción a cargo del Grupo de Contratos conforme el objeto del contrato. 9.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10. Participar en reuniones o convocatorias y eventos a los cuales sea designado por el supervisor del contrato. 11. Las demás que le asigne el supervisor del contrato y que tengan relación directa con el objeto contractual.</t>
  </si>
  <si>
    <t>Prestar servicios profesionales a la Dirección de Asuntos Ambientales Sectorial y Urbana del Ministerio de Ambiente y Desarrollo Sostenible, para apoyar la gestión administrativa, técnica y financiera de los grupos designados, así como el seguimiento y reporte del Plan de Acción Institucional y de las acciones CONPES, garantizando oportunidad, trazabilidad y cumplimiento de los compromisos institucionales.</t>
  </si>
  <si>
    <t>El valor del contrato a celebrar es hasta por la suma de CINCUENTA Y OCHO MILLONES DE PESOS M/CTE ($ 58.000.000),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</si>
  <si>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2. Revisar administrativa y financieramente las cuentas de cobro de los grupos designados de la Dirección de Asuntos Ambientales Sectorial y Urbana, la creación de planes de pago, y la gestión al trámite de paz y salvos de los contratos. 3. Revisar y consolidar la proyección y el reporte con evidencias de las acciones ejecutadas por los grupos de la Dirección Asuntos Ambientales Sectorial y Urbana designados, para dar cumplimiento al Plan de Acción Institucional de la dependencia. 4. Consolidar y revisar la información para el cargue de evidencias de los CONPES a cargo de los grupos de la Dirección Asuntos Ambientales Sectorial y Urbana designados. 5. Elaborar y consolidar los informes administrativos y presupuestales que sean requeridos en el marco del objeto contractual. 6. Realizar el seguimiento y consolidación de actividades técnicas de los grupos de la Dirección Asuntos Ambientales Sectorial y Urbana designados. 7. Realizar el seguimiento a los instrumentos de control y optimización de la gestión administrativa de los grupos de la Dirección designados. 8. Participar en las reuniones relacionadas con el objeto contractual, para lo cual se deben allegar los soportes de la asistencia, ayudas de memoria y soporte del seguimiento a los compromisos establecidos, en caso de aplicar. 9. Cumplir con las demás obligaciones que le sean asignadas por el supervisor del contrato, inherentes a la naturaleza del objeto contractual.</t>
  </si>
  <si>
    <t>El término estrictamente indispensable para que el contratista cumpla con el objeto y obligaciones contractuales será DIEZ (10) MESES, o hasta 31 de diciembre 2026, lo primero que ocurra.</t>
  </si>
  <si>
    <t>Prestar servicios profesionales a la Dirección de Gestión Integral del Recurso Hídrico del Ministerio de Ambiente y Desarrollo Sostenible, para apoyar jurídicamente los procesos de contratación pública, las actuaciones administrativas y los asuntos judiciales que le sean encomendados, en el marco de las competencias y funciones de la dependencia.</t>
  </si>
  <si>
    <t>El valor del contrato a celebrar es hasta por la suma de CIENTO DIECISIETE MILLONES TRESCIENTOS MIL PESOS M/CTE ($117.300.000), incluido los impuestos a que haya lugar.</t>
  </si>
  <si>
    <t>1.Apoyar jurídicamente en los procesos de contratación de la dirección en sus diferentes etapas (Precontractual – Contractual y Poscontractual), revisando y elaborando los documentos a que haya lugar, según los requerimientos de la supervisión y los lineamientos del Grupo de Contratos. 2.Elaborar o revisar las actuaciones o actos administrativos y demás actuaciones jurídicas que sean de competencia de la dependencia, así como preparar las solicitudes o proyectar las respuestas a peticiones que le sean requeridas, ya sea a través del correo electrónico institucional o la plataforma de correspondencia del Ministerio, conforme a la asignación efectuada por la supervisión del contrato. 3.Brindar apoyo jurídico en la atención, acompañamiento y seguimiento de los procesos judiciales encomendados por la supervisión elaborando los documentos respectivos o solicitados. 4.Brindar apoyar a la supervisión de los contratos asignados y que tenga relación con el objeto y obligaciones del contrato. 5.Asistir a las reuniones requeridas por el supervisor del contrato, elaborando o entregando los documentos a que haya lugar. 6.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</si>
  <si>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y quince (15) días calendario , o hasta 31 de diciembre del año de la suscripción del contrato, lo primero que ocurra.</t>
  </si>
  <si>
    <t>Prestar los servicios profesionales a la Dirección de Gestión Integral del Recurso Hídrico del Ministerio de Ambiente y Desarrollo Sostenible, apoyando la planeación estratégica, desarrollo y seguimiento de los procesos administrativos, presupuestales, financieros y de política, así como de proyectos de inversión en cumplimiento de los objetivos y metas de la dirección.</t>
  </si>
  <si>
    <t>El valor del contrato a celebrar es hasta por la suma de CIENTO VEINTINUEVE MILLONES TREINTA MIL PESOS M/CTE ($129.030.000), incluido los impuestos a que haya lugar.</t>
  </si>
  <si>
    <t>1. Estructurar, actualizar y realizar seguimiento a los planes de acción y contratación de la Dirección de Recurso Hídrico. 2. Elaborar reportes, informes, documentos e insumos con la proyección, gestión, avances, control, cumplimiento de metas, compromisos en torno a la gestión del agua y la Política para la Gestión Integral del Recurso Hídrico 3. Elaborar reportes, informes, documentos e insumos referentes aspectos presupuestales y financieros de la Dirección de Recurso Hídrico 4. Elaborar o ajustar el proyecto de inversión de la Dirección de Recurso Hídrico y realizar el seguimiento y reportes en la plataforma alojada en el Departamento Nacional de Planeación 5. Realizar el seguimiento a las acciones y metas establecidas en los CONPES a cargo de la Dirección de Recurso Hídrico en la Plataforma SISCONPES y generar los reportes solicitados por la Oficina Asesora de Planeación. 6. Apoyar la suscripción y seguimiento a planes de mejoramiento, así como gestión cuando se requiera para la atención de auditorías y la generación de insumos acorde al objeto de este contrato para dar respuestas a entes de control. 7. Las demás actividades que le sean requeridas por el Supervisor del Contrato y que tenga relación con el objeto y obligaciones del contrato.</t>
  </si>
  <si>
    <t>El término estrictamente indispensable para que el contratista cumpla con el objeto y obligaciones contractuales será once (11) meses y quince (15) días calendario, o hasta 31 de diciembre del año de la suscripción del contrato, lo primero que ocurra.</t>
  </si>
  <si>
    <t>JULY MARCELA ACOSTA SUAREZ</t>
  </si>
  <si>
    <t>Prestar servicios profesionales a la Dirección de Gestión Integral del Recurso Hídrico del Ministerio de Ambiente y Desarrollo Sostenible, para apoyar jurídicamente en la revisión o estructuración o trámite o seguimiento y gestión de los convenios y demás procesos contractuales requeridos por la dependencia, en sus etapas precontractual, contractual y postcontractual, de conformidad con la normativa vigente.</t>
  </si>
  <si>
    <t>El valor del contrato a celebrar es hasta por la suma de Cincuenta Y Un Millón De Pesos M/CTE ($51.000.0000), incluido los impuestos a que haya lugar.</t>
  </si>
  <si>
    <t>1.⁠ ⁠ Proyectar, revisar y corregir desde el punto de vista jurídico los documentos necesarios para solicitar la celebración de contratos establecidos en el plan anual de adquisiciones de la Dirección de Gestión de Recurso Hídrico. 2.⁠ ⁠ Elaborar o revisar y tramitar ante el Grupo de Contratos las diferentes modificaciones contractuales que le sean encomendadas por la supervisión del contrato. 3.⁠ ⁠ Apoyar en la elaboración o revisión de las Actas de liquidación y actas de cierre que se encuentren a cargo de la supervisión de la Dirección Gestión integral de Recurso hídrico. 4.⁠ ⁠ Proyectar, consolidar y gestionar respuestas a derechos de petición, solicitudes de información y demás requerimientos que le sean solicitados por la supervisión en la plataforma ARCA, o por cualquier otro medio o herramienta de la entidad relacionado con el objeto del contrato, para lo cual deberá dar cumplimiento a los términos previstos en la Ley. 5.⁠ ⁠ Las demás que requiera el supervisor del contrato y que tengan relación directa con el objeto contractual.</t>
  </si>
  <si>
    <t>El término estrictamente indispensable para que el contratista cumpla con el objeto y obligaciones contractuales será de seis (06) meses, o hasta 31 de diciembre del año de la suscripción del contrato, lo primero que ocurra.</t>
  </si>
  <si>
    <t>ALBA LUCERO CORREDOR MARTIN</t>
  </si>
  <si>
    <t>Prestar servicios profesionales a la Dirección de Asuntos Ambientales Sectorial y Urbana del Ministerio de Ambiente y Desarrollo Sostenible, para brindar soporte jurídico en los asuntos que requiera la dependencia, especialmente en los relacionados con la gestión contractual de la Dirección.</t>
  </si>
  <si>
    <t>El valor del contrato a celebrar es hasta por la suma de CIENTO VEINTIUN MILLONES DE PESOS M/CTE ($121.000.000), incluido los impuestos a que haya lugar.</t>
  </si>
  <si>
    <t>1. Elaborar y presentar al supervisor un plan detallado de trabajo, que contemple las actividades, el cronograma y los entregables, dentro de los diez (10) días siguientes al cumplimiento de los requisitos de ejecución establecidos en el contrato. 2. Estructurar y gestionar los estudios previos y demás documentos requeridos para la suscripción de contratos, convenios, prórrogas, adiciones, cesiones, suspensiones y/o liquidaciones a cargo de la dependencia, en todas sus etapas precontractual, contractual y poscontractual. 3. Brindar soporte jurídico en la revisión y trámite de los documentos, actuaciones y procesos que deban ser evaluados o aprobados por el ordenador del gasto, garantizando su conformidad con la normatividad vigente. 4. Gestionar y consolidar las respuestas e insumos para la atención oportuna de las alertas tempranas formuladas por la Defensoría del Pueblo. 5. Apoyar la supervisión de los contratos asignados, realizando el seguimiento administrativo y jurídico, verificando su cumplimiento e informando de lo actuado al Supervisor. 6. Proyectar, revisar o gestionar, dentro de los plazos legales establecidos, las respuestas a derechos de petición, quejas, requerimientos de los órganos de control y demás solicitudes relacionadas con el objeto del contrato, que le sean asignadas a través de la plataforma ARCA o por cualquier otro medio dispuesto por la entidad. 7. Mantener actualizadas las bases de datos y archivos relacionados con la gestión contractual de la dependencia, conforme con los lineamientos y procedimientos institucionales vigentes. 8.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</si>
  <si>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C-3201-0900-7-10101D-3201029-02</t>
  </si>
  <si>
    <t>YIOVANI PALECHOR MOPAN</t>
  </si>
  <si>
    <t>El término estrictamente indispensable para que el contratista cumpla con el objeto y obligaciones contractuales será de ONCE (11) MESES, o hasta 31 de diciembre 2026, lo primero que ocurra.</t>
  </si>
  <si>
    <t>CINDY GISSEL PARRA TRUJILLO</t>
  </si>
  <si>
    <t>ECONOMIA</t>
  </si>
  <si>
    <t>Prestar servicios profesionales a la Dirección de Asuntos Ambientales Sectorial y Urbana del Ministerio de Ambiente y Desarrollo Sostenible, para apoyar la planeación estratégica, el seguimiento y reporte de las metas institucionales y de las metas del Plan Nacional de Desarrollo, así como el monitoreo y la gestión de la ejecución financiera de la Dirección.</t>
  </si>
  <si>
    <t>El valor del contrato a celebrar es hasta por la suma de CIENTO DIEZ MILLONES DE PESOS M/CTE ($110.000.000), incluido los impuestos a que haya lugar.</t>
  </si>
  <si>
    <t>1. Realizar, en articulación con los equipos técnicos, la formulación de los proyectos de inversión que la DAASU requiera para la gestión de recursos del PGN, elaborando los documentos y soportes exigidos por el Minambiente y por el DNP, verificando su coherencia con el Plan Nacional de Desarrollo y con las metas institucionales, y efectuando su cargue en los sistemas dispuestos, dentro de los plazos establecidos 2. Revisar, consolidar y reportar ante la Oficina Asesora de Planeación, con sus respectivas evidencias, las acciones físicas y financieras ejecutadas por la Dirección de Asuntos Ambientales Sectorial y Urbana (DAASU) para el cumplimiento del Plan de Acción Institucional de la dependencia, y, de manera complementaria, efectuar el cargue de dicha información en la Plataforma Integrada de Inversión Pública (PIIP).3. Revisar, consolidar y reportar, con los soportes técnicos y documentales correspondientes, las acciones físicas y financieras ejecutadas por la DAASU para el cumplimiento de las acciones CONPES y de las metas del Plan Nacional de Desarrollo a cargo de la dependencia, efectuando el registro de la información en las plataformas dispuestas para tal fin (SISCONPES, para las acciones CONPES, y SINERGIA y +CLIMA, para las metas del PND) 4. Gestionar y hacer seguimiento a la programación de eventos de la DAASU que requieran operador logístico, asegurando la calidad de la información remitida, el trámite oportuno ante el área competente y la ejecución de los servicios autorizados, monitoreando el uso de los recursos destinados para tal fin. 5. Realizar seguimiento a la ejecución de los recursos de la vigencia y al estado de las reservas presupuestales y de los pasivos exigibles, gestionando la ejecución oportuna de estos últimos para su saneamiento financiero; y, cuando se requiera, actualizar el Plan Anual de Adquisiciones de la dependencia para mantener alineada la programación con las necesidades reales de gestión. 6. Realizar mensualmente la Programación del Plan Anualizado de Caja (PAC), de la dependencia. 7. Efectuar las modificaciones físicas y financieras requeridas para dar cumplimiento a las metas programadas en el proyecto de inversión de la dependencia. 8. Generar y/o consolidar los informes de gestión, de seguimiento y/o demás reportes de carácter administrativo que se requieran en el marco del objeto contractual. 9. Participar en las reuniones, mesas de trabajo y demás que sean requeridos por el supervisor del contrato, relacionados con el objeto y obligaciones contractuales, adjuntado los soportes de asistencia, ayudas de memoria y soporte del seguimiento a los compromisos establecidos, en caso de que aplique. 10. Cumplir con las demás obligaciones que le sean asignadas por el supervisor del contrato, inherentes a la naturaleza del objeto contractual.</t>
  </si>
  <si>
    <t>Prestar servicios profesionales para apoyar jurídicamente a la Oficina Asesora de Planeación del Ministerio de Ambiente y Desarrollo Sostenible, en todos los procesos y trámites de competencia de esta y de aquellos respecto de los cuales la OAP, ejerce la secretaría técnica en los diferentes fondos, así como del Sistema General de Regalías.</t>
  </si>
  <si>
    <t>C-3299-0900-28-10101C-3299054-02</t>
  </si>
  <si>
    <t>Jefe Oficina Asesora de planeación</t>
  </si>
  <si>
    <t>El valor del contrato a celebrar es hasta por la suma de CIENTO VEINTE MILLONES SETECIENTOS MIL PESOS M/CTE ($120.700.000), incluido los impuestos a que haya lugar.</t>
  </si>
  <si>
    <t>1. Proyectar o revisar actos administrativos a que haya lugar relacionados con el objeto del contrato que en derecho correspondan y que deba emitir la Oficina Asesora de Planeación en cumplimiento de las diferentes obligaciones que tiene esta señalada en la normativa vigente o en los diferentes fondos como secretaría técnica o en el Sistema General de Regalías SGR. 2. Suministrar la información jurídica necesaria para la toma de decisiones que requiera el Jefe de la Oficina Asesora de Planeación, respecto de los temas a tratar en los comités de contratación y conciliación en los cuales asista como miembro con voz y voto; y apoyar con orientaciones jurídicas la participación en los respectivos precomités, que se convoquen por parte de las secretarías técnicas de estos comités. 3. Revisar las respuestas a solicitudes que presenten las Entidades del Orden Nacional Público o Privado o las dependencias del Ministerio o entidades del Sector de Ambiente y Desarrollo Sostenible y cuya competencia sea de la Oficina Asesora de Planeación. 4. Efectuar los trámites jurídicos correspondientes sobre los procesos de adquisición de bienes y servicios requeridos por la Oficina Asesora de Planeación del Ministerio de Ambiente y Desarrollo Sostenible, atendiendo los lineamientos y directrices impartidas por la Coordinación del Grupo de Contratos del Ministerio. 5. Revisar o proyectar los documentos que durante las etapas precontractual, contractual y pos contractual deban firmar los supervisores y/o la Jefatura de la Oficina Asesora de Planeación del Ministerio de Ambiente. 6. Brindar apoyo a los supervisores en el seguimiento del cargue de los informes de actividades que deban subir los contratistas en la plataforma SECOP II. 7. Apoyar a los supervisores en la creación del porcentaje de ejecución prevista en el SECOP II respecto de los informes de actividades de los contratistas de la OAP, así como en el seguimiento y revisión de informes de actividades de los contratos de prestación de servicios de la OAP. 8. Diligenciar la matriz establecida para tal fin con la información contractual de los contratos suscritos en la vigencia. 9. Asistir a las reuniones o mesas de trabajo o comités, así como las demás actividades asignadas por parte del supervisor del contrato.</t>
  </si>
  <si>
    <t>El término estrictamente indispensable para que el contratista cumpla con el objeto y obligaciones contractuales será 11 meses y 25 días calendario, o hasta 31 de diciembre del año de la suscripción del contrato, lo primero que ocurra.</t>
  </si>
  <si>
    <t>JAVIER IVÁN FAJARDO RODRIGUEZ</t>
  </si>
  <si>
    <t>El valor del contrato a celebrar es hasta por la suma de CIENTO TREINTA Y SEIS MILLONES SETECIENTOS CINCUENTA Y CUATRO MIL OCHOCIENTOS PESOS M/CTE ($136.754.800,00), incluido los impuestos a que haya lugar.</t>
  </si>
  <si>
    <t>CESAR AUGUSTO BENITEZ RIVAS</t>
  </si>
  <si>
    <t>El término estrictamente indispensable para que el contratista cumpla con el objeto y obligaciones contractuales será 11 meses y 8 días calendario, o hasta 31 de diciembre del año de la suscripción del contrato, lo primero que ocurra.</t>
  </si>
  <si>
    <t>C-3299-0900-28-10101C-3299069-02</t>
  </si>
  <si>
    <t>LAURA CAMILA CASTILLA QUINTERO</t>
  </si>
  <si>
    <t>ALVARO CARO TOLOSA</t>
  </si>
  <si>
    <t>Jefe Oficina de Tecnología de la Información y la Comunicación E</t>
  </si>
  <si>
    <t>OFICINA DE TECNOLOGÍA DE LA INFORMACIÓN Y LA COMUNICACIÓN</t>
  </si>
  <si>
    <t>Prestar servicios profesionales en la revisión y acompañamiento de la gestión jurídica, contractual, de planeación y presupuestal de la Oficina Asesora Jurídica del Ministerio de Ambiente y Desarrollo Sostenible, así como el acompañamiento jurídico en las demás instancias de articulación, gestión pública y revisión de asuntos sometidos a consideración de la Jefatura.</t>
  </si>
  <si>
    <t>El valor del contrato a celebrar es hasta por la suma de CIENTO DIECINUEVE MILLONES SEISCIENTOS SESENTA Y SEIS MIL SEISCIENTOS SESENTA Y SIETE PESOS M/CTE ($119´666.667), incluido los impuestos a que haya lugar.</t>
  </si>
  <si>
    <t>1. Suministrar la información jurídica necesaria para la toma de decisiones que requiera el Jefe de la Oficina Asesora Jurídica, respecto de los temas a tratar en el Comité de Contratación en los cuales asista como miembro con voz y voto, apoyar con orientaciones jurídicas la participación en los respectivos precomités, que se convoquen por parte de las secretarías técnicas, así como apoyar la estructuración y trámite de la adquisición de bienes y servicios de la Oficina Asesora Jurídica del Ministerio de Ambiente y Desarrollo Sostenible. 2. 3. 4. 5. 6. Brindar apoyo jurídico en la revisión, análisis y estructuración de los documentos de política pública que sean sometidos a consideración de la Oficina Asesora Jurídica. Consolidar la información, reportar y hacer el seguimiento de la ejecución física y financiera del Proyecto de Inversión "Modernización Institucional para la gestión y transformación ambiental Nacional", respecto de las actividades propias de la Oficina Asesora Jurídica, así como los informes y reportes del Plan de Acción Institucional solicitados a la dependencia y demás asuntos del proceso de planeación solicitados a la dependencia. Consolidar y proyectar las respuestas frente a los diferentes requerimientos de Seguimiento a la ejecución presupuestal y demás requerimientos administrativos y financieros realizados por la Subdirección Administrativa y Financiera a la Oficina Asesora Jurídica. Proyectar conceptos jurídicos y realizar análisis normativos orientados a garantizar la adecuada formulación, interpretación y aplicación de políticas ambientales en consonancia con el marco legal vigente. Las demás actividades que se requieran y guarden relación con el objeto contractual.</t>
  </si>
  <si>
    <t>LAURA CAMILA RAMOS DÍAZ</t>
  </si>
  <si>
    <t>Jefe de la Oficina Asesora Jurídica</t>
  </si>
  <si>
    <t>El término estrictamente indispensable para que el contratista cumpla con el objeto y obligaciones contractuales será Once (11) meses y veintinueve (29) días calendario, o hasta 31 de diciembre del año de la suscripción del contrato, lo primero que ocurra.</t>
  </si>
  <si>
    <t>LUISA FERNANDA VANEGAS VIDAL</t>
  </si>
  <si>
    <t>C-3202-0900-20-40101A-3202053-02</t>
  </si>
  <si>
    <t>Directora de Bosques Biodiversidad y Servicios Ecosistémicos</t>
  </si>
  <si>
    <t>DIRECCIÓN DE BOSQUES BIODIVERSIDAD Y SERVICIOS ECOSISTÉMICOS</t>
  </si>
  <si>
    <t>Prestar servicios profesionales a la Dirección de Bosques, Biodiversidad y Servicios Ecosistémicos del Ministerio de Ambiente y Desarrollo Sostenible para apoyar jurídicamente las actividades administrativas y contractuales referentes a la planeación, ejecución y seguimiento de los procesos de contratación que se desarrollen desde la Dirección.</t>
  </si>
  <si>
    <t>El valor del contrato a celebrar es hasta por la suma de CIENTO SETENTA Y DOS MILLONES QUINIENTOS CINCUENTA Y NUEVE MIL TRESCIENTOS TREINTA Y TRES PESOS M/CTE. ($172.559.333), incluido los impuestos a que haya lugar.</t>
  </si>
  <si>
    <t>1. Acompañar y gestionar jurídicamente las actividades derivadas de la planeación, estructuración, ejecución y seguimiento de los procesos de contratación que adelante la Dirección de Bosques, Biodiversidad y Servicios Ecosistémicos, con el fin de contribuir al cumplimiento de sus metas misionales, incluyendo la revisión, proyección y formalización de documentos, así como la coordinación con las áreas competentes del Ministerio. 2. Revisar y proyectar los documentos necesarios para el trámite de modificaciones, adiciones, prórrogas, suspensiones, terminaciones y demás actuaciones contractuales que se requieran dentro de los contratos y/o convenios a cargo de la Dirección, en cumplimiento de la normatividad vigente. 3. Elaborar o proyectar respuestas jurídicas a las solicitudes, requerimientos o conceptos que se generen en el marco de los temas o asuntos contractuales y administrativos a cargo de la Dirección de Bosques, Biodiversidad y Servicios Ecosistémicos, garantizando la observancia de los términos legales y la coherencia técnica con las políticas institucionales. 4. Asistir y participar en reuniones, comités de contratación, mesas de trabajo y demás espacios en los que se traten asuntos jurídicos o contractuales relacionados con los procesos a cargo de la Dirección, cuando así se requiera. 5. Apoyar jurídicamente la supervisión de los contratos y/o convenios que le sean asignados, brindando acompañamiento en la verificación del cumplimiento de las obligaciones contractuales, la revisión de informes de avance, la evaluación de documentos y demás actuaciones asociadas. 6. Acompañar la elaboración de informes jurídicos que den cuenta de la gestión, planeación y seguimiento de las actividades contractuales desarrolladas en el marco del objeto contractual, de acuerdo con las instrucciones del supervisor del contrato. 7. Proyectar la respuesta a acciones judiciales, sancionatorios, tutelas, entre otros, que se le sean asignados, en el marco de su objeto contractual. 8. Las demás que se requieran para la adecuada ejecución del objeto contractual.</t>
  </si>
  <si>
    <t>El término estrictamente indispensable para que el contratista cumpla con el objeto y obligaciones contractuales será de ONCE (11) MESES Y VEINTINUEVE (29) DÍAS CALENDARIO, o hasta 31 de diciembre de 2026, lo primero que ocurra.</t>
  </si>
  <si>
    <t>HENRRY SOTO VEGA</t>
  </si>
  <si>
    <t>C-3202-0900-19-40101B-3202057-02</t>
  </si>
  <si>
    <t>Prestación de servicios profesionales a la Dirección de Bosques, Biodiversidad y Servicios Ecosistémicos del Ministerio de Ambiente y Desarrollo Sostenible para apoyar desde componente financiero, la planificación y el seguimiento presupuestal, así como apoyar el seguimiento a los diferentes proyectos de inversión a cargo de la Dirección.</t>
  </si>
  <si>
    <t>1. Impulsar los diferentes trámites financieros y presupuestales que le sean requeridos en el marco de la ejecución de los proyectos de inversión de la Dirección. Elaborar los informes de seguimiento a la ejecución presupuestal de la dirección que le sean requeridos. Proyectar la formulación, actualización y modificación al Plan Anual de Adquisiciones de acuerdo con los requerimientos y necesidades que se presenten en la Dirección. Solicitar la información, consolidar y reportar el Plan de Acción Institucional de la Dirección. Realizar los trámites y seguimientos de los proyectos de inversión de la Dirección en la Plataforma Integrada de Inversión Pública – PIIP Realizar el seguimiento financiero de las comisiones a cargo de la Dirección y sus coordinaciones. Las demás que se requieran para la adecuada ejecución del objeto contractual.</t>
  </si>
  <si>
    <t>El término estrictamente indispensable para que el contratista cumpla con el objeto y obligaciones contractuales será ONCE (11) MESES Y VEINTINUEVE (29) DÍAS CALENDARIO, o hasta 31 de diciembre del año de la suscripción del contrato, lo primero que ocurra.</t>
  </si>
  <si>
    <t>JAIRO DAVID  CASTILLO ROBAYO</t>
  </si>
  <si>
    <t>Prestar servicios profesionales a la Dirección de Bosques, Biodiversidad y Servicios Ecosistémicos del Ministerio de Ambiente y Desarrollo Sostenible prestando apoyo jurídico y contractual en los contratos y convenios que estén a cargo de la Dirección.</t>
  </si>
  <si>
    <t>El valor del contrato a celebrar es hasta por la suma de NOVENTA MILLONES SEISCIENTOS CUARENTA MILPESOSM/CTE ($90.640.000), incluido los impuestos a que haya lugar.</t>
  </si>
  <si>
    <t>1. Acompañar desde el componente jurídico la estructuración y revisión de los documentos previos que se requieran para adelantar los procesos contractuales que requiera la Dirección. 2. Proyectar los documentos necesarios para el trámite de modificaciones, adiciones, prórrogas, suspensiones y demás que se requieran dentro de los contratos y/o convenios a cargo de la Dirección. 3. Coadyudar en la elaboración y revisión jurídica de los documentos necesarios para llevar a cabo las liquidaciones y cierres de los contratos y convenios que le sean asignados y gestionar su trámite desde la revisión preliminar hasta la publicación en la Plataforma correspondiente. 4. Apoyar a la Dirección en la supervisión de los contratos y/o convenios, así como participar en las diferentes mesas de trabajo, reuniones y comités, relacionados con los trámites a cargo cuando se requiriera por parte del supervisor. 5. Proyectar la respuesta a acciones judiciales, sancionatorios, tutelas, entre otros, que se le sean asignados, en el marco de su objeto contractual. 6. Las demás que se requieran para la adecuada ejecución del objeto contractual.</t>
  </si>
  <si>
    <t>El término estrictamente indispensable para que el contratista cumpla con el objeto y obligaciones contractuales será ONCE (11) MESES, o hasta 31 de diciembredel año de la suscripción del contrato, lo primero que ocurra</t>
  </si>
  <si>
    <t>CESAR AUGUSTO SOSA GIRALDO</t>
  </si>
  <si>
    <t>Prestar servicios profesionales a la Dirección de Bosques, Biodiversidad y Servicios Ecosistémicos del Ministerio de Ambiente y Desarrollo Sostenible para el acompañamiento jurídico en las diferentes etapas de los procesos de contratación, así como las actuaciones jurídicas y administrativas que se deriven y apoyar la generación de los reportes periódicos del Plan de Acción Institucional relacionados con la gestión contractual de la Dirección.</t>
  </si>
  <si>
    <t>El valor del contrato a celebrar es hasta por la suma de CIENTO SIETE MILLONES NOVECIENTOS ONCE MIL DOSCIENTOS DOCE PESOS M/CTE ($ 107.911.212), incluido los impuestos a que haya lugar.</t>
  </si>
  <si>
    <t>1. Proyectar las solicitudes precontractuales, contractuales y post contractuales que sean requeridas para el trámite contractual. 2. Brindar apoyo jurídico en la estructuración de los documentos previos de contratos y/o convenios asignados realizando el seguimiento a su ejecución. 3. Apoyar cuando se requiera la supervisión de contratos y convenios a cargo de la Dirección y sus coordinaciones. 4. Monitorear los vencimientos de los contratos y/o convenios a cargo, y tramitar las modificaciones, terminaciones o liquidaciones de acuerdo con los lineamientos e instrucciones de los supervisores y el Grupo de Contratos del Ministerio. 5. Prestar apoyo jurídico en la proyección de respuestas a acciones judiciales, sancionatorios, tutelas, consultas o derechos de petición entre otros, que se le sean asignados, en el marco de su objeto contractual. 6. Asistir a las reuniones o mesas de trabajo convocadas por el supervisor en relación con el objeto contractual y las obligaciones asignadas. 7. Realizar el seguimiento y la proyección de los reportes periódicos del Plan de Acción Institucional relacionados con la gestión contractual de la Dirección 8. Las demás que se requieran para la adecuada ejecución del objeto contractual.</t>
  </si>
  <si>
    <t>El término estrictamente indispensable para que el contratista cumpla con el objeto y obligaciones contractuales será ONCE (11) MESES Y VEINTINUEVE (29) DÍAS, o hasta 31 de diciembre del año de la suscripción del contrato, lo primero que ocurra.</t>
  </si>
  <si>
    <t xml:space="preserve">DIRECCIÓN DE ASUNTOS MARINOS COSTERO Y RECURSOS ACUÁTICOS. </t>
  </si>
  <si>
    <t>Prestación de servicios profesionales a la Dirección de Asuntos Marinos, Costeros y Recursos Acuáticos del Ministerio de Ambiente y Desarrollo Sostenible para adelantar y apoyar los trámites de las fases precontractual, contractual y poscontractual de los procesos de contratación a cargo de la Dirección, así como el seguimiento jurídico y administrativo a todas las actividades contractuales derivadas de la ejecución de los mismos.</t>
  </si>
  <si>
    <t>El valor del contrato a celebrar es hasta por la suma de NOVENTA Y UN MILLONES DE PESOS M/CTE ($91.000.000), incluido los impuestos a que haya lugar.</t>
  </si>
  <si>
    <t>1. Desarrollar las tareas correspondientes a los trámites precontractuales, contractuales y poscontractuales dentro de los procesos de contratación bajo la responsabilidad de la Dirección. 2. Realizar el seguimiento jurídico y la gestión administrativa de todas las actividades contractuales derivadas de la ejecución de los proyectos bajo la responsabilidad de la Dirección, revisando de manera continua el estado de los procesos de selección y contratos en curso, hasta asegurar su correcta liquidación o cierre contractual. 3. Proyectar y gestionar el suministro de insumos necesarios para la elaboración de las respuestas a Peticiones, Quejas, Reclamos y Solicitudes (PQRS), correspondientes en aquellos casos excepcionales que no sea posible resolver dentro del plazo establecido, por competencia, invitaciones u otros requerimientos que no tengan un contenido técnico y especialmente aquellas relacionadas con el objeto contractual y requerimientos de los entes de control, bajo criterios de calidad y oportunidad dando cumplimiento a los términos legales 4. Apoyar en la generación de insumos que hacen parte del Plan de Acción Interinstitucional 2026 y que le sean designadas por el supervisor. 5. Mantener actualizada la información del drive (Carpeta digital) de la DAMCRA correspondiente a los trámites asignados. 6. Las demás actividades relacionadas con el desarrollo del objeto del presente contrato, incluyendo la supervisión de los contratos y/o convenios que le sean designados por el supervisor.</t>
  </si>
  <si>
    <t>FRANCISCO JAVIER ALVAREZ VARGAS</t>
  </si>
  <si>
    <t>Director de Asuntos Marinos Costero y Recursos Acuáticos.</t>
  </si>
  <si>
    <t>El término estrictamente indispensable para que el contratista cumpla con el objeto y obligaciones contractuales será ONCE (11) MESES Y VEINTE (20) DÍAS, o hasta 31 de diciembre del año de la suscripción del contrato, lo primero que ocurra.</t>
  </si>
  <si>
    <t>EMMANUEL ESCOBAR ARROYO</t>
  </si>
  <si>
    <t>CONTADURIA PUBLICA</t>
  </si>
  <si>
    <t>Prestación de servicios profesionales a la Dirección de Asuntos Marinos, Costeros y Recursos Acuáticos del Ministerio de Ambiente y Desarrollo Sostenible para brindar apoyo en la gestión presupuestal, financiera, seguimiento a proyecto de inversión y trámites logísticos.</t>
  </si>
  <si>
    <t>El valor del contrato a celebrar es hasta por la suma de NOVENTA Y DOS MILLONES CIENTO SESENTA Y SEIS MIL SEISCIENTOS SESENTA Y SIETE PESOS M/CTE ($92.166.667), incluido los impuestos a que haya lugar.</t>
  </si>
  <si>
    <t>1. Realizar los ajustes a los que haya lugar, además del seguimiento y reporte periódico del proyecto de inversión asignado a la Dirección de Asuntos Marinos, Costeros y Recursos Acuáticos para ser reportado en la Plataforma de Inversión Pública - PIIP por parte de la Dirección de Ordenamiento Ambiental Territorial. Realizar los informes periódicos y finales financieros y consolidación técnica referentes a aspectos administrativos del Plan de Acción Institucional - PAI, establecido en la vigencia para la dependencia. Realizar el seguimiento y reporte del Plan Anual de Adquisiciones - PAA, del Plan Anual mensualizado de Caja - PAC, Certificados de Disponibilidad Presupuestal -CDP, registros presupuestales - RP, certificados de paz y salvo de contratos y convenios, y demás procesos financieros enmarcados dentro de su objeto contractual. Apoyar con la consolidación sobre información de eventos a ser realizados por la dependencia generando las gestiones pertinentes ante el operador logístico. Apoyar los trámites financieros y contables en relación al seguimiento, ejecución y liquidación de los contratos, convenios y proyectos a cargo de la Dirección de Asuntos Marinos, Costeros y Recursos Acuáticos, además de gestionar o suministrar los insumos necesarios para dar respuesta a los derechos de petición asignados en el marco del objeto contractual, con criterios de calidad y oportunidad dando cumplimiento a los términos legales. Apoyar en la generación de insumos que hacen parte del Plan de Acción Institucional 2026 y que le sean designadas por el supervisor. Mantener actualizada la información del drive (Carpeta digital) de la DAMCRA correspondiente a los trámites asignados. Las demás actividades relacionadas con el desarrollo del objeto del presente contrato, incluyendo la supervisión de los contratos y/o convenios que le sean designados por el supervisor.</t>
  </si>
  <si>
    <t>HELBERT ALFONSO SUAREZ GOMEZ</t>
  </si>
  <si>
    <t>Brindar apoyo a la Dirección de Ordenamiento Ambiental Territorial y SINA – DOAT-SINA, en el desarrollo de las actividades administrativas, contractuales y de gestión que se adelanten en el marco de las competencias de la Dirección, con el fin de contribuir al cumplimiento de sus objetivos institucionales.</t>
  </si>
  <si>
    <t>JULIAN DAVID PEÑA GOMEZ</t>
  </si>
  <si>
    <t>Director General de Ordenamiento Ambiental Territorial y coordinación del Sistema Nacional Ambiental -SINA</t>
  </si>
  <si>
    <t>DIRECCIÓN GENERAL DE ORDENAMIENTO AMBIENTAL TERRITORIAL Y COORDINACIÓN DEL SISTEMA NACIONAL AMBIENTAL -SINA</t>
  </si>
  <si>
    <t>DANITZA MAGUETH RAMOS CENDALES</t>
  </si>
  <si>
    <t>Prestar servicios profesionales a la Dirección de Ordenamiento Ambiental y SINA desde la Oficina Asesora Jurídica del Ministerio de Ambiente y Desarrollo Sostenible, para brindar acompañamiento y respaldo jurídico en el marco de su participación en los diferentes comités, consejos, espacios o instancias de interés para el sector, tanto internos como externos y demás actividades transversales propias de la dependencia.</t>
  </si>
  <si>
    <t>El valor del contrato a celebrar es hasta por la suma de NOVENTA Y SEIS MILLONES SEISCIENTOS MIL PESOS M/CTE ($96.600.000), incluido los impuestos a que haya lugar.</t>
  </si>
  <si>
    <t>1. Suministrar la información y documentos necesarios que requiera el contratista para el cabal cumplimiento del objeto del contrato. F-A-CTR-52: V11 – 16/10/ Página 5 de 16 2. Realizar los pagos correspondientes previa certificación de cumplimiento suscrita por el Supervisor del Contrato en las condiciones pactadas. 3. Ejercer la supervisión del contrato para verificar el cumplimiento de las obligaciones del contratista. 4. Reconocer con cargo a los recursos destinados del presupuesto nacional los gastos de viaje y desplazamiento a que haya lugar, durante la ejecución del objeto del contrato, conforme al procedimiento establecido para tal fin. 5. El Ministerio a través de la Oficina Asesora de Planeación, entregará al Contratista, un documento que contenga la información relacionada con el Sistema Integrado de Gestión y sus diferentes componentes.</t>
  </si>
  <si>
    <t>El término estrictamente indispensable para que el contratista cumpla con el objeto y obligaciones contractuales será 11 meses y 15 días, o hasta 30 de diciembre del año de la suscripción del contrato, lo primero que ocurra.</t>
  </si>
  <si>
    <t>HENRY EDUARDO ZABALA PRIETO</t>
  </si>
  <si>
    <t>INGENIERIA DE SISTEMAS</t>
  </si>
  <si>
    <t>Prestación de servicios de apoyo a la gestión a la Oficina de Tecnologías de la Información y la Comunicación del Ministerio de Ambiente y Desarrollo Sostenible en actividades de administración, soporte, mantenimiento y monitoreo de la plataforma de correo y sus herramientas colaborativas.</t>
  </si>
  <si>
    <t>El valor del contrato a celebrar es hasta por la suma de CINCUENTA Y TRES MILLONES CUATROCIENTOSMIL PESOS M/CTE ($53.400.000), incluido los impuestos a que haya lugar.</t>
  </si>
  <si>
    <t>C-3299-0900-28-101010-3299065-02</t>
  </si>
  <si>
    <t>El término estrictamente indispensable para que el contratista cumpla con el objeto y obligaciones contractuales será 356díaso hasta 31 de diciembredel año de la suscripción del contrato, lo primero que ocurra.</t>
  </si>
  <si>
    <t>Prestación de servicios profesionales a la Oficina de Tecnologías de la Información y la Comunicación del Ministerio de Ambiente y Desarrollo Sostenible para apoyar la gestión jurídica de los trámites precontractuales, contractuales y postcontractuales de la dependencia, incluida la elaboración y revisión de los documentos jurídicos requeridos.</t>
  </si>
  <si>
    <t>El valor del contrato a celebrar es hasta por la suma de SETENTA Y TRESMILLONES QUINIENTOS SETENTA Y TRES MIL TRESCIENTOS TREINTA Y TRES PESOS M/CTE ($73.573.333), incluido los impuestos a que haya lugar.</t>
  </si>
  <si>
    <t>1. Proyectar y revisar los documentos de los procesos contractuales que se requieran para dar cumplimiento al plan Anual de Adquisiciones de la Oficina de Tecnologías de la Información y la Comunicación del Ministerio. 2. Brindar apoyo en el seguimiento presupuestal y contractual al cumplimiento del Plan Anual de Adquisiciones de la Oficina de Tecnologías de la Información y la Comunicación del Ministerio, presentando los correspondientes informes. 3. Realizar seguimiento y acompañamiento a los contratos que se encuentren en ejecución y de aquellos que se pretendan iniciar durante la vigencia, que se encuentren publicados en la plataforma Secop y Tienda Virtual de CCE conforme a la asignación de la supervisión. 4. Hacer parte del Comité evaluador en los procesos de selección que sean iniciados por el supervisor del contrato. 5. Revisar y proyectar los documentos que deban ser suscritos por el jefe de la Oficina de Tecnologías de la Información y la Comunicación del Ministerio. 6. Preparar y/o presentar informes especiales que le solicite el supervisor del contrato en relación con el objeto de este. 7. Elaborar, ajustar y revisar minutas, adendas, respuestas a observaciones y cualquier comunicación oficial relacionada con los procesos de contratación y su ejecución. 8. Gestionar el flujo documental dentro del SECOP, garantizando que los documentos contractuales se carguen, actualicen y sigan de acuerdo con los plazos establecidos en cada fase del proceso de contratación pública. 9. Brindar asistencia en la interpretación y aplicación de las normativas contractuales y legales durante las etapas de ejecución y cierre de los proyectos de TI. 10.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11. Las demás actividades que le asigne el supervisor del contrato y que tengan relación con el objeto contractual.</t>
  </si>
  <si>
    <t>El término estrictamente indispensable para que el contratista cumpla con el objeto y obligaciones contractuales será 356días, o hasta 31 de diciembredel año de la suscripción del contrato, lo primero que ocurra</t>
  </si>
  <si>
    <t>El valor del contrato a celebrar es hasta por la suma de CIENTO CUARENTA Y UN MILLONES QUINIENTOS VEINTE MIL SETECIENTOS CINCUENTA PESOS M/CTE ($141.520.750), incluido los impuestos a que haya lugar.</t>
  </si>
  <si>
    <t>1. Apoyar en la elaboración y/o revisión de los actos administrativos y demás documentos jurídicos que se deban preparar para la firma del Ministro(a) de Ambiente y Desarrollo Sostenible y de los proyectos de ley que impacten el Sector. 2. Analizar, preparar insumos y realizar sugerencias y recomendaciones jurídicas requeridas para consideración del jefe (a) de la Oficina Asesora Jurídica, en el marco de su participación en los diferentes comités, tanto internos como externos, mesas interinstitucionales y, demás instancias en que sea miembro de conformidad con su competencia, tales como el Comité Fiduciario del Fondo para la Vida y la Biodiversidad, Consejos Directivos de la entidad y de las Corporaciones Autónomas Regionales, entre otras instancias y espacios de articulación, decisión de la gestión pública y contractual que requiera la dependencia. 3. Apoyar en la elaboración y/o revisión de conceptos y demás documentos jurídicos allegados a la Jefatura de la Oficina Asesora Jurídica. 4. Brindar apoyo en el direccionamiento y definición de estrategias jurídicas para los asuntos de interés nacional que sean solicitados por la Jefe(a) de la Oficina Asesora Jurídica. 5. Proyectar y/o revisar respuestas a peticiones y requerimientos relacionados con el objeto del contrato dentro de los términos legales establecidos, adjuntando el reporte del sistema de Gestión Documental que evidencia el estado de las asignaciones. 6. Las demás actividades asignadas por el Supervisor del Contrato y que estén relacionadas con el objeto contractual.</t>
  </si>
  <si>
    <t>El término estrictamente indispensable para que el contratista cumpla con el objeto y obligaciones contractuales será de 11 meses y 25 días o, hasta 31 de diciembre del año de la suscripción del contrato, lo primero que ocurra.</t>
  </si>
  <si>
    <t>1. Apoyar la administración de la plataforma de correo, incluyendo la gestión de licencias, usuarios y políticas globales. 2. Apoyar la administración de los servicios de Exchange Online, SharePoint Online, OneDrive, Teams, configurando políticas de uso compartido, retención, respaldos (backups) y seguridad. 3.Apoyar la administración de la consola centralizada de seguridad del endpoint (Antivirus/EDR, FortiClient EMS) , asegurando que el porcentaje definido de equipos de la entidad reporte correctamente. 4. Apoyar la definición, despliegue y mantenimiento de las políticas de seguridad del endpoint (antivirus, anti malware, EDR, control de aplicaciones, filtrado web). 5. Apoyar la implementación y gestión las políticas de Acceso a la Red de Confianza Cero (ZTNA) para controlar el acceso a aplicaciones internas con base en la postura del dispositivo. 6. Apoyar la respuesta a las alertas de seguridad generadas por la plataforma EDR, investigando amenazas y apoyando el aislamiento de equipos comprometidos. 7. Apoyar la administración de la solución de inventario de software y hardware y el despliegue de parches y software a los equipos de usuario final. 8. Apoyar el soporte de primer Nivel para incidentes relacionados con la plataforma de correo, las herramientas colaborativas y la seguridad del endpoint. 9. Apoyar la implementación de las políticas de Prevención de Fuga de Datos (DLP) en la plataforma de correo, SharePoint, Teams para proteger la información sensible, conforme a la normatividad vigente. 10. Apoyar el estándar corporativo de las herramientas colaborativas, asegurando el mantenimiento, las actualizaciones y el monitoreo del software base y las configuraciones y de sus configuraciones de seguridad. 11. Participar y/o asistir a reuniones grupos y/o mesas de trabajo y/o comités virtuales o presenciales que sean requeridos por el supervisor, que estén relacionados con el objeto y las obligaciones contractuales, así como apoyar en la elaboración y/o revisión de las actas correspondientes. 12. Ejecutar las demás actividades que le asigne el supervisor del contrato y que tengan relación con el objeto contractual y las necesidades de la Oficina de Tecnologías de la Información y la Comunicación.</t>
  </si>
  <si>
    <t>JENIFFER VANESSA BRIÑEZ REMISIO</t>
  </si>
  <si>
    <t>Prestación de servicios profesionales jurídicos con el fin de apoyar en la estructuración de los procesos contractuales para la adquisición de bienes y servicios requeridos por el Grupo de Servicios Administrativos</t>
  </si>
  <si>
    <t>GRUPO DE SERVICIOS ADMINISTRATIVOS</t>
  </si>
  <si>
    <t>El valor del contrato a celebrar es hasta por la suma de SETENTA Y OCHO MILLONES NOVECIENTOS OCHENTA MIL PESOS M/CTE ($ 78.980.000), incluido los impuestos a que haya lugar.</t>
  </si>
  <si>
    <t>1. Apoyar en la proyección de los estudios previos y demás documentación necesaria para adelantar los diferentes procesos de selección a cargo del Grupo de Servicios Administrativos. 2. Apoyar con las evaluaciones de carácter técnico-económico de los procesos contractuales a cargo del Grupo de Servicios Administrativos. 3. Actualizar los expedientes digitales de los contratos a cargo del Grupo de Servicios Administrativos, de acuerdo con las directrices impartidas por el supervisor del contrato. 4. Proyectar los documentos requeridos para realizar las modificaciones contractuales necesarias para la correcta ejecución de los contratos a cargo del Grupo de servicios administrativos. 5. Apoyar con la elaboración y trámite de las liquidaciones de los contratos a cargo del Grupo de Servicios Administrativos. 6. Proyectar las respuestas a los derechos de petición, requerimientos de entes de control y demás solicitudes que se presenten en el Grupo de Servicios Administrativos 7. Las demás asignadas por la supervisión del contrato y que tengan relación con el objeto contractual.</t>
  </si>
  <si>
    <t>LUZ STELLA GARCIA SALCEDO</t>
  </si>
  <si>
    <t>Profesional Especializada grado 16</t>
  </si>
  <si>
    <t>El término estrictamente indispensable para que el contratista cumpla con el objeto y obligaciones contractuales será de ONCE (11) MESES Y VEINTINUEVE (29) DÍAS, o hasta 31 de diciembre del año de la suscripción del contrato, lo primero que ocurra.</t>
  </si>
  <si>
    <t>MARIA ANGELICA SANCHEZ LARA</t>
  </si>
  <si>
    <t>TECNOLOGIA EN CONTABILIDAD Y FINANZAS</t>
  </si>
  <si>
    <t>Prestar servicios de apoyo a la gestión al Grupo de Servicios Administrativos del Ministerio de Ambiente y Desarrollo Sostenible, como apoyo al seguimiento financiero y presupuestal de los proyectos a cargo del Grupo</t>
  </si>
  <si>
    <t>El valor del contrato a celebrar es hasta por la suma de CINCUENTA Y SIETE MILLONES QUINIENTOS TREINTA Y CINCO MIL SETECIENTOS TREINTA Y TRES PESOS M/CTE ($ 57.535.733), incluido los impuestos a que haya lugar.</t>
  </si>
  <si>
    <t>1. Apoyar con las actualizaciones al Plan Anual de Adquisiciones, así como con el suministro de la información financiera necesaria para adelantar los procesos de contratación a cargo del Grupo de Servicios Administrativos. 2. Apoyar en la elaboración de las evaluaciones de carácter técnico-económico de los procesos contractuales a cargo del Grupo de Servicios Administrativos. 3. Proyectar las solicitudes de CDP, solicitud de vigencias futuras, solicitud de reservas presupuestales, solicitud de traslados presupuestales y demás documentos de carácter financiero, de acuerdo a la instrucción dada por el supervisor. 4. Apoyar con el seguimiento a la ejecución financiera de los contratos a cargo del Grupo de Servicios Administrativos, de acuerdo con los lineamientos dados por el supervisor del contrato. 5. Apoyar con el seguimiento mensual en la plataforma SECOP II de las publicaciones de informes de supervisión y soportes de pago de los contratos a cargo del Grupo de Servicios Administrativos. 6. Apoyar con la elaboración de informes de supervisión, informes finales de supervisión, certificado de pagos y saldos y demás documentos soporte de los contratos del Grupo que le sean asignados por el supervisor del contrato. 7. Las demás asignadas por la supervisión del contrato y que tengan relación con el objeto contractual.</t>
  </si>
  <si>
    <t>EDWARD ARMANDO DÁVILA SÁNCHEZ</t>
  </si>
  <si>
    <t>TECNOLOGIA EN GESTION DOCUMENTAL</t>
  </si>
  <si>
    <t>Prestar servicios de apoyo a la gestión documental de la Dirección de Asuntos Ambientales Sectorial y Urbana del Ministerio de Ambiente y Desarrollo Sostenible, en el manejo integral del archivo de gestión y de otros trámites administrativos, en concordancia con el Plan de Mejoramiento Archivístico (PMA), el Manual de Gestión Documental y las demás directrices institucionales y normativas vigentes en la materia.</t>
  </si>
  <si>
    <t>El valor del contrato a celebrar es hasta por la suma de CUARENTA Y NUEVE MILLONES SEISCIENTOS MIL PESOS M/CTE 49.600.000),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</si>
  <si>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2. Apoyar a la Dirección en la elaboración, radicación y archivo de documentos, tales como memorandos y oficios, garantizando la organización y accesibilidad del archivo digital, en cumplimiento de las Tablas de Retención Documental y con el fin de optimizar la eficiencia de los procesos documentales. 3. Ejecutar las labores de clasificación, depuración, digitalización y organización del archivo de gestión de la dependencia, incluyendo la rotulación de carpetas y/o cajas por series y subseries, de acuerdo con los instructivos y procedimientos del Proceso de Gestión Documental. 4. Realizar el proceso archivístico de descripción de expedientes en hojas de control e Inventario Único Documental –FUID–, conforme con las indicaciones impartidas por el supervisor del contrato. 5. Generar y mantener actualizadas las bases de datos para el seguimiento y control de los expedientes de gestión de la dependencia, de acuerdo con los lineamientos institucionales. 6. Apoyar en jornadas de capacitación en gestión documental dirigidas a funcionarios y contratistas de la DAASU, para fortalecer sus competencias en la aplicación del Programa de Gestión Documental – PGD. 7. Participar en reuniones, mesas de trabajo y demás espacios convocados por el supervisor del contrato, relacionados con el objeto y las obligaciones contractuales, allegando los soportes de asistencia, ayudas de memoria y seguimiento a compromisos, cuando aplique. 8. Cumplir con las demás obligaciones que le sean asignadas por el supervisor del contrato, inherentes a la naturaleza del objeto contractual.</t>
  </si>
  <si>
    <t>ANA MARIA OSPINO BARRIENTOS</t>
  </si>
  <si>
    <t>INGENIERIA AMBIENTAL Y SANITARIA</t>
  </si>
  <si>
    <t>Prestar servicios profesionales a la Dirección de Asuntos Ambientales Sectorial y Urbana del Ministerio de Ambiente y Desarrollo Sostenible, para el seguimiento y atención oportuna de los requerimientos de la Unidad de Cumplimiento, la gestión de peticiones, quejas, reclamos y solicitudes (PQRS), y el apoyo en las actividades técnicas y administrativas propias de la dependencia.</t>
  </si>
  <si>
    <t>El valor del contrato a celebrar es hasta por la suma de SESENTA MILLONES DE PESOS M/CTE ($70.000.000), incluido los impuestos a que haya lugar.</t>
  </si>
  <si>
    <t>1. Presentar para aprobación del supervisor un plan de trabajo (actividades, cronograma y entregables) dentro de los diez (10) días siguientes al cumplimiento de los requisitos de ejecución del contrato. 2. Efectuar actividades de apoyo como punto focal de la dirección con el Despacho de la ministra, la unidad de cumplimiento, el viceministerio de Políticas y Normalización Ambiental, demás dependencias del Minanbiente y otras entidades, según se precise, recogiendo los insumos, efectuando los reportes, informes y documentos requeridos de manera oportuna. 3. Efectuar el seguimiento al cumplimiento de los compromisos delegados por la unidad de cumplimiento del despacho de la ministra a la dirección recogiendo los insumos y efectuando los reportes en el formato o aplicativo destinado para tal fin. 4. Efectuar el seguimiento a los correos asignados por la el(la) director(a) a profesionales y/o coordinadores de los grupos técnicos, verificando su cumplimiento, con evidencias de su gestión. 5. Apoyar en la revisión y consolidación de los insumos generados por el equipo técnico para emitir pronunciamientos relacionados con la participación de la Dirección ante las instancias que lo requieran. 6. Elaborar, gestionar y hacer seguimiento integral a las respuestas de las PQRS, denuncias y solicitudes de concepto de competencia de la DAASU, conforme a la Ley 1437 de 2011 y la Ley 1755 de 2015, verificando el estado del trámite, las fechas límite de respuesta y la radicación de salida, generando alertas tempranas y presentando un informe mensual de su cumplimiento. 7. Asistir y participar en las reuniones relacionadas con el objeto contractual, siguiendo la línea institucional, soportando la asistencia con la presentación de soportes, ayudas de memoria y seguimiento documentado a los compromisos acordados, en caso de ser aplicable. 8. Las demás actividades que le asigne el supervisor del contrato y que tengan relación con el objeto contractual.</t>
  </si>
  <si>
    <t>El término estrictamente indispensable para que el contratista cumpla con el objeto y obligaciones contractuales será por DIEZ (10) MESES, o hasta 31 de diciembre 2026, lo primero que ocurra.</t>
  </si>
  <si>
    <t>DIEGO ALEJANDRO RODRIGUEZ GORDILLO</t>
  </si>
  <si>
    <t>Coordinador del Grupo de Procesos Judiciales</t>
  </si>
  <si>
    <t>Prestar servicios profesionales de apoyo jurídico al Ministerio de Ambiente y Desarrollo Sostenible, orientados a la estructuración, gestión y trámite de los procesos de contratación que adelante la Oficina Asesora Jurídica, al acompañamiento en asuntos de planeación y gestión presupuestal, al seguimiento y revisión de los instrumentos jurídicos de cooperación institucional e interinstitucional, así como a la atención de los trámites relacionados con la representación judicial y extrajudicial del Ministerio en materia contractual.</t>
  </si>
  <si>
    <t>El valor del contrato a celebrar es hasta por la suma de SESENTA Y CINCO MILLONES OCHENTA Y TRES MIL TRESCIENTOS TREINTA Y TRES PESOS M/CTE ($65.083.333), incluido los impuestos a que haya lugar.</t>
  </si>
  <si>
    <t>1. Revisar, elaborar y hacer seguimiento a los instrumentos jurídicos de cooperación encaminados al cumplimiento de los asuntos misionales del Ministerio de Ambiente y Desarrollo Sostenible, en coordinación con entidades públicas de orden nacional o internacional y con personas jurídicas del régimen privado 2. Realizar las gestiones jurídicas correspondientes en los trámites precontractuales, contractuales y postcontractuales requeridos por la Oficina Asesora Jurídica, de conformidad con la normatividad vigente y las directrices de la entidad 3. Brindar el acompañamiento jurídico requerido por el(a) Jefe de la Oficina Asesora Jurídica mediante el análisis y valoración de los asuntos presentados ante los precomités, comités de contratación y demás instancias jurídicas, formulando las observaciones o conceptos pertinentes. Asimismo, apoyar la preparación y desarrollo de los trámites asociados a los procesos de adquisición de bienes y servicios y a los demás asuntos contractuales que demande la Oficina Asesora Jurídica del Ministerio de Ambiente y Desarrollo Sostenible. 4. Apoyar la gestión y seguimiento presupuestal de la Oficina Asesora Jurídica, mediante la verificación del estado de ejecución de los recursos y la elaboración de los insumos requeridos para la programación y control presupuestal, conforme a las indicaciones de la Jefatura. 5. Brindar acompañamiento jurídico en la gestión contractual, administrativa y financiera de la Oficina Asesora Jurídica, incluyendo el apoyo en la supervisión de contratos, conforme a las indicaciones de la Jefatura 6. Adelantar las acciones judiciales y extrajudiciales necesarias para la defensa de los intereses del Ministerio de Ambiente y Desarrollo Sostenible, ejerciendo la representación de la entidad en todas las actuaciones procesales, administrativas y constitucionales relacionados a los asuntos en materia de contratación estatal que le sean asignadas por la Oficina Asesora Jurídica a través del Coordinador del Grupo de Procesos Judiciales o de quien este designe. 7. Participar en las reuniones y demás actividades que se requieran para el cumplimiento del objeto contractual, de acuerdo con las instrucciones impartidas por la Oficina Asesora Jurídica. Ejecutar las demás actividades relacionadas con el objeto contractual que sean asignadas por el supervisor del contrato, siempre que guarden relación directa con las funciones contratadas y se encuentren dentro del marco legal aplicable</t>
  </si>
  <si>
    <t>El término estrictamente indispensable para que el contratista cumpla con el objeto y obligaciones contractuales será de Once (11) meses y veinticinco (25) días calendario, o hasta 31 de diciembre del año de la suscripción del contrato, lo primero que ocurra.</t>
  </si>
  <si>
    <t>MANUEL CAMILO MOJICA SALAZAR</t>
  </si>
  <si>
    <t>Prestar los servicios profesionales jurídicos en la proyección y articulaciónde instrumentos normativos que requiera la Oficina Asesora Jurídica para la implementación de las políticas, planes, proyectos y estrategias del Ministerio, relacionadas con la política nacional ambiental, en especial con el sector de Agricultura y Desarrollo Rural.</t>
  </si>
  <si>
    <t>El valor del contrato a celebrar es hasta por la suma de $ 204.184.167 INCLUIDO IVA</t>
  </si>
  <si>
    <t>1. Contribuir jurídicamente en la revisión y estructuración de documentos de política pública que sean puestos a consideración de la Oficina Asesora Jurídica. 2. Proyectar conceptos jurídicos y realizar análisis normativos orientados a garantizar la adecuada formulación, interpretación y aplicación de políticas ambientales en consonancia con el marco legal vigente. 3. Acompañar a la jefatura de la Oficina Asesora Jurídica en la definición de lineamientos y estrategias que se requieran para el correcto funcionamiento y cumplimiento de los procesos a cargo de la dependencia. 4. Proyectar y/o revisar los actos administrativos que requiera el despacho del ministro de Ambiente y Desarrollo Sostenible, en el marco de sus competencias. 5. Revisar jurídicamente las respuestas que deba suscribir la Oficina Asesora Jurídica, en cumplimiento de las competencias establecidas legalmente. 6. Brindar acompañamiento jurídico en la definición de estrategias legales que faciliten la regularización de derechos, el saneamiento de áreas protegidas y la resolución de conflictos asociados a la ocupación y uso del suelo. 7. Las demás actividades asignadas por el Supervisor del Contrato y que estén relacionadas con el objeto contractual.</t>
  </si>
  <si>
    <t>El término estrictamente indispensable para que el contratista cumpla con el objeto y obligaciones contractuales seráOnce (11) meses y veinticinco (25) días calendario, o hasta 31 de diciembredel año de la suscripción del contrato, lo primero que ocurra.</t>
  </si>
  <si>
    <t>RICARDO TIGA MOLINA</t>
  </si>
  <si>
    <t>INGENIERO CATASTRAL Y GEODESTA</t>
  </si>
  <si>
    <t>Prestar servicios profesionales a la Dirección de Cambio Climático y Gestión del Riesgo del Ministerio de Ambiente y Desarrollo Sostenible, para apoyar los procesos técnicos relacionados con la administración, análisis y visualización de información geográfica y georreferenciada, el desarrollo y optimización de aplicativos y herramientas cartográficas, y la integración de información espacial en los procesos misionales de los grupos de Gestión del Riesgo, Adaptación y Mitigación del Cambio Climático.</t>
  </si>
  <si>
    <t>El valor del contrato a celebrar es hasta por la suma de OCHENTA Y TRES MILLONES DE PESOS M/CTE ($83.000.000), incluido los impuestos a que haya lugar.</t>
  </si>
  <si>
    <t>1. Brindar apoyo técnico enfocado a la información geográfica perteneciente a la implementación , actualización y socialización de la metodología de Evaluación de Daños y Análisis de Necesidades -EDANA C. 2. Participar en la mesa de monitoreo y seguimiento de puntos de calor establecida con las entidades pertenecientes al sistema nacional para la gestión del riesgo de desastres, generando los respectivos reportes. 3. Brindar apoyo técnico enfocado a la información geográfica para el desarrollo, socialización y validación de los proyectos establecidos por el grupo de gestión del riesgo que tengan el enfoque de Reducción del Riesgo Basado en Ecosistemas -EcoRRD. 4. Brindar apoyo técnico en la estructuración, análisis, seguimiento y actualización de las aplicaciones que presentan información geográfica, las cuales pertenecen al grupo de gestión de riesgo y a su vez de la Dirección de Cambio Climático y Gestión del Riesgo. 5. Generación de insumos técnicos cartográficos (Salidas cartográficas, mapas, cruces espaciales, información georreferenciada, etc.) para los proyectos, documentos y demás instrumentos solicitados por los grupos de la Dirección de Cambio Climático y Gestión del Riesgo.6. Brindar apoyo técnico para la implementación y reporte de la herramienta tecnológica para el registro, seguimiento y monitoreo de las acciones en gestión del riesgo adoptada e implementada por las entidades del sistema nacional ambiental en el marco del Plan Nacional de Gestión de Riesgo de Desastres - PNGRD y la acción 1.32 del CONPES 4058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</si>
  <si>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C-3206-0900-5-40404A-3206003-02</t>
  </si>
  <si>
    <t>Profesional Especializado</t>
  </si>
  <si>
    <t>ZORAIDA PIEDRAHITA CALLE</t>
  </si>
  <si>
    <t>El término estrictamente indispensable para que el contratista cumpla con el objeto y obligaciones contractuales será de DIEZ (10) MESES, o hasta el 31 de diciembre de 2026 (lo primero que ocurra), contados a partir del cumplimiento de los requisitos de ejecución previo perfeccionamiento del contrato.</t>
  </si>
  <si>
    <t xml:space="preserve">LUZ ADRIANA VIVAS GARCIA </t>
  </si>
  <si>
    <t>Prestar servicios profesionales a la Dirección de Gestión Integral del Recurso Hídrico del Ministerio de Ambiente y Desarrollo Sostenible, para brindar apoyo jurídico en la elaboración, revisión, impulso y seguimiento de asuntos contractuales y administrativos de su competencia.</t>
  </si>
  <si>
    <t>El valor del contrato a celebrar es hasta por la suma de CIENTO VEINTISÉIS MILLONES QUINIENTOS MIL PESOS MCTE ($126.500.000) incluido los impuestos a que haya lugar.</t>
  </si>
  <si>
    <t>1. Realizar la revisión jurídica, impulsar y hacer seguimiento a los documentos y asuntos que sean asignados por el Director de Gestión de Recurso Hídrico. 2. Proyectar, revisar y corregir desde el punto de vista jurídico los documentos necesarios para solicitar la celebración de los diferentes procesos de selección contractual establecidos en el plan anual de adquisiciones de la Dirección de Gestión de Recurso Hídrico y hacer el respectivo seguimiento 3. Proyectar, revisar y hacer seguimiento a las solicitudes de modificaciones de los contratos que se encuentren a cargo de la supervisión de la Dirección Gestión integral de Recurso hídrico. 4. Apoyar en la elaboración o revisión de las Actas de liquidación que se encuentren a cargo de la supervisión de la Dirección Gestión integral de Recurso hídrico. 5. Apoyar la supervisión de los contratos asignados al director de Gestión de Recurso Hídrico. 6. Asistir a las reuniones requeridas por el supervisor del contrato, elaborando o entregando los documentos a que haya lugar. 7. Las demás actividades que le sean requeridas por el Supervisor del Contrato y que tenga relación con el objeto y obligaciones del contrato.</t>
  </si>
  <si>
    <t>El término estrictamente indispensable para que el contratista cumpla con el objeto y obligaciones contractuales será Once (11) Meses y Quince (15) días calendario, o hasta 31 de diciembre del año de la suscripción del contrato, lo primero que ocurra.</t>
  </si>
  <si>
    <t>RICARDO HELI ORTIZ ALMANZA</t>
  </si>
  <si>
    <t xml:space="preserve">INGENIERIA DE SISTEMAS </t>
  </si>
  <si>
    <t>Prestación de servicios profesionales a la Oficina de Tecnologías de la Información y la Comunicación del Ministerio de Ambiente y Desarrollo Sostenible, para el soporte a los componentes de hardware y software, que permita la disponibilidad de los servicios tecnológicos que se ofrecen por parte de la entidad</t>
  </si>
  <si>
    <t>El valor del contrato a celebrar es hasta por la suma de CINCUENTA Y NUEVE MILLONES TRESCIENTOS TREINTA Y TRES MIL TRESCIENTOS TREINTA Y TRES PESOS M/CTE ($59.333.333), incluido los impuestos a que haya lugar</t>
  </si>
  <si>
    <t>1. Apoyar la clasificación, categorización y atención del % de los contactos de usuario (incidentes y requerimientos) registrados en la herramienta (Mesa de Ayuda). 2. Apoyar el soporte de primer Nivel y la resolución de incidentes, así como el cumplimiento de requerimientos de servicio, siguiendo los procedimientos documentados. 3. Apoyar la gestión de incidentes orientados al componente de impresión y digitalización de la información de la Entidad manteniendo la adecuada operación y disponibilidad. 4. Apoyar la actualización permanente del inventario e identificación de equipos de cómputo de la Entidad 5. Apoyar la administración de la herramienta de gestión y mesa de asistencia con que cuenta la Entidad. 6. Cumplir con los Acuerdos de Nivel de Servicio (ANS/SLA) definidos en el Catálogo de Servicios para tiempo de respuesta y tiempo de solución. 7. Generar y entregar los informes periódicos de indicadores de gestión (KPIs) de la Mesa de Ayuda (ejtickets abiertos vs cerrados, % ANS, principales categorías). 8. Apoyo en la gestión de cuentas de usuario (creación, modificación, bloqueo, reseteo de contraseña) en Directorio Activo, previa autorización formal. 9. Apoyar la Administracion, actualización y mantenimiento de los elementos de hardware y software asignados. 10. Apoyar proactivamente los mantenimientos programados, interrupciones del servicio (incidentes mayores) y alertas de seguridad. 11.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12. Las demás actividades que le asigne el supervisor del contrato y que tengan relación con el objeto contractual</t>
  </si>
  <si>
    <t>El término estrictamente indispensable para que el contratista cumpla con el objeto y obligaciones contractuales será 356 días, o hasta 31 de diciembre del año de la suscripción del contrato, lo primero que ocurra</t>
  </si>
  <si>
    <t>Jefe de la Oficina de Negocios Verdes y Sostenibles</t>
  </si>
  <si>
    <t>OFICINA DE NEGOCIOS VERDES Y SOSTENIBLES</t>
  </si>
  <si>
    <t>Prestación de servicios profesionales a la Oficina de Negocios Verdes y Sostenibles, para apoyar la gestión de los procesos requeridos en las diferentes etapas contractuales, así como realizar las actividades inherentes con la contratación pública.</t>
  </si>
  <si>
    <t>El valor del contrato a celebrar es hasta por la suma de CIENTO CUARENTA Y DOS MILLONES DE PESOS M/CTE ($142.000.000), incluido los impuestos a que haya lugar.</t>
  </si>
  <si>
    <t>1. Realizar la revisión al Plan Anual de Adquisiciones de la Oficina de Negocios Verdes y Sostenibles, desde el componente contractual. 2. Proyectar, revisar y gestionar los documentos contractuales requeridos para las diferentes etapas, conforme a la modalidad y tipología de contratación que se requiera, necesarios para el cumplimiento del plan de acción de la oficina. 3. Realizar la estructuración jurídica de los procesos contractuales, en el marco del mecanismo de Obras por Impuestos. 4. Proyectar y gestionar los documentos requeridos para realizar modificaciones contractuales en las plataformas dispuestas por el Ministerio. 5. Realizar el apoyo en la publicación de los documentos que hacen parte de la etapa precontractual, contractual y pos contractual en la plataforma SECOP II de los procesos que sean adelantados por la Oficina de Negocios Verdes y Sostenibles. 6. Proyectar, consolidar y gestionar respuestas a derechos de petición, solicitudes, información y demás peticiones, que sean requeridas desde el componente contractual, para lo cual deberá dar cumplimiento a los términos previstos en la ley. 7. Realizar el apoyo en el proceso de liquidación de los contratos y/o convenios adelantados por la oficina de Negocios Verdes y Sostenibles, dentro de los términos legales correspondientes y en articulación con el Grupo de Contratos. 8. Participar en las reuniones relacionadas con el objeto contractual para lo cual se deben allegar los soportes de la asistencia, ayudas de memoria y soporte del seguimiento a los compromisos establecidos, en caso de aplicar 9. Apoyar la supervisión en el componente jurídico de los contratos y/o convenios que le sean asignados por el supervisor 10. Las demás que determine el supervisor del contrato, relacionadas con el ejercicio de sus obligaciones y del objeto contractual.</t>
  </si>
  <si>
    <t>C-3201-0900-8-40101B-3201031-02</t>
  </si>
  <si>
    <t xml:space="preserve">DAVID MAURICIO KATZ ASPRILLA </t>
  </si>
  <si>
    <t>El término estrictamente indispensable para que el contratista cumpla con el objeto y obligaciones contractuales será de ONCE (11) MESES VEINTICINCO (25) DÍAS CALENDARIO, o hasta 31 de diciembre del año 2026, lo primero que ocurra.</t>
  </si>
  <si>
    <t>ADRIANA LIZETH SANCHEZ REYES</t>
  </si>
  <si>
    <t>INGENIERIA AMBIENTAL</t>
  </si>
  <si>
    <t>Prestar servicios profesionales a la Unidad Coordinadora para el Gobierno Abierto y Servicio a la Ciudadanía para dar trámite de respuesta y/o traslado de las PQRSD con calidad y de manera oportuna y con observancia de la normatividad vigente.</t>
  </si>
  <si>
    <t>El valor del contrato a celebrar es hasta por la suma de CINCUENTA Y NUEVE MILLONES TRESCIENTOS TREINTA Y TRES MIL TRESCIENTOS TREINTA Y TRES PESOS M/CTE ($59.333.333) incluido los impuestos a que haya lugar.</t>
  </si>
  <si>
    <t>1. Realizar el análisis y trámite de los traslados por competencia derivados de las PQRSD, con el fin de realizar de manera correcta la remisión a la entidad responsable de la respuesta dentro de los términos legales establecidos y verificando que la información enviada sea completa, pertinente y conforme a la normatividad aplicable. Proyectar respuestas a las peticiones asignadas, de manera pronta, completa y de fondo al asunto planteado por el ciudadano, debidamente sustentadas en la normativa aplicable y que sean tramitadas dentro de los plazos legales establecidos. Realizar con la debida anticipación, de manera clara, formal y oportuna, la solicitud y recopilación de los insumos necesarios ante las dependencias del Ministerio, para la gestión y resolución de las PQRSD, con el fin de proyectar respuestas de calidad, completas y de fondo y dentro de los plazos establecidos. 4. 5. 6. Realizar seguimiento constante a las solicitudes de insumos e información requeridas a las dependencias competentes, con el fin de asegurar su recepción oportuna para la proyección de las respuestas de las PQRSD dentro de los términos legales establecidos por la Ley 1755 de 2015 y demás normatividad aplicable. Registrar y mantener actualizada la información relacionada con las PQRSD en los sistemas o aplicativos institucionales, asegurando la trazabilidad y respaldo de la gestión realizada. Las demás actividades asignadas por el supervisor, siempre que estén relacionadas con el objeto y las funciones del grupo.</t>
  </si>
  <si>
    <t>ALEXANDER FIGUEROA MALDONADO</t>
  </si>
  <si>
    <t>El término estrictamente indispensable para que el contratista cumpla con el objeto y obligaciones contractuales será de ONCE (11) MESES Y VEINTISÉIS (26) DÍAS o hasta 31 de diciembre del año de la suscripción del contrato, lo primero que ocurra.</t>
  </si>
  <si>
    <t>JULIANA ANDREA GARCIA SÁNCHEZ</t>
  </si>
  <si>
    <t>UNIDAD COORDINADORA PARA EL GOBIERNO ABIERTO Y SERVICIO AL CIUDADANO</t>
  </si>
  <si>
    <t>Prestar servicios profesionales a la Unidad Coordinadora para el Gobierno Abierto y Servicio a la Ciudadanía en la revisión, asociación, análisis y direccionamiento de las Peticiones, Quejas, Reclamos, Sugerencias y Denuncias –PQRSD– que ingresan a la Entidad, de manera oportuna y realizar la remisión a las dependencias competentes para su adecuada gestión.</t>
  </si>
  <si>
    <t>1. Analizar y revisar las PQRSD que ingresan a la Entidad, verificando su contenido, tipo y competencia, con el fin de realizar una correcta clasificación y direccionamiento conforme al procedimiento de calidad, lineamientos institucionales y la normatividad vigente. 2. Registrar en los sistemas o aplicativos institucionales toda la información relacionada con las solicitudes, peticiones, quejas, reclamos, sugerencias y denuncias (PQRSD), con el fin de proteger la trazabilidad, integridad y confidencialidad de los datos. 3. Identificar posibles inconsistencias en el direccionamiento de las PQRSD y proponer los ajustes o correcciones necesarios para asegurar que cada requerimiento ciudadano sea remitido desde el inicio a la dependencia competente, optimizando así los tiempos de respuesta y la eficiencia del trámite. 4. Elaborar informes periódicos sobre la gestión realizada, consolidando estadísticas, dependencias involucradas, términos y recomendaciones orientadas al mejoramiento continuo del proceso de atención ciudadana. 5. Las demás actividades asignadas por el supervisor, siempre que estén relacionadas con el objeto y las funciones del grupo.</t>
  </si>
  <si>
    <t>ANGIE PAOLA ARRIETA CANTOR</t>
  </si>
  <si>
    <t>ADMINISTRACION AMBIENTAL</t>
  </si>
  <si>
    <t>Prestar servicios de apoyo a la gestión a la Unidad Coordinadora para el Gobierno Abierto y Servicio a la Ciudadanía en las actividades de radicación de la Entidad, mediante la recepción, registro, clasificación y trámite de comunicaciones oficiales y documentos, de manera oportuna, organizada y adecuada atención a los usuarios</t>
  </si>
  <si>
    <t>El valor del contrato a celebrar es hasta por la suma de CUARENTA Y DOS MILLONES TRESCIENTOS SESENTA Y CUATRO MIL PESOS M/CTE ($42.364.000) incluido los impuestos a que haya lugar.</t>
  </si>
  <si>
    <t>1.Recibir, registrar y radicar de manera oportuna y ordenada las comunicaciones oficiales y documentos que ingresan a la Entidad, realizando una correcta identificación, clasificación y trazabilidad conforme a los lineamientos del Sistema de Gestión Documental. Atender y orientar a los usuarios internos y externos que se acercan a la ventanilla o canales de radicación, brindando información clara y precisa sobre los procedimientos de recepción y trámite de documentos, en concordancia con las normas de atención al ciudadano. Elaborar informes periódicos sobre las actividades de radicación y registro de comunicaciones, consolidando estadísticas de ingreso, salida y trámite de documentos, así como observaciones que contribuyan al mejoramiento de los procesos documentales de la Entidad. Las demás actividades asignadas por el supervisor, siempre que estén relacionadas con el objeto y las funciones del grupo.</t>
  </si>
  <si>
    <t>DIEGO ANTONIO MIGUEL CIFUENTES NAVAS</t>
  </si>
  <si>
    <t>CIENCIA DE LA INFORMACION Y BIBLIOTECOLOGIA</t>
  </si>
  <si>
    <t xml:space="preserve">GRUPO DE TALENTO HUMANO </t>
  </si>
  <si>
    <t>Coordinadora del Grupo de Talento Humano</t>
  </si>
  <si>
    <t>Prestar los servicios profesionales a la gestión documental, así como a los trámites administrativos que sean competencia del Grupo de Talento Humano del Ministerio de Ambiente y Desarrollo Sostenible.</t>
  </si>
  <si>
    <t>El valor del contrato a celebrar es hasta por la suma de SESENTA Y CINCO MILLONES DOSCIENTOS SESENTA Y SEIS MIL SEISCIENTOS SESENTA Y SIETE PESOS M/CTE ($65.266.667), incluido los impuestos a que haya lugar</t>
  </si>
  <si>
    <t>1. Ejecutar los procesos archivísticos a los documentos producidos en el archivo de gestión del Grupo de Talento Humano, conforme a las normas y lineamientos establecidos por la dependencia. 2. Llevar a cabo el proceso de transferencias documentales, teniendo en cuenta el cronograma de transferencias del Ministerio con el fin de dar cumplimiento a la normatividad vigente. 3. Realizar la implementación de las técnicas archivísticas establecidas por el Archivo General de la Nación, en los procesos y documentación que se encuentran en el Grupo de Talento Humano. 4. Realizar la digitalización de expedientes que sean requeridos para consulta, de acuerdo con los parámetros de seguridad de la información y las herramientas del ministerio. 5. Mantener actualizado el inventario documental del archivo de gestión del Grupo de Talento Humano, así como las respectivas hojas de control de los expedientes. 6. Realizar el proceso de marcación, rotulación y foliación de expedientes del Grupo de Talento Humano. 7. Asistir a las reuniones requeridas por el supervisor del contrato 8. Proyectar los certificados de Insuficiencia de Personal que sean solicitados al Grupo de Talento Humano 9. Brindar acompañamiento a los funcionarios de la dependencia que requieran crear expedientes conforme a la tabla de retención documental, así como el trámite de radicados dentro de la herramienta. 10. Las demás que le sean asignadas por el supervisor en relación con el objeto del contrato.</t>
  </si>
  <si>
    <t>El término estrictamente indispensable para que el contratista cumpla con el objeto y obligaciones contractuales será ONCE MESES Y VEINTISÉIS DÍAS, o hasta 31 de diciembre del año de la suscripción del contrato, lo primero que ocurra.</t>
  </si>
  <si>
    <t>CLAUDIA VIVIANA HERNANDEZ CLAVIJO</t>
  </si>
  <si>
    <t>Prestación de servicios profesionales para apoyar al GTH en los asuntos juridicos relacionados con cobros de deudas a favor del Ministerio de Ambiente y Desarrollo Sostenible por concepto de prestaciones sociales, así como apoyar en la proyección de los actos administrativos en materia de derecho laboral y la estructuración del los procesos de contratación del GTH.</t>
  </si>
  <si>
    <t>El valor del contrato a celebrar es hasta por la suma de SESENTA Y OCHO MILLONES OCHOCIENTOS VEINTISÉIS MIL SEISCIENTOS SESENTA Y SIETE PESOS M/CTE ($68.826.667), incluido los impuestos a que haya lugar</t>
  </si>
  <si>
    <t>1. Proyectar los actos administrativos mediante los cuales se constituyen los títulos ejecutivos de competencia del Grupo de Talento Humano, agotando todas las etapas en el marco del proceso de cobro de deudas a favor del Ministerio de Ambiente y Desarrollo Sostenible. 2. Proyectar las respuestas a las reclamaciones que adelanten las administradoras de fondos de pensiones dentro del término legal, en el marco de las situaciones administrativas que se presenten, aportando dentro de la respuesta el sustento correspondiente que permita defender los intereses del Ministerio de Ambiente y Desarrollo Sostenible 3. Organizar y remitir a la historia laboral y a las dependencias que correspondan, los expedientes del cobro persuasivo adelantado por el Grupo de Talento Humano. 4. Apoyar la elaboración, estudio de requisitos y validación técnica del cumplimiento de las solicitudes que los funcionarios del Ministerio realicen para el reconocimiento de la prima técnica de servicios. 5. Apoyar al GTH en la elaboración los estudios previos, y demás documentos que se requieran para los procesos de contratación que le sean asignados. 6. Realizar la evaluación técnica de las propuestas presentadas en los procesos de selección y la proyección jurídica de las respuestas a las observaciones que se presenten en desarrollo de estos. 7. Gestionar en la plataforma documental establecida en el ministerio, todas las actuaciones, requerimientos, y demás relacionados con el objeto contractual asignados.</t>
  </si>
  <si>
    <t>VALENTINA VERGARA FERNANDEZ</t>
  </si>
  <si>
    <t>Prestar servicios de apoyo a la gestión a la Unidad Coordinadora para el Gobierno Abierto y Servicio a la Ciudadanía en la atención de los canales de comunicación habilitados por la Entidad, mediante el registro, orientación y trámite oportuno de los requerimientos ciudadanos, de manera servicio ágil, eficiente y de calidad.</t>
  </si>
  <si>
    <t>1. Atender de manera oportuna y eficaz los diferentes canales de comunicación habilitados por la Entidad, brindando orientación clara y veraz a la ciudadanía sobre los trámites, servicios y procedimientos institucionales. Registrar en los sistemas o aplicativos institucionales toda la información relacionada con las solicitudes, peticiones, quejas, reclamos, sugerencias y denuncias (PQRSD), con el fin de proteger la trazabilidad, integridad y confidencialidad de los datos. Apoyar la identificación, elaboración y actualización del banco de preguntas frecuentes derivadas de la atención a la ciudadanía en los diferentes canales de comunicación 4. Las demás actividades asignadas por el supervisor, siempre que estén relacionadas con el objeto y las funciones del grupo.</t>
  </si>
  <si>
    <t>ANGIE CAROLINA MARTINEZ VILLAMIL</t>
  </si>
  <si>
    <t xml:space="preserve">ADMINISTRACIÓN AMBIENTAL </t>
  </si>
  <si>
    <t>Prestar servicios profesionales a la Dirección de Ordenamiento Ambiental Territorial y SINA apoyando al fortalecimiento y eficiencia operativa de la DOAT proporcionando asistencia en temas técnicos, administrativos y estratégicos para el cumplimiento de los objetivos y compromisos de la DOAT.</t>
  </si>
  <si>
    <t>1. Participar en reuniones, talleres y otros espacios de trabajo tanto internos como interinstitucionales, conforme a las prioridades establecidas por el Director de la Dirección de Ordenamiento Ambiental Territorial y Sistema Nacional Ambiental. 2 Apoyar al Director de Ordenamiento Ambiental Territorial y Sistema Nacional Ambiental en la preparación, evaluación y gestión oportuna de los informes requeridos por instituciones o dependencias internas y externas relacionados con el cumplimiento de funciones misionales y estratégicas de la dirección. 3 Apoyar en la revisión y análisis detallado de la información técnica y los documentos relevantes, que sean necesarios para la estructuración conceptual de los procesos y acciones prioritarias definidas por el Gobierno Nacional que se implementen en el marco de las funciones y actividades de la DOAT. 4 Apoyar la revisión de respuestas a las solicitudes de los organismos de control y congreso que se dirijan a la Dirección de Ordenamiento Ambiental Territorial y Sistema Nacional para gestión y tramite del Director. 5. Brindar apoyo en el desarrollo y seguimiento de la agenda normativa de la Dirección de Ordenamiento Ambiental Territorial y Sistema Nacional Ambiental. 6. Apoyar a la Dirección de Ordenamiento Ambiental Territorial y Sistema Nacional Ambiental en las actividades de estructuración del Plan Nacional de Desarrollo. 7. Todas las demás obligaciones que sean consideradas por el supervisor del contrato.</t>
  </si>
  <si>
    <t>El término estrictamente indispensable para que el contratista cumpla con el objeto y obligaciones contractuales será 11 meses y 25 días, o hasta 30 de diciembre del año de la suscripción del contrato, lo primero que ocurra.</t>
  </si>
  <si>
    <t>BIOLOGÍA</t>
  </si>
  <si>
    <t>Prestación de servicios profesionales para apoyar a la Dirección de Ordenamiento Ambiental Territorial y Sistema Nacional Ambiental en el fortalecimiento de su capacidad institucional para mejorar el manejo y administración del proceso de recopilación, sistematización y almacenamiento y análisis de información para el seguimiento y análisis de la gestión de las Corporaciones Autónomas Regionales y de Desarrollo Sostenible, así como en la implementación de acciones orientadas al proceso interno y externo de uso y apropiación del Sistema de Información para la Planificación y la Gestión Ambiental de dichas entidades.</t>
  </si>
  <si>
    <t>1. Apoyar en los aspectos funcionales la definición y consolidación de requerimientos para la implementación de las fases de estabilización, actualización y desarrollo de los evolutivos del sistema SIPGA – CARdinal que defina la Dirección de Ordenamiento Ambiental Territorial y Sistema Nacional Ambiental, integrando, según se requiera y de conformidad a las necesidades de las Corporaciones Autónomas Regionales y de Desarrollo Sostenible. 2. Apoyar a la Dirección de Ordenamiento Ambiental Territorial y Sistema Nacional Ambiental en el seguimiento a la ejecución de procesos contractuales para el desarrollo y mantenimiento de la plataforma SIPGA – CARdinal y en especial en materia funcional en la ejecución del contrato de consultoría 1288 de 2024. 3. Apoyar a la Dirección de Ordenamiento Ambiental Territorial y Sistema Nacional Ambiental en la administración y manejo funcional del SIPGA – CARdinal y de las herramientas tecnológicas para la captura, almacenamiento y análisis de la información de la gestión de las Corporaciones. 4. Participar en las actividades de articulación interna y externa del Ministerio que le sean requeridas para identificar y brindar la asistencia técnica en el desarrollo del proceso de uso y apropiación de la plataforma para el Seguimiento de la Planificación Ambiental de las Corporaciones Autónomas Regionales y de Desarrollo Sostenible – SIPGA – CARdinal. 5. Apoyar al equipo de seguimiento a la ejecución de los PAC 2024-2027 definido por la Dirección de Ordenamiento Ambiental Territorial y Sistema Nacional Ambiental y a los equipos de trabajo de las Corporaciones Autónomas Regionales y de Desarrollo Sostenible para el cargue de información derivado de los informes periódicos de avance en la gestión de estas. 6. Brindar insumos y acompañamiento técnico a la Dirección de Ordenamiento Ambiental Territorial y Sistema Nacional Ambiental para el fortalecimiento de la capacidad de los profesionales de la Dirección que guardan relación con el reporte, análisis y consolidación de informes sobre el avance en la ejecución de los Planes de Acción Cuatrienal de las Corporaciones Autónomas Regionales y de Desarrollo Sostenible. 7. Generar informes y documentos técnicos que evidencien el cumplimiento del Plan de Acción de la Dirección de Ordenamiento Ambiental Territorial y Sistema Nacional Ambiental, así como dar respuesta a los requerimientos relacionados realizados por entidades públicas, entes de control, sociedad civil y dependencias del Ministerio en lo relacionado con el objeto contractual. 8. Las demás obligaciones que le sean asignadas y que guarden relación directa con la naturaleza del objeto contractual.</t>
  </si>
  <si>
    <t>ELIANA MARCELA MACHADO HERNÁNDEZ</t>
  </si>
  <si>
    <t>El valor del contrato a celebrar es hasta por la suma de CINCUENTA Y SIETE MILLONES SEISCIENTOS OCHENTA MIL PESOS M/CTE (57.680.000), incluido los impuestos a que haya lugar.</t>
  </si>
  <si>
    <t>El término estrictamente indispensable para que el contratista cumpla con el objeto y obligaciones contractuales será siete (7) meses.</t>
  </si>
  <si>
    <t>CLAUDIA MILENA PULIDO ÁLVAREZ</t>
  </si>
  <si>
    <t>Prestación de servicios profesionales para apoyar a la coordinación del Grupo SINA de la Dirección de Ordenamiento Ambiental Territorial y Sistema Nacional Ambiental en la implementación de acciones que contribuyan al proceso de modernización y fortalecimiento del Sistema Nacional Ambiental – SINA.</t>
  </si>
  <si>
    <t>El valor del contrato a celebrar es hasta por la suma de OCHENTA Y OCHO MILLONES SETECIENTOS CINCUENTA MIL PESOS M/CTE ($88.750.000), incluido los impuestos a que haya lugar.</t>
  </si>
  <si>
    <t>1. Apoyar a la coordinación del Grupo SINA de la Dirección de Ordenamiento Ambiental Territorial y Sistema Nacional Ambiental en el seguimiento de las actividades y compromisos a su cargo, así como la atención a requerimientos que le sean asignados desde la coordinación. 2. Apoyar en la revisión y proyección de insumos técnicos, ayudas de memoria, presentaciones, actas y demás documentos que le sean requeridos en desarrollo del objeto contractual, proporcionando análisis y recomendaciones en el marco de las funciones del Grupo SINA. 3. Brindar apoyo profesional a la Dirección de Ordenamiento Ambiental Territorial y Sistema Nacional Ambiental en la implementación del programa de fortalecimiento de capacidades de las entidades ambientales del Sistema Nacional Ambiental-SINA, a adelantarse en el marco de la Estrategia CoordinAR, que permita fortalecer la coordinación, articulación y mutua cooperación con las entidades que lo integran. 4. Participar en espacios de trabajo, reuniones, encuentros a nivel interno e interinstitucional de conformidad con las prioridades que le sean definidas por parte de la coordinación del Grupo SINA y de la Dirección de Ordenamiento Ambiental Territorial y Sistema Nacional Ambiental. 5. Apoyar a la Dirección de Ordenamiento Ambiental Territorial y Sistema Nacional Ambiental en el proceso de articulación y modernización del SINA, lo que involucra entre otros aspectos, la preparación y desarrollo de espacios de trabajo institucionales e interinstitucionales, y otras acciones que para el fortalecimiento de estas entidades que se le priorice. 6. Brindar apoyo como enlace institucional del Grupo Sistema Nacional Ambiental (SINA) ante la Dirección de Cambio Climático y Gestión del Riesgo, con el fin de facilitar la articulación y la coordinación de las agendas de trabajo relacionadas con cambio climático y gestión del riesgo con las entidades ambientales que conforman el SINA. 7. Las demás obligaciones que le sean asignadas y que guarden relación directa con la naturaleza del objeto contractual</t>
  </si>
  <si>
    <t>JAMES FERNANDO MORALES ROJAS</t>
  </si>
  <si>
    <t>TECNICO LABORAL EN ORGANIZACIÒN Y ADMINISTRACIÒN DE PYMES</t>
  </si>
  <si>
    <t>Prestación de servicios profesionales a la DOAT-SINA brindando asistencia en los temas administrativos que requiera la Dirección.</t>
  </si>
  <si>
    <t>El valor del contrato a celebrar es hasta por la suma de SESENTA Y OCHO MILLONES SEISCIENTOS TREINTA Y TRES MIL TRESCIENTOS TREINTA Y TRES PESOS M/CTE ($ 68.633.333), incluido los impuestos a que haya lugar.</t>
  </si>
  <si>
    <t>1. Apoyar en la organización, coordinación y monitoreo de la agenda, eventos y otras actividades institucionales e interinstitucionales, en el contexto de la realización de los compromisos y objetivos misionales de la Dirección de Ordenamiento Ambiental Territorial y Sistema Nacional Ambiental. 2. Brindar apoyo en el trámite y distribución de correspondencia, incluidas las peteciones y comunicaciones oficiales de la Dirección, realizando el cargue y seguimiento de los documentos a través del sistema ARCA. 3.Prestar apoyo a la Dirección de Ordenamiento Ambiental Territorial y Sistema Nacional Ambiental en el trámite de las cuentas de cobro, comisiones y otras exigencias mediante los programas establecidos por el Ministerio para este propósito. 4. Apoyar a la Dirección de Ordenamiento Ambiental Territorial y Sistema Nacional Ambiental en la proyección, administración, categorización y distribución de comunicaciones, documentos y otras peticiones que se le hagan, garantizando el cumplimiento adecuado y la eficacia durante el procedimiento. 5. Apoyar la creación, documentación y renovación regular de las bases de datos necesarias para el monitoreo de la información y asuntos relevantes para la Dirección de Ordenamiento Ambiental Territorial y el Sistema Nacional Ambiental 6. Colaborar en la articulación con la Unidad Coordinadora para el Gobierno Abierto, facilitando el flujo de información y el seguimiento necesario para la atención oportuna de las solicitudes, quejas, reclamos, sugerencias y denuncias (PQRSD) a cargo de la Dirección. 7. Las demás obligaciones que le sean asignadas y que guarden relación directa con la naturaleza del objeto contractual.</t>
  </si>
  <si>
    <t>PAULA ANDREA VILLEGAS GONZÁLEZ</t>
  </si>
  <si>
    <t>INGENIERIA CIVIL</t>
  </si>
  <si>
    <t>C-3205-0900-5-10102A-3205030-02</t>
  </si>
  <si>
    <t>Prestar servicios profesionales a la Dirección de Gestión Integral del Recurso Hídrico del Ministerio de Ambiente y Desarrollo Sostenible, para apoyar la coordinación del proceso de actualización de la Política Nacional para la Gestión Integral del Recurso Hídrico.</t>
  </si>
  <si>
    <t>El valor del contrato a celebrar es hasta por la suma de CIENTO CUARENTA Y UN MILLONES SEISCIENTOS VEINTICINCO MIL PESOS M/CTE ($141.625.000) incluido los impuestos a que haya lugar.</t>
  </si>
  <si>
    <t>El término estrictamente indispensable para que el contratista cumpla con el objeto y obligaciones contractuales será de Once (11) meses o hasta 31 de diciembre del año de la suscripción del contrato, lo primero que ocurra.</t>
  </si>
  <si>
    <t>AHYDA CRISTINA GARCIA CORDOBA</t>
  </si>
  <si>
    <t>TRABAJO SOCIAL</t>
  </si>
  <si>
    <t>Prestación de servicios profesionales a la Dirección de Gestión Integral de Recurso Hídrico del Ministerio de Ambiente y Desarrollo Sostenible, para apoyar el fortalecimiento de la gobernanza territorial y el relacionamiento estratégico en el marco de la Sentencia T 622 de 2016.</t>
  </si>
  <si>
    <t>El valor del contrato a celebrar es hasta por la suma de Ciento veintinueve millones treinta mil pesos M/CTE ($ 129.030.000) incluido los impuestos a que haya lugar.</t>
  </si>
  <si>
    <t>1. Apoyar el fortalecimiento del rol de representante legal de los derechos del río, de conformidad con las orientaciones de la supervisión. 2. Apoyar los procesos de articulación y relacionamiento interinstitucional desde el componente social, en los espacios y escenarios de trabajo, planificación y concertación que se desarrollen en cumplimiento de la orden judicial. 3. Aportar insumos técnicos, desde el componente social, para la elaboración y consolidación de informes periódicos o habituales, documentos técnicos y demás peticiones, que permitan dar respuesta a los órganos de control, las comunidades accionantes, demás actores con interés en la ST-622 de 2016 y otros solicitados la supervisión 4. Apoyar el seguimiento al avance de programas, proyectos y acciones orientadas a implementar la Sentencia T-622 de 2016, principalmente las relacionadas con el fortalecimiento de la gobernanza ambiental. 5. Apoyar técnicamente al grupo de Fortalecimiento de Gobernanza del Agua, en la atención de las demás órdenes judiciales y/o procesos de gobernanza del agua, de acuerdo con la priorización que sea definida desde la supervisión del contrato. 6. Las demás actividades que le sean requeridas por el Supervisor del Contrato y que tenga relación con el objeto y obligaciones del contrato.</t>
  </si>
  <si>
    <t>Profesional especializado grado 15 del grupo de Fortalecimiento y Gobernanza</t>
  </si>
  <si>
    <t>El término estrictamente indispensable para que el contratista cumpla con el objeto y obligaciones contractuales será de ONCE (11) MESES QUINCE (15) DIAS CALENDARIO, o hasta 31 de diciembre del año de la suscripción del contrato, lo primero que ocurra.</t>
  </si>
  <si>
    <t>DAISSY CATHERINE MEZA ESPINOSA</t>
  </si>
  <si>
    <t xml:space="preserve">VICEMINISTRA DE POLÍTICAS Y NORMALIZACIÓN AMBIENTAL - DIRECCIÓN DE ASUNTOS MARINOS COSTEROS Y RECURSOS ACUÁTICOS </t>
  </si>
  <si>
    <t>Prestar Servicios profesionales jurídicos al Viceministerio de Políticas y Normalización Ambiental en el seguimiento y atención a sentencias, procesos judiciales y solicitudes de información del congreso.</t>
  </si>
  <si>
    <t>1. Presentar dentro de los primeros 15 días calendario de la ejecución del contrato, un plan de trabajo que incluya un cronograma de actividades donde se detalle la forma en la que se ejecutarán cada una de las obligaciones contractuales. 2. Apoyar el seguimiento y atención de procesos y requerimientos de información necesarios para la atención de sentencias y otros actos judiciales relacionados con la gestión del despacho. 3. Proyectar, consolidar y realizar seguimiento a peticiones, quejas, reclamos requerimientos y/o denuncias priorizadas que le sean asignados. 4. Analizar, revisar y preparar información detallada para el logro de las prioridades y objetivos que requiera el despacho del Viceministerio. 5. Apoyar al viceministerio con la gestión necesaria para la atención oportuna de los compromisos del despacho. 6. Las demás que determine el supervisor del contrato, relacionadas con el ejercicio de sus obligaciones y del objeto contractual</t>
  </si>
  <si>
    <t>EDITH MAGNOLIA BASTIDAS CALDERON</t>
  </si>
  <si>
    <t>Viceministra de Políticas y Normalización Ambiental</t>
  </si>
  <si>
    <t>Despacho Viceministerio de Políticas y Normalización Ambiental</t>
  </si>
  <si>
    <t>El valor del contrato a celebrar es hasta por la suma de CIENTO CINCUENTA Y DOS MILLONES CUATROCIENTOS NOVENTA MIL PESOS M/CTE ($152.490.000), incluido los impuestos a que haya lugar.</t>
  </si>
  <si>
    <t>El término estrictamente indispensable para que el contratista cumpla con el objeto y obligaciones contractuales será de UN ONCE MESES (11) Y QUINCE (15) DÍAS, o hasta 31 de diciembre del año de la suscripción del contrato, lo primero que ocurra.</t>
  </si>
  <si>
    <t>EDDNA KATTERINE BERNAL VARGAS</t>
  </si>
  <si>
    <t>TECNOLOGÍA EN ADMINISTRACIÓN DE SISTEMAS</t>
  </si>
  <si>
    <t>Prestación de servicios profesionales a la Oficina de Negocios Verdes y Sostenibles para apoyar el desarrollo y seguimiento de estrategias orientadas a la gestión y preservación de documentos electrónicos en su ciclo de vida.</t>
  </si>
  <si>
    <t>El valor del contrato a celebrar es hasta por la suma de SETENTA Y UN MILLONES QUINIENTOS MIL PESOS M/CTE ($71.500.000), incluido los impuestos a que haya lugar.</t>
  </si>
  <si>
    <t>1. Ejecutar las actividades orientadas a la revisión, implementación y optimización de los sistemas de la información y herramientas tecnológicas que soportan la gestión documental electrónica como (Onedrive, NextCloud y correo institucional) de acuerdo con los procedimientos y lineamientos establecidos por el Ministerio, en cumplimiento del Manual de Gestión Documental. 2. Realizar el control y seguimiento al proceso de organización y finalización de los expedientes electrónicos en el aplicativo ARCA, asegurando el cumplimiento de los criterios de clasificación, descripción y conservación en el marco de la política y el programa institucional de gestión documental del Ministerio. 3. Brindar asistencia técnica en la correcta aplicación de las Tablas de Retención Documental en los procesos de gestión de archivos electrónicos de la Oficina de Negocios Verdes y Sostenibles. 4. Gestionar y realizar el seguimiento a los expedientes relacionados con los informes de supervisión, soportes técnicos y trámite de los paz y salvos de los contratistas de la Oficina de Negocios Verdes y Sostenibles. 5. Dar cumplimiento a las normas expedidas por el Archivo General de la Nación que le sean aplicables. 6. Desarrollar actividades orientadas a la organización, consolidación y seguimiento del repositorio del banco de proyectos. 7. Participar en las reuniones relacionadas con el objeto contractual para lo cual se deben allegar los soportes de la asistencia, ayudas de memoria y soporte del seguimiento a los compromisos establecidos, en caso de aplicar. 8. Las demás que determine el supervisor del contrato, relacionadas con el ejercicio de sus obligaciones y el objeto contractual.</t>
  </si>
  <si>
    <t>El término estrictamente indispensable para que el contratista cumpla con el objeto y obligaciones contractuales será de ONCE (11) MESES o hasta 31 de diciembre del año 2026, lo primero que ocurra.</t>
  </si>
  <si>
    <t>LINA MARÍA RIVAS CORTÉS</t>
  </si>
  <si>
    <t>Prestar los servicios profesionales a la Oficina de Negocios Verdes y Sostenibles realizando el apoyo a las acciones encaminadas para la gestión y seguimiento de los procesos contractuales que se requieran al interior de la misma.</t>
  </si>
  <si>
    <t>El valor del contrato a celebrar es hasta por la suma de NOVENTA Y CUATRO MILLONES SEISCIENTOS SESENTA Y SEIS MIL SEISCIENTOS SESENTA Y SIETE PESOS M/CTE ($94.666.667), incluido los impuestos a que haya lugar.</t>
  </si>
  <si>
    <t>1. Realizar la proyección jurídica de los procesos contractuales que se adelanten desde la oficina. 2. Elaborar y/o revisar la documentación requerida para efectuar modificaciones, adiciones, prórrogas, suspensiones u otros ajustes necesarios en los contratos y/o convenios gestionados por la Oficina de Negocios Verdes y sostenibles. 3. Realizar el proceso de liquidación desde el componente jurídico de los contratos y/o convenios que sean asignados por el supervisor. 4. Gestionar jurídicamente la puesta en marcha del mecanismo de Obras por Impuestos en iniciativas de Pago por Servicios Ambientales, impulsadas por empresas del sector de Minas y Energía, en las regiones definidas como prioritarias en el Plan Nacional de Desarrollo 2022–2026. 5. Proyectar y gestionar respuesta, en los términos previstos en la ley, de las PQRS que le sean asignadas por la supervisión a través de la plataforma ARCA o por otro medio o herramienta de la entidad, relacionado con el objeto del contrato. 6. Asistir a las reuniones relacionadas con el objeto contractual (allegar los soportes de la asistencia a la misma junto con ayudas de memoria y el soporte del seguimiento a los compromisos establecidos, en caso de aplicar). 7. Apoyar la supervisión en el componente jurídico de los contratos y/o convenios que le sean asignados por el supervisor. 8. Las demás que determine el supervisor del contrato, relacionadas con el ejercicio de sus obligaciones y del objeto contractual.</t>
  </si>
  <si>
    <t>El término estrictamente indispensable para que el contratista cumpla con el objeto y obligaciones contractuales será de ONCE (11) MESES Y VEINTICINCO (25) DÍAS CALENDARIO, o hasta 31 de diciembre del año 2026, lo primero que ocurra.</t>
  </si>
  <si>
    <t>JORGE LUIS VILLALBA RAMOS</t>
  </si>
  <si>
    <t>ADMINISTRACIÓN PÚBLICA</t>
  </si>
  <si>
    <t>Prestar los servicios profesionales a la Oficina de Negocios Verdes y Sostenibles, orientados a apoyar y adelantar actividades administrativas y precontractuales requeridas para los procesos que se desarrollen en el marco de las funciones asignadas a la oficina.</t>
  </si>
  <si>
    <t>El valor del contrato a celebrar es hasta por la suma de SETENTA Y UN MILLONES QUINIENTOS MIL PESOS M/CTE ($71.500.000), incluidos los impuestos a que haya lugar.</t>
  </si>
  <si>
    <t>1. Realizar el seguimiento del aplicativo ARCA, garantizando la recepción, radicación, distribución, registro y trazabilidad de las solicitudes y PQRSD de la Oficina de Negocios Verdes y Sostenibles, así como el apoyo y orientación para el uso de la plataforma conforme a los lineamientos y procedimientos establecidos por la Unidad Coordinadora para el Gobierno Abierto. 2. Apoyar la elaboración, consolidación y reporte de la información solicitada por las distintas dependencias del Ministerio de Ambiente y Desarrollo Sostenible, garantizando la entrega oportuna y veraz de los informes y requerimientos solicitados, relacionados con el objeto contractual. 3. Apoyar las actividades relacionadas con la gestión precontractual que se adelante desde la Oficina de Negocios Verdes y Sostenibles. 4. Registrar, actualizar y mantener la información pertinente en las bases de datos destinadas por la Oficina de Negocios Verdes y Sostenibles, asegurando la calidad, oportunidad, integridad y confidencialidad de los datos. 5. Apoyar el seguimiento y control del inventario asignados a la Oficina de Negocios Verdes y Sostenibles, en articulación con el Grupo de Almacén, garantizando la actualización oportuna de la información, la trazabilidad de los movimientos y el cumplimiento de los procedimientos institucionales establecidos para la administración de bienes. 6. Participar en las reuniones relacionadas con el objeto contractual para lo cual se deben allegar los soportes de la asistencia, ayudas de memoria y soporte del seguimiento a los compromisos establecidos, en caso de aplicar. 7. Las demás que determine el supervisor del contrato, relacionadas con el ejercicio de sus obligaciones y del objeto contractual.</t>
  </si>
  <si>
    <t>El término estrictamente indispensable para que el contratista cumpla con el objeto y obligaciones contractuales será de ONCE (11) MESES, o hasta 31 de diciembre del año 2026, lo primero que ocurra.</t>
  </si>
  <si>
    <t xml:space="preserve">CAROLINA BERNAL MOLINA </t>
  </si>
  <si>
    <t>Prestar los servicios profesionales a la oficina de negocios verdes y sostenibles para apoyar el desarrollo de la gestión contractual y jurídica de los asuntos de su competencia.</t>
  </si>
  <si>
    <t>El valor del contrato a celebrar es hasta por la suma de NOVENTA MILLONES DE PESOS M/CTE ($90.000.000), incluido los impuestos a que haya lugar.</t>
  </si>
  <si>
    <t>1. Proyectar desde el componente jurídico los documentos que se requieran para los procesos de contratación en las etapas precontractual, contractual y poscontractual de conformidad con lo establecido en el manual de contratación de la entidad. 2. Realizar la estructura jurídica y seguimiento de los procesos de contratación que sean adelantados con grupos étnicos, pueblos indígenas, pueblo Rrom y/o firmantes de paz, que sean adelantados desde la oficina. 3. Realizar el apoyo jurídico y seguimiento en las mesas técnicas que sean adelantadas con grupos étnicos, pueblos indígenas, pueblo Rrom y/o firmantes de paz. 4. Proyectar, consolidar y gestionar respuestas a derechos de petición, solicitudes, información y demás peticiones, que le sean solicitados por el supervisor, en la plataforma ARCA, o por cualquier otro medio o herramienta de la entidad relacionado con el objeto del contrato, para lo cual deberá dar cumplimiento a los términos previstos en la ley. 5. Gestionar desde el componente jurídico y en los términos del manual de contratación y la normatividad vigente, los procesos de liquidación y/o actas de cierre de los contratos y/o convenios a cargo de la Oficina de Negocios Verdes y Sostenibles. 6. Apoyar la supervisión en el componente jurídico de los contratos y/o convenios que le sean asignados por el supervisor.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</si>
  <si>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 término estrictamente indispensable para que el contratista cumpla con el objeto y obligaciones contractuales será de DIEZ (10) MESES, o hasta 31 de diciembre del año 2026, lo primero que ocurra.</t>
  </si>
  <si>
    <t xml:space="preserve">RICARDO JOSÉ ARIZA BERNAL </t>
  </si>
  <si>
    <t>BIOLOGIA MARINA</t>
  </si>
  <si>
    <t>Prestación de servicios profesionales a la Dirección de Asuntos Marinos, Costeros y Recursos Acuáticos del Ministerio de Ambiente y Desarrollo Sostenible, con el fin de apoyar los procesos de planeación estratégica y contribuir al fortalecimiento de la gestión integrada del territorio marino costero, mediante la promoción de la participación de actores locales y la facilitación del diálogo con comunidades y organizaciones vinculadas al territorio marino costero.</t>
  </si>
  <si>
    <t>El valor del contrato a celebrar es hasta por la suma de CIENTO ONCE MILLONES QUINIENTOS CINCUENTA MIL PESOS M/CTE ($111.550.000), incluido los impuestos a que haya lugar.</t>
  </si>
  <si>
    <t>1. Realizar el seguimiento y reporte a documentos de política pública (PNAOCI, documentos CONPES entre otros) en el marco de las competencias de la dependencia. 2. Apoyar el seguimiento y reporte de Plan de acción institucional - PAI y compromisos estratégicos de la dependencia. 3. Apoyar el seguimiento de compromisos de la dependencia relacionados con decreto 1384 de 2023, Sistema Nacional de atención y reparación de víctimas SNARIV, entre otros. 4. Participar en la elaboración de ayudas de memorias, actas, respuesta a solicitudes de conceptos y derechos de petición, así como apoyar las metas de Plan Nacional de Biodiversidad y metas de Acción Climática con criterios de calidad y oportunidad dando cumplimiento a los términos legales y en cumplimiento de su objeto contractual. 5.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</si>
  <si>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ERIKA KATHERINNE SÁNCHEZ GUEVARA</t>
  </si>
  <si>
    <t>Profesional Universitario, Grado 11 Código 2044</t>
  </si>
  <si>
    <t>El término estrictamente indispensable para que el contratista cumpla con el objeto y obligaciones contractuales será ONCE (11) MESES Y QUINCE (15) DÍAS, o hasta 31 de diciembre del año de la suscripción del contrato, lo primero que ocurra.</t>
  </si>
  <si>
    <t>LINA PAOLA CAÑON RIVEROS</t>
  </si>
  <si>
    <t>YUDY MARCELA HERNÁNDEZ LÓPEZ</t>
  </si>
  <si>
    <t>Prestación de servicios profesionales a la Dirección de Asuntos Marinos, Costeros y Recursos Acuáticos del Ministerio de Ambiente y Desarrollo Sostenible, con el fin de apoyar el cumplimiento de sentencias judiciales y la gestión integral de los vertimientos a aguas marinas y costeras.</t>
  </si>
  <si>
    <t>El valor del contrato a celebrar es hasta por la suma de VEINTISEIS MILLONES DOSCIENTOS SESENTA Y CINCO MIL PESOS M/CTE ($26.265.000), incluido los impuestos a que haya lugar.</t>
  </si>
  <si>
    <t>1. Brindar apoyo técnico y de gestión para el análisis y el seguimiento a la implementación de la Resolución 0883 de 2018 y otros temas relacionados con vertimientos a aguas marinas en el territorio nacional. 2. Realizar la gestión interinstitucional y brindar apoyo técnico para la atención de la sentencia de Vía Parque Isla de Salamanca – VIPIS. 3.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4. Apoyar en la generación de insumos que hacen parte del Plan de Acción Interinstitucional 2026 y que le sean designadas por el supervisor. 5. Mantener actualizada la información del drive (Carpeta digital) de la DAMCRA correspondiente a los trámites asignados. 6. Las demás actividades relacionadas con el desarrollo del objeto del presente contrato, incluyendo la supervisión de los contratos y/o convenios que le sean designados por el supervisor.</t>
  </si>
  <si>
    <t>Profesional Especializado Código 2028 Grado 17</t>
  </si>
  <si>
    <t>El término estrictamente indispensable para que el contratista cumpla con el objeto y obligaciones contractuales será CUATRO (4) MESES, o hasta 31 de diciembre del año de la suscripción del contrato, lo primero que ocurra.</t>
  </si>
  <si>
    <t>PATRICIA EUGENIA PUCHE ACOSTA</t>
  </si>
  <si>
    <t>Profesional Especializado Código 2028 Grado 24</t>
  </si>
  <si>
    <t>Prestación de servicios profesionales a la Dirección de Asuntos Marinos, Costeros y Recursos Acuáticos del Ministerio de Ambiente y Desarrollo Sostenible, para apoyar la atención de órdenes judiciales, la preparación de insumos para acciones constitucionales y la respuesta a requerimientos de entes de control.</t>
  </si>
  <si>
    <t>El valor del contrato a celebrar es hasta por la suma de NOVENTA Y OCHO MILLONES DOSCIENTOS TREINTA Y UN MIL CIEN PESOS M/CTE ($98.231.100), incluido los impuestos a que haya lugar.</t>
  </si>
  <si>
    <t>1. Brindar apoyo jurídico a la Dirección de Asuntos Marinos, Costeros y Recursos Acuáticos (DAMCRA) en la atención de órdenes judiciales, mediante el seguimiento a las sentencias asignadas a la Dirección y la elaboración de documentos jurídicos conforme a las directrices impartidas por la supervisión. Preparar insumos jurídicos para la atención de acciones constitucionales, incluyendo proyectos de respuesta a acciones populares, tutelas, derechos de petición y demás mecanismos de control que involucren a la DAMCRA, en relación con el objeto contractual. Preparar y participar en reuniones, mesas jurídicas y demás espacios institucionales, en los que se aborden temas relacionados con órdenes judiciales, acciones constitucionales o requerimientos de entes de control, brindando acompañamiento jurídico a la Dirección. Elaborar y revisar memorandos, oficios, ayudas de memoria y demás documentos jurídicos requeridos, en el marco de la atención de órdenes judiciales, acciones constitucionales y requerimientos de entes de control. F-A-CTR-52: V11 – 16/10/2025 Página 6 de 19 5. Mantener actualizada la información del drive (Carpeta digital) de la DAMCRA correspondiente a los trámites asignados. 6. Las demás actividades relacionadas con el desarrollo del objeto del presente contrato, incluyendo la supervisión de los contratos y/o convenios que le sean designados por el supervisor.</t>
  </si>
  <si>
    <t>El término estrictamente indispensable para que el contratista cumpla con el objeto y obligaciones contractuales será ONCE (11) MESES, o hasta 31 de diciembre del año de la suscripción del contrato, lo primero que ocurra.</t>
  </si>
  <si>
    <t>HENRY AMADEO BERMUDEZ HORMAZA</t>
  </si>
  <si>
    <t>Prestar servicios de apoyo a la gestión como conductor de los vehículos a cargo del Ministerio de Ambiente y Desarrollo Sostenible.</t>
  </si>
  <si>
    <t>El valor del contrato a celebrar es hasta por la suma de TREINTA Y SIETE MILLONES NOVECIENTOS SETENTA Y TRES MIL TRESCIENTOS TREINTA Y TRES PESOS M/CTE ($ 37.973.333), incluido los impuestos a que haya lugar. El valor final del contrato corresponderá a la prestación efectiva y real del servicio.</t>
  </si>
  <si>
    <t>1. Prestar el servicio de conducción para los recorridos diarios de los directivos del Ministerio, así como para las solicitudes de transporte asignadas para el desplazamiento de los funcionarios de la Entidad, tanto dentro como fuera de la ciudad. Dichos traslados deberán realizarse exclusivamente para fines oficiales del Ministerio, conforme a lo previsto por el supervisor del contrato. 2. Prestar servicio de apoyo logístico para el traslado de expedientes y documentos en el momento que sea requerido por el Supervisor del contrato, el contratista no podrá, en ninguna circunstancia, hacer un uso distinto del vehículo asignado. 3. Prestar apoyo logístico de traslados de bienes muebles que se requieran para el desarrollo de las actividades que el supervisor del contrato disponga, con el fin de garantizar el normal desarrollo de las actividades del Ministerio. 4. Responde por el inventario entregado y asignado para ejercer sus actividades en el Ministerio. 5. Mantener una presentación personal impecable durante el cumplimiento del servicio, seguir las normas de comportamiento adecuadas y prestar el servicio con respeto, disposición y confidencialidad. Asimismo, será responsable de mantener el vehículo asignado en condiciones óptimas. 6. Velar por el correcto funcionamiento del vehículo, revisiones periódicas de los niveles de líquidos y el estado mecánico del vehículo asignado, informando por escrito al supervisor sobre cualquier reparación que deba efectuarse. En caso de novedad o siniestro, el contratista deberá informar de inmediato al supervisor del contrato, laborando un informe detallado de los hechos, el cual deberá presentar al día siguiente, junto con los soportes pertinentes. 7. Custodiar el vehículo, la documentación, las herramientas y los accesorios entregados, respondiendo por su adecuado cuidado, conservación y preservación. 8. Cumplir con las disposiciones establecidas en el Código Nacional de Tránsito vigente, asegurando que la Entidad no incurra en sanciones o multas durante la ejecución del contrato. 9. Presentar, junto con la cuenta de cobro, el reporte de comparendos emitidos sobre los vehículos conducidos, expedido por la autoridad competente. En caso de comparendos pendientes, deberá gestionar su pago o impugnación según lo estipulado por la ley, manteniendo informado al supervisor sobre la vigencia de la documentación del vehículo asignado. Además, deberá presentar un informe mensual con los recorridos realizados, conforme a las instrucciones del supervisor. 10. Realizar las demás actividades relacionadas con el objeto del contrato que le sean asignadas por el supervisor.</t>
  </si>
  <si>
    <t>A-02-02-02-008-005</t>
  </si>
  <si>
    <t>El término estrictamente indispensable para que el contratista cumpla con el objeto y obligaciones contractuales será ONCE (11) MESES Y VEINTISEIS (26) DIAS, o hasta 31 de diciembre de 2026, lo primero que ocurra.</t>
  </si>
  <si>
    <t>JOSE GREGORIO SILVA</t>
  </si>
  <si>
    <t>prestar servicios de apoyo a la gestión como conductor de los vehículos a cargo del Ministerio de Ambiente y Desarrollo Sostenible</t>
  </si>
  <si>
    <t>El valor del contrato a celebrar es hasta por la suma de TREINTA Y SIETE MILLONES OCHOCIENTOS SESENTA Y SEIS MIL SEISCIENTOS SESENTA Y SIETE PESOS M/CTE ($37.866.667) incluido los impuestos a que haya lugar.</t>
  </si>
  <si>
    <t>El término estrictamente indispensable para que el contratista cumpla con el objeto y obligaciones contractuales será ONCE (11) MESES Y VEINTICINCO (25) DIAS, o hasta 31 de diciembre de 2026, lo primero que ocurra.</t>
  </si>
  <si>
    <t>NELSON ENRIQUE ALVAREZ LIZARAZO</t>
  </si>
  <si>
    <t>Prestar servicios profesionales de carácter jurídico a la Oficina Asesora Jurídica del Ministerio de Ambiente y Desarrollo Sostenible, orientados en la representación judicial y extrajudicial de la entidad, así como al apoyo integral en la gestión transversal de las actuaciones administrativas y jurídicas necesarias para la adecuada defensa de los intereses del Ministerio.</t>
  </si>
  <si>
    <t>El valor del contrato a celebrar es hasta por la suma de $82.833.333, incluido los impuestos a que haya lugar.</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</si>
  <si>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juridica dispuestos por la Oficina Asesora Jurídica, manteniendo la trazabilidad y el cumplimiento de las directrices del Sistema Integrado de Gestión de Calidad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juridica de la entidad, dentro de los términos legales y de acuerdo con los lineamientos impartidos por la supervisión del contrato 7. Atender las demás actividades que, en el marco de las competencias de la Oficina Asesora Juridica, sean asignadas por el Supervisor del Contrato y que resulten necesarias para el desarrollo del objeto contractual</t>
  </si>
  <si>
    <t xml:space="preserve">SONIA ALEJANDRA AGUDELO ESPINOSA </t>
  </si>
  <si>
    <t>ANAMARIA FALLA PIMIENTO</t>
  </si>
  <si>
    <t>TECNOLOGIA EN ANALISIS Y DESARROLLO DE SISTEMAS DE INFORMACION</t>
  </si>
  <si>
    <t>Prestación de servicios profesionales como abogada en el relacionamiento estratégico y acompañamiento jurídico a los Grupos internos de trabajo de la Oficina Asesora Jurídica en el seguimiento de la agenda regulatoria y los proyectos normativos de competencia de la dependencia y en la proyección de conceptos jurídicos, respuestas a peticiones y demás documentos de carácter jurídico que sean sometidos a consideración de la Oficina Asesora Jurídica.</t>
  </si>
  <si>
    <t>El valor del contrato a celebrar es hasta por la suma de $ 62.363.333</t>
  </si>
  <si>
    <t>1. Consolidar, revisar y hacer seguimiento a los instrumentos normativos y/o reglamentaciones lideradas por las áreas técnicas y viceministerios del Ministerio de Ambiente y Desarrollo Sostenible, en el marco de la Agenda Regulatoria vigente. 2. Realizar seguimiento preventivo a los instrumentos normativos y/o reglamentaciones lideradas por las áreas técnicas y viceministerios, con el fin de anticipar y evitar riesgos antijurídicos que puedan comprometer a la entidad. 3. Revisar, proyectar, proponer recomendaciones jurídicas y apoyar la elaboración de conceptos jurídicos, actos administrativos e iniciativas normativas que se requieran por parte de la jefatura de la Oficina Asesora Jurídica. 4. Proyectar, consolidar y gestionar respuestas a derechos de petición, quejas, reclamos, solicitudes de información y demás peticiones y requerimientos de los usuarios tanto internos como externos de la entidad relacionados con el objeto del contrato. 5. Las demás actividades asignadas por el Supervisor del Contrato y que estén relacionadas con el objeto contractual.</t>
  </si>
  <si>
    <t>El término estrictamente indispensable para que el contratista cumpla con el objeto y obligaciones contractuales será Once (11) meses y veintitrés (23) días calendario,</t>
  </si>
  <si>
    <t>JHON MARIO CARVAJAL SANABRIA</t>
  </si>
  <si>
    <t>El valor del contrato a celebrar es hasta por la suma de OCHENTA Y OCHO MILONES DOSCIENTOS CINCUENTA MIL PESOS M/CTE ($88.250.000), incluido los impuestos a que haya lugar.</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</si>
  <si>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</si>
  <si>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El término estrictamente indispensable para que el contratista cumpla con el objeto y obligaciones contractuales será de Once (11) meses y veintitrés (23) días calendario, o hasta 31 de diciembre del año de la suscripción del contrato, lo primero que ocurra.</t>
  </si>
  <si>
    <t>ANGELA PAOLA ALBA MUÑOZ</t>
  </si>
  <si>
    <t>Prestar servicios profesionales jurídicos en temas estratégicos de carácter social, ambiental y de biodiversidad, de competencia de la Oficina Asesora Jurídica del Ministerio de Ambiente y Desarrollo Sostenible, en especial en la atención de asuntos étnicos relacionados con comunidades negras, afrocolombianas, raizales y palenqueras y aspectos vinculados al sector minero-energético, así como en temas de gestión integral del ambiente y los recursos naturales.</t>
  </si>
  <si>
    <t>El valor del contrato a celebrar es hasta por la suma de CIENTO DIECISIETE MILLONES SEISCIENTOS SESENTA Y SEIS MIL SEISCIENTOS SESENTA Y SIETE PESOS M/CTE ($117.666.667), incluido los impuestos a que haya lugar.</t>
  </si>
  <si>
    <t>1. Apoyar, desde el componente jurídico, la elaboración y revisión de asuntos estratégicos de carácter social, ambiental y de biodiversidad, en especial aquellos relacionados con comunidades negras, afrocolombianas, raizales y palenqueras, así como con los sectores productivos, incluyendo el minero energético. 2. Prestar apoyo jurídico en los espacios convocados como mesas técnico-jurídicas, derivadas de procesos de consulta previa o de diálogo con Consejos Comunitarios, demás autoridades étnicas e instancias interinstitucionales relacionadas, y efectuar el seguimiento a los compromisos que en dichos espacios se generen para la Oficina Asesora Jurídica. 3. Proyectar y apoyar, desde el componente jurídico, la elaboración de conceptos, actos administrativos, informes y demás documentos jurídicos que se requieran en desarrollo del objeto contractual. 4. Participar en las reuniones que le sean solicitadas por la Jefatura de la Oficina Asesora Jurídica, con el fin de brindar análisis y apoyo jurídico sobre los temas que le sean requeridos. 5. Ejecutar las demás actividades que le sean asignadas por el Supervisor del contrato y que guarden relación con el objeto contractual.</t>
  </si>
  <si>
    <t>El término estrictamente indispensable para que el contratista cumpla con el objeto y obligaciones contractuales será de 11 meses y 23 días calendario, o hasta el 31 de diciembre del año de la suscripción del contrato, lo primero que ocurra.</t>
  </si>
  <si>
    <t>MARIA CAROLINA USCATEGUI</t>
  </si>
  <si>
    <t>Viceministra de Ordenamiento Ambiental del Territorio</t>
  </si>
  <si>
    <t>VICEMINISTRA DE ORDENAMIENTO AMBIENTAL DEL TERRITORIO</t>
  </si>
  <si>
    <t>Brindar apoyo profesional al Viceministerio de Ordenamiento Ambiental del Territorio en la planeación financiera, ejecución y control presupuestal de los proyectos y recursos correspondientes a las diferentes áreas y al despacho del VOAT.</t>
  </si>
  <si>
    <t>El valor del contrato a celebrar es hasta por la suma de CIENTO CINCUENTA Y NUEVE MILLONES TRESCIENTOS DOCE MIL CIENTO SESENTA Y SIETE PESOS M/CTE ($159.312.167), incluido los impuestos a que haya lugar.</t>
  </si>
  <si>
    <t>LUZ DARY CARMONA MORENO</t>
  </si>
  <si>
    <t>El término estrictamente indispensable para que el contratista cumpla con el objeto y obligaciones contractuales será por once (11) meses y veinticinco (25) días calendario, o hasta 31 de diciembre del año de la suscripción del contrato, lo primero que ocurra.</t>
  </si>
  <si>
    <t>JUAN SEBASTIAN GIRALDO BUENAVENTURA</t>
  </si>
  <si>
    <t>INGENIERIA INDUSTRIAL</t>
  </si>
  <si>
    <t>Brindar servicios profesionales para asistir en el seguimiento y reporte del cumplimiento de los compromisos relacionados con diversas actividades, metas y proyectos estratégicos liderados desde el Despacho de la Ministra de Ambiente y Desarrollo Sostenible</t>
  </si>
  <si>
    <t>El valor del contrato a celebrar es hasta por la suma de CIENTO TREINTA MILLONES CIENTO SESENTA Y SEIS MIL SEISCIENTOS SESENTA Y SIETE PESOS M/CTE ($130.166.667), incluido los impuestos a que haya lugar.</t>
  </si>
  <si>
    <t>1. Colaborar en el Despacho de la Ministra de Ambiente y Desarrollo Sostenible en la organización y seguimiento de los compromisos establecidos en los Comités Sectoriales y Directivos. 2. Apoyar a las distintas dependencias del Ministerio en el seguimiento de las agendas estratégicas del Despacho de la Ministra y participar en los espacios de coordinación interinstitucional e intersectorial que se requieran. 3. 4. 5. 6. 7. 8. Brindar apoyo a las dependencias del Ministerio en la asistencia, formulación y seguimiento de programas y proyectos, siempre que se le solicite. Ayudar en la creación de lineamientos y directrices institucionales para la presentación, formulación, evaluación y/o seguimiento de diversos programas estratégicos o proyectos. Colaborar en el reporte de macro metas y otras acciones relacionadas con la dependencia, en el contexto del Plan Nacional de Desarrollo, Plan de Acción y otros planes institucionales donde el Despacho de la Ministra tenga compromisos. Apoyar en la elaboración de respuestas a solicitudes de información, reportes, informes y demás requerimientos relacionados con los temas vinculados a las responsabilidades y el objeto del contrato. Realizar trabajo de campo en territorio con el objetivo de hacer seguimiento de los compromisos en el Despacho de la Ministra, conforme sea solicitado por la supervisión del contrato. Realizar otras tareas asignadas por la supervisión del contrato que estén directamente relacionadas con su propósito.</t>
  </si>
  <si>
    <t>DIANA PAOLA SALAMANCA MESA</t>
  </si>
  <si>
    <t>asesor código 1020 grado 13</t>
  </si>
  <si>
    <t>DESPACHO MINISTRA</t>
  </si>
  <si>
    <t>El término estrictamente indispensable para que el contratista cumpla con el objeto y obligaciones contractuales será ONCE (11) MESES Y VEINTICINCO (25) DÍAS CALENDARIO, o hasta 31 de diciembre del año de la suscripción del contrato, lo primero que ocurra.</t>
  </si>
  <si>
    <t>ALEJANDRA EUGENIA PACHÓN MOLINA</t>
  </si>
  <si>
    <t>CIENCIA POLITICA</t>
  </si>
  <si>
    <t>1. Monitorear el avance logrado frente a las metas y compromisos fijados por el Despacho de la Ministra en los espacios de coordinación estratégica de las dependencias. 2. Colaborar en el Despacho de la Ministra de Ambiente y Desarrollo Sostenible en el seguimiento de los compromisos establecidos en los Comités Sectoriales y Directivos. 3. Participar en las agendas territoriales que determine el supervisor del contrato y apoyar con el seguimiento de los compromisos hechos por el Despacho de la Ministra en el marco de las visitas. 4. Apoyar a diversas entidades y dependencias en el seguimiento de las agendas estratégicas del Despacho de la Ministra de Ambiente y Monitorear el avance logrado frente a las metas y compromisos fijados por el Despacho de la Ministra en los espacios de coordinación estratégica de las dependencias. 5. Realizar informes gerenciales sobre el estado de los compromisos estratégicos, con base en la consolidación de la información que sea solicitada por el supervisor del contrato. 6. Asistir a las entidades y dependencias proporcionando apoyo metodológico en la formulación y seguimiento de programas y proyectos estratégicos que se le asignen. 7. Colaborar en la creación de lineamientos y directrices institucionales para la presentación, formulación, evaluación y/o seguimiento de proyectos estratégicos. 8. Brindar apoyo en la integración de modelos para el seguimiento y evaluación de temas estratégicos, siguiendo los lineamientos del Departamento Nacional de Planeación y la Presidencia de la República (Consejería para las Regiones y Macrometas). 9. Realizar otras actividades asignadas por el supervisor del contrato que estén directamente relacionadas con su propósito.</t>
  </si>
  <si>
    <t>Prestar servicios profesionales al Despacho de la Ministra de Ambiente y Desarrollo Sostenible en seguimiento al cumplimiento de compromisos de diversas actividades, metas y proyectos, así como brindar apoyo metodológico en formulación y evaluación</t>
  </si>
  <si>
    <t>El valor del contrato a celebrar es hasta por la suma de CIENTO CINCUENTA Y NUEVE MILLONES SETECIENTOS CINCUENTA MIL PESOS M/CTE ($159.750.000), incluido los impuestos a que haya lugar.</t>
  </si>
  <si>
    <t>LAURA VALENTINA TOVAR OLIVEROS</t>
  </si>
  <si>
    <t>INGENIERO</t>
  </si>
  <si>
    <t>Prestar servicios profesionales a la Dirección de Ordenamiento Ambiental Territorial y Sistema Nacional Ambiental, para apoyar los procesos de recepción, gestión, consolidación, estructuración procesamiento y disposición de la información de acuerdo con los procesos misionales y estratégicos de la Dirección, así como otras prioridades que le sean asignadas.</t>
  </si>
  <si>
    <t>El valor del contrato a celebrar es hasta por la suma de SETENTA Y SIETE MILLONES OCHOCIENTOS OCHENTA MIL PESOS M/CTE ($77.880.000), incluido los impuestos a que haya lugar.</t>
  </si>
  <si>
    <t>1. Apoyar a la Dirección de Ordenamiento Ambiental Territorial y Sistema Nacional Ambiental en la estructuración, organización actualización permanente de las bases de datos y repositorios existentes requeridas por la coordinación del SINA, entre ellas, la conformación y actualización de las entidades que hacen parte del SINA, y demás información estratégica que le sea requerida, dando lugar a la generación de los reportes e informes a que haya lugar. 2. Apoyar el ejercicio de seguimiento al desarrollo de los consejos directivos de las Autoridades Ambientales del Sistema Nacional Ambiental, lo que involucra la gestión, recepción, consolidación y disposición de la información de las sesiones, el registro y reporte de los temas estratégicos. 3. Actualizar de manera permanente y según demanda de la coordinación del Grupo SINA las fichas técnicas contextuales de las Autoridades ambientales del Sistema Nacional Ambiental SINA. 4. Apoyar a la Dirección de Ordenamiento Ambiental Territorial y Sistema Nacional Ambiental, en la consolidación de los reportes remitidos por los delegados de la señora ministra ante los consejos y juntas directivas de las Autoridades Ambientales Regionales y Urbanas en las que el Minambiente tenga participación. 5. Elaborar informes, ayudas de memoria, actas y demás documentos que el sean requeridos en desarrollo del objeto contractual, incluido el reporte para la elaboración del cumplimiento del Plan de Acción de la Dirección y la asistencia y participación de los espacios a los que sea convocado. 6. Brindar apoyo profesional a la Dirección de Ordenamiento Ambiental Territorial y Sistema Nacional Ambiental para el manejo, gestión y análisis espacial de la información geográfica proveniente de las autoridades ambientales y demás entidades del SINA. 7. Apoyar a la Dirección de Ordenamiento Ambiental Territorial y Sistema Nacional Ambiental en el desarrollo de acciones de articulación y modernización del SINA, de conformidad a las prioridades que le sean asignadas. 8. Las demás obligaciones que le sean asignadas y que guarden relación directa con la naturaleza del objeto contractual.</t>
  </si>
  <si>
    <t>El término estrictamente indispensable para que el contratista cumpla con el objeto y obligaciones contractuales será de 11 meses y 24 días o, hasta 31 de diciembre del año de la suscripción del contrato, lo primero que ocurra.</t>
  </si>
  <si>
    <t>DAYANA FERNANDA LOZANO ORTIZ</t>
  </si>
  <si>
    <t>Prestación de servicios profesionales a la Dirección de Ordenamiento Ambiental Territorial y Sistema Nacional Ambiental como apoyo en la gestión y atención de los compromisos interinstitucionales e institucionales en materia de planificación a través del seguimiento e implementación de las actividades misionales y estratégicas para la mejora continua de los procesos de la dirección.</t>
  </si>
  <si>
    <t>El valor del contrato a celebrar es hasta por la suma de NOVENTA Y DOS MILLONES CUARENTA MIL PESOS M/CTE ($92.040.000), incluido los impuestos a que haya lugar.</t>
  </si>
  <si>
    <t>1. Apoyar en la elaboración, consolidación y reporte de indicadores e informes solicitados por la Oficina Asesora de Planeación del Ministerio, Departamento Nacional de Planeación, Oficina de Tecnologías de la Información y Comunicación OTIC, Unidad Coordinadora para el Gobierno Abierto, Oficina de Control Interno y entes de control. 2. Apoyar en la formulación, mantenimiento y actualización de los procedimientos del Sistema de Integrado de Gestión SOMOSIG, así como generar los reportes correspondientes para los procesos que pertenecen a la Dirección. 3. Apoyar en la construcción, procesamiento y análisis de la información que genera la Dirección en su ejercicio misional con el fin de fortalecer el seguimiento a su gestión, a través de la identificación de debilidades, oportunidades, fortalezas y amenazas, aplicadas para garantizar un mejoramiento continuo. 4. Apoyar el desarrollo permanente de capacitaciones, reuniones y actividades de participación a nivel interno e interinstitucional de conformidad con las prioridades establecidas por la Dirección y otros actores de interés 5. Apoyar en la preparación y atención de las auditorías internas y externas que se lleven a cabo en la Dirección, así como en la elaboración y seguimiento de los planes de mejoramiento producto de las mismas. 6. Apoyar en el seguimiento, revisión y análisis de información en el marco de los compromisos del Plan Nacional de Desarrollo y con presidencia en relación con macro meta y sinergia, además de brindar apoyo y participar en espacios de trabajo para el cumplimiento de los compromisos de la Dirección. 7. Apoyar en la formulación, consolidación y reporte del Plan de Adquisiciones, además de los ajustes que se le realicen a este según la necesidad, así mismo se debe brindar apoyo en los procesos contractuales que adelanta la DOAT-SINA, en la revisión de documentos y alistamiento de los mismos y generar reportes en el marco de la ejecución del proyecto inversión de la Dirección. 8. Las demás obligaciones que le sean asignadas y que guarden relación directa con la naturaleza del objeto contractual.</t>
  </si>
  <si>
    <t>JONATHAN STEVEN CORTES RODRIGUEZ</t>
  </si>
  <si>
    <t>ADMINISTRACIÓN AMBIENTAL</t>
  </si>
  <si>
    <t>Prestar servicios profesionales a la Unidad Coordinadora para el Gobierno Abierto y Servicio a la Ciudadanía en la gestión y atención de los diferentes canales de primer contacto con la ciudadanía, mediante el análisis, orientación, trámite y seguimiento de los requerimientos recibidos, con calidad, eficacia y oportunidad para la respuesta institucional.</t>
  </si>
  <si>
    <t>El valor del contrato a celebrar es hasta por la suma de CUARENTA Y SIETE MILLONES TRESCIENTOS TREINTA Y TRES MIL TRESCIENTOS TREINTA Y TRES PESOS M/CTE ($47.333.333) incluido los impuestos a que haya lugar.</t>
  </si>
  <si>
    <t>1. Atender de manera oportuna y eficaz los diferentes canales de comunicación habilitados por la Entidad, brindando orientación clara y veraz a la ciudadanía sobre los trámites, servicios y procedimientos institucionales. 2. Registrar en los sistemas o aplicativos institucionales toda la información relacionada con las solicitudes, peticiones, quejas, reclamos, sugerencias y denuncias (PQRSD), con el fin de proteger la trazabilidad, integridad y confidencialidad de los datos. 3.Apoyar la identificación, elaboración y actualización del banco de preguntas frecuentes derivadas de la atención a la ciudadanía en los diferentes canales de comunicación 4.Apoyar la elaboración y presentación de informes periódicos sobre la atención brindada en los canales de comunicación, detallando el número de solicitudes atendidas, remitidas y cerradas, así como las incidencias o recomendaciones para mejorar el servicio al ciudadano. 5. Las demás actividades asignadas por el supervisor, siempre que estén relacionadas con el objeto y las funciones del grupo.</t>
  </si>
  <si>
    <t>El término estrictamente indispensable para que el contratista cumpla con el objeto y obligaciones contractuales será de ONCE (11) MESES Y VEINTICINCO (25) DÍAS o hasta 31 de diciembre del año de la suscripción del contrato, lo primero que ocurra.</t>
  </si>
  <si>
    <t>ALEJANDRA GUADALUPE GALVIS QUIJANO</t>
  </si>
  <si>
    <t>INGENIERIA SANITARIA</t>
  </si>
  <si>
    <t>Prestar servicios de apoyo a la gestión a la Unidad Coordinadora para el Gobierno Abierto y Servicio a la Ciudadanía en las actividades de radicación de la Entidad, mediante la recepción, registro, clasificación y trámite de comunicaciones oficiales y documentos, de manera oportuna, organizada y adecuada atención a los usuarios.</t>
  </si>
  <si>
    <t>El valor del contrato a celebrar es hasta por la suma de CUARENTA Y DOS MILLONES DOSCIENTOS CUARENTA Y CINCO MIL PESOS M/CTE ($42.245.000) incluido los impuestos a que haya lugar.</t>
  </si>
  <si>
    <t>1. Recibir, registrar y radicar de manera oportuna y ordenada las comunicaciones oficiales y documentos que ingresan a la Entidad, realizando una correcta identificación, clasificación y trazabilidad conforme a los lineamientos del Sistema de Gestión Documental. Atender y orientar a los usuarios internos y externos que se acercan a la ventanilla o canales de radicación, brindando información clara y precisa sobre los procedimientos de recepción y trámite de documentos, en concordancia con las normas de atención al ciudadano. Elaborar informes periódicos sobre las actividades de radicación y registro de comunicaciones, consolidando estadísticas de ingreso, salida y trámite de documentos, así como observaciones que contribuyan al mejoramiento de los procesos documentales de la Entidad. Las demás actividades asignadas por el supervisor, siempre que estén relacionadas con el objeto y las funciones del grupo.</t>
  </si>
  <si>
    <t>NATHALIA CHACON SUAREZ</t>
  </si>
  <si>
    <t>El valor del contrato a celebrar es hasta por la suma de CINCUENTA Y NUEVE MILLONES CIENTO SESENTA Y SEIS MIL SEISCIENTOS SESENTA Y SIETE PESOS M/CTE ($59.166.667) incluido los impuestos a que haya lugar.</t>
  </si>
  <si>
    <t>1.Realizar el análisis y trámite de los traslados por competencia derivados de las PQRSD, con el fin de realizar de manera correcta la remisión a la entidad responsable de la respuesta dentro de los términos legales establecidos y verificando que la información enviada sea completa, pertinente y conforme a la normatividad aplicable. Proyectar respuestas a las peticiones asignadas, de manera pronta, completa y de fondo al asunto planteado por el ciudadano, debidamente sustentadas en la normativa aplicable y que sean tramitadas dentro de los plazos legales establecidos. Realizar con la debida anticipación, de manera clara, formal y oportuna, la solicitud y recopilación de los insumos necesarios ante las dependencias del Ministerio, para la gestión y resolución de las PQRSD, con el fin de proyectar respuestas de calidad, completas y de fondo y dentro de los plazos establecidos. 4. 5. 6. Realizar seguimiento constante a las solicitudes de insumos e información requeridas a las dependencias competentes, con el fin de asegurar su recepción oportuna para la proyección de las respuestas de las PQRSD dentro de los términos legales establecidos por la Ley 1755 de 2015 y demás normatividad aplicable. Registrar y mantener actualizada la información relacionada con las PQRSD en los sistemas o aplicativos institucionales, asegurando la trazabilidad y respaldo de la gestión realizada. Las demás actividades asignadas por el supervisor, siempre que estén relacionadas con el objeto y las funciones del grupo.</t>
  </si>
  <si>
    <t>RUBEN DARIO MURILLO VILLAFUERTE</t>
  </si>
  <si>
    <t>Prestar servicios de apoyo a la gestión a la Unidad Coordinadora para el Gobierno Abierto y Servicio a la Ciudadanía, bridando soporte en lo relacionado con gestión documental y archivo de la dependencia conforme a los lineamientos institucionales establecidos.</t>
  </si>
  <si>
    <t>El valor del contrato a celebrar es hasta por la suma de CUARENTA Y SEIS MILLONES CIENTO CINCUENTA MIL PESOS M/CTE ($46.150.000) incluido los impuestos a que haya lugar.</t>
  </si>
  <si>
    <t>1. Brindar apoyo en el tramite de las comunicaciones de salida que proyecta la UCGA, remisión a los destinatarios y finalización del expediente en el gestor de correspondencia ARCA, realizando la clasificación documental de conformidad con los lineamientos internos de la Entidad. Realizar seguimiento a las comunicaciones de salida que realiza el Ministerio, verificando el cargue de los certificados de envío en el gestor de correspondencia ARCA. Aplicar los procesos técnicos de organización a los documentos físicos y electrónicos que integran el archivo de gestión de la unidad y que se encuentran en depósitos físicos, el sistema de gestión documental ARCA y otros repositorios o herramientas informáticas institucionales. Mantener actualizados en todo momento los inventarios fisicos y electrónicos de la unidad haciendo uso del Formato Único de Inventario Documental (FUID) y las herramientas informáticas que sean dispuestas para tal fin, incluyendo la totalidad de los documentos físicos y electrónicos. Las demás actividades que le sean asignadas por la supervisión del contrato y que estén en el marco del objeto del contrato.</t>
  </si>
  <si>
    <t>1. Elaborar informes, presentaciones y participar en reuniones sobre el seguimiento a la ejecución financiera de los recursos asociados a los Proyectos de Inversión de las áreas adscritas al Viceministerio. 2. Apoyar el seguimiento a la ejecución presupuestal de proyectos del Viceministerio, incluyendo la información financiera de contratos e instancias de participación e interés. 3. Apoyar las actividades relacionadas con la planeación estratégica del Ministerio, incluyendo la actualización del Plan Anual de Adquisiciones, Plan Estratégico Institucional (PEI) y Plan de Acción Institucional (PAI). 4. Apoyar la revisión de la información de los campos financieros de los informes de los contratistas bajo la supervisión del Viceministerio de ordenamiento ambiental del territorio. 5. Apoyar la gestión y seguimiento del avance de los compromisos adquiridos con las comunidades Negras, Afrocolombianas, Raizales y Palenqueras cuyas temáticas pertenezcan a las áreas del Viceministerio de Ordenamiento Ambiental del Territorio. 6. Participar en reuniones, elaborar ayudas de memoria y proyectar y verificar respuestas oportunas a los PQRS en los temas relacionados con su objeto contractual.</t>
  </si>
  <si>
    <t>VICEMINISTRO DE ORDENAMIENTO AMBIENTAL DEL TERRITORIO - DIRECCIÓN DE ORDENAMIENTO AMBIENTAL TERRITORIAL Y COORDINACIÓN DEL SISTEMA NACIONAL AMBIENTAL -SINA</t>
  </si>
  <si>
    <t>1. Apoyar a la Dirección de Gestión Integral del Recuso Hídrico en el diseño de la metodología que permita implementar las fases de formulación estratégica, promoción y difusión del proceso de actualización de la PNGIRH. 2. Apoyar el diseño de la estrategia de seguimiento y evaluación de la PNGIRH. 3. Elaborar insumos técnicos que permitan consolidar el documento de Política. 4. Participar en los espacios y escenarios, incluyendo el acompañamiento técnico a las autoridades ambientales, comités regionales, mesa de modelación y mesas de trabajo, así como aquellas que sean requeridas por el supervisor, en virtud del cumplimiento del objeto contractual. 5. Apoyar el seguimiento técnico del programa que se lleva a cabo en el territorio priorizado de la ecorregión de La Mojana. 6. Las demás actividades que le sean requeridas por el Supervisor del Contrato y que tenga relación con el objeto y obligaciones del contrato</t>
  </si>
  <si>
    <t>CAROL LIZETH PRIETO MORENO</t>
  </si>
  <si>
    <t>C-3202-0900-21-40101B-3202053-02</t>
  </si>
  <si>
    <t>CARLOS GARRID RIVERA OSPINA</t>
  </si>
  <si>
    <t>Coordinador Grupo de Gestión Integral de Bosques y Reservas Forestales Nacionales</t>
  </si>
  <si>
    <t>Prestación de servicios profesionales a la Dirección de Bosques, Biodiversidad y Servicios Ecosistémicos, desde el componente técnico para el fortalecimiento del trámite de sustracciones y el pronunciamiento sobre actividades de bajo impacto ambiental en Reservas Forestales de orden nacional.</t>
  </si>
  <si>
    <t>El valor del contrato a celebrar es hasta por la suma de SETENTA Y UN MILLONES DE PESOS M/CTE($71.000.000), incluido los impuestos a que haya lugar.</t>
  </si>
  <si>
    <t>1. Evaluar desde el componente técnico las solicitudes de sustracción y la atención de solicitudes de bajo impacto ambiental en áreas de reservas forestales nacionales, generando los respectivos conceptos técnicos y documentos asociados. 2.Llevar a cabo las actividades de organización y saneamiento técnico de los expedientes asignados del trámite de sustracción de las áreas de reservas forestales nacionales, así como actualizar las matrices respectivas. 3. Apoyar la creación de actividades en el SILAMC 4. Proyectar las respuestas de las PQRS, dentro de los tiempos requeridos. 5. Apoyar a la Dirección en la supervisión de los contratos y/o convenios, así como participar en las diferentes mesas de trabajo, reuniones y comités, relacionados con los trámites a cargo cuando se requiriera por parte del supervisor. 6. Entregar al archivo de gestión de la Dirección de Bosques, Biodiversidad y Servicios Ecosistémicos, la documentación generada durante el desarrollo de las obligaciones del contrato, empleando los formatos establecidos en el sistema integrado de gestión. 7. Las demás que se requieran para la adecuada ejecución del objeto contractual.</t>
  </si>
  <si>
    <t>El término estrictamente indispensable para que el contratista cumpla con el objeto y obligaciones contractuales será ONCE (11) MESESY VEINTICINCO(25) DÍAS, o hasta 31 de diciembredel año de la suscripción del contrato, lo primero que ocurra.</t>
  </si>
  <si>
    <t>MARIA MERCEDES GONZALEZ VARGAS</t>
  </si>
  <si>
    <t>ADMINISTRACION PUBLICA</t>
  </si>
  <si>
    <t>Prestar servicios profesionales a la Dirección de Bosques, Biodiversidad y Servicios Ecosistémicos del Ministerio de Ambiente y Desarrollo Sostenible, brindando apoyo administrativo, contractual y seguimiento a las actividades relacionadas con la gestión contractual de la Dirección.</t>
  </si>
  <si>
    <t>El valor del contrato a celebrar es hasta por la suma de NOVENTA Y NUEVE MILLONES CIENTO NOVENTA Y CUATRO MIL CIENTO CINCUENTA PESOS MICTE ($ 99.194.150), incluido los impuestos a que haya lugar.</t>
  </si>
  <si>
    <t>1. Apoyar en la estructuración de convenios y contratos necesarios para la implementación de las acciones programadas por la Dirección. 2. Apoyar con el trámite en revisión y elaboración de las modificaciones contractuales en el desarrollo de los diferentes contratos y/o convenios de la Dirección. 3. Participar en las diferentes mesas de reunión y comités, relacionados con los tramites contractuales a cargo de la Dirección cuando se requirieran. 
4. Apoyar a la Dirección y sus coordinaciones en el acompañamiento a la supervisión de los contratos yıla convenios desde la parte contractual, de conformidad con lo establecido en los manuales de la Entidad. 5. Apoyar en la elaboración y gestión de respuesta a las PQRS que le sean asignadas por la supervisión a través de la plataforma ARCA o por otro medio o herramienta de la entidad, con relación al objeto contractual.6. Las demás que se requieran para la adecuada ejecución del objeto contractual.</t>
  </si>
  <si>
    <t xml:space="preserve">YULI TATIANA QUINTERO ARIAS </t>
  </si>
  <si>
    <t>Prestar servicios profesionales para apoyar a la Oficina Asesora de Planeación del Ministerio de Ambiente y Desarrollo Sostenible, en el desarrollo de las acciones requeridas para la gestión de proyectos de inversión pública y la programación presupuestal en las plataformas definidas para tal fin y contribuir en la elaboración de informes de seguimiento a la ejecución presupuestal del sector de Ambiente y Desarrollo Sostenible.</t>
  </si>
  <si>
    <t>FARLEY CLARA MILENA SADOVAL ROMERO</t>
  </si>
  <si>
    <t>Coordinador del Grupo de Programación y Gestión Presupuestal</t>
  </si>
  <si>
    <t>El valor del contrato a celebrar es hasta por la suma de CIENTO SEIS MILLONES QUINIENTOS MIL PESOS M/CTE ($106.500.000), incluido los impuestos a que haya lugar.</t>
  </si>
  <si>
    <t>1. Apoyar en la revisión de los procesos involucrados en las diferentes etapas del ciclo de los proyectos de inversión del sector de Ambiente y Desarrollo Sostenible en las plataformas respectivas. 2. Brindar acompañamiento a las dependencias del Ministerio y entidades del sector en la formulación, modificación, gestión de recursos, planeación y reporte de avance de los proyectos de inversión de conformidad con los lineamientos definidos por el Departamento Nacional de Planeación. 3. Prestar apoyo en la realización de acciones requeridas para los trámites y la programación presupuestal del Ministerio y de las entidades del Sector Ambiente y Desarrollo Sostenible. 4. Apoyar en la elaboración de los informes y presentaciones de ejecución presupuestal del Ministerio de Ambiente y Desarrollo Sostenible. 5. Brindar apoyo en la proyección de respuestas a las solicitudes de información, peticiones, quejas y reclamos dentro de los términos legales establecidos que efectúen los usuarios internos y externos de la entidad relacionados con sus obligaciones 6. Apoyar en la consolidación y actualización de la información de los proyectos registrados para ser incluidos en Plan Operativo Anual de Inversiones - POAI, cartas de modificaciones y para elaboración de trámites de distribución. 7. Apoyar en la elaboración de los informes de gestión, empalme, cierre de gobierno y los demás requeridos por el coordinador del Grupo. 8. Las demás actividades asignadas por el supervisor del contrato y que tengan relación con el objeto contrato.</t>
  </si>
  <si>
    <t>JORGE WILLIAM VANEGAS AREVALO</t>
  </si>
  <si>
    <t>Prestar los servicios profesionales a la Dirección de Bosques, Biodiversidad y Servicios Ecosistémicos del Ministerio de Ambiente y Desarrollo Sostenible para realizar el acompañamiento jurídico de los procesos contractuales en la etapa precontractual, ejecución y liquidación, así como la estructuración y el seguimiento a los procedimientos administrativos sancionatorios que se deriven de presuntos incumplimientos contractuales que estén a cargo de la Dirección.</t>
  </si>
  <si>
    <t>El valor del contrato a celebrar es hasta por la suma de OCHENTA Y CINCO MILLONES DOSCIENTOS CINCUENTA MIL PESOS M/CTE ($ 85.250.000), incluido los impuestos a que haya lugar.</t>
  </si>
  <si>
    <t>1. Brindar apoyo juridico en la preparación y estructuración de los documentos previos de contratos de prestación de servicios. 2. Apoyar juridicamente a los supervisores de Dirección y de sus coordinaciones en la gestión y elaboración de los documentos necesarios o actos administrativos para adelantar los posibles Incumplimientos que, en el marco de la ejecución de los contratos, asi como hacer seguimiento al trámite asistiendo a las audiencias y procurando realizar todas las actividades que se requieran en el marco de esta obligación. 3. Apoyar juridicamente a la Dirección de Bosques, Biodiversidad y Servicios Ecosistémicos en el trámite para la celebración, ejecución y liquidación de contratos y/o convenios, o procesos de selección que se requieran. 4. Realizar las gestiones necesarias para el trámite de modificaciones tales como reducciones, terminaciones, liquidaciones, prorrogas y todas las que se requieran conforme a las directrices del supervisor." 5. Participar en las reuniones o mesas de trabajo convocadas o asignadas por el supervisor que versen sobre temas relacionados con el objeto y las obligaciones contractuales. Ministerio de Ambiente y Desarrollo Sostenible6. Apoyar juridicamente la proyección de respuestas a consultas, actos administrativos o derechos de petición sobre temas relacionados con las obligaciones contractuales cuando el supervisor lo requiera. 7. Las demás que se requieran para la adecuada ejecución del objeto contractual.</t>
  </si>
  <si>
    <t xml:space="preserve">NELSY ROCIO JIMENEZ VILLALOBOS </t>
  </si>
  <si>
    <t>ADMINISTRACION DE EMPRESAS</t>
  </si>
  <si>
    <t>Prestación de servicios profesionales al Grupo de Talento Humano en las actividades encaminadas al control, seguimiento y gestión del proceso administrativo, presupuestal y financiero del Grupo de Talento Humano del Ministerio de Ambiente y Desarrollo Sostenible.</t>
  </si>
  <si>
    <t>El valor del contrato a celebrar es hasta por la suma de NOVENTA Y CINCO MILLONES SETECIENTOS TREINTA Y TRES MIL TRESCIENTOS TREINTA Y TRES PESOS M/CTE ($94.933.333), incluido los impuestos a que haya lugar</t>
  </si>
  <si>
    <t>1. Realizar el seguimiento de la gestión presupuestal del Grupo de Talento Humano (GTH). 2. Apoyar a la coordinación del grupo de talento humano con la revisión del cumplimiento de los requisitos de cobro y pago de los contratos asociados al GTH. 3. Gestionar con las áreas y/o grupos correspondientes del Ministerio de Ambiente y Desarrollo Sostenible, las solicitudes de expedición de CDP así como las modificaciones del presupuesto requeridas para la operación del Grupo de Talento Humano. 4. Realizar, revisar, modificar y actualizar el Plan Anual de Adquisiciones del Grupo de Talento Humano, de acuerdo con los requierimientos y necesidades realizadas por la supervisión. 5. Realizar los proyecciones presupuestales y de contratación requeridas para los informes de plan de compras y adquisiciones requeridas por el Ministerio de Ambiente y Desarrollo Sostenible. 6. Elaborar y actualizar las bases de datos con la información de la contratación asociada al Grupo de Talento Humano. 7. Realizar la proyección del PAC (Plan Anualizado de Caja) del grupo de talento humano. 8. Apoyar en la elaboración de respuesta a solicitudes de información realizada por áreas del Ministerio, entes de control o terceros, relacionada con los trámites administrativos, presupuestales y/o financieros del Grupo de Talento Humano. 9. Asistir a las reuniones programadas de manera virtual o presencial. 10. Las demás que le sean asignadas por el supervisor en relación con el objeto del contrato.</t>
  </si>
  <si>
    <t>El término estrictamente indispensable para que el contratista cumpla con el objeto y obligaciones contractuales será ONCE MESES Y VEINTISEIS DÍAS, o hasta 31 de diciembre del año de la suscripción del contrato, lo primero que ocurra.</t>
  </si>
  <si>
    <t>YANETH RODRIGUEZ GAMBA</t>
  </si>
  <si>
    <t>Prestar servicios profesionales a la Dirección de Gestión Integral del Recurso Hídrico del Ministerio de Ambiente y Desarrollo Sostenible, para apoyar la revisión técnica de los proyectos asignados en asuntos de recurso hídrico, así como el apoyo técnico - administrativo de las instancias de coordinación y participación que lidere el despacho de la dirección.</t>
  </si>
  <si>
    <t>El valor del contrato a celebrar es hasta por la suma de Ochenta y seis millones doscientos cincuenta mil pesos M/CTE ($86.250.000), incluido los impuestos a que haya lugar.</t>
  </si>
  <si>
    <t>1. Elaborar y gestionar documentos técnicos e insumos que haya lugar para dar respuesta a las peticiones presentadas en la unidad legislativa. 2. Hacer seguimiento y gestión de los diferentes compromisos de la Dirección ante la Unidad de cumplimiento del Despacho del ministro de medio ambiente y desarrollo sostenible 3. Apoyar el seguimiento a el cumplimiento de los compromisos y peticiones asignados por la oficina de control interno para dar respuesta en los términos establecidos por la ley ante los entes de control. 4. Apoyar al despacho de la dirección en la elaboración de informes de legalización de comisiones y generación de documentos ayudas de memoria encomendados por la supervisión. 5. Acompañar y participar en las mesas y reuniones de trabajo, así como aquellas que sean requeridas, que permitan el cumplimiento de los espacios de delegación de la Dirección de Gestión Integral de Recurso hídrico ante otras entidades. 6. Las demás actividades que le sean requeridas por el Supervisor del Contrato y que tenga relación con el objeto y obligaciones del contrato.</t>
  </si>
  <si>
    <t>El término estrictamente indispensable para que el contratista cumpla con el objeto y obligaciones contractuales será Once (11) meses y quince (15) días calendario, o hasta 31 de diciembre del año de la suscripción del contrato, lo primero que ocurra.</t>
  </si>
  <si>
    <t>SILVIA PAULINA BERNAL INDABURU</t>
  </si>
  <si>
    <t>FINANZAS Y NEGOCIOS</t>
  </si>
  <si>
    <t>Prestación de servicios profesionales a la Subdirección de Educación y Participación para apoyar actividades de seguimiento y verificación a los trámites de carácter presupuestal, financieros y de planeación estratégica de la dependencia.</t>
  </si>
  <si>
    <t>El valor del contrato a celebrar es hasta por la suma de CIENTO TRECE MILLONES SEISCIENTOS SESENTA Y SEIS MIL SEISCIENTOS SESENTA Y SIETE PESOS M/CTE ($113.666.667) incluido los impuestos a que haya lugar.</t>
  </si>
  <si>
    <t>1. Realizar el seguimiento financiero y de planeación estratégica de las actividades y productos que adelante la Subdirección de Educación y Participación. 2. Apoyar en la verificación al cumplimiento del proyecto de inversión de la dependencia. 3. Servir de enlace con la Subdirección Financiera para el desarrollo de los procesos y trámites pertinentes. 4. Apoyar en la consolidación, seguimiento y actualización del Plan Anual de Adquisiciones de la Subdirección de Educación y Participación. 5. Apoyar desde el componente financiero el seguimiento a la ejecución y liquidación de los convenios suscritos por la dependencia. 6. Apoyar la consolidación de informes y reportes de seguimiento requeridos a la Subdirección. 7. Elaborar la proyección de respuestas a solicitudes, consultas y demás asuntos que correspondan a la Subdirección y que le sean asignados por el supervisor. 8. Participar en las reuniones que le indique el supervisor del contrato, dejando constancia formal de la asistencia a través de los correspondientes soportes, actas y otras fuentes de verificación pertinentes. 9. Las demás obligaciones que se le asignen y que tengan relación directa con el objeto del contrato.</t>
  </si>
  <si>
    <t>C-3208-0900-6-10101A-3208014-02</t>
  </si>
  <si>
    <t>HOLLMAN BONILLA GARCIA</t>
  </si>
  <si>
    <t>SUBDIRECTOR DE EDUCACIÓN Y PARTICIPACIÓN</t>
  </si>
  <si>
    <t>DUVAN SEBASTIAN HERRERA CASTIBLANCO</t>
  </si>
  <si>
    <t>TECNOLOGIA EN HIGIENE Y SEGURIDAD INDUSTRIAL</t>
  </si>
  <si>
    <t>Prestar los servicios de apoyo a la gestión para la ejecución de los planes, programas y procedimientos establecidos por el Grupo de Talento Humano en el marco de las actividades del Sistema de Gestión en Seguridad y Salud en el Trabajo, conforme a las disposiciones legales y normativas vigentes.</t>
  </si>
  <si>
    <t>El valor del contrato a celebrar es hasta por la suma de CUARENTA Y NUEVE MILLONES SETECIENTOS MIL PESOS, M/CTE ($49.700.000), incluido los impuestos a que haya lugar</t>
  </si>
  <si>
    <t>1. Apoyar en la ejecución de las actividades relacionadas con higiene y seguridad industrial del Plan Anual del Sistema de Gestión de Seguridad y Salud en el Trabajo del Ministerio. 2. Apoyar el seguimiento al cumplimiento por parte de funcionarios y contratistas en la sede del Ministerio, de los controles operacionales como planes, programas y procedimientos inmersos en el Sistema de Gestión de Seguridad y Salud en el Trabajo. 3. Apoyar la revisión e implementación de los planes y programas inmersos en el Sistema de Gestión de Seguridad y Salud en el Trabajo del Ministerio. 4. Apoyar la implementación del Plan Estratégico de Seguridad Vial. 5. Realizar y documentar las investigaciones de los incidentes, accidentes o enfermedades laborales ocurridos en la sede o durante actividades del Ministerio, en conformidad con los requisitos legales dispuestos en la resolución 1401 de 2007. 6. Apoyar la redacción y proyección de oficios y comunicaciones relacionadas con las actividades asociadas al objeto contractual. 7. Registrar de manera adecuada las actividades realizadas a través de informes, reportes, registros u otros mecanismos establecidos en el Sistema de Gestión de Seguridad y Salud en el Trabajo.</t>
  </si>
  <si>
    <t>El término estrictamente indispensable para que el contratista cumpla con el objeto y obligaciones contractuales será ONCE (11) MESES Y VEINTICINCO (25) DÍAS, o hasta 31 de diciembre del año de la suscripción del contrato, lo primero que ocurra.</t>
  </si>
  <si>
    <t>SERGIO ALEJANDRO ARIAS RIOS</t>
  </si>
  <si>
    <t>C-3202-0900-19-40101B-3202053-02</t>
  </si>
  <si>
    <t>EFRAIN TORRES ARIZA</t>
  </si>
  <si>
    <t>Coordinador del Grupo de Recursos Genéticos</t>
  </si>
  <si>
    <t>Prestar servicios profesionales al Grupo de Recursos Genéticos de la Dirección de Bosques, Biodiversidad y Servicios Ecosistémicos del Ministerio de Ambiente y Desarrollo Sostenible, para brindar insumos jurídicos en el marco de las actuaciones dirigidas a la gestión del Régimen de Acceso a los Recursos Genéticos y demás asuntos relacionados.</t>
  </si>
  <si>
    <t>El valor del contrato a celebrar es hasta por la suma de SESENTA Y CUATRO MILLONES CIENTO OCHENTA Y CUATRO MIL CUATROCIENTOS CINCUENTA PESOS M/CTE ($64.184.450,00) incluido los impuestos a que haya lugar.</t>
  </si>
  <si>
    <t>1. Realizar los actos administrativos y el análisis juridico correspondiente en los procesos de evaluación y segulmiento de solicitudes y contratos relacionados con el acceso a los recursos geriéticos y sus productos derivados. 2. Proyectar los insumos jurídicos para la formulación de normas e instrumentos internacionales en materia de recursos genéticos y sus productos derivados y seguridad de la biotecnologia. 3. Proyectar reportes con la actualización mensual de los registros de información para el seguimiento al trámite de contrato de acceso a recursos genéticos y productos derivados. 4. Participar en reuniones de negociación de contralos, además de apoyar las acciones de divulgación sobre el marco juridico aplicable al régimen de acceso a los recursos genéticos y sus productos derivados en Colombia 5. Proyectar los documentos requeridos en las fases de estructuración, ejecución y liquidación de convenlos o contratos vinculados a recursos genéticos y temas conexos. 6. Elaborar y gestionar las respuestas a las PQRS asignadas, conforme con los términos legales vigentes, a través de la plataforma ARCA u otros medios institucionales, incluyendo el respectivo reporte en el Sistema de Gestión Documental, 7, Las demás actividades que se requieran en el marco de la ejecucion del objeto del contrato.</t>
  </si>
  <si>
    <t>EDUARDO TORRES ROJAS</t>
  </si>
  <si>
    <t>GEOLOGIA</t>
  </si>
  <si>
    <t>ELVIA JOHANNA GELVEZ BERNAL</t>
  </si>
  <si>
    <t>Profesional Especializada grado 21 código 2028</t>
  </si>
  <si>
    <t>DIRECCIÒN DE GESTIÓN INTEGRAL DEL RECURSO HÍDRICO</t>
  </si>
  <si>
    <t>Prestar servicios profesionales a la Dirección de Gestión Integral del Recurso Hídrico del Ministerio de Ambiente y Desarrollo Sostenible, con el fin de brindar apoyo técnico requerido en el campo de la hidrogeología para el cumplimiento de la sentencia de ventanilla minera y establecimiento de reservas temporales o seguimiento a proyectos relacionados a las mismas</t>
  </si>
  <si>
    <t>El valor del contrato a celebrar es hasta por la suma de Ciento quince millones quinientos sesenta y seis mil pesos M/CTE ($115.566.000), incluido los impuestos a que haya lugar.</t>
  </si>
  <si>
    <t>1. Brindar insumos técnicos desde el tema de hidrogeología, participar en las mesas técnicas y espacios de participación, así como elaborar los informes que sean requeridos para apoyar el proceso de la sentencia de ventanilla minera. 2. Apoyar desde el componente de aguas subterráneas las propuestas de reservas temporales que se pretendan expedir por parte del Ministerio de Ambiente y Desarrollo Sostenible o la formulación o seguimiento a proyectos asociados a las mismas. 3. Apoyar la generación de conceptos técnicos y respuesta a solicitudes que le sean requeridas en el campo de la hidrogeología y las demás relacionadas con el objeto del contrato. 4. Apoyar los temas transversales del grupo de planificación de cuencas conforme a lo requerido por el supervisor del contrato conforme a la experticia en temas de aguas subterráneas. 5. Las demás actividades que le sean requeridas por el Supervisor del Contrato y que tenga relación con el objeto y obligaciones del contrato.</t>
  </si>
  <si>
    <t>El término estrictamente indispensable para que el contratista cumpla con el objeto y obligaciones contractuales será Once (11) meses, o hasta 31 de diciembre del año de la suscripción del contrato, lo primero que ocurra.</t>
  </si>
  <si>
    <t>SERGIO SUÁREZ ALARCÓN</t>
  </si>
  <si>
    <t>ECOLOGIA</t>
  </si>
  <si>
    <t>Prestar servicios profesionales a la Dirección de Gestión Integral del Recurso Hídrico del Ministerio de Ambiente y Desarrollo Sostenible, para apoyar el fortalecimiento de procesos de gobernanza del agua, aportando insumos técnicos y acompañando en los componentes de manejo y transformación de conflictos y gestión del conocimiento, así como en el cumplimiento de objetivos asociados a la conservación del recurso hídrico.</t>
  </si>
  <si>
    <t>El valor del contrato a celebrar es hasta por la suma de CIENTO CUATRO MILLONES NOVECIENTOS OCHENTA Y SIETE MIL NOVENTA Y UN PESOS M/CTE ($104.987.091) incluido los impuestos a que haya lugar.</t>
  </si>
  <si>
    <t>1. Elaborar un plan de trabajo para la ejecución del contrato, de conformidad con las orientaciones del supervisor. 2. Aportar insumos en la implementación del Sistema Nacional de Diálogo para la transformación de conflictos socioambientales, a través del apoyo técnico a la estrategia de dialogo social y las metodologías para la gestión de la conflictividad social. 3. Asistir técnicamente las acciones para el fortalecimiento de una cultura del agua y el manejo y la transformación de conflictos en la gestión integral del recurso hídrico. 4. Aportar insumos técnicos y metodológicos para el fortalecimiento de las instancias de gobernanza territorial en la formulación de proyectos del plan de acción de la sentencia 038 de 2019, en cumplimiento de las órdenes asociadas al fallo judicial. 5. Apoyar el seguimiento y la elaboración, revisión, ajuste y remisión de insumos técnicos y de gestión en los diferentes procesos judiciales relacionados con el fortalecimiento y la gobernanza del agua.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Apoyar técnicamente al grupo de Fortalecimiento de Gobernanza del Agua, en la atención de las demás órdenes judiciales y/o procesos de gobernanza del agua, de acuerdo con la priorización que sea definida desde la supervisión del contrato. 8.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</si>
  <si>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o hasta 31 de diciembre del año de la suscripción del contrato, lo primero que ocurra.</t>
  </si>
  <si>
    <t>LIZETH CAROLINA BARRAGAN LUQUE</t>
  </si>
  <si>
    <t>LUZ STELLA PULIDO PEREZ</t>
  </si>
  <si>
    <t>Coordinador(a) del Grupo Gestión Integral de Bosques y Reservas Forestales Nacionales</t>
  </si>
  <si>
    <t>Prestación de servicios profesionales a la Dirección de Bosques, Biodiversidad y Servicios Ecosistémicos del Ministerio de Ambiente y Desarrollo Sostenible, para apoyar la gestión y análisis de información y datos geográficos, con énfasis en las reservas forestales nacionales y el fortalecimiento de la gobernanza forestal.</t>
  </si>
  <si>
    <t>El valor del contrato a celebrar es hasta por la suma de CUARENTA Y UN MILLONES TRESCIENTOS SETENTA Y CINCO MIL CIEN PESOS M/CTE. ($41.375.100), incluido los impuestos a que haya lugar.</t>
  </si>
  <si>
    <t>1. Apoyar la elaboración de documentos técnicos de soporte relacionados con las reservas forestales nacionales y su reglamentación. 2. Gestionar y mantener actualizado el Observatorio de Economía Forestal como un instrumento para el acceso y la divulgación de la información forestal competencia del Ministerio de Ambiente y Desarrollo Sostenible. 3. Apoyar la gestión y análisis de datos geográficos y la elaboración de salidas gráficas en las temáticas de ordenación forestal, manejo forestal sostenible y trazabilidad forestal, así como en la reglamentación de las reservas forestales nacionales. 4. Atender oportunamente las PQRS que le sean asignadas en el marco del objeto contractual, dentro de los términos establecidos en la ley y demás disposiciones legales vigentes. 5. Participar en espacios de trabajo, discusión y dialogo relacionados con el objeto contractual. 6. Apoyar la elaboración de informes de gestión, seguimiento y demás que sean requeridos por la coordinación del grupo de gestión integral de bosques y reservas forestales nacionales. 7. Las demás que se requieran para la adecuada ejecución del objeto contractual.</t>
  </si>
  <si>
    <t>C-3202-0900-20-40101A-3202052-02</t>
  </si>
  <si>
    <t>El término estrictamente indispensable para que el contratista cumpla con el objeto y obligaciones contractuales será deSEIS(6)MESES, o hasta 31 de diciembre de 2026, lo primero que ocurra</t>
  </si>
  <si>
    <t>GLADYS HELENA SABOGAL</t>
  </si>
  <si>
    <t>Prestación de servicios de apoyo a la gestión a la Dirección de Bosques, Biodiversidad y Servicios Ecosistémicos del Ministerio de Ambiente y Desarrollo Sostenible, mediante la ejecución y desarrollo de actividades de apoyo en la recepción, registro, seguimiento y control de la correspondencia asignada a la Dirección por cualquier medio o sistema de gestión de correspondencia del Ministerio.</t>
  </si>
  <si>
    <t>El valor del contrato a celebrar es hasta por la suma de CINCUENTA Y OCHO MILLONES SEISCIENTOS NOVENTA Y TRES MIL TRESCIENTOS TREINTA Y TRES PESOS M/CTE ($58.693.333), incluido los impuestos a que haya lugar.</t>
  </si>
  <si>
    <t>1. Apoyar en el trámite de salidas de la correspondencia que gestionan los usuarios internos de la Dirección de Bosques, Biodiversidad y Servicios Ecosistémicos del Ministerio de Ambiente y Desarrollo Sostenible. 2. Apoyar en la gestión y asignación de las solicitudes allegadas a la Dirección realizando la distribución en la plataforma ARCA. 3. Apoyar con el trámite administrativo de envío de respuestas a las diferentes solicitudes que sean remitidas por cualquiera de las plataformas dispuestas por el Ministerio de Ambiente y Desarrollo Sostenible. 4. Apoyar con la elaboración y presentación de informes mensuales sobre el estado de las asignaciones de la Dirección, actualizando la información y registros de acuerdo con los lineamientos indicados por el supervisor inmediato. 5. Apoyar a la Dirección en la supervisión de los contratos y/o convenios, así como participar en las diferentes mesas de trabajo, reuniones y comités, relacionados con los trámites a cargo cuando se requiriera por parte del supervisor. 6. Las demás que se requieran para la adecuada ejecución del objeto contractual.</t>
  </si>
  <si>
    <t>El término estrictamente indispensable para que el contratista cumpla con el objeto y obligaciones contractuales será de ONCE (11) MESES Y VEINTICINCO (25) DÍAS CALENDARIO, o hasta 31 de diciembre de 2026, lo primero que ocurra.</t>
  </si>
  <si>
    <t>CLAUDIA PATRICIA GUTIERREZ SALAS</t>
  </si>
  <si>
    <t>TECNOLOGIA EN ADMINISTRACION HOTELERA</t>
  </si>
  <si>
    <t>El término estrictamente indispensable para que el contratista cumpla con el objeto y obligaciones contractuales será de ONCE (11) MESES Y QUINCE (15) DÍAS CALENDARIO, o hasta 31 de diciembre del año 2026, lo primero que ocurra.</t>
  </si>
  <si>
    <t>ALFREDO JUNIOR DE LA HOZ SARMIENTO</t>
  </si>
  <si>
    <t>C-3201-0900-8-40101B-3201030-02</t>
  </si>
  <si>
    <t>Prestar los servicios profesionales a la Oficina de Negocios Verdes y Sostenibles para apoyar la compilación, actualización y seguimiento de la información de los proyectos gestionados por la Oficina de Negocios Verdes y Sostenibles.</t>
  </si>
  <si>
    <t>El valor del contrato a celebrar es hasta por la suma de CINCUENTA Y SIETE MILLONES SETECIENTOS CINCUENTA MIL PESOS M/CTE ($57.750.000), incluido los impuestos a que haya lugar.</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</si>
  <si>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Mantener actualizado el portafolio de programas y proyectos a cargo de la Oficina de Negocios Verdes y Sostenibles. Proyectar y gestionar los reportes asociados a la gestión de los proyectos apoyados desde la oficina, en el marco del Plan Nacional de Negocios Verdes y el Programa Nacional de Pago por Servicios Ambientales. Realizar el seguimiento a los compromisos establecidos por los profesionales de la oficina, en los proyectos generados en el marco del Plan Nacional de Negocios Verdes y el Programa Nacional de Pago por Servicios Ambientales. Apoyar la elaboración de reportes asociados a la gestión de los programas y proyectos de la oficina, en el marco del cumplimiento de las acciones CONPES asignadas a la Oficina de Negocios Verdes y Sostenibles. Apoyar la estructuración, evaluación y seguimiento a los proyectos que le sean asignados por el supervisor. Participar en las reuniones relacionadas con el objeto contractual para lo cual se deben allegar los soportes de la asistencia, ayudas de memoria y soporte del seguimiento a los compromisos establecidos, en caso de aplicar. Las demás que determine el supervisor del contrato, relacionadas con el ejercicio de sus obligaciones y del objeto contractual.</t>
  </si>
  <si>
    <t>C-3201-0900-8-40101B-3201030-02 A</t>
  </si>
  <si>
    <t>Prestar los servicios de apoyo a la gestión a la Oficina de Negocios Verdes y Sostenibles, para adelantar la gestión administrativa de los procesos a cargo de la misma.</t>
  </si>
  <si>
    <t>El valor del contrato a celebrar es hasta por la suma de CINCUENTA Y SIETE MILLONES CUARENTA MIL PESOS M/CTE ($57.040.000), incluido los impuestos a que haya lugar.</t>
  </si>
  <si>
    <t>1. Apoyar la revisión administrativa de las comunicaciones y/o solicitudes allegadas a la oficina de Negocios Verdes y Sostenibles, enrutándolas a los grupos correspondientes. 2. Realizar una matriz para consolidar la información y llevar el seguimiento de los derechos de petición allegados a la Oficina. 3. Realizar la revisión administrativa de las comisiones de servicio y autorización de viaje, de los colaboradores de la Oficina de Negocios Verdes y Sostenibles. 4. Realizar la solicitud de comisión y/o autorización de viaje y sus ampliaciones, en el aplicativo ULISES, de los colaboradores de la Oficina de Negocios Verdes y Sostenibles. 5. Asistir a las reuniones relacionadas con el objeto contractual (allegar los soportes de la asistencia a la misma junto con ayudas de memoria y el soporte del seguimiento a los compromisos establecidos, en caso de aplicar. 6. Las demás que determine el supervisor del contrato, relacionadas con el ejercicio de sus obligaciones y del objeto contractual.</t>
  </si>
  <si>
    <t>LUISA MARIA MORENO CHAVEZ</t>
  </si>
  <si>
    <t>Prestar los servicios profesionales a la Oficina de Negocios Verdes y Sostenibles, para apoyar desde el componente jurídico la elaboración de insumos que se requieran dentro del desarrollo de los instrumentos económicos ambientales.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</si>
  <si>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Proyectar los insumos jurídicos necesarios de las nuevas normativas y reglamentos que se propongan en materia de instrumentos económicos ambientales e incentivos para la conservación de la biodiversidad. 3. Analizar la legalidad de la estructura y efectuar el seguimiento del desarrollo de los procesos contractuales que sean adelantados desde el Grupo de Análisis Económico para la Sostenibilidad. 4. Realizar la revisión y seguimiento de los acuerdos de conservación derivados de los convenios y/o proyectos que la Oficina de Negocios Verdes y Sostenibles asista técnicamente y que sean asignados por el supervisor. 5. Proyectar y revisar los actos administrativos o normativos, requerimientos judiciales en el marco del cumplimiento de las sentencias de primera o segunda instancia que se ocasionen durante la implementación de los instrumentos económicos ambientales e incentivos a la conservación que se requieran y sean asignados por el supervisor. 6. Preparar, unificar y diligenciar las respuestas a peticiones, solicitudes de información u otros requerimientos que le sean asignados por la supervisión del contrato, a través de las plataformas internas, como ARCA, u otros canales oficiales, respetando los plazos perentorios establecidos en la ley. 7. Apoyar la supervisión en el componente jurídico de los contratos y/o convenios que le sean asignados por el supervisor. 8. Participar en las reuniones relacionadas con el objeto contractual que le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</si>
  <si>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EDGAR MAURICIO POVEDA PINEDA</t>
  </si>
  <si>
    <t>Prestar servicios profesionales para apoyar los procesos de gestión del conocimiento e innovación en torno a las acciones de participación, educación y divulgación liderados por la dependencia</t>
  </si>
  <si>
    <t>El valor del contrato a celebrar es hasta por la suma de CIENTO TRECE MILLONES TRESCIENTOS TREINTA Y TRES MIL TRESCIENTOS TREINTA Y TRES PESOS M/CTE ($113.333.333) incluido los impuestos a que haya lugar.</t>
  </si>
  <si>
    <t>1. Apoyar los procesos de gestión del conocimiento e innovación implementados en la dependencia. 2. Realizar el seguimiento al plan de gestión estratégica de la subdirección. 3. Realizar el control y monitoreo al proceso de sistematización de actividades y atenciones adelantadas por los equipos de la SEP. 4. Apoyar el proceso de planeación de actividades de los equipos de la SEP. 5. Realizar la articulación entre los grupos de trabajo con el fin de atender los requerimientos de información, actividades y demás necesidades internas para el cumplimiento de la misionalidad de la oficina. 6. Promover la articulación en los procesos de participación y educación con las entidades que conforman el Sistema Nacional Ambiental – SINA.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</si>
  <si>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El término estrictamente indispensable para que el contratista cumpla con el objeto y obligaciones contractuales será Once (11) meses y Diez (10) días, o hasta el 31 de diciembre, lo primero que ocurra.</t>
  </si>
  <si>
    <t>ANDRES FELIPE MARQUEZ LOPEZ</t>
  </si>
  <si>
    <t>Prestación de servicios profesionales a la Subdirección de Educación y Participación para apoyar la implementación de acciones relacionadas con el seguimiento de los procesos y procedimientos de la dependencia en el marco del Sistema Integrado de Gestión.</t>
  </si>
  <si>
    <t>El valor del contrato a celebrar es hasta por la suma de NOVENTA Y SEIS MILLONES TRECIENTOS TREINTA Y TRES MIL TRECIENTOS TREINTA Y TRES PESOS M/CTE ($96.333.333) incluido los impuestos a que haya lugar.</t>
  </si>
  <si>
    <t>1. Apoyar la elaboración y actualización del manual de procesos y procedimientos asociados con las acciones adelantadas por la dependencia. 2. Apoyar los procesos de planeación de la subdirección mediante el diseño e implementación de instrumentos de monitoreo y seguimiento. 3. Servir de enlace con la Oficina Asesora de Planeación para la implementación del Sistema Integrado de Gestión. 4. Apoyar el proceso de formulación de la propuesta de modernización institucional de la entidad. 5. Participar en los procesos y dinámicas interinstitucionales relacionados con la misionalidad de la dependencia, con el propósito de articular la gestión en materia de participación ciudadana y educación ambiental.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</si>
  <si>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JIMMY ALEXANDER PEREZ BUSTOS</t>
  </si>
  <si>
    <t>INGENIERIA ELECTRONICA</t>
  </si>
  <si>
    <t>Prestación de apoyo a la gestióna la Oficina de Tecnologías de la Información y la Comunicación del Ministerio de Ambiente y Desarrollo Sostenible, para el soporte a los componentes de hardware y software, que permita la disponibilidad de los servicios tecnológicos que se ofrecen por parte de la entidad.</t>
  </si>
  <si>
    <t>El valor del contrato a celebrar es hasta por la suma de CUARENTA Y SIETE MILLONES TRESCIENTOS TREINTA Y TRES MIL TRESCIENTOS TREINTA Y TRES PESOS M/CTE ($47.333.333), incluido los impuestos a que haya lugar.</t>
  </si>
  <si>
    <t>1. Apoyar la clasificación, categorización y atención del % de los contactos de usuario (incidentes y requerimientos) registrados en la herramienta (Mesa de Ayuda). 2. Apoyar el soporte de primer Nivel y la resolución de incidentes, asi como el cumplimiento de requerimientos de servicio, siguiendo los procedimientos documentados. 3. Apoyar la gestión de escalamiento de los incidentes y requerimientos que no puedan ser resueltos en primer nivel, a los especialistas de segundo y tercer nivel especializados. 4. Apoyar la administración y actualización del Catálogo de Servicios de TI publicado para los usuarios, definiendo los servicios, ANS y procedimientos. 5. Apoyar el mantenimiento y utilización de la Base de Conocimiento (KDB) con soluciones a problemas frecuentes, para mejorar la tasa de resolución en primer contacto. 6. Cumplir con los Acuerdos de Nivel de Servicio (ANS/SLA) definidos en el Catálogo de Servicios para tiempo de respuesta y tiempo de solución. 7. Generar y entregar los informes periódicos de indicadores de gestión (KPIs) de la Mesa de Ayuda (ejtickets abiertos vs cerrados, % ANS, principales categorías). 8. -Apoyo en la gestión de cuentas de usuario (creación, modificación, bloqueo, reseteo de contraseña) en Directorio Activo, previa autorización formal. 9. Apoyar la administración, actualización y mantenimiento de las herramientas de gestión asignadas. 10. Apoyar proactivamente los mantenimientos programados, interrupciones del servicio (incidentes mayores) y alertas de seguridad. 11.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12. Las demás actividades que le asigne el supervisor del contrato y que tengan relación con el objeto contractual</t>
  </si>
  <si>
    <t>El término estrictamente indispensable para que el contratista cumpla con el objeto y obligaciones contractuales será 355 días o hasta 31 de diciembre del año de la suscripción del contrato, lo primero que ocurra.</t>
  </si>
  <si>
    <t>CESAR LEONARDO GUEVARA RODRIGUEZ</t>
  </si>
  <si>
    <t>TECNICO EN MANTENIMIENTO DE EQUIPOS DE COMPUTO</t>
  </si>
  <si>
    <t>Prestación de servicios de apoyo a la gestión a la Oficina de Tecnologías de la Información y la Comunicacióndel Ministerio de Ambiente y Desarrollo Sostenible, para la atención, documentación, gestión, solución y/o escalamiento de las incidencias y apoyo en el monitoreo de los componentes de software que le sean asignados.</t>
  </si>
  <si>
    <t>El valor del contrato a celebrar es hasta por la suma de CINCUENTA Y TRES MILLONES DOSCIENTOS CINCUENTA MIL PESOS M/CTE ($53.250.000), incluido los impuestos a que haya lugar</t>
  </si>
  <si>
    <t>1. Dar respuesta, gestión, trámite y solución a las solicitudes de primero y segundo nivel realizadas a través de la herramienta de solicitudes y ANS definido por la entidad para el ecosistema VITAL en Operación. 2. Apoyar la distribución, escalamiento de las solicitudes de soporte en niveles I, II y III de mantenimiento del Ecosistema VITAL a través de la herramienta de gestión donde se documentan los casos atendidos diario, semanal y mensual. 3. Realizar diariamente los registros y presentar informes semanales y mensuales a través de una base de datos que contengan las estadísticas de las solicitudes presentadas en la plataforma VITAL en operación y el reporte a las respuestas brindadas a los usuarios dentro de los términos establecidos por la ley. 4. Participar en los procesos de documentación, preparación o estructuración de información que le corresponda en el desarrollo del contrato, acorde con las guías, formatos, directrices o lineamientos de buenas prácticas que determine la Oficina Tecnologías de la Información y Comunicación del Ministerio. 5. Participar en la ejecución de pruebas de datos, pruebas de negocio, pruebas funcionales y pruebas de integración, verificando los flujos funcionales de información y reportar hallazgos e incidencias. 6. Apoyar en la realización de despliegues de Vital, referentes a las actualizaciones de la plataforma tanto en ambiente de pruebas como de producción, aplicando los lineamientos de la OTIC. 7. Apoyar la continua actualización de los Acuerdos de Niveles de Servicios ANS, con el fin de optimizar los tiempos de solución a incidentes y requerimientos, allegados a través de la mesa de ayuda del ministerio, lo anterior, aplicando los lineamientos de la OTIC. 8.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9. Las demás actividades que le asigne el supervisor del contrato y que tengan relación con el objeto contractual</t>
  </si>
  <si>
    <t>Prestación de servicios de apoyo a la gestión a la Oficina de Tecnologías de la Información y la Comunicacióndel Ministerio de Ambiente y Desarrollo Sostenible para apoyar las gestiones administrativas, documentales y secretariales que se requieran en la dependencia.</t>
  </si>
  <si>
    <t>DIANA PAOLA MARTINEZ MORALES</t>
  </si>
  <si>
    <t>AUXILIAR ADMINISTRATIVO Y DE TALENTO HUMANO</t>
  </si>
  <si>
    <t>El valor del contrato a celebrar es hasta por la suma de CINCUENTA Y TRES MILLONES DOSCIENTOSCINCUENTA MIL PESOS M/CTE ($53.250.000), incluido los impuestos a que haya lugar</t>
  </si>
  <si>
    <t>1. Llevar a cabo el control de la documentación y atención de respuesta de los requerimientos mediante el seguimiento al ARCA de la Oficina. 2. Apoyar en la clasificación, organización, almacenamiento y actualización de documentos de la Oficina, cumpliendo con el cronograma de transferencias documentales y los lineamientos del Grupo de Gestión Documental de la Entidad. 3. Apoyar la elaboración de los informes que se requieran por parte de entes externos y/o dependencias del Ministerio de Ambiente y Desarrollo Sostenible y que tengan que ver con los temas a cargo de la jefatura. 4. Apoyar a la jefatura en el seguimiento a la agenda de reuniones y en las actividades logísticas y administrativas que se requieran para el desarrollo de estas. 5. Prestar acompañamiento administrativo y logístico que requiera el personal de planta y contratistas de la OTIC, para el cumplimiento de las funciones a cargo de la dependencia. 6. Solicitar requerimientos mediante el aplicativo GEMA, para la creación de usuarios, solicitud de elementos, mantenimientos locativos, transporte e inventarios según la necesidad de la oficina, manteniendo el control de los mismos. 7. Apoyar el trámite de pago de las cuentas de cobro de los contratistas bajo la supervisión de la OTIC previa validación técnica del profesional correspondiente. 8.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9. Dar cumplimiento a las normas expedidas por el Archivo General de la Nación que le sean aplicables 10. Las demás actividades que le asigne el supervisor del contrato y que tengan relación con el objeto contractual.</t>
  </si>
  <si>
    <t>El término estrictamente indispensable para que el contratista cumpla con el objeto y obligaciones contractuales será 355díaso hasta 31 de diciembredel año de la suscripción del contrato, lo primero que ocurra</t>
  </si>
  <si>
    <t>MARÍA ALEXANDRA CARVAJAL URIBE</t>
  </si>
  <si>
    <t>Prestación de servicios profesionales a la Oficina de Tecnologías de la Información y la Comunicación del Ministerio de Ambiente y Desarrollo Sostenible apoyando la gestión contractual de la oficina, y el seguimiento y gestión de la información de los conpes a cargo de la Oficina.</t>
  </si>
  <si>
    <t>El valor del contrato a celebrar es hasta por la suma de CINCUENTA Y SEIS MILLONES SEISCIENTOS VEINTISÉIS MIL SEISCIENTOS SESENTA Y SIETE PESOS M/CTE ($56.626.667), incluido los impuestos a que haya lugar.</t>
  </si>
  <si>
    <t>1. Apoyar el seguimiento mensual al cumplimiento del Plan de Acción de la Oficina, verificando el progreso de cumplimiento en relación con los hitos y plazos establecidos según lo programado. 2. Apoyar la revisión documental, financiera y técnica requerida para llevar a cabo las liquidaciones de los contratos a cargo de la OTIC 3. Apoyar el trámite interno de pago de las cuentas de cobro de los contratistas bajo la supervisión de la jefatura, previa validación técnica del profesional correspondiente. 4. Apoyar en la consolidación de la información e insumos que se requieran para realizar el reporte de cada uno de los CONPES registrados en la plataforma SisConpes, a cargo de la Oficina TIC. 5. Generar informes y reportes de información actualizada sobre el estado de avance de seguimiento de los documentos CONPES, derivados de reuniones con el fin de presentar alertas y recomendaciones a la jefatura, para la toma de decisiones. 6.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7. Las demás actividades que le asigne el supervisor del contrato y que tengan relación con el objeto contractual</t>
  </si>
  <si>
    <t>El término estrictamente indispensable para que el contratista cumpla con el objeto y obligaciones contractuales será 248 días, o hasta 31 de diciembre del año de la suscripción del contrato, lo primero que ocurra.</t>
  </si>
  <si>
    <t>DIANA CAROLINA ROMERO RODRIGUEZ</t>
  </si>
  <si>
    <t>Prestar servicios de apoyo a la gestión al Grupo de Talento Humano en el desarrollo de las actividades administrativas, gestión en la plataforma ARCA y otras actividades operativas propias del funcionamiento del Grupo.</t>
  </si>
  <si>
    <t>El valor del contrato a celebrar es hasta por la suma de TREINTA Y SEIS MILLONES SEISCIENTOS OCHENTA Y TRES MIL TRESCIENTOS TREINTA Y TRES PESOS M/CTE ($36.683.333), incluido los impuestos a que haya lugar</t>
  </si>
  <si>
    <t>1. Tramitar y gestionar la documentación que sea allegada en medio físico y/o electrónico conforme a los lineamientos dados por la supervisión. 2. Apoyar al GTH en la asignación de solicitudes, seguimiento a los trámites, registros de las bases de datos, control de correspondencia mediante ARCA, correo electrónico y las demás plataformas que soporten la gestión del área. 3. Acompañar los procesos operativos, administrativos y logísticos relacionados con metas, reuniones, situaciones administrativas, eventos y demás actividades a cargo del grupo de Talento Humano. 4. Custodiar y mantener actualizado el archivo correspondiente a actas de Comités donde el Grupo de Talento Humano participe. 5. Recibir personas, atender llamadas telefónicas, correos electrónicos y canalizar la información adecuadamente relacionadas con las actividades del GTH. 6. Apoyar en la elaboración de actas de reuniones, informes y comunicaciones que le asigne la supervisión. 7. Cumplir con las demás obligaciones que requiera el supervisor y que estén relacionadas con el objeto del contrato</t>
  </si>
  <si>
    <t xml:space="preserve">ANN MARGAREHT MURCIA ESCALONA </t>
  </si>
  <si>
    <t>SOCIOLOGIA</t>
  </si>
  <si>
    <t>C-3208-0900-6-10101A-3208013-02</t>
  </si>
  <si>
    <t>Prestar servicios profesionales a la Subdirección de Educación y Participación para acompañar y fortalecer los procesos de relacionamiento institucional con las organizaciones étnicas, así como las acciones derivadas de la consulta previa, libre e informada, en cumplimiento de las funciones misionales de la dependencia.</t>
  </si>
  <si>
    <t>El valor del contrato a celebrar es hasta por la suma de CIENTO SIETE MILLONES SEISCIENTOS SESENTA Y SEIS MIL SEISCIENTOS SESENTA Y SIETE PESOS M/CTE ($107.666.667) incluido los impuestos a que haya lugar.</t>
  </si>
  <si>
    <t>1. Brindar el acompañamiento técnico a los procesos de consulta previa libre e informada que se adelante con los pueblos y comunidades étnicas. 2. Apoyar los procesos de articulación con las organizaciones, instancias y formas organizativas de pueblos y comunidades étnicas para dinamizar los procesos participativos adelantados por la dependencia. 3. Apoyar el cumplimiento de compromisos relacionados con dinámicas de participación con pueblos y comunidades étnicas. 4. Apoyar las acciones y solicitudes allegadas a la dependencia relacionadas con Derechos Humanos. 5. Dinamizar los procesos relacionamiento interinstitucional e intersectorial relacionados con el objeto contractual. 6. Apoyar la elaboración de documentos técnicos, informes y reportes que sean requeridos en el marco del objeto contractual.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asignadas por la supervisión del contrato y que guarden relación con el objeto del contrato.</t>
  </si>
  <si>
    <t>ANDREA MILENA BALLEN PANTOJA</t>
  </si>
  <si>
    <t>Prestar servicios de apoyo a la Dirección de Bosques, Biodiversidad y Servicios Ecosistémicos del Ministerio de Ambiente y Desarrollo Sostenible, en el seguimiento de la ejecución presupuestal de los contratos y convenios, incluyendo actividades de revisión documental, preparación de informes y gestión de información en SECOP.</t>
  </si>
  <si>
    <t>El valor del contrato a celebrar es hasta por la suma de SETENTA MILLONES OCHOCIENTOS NOVENTA Y UN MIL CUATROCIENTOS SESENTA Y SIETE PESOS M/CTE ($70.891.467), incluido los impuestos a que haya lugar.</t>
  </si>
  <si>
    <t>1. Brindar apoyo en la revisión de la documentación exigida para la radicación de cuentas de cobro correspondientes a los contratos y convenios gestionados por la DBBSE y sus áreas, así como en los demás trámites que le sean encomendados dentro del proceso. Contribuir en el seguimiento al trámite de publicación de información relacionada con la ejecución contractual de los convenios y contratos bajo responsabilidad de la DBBSE y sus coordinaciones, a través del uso de la plataforma SECOP. 2. Contribuir en la preparación de informes de seguimiento vinculados con el desarrollo de contratos y convenios asignados a la DBBSE y sus coordinaciones, según las tareas que le sean encomendadas. Suministrar la información necesaria para atender requerimientos internos y externos relacionados con el manejo presupuestal de los contratos y convenios que estén bajo la gestión de la DBBSE y sus áreas. Apoyar la actualización y mantenimiento de las bases de datos de la DBBSE que se relacionen con las actividades propias del objeto contractual.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</si>
  <si>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 Y VEINTISÉIS (26) DÍAS, o hasta 31 de diciembredel año de la suscripción del contrato, lo primero que ocurra.</t>
  </si>
  <si>
    <t>NATHALIA ANDREA GAMBOA BAUTISTA</t>
  </si>
  <si>
    <t>ECONÓMIA</t>
  </si>
  <si>
    <t>Prestar los servicios profesionales a la Dirección de Bosques, Biodiversidad y Servicios Ecosistémicos para realizar la gestión de instrumentos económicos ambientales e impulsar los trámites financieros de seguimiento y liquidación de los procesos contractuales a cargo de la Dirección.</t>
  </si>
  <si>
    <t>El valor del contrato a celebrar es hasta por la suma de SETENTA Y CINCO MILLONES QUINIENTOS TREINTA Y SEIS MIL OCHENTA PESOS M/CTE ($75.536.080), incluido los impuestos a que haya lugar.</t>
  </si>
  <si>
    <t>1. Realizar los trámites financieros requeridos para la liquidación de los contratos o convenios asignados a la Dirección de Bosques. Hacer el seguimiento a la ejecución presupuestal y a los soportes financieros de los contratos y/o convenios suscritos o en ejecución bajo responsabilidad de la DBBSE, consolidándolos y remitiéndolos al archivo dispuesto por la Dirección para tal fin. Apoyar al Grupo de Recursos Genéticos en la evaluación y seguimiento de las solicitudes y contratos de acceso a recursos genéticos y sus productos derivados, desde los componentes financieros y económicos. Elaborar los insumos para dar respuesta a los requerimientos de la Secretaría del Convenio sobre Diversidad Biológica en materia de participación en los beneficios monetarios por el acceso a los Recursos Genéticos. Gestionar los instrumentos económicos ambientales solicitados por la Dirección.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</si>
  <si>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MESESY VEINTISÉIS (26) DÍAS, o hasta 31 de diciembredel año de la suscripción del contrato, lo primero que ocurra.</t>
  </si>
  <si>
    <t xml:space="preserve">EDNA JOHANA MARTINEZ MUÑOZ </t>
  </si>
  <si>
    <t>MERCADOLOGIA</t>
  </si>
  <si>
    <t>Prestar servicios profesionales a la Dirección de Bosques, Biodiversidad y Servicios Ecosistémicos del Ministerio de Ambiente y Desarrollo Sostenible, para apoyar la elaboración de los documentos financieros requeridos para la suscripción de contratos y/o convenios, así como el seguimiento a informes de los contratos y/o convenios desde el componente financiero que se encuentren en trámite de liquidación en cumplimiento de las disposiciones legales y reglamentarias aplicables</t>
  </si>
  <si>
    <t>El valor del contrato a celebrar es hasta por la suma de OCHENTA Y SIETE MILLONES QUINIENTOS VEINTICUATRO MIL DOSCIENTOS CINCUENTA PESOS M/CTE ($87.524.250), incluido los impuestos a que haya lugar</t>
  </si>
  <si>
    <t>1. Apoyar a la Dirección de Bosques en la estructuración administrativa y financiera para la elaboración del análisis económico del sector y estudio de mercado de los procesos contractuales que adelante el área Desarrollar las actividades de revisión y seguimiento a la ejecución financiera de los contratos y/o convenios que se encuentren a cargo de la Dirección de Bosques, Biodiversidad y Servicios Ecosistémicos Revisar los informes de ejecución financiera y los soportes financieros de los contratos y/o convenios que se encuentran en etapa de liquidación a fin de lograr el trámite según corresponde al trámite interno del Ministerio. Mantener actualizada la información financiera en las bases de datos e instrumentos de seguimiento y control, de los contratos y/o convenios a cargo del área.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</si>
  <si>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 o hasta 31 de diciembredel año de la suscripción del contrato, lo primero que ocurra.</t>
  </si>
  <si>
    <t>PAULA ANDREA JARAMILLO BERNAL</t>
  </si>
  <si>
    <t>Prestar servicios profesionales a la Dirección de Bosques, Biodiversidad y Servicios Ecosistémicos del Ministerio de Ambiente y Desarrollo Sostenible mediante el acompañamiento jurídico en la desarrollo y seguimiento de los diferentes trámites que se adelantan en la Dirección y sus coordinaciones.</t>
  </si>
  <si>
    <t>El valor del contrato a celebrar es hasta por la suma de CIEN MILLONES OCHOCIENTOS SESENTA Y SEIS MIL SEISCIENTOS SESENTA Y SIETE PESOS M/CTE ($100.866.667), incluido los impuestos a que haya lugar.</t>
  </si>
  <si>
    <t>1. Apoyar en la proyección y revisión desde el componente jurídico, de las respuestas a los requerimientos internos, externos y de entes de control en el marco de las funciones de la Dirección. Apoyar jurídicamente el ejercicio de la autoridad administrativa y la implementación de la Convención sobre el Comercio Internacional de Especies Amenazadas de Fauna y Flora Silvestres (CITES) en Colombia, en coordinación con las demás dependencias del Ministerio de Ambiente y Desarrollo Sostenible, mediante el acompañamiento legal a las actuaciones administrativas que se requieran para el cumplimiento de la normativa vigente. Apoyar los trámites relacionados con la gestión y expedición de certificados, permisos y demás actuaciones administrativas CITES, realizando el seguimiento y apoyo jurídico necesario a las solicitudes y procesos asociados, con el fin de contribuir a la adecuada aplicación de la Convención y al cumplimiento de los procedimientos institucionales establecidos. Asistir a las reuniones que le sean asignadas por la supervisión en el marco del objeto contractual Apoyar en la supervisión de los diferentes contratos y convenios que se adelanten y ejecuten desde la Dirección de Bosques, Biodiversidad y Servicios Ecosistémicos del Ministerio de Ambiente y Desarrollo Sostenible y otras fuentes de financiación, asignados por el supervisor del contrato. 6. Proyectar la respuesta a acciones judiciales, tutelas, entre otros, que se le sean asignados, en el marco de su objeto contractual. Elaborar y revisar los diferentes informes, trámites y demás documentos relacionados con actuaciones administrativas y que estén en cabeza del despacho de la dirección de Bosques Biodiversidad y Servicios Ecosistémicos del Ministerio de Ambiente y Desarrollo Sostenible Las demás que se requieran para la adecuada ejecución del objeto contractual.</t>
  </si>
  <si>
    <t>El término estrictamente indispensable para que el contratista cumpla con el objeto y obligaciones contractuales será ONCE (11) MESES Y VEINTISÉIS (26) DÍAS, o hasta 31 de diciembre del año de la suscripción del contrato, lo primero que ocurra.</t>
  </si>
  <si>
    <t>HUGO ALBERTO VEGA CAMACHO</t>
  </si>
  <si>
    <t>Prestación de servicios profesionales a la Dirección de Bosques, Biodiversidad y Servicios Ecosistémicos del Ministerio de Ambiente y Desarrollo Sostenible para el acompañamiento administrativo y de supervisión, contribuyendo con el fortaleciendo y seguimiento de los procesos a cargo del grupo de Despacho y sus Coordinaciones.</t>
  </si>
  <si>
    <t>El valor del contrato a celebrar es hasta por la suma de CIENTO SETENTA Y UN MILLONES CIENTO DIECISIETE MIL TRESCIENTOS TREINTA Y TRES PESOS M/CTE ($171.117.333), incluido los impuestos a que haya lugar.</t>
  </si>
  <si>
    <t>1. Apoyar a la Dirección de Bosques, Biodiversidad y Servicios Ecosistémicos del Ministerio de Ambiente y Desarrollo Sostenible en la revisión y seguimiento de los procedimientos a cargo del área. Apoyar en el seguimiento y supervisión de los diferentes contratos y convenios que se adelanten y ejecuten desde la Dirección de Bosques, Biodiversidad y Servicios Ecosistémicos del Ministerio de Ambiente y Desarrollo Sostenible y otras fuentes de financiación. Apoyar la coordinación de los distintos grupos (contratación, gestión documental, sancionatorios, PQRSD y administrativos) a cargo de la Dirección de Bosques, Biodiversidad y Servicios Ecosistémicos. Realizar el seguimiento y revisión de los diferentes documentos para aprobación y firma por parte del grupo de despacho y las coordinaciones a cargo de la Dirección de Bosques, Biodiversidad y Servicios Ecosistémicos. Apoyar con la elaboración y revisión de los diferentes informes administrativos solicitados a la Dirección de Bosques, Biodiversidad y Servicios Ecosistémicos del Ministerio de Ambiente y Desarrollo Sostenible. Las demás que se requieran para la adecuada ejecución del objeto contractual.</t>
  </si>
  <si>
    <t>DANIELA ALMARIO ARISTIZABAL</t>
  </si>
  <si>
    <t>Jefe de la Oficina de Asuntos Internacionales</t>
  </si>
  <si>
    <t>OFICINA DE ASUNTOS INTERNACIONALES</t>
  </si>
  <si>
    <t>Prestar servicios profesionales a la Oficina de Asuntos Internacionales del Ministerio de Ambiente y Desarrollo Sostenible, para apoyar iniciativas y compromisos del Ministerio, relacionados con el derecho internacional aplicable al sector ambiental.</t>
  </si>
  <si>
    <t>El valor del contrato a celebrar es hasta por la suma de CIENTO CUARENTA Y OCHO MILLONES NOVECIENTOS CINCUENTA Y CINCO MIL QUINIENTOS TREINTA Y DOS PESOS M/CTE (148.955.532), incluidos los impuestos a que haya lugar.</t>
  </si>
  <si>
    <t>1. Apoyar la formulación, revisión y elaboración de proyectos de tratados, convenios, memorandos de entendimiento y demás instrumentos internacionales que se requieran, asegurando su conformidad con el marco normativo nacional y las obligaciones internacionales adquiridas por el país. Elaborar conceptos jurídicos en temas relacionados con el Derecho Internacional, aplicables a las actividades, proyectos y compromisos internacionales asumidos por el Ministerio. Apoyar el trámite interno para la ratificación de Tratados Internacionales. Participar en la gestión de la cooperación internacional, seguimiento y ejecución de iniciativas de Cooperación técnica y financiera. Apoyar jurídicamente a la Oficina de Asuntos Internacionales en el fortalecimiento institucional del Corredor Marino de Conservación del Pacífico Este Tropical (CMAR) y en la gestión de sus iniciativas. Apoyar a la Oficina de Asuntos Internacionales en las negociaciones relacionadas con instrumentos jurídicos internacionales sobre el Derecho del Mar y su implementación. Apoyar a la Oficina de Asuntos Internacionales, en el ejercicio de las funciones de Colombia como Presidencia de la Decimosexta Conferencia de las Partes del Convenio sobre la Diversidad Biológica, incluyendo el seguimiento de las reuniones, la preparación de documentos de referencia y apoyo legal internacional. Apoyar el ejercicio de las funciones de Colombia como miembro del Comité Directivo del Programa de Montevideo sobre Derecho Ambiental. Gestionar de manera eficiente y oportuna las solicitudes, quejas, reclamos, sugerencias, denuncias y felicitaciones (PQRSDF), así como los requerimientos formulados por los diferentes actores y entes de control, conforme a las competencias de la OAI. 10. Las demás que le asigne el supervisor del contrato que tengan relación directa con el objeto contractual y las funciones de la OAI establecidas en el Decreto 3570 de 2011.</t>
  </si>
  <si>
    <t>DANIELA DURAN GONZALEZ</t>
  </si>
  <si>
    <t>ALVARO  ALEXANDER DAVILA GIRALDO</t>
  </si>
  <si>
    <t>INGENIERIA FORESTAL</t>
  </si>
  <si>
    <t>Prestación de servicios profesionales para brindar soporte técnico en la gestión de los datos geográficos, con el fin de analizar, procesar y visualizar los insumos geoespaciales mediante el uso de los sistemas de información geográfica - SIG, necesarios para el desarrollo de los procesos misionales de la Dirección de Bosques, Biodiversidad y Servicios Ecosistémicos del Ministerio de Ambiente y Desarrollo Sostenible</t>
  </si>
  <si>
    <t>El valor del contrato a celebrar es hasta por la suma de OCHENTA Y OCHO MILLONES OCHOCIENTOS TREINTA Y SIETE MIL QUINIENTOS PESOS M/CTE ($88.837.500) incluido los impuestos a que haya lugar.</t>
  </si>
  <si>
    <t>1. Apoyar las tareas de coordinación de recepción, distribución y verificación de los insumos cartográficos de las solicitudes realizadas a la Dirección. 2. Apoyar la gestión de lineamientos técnicos al equipo profesional de la Dirección para garantizar la calidad y precisión en la gestión de los datos geográficos y productos cartográficos. 3. Realizar la gestión de los datos geográficos, analizando y presentando los insumos necesarios para abordar las solicitudes de los profesionales de la Dirección. 4. Proyectar los insumos cartográficos para los requerimientos solicitados a la Dirección relacionadas a las Reservas Forestales Nacionales, Núcleos de Desarrollo Forestal y de la Biodiversidad, Ventanilla Minera, Zonas de Protección y Desarrollo de los Recursos Naturales Renovables y del Medio Ambiente. 5. Realizar la actualización de las bases de datos y publicaciones de los datos geográficos mediante el uso de las aplicaciones y bajo los lineamientos de la OTIC. 6. Elaborar los insumos cartográficos y salidas gráficas para la gestión y respuesta a las Peticiones, Quejas, Reclamos y Sugerencias (PQRS) y otros requerimientos relacionados con el alcance del contrato que sean asignadas por medio de las plataformas institucionales del Ministerio. 7. Apoyar a la Dirección en la supervisión de los contratos y/o convenios, así como participar en las diferentes mesas de trabajo, reuniones y comités, relacionados con los trámites a cargo cuando se requiriera por parte del supervisor 8. Las demás que se requieran para la adecuada ejecución del objeto contractual.</t>
  </si>
  <si>
    <t>El término estrictamente indispensable para que el contratista cumpla con el objeto y obligaciones contractuales será de ONCE (11) MESES Y QUINCE (15) DIAS.</t>
  </si>
  <si>
    <t>STEPHANIA MARTINEZ TELLEZ</t>
  </si>
  <si>
    <t>INGENIERIA GEOGRAFICA Y AMBIENTAL</t>
  </si>
  <si>
    <t>Prestación de servicios profesionales para asistir el tratamiento, procesamiento y estructuración de los datos geoespaciales de las reservas forestales nacionales y Áreas de Otras medidas Efectivas de Conservación OMEC, con el fin de proveer los insumos requeridos por la Dirección de Bosques, Biodiversidad y Servicios Ecosistémicos y el grupo de Gestión Integral de Bosques y Reservas Forestales Nacionales utilizando para ello Sistemas de Información Geográfica (SIG).</t>
  </si>
  <si>
    <t>El valor del contrato a celebrar es hasta por la suma de SETENTA Y SIETE MILLONES DE PESOS M/CTE ($77.000.000) incluido los impuestos a que haya lugar.</t>
  </si>
  <si>
    <t>1. Verificar los requerimientos y generar los insumos cartográficos para el trámite de solicitudes de sustracción de expedientes COR y SRF. 2. Generar la información cartográfica relacionada con el seguimiento de actos administrativos de reintegros y compensaciones de los tramites de sustracciones de las Reservas Forestales Nacionales, así como, el saneamiento de los expedientes SRF. 3. Elaborar la cartografía en referencia de las áreas de otras medidas de conservación OMEC. 4. Generar los datos y productos geográficos requeridos para atender las Peticiones, Quejas, Reclamos y Sugerencias (PQRS), así como otros requerimientos vinculados al alcance del contrato, mediante el uso de herramientas de Sistemas de Información Geográfica (SIG) que sean asignadas por medio de las plataformas institucionales del Ministerio 5. Apoyar a la Dirección en la supervisión de los contratos y/o convenios, así como participar en las diferentes mesas de trabajo, reuniones y comités, relacionados con los trámites a cargo cuando se requiriera por parte del supervisor. 6. Las demás actividades que estén relacionadas con el objeto contractual y que sean asignadas por el supervisor.</t>
  </si>
  <si>
    <t>El término estrictamente indispensable para que el contratista cumpla con el objeto y obligaciones contractuales será de ONCE (11) MESES.</t>
  </si>
  <si>
    <t>PAOLA ANDREA RAMIREZ SANCHEZ</t>
  </si>
  <si>
    <t>Brindar soporte profesional a la Dirección de Bosques, Biodiversidad y Servicios Ecosistémicos del Ministerio de Ambiente y Desarrollo Sostenible para contribuir al monitoreo de los compromisos institucionales y los programas enmarcados en el Plan Nacional de Desarrollo 2022-2026, participando además en la preparación, estructuración, análisis y vigilancia de los actos jurídicos competencia de la Dirección contribuyendo en la proyección de instrumentos normativas y de Agenda Regulatoria.</t>
  </si>
  <si>
    <t>El valor del contrato a celebrar es hasta por la suma de CIENTO UN MILLONES NOVECIENTOS SETENTA MIL PESOS M/CTE ($101.970.000), incluido los impuestos a que haya lugar.</t>
  </si>
  <si>
    <t>1. Apoyar el seguimiento de los proyectos a cargo de la Dirección desde el componente jurídico contractual que estén relacionados con el Plan Nacional de Desarrollo 2022-2026. 2. Ayudar en la actualización y seguimiento del estado de avance de las actividades y compromisos priorizados por el comité directivo del Ministerio. 3. Apoyar en el seguimiento del avance y cumplimento de la Agenda Regulatoria en el marco de la formulación de instrumentos normativos a cargo de la Dirección, generando los reportes e informes solicitados. 4. Asistir en la estructuración de las resoluciones necesarias y brindar asesoría en derecho para el desarrollo de conceptos técnicos que sustenten la formulación de textos normativos conforme a las exigencias de la DBBSE. 5. Aportar, construir y gestionar insumos relacionados con el avance de la agenda normativa, especialmente en el cumplimiento de compromisos derivados de acciones populares, tutelas u otras decisiones judiciales en el marco de la Agenda Regulatoria. 6. Proyectar la respuesta a acciones judiciales, sancionatorios, tutelas, entre otros, que se le sean asignados, en el marco de su objeto contractual. 7. Apoyar a la Dirección en la supervisión de los contratos y/o convenios, así como participar en las diferentes mesas de trabajo, reuniones y comités, relacionados con los trámites a cargo cuando se requiriera por parte del supervisor. 8. Las demás actividades que estén relacionadas con el objeto contractual y que sean asignadas por el supervisor.</t>
  </si>
  <si>
    <t>El término estrictamente indispensable para que el contratista cumpla con el objeto y obligaciones contractuales será ONCE (11) MESES.</t>
  </si>
  <si>
    <t>INGRID REVOLLO CASTAÑEDA</t>
  </si>
  <si>
    <t>Prestar servicios profesionales a la Dirección de Bosques, Biodiversidad y Servicios Ecosistémicos del Ministerio de Ambiente y Desarrollo Sostenible para apoyar el seguimiento de los proyectos relacionados con el Plan Nacional de Desarrollo 2022- 2026 apoyando el cumplimiento de los compromisos del despacho y procesos contractuales y de planeación</t>
  </si>
  <si>
    <t>El valor del contrato a celebrar es hasta por la suma de CIENTO QUINCE MILLONES SETECIENTOS OCHENTA Y NUEVE MIL CIENTO SESENTA Y SIETE PESOS M/CTE ($115.789.167), incluido los impuestos a que haya lugar.</t>
  </si>
  <si>
    <t>1. Realizar el seguimiento a la ejecución presupuestal de los compromisos y proyectos de inversión de la DBBSE. 2. Consolidar la información correspondiente a los reportes relacionados con la ejecución física y presupuestal de los proyectos de la Dirección, para generación de informes que permitan medir el cumplimiento y apoyar la toma de decisiones. 3. Hacer seguimiento y procesamiento de los datos de la ejecución de los procesos precontractuales y contractuales, desde el componente financiero, asociados con las metas de la Dirección. 4. Participar en la programación y modificaciones a los indicadores y acciones que se deriven de la planeación para el cumplimiento de las metas de los proyectos de la DBBSE. 5. Realizar la gestión y seguimiento al cumplimiento de los compromisos adquiridos por la DBBSE que se deriven de la participación en diferentes instancias y espacios. 6. Las demás que se requieran para la adecuada ejecución del objeto contractual.</t>
  </si>
  <si>
    <t>C-3202-0900-19-40101B-3202052-02</t>
  </si>
  <si>
    <t>El término estrictamente indispensable para que el contratista cumpla con el objeto y obligaciones contractuales será de (11) MESES y VEINTICINCO (25) DIAS</t>
  </si>
  <si>
    <t>NANCY LICETH MORA UMAÑA</t>
  </si>
  <si>
    <t>Prestación de servicios profesionales para asistir jurídicamente en el análisis y revisión de actos administrativos relacionados con los trámites sancionatorios ambientales, con el propósito de gestionar, conforme a la ley, las etapas establecidas en la Ley 1333 de 2009, modificada por la ley 2387 de 2024 donde ostente potestad sancionatoria la Dirección de Bosques, Biodiversidad y Servicios Ecosistémicos del Ministerio de Ambiente y Desarrollo Sostenible.</t>
  </si>
  <si>
    <t>El valor del contrato a celebrar es hasta por la suma de CIENTOCINCO MILLONES VEINTINUEVE MIL CIENPESOS M/CTE ($105.029.100) incluido los impuestos a que haya lugar.</t>
  </si>
  <si>
    <t>1. Redactar, evaluar y gestionar los actos administrativos de carácter sancionatorio que por reparto le sean asignados, donde la Dirección de Bosques, Biodiversidad y Servicios Ecosistémicos ostente potestad sancionatoria. 2. Revisar y analizar jurídica e integralmente los documentos que conforman los expedientes de carácter sancionatorio conforme a los términos establecidos en la ley. 3.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4. Gestionar el reporte de las sanciones generadas por la Dirección, en el Registro Único de Infractores Ambientales - RUIA de la Ventanilla Integral de Trámites Ambientales en Línea VITAL. 5. Actualizar desde el aspecto jurídico la base de datos de los procesos sancionatorios ambientales, incorporando el avance de cada etapa procesal y registrando la creación de nuevos expedientes bajo la responsabilidad de la Dirección de Bosques, Biodiversidad y Servicios Ecosistémicos. 6. Apoyar la elaboración, consolidación y presentación de informes y demás documentos requeridos para el cumplimiento de las metas asignadas al grupo sancionatorio. 7. Apoyar a la Dirección en la supervisión de los contratos y/o convenios, así como participar en las diferentes mesas de trabajo, reuniones y comités, relacionados con los trámites a cargo cuando se requiriera por parte del supervisor 8. Apoyar la elaboración, consolidación y presentación de informes y demás documentos requeridos para el cumplimiento de las metas asignadas al grupo sancionatorio. 9. Dar capacitaciones en materia jurídica del régimen sancionatorio ambiental asignadas por el supervisor del contrato. 10. Proyectar la respuesta a acciones judiciales, sancionatorios, tutelas, entre otros, que se le sean asignados, en el marco de su objeto contractual 11. Las demás que se requieran para la adecuada ejecución del objeto contractual</t>
  </si>
  <si>
    <t>JOHN EDISON GIRALDO DIAZ</t>
  </si>
  <si>
    <t>ANTROPOLOGIA</t>
  </si>
  <si>
    <t>Prestar servicios profesionales a la DGIRH en la elaboración de análisis, conceptos y propuestas de lineamientos desde el componente social, así como el acompañamiento en las instancias internas e interinstitucionales para apoyar el cumplimiento de lo ordenado en la Sentencia T-302/17 y las acciones necesarias para la Eco región de La Guajira a cargo de la Dirección de Gestión Integral del Recurso Hídrico -DGIRH.</t>
  </si>
  <si>
    <t>El valor del contrato a celebrar es hasta por la suma de Noventa y dos millones cuatrocientos cincuenta y dos mil ochocientos pesos M/CTE ($92.452.800,00) incluido los impuestos a que haya lugar.</t>
  </si>
  <si>
    <t>1. Presentar un plan de trabajo para la ejecución de las labores para las cuales fue contratado, en aquellas actividades en que aplique. 2. Apoyar desde el componente social la ejecución y seguimiento de las acciones incluidas por la Dirección de Gestión Integral del Recurso Hídrico en el Plan Estructural de la Sentencia T-302 de 2017. 3. Apoyar desde el componente social la ejecución y seguimiento de las acciones incluidas por la Dirección de Gestión Integral del Recurso Hídrico en acciones judiciales y legislativas de la Eco región Guajira. 4. Apoyar desde el componente social el desarrollo del proceso de consulta previa del Plan Estructural, en el marco de la Sentencia T-302 de 2017. 5. Brindar apoyo desde el componente social en la gestión y la articulación institucional e interinstitucional necesaria para el cumplimiento de la Sentencia T-302 de 2017, por parte de la Dirección de Gestión Integral del Recurso Hídrico. 6. Apoyar desde el componente social la elaboración de análisis, conceptos, respuestas a requerimientos o lineamientos vinculados a la Sentencia T-302 de 2017 y otras acciones judiciales y legislativas de la Eco región Guajira. 7. Apoyar técnicamente en el componente de protección, conservación, manejo, uso y monitoreo de los ríos y el agua en el marco del cumplimiento de los acuerdos con grupos étnicos adelantados por la Dirección de Gestión Integral del recurso Hídrico, elaborando los documentos y acompañando los espacios requeridos 8. Las demás actividades que le sean requeridas por el Supervisor del Contrato y que tenga relación con el objeto y obligaciones del contrato.</t>
  </si>
  <si>
    <t>El término estrictamente indispensable para que el contratista cumpla con el objeto y obligaciones contractuales será once (11) meses, o hasta 31 de diciembre del año de la suscripción del contrato, lo primero que ocurra.</t>
  </si>
  <si>
    <t>PAULA ANDREA ROA GARCIA</t>
  </si>
  <si>
    <t>Prestación de servicios profesionales a la Dirección de Bosques, Biodiversidad y Servicios Ecosistémicos del Ministerio de Ambiente y Desarrollo Sostenible, para apoyar con los lineamientos técnicos en el marco del seguimiento de procesos judiciales y el cumplimiento de las órdenes contenidas en sentencias dentro del ámbito de competencia de la Dirección de Bosques, Biodiversidad y Servicios Ecosistémicos.</t>
  </si>
  <si>
    <t>El valor del contrato a celebrar es hasta por la suma de CIENTO TREINTA MILLONES DOSCIENTOS NOVENTA Y CINCO MIL PESOS M/CTE ($130.295.000), incluido los impuestos a que haya lugar.</t>
  </si>
  <si>
    <t>1. Articular con los grupos de la Dirección de Bosques, Biodiversidad y Servicios Ecosistémicos, los insumos técnicos para dar respuesta a los procesos judiciales, relacionados con los asuntos de competencia de la Dirección de Bosques, Biodiversidad y Servicios Ecosistémicos. Revisar con oportunidad, calidad y dentro de los términos legales las respuestas para atender los requerimientos formulados en el marco de los procesos judiciales relacionados con los asuntos de competencia de la Dirección de Bosques, Biodiversidad y Servicios Ecosistémicos. Revisar con oportunidad, calidad, y dentro de los términos legales las respuestas a los derechos de petición elevados por las entidades públicas y particulares, en relación con los procesos judiciales de competencia de la Dirección de Bosques, Biodiversidad y Servicios Ecosistémicos. Apoyar con la articulación y coordinación los espacios con entidades del orden nacional, regional y local, así como con las diferentes direcciones, oficinas y grupos de trabajo del Ministerio, mediante la creación y desarrollo de espacios de diálogo, reuniones y mesas de trabajo, orientados a la atención, seguimiento y cumplimiento de las órdenes y procesos judiciales a cargo de la Dirección de Bosques, Biodiversidad y Servicios Ecosistémicos. Asistir y participar en los encuentros en los despachos judiciales, las reuniones, internas y/o externas, comités, talleres, capacitaciones, visitas técnicas (presenciales o no presenciales) que sean convocados. Actualizar y realizar seguimiento mensual a la matriz de sentencias judiciales a cargo de la Dirección, asegurando la recopilación, organización y control de la documentación soporte que evidencie las actuaciones realizadas. Entregar los soportes documentales correspondientes a los insumos técnicos adelantados, garantizando su adecuada incorporación en los expedientes conforme a los lineamientos de gestión documental institucional. Las demás que se requieran para la adecuada ejecución del objeto contractual.</t>
  </si>
  <si>
    <t>MARTHA LUCIA HERNANDEZ HERRERA</t>
  </si>
  <si>
    <t>C-3202-0900-11-40101B-3202013-02</t>
  </si>
  <si>
    <t>Prestar servicios profesionales al Grupo de Gestión de la Biodiversidad de la Dirección de Bosques, Biodiversidad y Servicios Ecosistémicos del Ministerio de Ambiente y Desarrollo Sostenible, con el objetivo de apoyar el proceso administrativo de aprobación, la recopilación y la actualización permanente de datos sobre expediciones, negaciones, control de permisos y certificados vinculados con la implementación de la Convención sobre el Comercio Internacional de Especies Amenazadas de Fauna y Flora Silvestres (CITES), así como el reporte mensual de indicadores de rendimiento.</t>
  </si>
  <si>
    <t>El valor del contrato a celebrar es hasta por la suma de OCHENTA Y SIETE MILLONES OCHOCIENTOS SETENTA Y SIETE MIL OCHOCIENTOS OCHENTA Y TRES PESOS M/CTE ($87.877.883), incluido los impuestos a que haya lugar.</t>
  </si>
  <si>
    <t>1. Verificar y registrar las solicitudes ingresadas en la Ventanilla Única de Comercio Exterior-VUCE, vinculadas al proceso de permisos CITES para exportación, reexportación e importación, validando el correcto diligenciamiento, la asignación al profesional correspondiente y el registro del resultado del proceso de dichas solicitudes dentro de la VUCE. Llevar el registro, controlar y validar los pagos realizados para la evaluación y concesión de permisos CITES, y entregar informes periódicos al Grupo de Tesorería de este Ministerio. Generar los insumos para las comunicaciones relacionadas con los permisos CITES emitidos dirigidas a usuarios, autoridades ambientales, entes de control, países Parte y otras entidades a nivel nacional que lo soliciten. Elaborar e imprimir los permisos de exportación, reexportación e importación de las especies listadas en la Convención de Comercio Internacional de Especies Amenazadas de Fauna y Flora Silvestres CITES. Planificar y gestionar las respuestas, conforme a la ley, de las PQRS que la supervisión asigne a través de la plataforma ARCA u otro medio de la entidad, vinculadas al objeto del contrato, adjuntando el informe del Sistema de Gestión Documental. Ordenar y entregar mensualmente al Grupo de Gestión Documental de la Dirección, los documentos generados en el marco del objeto contractual, especialmente aquellos relacionados con solicitudes, permisos y certificados CITES, de acuerdo con las tablas de retención documental de la entidad. Elaborar informes estadísticos sobre las solicitudes y el estado de los trámites de permisos CITES de exportación, reexportación e importación, y apoyar la preparación de informes para usuarios internos y externos en el marco del contrato. Brindar apoyo técnico para la liquidación y seguimiento a convenios en relación directa con el objeto de su contrato y por designación del supervisor.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</si>
  <si>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HELDA BIBIANA MATEUS CASALLAS</t>
  </si>
  <si>
    <t>Prestación de servicios profesionales a la Dirección de Bosques, Biodiversidad y Servicios Ecosistémicos del Ministerio de Ambiente y Desarrollo Sostenible, para apoyar las diferentes fases del ciclo de políticas públicas y la fase de formulación de los demás instrumentos de planeación, así como el acompañamiento administrativo en el seguimiento y presentación de reportes e informes a las dependencias internas y entidades externas que se requieran.</t>
  </si>
  <si>
    <t>El valor del contrato a celebrar es hasta por la suma de OCHENTA Y SIETE MILLONES OCHOCIENTOS SETENTA Y SIETE MIL OCHOCIENTOS OCHENTA Y TRESPESOS M/CTE ($87.877.883), incluido los impuestos a que haya lugar.</t>
  </si>
  <si>
    <t>1, Realizar el apoyo técnico en el ciclo de políticas públicas a cargo de la dirección en sus fases de diseño, formulación, promoción, ejecución, seguimiento y evaluación. Realizar el acompañamiento técnico en la fase de formulación de los instrumentos de planeación que se realicen en la dirección. Realizar el monitoreo en las respectivas plataformas y consolidar la información necesaria que permita elaborar los informes que requiera la OAP, el DNP y entidades de control, en lo referente a políticas públicas ambientales, del Plan Nacional de Desarrollo y demás instrumentos de planeación a cargo de la dirección. Proyectar los requerimientos a las diferentes áreas, de los informes y reportes de indicadores que se ejecuten conjuntamente, que sean de responsabilidad de la Dirección de Bosques, Biodiversidad y Servicios Ecosistémicos. Apoyar en la solicitud, consolidación y estructuración de la información necesaria para la elaboración de los reportes en SISCONPES, incorporando los ajustes pertinentes conforme a los lineamientos establecidos para su aprobación. Consolidar y remitir los reportes e informes requeridos en el marco de las funciones de la Dirección de Bosques, Biodiversidad y Servicios Ecosistémicos, conforme a los plazos y formatos definidos.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</si>
  <si>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 Y VEINTICINCO(25) DÍAS, o hasta 31 de diciembredel año de la suscripción del contrato, lo primero que ocurra.</t>
  </si>
  <si>
    <t>LAURA ALEJANDRA SÁNCHEZ ZAMORA</t>
  </si>
  <si>
    <t>NEGOCIOS Y RELACIONES INTERNACIONALES</t>
  </si>
  <si>
    <t>Prestar servicios profesionales a la Dirección de Bosques, Biodiversidad y Servicios Ecosistémicos del Ministerio de Ambiente y Desarrollo Sostenible en el monitoreo y seguimiento presupuestal de los contratos y convenios, incluyendo la revisión de documentos de ejecución, plan de pagos y demás información que se publique en SECOP II.</t>
  </si>
  <si>
    <t>El valor del contrato a celebrar es hasta por la suma de OCHENTA Y UN MILLONES SEISCIENTOS SESENTA Y UN MIL OCHOCIENTOS TREINTA Y TRES PESOS M/CTE ($81.661.833), incluido los impuestos a que haya lugar.</t>
  </si>
  <si>
    <t>1. Apoyar a los supervisores en las actividades de monitoreo y control de la ejecución presupuestal de los contratos y convenios suscritos por la Dirección de Bosques, Biodiversidad y Servicios Ecosistémicos. Llevar a cabo la revisión de los documentos de ejecución periódica de los contratos verificando que cumplen con los requisitos de publicación en la plataforma SECOP II. Contribuir periódicamente en la elaboración de informes requeridos para el análisis y seguimiento financiero de los contratos y convenios a cargo de la DBBSE. Compilar y estructurar la información necesaria para atender solicitudes internas o externas relacionadas con la gestión presupuestal y el proceso de pagos de los contratos y convenios bajo supervisión de la DBBSE.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</si>
  <si>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MARIA ALEXANDRA GARZON PATIÑO</t>
  </si>
  <si>
    <t xml:space="preserve">TECNICO EN ADMINISTRACION DE SISTEMAS </t>
  </si>
  <si>
    <t>Prestar los servicios profesionales a la Dirección de Bosques, Biodiversidad y Servicios Ecosistémicos, para el desarrollo de acciones para la ejecución y seguimiento al proceso de gestión documental, dando cumplimiento técnico y normativo al manejo de la información.</t>
  </si>
  <si>
    <t>El valor del contrato a celebrar es hasta por la suma de SETENTA MILLONES SEISCIENTOS NOVENTA Y DOS MIL TRESCIENTOS TREINTA Y TRES PESOS M/CTE ($70.692.333), incluido los impuestos a que haya lugar</t>
  </si>
  <si>
    <t>1. Apoyar en la coordinación y planeación de las tareas necesarias para promover el manejo eficiente del Archivo de Gestión, acorde con las directrices de trabajo establecidas por la Dirección de Bosques, Biodiversidad y Servicios Ecosistémicos del Ministerio de Ambiente y Desarrollo Sostenible. Elaborar informes de gestión, reportes de indicadores y documentos técnicos que sean requeridos por el Grupo de Gestión Documental y entes de control. Consolidar y controlar la documentación generada por la Dirección de Bosques, Biodiversidad y Servicios Ecosistémicos garantizando su correcto archivo y conservación. 4. Realizar la optimización y seguimiento de los expedientes electrónicos dentro del sistema de información ARCA y la plataforma VITAL Apoyar en el seguimiento de la actualización de los inventarios del Archivo de Gestión de la Dirección de Bosques, Biodiversidad y Servicios Ecosistémicos, asegurando su actualización. Apoyar a la Dirección en la supervisión de los contratos y/o convenios, así como participar en las diferentes mesas de trabajo, reuniones y comités, relacionados con los trámites a cargo cuando se requiriera por parte del supervisor. Realizar las actividades correspondientes al seguimiento e implementación de las Tablas de Retención Documental, conforme con los lineamientos dados por el Grupo de Gestión Documental para la organización de archivos. Asistir a las reuniones y/o eventos que sean requeridos por el supervisor del contrato y que estén relacionados en el marco contractual Las demás que se requieran para la adecuada ejecución del objeto contractual.</t>
  </si>
  <si>
    <t>El término estrictamente indispensable para que el contratista cumpla con el objeto y obligaciones contractuales será ONCE (11) MESESY VEINTICINCO (25) DÍAS, o hasta 31 de diciembredel año de la suscripción del contrato, lo primero que ocurra.</t>
  </si>
  <si>
    <t>UVENLY EDITH MOLINA MOLINA</t>
  </si>
  <si>
    <t>Prestar servicios profesionales a la Dirección de Gestión Integral del Recurso Hídrico del Ministerio de Ambiente y Desarrollo Sostenible, para apoyar el proceso de fortalecimiento y gobernanza del agua, orientando la planificación, gestión y apropiación territorial del plan de acción de la sentencia 038-2019 en el marco de las estructuras de coordinación entre actores definidas.</t>
  </si>
  <si>
    <t>El valor del contrato a celebrar es hasta por la suma de CIENTO QUINCE MILLONES PESOS M/CTE ($115.000.000,00) incluido los impuestos a que haya lugar.</t>
  </si>
  <si>
    <t>1. Elaborar un plan de trabajo para la ejecución del contrato, de conformidad con las orientaciones del supervisor. 2. Apoyar en la orientación de gestión de acciones requeridas para la articulación, coordinación y cooperación de los actores institucionales, dependencias del Ministerio de Ambiente y Desarrollo Sostenible y comunitarios vinculados a la orden judicial 038-19 en el marco del plan de acción como instrumento de gestión y seguimiento. 3. Apoyar en el proceso de fortalecimiento de instancias de gobernanza definidas en el plan de acción de la sentencia 038-19, de acuerdo a las necesidades identificadas y realizando la articulación y gestión interinstitucional pertinente para su desarrollo. 4. Apoyar el diseño de una propuesta de gestión comunicativa y educativa para consolidar una apuesta común del río Cauca como sujeto de derechos, que permita la apropiación ciudadana de la sentencia del río Cauca y el plan de acción como instrumento de gestión. 5. Apoyar la construcción y consolidación de informes de gestión de la sentencia 038-19 atendiendo los requerimientos de entes de control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Apoyar técnicamente al grupo de Fortalecimiento de Gobernanza del Agua, en la atención de las demás órdenes judiciales y/o procesos de gobernanza del agua, de acuerdo con la priorización que sea definida desde la supervisión del contrato. 8. Las demás actividades que le sean requeridas por el Supervisor del Contrato y que tenga relación con el objeto y obligaciones del contrato. 3.2. OBLIGACIONES GENERALES QUE</t>
  </si>
  <si>
    <t>El término estrictamente indispensable para que el contratista cumpla con el objeto y obligaciones contractuales será Once (11) meses y Quince (15) días calendario, o hasta 31 de diciembre, lo primero que ocurra.</t>
  </si>
  <si>
    <t>JACQUELINE MEJÍA VARGAS</t>
  </si>
  <si>
    <t>AXULIAR ADMINISTRATIVO</t>
  </si>
  <si>
    <t>Prestar servicios de apoyo a la gestión a la Dirección de Bosques, Biodiversidad y Servicios Ecosistémicos del Ministerio de Ambiente y Desarrollo Sostenible, en la gestión y seguimiento de PQRSD, correspondencia y trámites administrativos, así como la consolidación de las comisiones que se autoricen.</t>
  </si>
  <si>
    <t>El valor del contrato a celebrar es hasta por la suma de CINCUENTA MILLONES DOSCIENTOS QUINCE MIL NOVECIENTOS TREINTA Y TRES PESOS M/CTE. ($50.215.933), incluido los impuestos a que haya lugar.</t>
  </si>
  <si>
    <t>1. Realizar el seguimiento a las PQRSD radicadas en la plataforma ARCA que sean competencia de la Dirección de Bosques, Biodiversidad y Servicios Ecosistémicos, verificando su trámite oportuno, alertando a los profesionales responsables sobre los plazos para su respuesta. 2. Elaborar informes periódicos sobre el estado de las PQRSD a cargo de la Dirección, consolidando la información y remitiéndola a los grupos y profesionales responsables para su correspondiente gestión, conforme a las directrices del supervisor del contrato. 3. Apoyar el cierre de trámites asignados al grupo de archivo a través de la plataforma ARCA, en el marco de las políticas de gestión documental del Ministerio y los lineamientos internos de la Dirección. 4. Apoyar la revisión, clasificación y reparto de las solicitudes y comunicaciones recibidas en el correo institucional de la Dirección de Bosques, Biodiversidad y Servicios Ecosistémicos, procurando la asignación oportuna. 5. Elaborar el consolidado mensual de las comisiones programadas de la Dirección, y remitirlo dentro de los plazos establecidos al Grupo de Comisiones de la Subdirección Administrativa y Financiera, conforme a los procedimientos internos vigentes. 6. Apoyar la gestión y seguimiento de las solicitudes relacionadas con la legalización de comisiones pendientes de la Dirección, verificando la consistencia de la información y el cumplimiento de los requisitos para el trámite. 7. Apoyar a la Dirección en la supervisión de los contratos y/o convenios, así como participar en las diferentes mesas de trabajo, reuniones y comités, relacionados con los trámites a cargo cuando se requiriera por parte del supervisor. 8. Las demás que se requieran para la adecuada ejecución del objeto contractual.</t>
  </si>
  <si>
    <t>LADY DAHIANA CALDERON CARDOSO</t>
  </si>
  <si>
    <t>NGENIERIA DE SISTEMAS CON ENFASIS EN TELECOMUNICACIONES</t>
  </si>
  <si>
    <t>Prestar servicios profesionales al Despacho de la ministra de Ambiente y Desarrollo Sostenible en la identificación, recopilación, generación y análisis de datos georreferenciados y alfanuméricos para la implementación de estrategias de ordenamiento alrededor del agua y el seguimiento de las macrometas del plan nacional de desarrollo en los territorios o proyectos priorizados.</t>
  </si>
  <si>
    <t>El valor del contrato a celebrar es hasta por la suma de CIENTO OCHO MILLONES TRESCIENTOS VEINTICUATRO MIL PESOS M/CTE ($108.324.000), incluido los impuestos a que haya lugar.</t>
  </si>
  <si>
    <t>1. Colaborar en la planificación y ejecución de proyectos y estrategias en los territorios priorizados, trabajando junto con los Analistas SIG de la entidad, con especial énfasis en el seguimiento de metas con relación al Plan Nacional de Desarrollo. 2. Apoyar en la identificación, recolección, generación y análisis de modelos, así como en la distribución de las necesidades de información cartográfica y las fuentes geográficas para los territorios priorizados. 3. Participar en el desarrollo de metodologías para la recolección y análisis de datos, en función de las necesidades específicas de los territorios priorizados. 4. Brindar soporte técnico a los Analistas SIG de la entidad en la implementación de mejores prácticas en sistemas de información geográfica, mantenimiento de datos, cartografía e interoperabilidad. 5. Apoyar en la creación, implementación y actualización de la georreferenciación de los tableros de control, para el seguimiento y evaluación de los asuntos estratégicos y coyunturales del Despacho de la Ministra. 6. Elaborar reportes e informes con los resultados de las investigaciones y el trabajo realizado por los Analistas SIG en los territorios priorizados, utilizando diversas herramientas digitales como visualizaciones interactivas de datos, cuadros de mando en línea y Story Maps. 7. Realizar otras tareas asignadas por el supervisor del contrato que estén directamente relacionadas con su propósito principal.</t>
  </si>
  <si>
    <t>El término estrictamente indispensable para que el contratista cumpla con el objeto y obligaciones contractuales será ONCE (11) MESES Y VEINTICUATRO (24) DÍAS CALENDARIO, o hasta 31 de diciembre del año de la suscripción del contrato, lo primero que ocurra.</t>
  </si>
  <si>
    <t xml:space="preserve">RODOLFO ALONSO PEREZ ASTUDILLO </t>
  </si>
  <si>
    <t>TURISMO</t>
  </si>
  <si>
    <t>Prestar servicios de apoyo a la gestión a las dependencias del Ministerio de Ambiente y Desarrollo Sostenible, para adelantar el acompañamiento y cobertura de eventos institucionales de la Entidad gestionando el protocolo y desarrollo de los mismos</t>
  </si>
  <si>
    <t>El valor del contrato a celebrar es hasta por la suma de CUARENTA Y SEIS MILLONES CUARENTA Y NUEVE MIL SETECIENTOS TREINTA Y SEIS PESOS M/CTE ($46.049.736), incluido los impuestos a que haya lugar.</t>
  </si>
  <si>
    <t>1. Apoyar la coordinación y logística de eventos del ministerio, garantizando la adecuada planeación, organización y ejecución de los mismos, conforme con los lineamientos, trámites y protocolos establecidos por la Entidad. 2. Brindar acompañamiento en eventos institucionales, asegurando el cumplimiento del protocolo, facilitando el desarrollo de las actividades programadas 3. Apoyar con el seguimiento de las acciones necesarias para el cumplimiento de los procesos relacionados con los acuerdos ciudadanos en los territorios, articulando esfuerzos con las dependencias pertinentes, a fin de documentar las acciones desplegadas para su ejecución, con información actualizada para el ministerio de ambiente. 4. Apoyar la realización de mesas de trabajo, jornadas y actividades que promuevan el diálogo, la participación y la interacción efectiva entre la comunidad y la Entidad, fortaleciendo los espacios de concertación y construcción conjunta. 5. Elaborar informes, Actas y reportes de gestión, documentando la planificación, ejecución y resultados de los eventos y acciones realizadas, con el fin de evaluar impactos, mejorar la toma de decisiones y optimizar la eficiencia en futuras actividades. 6. Apoyar la comunicación con otras dependencias y entidades para la adecuada gestión y desarrollo de los eventos institucionales. 7. Las demás asignadas por la supervisión del contrato y que guarden relación con el objeto del contrato.</t>
  </si>
  <si>
    <t>NELSON ANDRÉS BUSTAMANTE RIVEROS</t>
  </si>
  <si>
    <t>Prestación de servicios profesionales a la Dirección de Bosques, Biodiversidad y Servicios Ecosistémicos para gestionar el trámite de notificación y comunicación de los actos administrativos que se expidan en temas de Acceso a Recursos Genéticos, Sustracción de Reservas Forestales Nacionales y Actuaciones Administrativas de Carácter Sancionatorio Ambiental, de conformidad con la Ley 1437 de 2011 y la Ley 1333 de 2009.</t>
  </si>
  <si>
    <t>El valor del contrato a celebrar es hasta por la suma de OCHENTA Y UN MILLONES SEISCIENTOS MIL OCHOCIENTOS NOVENTA Y DOS PESOS M/CTE. ($81.600.892), incluidolos impuestos a que haya lugar</t>
  </si>
  <si>
    <t>1. Proyectar y/o revisar las constancias de Ejecutoria de los Actos Administrativos expedidos por la Dirección de Bosques, Biodiversidad y Servicios Ecosistémicos y cargarlas en el Aplicativo SILA-MC. 2. Proyectar y/o revisar, radicar y enviar a firma los oficios de Citación, Notificación y Comunicación de los Actos Administrativos proferidos por la Dirección de Bosques, Biodiversidad y Servicios Ecosistémicos. 3. Atender a los administrados o usuarios cuando se acerquen a realizar el trámite de notificación personal dejando como constancia un acta de la notificación de conformidad con la Ley 1437 de 2011. 4. Asignar de manera consecutiva la numeración de los Autos expedidos por la Dirección de Bosques y Servicios Ecosistémicos respecto de los grupos de Sustracciones, Recursos Genéticos y Sancionatorio y solicitar la numeración de las Resoluciones a Secretaría General. F-A-CTR-52: V11 16/10/2025 Página 6 de 18 5. Gestionar con el Archivo de Gestión Documental de la Dirección la entrega de los respectivos soportes del procedimiento de notificación de los Actos Administrativos que se generen, conforme a los lineamientos que emita el Ministerio. 6. Solicitar la publicación de los Actos administrativos proferidos por la Dirección de Bosques, Biodiversidad y Servicios Ecosistémicos, en la página web del Ministerio de Ambiente y Desarrollo Sostenible, conforme al trámite definido. 7. Prestar apoyo jurídico en la proyección de respuestas a acciones judiciales, sancionatorios, tutelas, consultas o derechos de petición entre otros, que se le sean asignados, en el marco de su objeto contractual. 8. Generar y mantener actualizada una base datos en el Drive - formato Excel en el que se relacione el estado de las notificaciones de los Actos Administrativos expedidos por la Dirección de Bosques Biodiversidad y Servicios Ecosistémicos y presentar los informes sobre la gestión cuando sea requerido por el supervisor del contrato. 9. Proyectar la respuesta a acciones judiciales, sancionatorios, tutelas, entre otros, que se le sean asignados, en el marco de su objeto contractual. 10. Apoyar a la Dirección en la supervisión de los contratos y/o convenios, así como participar en las diferentes mesas de trabajo, reuniones y comités, relacionados con los trámites a cargo cuando se requiriera por parte del supervisor. 11. Las demás que se requieran para la adecuada ejecución del objeto contractual.</t>
  </si>
  <si>
    <t>El término estrictamente indispensable para que el contratista cumpla con el objeto y obligaciones contractuales será deONCE (11) MESESY VEINTICINCO (25) DÍAS CALENDARIO, o hasta 31 de diciembre de 2026, loprimero que ocurra.</t>
  </si>
  <si>
    <t>YEFERT SAUL AVILA CUADROS</t>
  </si>
  <si>
    <t>TECNOLOGIA EN CONTROL AMBIENTAL</t>
  </si>
  <si>
    <t>El valor del contrato a celebrar es hasta por la suma de CUARENTA Y DOS MILLONES CIENTO VEINTISÉIS MIL PESOS M/CTE ($42.126.000) incluido los impuestos a que haya lugar.</t>
  </si>
  <si>
    <t>1. Atender de manera oportuna y eficaz los diferentes canales de comunicación habilitados por la Entidad, brindando orientación clara y veraz a la ciudadanía sobre los trámites, servicios y procedimientos institucionales. 2. 3. 4. Registrar en los sistemas o aplicativos institucionales toda la información relacionada con las solicitudes, peticiones, quejas, reclamos, sugerencias y denuncias (PQRSD), con el fin de proteger la trazabilidad, integridad y confidencialidad de los datos. Apoyar la identificación, elaboración y actualización del banco de preguntas frecuentes derivadas de la atención a la ciudadanía en los diferentes canales de comunicación Las demás actividades asignadas por el supervisor, siempre que estén relacionadas con el objeto y las funciones del grupo.</t>
  </si>
  <si>
    <t>El término estrictamente indispensable para que el contratista cumpla con el objeto y obligaciones contractuales será de ONCE (11) MESES Y VEINTICUATRO (24) DÍAS o hasta 31 de diciembre del año de la suscripción del contrato, lo primero que ocurra.</t>
  </si>
  <si>
    <t>IVAN DARIO ORTEGA SALAZAR</t>
  </si>
  <si>
    <t>TECNOLOGIA EN GESTION LOGISTICA</t>
  </si>
  <si>
    <t>JESUS ALEXANDER GARCIA PEÑA</t>
  </si>
  <si>
    <t>VICTOR MANUEL JUNCA RODRIGRUEZ</t>
  </si>
  <si>
    <t>Prestación de servicios profesionales a la Dirección de Asuntos Marinos, Costeros y Recursos Acuáticos del Ministerio de Ambiente y Desarrollo Sostenible, para apoyar en la elaboración de insumos técnicos dentro de la evaluación y el seguimiento de proyectos, obras y actividades productivas sectoriales desarrolladas en el marco del ordenamiento integrado de las zonas costeras y oceánicas del país y que contribuyan con la sostenibilidad ambiental y la planificación integrada marina.</t>
  </si>
  <si>
    <t>El valor del contrato a celebrar es hasta por la suma de CIENTO ONCE MILLONES QUINIENTOS CUARENTA MIL PESOS M/CTE ($111.540.000), incluido los impuestos a que haya lugar.</t>
  </si>
  <si>
    <t>1. Apoyar en la elaboración de los conceptos y pronunciamientos técnicos, así como en el seguimiento de los mismos, relacionados con lo establecido en el Título 5 “Investigaciones científicas o tecnológicas marinas” del Decreto 1070 de 2015, “Por el cual se expide el Decreto Reglamentario del Sector Administrativo de Defensa”. Elaborar los insumos técnicos necesarios para las actividades sujetas de licencia ambiental que se desarrollen en el territorio marino costero del país y los que se encuentren dentro de la programación establecida por la dependencia responsable dentro del Ministerio de Ambiente y Desarrollo Sostenible. Elaborar insumos técnicos relacionados con solicitudes de documentos técnicos, términos de referencia, informes, entre otros, remitidos a la DAMCRA que sean objeto de pronunciamiento, comentarios o sugerencias para el desarrollo de actividades productivas sectoriales adelantadas en las zonas marinas, costeras y oceánicas de Colombia. Apoyar el desarrollo de acciones para el cumplimiento y seguimiento a sentencias relacionadas con la reducción de impactos ambientales asociados con actividades productivas sectoriales en ecosistemas marino-costeros.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Apoyar en la generación de insumos que hacen parte del Plan de Acción Interinstitucional 2026 y que le sean designadas por el supervisor. Mantener actualizada la información del drive (Carpeta digital) de la DAMCRA correspondiente a los trámites asignados. Las demás actividades relacionadas con el desarrollo del objeto del presente contrato, incluyendo la supervisión de los contratos y/o convenios que le sean designados por el supervisor.</t>
  </si>
  <si>
    <t>ANA MARLENE ARRIAGA RODRÍGUEZ</t>
  </si>
  <si>
    <t>Prestar servicios profesionales a la Dirección de Asuntos Marinos, Costeros y Recursos Acuáticos del Ministerio de Ambiente y Desarrollo Sostenible, que contribuyan al mejoramiento de la calidad ambiental marina mediante, la gestión de la normatividad ambiental para el uso de las aguas marinas, y a través de acciones nacionales y regionales que aborden estresores ambientales por contaminación de basura marina.</t>
  </si>
  <si>
    <t>El valor del contrato a celebrar es hasta por la suma de NOVENTA Y NUEVE MILLONES TRESCIENTOS OCHENTA Y SEIS MIL SETECIENTOS SESENTA PESOS M/CTE ($99.386.760), incluido los impuestos a que haya lugar.</t>
  </si>
  <si>
    <t>1. Apoyar técnicamente las acciones que requiera el instrumento normativo “Por la cual se definen los criterios de calidad para el uso de las aguas superficiales, subterráneas y marinas, y se dictan otras disposiciones” Realizar las gestiones en el marco de la Sentencia río Atrato, que permita hacer el seguimiento interinstitucional a la implementación del Rediseño de la REDCAM para el golfo de Urabá, así como las gestiones que se desarrollan en el marco de la Resolución 115 de 2018 (o la que la modifique o sustituya). Apoyar la gestión nacional para dar cumplimiento a las acciones definidas en el comité coordinador del Grupo de Trabajo sobre Contaminación por Plásticos y Microplásticos, incluyendo el medio marino, en América Latina y el Caribe (ALC). Apoyar en el seguimiento e implementación de proyectos relacionados con basura marina de los cuales hace parte Minambiente como punto focal técnico como el GEF LAC CITIES, así como brindar acompañamiento y gestión en otros proyectos e instancias relacionadas con la temática y objeto contractual que requieran la participación de la DAMCRA. Consolidar un insumo técnico que documente los avances del país en la implementación de las acciones previstas en los Planes de Acción Regionales del Pacífico Sudeste y Nordeste, orientadas a la prevención y gestión de la basura marina, mediante la realización de consultas al sector privado, público y otros actores relevantes.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Mantener actualizada la información del drive (Carpeta digital) de la DAMCRA correspondiente a los trámites asignados. Las demás actividades relacionadas con el desarrollo del objeto del presente contrato, incluyendo la supervisión de los contratos y/o convenios que le sean designados por el supervisor.</t>
  </si>
  <si>
    <t>HECTOR ARSENIO TAVERA ESCOBAR</t>
  </si>
  <si>
    <t>Prestación de servicios profesionales a la Dirección de Asuntos Marinos, Costeros y Recursos Acuáticos del Ministerio de Ambiente y Desarrollo Sostenible en torno al manejo del ecosistema de manglares desde las competencias de política y normativa.</t>
  </si>
  <si>
    <t>El valor del contrato a celebrar es hasta por la suma de CIENTO OCHO MILLONES NOVECIENTOS CINCUENTA Y CINCO MIL PESOS M/CTE ($108.955.000), incluido los impuestos a que haya lugar.</t>
  </si>
  <si>
    <t>1. Apoyar la elaboración de conceptos técnicos en torno al ordenamiento del manglar establecido en la resolución 1263 de 2018 y la ley 2243 de 2022. 2. Contribuir al seguimiento de la implementación de los instrumentos normativos y de política vinculados a la gestión de los manglares, con el fin de apoyar el reporte de los compromisos según el objeto contractual. 3. Apoyar el proceso de formulación y seguimiento de proyectos ante fuentes de financiamiento para la gestión integral del manglar. 4.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Interinstitucional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</si>
  <si>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MILENA BENAVIDES SERRATO</t>
  </si>
  <si>
    <t>Profesional Especializado Grado 17 Código 2028</t>
  </si>
  <si>
    <t>ANDREA XIMENA MORENO AMAYA</t>
  </si>
  <si>
    <t>Prestar servicios profesionales para apoyar jurídicamente a la Subdirección de Educación y Participación, en los procesos regulatorios, respuestas a entes de control, y el seguimiento a procesos legales y administrativos de la dependencia.</t>
  </si>
  <si>
    <t>El valor del contrato a celebrar es hasta por la suma de CIENTO TRECE MILLONES DE PESOS M/CTE ($113.000.000) incluido los impuestos a que haya lugar.</t>
  </si>
  <si>
    <t>1. Apoyar el seguimiento y reporte de las acciones a cargo de la Subdirección en cumplimiento de sentencias y demás asuntos judiciales. 2. Apoyar la consolidación de información para la elaboración de documentos en respuesta a los compromisos de las sentencias y demás asuntos judiciales. 3. Apoyar el análisis de legalidad a los actos administrativos generados por la dependencia, garantizando su conformidad con la normativa vigente y sugiriendo los ajustes necesarios. 4. Apoyar la formulación de protocolos para la implementación del Decreto 1094 y 1275 de Autoridad Ambiental Indígena. 4. Apoyar e impulsar la actualización de reglamentos internos o políticas para armonizarlos con el marco legal nacional e internacional sobre acceso a la información y participación ambiental 5. Apoyar en la proyección de documentos para dar respuestas a requerimientos como quejas, derechos de petición, acciones de tutela, procesos normativos y demás requerimientos que correspondan a la competencia de la Subdirección y que le sean asignados por el supervisor 6. Apoyar la articulación con otras áreas del Ministerio de Ambiente para asegurar la coherencia y coordinación en aspectos legales relacionados con la Subdirección de Educación y Participación.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</si>
  <si>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El término estrictamente indispensable para que el contratista cumpla con el objeto y obligaciones contractuales será Once (11) meses y Nueve (09) días, o hasta el 31 de diciembre, lo primero que ocurra.</t>
  </si>
  <si>
    <t>DAVID GABRIEL JIMENEZ RICAURTE</t>
  </si>
  <si>
    <t>Prestación de servicios de apoyo a la gestión a la Oficina de Tecnologías de la Información y la Comunicación del Ministerio de Ambiente y Desarrollo Sostenible, para apoyar la atención de primer nivel (N1) de requerimientos e incidencias de los servicios y plataformas tecnológicas asignadas, así como el registro y gestión de tickets.</t>
  </si>
  <si>
    <t>El valor del contrato a celebrar es hasta por la suma de CUARENTA Y CUATRO MILLONES PESOS M/CTE ($44.000.000), incluido los impuestos a que haya lugar.</t>
  </si>
  <si>
    <t>1. Apoyar el soporte de primer nivel (N1) a los usuarios de los servicios y plataformas tecnológicas asignadas, atendiendo incidencias y solicitudes a través de los canales definidos por la OTIC. 2. Participar en la documentación y en el seguimiento integral de los casos de soporte en la herramienta de Mesa de Ayuda, garantizando la trazabilidad y el cierre adecuado de cada solicitud. 3. Generar el reporte de las incidencias reportadas, aplicando soluciones de primer nivel conforme a los procedimientos establecidos. 4. Apoyar el escalamiento oportuno de los casos que no puedan resolverse en primer nivel, asegurando la entrega de información clara y completa a los equipos de soporte especializados. 5. Apoyar el soporte operativo del portafolio de servicios de TI, contribuyendo a la actualización de la información de los servicios, niveles de atención y lineamientos de soporte. 6. Participar en la documentación de soluciones y procedimientos, alimentando las bases de conocimiento institucionales para mejorar la atención de casos recurrentes. 7. Apoyar el seguimiento al cumplimiento de los niveles de servicio, identificando alertas y oportunidades de mejora en los tiempos de atención y solución. 8. Apoyar la gestión de accesos y cuentas de usuario en los sistemas y plataformas autorizadas, de acuerdo con los procedimientos y autorizaciones vigentes. 9. Apoyar la operación y el uso adecuado de las herramientas tecnológicas de soporte, contribuyendo a su mantenimiento y correcta utilización. 10. Participar en la atención de eventos operativos, tales como mantenimientos programados, indisponibilidades del servicio o incidentes relevantes, así como en las actividades que asigne el supervisor relacionadas con el objeto contractual. 11. 11.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12. Las demás actividades que le asigne el supervisor del contrato y que tengan relación con el objeto contractual.</t>
  </si>
  <si>
    <t>El término estrictamente indispensable para que el contratista cumpla con el objeto y obligaciones contractuales será 330 dias, o hasta 31 de diciembre del año de la suscripción del contrato, lo primero que ocurra.</t>
  </si>
  <si>
    <t>XIMENA PATRICIA GALINDEZ CUAYAL</t>
  </si>
  <si>
    <t>Prestación de servicios profesionales a la Dirección de Bosques, Biodiversidad y Servicios Ecosistémicos para apoyar procesos de conservación, manejo, uso sostenible e iniciativas normativas orientadas a la gestión integral de especies de la fauna silvestre que contribuyan a implementar la Convención de Comercio Internacional de Especies Amenazadas de Fauna y Flora Silvestres -CITES.</t>
  </si>
  <si>
    <t>El valor del contrato a celebrar es hasta por la suma de OCHENTA Y SIETE MILLONES QUINIENTOS NOVENTA Y TRES MIL DOSCIENTOS NUEVE PESOS M/CTE ($87.593.209), incluido los impuestos a que haya lugar.</t>
  </si>
  <si>
    <t>1. Generar, insumos documentales y la consolidación de información para la elaboración y/o el seguimiento de planes y programas de uso y conservación de especies de fauna silvestre en armonía con la priorización de la Dirección de Bosques, Biodiversidad y Servicios Ecosistémicos. 2. Acompañar espacios regionales y nacionales para la construcción de documentos, insumos, informes, instrumentos y otras herramientas, así como actividades que promuevan la consolidación de esquemas de conservación, aprovechamiento sostenible y uso de fauna silvestre. Contribuir técnicamente a la consolidación de documentos e insumos técnicos que se requieran para los procesos de iniciativas normativas de conservación y uso sostenible de la fauna silvestre priorizados por la Dirección de Bosques, Biodiversidad y Servicios Ecosistémicos. Registrar la asignación de cupos, repoblaciones, mortalidades y llevar control de la actualización de esta información en los archivos de los establecimientos de zoocría de conformidad con las notificaciones de actos administrativos y comunicaciones de las autoridades ambientales competentes en los medios disponibles por el Ministerio para tales fines. Gestionar la revisión de conceptos técnicos de evaluación de solicitudes de permisos CITES, de acuerdo con las orientaciones dispuestas por la Dirección de Bosques, Biodiversidad y Servicios Ecosistémicos. Apoyar la atención de usuarios y el agendamiento de inspecciones CITES en cumplimiento de las Resoluciones 2651 y 2652 de 2015 a través del canal dispuesto por la entidad y siguiendo las orientaciones de la Dirección de Bosques, Biodiversidad y Servicios Ecosistémicos para tal fin. Apoyar en la gestión de la asignación de precintos y marquillas para la movilización nacional de especímenes de la fauna silvestre a allegadas por los usuarios y la respectiva comunicación al proveedor de marcaje autorizado de las numeraciones asignadas por la Dirección de Bosques, Biodiversidad y Servicios Ecosistémicos.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</si>
  <si>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 Y SIETE (7) DÍAS, o hasta 31 de diciembredel año de la suscripción del contrato, lo primero que ocurra.</t>
  </si>
  <si>
    <t>ANTONIO JOSE GOMEZ HOYOS</t>
  </si>
  <si>
    <t>ZOOTECNISTA</t>
  </si>
  <si>
    <t>Prestación de servicios profesionales a la Dirección de Bosques, Biodiversidad y Servicios Ecosistémicos, del Ministerio de Ambiente y Desarrollo Sostenible, para apoyar las acciones de coordinación en el Grupo de Gestión de Biodiversidad en temas relacionados con la implementación y gestión de las disposiciones de la Convención CITES, así como de los procesos normativos y de documentos técnicos dirigidos a la conservación y uso de la biodiversidad.</t>
  </si>
  <si>
    <t>El valor del contrato a celebrar es hasta por la suma de CIENTO DOCE MILLONES TREINTA Y UN MIL CUARENTA PESOS M/CTE ($112.031.040), incluido los impuestos a que haya lugar.</t>
  </si>
  <si>
    <t>1. Brindar apoyo técnico en aspectos relacionados con el uso y conservación de las propuestas normativas y documentos técnicos relacionados con el uso y conservación, de la fauna silvestre, asignadas al grupo de gestión en biodiversidad. Facilitar la elaboración de los informes de comercio legal e ilegal de especies CITES, para su remisión a la secretaria CITES, así como la respuesta Notificaciones a Las Partes. Apoyar en la revisión y elaboración de conceptos relacionados con la expedición de permisos CITES. Apoyar y/o elaborar respuestas a los derechos de petición y consultas relacionadas con el objeto del contrato. Apoyar y acompañar los talleres y reuniones con entidades públicas y privadas relacionados con temas de uso y conservación de la fauna silvestre y de la Convención CITES. Apoyar la elaboración de informe del Plan de Acción Interinstitucional de programas y proyectos a cargo del Grupo de Gestión en Biodiversidad relacionados con conservación y uso de biodiversidad Apoyar la liquidación de convenios que tengan relación con el objeto del contrato.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</si>
  <si>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DIEGO FELIPE SALAMANCA MARTÍNEZ</t>
  </si>
  <si>
    <t>BIOLOGIA</t>
  </si>
  <si>
    <t>Prestación de servicios profesionales a la Dirección de Bosques, Biodiversidad y Servicios Ecosistémicos del Ministerio de Ambiente y Desarrollo Sostenible para apoyar actividades de seguimiento y control a la exportación de especímenes de cocodrílidos, control al corte de pieles de Caimán crocodilus fuscus, así como la evaluación de solicitudes de permisos de especímenes incluidos en los Apéndices de la Convención de Comercio Internacional de Especies Amenazadas de Fauna y Flora Silvestres CITES.</t>
  </si>
  <si>
    <t>El valor del contrato a celebrar es hasta por la suma de CINCUENTA Y NUEVE MILLONES DE PESOS M/CTE ($59.000.000), incluido los impuestos a que haya lugar.</t>
  </si>
  <si>
    <t>1. Proyectar conceptos técnicos que consoliden los elementos técnicos de la evaluación de las solicitudes de permisos CITES con fines comerciales para especímenes de la fauna silvestre provenientes de establecimientos de zoocría que le sean asignadas, generando los documentos y registros digitales correspondientes de conformidad con el Sistema Integrado de Gestión de la entidad y las orientaciones de la DBBSE. Acompañar visitas de seguimiento y control al corte de pieles de Caiman crocodilus fuscus en cumplimiento de las disposiciones normativas nacionales, de acuerdo con la programación periódica de la DBBSE. Llevar a cabo visitas de seguimiento y control a la exportación de especímenes de Caiman crocodilus fuscus de conformidad con la Resolución 2652 de 2015, según la asignación periódica que reciba. Apoyar la elaboración de documentos e insumos técnicos para la construcción de proyectos normativos relacionados con su perfil y experiencia que faciliten la implementación de la Convención CITES en Colombia. Contribuir en espacios de capacitación y socialización de las disposiciones CITES y la normativa vigente para el manejo de la fauna silvestre con autoridades ambientales y otras entidades y usuarios, generando los insumos y herramientas para ello, adjuntando los soportes y reportes requeridos por el Ministerio.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</si>
  <si>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 (11) MESES Y VEINTICUATRO (24) DÍAS, o hasta 31 de diciembre del año de la suscripción del contrato, lo primero que ocurra.</t>
  </si>
  <si>
    <t>GUSTAVO ANDRES PINILLA MEZA</t>
  </si>
  <si>
    <t>MICROBIOLOGIA</t>
  </si>
  <si>
    <t>Prestar servicios profesionales al Grupo de Recursos Genéticos de la Dirección de Bosques, Biodiversidad y Servicios Ecosistémicos, para aportar insumos técnicos para la implementación y negociación de instrumentos relacionados con recursos genéticos y seguridad de la biotecnología.</t>
  </si>
  <si>
    <t>El valor del contrato a celebrar es hasta por la suma de SETENTA Y NUEVE MILLONES TRESCIENTOS CINCUENTA Y CINCO MIL TRESCIENTOS VEINTE PESOS M/CTE ($79.355.320) incluido los impuestos a que haya lugar.</t>
  </si>
  <si>
    <t>1. Aportar insumos técnicos para las solicitudes, evaluación y seguimiento al trámite de contrato de acceso a los recursos genéticos y productos derivados. Proyectar documentos técnicos requeridos para la implementación y negociación de instrumentos nacionales e internacionales relacionados con recursos genéticos y seguridad de la biotecnología. Preparar informes mensuales sobre el estado de avance de las actividades asignadas, así como actualizar registros e información conforme a los lineamientos establecidos por el supervisor inmediato. Redactar y gestionar respuestas a las PQRS asignadas, conforme con los términos legales vigentes, a través de la plataforma ARCA u otros medios institucionales, incluyendo el respectivo reporte en el Sistema de Gestión Documental Las demás que se requieran para la adecuada ejecución del objeto contractual.</t>
  </si>
  <si>
    <t>El término estrictamente indispensable para que el contratista cumpla con el objeto y obligaciones contractuales será de ONCE (11) MESES, o hasta 31 de diciembre, lo primero que ocurra.</t>
  </si>
  <si>
    <t xml:space="preserve"> $                           -  </t>
  </si>
  <si>
    <t>PAOLA ANDREA CONTRERAS VELASQUEZ</t>
  </si>
  <si>
    <t>Prestar servicios profesionales a la Unidad Coordinadora para el Gobierno Abierto y Servicio a la Ciudadanía en materia jurídica, para desarrollar las actividades relacionadas con las etapas precontractual, contractual y postcontractual de los procesos que le sean asignados, así como en la revisión de PQRSD, actos administrativos y demás asuntos jurídicos relacionados con las funciones y competencias de la UCGA.</t>
  </si>
  <si>
    <t xml:space="preserve">1. Elaborar y ajustar los estudios previos, y demás documentos precontractuales que se requieran para 
el trámite de los procesos que le sean asignados por la supervisión, de conformidad con los 
lineamientos dadospor la coordinación del Grupo de Contratos 
2. Preparar y gestionar los documentos requeridos para realizar modificaciones contractuales en las 
plataformas dispuestas por el Ministerio.  
3. Brindar apoyo en la publicación de los documentos que hacen parte de la etapa precontractual, 
contractual y poscontractual en la plataforma SECOP II de los procesos que son adelantados por la 
UCGA, en el momento que sea requerido.  
4. Apoyar la elaboración y trámite de las respuestas a las PQRSD asignadas por la supervisión, 
asegurando que la información suministrada sea completa, coherente y acorde con los lineamientos 
institucionales y normativos vigentes. 
5. Brindar apoyo a la Unidad Coordinadora para el Gobierno Abierto y Servicio a la Ciudadanía en la 
verificación y revisión de las respuestas elaboradas a los derechos de petición y traslados por 
competencia, dando cumplimiento a los criterios de oportunidad, claridad, coherencia y adecuada 
fundamentación normativa. 
6. Brindar apoyo en la supervisión de los contratos de prestación de servicios de la Coordinación de la 
Unidad de Gobierno Abierto y Servicio a la Ciudadanía. 
7. Revisar los documentos de carácter jurídico, tales como conceptos o actos administrativos, que le 
sean requeridos por la supervisión y que estén relacionados con las funciones y temáticas de la 
Unidad Coordinadora para el Gobierno Abierto y Servicio a la Ciudadanía, verificando su coherencia, 
sustento normativo y cumplimiento de los lineamientos institucionales. 
8. Las demás actividades que le sean asignadas por la supervisión del contrato y que estén en el marco 
</t>
  </si>
  <si>
    <t>El valor del contrato a celebrar es hasta por la suma de NOVENTA Y SIETE MILLONES SEISCIENTOS CUARENTA Y OCHO MIL PESOS M/CTE ($97.648.000) incluido los impuestos a que haya lugar.</t>
  </si>
  <si>
    <t>El término estrictamente indispensable para que el contratista cumpla con el objeto y obligaciones contractuales será de ONCE (11) MESES Y VEINTINUEVE (29) DÍAS o hasta 31 de diciembre del año de la suscripción del contrato, lo primero que ocurra.</t>
  </si>
  <si>
    <t>LUIS CARLOS MARTÍNEZ PRADA</t>
  </si>
  <si>
    <t>Prestar servicios profesionales a la Dirección de Cambio Climático y Gestión del Riesgo del Ministerio de Ambiente y Desarrollo Sostenible para brindar acompañamiento jurídico en el proceso de planeación, gestión y ejecución contractual, de conformidad con las metas y compromisos del área técnica en el marco del Plan de Inversión denominado "Fortalecimiento de la acción climática territorial y sectorial del país nacional”.</t>
  </si>
  <si>
    <t>1. Apoyar en la proyección de documentos, seguimiento y trámite correspondiente a la fase precontractual de procesos contractuales de la Dirección de Cambio Climático, relacionados con la gestión del cambio climático y del riesgo y acorde a los compromisos asignados a esta área, desde las diferentes fuentes de financiación que correspondan.
2. Realizar seguimiento y brindar apoyo jurídico a la supervisión de contratos y convenios gestionados por la DCCGR, independientemente de la fuente de financiación, asegurando su ejecución conforme a lo pactado, en cumplimiento de los compromisos establecidos en el Plan Nacional de Desarrollo, el Plan de Acción Sectorial, la Política Nacional de Cambio Climático y demás instrumentos de planificación aplicables
3. Apoyar en la elaboración, revisión y gestión de actas de liquidación y/o actas de cierre de expediente contractual, de convenios y/o contratos cuya supervisión haya correspondido a la Dirección, asegurando su tramitación oportuna dentro de los términos establecidos para la liquidación.
4. Participar en reuniones y mesas técnicas con actores internos y externos, así como precomités y comités de contratación, realizando los aportes y atendiendo las observaciones y solicitudes que correspondan, cuando a ello hubiere lugar, en el marco de las fases precontractual, contractual y postcontractual del proceso de gestión contractual, que permitan el desarrollo de proyectos relacionados con la gestión del cambio climático y del riesgo a través de las diferentes fuentes de financiación.
5. Apoyar técnicamente la construcción de insumos de manera articulada aportando al desarrollo del eje estratégico de planeación, en cuanto al componente de contratación de la DCCGR.
6. Participar en reuniones relacionadas con el objeto contractual, para lo cual, se deben allegar los soportes de la asistencia y/o ayudas de memoria y/o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</si>
  <si>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El valor del contrato a celebrar es hasta por la suma de CIENTO VEINTICUATRO MILLONES SETECIENTOS SETENTA Y CINCO MIL PESOS M/CTE ($124.775.000), incluido los impuestos a que haya lugar.</t>
  </si>
  <si>
    <t>C-3206-0900-5-40404A-3206007-02</t>
  </si>
  <si>
    <t>MARÍA FERNANDA TORRES PENAGOS</t>
  </si>
  <si>
    <t>Directora de Cambio Climático y Gestión del Riesgo</t>
  </si>
  <si>
    <t>El término estrictamente indispensable para que el contratista cumpla con el objeto y obligaciones contractuales será de ONCE (11) MESES Y QUINCE (15) DÍAS, o hasta el 31 de diciembre de 2026 (lo primero que ocurra), contados a partir del cumplimiento de los requisitos de ejecución previo perfeccionamiento del contrato.</t>
  </si>
  <si>
    <t xml:space="preserve">LUISA FERNANDA QUINTERO RAMIREZ </t>
  </si>
  <si>
    <t>FINANZAS Y COMERCIO EXTERIOR</t>
  </si>
  <si>
    <t>Prestar servicios profesionales a la Oficina de Asuntos Internacionales del Ministerio de Ambiente y Desarrollo Sostenible para el seguimiento a los proyectos de cooperación internacional derivados de la agenda internacional, y el monitoreo y control de la planeación estratégica y ejecución presupuestal de la Oficina.</t>
  </si>
  <si>
    <t>1. Apoyar la articulación y seguimiento a las acciones y compromisos adquiridos con las organizaciones no gubernamentales de origen internacional 2. Apoyar la construcción de conceptos técnicos, ayudas de memoria, memorandos de entendimiento entre otros instrumentos de la Oficina. 3. Realizar monitoreo y seguimiento de los recursos gestionados por la cooperación internacional. 4. Apoyar la preparación logística y técnica de reuniones internacionales e interinstitucionales que requiera la Oficina de Asuntos Internacionales. 5. Apoyar la estructuración, formulación, radicación y actualización en la Plataforma Integrada de Inversión Pública- PIIP de proyectos de inversión que requiera la OAI para el cumplimiento de su plan de acción, objetivos estratégicos 6. Realizar la actualización, modificaciones, seguimiento y control del plan de acción, Plan de Adquisiciones, Plan Anual Mensualizado de Caja-PAC de acuerdo a los parámetros de la Oficina Asesora de Planeación 7. Realizar el seguimiento mensual a la Ejecución presupuestal asignado y realizar diferentes tramites que sean requeridos, para su apropiación. 8. Gestionar de manera oportuna las PQRSDF y requerimientos por parte de los diferentes solicitantes y entes de control conforme a la competencia de la OAI. 9. Las demás que le asigne el supervisor del contrato y que tengan relación directa con el objeto contractual</t>
  </si>
  <si>
    <t>El valor del contrato a celebrar es hasta por la suma de CIENTO SIETE MILLONES DOSCIENTOS NOVENTA Y OCHO MIL CUATROCIENTOS OCHENTA Y OCHO PESOS M/CTE ($107.298.488), incluidos los impuestos a que haya lugar.</t>
  </si>
  <si>
    <t>JEIMMY YESENIA GALINDO MORENO</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</si>
  <si>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</si>
  <si>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El valor del contrato a celebrar es hasta por la suma de SETENTA Y TRES MILLONES DOSCIENTOS TREINTA Y SEISMIL PESOSM/CTE ($73.236.000), incluido los impuestos a que haya lugar.</t>
  </si>
  <si>
    <t xml:space="preserve"> Coordinadora del Grupo de Procesos Judiciales.</t>
  </si>
  <si>
    <t>El término estrictamente indispensable para que el contratista cumpla con el objeto y obligaciones contractuales seráde Once (11) meses y veintinueve (29) días calendario, o hasta 31 de diciembredel año de la suscripción del contrato, lo primero que ocurra</t>
  </si>
  <si>
    <t>Prestar servicios profesionales a la Subdirección Administrativa y Financiera del Ministerio de Ambiente y Desarrollo Sostenible, para apoyar la gestión integral de los procesos de contratación estatal, incluyendo la preparación y seguimiento de las diferentes etapas contractuales.</t>
  </si>
  <si>
    <t>1. Apoyar a la Subdirección en la elaboración y gestión de los documentos previos requeridos en las distintas etapas de los procesos contractuales, de acuerdo con la modalidad y tipología de contratación que soliciten la Subdirección Administrativa y Financiera y sus grupos internos de trabajo. 2. Elaborar los insumos técnicos y contractuales requeridos para estructurar los procesos de contratación liderados por la Subdirección Administrativa y Financiera y sus grupos de trabajo. 3. Proyectar respuestas a observaciones, comunicaciones, memorandos y demás documentos necesarios para el desarrollo de los procesos de contratación a cargo de la SAF y sus grupos internos. 4. Participar en calidad de apoyo jurídico en los precomités y comités de contratación en los que la SAF tenga representación, formulando observaciones jurídicas pertinentes. 5. Apoyar a la SAF en la estructuración de la documentación necesaria para efectuar las diferentes modificaciones contractuales en las plataformas designadas por el Ministerio. 6. Apoyar la publicación oportuna de los documentos correspondientes a las etapas precontractual, contractual y poscontractual en la plataforma SECOP II, en los procesos liderados por la SAF. 7. Apoyar los procedimientos contractuales adelantados a través de la Tienda Virtual del Estado Colombiano, mediante la elaboración, ajuste y publicación de los documentos exigidos, conforme a la normativa vigente. 8. Realizar las actividades de liquidación de contratos asignadas por el supervisor, garantizando el cumplimiento de los requisitos legales, administrativos y financieros establecidos. 9. Organizar los expedientes de los trámites contractuales desarrollados en cumplimiento del objeto contractual, de acuerdo con los lineamientos establecidos y la normatividad vigente del Archivo General de la Nación. 10. Las demás actividades que estén relacionadas con el objeto contractual y que sean asignadas por el supervisor.</t>
  </si>
  <si>
    <t>El valor del contrato a celebrar es hasta por la suma de NOVENTA Y SIETE MILLONES SETECIENTOS OCHENTA Y UN MIL TRESCIENTOS TREINTA Y TRES PESOS M/CTE ($ 97.781.333) incluido los impuestos a que haya lugar.</t>
  </si>
  <si>
    <t>YESSICA LEONOR MOSQUERA RESTREPO</t>
  </si>
  <si>
    <t>Subdirectora Administrativa y Financiera</t>
  </si>
  <si>
    <t>El término estrictamente indispensable para que el contratista cumpla con el objeto y obligaciones contractuales será Once (11) Meses y Veintiséis (26) días, o hasta 31 de diciembre de 2026, lo primero que ocurra.</t>
  </si>
  <si>
    <t>KATHERINE GÓMEZ PULIDO</t>
  </si>
  <si>
    <t xml:space="preserve">Prestar apoyo a la gestión de la Subdirección Administrativa y Financiera del 
Ministerio de Ambiente y Desarrollo Sostenible, en la gestión de los procesos 
administrativos, mediante el seguimiento a las actividades institucionales, la detección de 
posibles contingencias y la implementación de acciones orientadas a brindar respuesta 
oportuna a los requerimientos. </t>
  </si>
  <si>
    <t xml:space="preserve">1. Brindar apoyo en la gestión y seguimiento de los trámites de carácter administrativo concernientes a 
comunicaciones, solicitudes y respuesta a PQRSD, entre otras requeridas y relacionadas a las funciones a 
cargo de la Subdirección Administrativa y Financiera. 
2. Adelantar la recopilación, gestión y/o proyección de información necesaria para la elaboración de informes o 
documentos asociados a la gestión administrativa de la Subdirección Administrativa y Financiera y sus grupos 
internos de trabajo. 
3. Efectuar la recopilación, organización, gestión y actualización de los documentos precontractuales y 
ejecución correspondiente de los contratos de prestación de servicios profesionales y de apoyo a la gestión a 
cargo de la Subdirección Administrativa y Financiera, en las bases de datos y/o herramientas informáticas 
requeridas. 
4. Controlar los requerimientos administrativos asignados a la Subdirección Administrativa y Financiera, a través 
del seguimiento, control y la generación de alertas para su cumplimiento oportuno. 
5. Adelantar las actividades de divulgación solicitadas por la supervisión que tengan que ver con los 
compromisos y/o eventos liderados por la Subdirección Administrativa y Financiera. 
6. Apoyar en la elaboración de actas y otros documentos requeridos en los comités en los que la Subdirección 
Administrativa y Financiera participe como secretaría técnica.  
7. Adelantar la organización de todos los expedientes de los trámites adelantados en cumplimiento del objeto 
contractual conforme a los lineamientos establecidos por el Archivo General de la Nación al archivo de la SAF. 
8. Las demás actividades que estén relacionadas con el objeto contractual y que sean asignadas por el 
supervisor. </t>
  </si>
  <si>
    <t>El valor del contrato a celebrar es hasta por la suma de CUARENTA Y SEIS MILLONES TRESCIENTOS QUINCE MIL SEISCIENTOS PESOS M/CTE ($46.315.600), incluido los impuestos a que haya lugar.</t>
  </si>
  <si>
    <t>SANDRA CRISTINA CRISTANCHO RUIZ</t>
  </si>
  <si>
    <t>Prestación de servicios profesionales a la Subdirección de Educación y Participación para apoyar los procesos jurídicos y contractuales que se adelanten desde la Subdirección de Educación y Participación.</t>
  </si>
  <si>
    <t xml:space="preserve">1. Apoyar los procesos jurídicos en las etapas precontractual, contractual y pos contractual de los 
contratos a cargo de la Subdirección de Educación y Participación. 
2. Brindar apoyo en la revisión, proyección y seguimiento jurídico de los convenios a cargo de la 
Subdirección de Educación y Participación. 
3. Realizar seguimiento a los procesos contractuales que están en trámite de suscripción por la 
Subdirección. 
4. Revisar las respuestas a derechos de petición y/o tutelas, solicitudes, información y demás peticiones, 
que correspondan a la competencia de la Subdirección y que le sean asignados por el supervisor. 
5. Realizar seguimiento y monitoreo a los asuntos jurídicos en los que la subdirección tiene 
responsabilidad e incidencia, asegurando su atención oportuna, pertinente y fundamentada. 
6. Suministrar la información jurídica necesaria para los consejos directivos que solicite el Subdirector de 
Educación y Participación. 
7. Apoyar el trámite y revisión de las liquidaciones de contratos suscritos por la Subdirección de 
Educación y Participación que le sean asignados.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  </t>
  </si>
  <si>
    <t>El valor del contrato a celebrar es hasta por la suma de CIENTO CATORCE MILLONES SEISCIENTOS SESENTA Y SEIS MIL SEISCIENTOS SESENTA Y SIETE PESOS M/CTE ($114.666.667) incluido los impuestos a que haya lugar.</t>
  </si>
  <si>
    <t xml:space="preserve"> 
El término estrictamente indispensable para que el contratista cumpla con el objeto y 
obligaciones contractuales será de once (11) meses, catorce (14) días calendario, o hasta 
31 de diciembre del año de la suscripción del contrato, lo primero que ocurra.</t>
  </si>
  <si>
    <t>KAREN VIVIANA QUINCHE ROZO</t>
  </si>
  <si>
    <t>Prestación de servicios profesionales a la Subdirección de Educación y Participación para apoyar en los asuntos de naturaleza jurídica de la Subdirección y en los trámites relacionados con el proceso contractual.</t>
  </si>
  <si>
    <t>1. Apoyar los procesos precontractuales, contractuales y poscontractuales que adelanta la 
dependencia. 
2. Brindar apoyo jurídico en la revisión, proyección y seguimiento de los convenios a cargo de la 
Subdirección de Educación y Participación. 
3. Atender las consultas jurídicas con relación a los asuntos de orden contractual o administrativo que 
requiere la Subdirección de Educación y Participación. 
4. Proyectar las solicitudes de las modificaciones, adiciones, prórrogas, suspensiones y terminaciones 
de los contratos y/o convenios adelantados por la Subdirección de Educación y Participación. 
5. Realizar las respuestas a derechos de petición y/o tutelas, solicitudes, información y demás 
peticiones, que correspondan a la competencia de la Subdirección y que le sean asignados por el 
supervisor. 
6. Apoyar el trámite y revisión de las liquidaciones de contratos y/o convenios suscritos por la 
Subdirección de Educación y Participación que le sean asignados.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</si>
  <si>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El valor del contrato a celebrar es hasta por la suma de NOVENTA Y SIETE MILLONES CUATROCIENTOS SESENTA Y SEIS MIL SEISCIENTOS SESENTA Y SIETE PESOS M/CTE ($ 97.466.667) incluido los impuestos a que haya lugar.</t>
  </si>
  <si>
    <t>El término estrictamente indispensable para que el contratista cumpla con el objeto y obligaciones contractuales será Once (11) meses y Catorce (14) días, o hasta el 31 de diciembre, lo primero que ocurra.</t>
  </si>
  <si>
    <t>NICOLAS FELIPE CUEVAS ARDILA</t>
  </si>
  <si>
    <t>Prestación de servicios profesionales a la Subdirección Administrativa y Financiera del Ministerio de Ambiente y Desarrollo Sostenible, con el fin de adelantar los procesos de contratación requeridos de las diferentes etapas contractuales, así como la gestión de los trámites de liquidación de contratos y/o convenios y demás actividades inherentes con la contratación pública.</t>
  </si>
  <si>
    <t>1. Apoyar en la elaboración de los documentos previos requeridos en cada fase de los procesos 
contractuales, de los procesos de contratación que determine la Subdirección Administrativa y Financiera y 
sus grupos de trabajo. 
2. Brindar apoyo para el trámite de respuestas oportunas a las observaciones, comunicaciones y demás 
requerimientos documentales relacionados con los procesos de contratación a cargo de la Subdirección 
Administrativa y Financiera y sus grupos internos. 
3. Apoyar en la estructuración de los aspectos técnicos requeridos para la formulación de los documentos 
contractuales, en articulación con los equipos técnicos de la Subdirección Administrativa y Financiera. 
4. Proporcionar apoyo en el trámite y respuesta oportuna a observaciones, comunicaciones y demás 
requerimientos documentales relacionados con los procesos contractuales bajo la responsabilidad de la 
Subdirección Administrativa y Financiera y sus equipos.
5. Atender las gestiones requeridas para la liquidación de los contratos asignados por el supervisor, velando 
por el cumplimiento de las disposiciones legales, financieras y administrativas correspondientes 
6. Adelantar soporte en la gestión y archivo de los expedientes derivados de los trámites ejecutados conforme 
al objeto contractual, conforme a las directrices establecidas y la normativa vigente del Archivo General de la 
Nación aplicada al archivo de la SAF 
7. Las demás actividades que estén relacionadas con el objeto contractual y que sean asignadas por el 
supervisor.</t>
  </si>
  <si>
    <t>El valor del contrato a celebrar es hasta por la suma de SETENTA Y DOS MILLONES SEISCIENTOS VEINTICUATRO MIL PESOS M/CTE ($72.624.000), incluido los impuestos a que haya lugar.</t>
  </si>
  <si>
    <t>KATHERINNE JULIETH ANGULO ALONSO</t>
  </si>
  <si>
    <t>ECONOMIA Y FINANZAS INTERNACIONALES</t>
  </si>
  <si>
    <t>Prestación de servicios profesionales a la Subdirección Administrativa y Financiera del Ministerio de Ambiente y Desarrollo Sostenible para el análisis de los asuntos presupuestales, contables y financieros de la entidad, garantizando el cumplimiento de la normativa institucional y legal vigente</t>
  </si>
  <si>
    <t>1. Apoyar a la Subdirección Administrativa y Financiera en la formulación, ejecución y control de la política 
institucional relacionada con el manejo del presupuesto, la contabilidad, la central de cuentas y la pagaduría del 
Ministerio de Ambiente y Desarrollo Sostenible, con el fin de garantizar eficiencia, trazabilidad y transparencia 
en la gestión financiera y en el uso de plataformas de compra pública. 
2. Apoyar la gestión y consolidación del Plan Anual Mensualizado de Caja – PAC para los recursos de gastos 
generales de funcionamiento e inversión, en coordinación con la Secretaría General y la Subdirección 
Administrativa y Financiera. Así mismo, adelantar el trámite de solicitud de los Certificados de Disponibilidad 
Presupuestal – CDP, conforme a los requerimientos establecidos. 
3. Brindar acompañamiento en la planeación, articulación y control de las operaciones financieras y contables 
del Ministerio y sus fondos, asegurando el cumplimiento de los lineamientos institucionales y la normatividad 
vigente. 
4. Apoyar la elaboración, consolidación y presentación del presupuesto de funcionamiento, incluyendo el 
Programa Anual de Caja ante el Ministerio de Hacienda y Crédito Público,  
5. Acompañar y apoyar en la revisión de los estados financieros, junto a las notas contables, los informes de 
ejecución presupuestal y los análisis financieros solicitados por entes de control o por la entidad, 
proporcionando insumos para la toma de decisiones y el fortalecimiento del control interno financiero. 
6. Apoyar el seguimiento a la ejecución presupuestal, realizando análisis de saldos, evaluación de indicadores 
financieros y formulando recomendaciones para la mejora de la gestión, con base en el análisis técnico de la 
información contable y presupuestal. 
7. Prestar apoyo en el seguimiento, control y ejecución del presupuesto de funcionamiento para la adquisición 
de bienes y servicios de la SAF, así como en el acompañamiento en la elaboración de las justificaciones 
financieras requeridas para el trámite de vigencias futuras. 
8. Apoyar la revisión de los actos administrativos emitidos en el marco de procesos de cobro coactivo a cargo 
del Ministerio, asegurando su conformidad con las disposiciones legales y financieras aplicables. 
9. Asistir, en representación de la Subdirección Administrativa y Financiera, a reuniones, mesas de trabajo, 
comités y talleres relacionados con la gestión financiera, y consolidar los informes que de ello se deriven. 
10. Las demás actividades que estén relacionadas con el objeto contractual y que sean asignadas por el 
supervisor.</t>
  </si>
  <si>
    <t>El valor del contrato a celebrar es hasta por la suma de CIENTO VEINTIUN MILLONES CUARENTA MIL PESOS M/CTE ($121.040.000), incluido los impuestos a que haya lugar.</t>
  </si>
  <si>
    <t>GUILLERMO ANDRÉS TABOADA BIANCHI</t>
  </si>
  <si>
    <t>GRUPO DE PRESUPUESTO</t>
  </si>
  <si>
    <t>Prestar servicios profesionales para el control, registro, seguimiento y demás gestiones de las operaciones presupuestales del MADS, FONAM y SGR.</t>
  </si>
  <si>
    <t>1. Apoyar al grupo de Presupuesto en la elaboración de los registros Presupuestales en la Plataforma SIIF Nación – módulo de viáticos, de los actos administrativos de la entidad conforme a la normatividad Vigente.
2. Tramitar y actualizar las modificaciones y traslados presupuestales, incluyendo la creación y modificación de los Certificados de Disponibilidad Presupuestal, organizándolos por dependencia.
3. Realizar en el aplicativo SIIF Nación la liberación presupuestal de los reintegros presupuestales o saldos no ejecutados previa revisión de los soportes respectivos.
4. Generar reportes del SIIF Nación con información de saldos no ejecutados.
5. Apoyar al Grupo de Presupuesto diligenciando en la SECOP II la información presupuestal de los contratos y/o convenios registrados.
6. Generar informes periódicos con sus respectivos soportes presupuestales y contractuales, para el respectivo seguimiento a la ejecución de contratos de terceros.
7. Realizar las diferentes operaciones presupuestales, empleando los diferentes sistemas internos y externos en cumplimiento a procedimientos de la entidad y normas previstas por Ley.
8. Adelantar la organización de todos los expedientes de los trámites adelantados en cumplimiento del objeto contractual conforme a los lineamientos establecidos por el Archivo General de la Nación al archivo de la SAF.
9. Proyectar las respuestas a los requerimientos de los entes de control y demás peticiones requeridas referentes a los pagos, asignación de recursos a terceros, y demás requerimientos, que le sean solicitados por la supervisión, por ARCA, o por cualquier otro medio o herramienta de la entidad, dando cumplimiento a los términos previstos en la Ley.
10. Apoyar en la proyección y revisión de los actos administrativos de desagregación.
11. Las demás actividades que estén relacionadas con el objeto contractual y que sean asignadas por el supervisor del contrato.</t>
  </si>
  <si>
    <t>El valor del contrato a celebrar es hasta por la suma de OCHENTA Y TRES MILLONES SETECIENTOS SESENTA Y SEIS MIL SEISCIENTOS SESENTA Y SISTE MIL PESOS M/CTE ($83.766.667) incluido los impuestos a que haya lugar.</t>
  </si>
  <si>
    <t xml:space="preserve">El término estrictamente indispensable para que el contratista cumpla con el objeto y 
obligaciones contractuales será por Once (11) meses y Veintinueve (29) días, o hasta 31 
de diciembre del año de la suscripción del contrato, lo primero que ocurra. </t>
  </si>
  <si>
    <t>NELLY AMANDA BUITRAGO RUIZ</t>
  </si>
  <si>
    <t>GRUPO DE TESORERIA</t>
  </si>
  <si>
    <t>Prestación de servicios profesionales especializados al Grupo de Tesorería para la consolidación, gestión y seguimiento del Programa Anual Mensualizado de Caja (PAC) ante el Ministerio de Hacienda y Crédito Público, así como la gestión de pagos de las obligaciones financieras de conformidad con las actividades específicas del contrato.</t>
  </si>
  <si>
    <t>1. Realizar la consolidación del Programa Mensual de Pagos de cada una de las Dependencias del Ministerio 
de Ambiente y Desarrollo Sostenible y del Fondo Nacional Ambiental -FONAM. 
2. Gestionar las modificaciones mensuales del PAC a través del aplicativo SIIF-Nación de acuerdo con el 
calendario emitido por el Ministerio de Hacienda. 
3. Realizar el seguimiento a la ejecución de los recursos asignados por concepto de gasto, para lograr 
indicadores óptimos de PAC y de los pagos acumulados por parte de proveedores y contratistas 
4. Presentar informes relacionados con la ejecución del PAC para el seguimiento y control de la Entidad. 
5. Efectuar a través de SIIF-Nación el trámite de pago de las obligaciones que le sean asignadas 
6. Realizar las gestiones ante el Ministerio de Hacienda para el cargue de las instrucciones adicionales de pago 
en moneda extranjera de Cuotas a Organismos Internacionales. 
7. Las demás actividades que estén relacionadas con el objeto contractual y que sean asignadas por el 
supervisor</t>
  </si>
  <si>
    <t>El valor del contrato a celebrar es hasta por la suma de CIENTO CUARENTA Y CINCO MILLONES CUATROCIENTOS CUARENTA Y NUEVE MIL SETECENTOS TREINTA Y TRES PESOS ($ 145.449.733), incluido los impuestos a que haya lugar.</t>
  </si>
  <si>
    <t>ZANDRA CLEOTILDE RIVEROS GUTIERREZ</t>
  </si>
  <si>
    <t>Coordinadora del 
Grupo de Tesorería</t>
  </si>
  <si>
    <t xml:space="preserve">El término estrictamente indispensable para que el contratista cumpla con el objeto y 
obligaciones contractuales será 11 meses y 26 días o hasta 31 de diciembre del año de la 
suscripción del contrato, lo primero que ocurra. </t>
  </si>
  <si>
    <t>DEISY MILENA PEÑA NUÑEZ</t>
  </si>
  <si>
    <t>Prestar servicios profesionales a la Dirección de Cambio Climático y Gestión del Riesgo del Ministerio de Ambiente y Desarrollo Sostenible para brindar soporte financiero en las distintas etapas de estructuración y gestión contractual lideradas por el área técnica en el marco del Plan de Inversión denominado "Fortalecimiento de la acción climática territorial y sectorial del país nacional"</t>
  </si>
  <si>
    <t xml:space="preserve">1. Apoyar desde el componente financiero la estructuración de estudios del sector, análisis de mercado 
y presupuestos requeridos para las fichas ejecutivas y/o fichas técnicas de proyecto y/o estudios 
previos y/o demás documentos técnicos necesarios para el desarrollo de convenios y/o proyectos de 
cualquier índole, relacionados con la gestión del cambio climático y la gestión del riesgo. 
2. Participar en reuniones y mesas técnicas con actores internos y externos, así como precomités y 
comités de contratación, realizando los aportes y atendiendo las observaciones y solicitudes que 
correspondan, cuando a ello hubiere lugar, para la estructuración de estudios y documentos 
precontractuales tendientes a la suscripción de convenios y/o contratos, que permitan el desarrollo de 
proyectos relacionados con la gestión del cambio climático y la gestión del riesgo. 
3. Brindar apoyo a la supervisión y acompañamiento financiero a la ejecución de los contratos y convenios 
a cargo de la Dirección de Cambio Climático y gestión del riesgo desde el inicio hasta la fase de liquidación, incluyendo revisión de informes y soportes de los mismos, así como la proyección y/o revisión del componente financiero de las actas de liquidación de contratos y/o convenios. 
4. Elaborar los informes financieros que se requieran en relación con la ejecución de proyectos y 
contratos a cargo de la Dirección de Cambio Climático y Gestión del Riesgo. 
5. Apoyar técnicamente la construcción de insumos de manera articulada aportando al desarrollo del eje 
estratégico de planeación 
6. Participar en reuniones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 </t>
  </si>
  <si>
    <t>El valor del contrato a celebrar es hasta por la suma de CIENTO OCHO MILLONES NOVECIENTOS MIL PESOS M/CTE ($108.900.000), incluido los impuestos a que haya lugar.</t>
  </si>
  <si>
    <t>NESTOR ROBERTO GARZON CADENA</t>
  </si>
  <si>
    <t xml:space="preserve">El término estrictamente indispensable para que el contratista cumpla con el objeto y obligaciones contractuales será de ONCE (11) MESES, o hasta el 31 de diciembre de 2026 (lo primero que ocurra), contados a partir del cumplimiento de los requisitos de ejecución previo perfeccionamiento del contrato.  </t>
  </si>
  <si>
    <t>LUISA FERNANDA MASSO GRANADA</t>
  </si>
  <si>
    <t>Prestación de servicios profesionales a la Subdirección de Educación y Participación para apoyar los procesos de planeación y de formulación e implementación del Modelo Integrado de Planeación y Gestión relacionados con la dependencia.</t>
  </si>
  <si>
    <t>1. Apoyar la elaboración de reportes y seguimiento a los instrumentos de planeación de la Subdirección de Educación y Participación 2. Realizar la consolidación, seguimiento y actualización del Plan de Acción Institucional de la dependencia. 3. Servir de enlace con la Oficina Asesora de Planeación para el desarrollo de los procesos y trámites pertinentes. 4. Apoyar las acciones de implementación del sistema integrado de gestión de la entidad, en el marco de las competencias de la dependencia. 5. Apoyar los procesos de implementación y seguimiento de las políticas que hacen parte del modelo Integrado de Planeación y Gestión 6. Apoyar la consolidación de informes y reportes de seguimiento requeridos a la Subdirección. 7. Elaborar la proyección de respuestas a solicitudes, consultas y demás asuntos que correspondan a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</si>
  <si>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El valor del contrato a celebrar es hasta por la suma de CIENTO SIETE MILLONES NOVECIENTOS OCHENTA Y TRÉS MIL TRESCIENTOS TREINTA Y TRÉS PESOS M/CTE ($107.983.333) incluido los impuestos a que haya lugar.</t>
  </si>
  <si>
    <t>El término estrictamente indispensable para que el contratista cumpla con el objeto y obligaciones contractuales será de once (11) meses y once (11) días calendario, o hasta 31 de diciembre del año de la suscripción del contrato, lo primero que ocurra.</t>
  </si>
  <si>
    <t>LAURA PATRICIA RAMOS RICO</t>
  </si>
  <si>
    <t>LENGUAS MODERNAS</t>
  </si>
  <si>
    <t>Prestar los servicios profesionales a la Subdirección de Educación y Participación para apoyar la implementación de acciones pedagógicas, metodológicas y de articulación interinstitucional orientadas a facilitar el ejercicio de los derechos de acceso a la información, participación y justicia en asuntos ambientales, en el marco del Acuerdo de Escazú y de las competencias del Ministerio de Ambiente y Desarrollo Sostenible.</t>
  </si>
  <si>
    <t>1. Apoyar los procesos de articulación interinstitucional tendientes a la implementación de la ruta del 
Acuerdo de Escazú, en el marco de las competencias de la Entidad. 
2. Apoyar la articulación interinstitucional y territorial en el marco del Sistema de Diálogo para la 
Conflictividad Ambiental, orientadas a fortalecer entornos seguros para líderes, lideresas y defensores ambientales, conforme a los principios del Acuerdo de Escazú y a las competencias del 
Ministerio de Ambiente y Desarrollo Sostenible. 
3. Apoyar a la Subdirección de Educación y Participación en el desarrollo de estrategias pedagógicas, 
divulgativas y participativas que faciliten a las comunidades, organizaciones y actores sociales el 
acceso claro, oportuno y comprensible a la información ambiental, en articulación con el Sistema de 
Información Ambiental de Colombia – SIA 
4. Apoyar en el desarrollo de actividades de formación y sensibilización, en el marco de la ruta de 
implementación del Acuerdo de Escazú, orientadas a fortalecer las capacidades de funcionarios 
públicos, comunidades y actores sociales en los mecanismos de participación, acceso a la 
información y justicia ambiental, de acuerdo con las competencias del Ministerio de Ambiente y 
Desarrollo Sostenible. 
5. Apoyar la elaboración de documentos técnicos, informes y reportes requeridos en el marco del objeto 
contractual.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 el supervisor y que tengan relación directa con el objeto del 
contrato.</t>
  </si>
  <si>
    <t>C-3208-0900-6-10101A-3208008-02</t>
  </si>
  <si>
    <t>El término estrictamente indispensable para que el contratista cumpla con el objeto y obligaciones contractuales será de once (11) meses, once (11) días calendario, o hasta 31 de diciembre del año de la suscripción del contrato, lo primero que ocurra.</t>
  </si>
  <si>
    <t>LAURA SOFIA CESPEDES GARCIA</t>
  </si>
  <si>
    <t>PSICOLOGIA</t>
  </si>
  <si>
    <t>Prestar los servicios profesionales a la Subdirección de Educación y Participación para apoyar la elaboración de proyectos e instrumentos en materia de cooperación ambiental y desarrollo sostenible, relacionados con acciones de participación y educación ambiental con enfoque diferencial y de género.</t>
  </si>
  <si>
    <t>1. Apoyar el diseño e implementación de estrategias con enfoque diferencial para el fomento de la 
participación ciudadana. 
2. Apoyar en la aplicación de metodologías, herramientas, protocolos y estrategias de participación y 
diálogo social entre las instituciones del sector ambiental de participación, educación y divulgación 
con enfoque diferencial. 
3. Apoyar la implementación de la ruta para la defensa de líderes y lideresas ambientales en el territorio 
colombiano 
4. Apoyar la generación de informes relacionados con el cumplimiento de acciones relacionadas con 
género, sistema de cuidado, juventudes e infancia y adolsencia. 
5. Contribuir a la elaboración de estrategias para la inclusión y participación efectiva de jóvenes y 
prácticas organizativas juveniles en las labores misionales de la dependencia. 
6. Apoyar la formulación y estructuración técnica de proyectos e instrumentos en materia de 
cooperación ambiental, incorporando enfoques de participación, educación ambiental, género y 
diferencial.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</si>
  <si>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LEYDI ROVIO CHITIVO PACANCHIQUE</t>
  </si>
  <si>
    <t>Prestar servicios profesionales a la Subdirección de Educación y Participación para apoyar el proceso metodológico de actualización de la Política Nacional de Educación Ambiental y la formulación del plan de acción.</t>
  </si>
  <si>
    <t>1. Apoyar el proceso metodológico para la actualización de la Política Nacional de Educación Ambiental.
2. Apoyar el proceso de formulación e implementación del plan de acción de la Política Nacional de 
Educación Ambiental, así como la estrategia para la apropiación social de la misma. 
3. Apoyar la articulación interinstitucional tendiente al cumplimiento del plan de acción de la Política 
Nacional de Educación Ambiental 
4. Apoyar el análisis y consolidación de información tendiente a la construcción de la batería de 
indicadores de la Política Nacional de Educación Ambiental. 
5. Apoyar la implementación de la Política Nacional de Educación Ambiental para la Vida, mediante el 
desarrollo de acciones pedagógicas y técnicas, en el marco del Programa Nacional de Educación 
Ambiental 
6. Contribuir en la construcción de herramientas pedagógicas que aporten a la implementación de las 
estrategias para la gestión ambiental de manera articulada con las diferentes dependencias del 
Ministerio y entidades del Sector.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</si>
  <si>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El valor del contrato a celebrar es hasta por la suma de CIENTO DÓS MILLONES TRESCIENTOS MIL PESOS M/CTE ($102.300.000) incluido los impuestos a que haya lugar.</t>
  </si>
  <si>
    <t xml:space="preserve">JONATHAN CASTELBLANCO PEÑA </t>
  </si>
  <si>
    <t>1. Apoyar la clasificación, categorización y atención del % de los contactos de usuario (incidentes y 
requerimientos) registrados en la herramienta de gestión de la Mesa de Ayuda.
2. Apoyar el soporte de primer Nivel y la resolución de incidentes, asi como el cumplimiento de requerimientos 
de servicio, siguiendo los procedimientos documentados por la entidad.
3. Apoyar la administración de la plataforma de telefonía IP y de colaboración mediante las solicitudes que se 
realicen en la herramienta de gestión y mesa de asistencia.
4. Brindar apoyo a los requerimientos de gestión de cambio que se generen en la herramienta de gestión y 
mesa de asistencia
5. Apoyar el levantamiento, elaboración y firmas de actas de gestión de cambio que hacen parte del 
procedimiento GTI del mapa de procesos del sistema de gestión de calidad de la Entidad.
6. Apoyar la administración y asignación de firmas digitales de acuerdo con los requerimientos que se reciban 
por la herramienta de gestión y mesa de asistencia permitiendo garantizar su debida asignación.
7. Apoyar la validación técnica a las solicitudes realizadas por concepto de conexiones virtuales o VPN de tal 
manera que asegure una conexión segura a los servidores y equipos de cómputo de la Entidad
8. Brindar apoyo a la Administración funcional de la aplicación WIKI, creación, grupos y proyectos.
9. Apoyar la elaboración de conceptos técnicos correspondientes a elementos de infraestructura que sean 
reintegrados al Almaçén en calidad de obsolescencias.
10. Participar y/o asistir a reuniones grupos y/o mesas de trabajo y/o comités virtuales o presenciales que sean 
requeridos por el supervisor y que esten relacionados con el objeto y obligaciones contractuales, asi como 
apoyar en la elaboración y/o revisión de las actas correspondientes.
11. Ejecutar las demás actividades que le asigne el supervisor del contrato y que tengan relación con el objeto 
contractual y las necesidades de la Oficina de Tecnologías de la Información y la Comunicación.</t>
  </si>
  <si>
    <t>C-3299-0900-28-10101C-3299065-02</t>
  </si>
  <si>
    <t>El término estrictamente indispensable para que el contratista cumpla con el objeto y 
obligaciones contractuales será 356 días, o hasta 31 de diciembredel año de la suscripción 
del contrato, lo primero que ocurra.</t>
  </si>
  <si>
    <t>WILSON ARLEY FRANCO SUAREZ</t>
  </si>
  <si>
    <t>INGENIERO DE SISTEMAS</t>
  </si>
  <si>
    <t>Prestación de servicios profesionales a la Oficina de Tecnologías de la Información y la Comunicación del Ministerio de Ambiente y Desarrollo Sostenible para apoyar en la administración, mantenimiento y monitoreo de los componentes de la infraestructura tecnológica de hiperconvergencia, almacenamiento y respaldo.</t>
  </si>
  <si>
    <t>1. Apoyar la administración, monitoreo y mantenimiento de la plataforma de virtualización (VMware vSphere, 
ESXi), incluyendo la gestión de hosts, datastores y vCenter.
2. Apoyar la administración del ciclo de vida de los servidores (físicos y virtuales) con sistemas operativos 
Windows Server y Linux.
3. Apoyar la administración de la infraestructura de Directorio Activo (AD), incluyendo la gestión de 
Controladores de Dominio, Sitios, Replicación, OUs, Usuarios y Grupos.
4. Apoyar el diseño, implementación y mantenimiento de las Políticas de Grupo (GPO) para aplicar 
configuraciones de seguridad (hardening), restricción de software y mapeo de recursos, conforme al MSPI y la 
Ley .
5. Apoyar la administración de la infraestructura de almacenamiento on-premise (SAN, NAS) y las conexiones 
(iSCSI, Fibre Channel).
6. Apoyar la administración de la solución de backup y restauración on-premise (Veeam) para servidores 
virtuales y físicos.
7. Apoyar la ejecución del plan de actualización y parcheo de seguridad mensual de todos los servidores on
premise (Windows/Linux/VMware) conforme a los boletines del MSPI.
8. Apoyar el soporte Nivel para incidentes relacionados con servidores on-premise, virtualización y Directorio 
Activo.
9. Apoyar administración de los servicios de infraestructura on-premise (DNS, DHCP, Servidores de Archivos) 
asegurando su alta disponibilidad.
10. Apoyar el monitoreo de manera proactiva, la salud, rendimiento y capacidad de toda la infraestructura on
premise.
11. Apoyar técnicamente las etapas: precontractual, contractual y postcontractual de las adquisiciones de 
bienes y servicios que requiera la Oficina de Tecnologías de la Información y la Comunicación del Ministerio 
de Ambiente y Desarrollo Sostenible.
12.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13. Las demás actividades que le asigne el supervisor del contrato y que tengan relación con el objeto 
contractual</t>
  </si>
  <si>
    <t>El valor del contrato a celebrar es hasta por la suma de NOVENTA Y NUEVE MILLONES DEPESOS M/CTE ($$ 99.000.000), incluido los impuestos a que haya lugar</t>
  </si>
  <si>
    <t>El término estrictamente indispensable para que el contratista cumpla con el objeto y 
obligaciones contractuales será 330 días, o hasta 31 de diciembre del año de la 
suscripción del contrato, lo primero que ocurra</t>
  </si>
  <si>
    <t>ANGIE CAMILA ECHEVERRIO TRIBALDO</t>
  </si>
  <si>
    <t>TECNICO EN SISTEMAS</t>
  </si>
  <si>
    <t>Prestación de servicios de apoyo a la gestión a la Oficina de Tecnologías de la Información y la Comunicación del Ministerio de Ambiente y Desarrollo Sostenible, para el soporte a los componentes de hardware y software que permita la disponibilidad de los servicios tecnológicos que se ofrecen por parte de la entidad</t>
  </si>
  <si>
    <t>1. Apoyar la clasificación, categorización y atención del % de los contactos de usuario (incidentes y requerimientos) registrados en la herramienta (Mesa de Ayuda). 2. Apoyar el soporte de primer Nivel y la resolución de incidentes, así como el cumplimiento de requerimientos de servicio, siguiendo los procedimientos documentados. 3. Apoyar la gestión de escalamiento de los incidentes y requerimientos que no puedan ser resueltos en primer nivel, a los especialistas de segundo y tercer nivel especializados. 4. Apoyar la administración y actualización del Catálogo de Servicios de TI publicado para los usuarios, definiendo los servicios, ANS y procedimientos. 5. Apoyar el mantenimiento y utilización de la Base de Conocimiento (KDB) con soluciones a problemas frecuentes, para mejorar la tasa de resolución en primer contacto. 6. Cumplir con los Acuerdos de Nivel de Servicio (ANS/SLA) definidos en el Catálogo de Servicios para tiempo de respuesta y tiempo de solución. 7. Generar y entregar los informes periódicos de indicadores de gestión (KPIs) de la Mesa de Ayuda (ejtickets abiertos vs cerrados, % ANS, principales categorías). 8. -Apoyo en la gestión de cuentas de usuario (creación, modificación, bloqueo, reseteo de contraseña) en Directorio Activo, previa autorización formal. 9. Apoyar la administración, actualización y mantenimiento de las herramientas de gestion asignadas. 10. Apoyar proactivamente los mantenimientos programados, interrupciones del servicio (incidentes mayores) y alertas de seguridad. 11.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12. Las demás actividades que le asigne el supervisor del contrato y que tengan relación con el objeto contractual.</t>
  </si>
  <si>
    <t>El valor del contrato a celebrar es hasta por la suma de CUARENTA Y SIETE MILLONES CUATROCIENTOS SESENTA Y SEIS MIL SEISCIENTOS SESENTA Y SIETE PESOS M/CTE ($47.466.667), incluido los impuestos a que haya lugar.</t>
  </si>
  <si>
    <t>El término estrictamente indispensable para que el contratista cumpla con el objeto y 
obligaciones contractuales será 356 días o hasta 31 de diciembre del año de la 
suscripción del contrato, lo primero que ocurra.</t>
  </si>
  <si>
    <t>ALBA LUCIA MONTAÑEZ PEREZ</t>
  </si>
  <si>
    <t>Prestación de servicios profesionales a la oficina de Negocios Verdes y Sostenibles para apoyar las acciones encaminadas a la gestión financiera, presupuestal y de costeo que se requieran, para el cumplimiento del Plan de Acción.</t>
  </si>
  <si>
    <t>1. Realizar la planeación y distribución de los recursos aprobados para la vigencia 2026, 
diligenciando las diferentes matrices, plataformas y aplicativos requeridos por la entidad. 
2. Proyectar, hacer seguimiento y solicitar las modificaciones al Plan Anual de Adquisiciones de 
la oficina, cuando sea requerido.  
3. Proyectar los documentos financieros requeridos para cada una de las contrataciones que se 
adelanten desde la oficina.  
4. Elaborar los informes financieros para el seguimiento a la ejecución presupuestal. 
5. Realizar la proyección, revisión y seguimiento financiero a las liquidaciones de los contratos 
y/o convenios adelantados por la oficina de Negocios Verdes y Sostenibles, dentro de los 
términos legales correspondientes.  
6. Ser enlace financiero con las demás áreas del Ministerio de Ambiente y Desarrollo Sostenible. 
7. Participar en las reuniones relacionadas con el objeto contractual para lo cual se deben allegar 
los soportes de la asistencia, ayudas de memoria y soporte del seguimiento a los compromisos 
establecidos, en caso de aplicar. 
8. Apoyar la supervisión en el componente financiero de los contratos y/o convenios que le sean 
asignados por el supervisor. 
9. Las demás que determine el supervisor del contrato, relacionadas con el ejercicio de sus 
obligaciones y del objeto contractual.</t>
  </si>
  <si>
    <t>DAVID MAURICIO KATZ ASPRILLA</t>
  </si>
  <si>
    <t>El término estrictamente indispensable para que el contratista cumpla con el 
objeto y obligaciones contractuales será de ONCE (11) MESES, o hasta 31 de 
diciembre del año 2026, lo primero que ocurra.</t>
  </si>
  <si>
    <t>MARIA CATERINE GRANADOS ORTIZ</t>
  </si>
  <si>
    <t>Prestación de servicios profesionales para apoyar al Grupo de Presupuesto del Ministerio de Ambiente y Desarrollo Sostenible, en las operaciones presupuestales y procesos administrativos que sean requeridas por el Ministerio, FONAM y Regalías</t>
  </si>
  <si>
    <t>1.Apoyar al Grupo de Presupuesto realizando el análisis y depuración de los distintos reintegros del Fonam y el Ministerio de Ambiente y Desarrollo Sostenible, utilizando la aplicación SIIF NACIÓN II. 2. Apoyar a la Subdirección Financiera en el registro de las Operaciones presupuestales y financiera en el aplicativo SIIF Nación de las operaciones relacionadas con obligaciones de la cadena presupuestal de conformidad con la Normatividad Vigente. 3. Tramitar en el Sistema Integrado de Información Financiera - SIIF, los Certificados de Disponibilidad Presupuestal y los Registros Presupuestales del Ministerio, FONAM y del Sistema General de Regalías, conforme a las solicitudes de las dependencias del Ministerio. 4. Actualizar la base de datos o matriz que soportan información presupuestal, de acuerdo a los tramites que se realizan en el grupo de presupuesto. 5. Realizar los trámites presupuestales utilizando las plataformas establecidas por la Dirección General del Presupuesto Público Nacional – Sistema de Trámites Presupuestales en Línea – SITPREST, cumpliendo con los plazos establecidos de radicación. 6. Gestionar los registros presupuestales a través del Módulo SIIF Viáticos, de los actos administrativos autorizados por el ordenador del gasto. 7. las demás actividades asignadas por el supervisor de acuerdo con el objeto del contrato.</t>
  </si>
  <si>
    <t>El valor del contrato a celebrar es hasta por la suma de SESENTA Y CUATRO MILLONES QUINIENTOS ONCE MIL SEISCIENTOS PESOS M/CTE ($ 64.511.600) incluido los impuestos a que haya lugar.</t>
  </si>
  <si>
    <t>JHONY LEONARDO CAICEDO CORTES</t>
  </si>
  <si>
    <t>Coordinador del Grupo de Presupuesto</t>
  </si>
  <si>
    <t>El término estrictamente indispensable para que el contratista cumpla con el objeto y obligaciones contractuales será por Once (11) meses y Veintinueve (28) días, o hasta 31 de diciembre del año de la suscripción del contrato, lo primero que ocurra.</t>
  </si>
  <si>
    <t>DAVID ALIRIO URIBE LAVERDE</t>
  </si>
  <si>
    <t>Prestar servicios profesionales de abogado para apoyar la elaboración, estructuración y revisión de los diferentes instrumentos normativos, actos administrativos, conceptos jurídicos y documentos que le sean encomendados a la Oficina Asesora Jurídica, así como el apoyo en la orientación e impulso de las actuaciones jurídicas de competencia de la dependencia.</t>
  </si>
  <si>
    <t>1. Asistir y apoyar a la Jefe de la Oficina Asesora Jurídica en el estudio, análisis y revisión de las iniciativas normativas que sean sometidas a revisión y consideración, según la priorización definida en la agenda regulatoria a cargo del Ministerio de Ambiente y Desarrollo Sostenible. 2. Apoyar la revisión y viabilidad, de manera oportuna y con estándares de calidad, en concordancia con los lineamientos establecidos por el Ministerio de Ambiente y Desarrollo Sostenible, de los actos administrativos, conceptos y documentos asignados a la Oficina Asesora Jurídica, dentro de los plazos legales, para asegurar el cumplimiento de las metas establecidas por la entidad. 3. Realizar recomendaciones para la redacción y elaboración de actos administrativos, el diseño de estrategias dirigidas a la defensa y preservación de los recursos naturales y otros documentos que requiera la entidad, considerando la normativa vigente y las directrices de la Oficina Asesora Jurídica. 4. Proyectar, consolidar y gestionar respuestas a peticiones, quejas, reclamos, solicitudes de información y demás requerimientos relacionados con el objeto del contrato, que le sean solicitados por la supervisión, dentro de los términos previstos en la Ley. 5. Las demás actividades asignadas por el Supervisor del Contrato y que estén relacionadas con el objeto contractual.</t>
  </si>
  <si>
    <t>El valor del contrato a celebrar es hasta por la suma de $ 118.333.333 incluido los impuestos a que haya lugar.</t>
  </si>
  <si>
    <t>El término estrictamente indispensable para que el contratista cumpla con el objeto y obligaciones contractuales será Once (11) meses y veinticinco (25) días calendario, o hasta 31 de diciembre del año de la suscripción del contrato, lo primero que ocurra.</t>
  </si>
  <si>
    <t>DILAN JOHAN ORDOÑEZ GALINDO</t>
  </si>
  <si>
    <t>Prestar servicios de apoyo a la gestión como conductor de los vehículos a cargo del Ministerio de Ambiente y Desarrollo Sostenible</t>
  </si>
  <si>
    <t xml:space="preserve">1. Prestar el servicio de conducción para los recorridos diarios de los directivos del Ministerio, así como 
para las solicitudes de transporte asignadas para el desplazamiento de los funcionarios de la 
Entidad, tanto dentro como fuera de la ciudad. Dichos traslados deberán realizarse exclusivamente 
para fines oficiales del Ministerio, conforme a lo previsto por el supervisor del contrato. 
2. Prestar servicio de apoyo logístico para el traslado de expedientes y documentos en el momento que 
sea requerido por el Supervisor del contrato, el contratista no podrá, en ninguna circunstancia, hacer 
un uso distinto del vehículo asignado. 
3. Prestar apoyo logístico de traslados de bienes muebles que se requieran para el desarrollo de las 
actividades que el supervisor del contrato disponga, con el fin de garantizar el normal desarrollo de 
las actividades  
del Ministerio. 
4. Responde por el inventario entregado y asignado para ejercer sus actividades en el Ministerio. 
5. Mantener una presentación personal impecable durante el cumplimiento del servicio, seguir las 
normas de comportamiento adecuadas y prestar el servicio con respeto, disposición y 
confidencialidad. Asimismo, será responsable de mantener el vehículo asignado en condiciones 
óptimas. 
6. Velar por el correcto funcionamiento del vehículo, revisiones periódicas de los niveles de líquidos y el 
estado mecánico del vehículo asignado, informando por escrito al supervisor sobre cualquier 
reparación que deba efectuarse. En caso de novedad o siniestro, el contratista deberá informar de 
inmediato al supervisor del contrato, laborando un informe detallado de los hechos, el cual deberá 
presentar al día siguiente, junto con los soportes pertinentes. 
7. Custodiar el vehículo, la documentación, las herramientas y los accesorios entregados, respondiendo 
por su adecuado cuidado, conservación y preservación. 
8. Cumplir con las disposiciones establecidas en el Código Nacional de Tránsito vigente, asegurando 
que la Entidad no incurra en sanciones o multas durante la ejecución del contrato. 
9. Presentar, junto con la cuenta de cobro, el reporte de comparendos emitidos sobre los vehículos 
conducidos, expedido por la autoridad competente. En caso de comparendos pendientes, deberá 
gestionar su pago o impugnación según lo estipulado por la ley, manteniendo informado al supervisor 
sobre la vigencia de la documentación del vehículo asignado. Además, deberá presentar un informe 
mensual con los recorridos realizados, conforme a las instrucciones del supervisor. 
10. Realizar las demás actividades relacionadas con el objeto del contrato que le sean asignadas por el 
supervisor. </t>
  </si>
  <si>
    <t xml:space="preserve">El valor del contrato a celebrar es hasta por la suma de TREINTA Y SIETE 
MILLONES NOVECIENTOS SETENTA Y TRES MIL TRESCIENTOS TREINTA Y 
TRES PESOS M/CTE ($ 37.973.333), incluido los impuestos a que haya lugar. 
El valor final del contrato corresponderá a la prestación efectiva y real del servicio.  </t>
  </si>
  <si>
    <t xml:space="preserve">A-02-02-02-008-005 </t>
  </si>
  <si>
    <t>DARWIN CAMILO NIÑO LEON</t>
  </si>
  <si>
    <t>ALCIBIADES LARA PADILLA</t>
  </si>
  <si>
    <t xml:space="preserve">Prestar servicios de apoyo a la gestión como conductor de los vehículos a 
cargo del Ministerio de Ambiente y Desarrollo Sostenible. </t>
  </si>
  <si>
    <t xml:space="preserve">1. Prestar el servicio de conducción para los recorridos diarios de los directivos del Ministerio, así como 
para las solicitudes de transporte asignadas para el desplazamiento de los funcionarios de la 
Entidad, tanto dentro como fuera de la ciudad. Dichos traslados deberán realizarse exclusivamente 
para fines oficiales del Ministerio, conforme a lo previsto por el supervisor del contrato. 
2. Prestar servicio de apoyo logístico para el traslado de expedientes y documentos en el momento que 
sea requerido por el Supervisor del contrato, el contratista no podrá, en ninguna circunstancia, hacer 
un uso distinto del vehículo asignado. 
3. Prestar apoyo logístico de traslados de bienes muebles que se requieran para el desarrollo de las 
actividades que el supervisor del contrato disponga, con el fin de garantizar el normal desarrollo de 
las actividades  del Ministerio.
4. Responde por el inventario entregado y asignado para ejercer sus actividades en el Ministerio. 
5. Mantener una presentación personal impecable durante el cumplimiento del servicio, seguir las 
normas de comportamiento adecuadas y prestar el servicio con respeto, disposición y 
confidencialidad. Asimismo, será responsable de mantener el vehículo asignado en condiciones 
óptimas. 
6. Velar por el correcto funcionamiento del vehículo, revisiones periódicas de los niveles de líquidos y el 
estado mecánico del vehículo asignado, informando por escrito al supervisor sobre cualquier 
reparación que deba efectuarse. En caso de novedad o siniestro, el contratista deberá informar de 
inmediato al supervisor del contrato, laborando un informe detallado de los hechos, el cual deberá 
presentar al día siguiente, junto con los soportes pertinentes. 
7. Custodiar el vehículo, la documentación, las herramientas y los accesorios entregados, respondiendo 
por su adecuado cuidado, conservación y preservación. 
8. Cumplir con las disposiciones establecidas en el Código Nacional de Tránsito vigente, asegurando 
que la Entidad no incurra en sanciones o multas durante la ejecución del contrato. 
9. Presentar, junto con la cuenta de cobro, el reporte de comparendos emitidos sobre los vehículos 
conducidos, expedido por la autoridad competente. En caso de comparendos pendientes, deberá 
gestionar su pago o impugnación según lo estipulado por la ley, manteniendo informado al supervisor 
sobre la vigencia de la documentación del vehículo asignado. Además, deberá presentar un informe 
mensual con los recorridos realizados, conforme a las instrucciones del supervisor. 
10. Realizar las demás actividades relacionadas con el objeto del contrato que le sean asignadas por el 
supervisor. </t>
  </si>
  <si>
    <t>El valor del contrato a celebrar es hasta por la suma de TREINTA Y SIETE 
MILLONES NOVECIENTOS SETENTA Y TRES MIL TRESCIENTOS TREINTA Y 
TRES PESOS M/CTE ($ 37.973.333), incluido los impuestos a que haya lugar. 
El valor final del contrato corresponderá a la prestación efectiva y real del servicio.</t>
  </si>
  <si>
    <t xml:space="preserve">El término estrictamente indispensable para que el contratista cumpla con el objeto y obligaciones contractuales será ONCE (11) MESES Y VEINTISEIS (26) DIAS, o hasta 
31 de diciembre de 2026, lo primero que ocurra. </t>
  </si>
  <si>
    <t>HUGO FERNEY URREGO PEREZ</t>
  </si>
  <si>
    <t xml:space="preserve">Prestar servicios de apoyo a la gestión, en la realización de actividades 
operativas de mantenimiento preventivo y correctivo a la infraestructura del Ministerio de 
Ambiente y Desarrollo Sostenible. </t>
  </si>
  <si>
    <t>1. Atender los casos asignados por el aplicativo GEMA y/o demás aplicativos tecnológicos, dando 
cumplimiento con los tiempos establecidos por el supervisor del contrato 
2. Realizar los mantenimientos preventivos, correctivos y rutinarios a la infraestructura del Ministerio, 
previa instrucción del supervisor del contrato. 
3. Portar los elementos de seguridad industrial necesarios para realizar los mantenimientos locativos 
asignados que deberán ser asumidos por el contratista, en cumplimiento a las normas de Seguridad 
y Salud en el Trabajo.  
4. Realizar la señalización y demarcación del sitio donde se están realizando los mantenimientos. 
5. Mantener en adecuadas condiciones de orden y aseo el cuarto de mantenimiento en cumplimiento a 
los lineamientos del sistema de gestión ambiental respecto al manejo de residuos y sustancias 
químicas.  
6. Responder por el cuidado y buen uso de las herramientas suministradas en calidad de préstamo por 
el Ministerio, que deberán ser devueltas para la finalización del contrato y pago del último informe. 
7. Las demás actividades asignadas por el supervisor en relación con el objeto del contrato.</t>
  </si>
  <si>
    <t>El valor del contrato a celebrar es hasta por la suma de TREINTA Y CUATRO 
MILLONES NOVECIENTOS SIETE MIL NOVECIENTOS TREINTA Y SEIS PESOS 
M/CTE ($ 34.907.936), incluido los impuestos a que haya lugar</t>
  </si>
  <si>
    <t>El término estrictamente indispensable para que el contratista cumpla con el objeto y 
obligaciones contractuales será de ONCE (11) MESES Y VEINTISEIS (26) DÍAS</t>
  </si>
  <si>
    <t>FERNEY ALVEIRO CARDENAS CARDENAS</t>
  </si>
  <si>
    <t xml:space="preserve">Prestar servicios de apoyo a la gestión como técnico electricista para realizar 
actividades operativas de mantenimiento eléctrico preventivo y correctivo a la 
infraestructura del Ministerio de Ambiente y Desarrollo Sostenible </t>
  </si>
  <si>
    <t xml:space="preserve">1. Atender los casos asignados por el aplicativo GEMA y/o demás aplicativos tecnológicos, dando 
cumplimiento con los tiempos establecidos por el supervisor del contrato 
2. Apoyar con la verificación del correcto funcionamiento de los sistemas eléctricos y el encendido de 
las plantas eléctricas cuando sea requerido.  
3. Realizar los mantenimientos preventivos, correctivos y rutinarios eléctricos que le sean asignados por 
el supervisor del contrato. 
4. Portar los elementos de seguridad industrial necesarios para realizar los mantenimientos locativos 
eléctricos asignados, que deberán ser asumidos por el contratista, en cumplimiento a las normas de 
Seguridad y Salud en el Trabajo.  
5. Realizar la señalización y demarcación del sitio donde se están realizando los mantenimientos.  
6. Mantener en adecuadas condiciones de orden y aseo el cuarto de mantenimiento en cumplimiento a 
los lineamientos del sistema de gestión ambiental respecto al manejo de residuos y sustancias 
químicas. 
7. Responder por el cuidado y buen uso de las herramientas suministradas en calidad de préstamo por 
el Ministerio, que deberán ser devueltas para la finalización del contrato y pago del último informe.  
8. Las demás asignadas por la supervisión del contrato y que tengan relación con el objeto contractual. </t>
  </si>
  <si>
    <t>El valor del contrato a celebrar es hasta por la suma de CUARENTA Y DOS MILLONES SETECIENTOS SETENTA Y SEIS MIL NOVECIENTOS TREINTA PESOS M/CTE ($ 42.776.930), incluido los impuestos a que haya lugar.</t>
  </si>
  <si>
    <t xml:space="preserve">A-02-02-02-008-003 </t>
  </si>
  <si>
    <t>El término estrictamente indispensable para que el contratista cumpla con el objeto y 
obligaciones contractuales será de ONCE (11) MESES Y DIECINUEVE (19) DÍAS, o 
hasta 31 de diciembre del año de la suscripción del contrato, lo primero que ocurra</t>
  </si>
  <si>
    <t>HENRY ANDRES DEVIA SANTOS</t>
  </si>
  <si>
    <t>TECNICO EN VENTAS DE PRODUCTOS Y SERVICIOS</t>
  </si>
  <si>
    <t xml:space="preserve">Prestar servicios de apoyo a la gestión al Grupo de Servicios Administrativos del 
Ministerio de Ambiente y Desarrollo Sostenible, orientados al levantamiento físico 
verificación, actualización y seguimiento del inventario de bienes de la Entidad </t>
  </si>
  <si>
    <t>1. Apoyar en el recibo y entrega de elementos y bienes, ya sean de propiedad o bajo la responsabilidad del 
Ministerio de Ambiente y Desarrollo Sostenible, de acuerdo con los procedimientos establecidos, previa 
solicitud y autorización del supervisor del contrato. 
2. Colaborar en las actividades de almacenamiento, organización, custodia, verificación y validación de los 
inventarios de bienes de consumo y devolutivos a cargo del almacén. 
3. Apoyar en el proceso de levantamiento, actualización y legalización de los inventarios asignados a los 
funcionarios y/o contratistas y en custodia del almacén, generando los soportes documentales 
correspondientes y realizando las actualizaciones necesarias en el software de gestión del almacén. 
4. Apoyar en la suscripción, organización y archivo de los soportes documentales generados por los 
movimientos de los bienes del almacén. 
5. Apoyar en el registro en el sistema de inventarios los movimientos de los bienes, tales como ingresos, 
salidas, reintegros o traspasos, conforme a las solicitudes e indicaciones recibidas por el supervisor del 
contrato. 
6. Apoyar en la revisión mensual del boletín de Kardex, asegurando que la depreciación de los bienes sea 
consistente con el Manual de Políticas Contables de la entidad. 
7. Las demás actividades asignadas por el supervisor en relación con el objeto del contrato.</t>
  </si>
  <si>
    <t xml:space="preserve">El valor del contrato a celebrar es hasta por la suma de CUARENTA Y OCHO MILLONES 
SEISCIENTOS CINCUENTA Y TRES MIL TRESCIENTOS TREINTA Y TRES PESOS 
M/CTE ($ 48.653.333), incluido los impuestos a que haya lugar. </t>
  </si>
  <si>
    <t>C-3299-0900-28-10101C-3299016-02</t>
  </si>
  <si>
    <t>El término estrictamente indispensable para que el contratista cumpla con el objeto y 
obligaciones contractuales será ONCE (11) MESES Y VEINTISEIS (26) DÍAS, o hasta 31 
de diciembre de 2026, lo primero que ocurra</t>
  </si>
  <si>
    <t>JOSE FELIPE PERDOMO MOLINO</t>
  </si>
  <si>
    <t>Prestar servicios profesionales para el apoyo financiero y presupuestal, de acuerdo 
con los lineamientos establecidos por el Ministerio de Ambiente y Desarrollo Sostenible.</t>
  </si>
  <si>
    <t xml:space="preserve">1. Apoyar el seguimiento presupuestal del Ministerio de Ambiente y Desarrollo sostenible, mediante la 
elaboración de informes, revisión de rendiciones, análisis financiero y demás actividades relacionadas con la 
ejecución. 
2. Acompañar el seguimiento a la ejecución de los programas del Ministerio, garantizando el adecuado manejo 
financiero y contractual de los recursos provenientes del Sistema General de Regalías. 
3. Participar en el seguimiento continuo al cumplimiento y avance del Plan Anual de Adquisiciones del Ministerio 
de Ambiente y Desarrollo Sostenible. 
4. Apoyar en la revisión, gestión y trámite de las cuentas de cobro que le sean asignadas por la supervisión. 
5. Asistir a las reuniones, comités, sesiones y demás actividades requeridas por el supervisor del contrato, en 
el marco de sus funciones y del objeto contractual. 
6. Las demás actividades asignadas por el supervisor, siempre que estén relacionadas con el objeto 
Contractual.  </t>
  </si>
  <si>
    <t>El valor del contrato a celebrar es hasta por la suma de CIENTO DIECIOCHO MILLONES SEISCIENTOS SESENTA Y SEIS MIL SEISCIENTOS SESENTA Y SIETE PESOS M/CTE ($118.666.667), incluido los impuestos a que haya lugar.</t>
  </si>
  <si>
    <t>Asesor código 1020 grado 13</t>
  </si>
  <si>
    <t>El término estrictamente indispensable para que el contratista cumpla con el objeto y 
obligaciones contractuales será ONCE (11) MESES Y VEINTISEIS (26) DÍAS CALENDARIO, 
o hasta 31 de diciembre del año de la suscripción del contrato, lo primero que ocurra.</t>
  </si>
  <si>
    <t>XIMENA PAOLA REMOLINA CASTELLANOS</t>
  </si>
  <si>
    <t>Prestar servicios profesionales al Despacho de la Ministra para la revisión y seguimiento de los actos administrativos y demás documentos de naturaleza jurídica de competencia de la Ministra de Ambiente y Desarrollo Sostenible</t>
  </si>
  <si>
    <t>1. Realizar la revisión jurídica de documentos, actos y actuaciones administrativas que deban ser suscritos por la Ministra. 2. Asistir a los Comités a los que deba asistir la Ministra y realizar las observaciones a que hubiere lugar, según instrucción del supervisor. 3. Realizar el análisis jurídico de los temas atinentes e iniciativas estratégicas del Despacho de la Ministra, según indique el supervisor. 4. Acompañar a la Ministra, prestar apoyo jurídico y mantener informada de la asistencia y desarrollo de otras instancias administrativas, mesas de trabajo y reuniones en las que deba participar, según indique el supervisor. 5. Apoyar en la orientación de los actos administrativos, documentos y actuaciones de las áreas misionales de la Entidad.6. Revisar la legalidad de los documentos que se deban suscribir, así como aquellos asuntos puestos a consideración del Despacho de la Ministra. 7. Las demás actividades que le sean asignadas por la supervisión del contrato y estén relacionadas con el objeto del contrato.</t>
  </si>
  <si>
    <t>El valor del contrato a celebrar es hasta por la suma de CIENTO SETENTA Y DOS MILLONES SESENTA Y SEIS MIL SEISCIENTOS SESENTA Y SIETE PESOS M/CTE ($172.066.667), incluido los impuestos a que haya lugar.</t>
  </si>
  <si>
    <t>El término estrictamente indispensable para que el contratista cumpla con el objeto y obligaciones contractuales será ONCE (11) MESES Y VEINTISEIS (26) DÍAS CALENDARIO, o hasta 31 de diciembre del año de la suscripción del contrato, lo primero que ocurra.</t>
  </si>
  <si>
    <t xml:space="preserve">LUDY JULIETH SEPULVEDA CORREA </t>
  </si>
  <si>
    <t>NEGOCIOS INTERNACIONALES</t>
  </si>
  <si>
    <t>Prestar servicios profesionales para apoyar la organización y seguimiento de la agenda institucional de la Ministra de Ambiente y Desarrollo Sostenible, así como la gestión de los asuntos administrativos que se generen en desarrollo de sus funciones.</t>
  </si>
  <si>
    <t>1. Apoyar la gestión y organización de la agenda institucional de la Ministra, incluyendo la programación, confirmación y seguimiento de reuniones, eventos, visitas y demás compromisos oficiales. 2. Acompañar a la Ministra en las reuniones y demás espacios institucionales que le sean asignados, tomando nota detallada de los temas tratados y de los compromisos adquiridos. 3. Administrar y realizar seguimiento al correo institucional del Despacho de la Ministra, garantizando su adecuada organización, control y canalización de los mensajes recibidos 4. Brindar apoyo administrativo al Despacho de la Ministra, incluyendo la organización de documentos, preparación de comunicaciones y demás tareas asignadas que contribuyan al cumplimiento de las funciones del cargo. 5. Las demás actividades que sean asignadas por el supervisor del contrato y estén relacionadas directamente con el objeto del contrato.</t>
  </si>
  <si>
    <t>El valor del contrato a celebrar es hasta por la suma de SESENTA Y DOS MILLONES OCHOCIENTOS NOVENTA Y TRES MIL TRESCIENTOS TREINTA Y TRES PESOS M/CTE ($62.893.333), incluido los impuestos a que haya lugar.</t>
  </si>
  <si>
    <t>ZULENNY CARRASQUILLA RODRIGUEZ</t>
  </si>
  <si>
    <t xml:space="preserve"> Prestación de servicios profesionales para la elaboración, validación y evaluación
de conceptos técnicos requeridos como insumo en los procesos sancionatorios
ambientales a cargo de la Dirección de Bosques, Biodiversidad y Servicios Ecosistémicos
del Ministerio de Ambiente y Desarrollo Sostenible, así como para el acompañamiento
especializado en las actuaciones administrativas dentro de las investigaciones
ambientales que sean competencia de esta Dirección.</t>
  </si>
  <si>
    <t xml:space="preserve">1. Realizar visitas técnicas de verificación en campo de presuntas infracciones ambientales, al igual que 
aquellas necesarias para las capacitaciones en asuntos técnicos, dentro de las competencias 
sancionatorias de la Dirección. 
2. Elaborar y revisar los conceptos técnicos para las distintas etapas procesales de las investigaciones 
sancionatorias ambientales de la Dirección de Bosques, Biodiversidad y Servicios Ecosistémicos. 
3. Proyectar y revisar las actuaciones técnicas cartográficas dentro de las investigaciones 
sancionatorias ambientales competencia de esta Dirección.  
4. Consolidar y actualizar la información del visor geográfico web de los procesos sancionatorios 
ambientales a cargo de la Dirección de Bosques, Biodiversidad y Servicios Ecosistémicos. 
5. Gestionar y elaborar respuestas a derechos de petición, solicitudes de información y demás 
requerimientos asignados por el supervisor, utilizando la plataforma ARCA u otros medios, y 
garantizando el cumplimiento de los plazos establecidos por la ley. 
6. Aplicar en los espacios de participación y acompañamiento desarrollados mensualmente en el marco 
del objeto contractual los formatos y procedimientos establecidos en el sistema integrado de gestión 
de la entidad. 
7. Apoyar la elaboración, consolidación y presentación de informes, reportes estadísticos y demás 
documentos requeridos para el cumplimiento de las metas asignadas al grupo sancionatorio. 
8. Las demás actividades que se requieran en el marco de la ejecución del objeto del contrato. </t>
  </si>
  <si>
    <t xml:space="preserve">El valor del contrato a celebrar es hasta por la suma de SETENTA Y NUEVE MILLONES 
NOVECIENTOS TREINTA Y OCHO MIL OCHOCIENTOS QUINCE PESOS M/CTE 
($79.938.815) incluido los impuestos a que haya lugar. </t>
  </si>
  <si>
    <t>El término estrictamente indispensable para que el contratista cumpla con el objeto y 
obligaciones contractuales será de ONCE (11) MESES. o hasta 31 de diciembre del año de la suscripción del contrato, lo primero que ocurra.</t>
  </si>
  <si>
    <t xml:space="preserve">JUAN SEBASTIAN CALDERON MUÑOZ </t>
  </si>
  <si>
    <t xml:space="preserve"> Prestación de servicios profesionales a la Dirección de Bosques, Biodiversidad y 
Servicios Ecosistémicos del Ministerio de Ambiente y Desarrollo Sostenible para ejecutar 
y verificar los insumos y conceptos técnicos requeridos en el marco de las diferentes 
etapas de los procesos sancionatorios ambientales que sean de su competencia, al igual 
que para el apoyo técnico en las distintas actuaciones administrativas sancionatorias de 
carácter ambiental a cargo de la Dirección. </t>
  </si>
  <si>
    <t>1. Adelantar las visitas técnicas requeridas como insumo para el impulso de los procesos 
sancionatorios ambientales que sean competencia de la Dirección de Bosques, Biodiversidad y 
Servicios Ecosistémicos, así como las necesarias para realizar las capacitaciones en materia técnica 
en el marco del procedimiento sancionatorio ambiental. 
2. Proyectar y revisar los conceptos técnicos dentro de los procesos sancionatorios ambientales 
competencia de la Dirección de Bosques, Biodiversidad y Servicios Ecositémicos. 
3. Elaborar y revisar los insumos cartográficos enmarcados en las investigaciones sancionatorias 
ambientales competencia de esta Dirección. 
4. Gestionar y elaborar respuestas a derechos de petición, solicitudes de información y demás 
requerimientos asignados por el supervisor, utilizando la plataforma ARCA u otros medios, y 
garantizando el cumplimiento de los plazos establecidos por la ley. 
5. Mantener actualizada la base de datos de los procesos sancionatorios ambientales, incorporando el 
avance de cada etapa procesal y registrando la creación de nuevos expedientes bajo la 
responsabilidad de la Dirección de Bosques, Biodiversidad y Servicios Ecosistémicos. 
6. Aplicar en los espacios de participación y acompañamiento desarrollados mensualmente en el marco 
del objeto contractual los formatos y procedimientos establecidos en el sistema integrado de gestión 
de la entidad. 
7. Apoyar la elaboración, consolidación y presentación de informes, reportes estadísticos y demás 
documentos requeridos para el cumplimiento de las metas asignadas al grupo sancionatorio. 
8. Las demás actividades que se requieran en el marco de la ejecución del objeto del contrato.</t>
  </si>
  <si>
    <t>AZALIA INES PARRA CUELLAR</t>
  </si>
  <si>
    <t xml:space="preserve">Prestación de servicios profesionales a la Dirección de Bosques, Biodiversidad y 
Servicios Ecosistémicos para contribuir con la construcción de los módulos del Sistema 
Nacional de Trazabilidad Forestal, mediante la reunión y organización de la información 
técnica y operativa requerida. De igual forma, brindar acompañamiento y soporte 
funcional para la operación de los sistemas SILAMC y la Ventanilla Integral de Trámites 
Ambientales en Línea. </t>
  </si>
  <si>
    <t xml:space="preserve">1. Apoyar las actividades de administración funcional del Sistema de Información para la Gestión de 
Trámites Ambientales - SILAMC y la Ventanilla Integral de Trámites Ambientales en Línea  VITAL, para 
los trámites asignados a la competencia de la Dirección de Bosques, Biodiversidad y Servicios 
Ecosistémicos. 
2. Participar en las actividades de levantamiento de información y análisis de procesos de negocio, 
orientados a la identificación de requerimientos funcionales para la optimización y sistematización de los 
trámites a cargo de la Dirección en los sistemas para la Gestión de Trámites Ambientales - SILAMC y la 
Ventanilla Integral de Trámites Ambientales en Línea  VITAL. 
3. Participar en la ejecución de pruebas funcionales de los trámites bajo la competencia de la Dirección de 
Bosques, Biodiversidad y Servicios Ecosistémicos, gestionados a través de los sistemas para la Gestión 
de Trámites Ambientales - SILAMC y la Ventanilla Integral de Trámites Ambientales en Línea  VITAL. 
4. Participar en las actividades de levantamiento de información y análisis de procesos de negocio, 
orientadas a la identificación de requerimientos funcionales que permitan optimizar y automatizar la fase 
de Planificación y Manejo Forestal Sostenible en el marco del Sistema Nacional de Trazabilidad Forestal. 
5. Participar en las actividades de levantamiento de información y análisis de procesos de negocio, con el 
fin de definir e implementar mejoras funcionales en los módulos del Salvoconducto Único Nacional en Línea y del Libro de Operaciones Forestales en Línea, integrados al Sistema Nacional de Trazabilidad 
Forestal. 
6. Participar en la planificación, diseño y ejecución de pruebas funcionales sobre los módulos del Sistema 
Nacional de Trazabilidad Forestal, conforme a la definición de casos de prueba funcionales definidos. 
7.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8. Apoyar a la Dirección en la supervisión de los contratos y/o convenios, así como participar en las 
diferentes mesas de trabajo, reuniones y comités, relacionados con los trámites a cargo cuando se 
requiriera por parte del supervisor 
9. Las demás actividades que se requieran en el marco de la ejecución del objeto del contrato.  </t>
  </si>
  <si>
    <t xml:space="preserve">El valor del contrato a celebrar es hasta por la suma de CIENTO TREINTA Y OCHO 
MILLONES CUATROCIENTOS OCHENTA Y DOS MIL OCHOCIENTOS TRECE PESOS 
M/CTE ($ 138.482.813) incluido los impuestos a que haya lugar. </t>
  </si>
  <si>
    <t>El término estrictamente indispensable para que el contratista cumpla con el objeto y 
obligaciones contractuales será de ONCE (11) MESES Y VEINTISÉIS (26) DIAS,  o hasta 31 de diciembre del año de la suscripción del contrato, lo primero que ocurra.</t>
  </si>
  <si>
    <t xml:space="preserve">YUDY NATALIA CORDOBA </t>
  </si>
  <si>
    <t>GEOGRAFIA DEL DESARROLLO REGIONAL Y AMBIENTA</t>
  </si>
  <si>
    <t xml:space="preserve">Prestar servicios profesionales a la Dirección de Cambio Climático y Gestión del 
Riesgo del Ministerio de Ambiente y Desarrollo Sostenible, brindando apoyo técnico al 
grupo de gestión del riesgo en el fortalecimiento del proceso de conocimiento del riesgo de 
desastres, mediante la generación de insumos, acompañamiento técnico y desarrollo de 
procesos de formación para las entidades de Sistema Nacional Ambiental -SINA, en 
articulación con el Sistema Nacional de Cambio Climático -SISCLIMA y Sistema Nacional 
de Gestión del Riesgo de Desastres -SNGRD. </t>
  </si>
  <si>
    <t xml:space="preserve">1. Apoyar técnicamente en la elaboración de insumos técnicos, socialización y el reporte para las 
acciones: 1.25.;1.30 y 1.31. del CONPES 4058 "Política pública para la reducción de condiciones de 
riesgo de desastres y adaptación a fenómenos de variabilidad climática". 
2. Apoyar  las actividades propias de la secretaria técnica para la Submesa Técnica Estadística de 
Adaptación y Gestión del Riesgo de Desastres Asociados a Eventos de Variabilidad Climática, a los 
lineamientos de la DCCGR y de la presidencia técnica (DANE) 
3. Brindar acompañamiento técnico en los cursos virtuales y procesos de formación que adelante la 
DCCGR asociado a la gestión del riesgo de desastres. 
4. Gestionar espacios de fortalecimiento de capacidades técnicas para los enlaces de la Gestión del 
Riesgo de Desastres del Sistema Nacional Ambiental -SINA, en temas de gestión del riesgo de 
desastres y la adaptación al cambio climático. 
5. Apoyar con la elaboración de insumos técnicos que se requieran desde el proceso de conocimiento de 
riesgo de desastres. 
6. Participar en reuniones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   </t>
  </si>
  <si>
    <t xml:space="preserve">El valor del contrato a celebrar es hasta por la suma de OCHENTA Y NUEVE MILLONES 
PESOS M/CTE ($89.000.000), incluido los impuestos a que haya lugar. </t>
  </si>
  <si>
    <t xml:space="preserve">El término estrictamente indispensable para que el contratista cumpla con el objeto y 
obligaciones contractuales será de DIEZ (10) MESES o hasta el 31 de diciembre de 2026 </t>
  </si>
  <si>
    <t>HENRY DAVID RODRIGUEZ HERRERA</t>
  </si>
  <si>
    <t>Prestar servicios profesionales a la Dirección de Cambio Climático y Gestión del 
Riesgo del Ministerio de Ambiente y Desarrollo Sostenible para apoyar al grupo de gestión 
del riesgo en el fortalecimiento de las estrategias, metodologías y herramientas orientadas 
a la gestión integral del riesgo de desastres, mediante el seguimiento y análisis de eventos 
naturales, la actualización de instrumentos técnicos y metodológicos, y la promoción e 
implementación de Soluciones basadas en la Naturaleza (SbN) para la reducción de la 
vulnerabilidad y la adaptación frente a la variabilidad y el cambio climático</t>
  </si>
  <si>
    <t>1. Brindar apoyo técnico en el seguimiento y monitoreo de eventos producto de fenómenos amenazantes, 
conforme a los lineamientos y protocolos definidos por el Grupo de Riesgo de la Dirección de Cambio 
Climático y Gestión del Riesgo, consolidando la información en los formatos y aplicativos oficiales de 
la Dirección. 
2. Apoyar técnicamente la revisión y el ajuste de la ruta metodológica vigente para la priorización de 
ecosistemas estratégicos en la reducción del riesgo de desastres frente a amenazas 
hidrometeorológicas, formulando observaciones y recomendaciones de mejora en articulación con los 
actores del Sistema Nacional Ambiental (SINA) y del Sistema Nacional de Gestión del Riesgo de 
Desastres (SNGRD). 
3. Brindar apoyo en la actualización de la Guía de Eco-Reducción, promoviendo espacios de articulación 
interinstitucional tales como mesas de trabajo, talleres y jornadas participativas, que permitan fortalecer 
la integración de Soluciones basadas en la naturaleza (SbN) para la gestión del riesgo de desastres. 
4. Apoyar la estructuración y fortalecimiento técnico de proyectos y planes orientados a la gestión del 
riesgo de desastres mediante soluciones basadas en la naturaleza (SbN), la reducción de la 
vulnerabilidad frente a la variabilidad climática y la prevención de incendios forestales, en el marco de 
la estrategia de Eco-Reducción. 
5. Participar en reuniones relacionadas con el objeto contractual, para lo cual, se deben allegar los 
soportes de la asistencia, ayudas de memoria y soporte del seguimiento a los compromisos 
establecidos, en caso de aplicar. 
6. Proyectar, consolidar y gestionar respuestas a derechos de petición, solicitudes de información y 
demás peticiones, que le sean solicitados a través de la plataforma ARCA, o por cualquier otro medioo herramienta de la entidad relacionada con el objeto del contrato, para lo cual deberá dar cumplimiento 
a los términos previstos en la Ley. 
7.Todas las demás que le sean asignadas por la Dirección y que tengan relación con el objeto 
contractual.</t>
  </si>
  <si>
    <t>El valor del contrato a celebrar es hasta por la suma de OCHENTA Y NUEVE MILLONES 
DE PESOS M/CTE ($89.000.000), incluido los impuestos a que haya lugar.</t>
  </si>
  <si>
    <t>PAOLA ANDREA MOLINA SUAREZ</t>
  </si>
  <si>
    <t>Apoyar a la Dirección por medio del grupo de adaptación al cambio climático en la actualización de la Guia de Adaptación basada en Ecosistemas (AbE), como Solucion basada en la Naturaleza (SbN), para orientar programas y proyectos con actores del nivel nacional del Sistema Nacional de Cambio Climático.</t>
  </si>
  <si>
    <t xml:space="preserve">1. Contribuir al relacionamiento con el Sistema Nacional Ambiental y Sector Administrativo de Planeación 
Nacional en torno a las Soluciones basadas en Naturaleza que aporten a la adaptacion al Cambio 
Climático 
2. Brindar apoyo para reconocer y promover la implementacion de Soluciones basadas en Naturaleza 
que aporten a la adaptacion al Cambio Climático, desde la planificación y gestión del cambio climático, 
del desarrollo y el ordenamiento territorial  
3. Apoyar el proceso de actualización de la Guia AbE organizando la información de medidas de 
adaptación basadas en ecosistemas que aporten al desarrollo sostenible. 
4. Apoyar el desarrollo de espacios de socialización, discusion y concertación de insumos para la 
actualización de la Guía de Adaptación basada en Ecosistemas (AbE), los informes y soportes 
requeridos 
5. Apoyar en el seguimiento de compromisos y actividades relacionadass con el Grupo de Trabajo para 
la Adaptación y la Resiliencia Climática de la Comisión Intersectorial de Cambio Climático 
6. Apoyar la identificación de experiencias de adaptación y lecciones aprendidas como insumo para la 
elaboración de las comunicaciones nacionales que se someten a la Convención Marco de las Naciones 
Unidas sobre el Cambio Climático.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 </t>
  </si>
  <si>
    <t>El valor del contrato a celebrar es hasta por la suma de NOVENTA Y NUEVE MILLONES DE PESOS M/CTE ($99.000.000), incluido los impuestos a que haya lugar.</t>
  </si>
  <si>
    <t>SANDRA MILENA RODRIGUEZ PEÑA</t>
  </si>
  <si>
    <t>profesional especializado</t>
  </si>
  <si>
    <t>El término estrictamente indispensable para que el contratista cumpla con el objeto y obligaciones contractuales será de DIEZ (10) MESES o hasta el 31 de diciembre de 2026 (lo primero que ocurra), contados a partir del cumplimiento de los requisitos de ejecución previo perfeccionamiento del contrato.</t>
  </si>
  <si>
    <t>MARÍA FERNANDA LÓPEZ ROMERO</t>
  </si>
  <si>
    <t>Prestar servicios profesionales a la Dirección de Cambio Climático y Gestión del Riesgo del Ministerio de Ambiente y Desarrollo Sostenible para apoyar al grupo adaptación en la actualización de la Guia de Adaptación basada en Ecosistemas (AbE), como Solucion basada en la Naturaleza (SbN), para orientar programas y proyectos con actores del nivel regional del Sistema Nacional de Cambio Climático.</t>
  </si>
  <si>
    <t>1. Contribuir al relacionamiento con el Sistema Nacional de Cambio Climático (SISCLIMA) y sus actores 
sectoriales en torno a las Soluciones basadas en Naturaleza que aporten a la adaptacion al Cambio 
Climático 
2. Brindar apoyo para reconocer y promover la implementacion de Soluciones basadas en Naturaleza 
que aporten a la adaptacion al Cambio Climático y contribuyan a las estrategias regionales y 
territoriales de Cambio Climático 
3. Apoyar en la recopilación y análisis de insumos sectoriales del SISCLIMA para el ajuste de la Guía de 
Adaptación basada en Ecosistemas (AbE), identificando vacíos y oportunidades frente a nuevos 
contextos normativos. 
4. Identificar y sistematizar casos exitosos de aumento de capacidad adaptativa a partir de la gestion de 
la biodiversidad, con aportes al sistema de monitoreo y evaluación. 
5. Ofrecer apoyo técnico a la coordinación del grupo de adaptación respecto de asuntos de planeación, 
seguimiento y reporte de instrumentos relacionados con el objeto del contrato. 
6. Participar en reuniones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</si>
  <si>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El valor del contrato a celebrar es hasta por la suma de CINCUENTA Y OCHO MILLONES DE PESOS M/CTE ($58.000.000), incluido los impuestos a que haya lugar.</t>
  </si>
  <si>
    <t>HECTOR ABEL CASTELLANOS PEREZ</t>
  </si>
  <si>
    <t>Prestar servicios profesionales jurídicos en la elaboración y revisión de instrumentos normativos, conceptos jurídicos, directivas y circulares en normatividad en políticas sectoriales, tales como instrumentos económicos, financieros y tributarios, recurso hídrico, ordenamiento ambiental, entre otros asuntos de competencia del Grupo de Conceptos y Normatividad en Políticas Sectoriales de la Oficina Asesora Jurídica del Ministerio de Ambiente y Desarrollo Sostenible.</t>
  </si>
  <si>
    <t>1. Brindar acompañamiento jurídico a la Oficina Asesora Jurídica en la proyección de conceptos jurídicos referente al trámite de iniciativas normativas y conceptos en materia de recurso hídrico, suelo, ordenamiento ambiental del territorio, coordinación del Sistema Nacional Ambiental, instrumentos económicos, financieros y tributarios y demás asuntos de competencia del Grupo de conceptos y normatividad en políticas sectoriales. 2. Proyectar conceptos jurídicos, actos administrativos, informes y demás documentos jurídicos relacionados con instrumentos económicos, financieros y tributarios, recurso hídrico, ordenamiento ambiental y demás asuntos de competencia del Grupo de conceptos y normatividad en políticas sectoriales que le sean asignados. 3. Apoyar desde el componente jurídico todas las tareas necesarias para llevar a cabo el cumplimiento de las órdenes judiciales que tengan relación con el objeto del contrato y que sean asignadas por el supervisor. 4. Analizar y proyectar respuestas a derechos de petición solicitados por el supervisor en temas relacionados con el objeto del contrato. 5. Participar en las reuniones que le sean solicitadas por la supervisión del contrato, con el fin de brindar análisis y apoyo jurídico sobre los temas que le sean requeridos.</t>
  </si>
  <si>
    <t>El valor del contrato a celebrar es hasta por la suma de CIENTO OCHO MILLONES TRESCIENTOS VEINTICUATRO MIL PESOS M/CTE ($108.324.000), INCLUIDO IVA</t>
  </si>
  <si>
    <t>EMMA JUDITH SALAMANCA</t>
  </si>
  <si>
    <t>Coordinadora  Grupo de Conceptos y Normatividad en Políticas Sectorial</t>
  </si>
  <si>
    <t>El término estrictamente indispensable para que el contratista cumpla con el objeto y obligaciones contractuales será de 11 meses y 24 días calendario, hasta 31 de diciembre del año de la suscripción del contrato, lo primero que ocurra.</t>
  </si>
  <si>
    <t>ENOHEMIA MARLET FUENTES ESCALANTE</t>
  </si>
  <si>
    <t>TECNICA PROFESIONAL EN SECRETARIADO EJECUTIVO</t>
  </si>
  <si>
    <t>Prestar servicios técnicos de apoyo a la gestión en las actividades administrativas, operativas y de gestión documental que sean requeridas por la Oficina Asesora Jurídica y el Grupo de Procesos Judiciales del Ministerio de Ambiente y Desarrollo Sostenible.</t>
  </si>
  <si>
    <t>1. Acompañar y apoyar la ejecución de tareas operativas, administrativas y logísticas en cumplimiento de las disposiciones establecidas por la Oficina Asesora Jurídica y el Grupo de Procesos Judiciales. 2.Apoyar la gestión requerida para la recopilación, análisis y organización de insumos necesarios para dar respuesta oportuna a peticiones y requerimientos que requeridos por el Grupo de Procesos Judiciales y el despacho de la Oficina Asesora Jurídica. 3. Recibir y gestionar la documentación que sea allegada en medio físico y por las diversas plataformas de la entidad conforme a los lineamientos dados por la supervisión. 4. Brindar apoyo en las actividades de clasificación, gestión, archivo y sistematización de información requerida por la Oficina Asesora Jurídica, dando cumplimiento a la normatividad archivística vigente. 5. Recibir y gestionar la documentación que sea allegada en medio físico y por las diversas plataformas de la entidad conforme a los lineamientos dados por la supervisión. 6. Realizar las demás obligaciones asignadas por el Supervisor del Contrato, siempre que estas se encuentren relacionadas con el propósito definido en el objeto contractual.</t>
  </si>
  <si>
    <t>El valor del contrato a celebrar es hasta por la suma de $ 52.067.736 incluidos los impuestos a que haya lugar.</t>
  </si>
  <si>
    <t>El término estrictamente indispensable para que el contratista cumpla con el objeto y obligaciones contractuales será Once (11) meses y veinticuatro (24) días calendario, o hasta 31 de diciembre del año de la suscripción del contrato, lo primero que ocurra.</t>
  </si>
  <si>
    <t>CINDY TATIANA JACOME SIATOYA</t>
  </si>
  <si>
    <t>TECNICO PROFESIONAL EN ARCHIVISTA</t>
  </si>
  <si>
    <t>Prestación de los servicios tecnológicos y de apoyo a la gestión para el manejo integral del archivo físico y digital de la Oficina Asesora Jurídica del Ministerio de Ambiente y Desarrollo Sostenible, asegurando la implementación de los procesos archivísticos conforme al Plan de Mejoramiento Archivístico (PMA) y de conformidad con la normatividad colombiana vigente sobre gestión documental.</t>
  </si>
  <si>
    <t>1. Implementar las Tablas de Retención Documental vigentes y autorizadas, asegurando su aplicación en la clasificación, organización y actualización de los documentos, y utilizando de manera adecuada los instrumentos de descripción documental, como el Formato Único de Inventario Documental y la hoja de control. 2. Ejecutar el proceso técnico de identificación de las unidades de almacenamiento y conservación documental, siguiendo los lineamientos y formatos establecidos por el ministerio, y asegurando una correcta reorganización en las estanterías o espacios asignados para la custodia de los archivos. 3. Cumplir con las actividades relacionadas con las transferencias documentales primarias, conforme al cronograma definido por el Grupo de Gestión Documental. 4. Realizar la digitalización de los documentos que integran los expedientes del Archivo de Gestión, garantizando la conservación y autenticidad del documento original. 5. Realizar acompañamiento en el proceso de actualización de las Tablas de Retención Documental y Tablas de Valoración Documental, en cumplimiento de las directrices y necesidades del Grupo de Gestión Documental del Ministerio. 6. Realizar las demás actividades que le sean asignadas por el Supervisor del contrato y que guarden relación con el objeto contractual.</t>
  </si>
  <si>
    <t>El valor del contrato a celebrar es hasta por la suma de $ 59.708.000 incluido los impuestos a que haya lugar.</t>
  </si>
  <si>
    <t>GINA MARCELA PEREZ PRENS</t>
  </si>
  <si>
    <t>Prestación de servicios profesionales al Grupo de Contratos del Ministerio de Ambiente y Desarrollo Sostenible en la gestión jurídica contractual y gestión de los procedimientos administrativos sancionatorios contractuales de la entidad.</t>
  </si>
  <si>
    <t>1. Asesorar jurídicamente, proyectar, estructurar y gestionar los documentos y actos administrativos 
requeridos para el alistamiento, inicio, trámite y resolución de los procedimientos administrativos 
sancionatorios contractuales, así como para los procesos orientados a hacer efectivas las garantías 
contractuales y comerciales, hasta su culminación, cuando le sea requerido. 
2. Acompañar las audiencias que se deban realizar en ejecución del objeto del contrato. 
3. Proyectar conceptos jurídicos en asuntos administrativos sancionatorios contractuales y en materias 
afines y /o complementarias que se requiera. 
4. Elaborar, proyectar, revisar y gestionar los trámites poscontractuales asignados, incluyendo 
memorandos, actos administrativos y los documentos necesarios para la suscripción de actas de 
liquidación y cierres contractuales en SECOP I, SECOP II y/o la Tienda Virtual del Estado 
Colombiano, garantizando el cumplimiento de los requisitos legales, las obligaciones contractuales y 
la adecuada finalización del contrato.  
5. Gestionar, publicar y tramitar oportunamente en SECOP I, SECOP II, la Tienda Virtual del Estado 
Colombiano y SIGEP los trámites contractuales y sus modificaciones del Ministerio de Ambiente y 
Desarrollo Sostenible y del FONAM asignados por la supervisión, conforme a la normatividad 
vigente. 
6. Revisar y gestionar las garantías de los contratos y convenios, así como sus anexos modificatorios, 
de acuerdo con la normatividad aplicable en la materia.  
7. Proyectar informes y demás documentos relacionados con el objeto del contrato, que le sean 
solicitados por la supervisión del contrato. 
8.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9. Las demás que le asigne el supervisor del contrato y que tengan relación directa con el objeto 
contractual.</t>
  </si>
  <si>
    <t>El valor del contrato a celebrar es hasta por la suma de CIENTO OCHO MILLONES SEISCIENTOS TREINTA MIL PESOS M/CTE ($108.630.000), incluido los impuestos a que haya lugar.</t>
  </si>
  <si>
    <t>El término estrictamente indispensable para que el contratista cumpla con el objeto y obligaciones contractuales será de ONCE (11) MESES Y VEINTICINCO (25) DÍAS CALENDARIO o hasta 31 de diciembre del año de la suscripción del contrato, lo primero que ocurra.</t>
  </si>
  <si>
    <t>DORA CRISTINA SUÁREZ MACIAS</t>
  </si>
  <si>
    <t>Prestar servicios profesionales para apoyar a la Oficina Asesora de Planeación del Ministerio de Ambiente y Desarrollo Sostenible, en el seguimiento a las políticas transversales presupuestales y a los recursos de inversión de la Oficina Asesora de Planeación acorde con las metas financieras programadas en los instrumentos definidos para tal fin.</t>
  </si>
  <si>
    <t>1. Prestar apoyo en el seguimiento a políticas transversales presupuestales, políticas ambientales y demás iniciativas estratégicas definidas en el Plan Nacional de Desarrollo, programados en los proyectos de inversión y en el seguimiento a los recursos de inversión de la Oficina Asesora de Planeación. 2. Apoyar en la preparación y consolidación de los informes requeridos para el reporte financiero, físico y cualitativo correspondiente a las actividades, productos, entregables y metas, establecidos por la Oficina de planeación en el proyecto de inversión unificado, conforme al presupuesto asignado. 3. Brindar apoyo en la elaboración de las respuestas a las solicitudes y/o peticiones presentadas por la comunidad, entes de control, entidades y ciudadanos en general, relacionadas con la ejecución presupuestal, relacionados con sus obligaciones. 4. Apoyar en la realización de los reportes periódicos de los avances y modificaciones al Plan de acción del Grupo de Programación y Gestión presupuestal. 5. Prestar apoyo en la realización el seguimiento a la calidad de la información registrada por los responsables de los proyectos de inversión del sector de Ambiente y Desarrollo Sostenible en el reporte de avance ejecución presupuestal y cualitativo en la plataforma. 6. Prestar apoyo en los espacios con enfoques poblacional- diferencial de género e interseccional a nivel presupuestal que sean convocados y requieran la participación de la Oficina Asesora de Planeación. 7. Las demás actividades relacionadas con el objeto del contrato.</t>
  </si>
  <si>
    <t>El valor del contrato a celebrar es hasta por la suma de CIENTO UN MILLONES SETECIENTOS SESENTA Y SEIS MIL SEISCIENTOS SESENTA Y SIETE PESOS M/CTE ($101.766.667), incluido los impuestos a que haya lugar.</t>
  </si>
  <si>
    <t>LUIS FERNANDO ROA GARIBELLO</t>
  </si>
  <si>
    <t>Prestación de servicios profesionales a la Dirección de Asuntos Marinos, Costeros y Recursos Acuáticos del Ministerio de Ambiente y Desarrollo Sostenible, con el propósito de promover y articular los procesos de gobernanza, participación local y fortalecimiento de capacidades, en el marco de la gestión integrada del territorio marino y costero.</t>
  </si>
  <si>
    <t>1. Prestar apoyo y guía técnica en la interacción con los diferentes actores, facilitando la creación de 
espacios de diálogo y participación que favorezcan el cumplimiento de sentencias y de los 
requerimientos establecidos por los entes de control en apoyo a los diferentes grupos de trabajo de 
la dependencia. 
2. Realizar el seguimiento a los acuerdos establecidos para fortalecer la gestión ambiental en los 
territorios marino - costeros priorizados en cumplimiento de su objeto contractual. 
3. Realizar acciones orientadas al fortalecimiento de capacidades en temáticas relacionadas con el 
ámbito marino-costero, dirigidas a actores estratégicos en el marco del cumplimiento de sentencias y 
órdenes judiciales.  
4.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Interinstitucional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</si>
  <si>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El valor del contrato a celebrar es hasta por la suma de OCHENTA Y DOS MILLONES QUINIENTOS MIL PESOS M/CTE ($82.500.000), incluido los impuestos a que haya lugar.</t>
  </si>
  <si>
    <t>WILLIAM HENAO PINEDA</t>
  </si>
  <si>
    <t>Prestación de servicios profesionales a la Dirección de Asuntos Marinos, Costeros y Recursos Acuáticos del Ministerio de Ambiente y Desarrollo Sostenible, para apoyar la gestión dirigida a la reducción de la vulnerabilidad por erosión costera en zonas costeras e insulares del país.</t>
  </si>
  <si>
    <t>1. Apoyar la elaboración de insumos técnicos y las actividades correspondientes al proceso interinstitucional de adopción e implementación del Plan Maestro de Erosión Costera de Colombia. 2. Apoyar la elaboración de insumos técnicos y las actividades correspondientes al proceso de conformación, desarrollo y seguimiento de la mesa técnica nacional de Erosión Costera y el desarrollo de las mesas técnicas regionales con las entidades involucradas en la gestión de la erosión costera. 3. Apoyar la elaboración de insumos técnicos y las actividades correspondientes al proceso de asistencia técnica y capacitación a autoridades ambientales y entidades territoriales, en relación con la gestión de la erosión costera. 4. Apoyar las actividades de formulación, implementación y seguimiento de proyectos que contribuyan a la reducción de riesgos por erosión costera. 5. Brindar asistencia técnica para implementar y dar seguimiento a los compromisos de las sentencias relacionadas con la gestión de erosión costera y requerimientos de entes de control. 6. Acompañar y dar apoyo técnico en el seguimiento, elaboración de comunicaciones y participación en mesas de trabajo y audiencias, relacionadas con el cumplimiento de sentencias de erosión costera. 7. Apoyar las actividades que propendan por el cumplimiento de las metas de Plan de Acción de Biodiversidad de Colombia -2030 , metas de Acción Climática, elaborar consideraciones técnicas en actividades y proyectos sectoriales, así como suministrar apoyo técnico en la elaboración de conceptos, ayudas de memoria, respuesta a requerimientos de órganos de control, sentencias y PQRS, relacionados con el objeto contractual con criterios de calidad y oportunidad dando cumplimiento a los términos legales. 8. Apoyar en la generación de insumos que hacen parte del Plan de Acción Institucional 2026 y/o que le sean designadas por el supervisor. 9. Mantener actualizada la información del drive (Carpeta digital) de la DAMCRA correspondiente a los trámites asignados. 10. Las demás actividades relacionadas con el desarrollo del objeto del presente contrato, incluyendo la supervisión de los contratos y/o convenios que le sean designados por el supervisor.</t>
  </si>
  <si>
    <t>El valor del contrato a celebrar es hasta por la suma de CIENTO SEIS MILLONES CUATROCIENTOS SETENTA MIL PESOS M/CTE ($106.470.000), incluido los impuestos a que haya lugar.</t>
  </si>
  <si>
    <t>ANA MARIA GONZALEZ</t>
  </si>
  <si>
    <t>Profesional Especializado Código 2028 Grado 19</t>
  </si>
  <si>
    <t>El término estrictamente indispensable para que el contratista cumpla con el objeto y obligaciones contractuales será DIEZ (10) MESES Y QUINCE (15) DÍAS, o hasta 31 de diciembre del año de la suscripción del contrato, lo primero que ocurra.</t>
  </si>
  <si>
    <t>RAFAEL JOSE MEDINA WHITAKER</t>
  </si>
  <si>
    <t>Prestación de servicios profesionales a la Dirección de Asuntos Marinos, Costeros y Recursos Acuáticos del Ministerio de Ambiente y Desarrollo Sostenible, para apoyar temas jurídicos, legales y reglamentarios relevantes para la gestión de los asuntos propios de la Dirección respecto de ecosistemas marinos, costeros, oceánicos y los recursos hidrobiológicos.</t>
  </si>
  <si>
    <t xml:space="preserve">1. Suministrar los insumos jurídicos necesarios y pertinentes para la adecuada elaboración e impulso 
de las iniciativas normativas de interés del Ministerio, relacionadas con la gestión de ecosistemas y 
ambientes marinos, costeros, oceánicos y los recursos hidrobiológicos; así mismo, apoyar a los 
grupos técnicos encargados de la elaboración de los documentos técnicos que sustentan dichas 
iniciativas. 
2. Proporcionar apoyo en la revisión de proyectos de ley en trámite ante el Congreso de la República y 
que pretendan legislar sobre temas relacionados con el marco de competencia de la DAMCRA, o 
que sean de interés para la gestión ambiental marina y costera. 
3. Brindar apoyo jurídico, según lo solicite el supervisor, a los profesionales técnicos de la dependencia, 
con el fin de aclarar y explicar los aspectos jurídicos necesarios para el cumplimiento de las 
sentencias a cargo de la DAMCRA, así como atender los requerimientos de los organismos de 
control.  
4. Apoyar el desarrollo del procedimiento para ajuste normativo del Título 4 de la Parte 2 del Libro 2 del 
Decreto 1076 de 2015, Único Reglamentario del Sector Ambiente y Desarrollo Sostenible; así como 
el ajuste de la Guía Técnica para la ordenación y manejo integrado de la zona costera, desde los 
aspectos jurídicos.  
5. Apoyar el desarrollo del procedimiento para instrumentación normativa de las iniciativas normativas 
de interés de la DAMCRA en temas de calidad ambiental marina. 
6. Proyectar los conceptos jurídicos que le sean solicitados por el supervisor.  
7. Suministrar el soporte jurídico en la implementación de los Convenios, Tratados, Protocolos 
internaciones, políticas, planes, programas y estrategias relacionados con las funciones de la 
dirección de asuntos marinos, costeros y recursos acuáticos.  
8.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9. Apoyar en la generación de insumos que hacen parte del Plan de Acción Institucional 2026 y/o que le 
sean designadas por el supervisor. 
10. Mantener actualizada la información del drive (Carpeta digital) de la DAMCRA correspondiente a los 
trámites asignados. 
11. Las demás actividades relacionadas con el desarrollo del objeto del presente contrato, incluyendo la 
supervisión de los contratos y/o convenios que le sean designados por el supervisor. </t>
  </si>
  <si>
    <t>El valor del contrato a celebrar es hasta por la suma de CIENTO ONCE MILLONES DOSCIENTOS SESENTA Y CINCO MIL PESOS M/CTE ($111.265.000), incluido los impuestos a que haya lugar.</t>
  </si>
  <si>
    <t>EMIRO JULIÁN ROBLES PÉREZ</t>
  </si>
  <si>
    <t>INGENIERO AMBIENTAL</t>
  </si>
  <si>
    <t>Prestación de servicios profesionales a la dirección de Gestión Integral de Recurso Hídrico del Ministerio de Ambiente y Desarrollo Sostenible, para generar insumos técnicos relacionados a la demanda y la gestión de la información en el marco de la administración del recurso hídrico.</t>
  </si>
  <si>
    <t>1. Presentar un plan de trabajo en el que se indique cómo se ejecutarán las labores para las cuales fue contratado, en aquellas actividades en que aplique. 2. Apoyar a la DGIRH en el análisis de información y acciones para dar respuestas derivadas de la consulta pública para la expedición de las iniciativas normativas en relación con la administración del recurso hídrico de conformidad con el procedimiento establecido en P-M-INA-09 del sistema de gestión de calidad de Minambiente, elaborando los documentos a que haya lugar. 3. Apoyar en el análisis de información relacionada con los componentes de administración del recurso hídrico principalmente enfocado en la gestión de la demanda. 4. Apoyar el desarrollo de estrategias para el fortalecimiento en la implementación de los instrumentos de administración del recurso hídrico en las eco regiones y/o en los territorios priorizados. 5. Apoyar a la DGIRH en las generación y revisión de documentos y/o informes asociados a la demanda y uso eficiente del recurso hídrico. 6. Dar respuesta a requerimientos internos y/o externos relacionados con la administración del recurso hídrico, así como participar en las reuniones, comités y/o espacios de trabajo que con este fin sean citados. 7. Las demás actividades que le sean requeridas por el Supervisor del Contrato y que tenga relación con el objeto y obligaciones del contrato.</t>
  </si>
  <si>
    <t>El valor del contrato a celebrar es hasta por la suma de Ciento veinticuatro millones novecientos ochenta y cuatro mil seiscientos veintinueve pesos M/CTE ($ 124.984.629), incluido los impuestos a que haya lugar.</t>
  </si>
  <si>
    <t>NELSON MAURICIO ANILLO RINCÓN</t>
  </si>
  <si>
    <t>Profesional Especializado Grado 24 Código 2028</t>
  </si>
  <si>
    <t>El término estrictamente indispensable para que el contratista cumpla con el objeto y obligaciones contractuales será once (11) meses o hasta 31 de diciembre del año de la suscripción del contrato, lo primero que ocurra.</t>
  </si>
  <si>
    <t>LUISA FERNANDA ALTUZARRA CONTRERAS</t>
  </si>
  <si>
    <t>ADMINISTRACIÓN DEL MEDIO AMBIENTE
Y DE LOS RECURSOS NATURALES</t>
  </si>
  <si>
    <t>Prestar servicios profesionales al Ministerio de Ambiente y Desarrollo Sostenible, para apoyar el seguimiento, monitoreo y gestión de los proyectos de cooperación internacional en materia ambiental, así como apoyar las acciones orientadas al cumplimiento de los compromisos internacionales de la agenda internacional, de la Oficina de Asuntos Internacionales</t>
  </si>
  <si>
    <t>1. Apoyar el seguimiento y ejecución de iniciativas y proyectos de cooperación internacional, asegurando su coherencia con las prioridades estratégicas del Ministerio de Ambiente y Desarrollo Sostenible, así como con los compromisos internacionales de Colombia, optimizando los procesos y garantizando el cumplimiento de los más altos estándares de calidad. 2. 3. 4. 5. 6. 7. 8. 9. Apoyar el seguimiento a los proyectos y acuerdos con organismos multilaterales y el sistema de Naciones Unidas para la generación de resultados tangibles y sostenibles, especialmente en áreas clave como cambio climático y biodiversidad. Apoyar a la Oficina de Asuntos Internacionales en la articulación entre los actores internacionales y agencias de naciones unidas, con el fin de mantener alianzas estratégicas para las prácticas nacionales relacionadas con la sostenibilidad ambiental. Participar en eventos internacionales y espacios de toma de decisiones de la ONU sobre cambio climático y biodiversidad, apoyando en el seguimiento y evaluación de las iniciativas de cooperación acordadas y aportando insumos técnicos para la formulación de políticas globales. Apoyar en la elaboración de documentos técnicos y posición política del país en el marco de la cooperación internacional y negociaciones internacionales ambientales. Apoyar en el seguimiento y elaboración de insumos técnicos de los eventos internacionales de la agenda internacional ambiental de los que la Oficina de Asuntos Internacionales lidera. Gestionar de manera oportuna las PQRSDF y requerimientos por parte de los diferentes solicitantes y entes de control conforme a la competencia de la OAI. Apoyar la logística técnica de reuniones internacionales e interinstitucionales relacionadas con el objeto contractual. Elaborar los informes, actas, documentos y matrices que sean solicitados por el supervisor en relación con el objeto contractual. 10. Las demás que le asigne el supervisor del contrato y que tengan relación directa con el objeto contractual.</t>
  </si>
  <si>
    <t>El valor del contrato a celebrar es hasta por la suma de CIEN MILLONES NOVECIENTOS OCHENTA Y SEIS MIL SETECIENTOS NOVENTA Y OCHO PESOS M/CTE ($100.986.798), incluido los impuestos a que haya lugar.</t>
  </si>
  <si>
    <t>El término estrictamente indispensable para que el contratista cumpla con el objeto y obligaciones contractuales será (11) once meses, o hasta 31 de diciembre del año de la suscripción del contrato, lo primero que ocurra.</t>
  </si>
  <si>
    <t>RAFAEL DE JESÚS SIERRA MONTEALEGRE</t>
  </si>
  <si>
    <t>Prestar servicios profesionales a la Dirección de Gestión Integral del Recurso Hídrico del Ministerio de Ambiente y Desarrollo Sostenible, para elaborar insumos técnicos relacionados con la oferta hídrica disponible, enfocados a fortalecer la definición de nuevos instrumentos y la promoción de los existentes en marco de la administración del recurso hídrico.</t>
  </si>
  <si>
    <t>1. Presentar un plan de trabajo en el que se indique cómo se ejecutarán las labores para las cuales fue contratado, 
en aquellas actividades en que aplique.  
2. Apoyar a la DGIRH en la elaboración de insumos que reflejen el proceso de retroalimentación, socialización, 
ajuste técnico y expedición de la propuesta de guía para la estimación del caudal ambiental y de conformidad 
con el procedimiento establecido en P-M-INA-09 del sistema de gestión de calidad de Minambiente, elaborando 
los documentos a que haya lugar.  
3. Apoyar el desarrollo de estrategias para el fortalecimiento en la implementación de los instrumentos de 
administración del recurso hídrico en las eco regiones y/o en los territorios priorizados, enfocados en la calidad.  
4. Apoyar las pruebas de funcionamiento de cargue, reporte y análisis de información en relación con la calidad, en 
los desarrollos tecnológicos destinados para tal fin.  
5. Apoyar a la DGIRH en la generación y revisión de documentos y/o informes asociados a la hidrología, hidráulica, 
sedimentos y calidad de agua en marco de los instrumentos y permisos estipulados para el ordenamiento y la 
administración del recurso hídrico.  
6. Dar respuesta a requerimientos internos y/o externos relacionados con la administración del recurso hídrico, así 
como participar en las reuniones, comités y/o espacios de trabajo que con este fin sean citados.  
7. Las demás actividades que le sean requeridas por el Supervisor del Contrato y que tenga relación con el objeto 
y obligaciones del contrato.</t>
  </si>
  <si>
    <t>El valor del contrato a celebrar es hasta por la suma de CIENTO VEINTICUATRO MILLONES NOVECIENTOS OCHENTA Y CUATRO MIL SEISCIENTOS VEINTINUEVE PESOS M/CTE. ($124.984.629) incluido IVA incluido los impuestos a que haya lugar.</t>
  </si>
  <si>
    <t xml:space="preserve"> C-3205-0900-5-10102A-3205006-02</t>
  </si>
  <si>
    <t>Prestar servicios profesionales a la Dirección de Asuntos Ambientales Sectorial y Urbana del Ministerio de Ambiente y Desarrollo Sostenible para la generación de insumos que contribuyan en la elaboración de instrumentos técnicos y normativos que promuevan el transporte sostenible.</t>
  </si>
  <si>
    <t>1. Presentar para aprobación del supervisor un plan de trabajo (actividades, cronograma y entregables) dentro de los diez (10) días siguientes al cumplimiento de los requisitos de ejecución del contrato. 2. Generar insumos técnicos para la actualización del reglamento técnico de fuentes móviles, Resolución 762 de 2022. 3. Generar insumos técnicos y adelantar la gestión necesaria para la elaboración de instrumentos regulatorios o técnicos para el ascenso tecnológico de fuentes móviles. 4. Adelantar la gestión necesaria para avanzar en la verificación del cumplimiento de límites máximos permisibles de emisión de fuentes móviles nuevas en el país. 5. Apoyar en la generación de insumos para la actualización de instrumentos técnicos y regulatorios para la gestión de la calidad del aire.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</si>
  <si>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valor del contrato a celebrar es hasta por la suma de CIENTO DIECIOCHO MILLONES OCHENTA Y TRES MIL PESOS M/CTE ($118.083.000), incluido los impuestos a que haya lugar.</t>
  </si>
  <si>
    <t>C-3201-0900-7-10101D-3201030-02</t>
  </si>
  <si>
    <t>MARIA DEL CARMEN CABEZA ALARCÓN</t>
  </si>
  <si>
    <t>profesional especializado código 2028 grado 19</t>
  </si>
  <si>
    <t>El término estrictamente indispensable para que el contratista cumpla con el objeto y obligaciones contractuales será de diez (10) meses y quince (15) días, o hasta 31 de diciembre 2026, lo primero que ocurra.</t>
  </si>
  <si>
    <t>LUIS RICARDO SANTANA RANGEL</t>
  </si>
  <si>
    <t>Prestar servicios profesionales de apoyo técnico a la Dirección de Asuntos Ambientales Sectorial y Urbana del Ministerio de Ambiente y Desarrollo Sostenible, para desarrollar las actividades requeridas por el Comité Nacional para la Gestión de Pasivos Ambientales y su mesa técnica de apoyo, y acompañar los procesos de reglamentación en el marco de la Ley 2327 de 2023.</t>
  </si>
  <si>
    <t>1. Elaborar y presentar al supervisor un plan detallado de trabajo, que incluya actividades, cronograma y entregables, en un plazo máximo de diez (10) días calendario tras cumplir con los requisitos de ejecución establecidos en el contrato. 2. Apoyar el desarrollo de las actividades inherentes a la Secretaría Técnica del Comité Nacional para la Gestión de Pasivos Ambientales y de su respectiva Mesa Técnica de Apoyo. 3. Prestar apoyo en la capacitación, divulgación y formulación de los instrumentos técnicos y normativos de las autoridades ambientales y ciudadanía en general. 4. Apoyar la gestión de información y requerimientos judiciales y otros actos administrativos. 5. Apoyar la elaborar de conceptos de viabilidad para el Mecanismo de Obras por Impuestos de acuerdo con las solicitudes recibidas. 6.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7. Participar en las reuniones, mesas de trabajo y comités que sean requeridos por el supervisor del contrato, relacionados con el objeto y obligaciones contractuales, para lo cual se debe allegar los soportes de asistencia, ayudas de memoria y soporte del seguimiento a los compromisos establecidos, en caso de que aplique. 8.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t>
  </si>
  <si>
    <t>El valor del contrato a celebrar es hasta por la suma de CINCUENTA Y OCHO MILLONES PESOS M/CTE ($58.000.000), incluido los impuestos a que haya lugar.</t>
  </si>
  <si>
    <t>C-3201-0900-7-10101D-3201033-02</t>
  </si>
  <si>
    <t>CARLOS JAIRO RAMIREZ RODRIGUEZ</t>
  </si>
  <si>
    <t>El término estrictamente indispensable para que el contratista cumpla con el objeto y obligaciones contractuales será por diez (10) meses, o hasta 31 de diciembre 2026, lo primero que ocurra.</t>
  </si>
  <si>
    <t>ADRIANA MARCELA SOLANO PITA</t>
  </si>
  <si>
    <t>Prestar servicios profesionales a la Dirección de Asuntos Ambientales Sectorial y Urbana del Ministerio de Ambiente y Desarrollo Sostenible, en la implementación del Programa Ciudades Biodiversas y Resilientes y de la Ley de Ciudades Verdes – Ley 2476 de 2025.</t>
  </si>
  <si>
    <t>1. Presentar para aprobación del supervisor un plan de trabajo (actividades, cronograma y entregables) dentro de los diez (10) días siguientes al cumplimiento de los requisitos de ejecución del contrato. 2. Desarrollar una propuesta técnica y metodológica que oriente la aplicación de una ruta de asistencia diferenciada para la implementación del Programa Ciudades Biodiversas y Resilientes, ajustada a las características y capacidades de municipios, distritos y áreas metropolitanas del país. 3. Acompañar el diseño y aplicación de los indicadores de biodiversidad urbana, incluyendo hojas de vida del indicador y herramientas de seguimiento de pilotos de medición, en el marco de la implementación de la Ley de Ciudades Verdes - Ley 2576 de 2025. 4. Identificar y gestionar alternativas de financiamiento para la sostenibilidad técnica y financiera del Programa Ciudades Biodiversas y Resilientes. 5. Brindar asistencia técnica y desarrollar acciones de fortalecimiento de capacidades a la Red de BiodiverCiudades, en proyectos y acciones que incorporen criterios de biodiversidad, resiliencia climática y Soluciones basadas en la Naturaleza – SbN en contextos urbanos. 6. Apoyar en el desarrollo de insumos técnicos para la reglamentación e implementación de la Ley de Ciudades Verdes - Ley 2476 de 2025, con énfasis en los objetivos de conservación urbano regionales. 7.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8.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t>
  </si>
  <si>
    <t>El valor del contrato a celebrar es hasta por la suma de SETENTA Y NUEVE MILLONES DOSCIENTOS CINCUENTA MIL PESOS M/CTE ($79.250.000), incluido los impuestos a que haya lugar</t>
  </si>
  <si>
    <t>El término estrictamente indispensable para que el contratista cumpla con el objeto y obligaciones contractuales será de diez (10) meses, o hasta 31 de diciembre 2026, lo primero que ocurra</t>
  </si>
  <si>
    <t>JOHAN SEBASTIAN VANEGAS GRACIA</t>
  </si>
  <si>
    <t>Prestar servicios profesionales a la Dirección de Asuntos Ambientales Sectorial y Urbana del Ministerio de Ambiente y Desarrollo Sostenible para apoyar la formulación y fortalecimiento de instrumentos técnicos y normativos asociados al monitoreo, seguimiento y modelación de contaminantes atmosféricos.</t>
  </si>
  <si>
    <t xml:space="preserve">1. Presentar para aprobación del supervisor un plan de trabajo (actividades, cronograma y entregables) dentro 
de los diez (10) días siguientes al cumplimiento de los requisitos de ejecución del contrato.  
2. Apoyar la actualización de instrumentos técnicos y normativos vinculados al monitoreo, seguimiento y 
modelación de contaminantes atmosféricos, en el marco del fortalecimiento de la gestión integral de la 
calidad del aire ambiente. 
3. Generar insumos técnicos para el desarrollo de una propuesta de mecanismo diferenciado para la 
reducción de contaminantes atmosféricos en áreas-fuente. 
4. Apoyar la estructuración de instrumentos técnicos que fomenten la articulación entre la reducción de 
contaminantes criterio y la mitigación de contaminantes climáticos de vida corta. 
5.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6.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7.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8. Cumplir con las demás obligaciones que le sean asignadas por el supervisor del contrato, inherentes a la 
naturaleza del objeto contractual. </t>
  </si>
  <si>
    <t>El valor del contrato a celebrar es hasta por la suma de OCHENTA MILLONES TRESCIENTOS TREINTA MIL PESOS M/CTE ($80.330.000), incluido los impuestos a que haya lugar.</t>
  </si>
  <si>
    <t>El término estrictamente indispensable para que el contratista cumpla con el objeto y obligaciones contractuales será diez (10) meses, o hasta 31 de diciembre 2026, lo primero que ocurra.</t>
  </si>
  <si>
    <t>FREDY JOHANY DIAZ DULCEY</t>
  </si>
  <si>
    <t>Prestar servicios profesionales a la Dirección de Asuntos Ambientales Sectorial y Urbana del Ministerio de Ambiente y Desarrollo Sostenible, para brindar apoyo técnico en la estructuración y seguimiento de instrumentos normativos y técnicos para la gestión de las emisiones atmosféricas generadas por fuentes fijas, en el marco de las políticas nacionales de gestión de la calidad del aire.</t>
  </si>
  <si>
    <t>1. Presentar para aprobación del supervisor un plan de trabajo (actividades, cronograma y entregables) dentro 
de los diez (10) días siguientes al cumplimiento de los requisitos de ejecución del contrato. 
2. Apoyar la generación de insumos técnicos y adelantar la gestión necesaria para la actualización de la 
Resolución 909 de 2008. 
3. Apoyar la generación de insumos técnicos y adelantar la gestión necesaria para la actualización del 
Protocolo para el Control y Vigilancia de la contaminación Atmosféricas Generadas por Fuentes Fijas. 
4. Apoyar la generación de insumos técnicos para el fortalecimiento y actualización de instrumentos para la 
prevención de la contaminación atmosférica, con énfasis en fuentes fijas. 
5. Apoyar la implementación y seguimiento del Plan nacional para controlar las emisiones no intencionales 
de mercurio a la atmósfera (Plan CENI - Hg).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</si>
  <si>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valor del contrato a celebrar es hasta por la suma de OCHENTA Y CINCO MILLONES SEISCIENTOS OCHENTA MIL PESOS M/CTE ($85.680.000), incluido los impuestos a que haya lugar.</t>
  </si>
  <si>
    <t>JISSEDT ANDREA PACHECO CASTRO</t>
  </si>
  <si>
    <t>INGENIERIA DE SONIDO</t>
  </si>
  <si>
    <t>Prestar servicios profesionales a la Dirección de Asuntos Ambientales Sectorial y Urbana del Ministerio de Ambiente y Desarrollo Sostenible, para el desarrollo de insumos técnicos para la formulación de una Política Nacional de Calidad Acústica, así como su reglamentación y la actualización de instrumentos técnicos y normativos complementarios, en el marco de lo establecido en la Ley 2450 de 2025.</t>
  </si>
  <si>
    <t>1. Presentar para aprobación del supervisor un plan de trabajo (actividades, cronograma y entregables) dentro de los diez (10) días siguientes al cumplimiento de los requisitos de ejecución del contrato. 2. Generar los insumos técnicos y adelantar la gestión necesaria para avanzar en el desarrollo de una propuesta de Política Nacional de Calidad Acústica para el sector ambiente, en el marco de lo establecido en la Ley 2450 de 2025 – Ley contra el Ruido. 3. Desarrollar los insumos técnicos para formular una guía de evaluación y gestión acústica de escenarios deportivos, culturales, artísticos y de artes escénicas destinados a espectáculos públicos, conforme al parágrafo 3° del artículo 14 de la Ley 2450 de 2025. 4. Apoyar la generación y actualización de insumos técnicos y normativos que contribuyan a la armonización y modernización del marco regulatorio en materia de ruido ambiental, incluyendo instrumentos complementarios derivados, según lo dispuesto en la Ley 2450 de 2025. 5. Apoyar la generación de insumos técnicos y la articulación institucional necesaria para avanzar en la gestión sobre bioacústica.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</si>
  <si>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valor del contrato a celebrar es hasta por la suma de CIENTO TRES MILLONES OCHOCIENTOS OCHENTA Y SIETE MIL PESOS M/CTE ($103.887.000), incluido los impuestos a que haya lugar.</t>
  </si>
  <si>
    <t>El término estrictamente indispensable para que el contratista cumpla con el objeto y obligaciones contractuales será diez (10) meses y quince (15) días, o hasta 31 de diciembre 2026, lo primero que ocurra.</t>
  </si>
  <si>
    <t>SLENDY KATALINA DIAZ MENDEZ</t>
  </si>
  <si>
    <t>Prestar servicios profesionales a la Dirección de Asuntos Ambientales Sectorial y Urbana del Ministerio de Ambiente y Desarrollo Sostenible, para apoyar la elaboración del documento final de la política de Producción y Consumo Responsable con enfoque en economía circular, y del instrumento de Responsabilidad Extendida del Productor (REP) para textiles.</t>
  </si>
  <si>
    <t>1. Elaborar y presentar al supervisor un plan detallado de trabajo, que contemple las actividades, el cronograma y los entregables, dentro de los diez (10) días siguientes al cumplimiento de los requisitos de ejecución establecidos en el contrato. 2. Apoyar en la elaboración del documento final de la política pública de Producción y Consumo Responsable con enfoque en economía circular, y acompañar en las instancias requeridas para su aprobación. 3. Fortalecer y participar activamente en la gestión de alianzas “público, privadas, populares”, para el posicionamiento de los instrumentos de economía circular y producción y consumo responsable ante instancias a nivel local, regional, nacional e internacional, como son las mesas regionales de economía circular y mesas técnicas de economía circular, la Coalición de economía circular de América Latina y el Caribe, y demás instancias de cooperación que sean determinadas por la alta gerencia. 4. Brindar apoyo y acompañamiento técnico en los procesos de planeación, contratación, desarrollo y ejecución de la Feria Internacional de Medio Ambiente – FIMA 2026. 5. Brindar apoyo en el diseño del instrumento normativo que formalice la Responsabilidad Extendida del Productor para el sector textil en el contexto de economía circular. 6. Socializar, acompañar y promover las acciones establecidas en la hoja de ruta nacional de economía circular actualizada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</si>
  <si>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El valor del contrato a celebrar es hasta por la suma de CIENTO DOCE MILLONES CUATROCIENTOS SESENTA MIL PESOS M/CTE ($112.460.000), incluido los impuestos a que haya lugar.</t>
  </si>
  <si>
    <t xml:space="preserve">LUIS FERNANDO OSPINA </t>
  </si>
  <si>
    <t>Coordinador(a) del Grupo de Sostenibilidad de los Sectores Productivos</t>
  </si>
  <si>
    <t>ALMA ISBEL ARIZA RAMIREZ</t>
  </si>
  <si>
    <t>Prestar servicios profesionales a la Dirección de Asuntos Ambientales Sectorial y Urbana del Ministerio de Ambiente y Desarrollo Sostenible, para apoyar la estructuración, expedición y socialización de instrumentos de gestión ambiental del sector de hidrocarburos y energía costa afuera, a través de la incorporación de estándares ambientales para el desarrollo de estas actividades en el medio marino.</t>
  </si>
  <si>
    <t>1. Elaborar y presentar al supervisor un plan detallado de trabajo, que incluya actividades, cronograma y entregables, en un plazo máximo de diez (10) días calendario tras cumplir con los requisitos de ejecución establecidos en el contrato. 2. Entregar insumos técnicos que permitan la adopción de términos de referencia y cualquier otro instrumento normativo para el control ambiental de proyectos costa afuera del sector Hidrocarburos que priorice la DAASU 3. Entregar insumos técnicos que permitan la adopción de guías, o cualquier otro instrumento de buenas o mejores prácticas ambientales que permita mejorar los estándares para el desarrollo ambiental de proyectos del sector Hidrocarburos costa afuera que priorice la DAASU 4. Aportar insumos técnicos para el desarrollo del componente ambiental de instrumentos para la atención de contingencias ambientales del sector de hidrocarburos en el medio marino o continental, en el marco del cumplimiento de los compromisos que se derivan del Plan Nacional de Contingencias. 5. Aportar insumos y apoyar técnicamente la gestión de cooperación internacional en el componente de hidrocarburos.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</si>
  <si>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valor del contrato a celebrar es hasta por la suma de CIENTO DIECINUEVE MILLONES NOVECIENTOS NOVENTA Y CUATRO MIL PESOS M/CTE ($119.994.000,00), incluido los impuestos a que haya lugar.</t>
  </si>
  <si>
    <t xml:space="preserve">ERNESTO ROMERO TOBON </t>
  </si>
  <si>
    <t>Asesor Código 1020 Grado 13</t>
  </si>
  <si>
    <t>El término estrictamente indispensable para que el contratista cumpla con el objeto y obligaciones contractuales será de DIEZ (10) MESES Y QUINCE (15) DIAS, o hasta 31 de diciembre 2026, lo primero que ocurra.</t>
  </si>
  <si>
    <t>PATSY NADIN LIZARAZO MARTÍNEZ</t>
  </si>
  <si>
    <t>INGENIERIA QUIMICA</t>
  </si>
  <si>
    <t>Prestar servicios profesionales a la Dirección de Asuntos Ambientales Sectorial y Urbana del Ministerio de Ambiente y Desarrollo Sostenible, para apoyar técnicamente la aplicabilidad y socialización de la Resolución 0839 de 2023 expedida por el Minambiente, por medio de la cual se adopta el RETC integrado al RUA y el desarrollo de insumos técnicos que apoyen la generación, análisis y difusión de resultados e informes del RETC.</t>
  </si>
  <si>
    <t>1. Presentar para aprobación del supervisor un plan de trabajo (actividades, cronograma y entregables) dentro de los diez (10) días calendario siguientes al cumplimiento de los requisitos de ejecución del contrato. 2. Apoyar desde el punto de vista temático la correcta aplicación de la Resolución 0839 de 2023 con relación a la inscripción y reporte de los establecimientos sujetos al diligenciamiento del Registro Único Ambiental-RUA- y del cual forma parte integral el Registro de Emisiones y Transferencia de Contaminantes (RETC). 3. Apoyar desde el punto de vista temático la generación, análisis y difusión de resultados e informes del RETC a partir del RUA. 4. Apoyar la socialización de la Resolución 0839 de 2023 a las autoridades ambientales, al sector regulado (industria) y demás actores interesados con relación a la inscripción y diligenciamiento del RETC a través de la herramienta informática del RUA. 5. Apoyar en la elaboración del plan de trabajo, proyección de las actas y generación de insumos técnicos de las sesiones del Grupo técnico de trabajo y del Comité Consultivo Nacional (CCN) del RETC. 6. Generar insumos técnicos para la elaboración de conceptos relacionados con el objeto contractual y participar en las reuniones de la OCDE u otros espacios nacionales e internacionales sobre el Registro de Emisiones y Transferencia de Contaminantes (RETC).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Apoyar con la proyección, el reporte y las evidencias de las acciones establecidas en el Plan de Acción y/o informes solicitados por el supervisor(a) relacionados con las funciones de la Dirección de Asuntos Ambientales, Sectorial y Urbana, garantizando su conservación mediante el cargue respectivo en las carpetas digitales institucionales designadas para ello. 10. Cumplir con las demás obligaciones que le sean asignadas por el supervisor del contrato, inherentes a la naturaleza del objeto contractual.</t>
  </si>
  <si>
    <t>El valor del contrato a celebrar es hasta por la suma de CIENTO SIETE MILLONES CIEN MIL PESOS M/CTE ($107.100.000), incluido los impuestos a que haya lugar.</t>
  </si>
  <si>
    <t>El término estrictamente indispensable para que el contratista cumpla con el objeto y obligaciones contractuales será de DIEZ (10) MESES, o hasta 31 de diciembre 2026, lo primero que ocurra.</t>
  </si>
  <si>
    <t xml:space="preserve">YANIDT LORENA CARDENAS CALDERON </t>
  </si>
  <si>
    <t>Prestar servicios profesionales a la Dirección de Asuntos Ambientales Sectorial y Urbana del Ministerio de Ambiente y Desarrollo Sostenible, orientados al fortalecimiento de la gestión de información y al seguimiento de las acciones institucionales en materia normativa relacionadas con sustancias químicas, residuos peligrosos y residuos de aparatos eléctricos y electrónicos (RAEE), mediante la estructuración de reportes, la articulación con actores institucionales y la generación y divulgación de información técnica y comunicativa que contribuya al fortalecimiento de capacidades y a la apropiación del conocimiento..</t>
  </si>
  <si>
    <t>1. Estructurar y entregar al supervisor, en los primeros diez (10) días calendario de ejecución, un plan de trabajo que defina la ruta metodológica, las actividades, los tiempos y los entregables previstos, alineados con los objetivos del contrato. 2. Realizar el mantenimiento, actualización y seguimiento de los registros, reportes y sistemas de información asociados al manejo de sustancias químicas, residuos peligrosos y unidades técnicas de ozono (UTO), garantizando la consistencia y oportunidad de la información registrada por la entidad y actores externos. 3. Apoyar la formulación de mecanismos de comunicación y estrategias pedagógicas que promuevan el acceso público a la información ambiental, fortaleciendo el cumplimiento de los compromisos del Acuerdo de Escazú y la comprensión ciudadana de la gestión de RAEE, RESPEL y sustancias químicas. 4. Elaborar productos técnicos, gráficos o divulgativos (boletines, tableros de control, infografías o fichas temáticas) que consoliden la información analizada sobre RAEE, RESPEL y sustancias químicas, con el fin de apoyar la difusión interna y externa de los resultados institucionales. 5. Compilar, depurar y analizar información procedente de autoridades ambientales, herramientas institucionales y bases de datos sectoriales relacionadas con la gestión de sustancias químicas, residuos peligrosos y RAEE, con el propósito de generar reportes técnicos e informes de evaluación sobre la ejecución de las políticas ambientales.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Registrar y mantener actualizada la información y las evidencias de las acciones ejecutadas en el marco del Plan de Acción, así como de los informes o actividades solicitadas por la supervisión, garantizando su adecuada organización en las carpetas digitales institucionales.</t>
  </si>
  <si>
    <t>El valor del contrato a celebrar es hasta por la suma de CUARENTA Y OCHO MILLONES CUATROCIENTOS CINCUENTA MIL PESOS M/CTE ($48.450.000), incluido los impuestos a que haya lugar.</t>
  </si>
  <si>
    <t>El término estrictamente indispensable para que el contratista cumpla con el objeto y obligaciones contractuales será NUEVE (09) MESES Y (15) DÍAS, o hasta 31 de diciembre 2026, lo primero que ocurra.</t>
  </si>
  <si>
    <t xml:space="preserve">LEYDY ROCIO LAMPREA CUELLAR </t>
  </si>
  <si>
    <t>Prestar servicios profesionales con plena autonomía e independencia para apoyar a la Oficina Asesora de Planeación del Ministerio de Ambiente y Desarrollo Sostenible, en la gestión y ejecución del levantamiento y análisis de requerimientos funcionales y no funcionales de los proyectos de sistemas de información asignados; así como apoyar en el diseño, elaboración y ejecución de los casos de prueba dentro del marco de aseguramiento de calidad de software del sistema de convocatorias, en concordancia con el procedimiento p-a-gti-03 “desarrollar y mantener sistemas de información y componentes de software” de la entidad y demás lineamientos vigentes.</t>
  </si>
  <si>
    <t>1. Realizar el levantamiento y análisis de requerimientos funcionales y no funcionales para el sistema de información asignado. 2. Construir las especificaciones funcionales y no funcionales resultantes del levantamiento de requerimientos y del proceso de análisis, usando los formatos de historias de usuario y la Wiki definidos para tal fin. 3. Elaborar los casos de prueba asignados tomando como base la documentación de especificaciones y usando el formato definido. 4. Ejecutar los casos de prueba asignados, registrando las evidencias en el formato y herramienta oficiales. 5. Apoyar en la orientación a los equipos funcionales en la ejecución de pruebas de usuario final y en la documentación de resultados. 6. Realizar seguimiento y gestión para la solución de hallazgos reportados durante la ejecución de las pruebas. 7. Participar en las reuniones o actividades programadas que estén relacionadas con el objeto del contrato. 8. Asegurar el cumplimiento de lineamientos institucionales y normativos (p. ej., procedimiento P-A-GTI-03, seguridad de la información, accesibilidad y Ley 1581 de 2012 de protección de datos personales). 9. Mantener la trazabilidad y métricas de calidad (requerimiento → historia de usuario → caso(s) de prueba → evidencia → defecto → cierre), incluyendo tableros de indicadores y reportes periódicos. 10. Las demás que le sean asignadas por el supervisor del contrato, inherentes al objeto de este.</t>
  </si>
  <si>
    <t>El valor del contrato a celebrar es hasta por la suma CUARENTA Y NUEVE MILLONES DE PESOS M/CTE ($49.000.000), incluido IVA y los impuestos a que haya lugar.</t>
  </si>
  <si>
    <t>A-02-02-02-008-003-01-9</t>
  </si>
  <si>
    <t>El término estrictamente indispensable para que el contratista cumpla con el objeto y obligaciones contractuales será de SIETE (07) MESES,</t>
  </si>
  <si>
    <t>ENRIQUE LUIS JIMÉNEZ VENCE</t>
  </si>
  <si>
    <t>Prestar los servicios profesionales a la Oficina Asesora de Planeación del Ministerio de Ambiente y Desarrollo Sostenible para gestionar, desarrollar y ejecutar las actividades de levantamiento de requerimientos funcionales y no funcionales dentro de los proyectos de desarrollo de sistemas de información asignados, así como la elaboración y ejecución de los casos de prueba requeridos dentro del marco de aseguramiento de calidad de software para el Sistema de Convocatorias, en concordancia con el procedimiento P-AGTI 03 (Desarrollar y Mantener Sistemas de Información y Componentes de Software de la entidad).</t>
  </si>
  <si>
    <t>1.Realizar el levantamiento y análisis de requerimientos funcionales y no funcionales para el sistema de información asignado. Construir las especificaciones funcionales y no funcionales resultantes del levantamiento de requerimientos y del proceso de análisis, haciendo uso de los formatos de historias de usuario y herramienta Wiki definidos para tal fin. Elaborar los casos de prueba asignados tomando como base la documentación generada en el proceso de construcción de las especificaciones funcionales y no funcionales y haciendo uso del formato definido para tal fin. Ejecutar los casos de pruebas asignados registrando las evidencias en el formato definido para tal fin. Orientar a los equipos funcionales en la ejecución de pruebas de usuario final y documentación de resultados. Realizar seguimiento y gestión para la solución de hallazgos reportados en la ejecución de las pruebas. Participar en las reuniones o actividades programadas que estén relacionadas con el objeto del contrato. Las demás que le sean asignadas por el supervisor del contrato, inherentes al objeto de este.</t>
  </si>
  <si>
    <t>El valor del contrato a celebrar es hasta por la suma CUARENTA MILLONES SEISCIENTOS MIL PESOS M/CTE ($40.600.000.oo), incluido IVA y los impuestos a que haya lugar.</t>
  </si>
  <si>
    <t>El término estrictamente indispensable para que el contratista cumpla con el objeto y obligaciones contractuales será de SIETE (07) MESES</t>
  </si>
  <si>
    <t>LUIS FERNANDO HERNANDEZ JULIO</t>
  </si>
  <si>
    <t>Prestar los servicios profesionales a la Oficina Asesora de Planeación del Ministerio 
de Ambiente y Desarrollo Sostenible para el desarrollo de componentes de software de la 
capa de presentación e interfaces de usuario en concordancia con el procedimiento P-A_x0002_GTI-03 (Desarrollar y Mantener Sistemas de Información y Componentes de Software) de 
la entidad, para el desarrollo e implementación del Sistema de Convocatorias.</t>
  </si>
  <si>
    <t>1. Realizar las tareas relacionadas con la implementación de desarrollo de componentes de software de la capa 
de presentación e interfaces de usuario, procesos de integración, extracción, transformación de información 
que sean asignados por el supervisor del contrato cumpliendo con los procedimientos vigentes en la Oficina 
TIC.
2. Documentar y versionar los productos implementados de acuerdo con los lineamientos establecidos en la 
Oficina de Tecnología de la Información y las Comunicaciones.
3. Elaborar y actualizar la documentación técnica referente a las actualizaciones de los sistemas de información 
realizados, de acuerdo con los procedimientos y estándares establecidos en la Oficina de Tecnologías de la 
Información y las Comunicaciones.
4. Apoyar los procesos de verificación sobre el cumplimiento de atributos de calidad, procesos de integración y 
despliegues continuos relacionados con el software que se genere en el marco de ejecución del Proyecto que 
sean asignados por el supervisor del contrato.
5. Asistir a reuniones, comités, eventos, encuentros, o actividades programadas que defina el supervisor del 
contrato, relacionadas con el objeto y las obligaciones del presente contrato.
6. Las demás que le sean asignadas por el supervisor del contrato, inherentes al objeto de este.</t>
  </si>
  <si>
    <t>El valor del contrato a celebrar es hasta por la suma CUARENTA MILLONES 
SEISCIENTOS MIL PESOS M/CTE ($40.600.000.oo), incluido IVA y los impuestos a que 
haya lugar.</t>
  </si>
  <si>
    <t>El término estrictamente indispensable para que el contratista cumpla con el objeto y 
obligaciones contractuales será de SIETE (07) MESES</t>
  </si>
  <si>
    <t>LUIS MIGUEL VELASCO ACERO</t>
  </si>
  <si>
    <t>Prestar los servicios profesionales a la Oficina Asesora de Planeación del Ministerio de Ambiente y Desarrollo Sostenible para el desarrollo de componentes de software de la capa de presentación e interfaces de usuario en concordancia con el procedimiento P-A GTI-03 (Desarrollar y Mantener Sistemas de Información y Componentes de Software) de la entidad, para el desarrollo e implementación del Sistema de Convocatorias.</t>
  </si>
  <si>
    <t xml:space="preserve">1. Realizar las tareas relacionadas con la implementación de desarrollo de componentes de software de la capa 
de presentación e interfaces de usuario, procesos de integración, extracción, transformación de información 
que sean asignados por el supervisor del contrato cumpliendo con los procedimientos 
vigentes en la Oficina TIC. 
2. Documentar y versionar los productos implementados de acuerdo con los lineamientos establecidos en la 
Oficina de Tecnología de la Información y las Comunicaciones. 
3. Elaborar y actualizar la documentación técnica referente a las actualizaciones de los sistemas de información 
realizados, de acuerdo con los procedimientos y estándares establecidos en la Oficina de Tecnologías de la 
Información y las Comunicaciones. 
4. Apoyar los procesos de verificación sobre el cumplimiento de atributos de calidad, procesos de integración y 
despliegues continuos relacionados con el software que se genere en el marco de ejecución del Proyecto que 
sean asignados por el supervisor del contrato. 
5. Asistir a reuniones, comités, eventos, encuentros, o actividades programadas que defina el supervisor del 
contrato, relacionadas con el objeto y las obligaciones del presente contrato. 
6. Las demás que le sean asignadas por el supervisor del contrato, inherentes al objeto de este. </t>
  </si>
  <si>
    <t>MICHAEL STIVER PARDO AGUIRRE</t>
  </si>
  <si>
    <t>Prestar los servicios profesionales a la Oficina Asesora de Planeación del Ministerio de Ambiente y Desarrollo Sostenible para el desarrollo de componentes de software de la capa lógica del negocio en concordancia con el procedimiento P-A-GTI-03 (Desarrollar y Mantener Sistemas de Información y Componentes de Software de la entidad), para el desarrollo e implementación del Sistema de Convocatorias.</t>
  </si>
  <si>
    <t>1. Realizar las tareas relacionadas con la implementación y desarrollo de componentes de software de la capa lógica del negocio, procesos de integración y extracción/transformación de información que sean asignadas por el supervisor del contrato, cumpliendo los procedimientos vigentes de la Oficina TIC. 2. Documentar y versionar los productos implementados de acuerdo con los lineamientos establecidos por la Oficina de Tecnologías de la Información y las Comunicaciones (OTIC). 3. Elaborar y actualizar la documentación técnica referente a las actualizaciones de los sistemas de información, conforme a los procedimientos y estándares definidos por la OTIC. 4. Apoyar los procesos de verificación de atributos de calidad en pruebas funcionales y no funcionales, así como en procesos de integración y despliegues continuos relacionados con el software generado en el marco del Proyecto, según asignación del supervisor. 5. Asistir a reuniones, comités, eventos, encuentros o actividades programadas por el supervisor del contrato, relacionadas con el objeto y las obligaciones del presente contrato. 6. Aplicar prácticas de ingeniería: control de versiones, estándares de código, revisiones (code review) y pruebas automatizadas (unitarias e integración) dentro de los flujos de CI/CD definidos por la OTIC para la capa lógica del negocio. 7. Asegurar cumplimiento de lineamientos de seguridad de la información, protección de datos personales (Ley 1581 de 2012), auditoría y rendimiento básico; mantener trazabilidad requerimiento → componente de negocio → pruebas → despliegue 8. Las demás que le sean asignadas por el supervisor del contrato, inherentes al objeto de este.</t>
  </si>
  <si>
    <t>El valor del contrato a celebrar es hasta por la suma CUARENTA Y NUEVE MILLONES DE PESOS M/CTE ($49.000.000.oo), incluido IVA y los impuestos a que haya lugar.</t>
  </si>
  <si>
    <t xml:space="preserve">MARIA FERNANDA ESCOBAR SANABRIA </t>
  </si>
  <si>
    <t xml:space="preserve">ESTUDIOS LITERARIOS </t>
  </si>
  <si>
    <t>Prestar servicios profesionales para apoyar a la Oficina Asesora de Planeación en la articulación y consolidación de la información administrativa y peticiones relacionadas con la jefatura, los grupos internos de trabajo y otras áreas del Ministerio de Ambiente y Desarrollo Sostenible</t>
  </si>
  <si>
    <t>1. Brindar apoyo en la articulación y consolidación de la información administrativa y peticiones relacionadas con la Oficina. 2. Apoyar en la consolidación y presentación de información de la Oficina Asesora de Planeación en diferentes formatos, así como en la construcción de estrategias de comunicación e información de los diferentes grupos de trabajo del área. 3. Brindar acompañamiento en el seguimiento de la información reportada por los Grupos de la Oficina u otras fuentes de información y consolidarla. 4. Apoyar los trámites administrativos requeridos para el cumplimiento de los compromisos del jefe inmediato, brindando herramientas para su control. 5. Asistir a las reuniones y/o comités y generar las Actas de Reunión requeridas por el supervisor del contrato, así como en las mesas de trabajo y demás espacios sobre actividades efectuadas por los grupos internos de la oficina, lo cual deberá constar en el formato establecido y entregarlo para que haga parte del repositorio del área. 6. Las demás que le sean asignadas por el supervisor y tengan relación con el objeto del contrato.</t>
  </si>
  <si>
    <t>El valor del contrato a celebrar es hasta por la suma de SESENTA Y OCHO MILLONES CUATROCIENTOS TREINTA Y SEIS MIL NOVECIENTOS PESOS M/CTE ($68.436.900), incluido los impuestos a que haya lugar.</t>
  </si>
  <si>
    <t>MARIA ALEJANDRA GUERRERO RIVERA</t>
  </si>
  <si>
    <t>INGENIERIA AMBIETAL</t>
  </si>
  <si>
    <t>Prestar los servicios profesionales para el apoyo al fortalecimiento de la gestión e implementación de los instrumentos de planificación de cuencas hidrográficas, según el marco legal vigente y la política para la gestión Integral del Recurso hídrico.</t>
  </si>
  <si>
    <t>1. Apoyar el desarrollo de acciones de fortalecimiento con diferentes actores en la gestión del 
agua que involucren los instrumentos de planificación de cuencas. 
2. Brindar acompañamiento técnico en las diferentes instancias y escenarios de dialogo en el 
marco de los instrumentos de planificación que sea convocado. 
3. Aportar insumos técnicos de apoyo para el cumplimiento de las acciones judiciales y otras 
iniciativas lideras o que apoya la dependencia, de acuerdo con la asignación realizada por 
la supervisión. 
4. Apoyar el proceso de actualización de la Guía técnica para la formulación de los planes de 
Ordenación y Manejo de cuencas hidrográficas - POMCA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Las demás actividades que le sean requeridas por el Supervisor del Contrato y que tenga 
relación con el objeto y obligaciones del contrato.</t>
  </si>
  <si>
    <t>El valor del contrato a celebrar es hasta por la suma de NOVENTA Y TRES MILLONES QUINIENTOS MIL PESOS M/CTE ($93.500.000), incluido los impuestos a que haya lugar.</t>
  </si>
  <si>
    <t>GINA PAOLA GALLO GIL</t>
  </si>
  <si>
    <t>Profesional Especializado grado 19</t>
  </si>
  <si>
    <t>DIRECCIÓN DE GESTIÓN INTEGRAL DEL RECURSO HÍDRICO</t>
  </si>
  <si>
    <t>El término estrictamente indispensable para que el contratista cumpla con el objeto y obligaciones contractuales será de once (11) meses o hasta 31 de diciembre de 2026, lo primero que ocurra.</t>
  </si>
  <si>
    <t>DUVAN GERARDO PARDO VARGAS</t>
  </si>
  <si>
    <t xml:space="preserve">BACHILLER </t>
  </si>
  <si>
    <t>Prestar servicios de apoyo a la gestión del Grupo de Gestión Documental, para realizar soporte funcional, la administración del Sistema de Información ARCA y otras herramientas informáticas requeridas en el marco de la implementación de la gestión de documentos electrónicos en el Ministerio de Ambiente y Desarrollo Sostenible.</t>
  </si>
  <si>
    <t>1. Apoyar al Grupo de Gestión Documental en las actividades de soporte funcional del sistema ARCA relacionadas con parametrización, creación, mantenimiento de usuarios, roles, perfiles, asignación de permisos, entre otros. 2. Actualizar el registro de los requerimientos de los usuarios del sistema ARCA que son recibidas por todos los canales dispuestos para tal fin y realizar el respectivo seguimiento. 3. Apoyar la revisión, actualización e implementación de la estrategia de uso y apropiación del sistema ARCA, los documentos técnicos requeridos tales como manuales, instructivos. 4. Preparar y efectuar jornadas de capacitación, socialización y apropiación sobre el sistema de información ARCA.  5. Prestar apoyo en las actividades requeridas para la actualización y desarrollo del sistema de información ARCA con base en el modelo de requisitos para el SGDA del Ministerio y elaborar los reportes, informes o evidencias con sus respectivos soportes.  6. Apoyar la elaboración de informes y reportes relacionados con las solicitudes de soporte funcional del sistema ARCA que sean requeridas por el Grupo de Gestión Documental.  7. Asistir a las reuniones y/o actividades que sean requeridos por el supervisor del contrato y que estén relacionados en el marco contractual. 8. Todas las demás que le sean asignadas por el Supervisor del Contrato y que tengan relación con el objeto contractual. </t>
  </si>
  <si>
    <t>El valor del contrato a celebrar es hasta por la suma de CINCUENTA MILLONES OCHOCIENTOS TREINTA Y SEIS MIL OCHOCIENTOS PESOS M/CTE. ($50.836.800), incluido los impuestos a que haya lugar.</t>
  </si>
  <si>
    <t>NELSON HUMBERTO LEÓN ACUÑA</t>
  </si>
  <si>
    <t>Coordinador del Grupo de Gestión Documental</t>
  </si>
  <si>
    <t>El término estrictamente indispensable para que el contratista cumpla con el objeto y obligaciones contractuales será ONCE (11) meses VEINTISEIS (26) días, o hasta 31 de diciembre de 2026, año de la suscripción del contrato, lo primero que ocurra.</t>
  </si>
  <si>
    <t>ZULMA PILAR PEÑALOSA BONILLA</t>
  </si>
  <si>
    <t>Prestar servicios profesionales de carácter jurídico a la Oficina Asesora Jurídica del Ministerio de Ambiente y Desarrollo Sostenible, orientados en la representación judicial y extrajudicial de la entidad, el apoyo integral en la gestión transversal de las actuaciones administrativas y jurídicas necesarias para la adecuada defensa de los intereses del Ministerio y seguimiento a solicitudes de entes externos de control.</t>
  </si>
  <si>
    <t xml:space="preserve">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Fungir como enlace ante la Oficina de Control Interno para los temas de competencia de la 
Oficina Asesora Jurídica y realizar el seguimiento y consolidación de respuestas a las 
solicitudes provenientes de los entes externos de control que sean de competencia de la 
dependencia.
4.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5.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6. Participar activamente en audiencias, reuniones, mesas de trabajo, visitas y demás espacios 
de coordinación que se deriven del cumplimiento del objeto contractual. 
7.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8. Atender las demás actividades que, en el marco de las competencias de la Oficina Asesora 
Jurídica, sean asignadas por el Supervisor del Contrato y que resulten necesarias para el 
desarrollo del objeto contractual. </t>
  </si>
  <si>
    <t>El valor del contrato a celebrar es hasta por la suma de OCHENTA Y DOS MILLONES CIENTO TREINTA Y TRES MIL TRESCIENTOS TREINTA Y TRES PESOS M/CTE ($82.133.333), incluido los impuestos a que haya lugar.</t>
  </si>
  <si>
    <t>El término estrictamente indispensable para que el contratista cumpla con el objeto y obligaciones contractuales será de Once (11) meses y veintidós (22) días calendario, o hasta 31 de diciembre del año de la suscripción del contrato, lo primero que ocurra.</t>
  </si>
  <si>
    <t>JORGE ANDRES LARA MAZABEL</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</si>
  <si>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</si>
  <si>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El valor del contrato a celebrar es hasta por la suma de SETENTA Y UN MILLONES OCHOCIENTOS OCHO MIL PESOS M/CTE ($71.808.000), incluido los impuestos a que haya lugar.</t>
  </si>
  <si>
    <t>YULY STEFANNY BOGOYA HERRERA</t>
  </si>
  <si>
    <t>Prestación de servicios profesionales al Grupo de Servicios Administrativos del Ministerio de Ambiente y Desarrollo Sostenible para apoyar las actividades del Sistema de Gestión Ambiental, así como de los demás componentes del Sistema Integrado de Gestión a cargo del grupo.</t>
  </si>
  <si>
    <t>El valor del contrato a celebrar es hasta por la suma de SETENTA Y CINCO MILLONES NOVECIENTOS MIL PESOS M/CTE ($ 75.900.000), incluido los impuestos a que haya lugar.</t>
  </si>
  <si>
    <t>1. Apoyar con la elaboración de estudios previos, anexos, respuestas a observaciones, evaluaciones técnicas y demás documentación correspondiente a la etapa precontractual de los procesos de mantenimiento de la infraestructura a cargo del Grupo de Servicios Administrativos. 2. Apoyar con la gestión de las campañas de sensibilización al Sistema de Gestión Ambiental respecto de los contratistas que por sus actividades pueden generar impactos ambientales, así como participar en las campañas del Sistema Integrado de Gestión en coordinación con la Oficina Asesora de Planeación. 3. Apoyar con el seguimiento y control estadístico al consumo de los servicios públicos domiciliarios, así como la generación de residuos, su aprovechamiento y otros que se establezcan para el desempeño ambiental y cumplimiento legal en las instalaciones del Ministerio; reportando los indicadores sugiriendo acciones para reducir sus consumos e impactos ambientales negativos, dentro del marco del Sistema de Gestión Ambiental, así como de gestión del Grupo de Servicios Administrativos. 4. Apoyar con la elaboración de respuestas a derechos de petición y solicitudes efectuadas por entes de control, autoridades judiciales o administrativas, entidades estatales y usuarios internos o externos, conforme a las indicaciones dadas por el supervisor. 5. Realizar las actividades tendientes a la adecuada gestión integral de residuos en el Ministerio, en cumplimiento al ordenamiento ambiental. 6. Proyectar la respuesta, en conjunto con la Oficina Asesora de Planeación, a las consultas realizadas sobre compras públicas sostenibles efectuadas por las diferentes áreas, como parte del comité técnico de compras públicas sostenibles y conforme al Manual de contratación del Ministerio. 7. Las demás asignadas por la supervisión del contrato y que tengan relación con el objeto contractual.</t>
  </si>
  <si>
    <t>El término estrictamente indispensable para que el contratista cumpla con el objeto y obligaciones contractuales será de ONCE (11) MESES Y QUINCE (15) DÍAS.</t>
  </si>
  <si>
    <t>LAURA YADIRA VELASCO PRADA</t>
  </si>
  <si>
    <t>INGENIERIA DE MERCADOS</t>
  </si>
  <si>
    <t xml:space="preserve">MAURICIO GALVAN GOMEZ </t>
  </si>
  <si>
    <t>Prestar servicios profesionales a la Dirección de Cambio Climático y Gestión del Riesgo del Ministerio de Ambiente y Desarrollo Sostenible para brindar acompañamiento en la gestión de instrumentos de planificación, gestión financiera y seguimiento al plan de inversión denominado: "Fortalecimiento de la acción climática territorial y sectorial del país nacional"</t>
  </si>
  <si>
    <t>1. Apoyar en las diferentes solicitudes y trámites de carácter presupuestal y financiero que requiera la DCCGR, tales como traslados, solicitudes de disponibilidad, reportes y seguimientos a la ejecución financiera en la Plataforma Integrada de Inversión Pública (PIIP) y demás instrumentos, cuando sea requerido. 2. Apoyar en la formulación, actualización y/o modificaciones del plan anual de adquisiciones de la Dirección de Cambio Climático y Gestión del Riesgo, acorde con los lineamientos establecidos por las dependencias correspondientes del Ministerio de Ambiente y Desarrollo sostenible. 3. Formular la programación mensual del plan de caja (PAC) y remitir al grupo de presupuesto de la entidad, de acuerdo con el procedimiento establecido por el Ministerio de Ambiente y Desarrollo Sostenible. 4. Apoyar las actividades relacionadas con formulación, actualización, seguimiento, ajustes y reportes correspondientes del Plan de Acción Institucional de la Dirección de Cambio Climático y Gestión del Riesgo, de acuerdo con el procedimiento establecido por la Oficina de Planeación del Ministerio de Ambiente y Desarrollo Sostenible y demás dependencias o entidades que así lo requieran. 5. Apoyar el seguimiento a la ejecución de proyectos de inversión con la periodicidad que se requiera, en las plataformas y/o herramientas establecidas para tal fin por las entidades o dependencias que correspondan, tales como la Plataforma Integrada de Inversión Pública (PIIP) y demás herramientas correspondientes. 6. Apoyar técnicamente la construcción de insumos y trabajar de manera articulada aportando al trabajo conjunto y desarrollo del eje estratégico de planeación, presupuesto y proyectos de la DCCGR.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</si>
  <si>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LISETH ANDREA VALENCIA RENGIFO</t>
  </si>
  <si>
    <t>Prestación de servicios profesionales para apoyar a la Subdirección Administrativa y Financiera del Ministerio de Ambiente y Desarrollo Sostenible, en la gestión de los asuntos jurídicos, normativos y contractuales, conforme a la normatividad vigente, en concordancia con los lineamientos de la Entidad.</t>
  </si>
  <si>
    <t>1. Realizar análisis y emitir los conceptos jurídicos que sean requeridos por la Subdirección Administrativa y Financiera en los asuntos jurídicos y administrativos de su competencia. 2. Elaborar, analizar y revisar memorandos, oficios y comunicaciones oficiales relacionados con asuntos administrativos, jurídicos y contractuales de competencia de la Subdirección Administrativa y Financiera y sus grupos internos. 3. Proyectar, corregir y revisar los actos administrativos que deba proferir la Subdirección Administrativa y financiera y sus grupos internos, conceptuando a su vez sobre la legalidad de los actos sometidos a revisión o concepto de la dependencia. 4. Brindar acompañamiento jurídico en las etapas precontractual, contractual y poscontractual, incluyendo la revisión de estudios previos, pliegos de condiciones, minutas, modificaciones, prórrogas, suspensiones, liquidaciones y demás actuaciones contractuales de la Subdirección Administrativa y Financiera y sus grupos internos. 5. Apoyar la atención, análisis y proyección de respuestas a derechos de petición en asuntos jurídicos y contractuales allegados a la Subdirección Administrativa y Financiera. 6. Apoyar a la Subdirección Administrativa y Financiera en la gestión de insumos jurídicos y emisión oportuna de respuestas a las solicitudes provenientes de las demás dependencias del Ministerio de Ambiente y Desarrollo Sostenible, la ciudadanía, organismos de control, Entidades estatales, Entidades territoriales, organismos judiciales de orden nacional; que versan sobre los asuntos jurídicos y contractuales a cargo de la Subdirección. 7. Tramitar de manera oportuna todas las solicitudes que le sean asignadas por el supervisor a través de la plataforma ARCA o por cualquier otro medio o herramienta del Ministerio de Ambiente y Desarrollo Sostenible. 8. Apoyar la actualización, armonización y fortalecimiento de manuales, procedimientos y lineamientos jurídicos, conforme a los cambios normativos y directrices institucionales. 9. Asistir a reuniones, comités, mesas de trabajo, talleres, juntas, consejos directivos, en las que la Subdirección Administrativa y Financiera así lo requiera. 10. Proyectar informes y demás documentos relacionados con el objeto del contrato, que le sean solicitados por la Subdirección Administrativa y Financiera. 11. Las demás actividades que estén relacionadas con el objeto contractual y que sean asignadas por el supervisor.</t>
  </si>
  <si>
    <t>El término estrictamente indispensable para que el contratista cumpla con el objeto y obligaciones contractuales será Once (11) Meses y Veinticinco (25) días, o hasta 31 de diciembre de 2026, lo primero que ocurra.</t>
  </si>
  <si>
    <t>JUDITH RUBIELA MORA ORTIZ</t>
  </si>
  <si>
    <t>GRUPO DE CONTABILIDAD</t>
  </si>
  <si>
    <t>Prestación de servicios profesionales al Grupo de Contabilidad en las operaciones contables inherentes al procedimiento pago de contratistas y proveedores (3).</t>
  </si>
  <si>
    <t>El valor del contrato a celebrar es hasta por la suma de SETENTA Y UN MILLONES DE PESOS M/CTE ($ 71.000.000) incluido los impuestos a que haya lugar.</t>
  </si>
  <si>
    <t>1. Generar en el SIIF - Nación las cuentas por pagar de las personas naturales y jurídicas acorde con la normatividad vigente. 2. Efectuar la liquidación, descuentos y aplicar las deducciones tributarias de las cuentas en el aplicativo "Mads Cuentas", de las personas naturales y jurídicas según la normatividad vigente, que le sean asignadas a través del Arca. 3. Generar en el Siif - Nación las obligaciones de las personas naturales y jurídicas observando las deducciones y descuentos registrados en el aplicativo “Mads Cuentas”, acorde con la normatividad vigente. 4. Actualizar la "Base de Datos de Cuentas" de las personas naturales, jurídicas y administrativas para su respectiva obligación u orden de pago. 5. Gestionar las Arcas asignadas, garantizando su respectivo trámite conforme a los procedimientos establecidos. 6. Generar el reporte de documentos electrónicos de SIIf Nación. 7. Apoyar en la conciliación, seguimiento y control de las cuentas contables asignadas por el supervisor del contrato, de conformidad con la normatividad vigente. 8. Apoyar en la elaboración de la información exógena de las entidades territoriales. 9. Las demás actividades que estén relacionadas con el objeto contractual y que sean asignadas por el supervisor.</t>
  </si>
  <si>
    <t>LIZETH ANDREA FERNANDEZ CARMONA</t>
  </si>
  <si>
    <t>Coordinadora del Grupo de Contabilidad</t>
  </si>
  <si>
    <t>DIANA MILENA HOLGUIN ALFONSO</t>
  </si>
  <si>
    <t>CARLOS ENRIQUE DÍAZ REYES</t>
  </si>
  <si>
    <t>Asesor</t>
  </si>
  <si>
    <t>Prestar servicios profesionales a la Dirección de Cambio Climático y Gestión de Riesgo del Ministerio de Ambiente y Desarrollo sostenible para apoyar jurídicamente en la gestión, articulación y desarrollo del eje estratégico normativo, en relación con la agenda regulatoria en materia de mitigación del cambio climático, así como el seguimiento a procesos y sentencias judiciales, en el marco del Plan de acción y las competencias misionales del área.</t>
  </si>
  <si>
    <t>El valor del contrato a celebrar es hasta por la suma de CIENTO TREINTA Y DOS MILLONES DE PESOS M/CTE ($132.000.000), incluido los impuestos a que haya lugar.</t>
  </si>
  <si>
    <t>1. laborar un documento de plan de trabajo para la ejecución del contrato, el cual contenga los informes a entregar y el cronograma, documento que debe ser presentado dentro de los cinco (5) días hábiles, siguientes al cumplimiento de los requisitos de perfeccionamiento y ejecución. Adelantar las gestiones intrainstitucionales e interinstitucionales para la elaboración, revisión, publicación y expedición de los actos administrativos a cargo de la Dirección de Cambio Climático y Gestión del Riesgo, de conformidad con la agenda regulatoria del Ministerio de Ambiente y Desarrollo Sostenible. Realizar el seguimiento al cumplimiento de los cronogramas y planes de trabajo establecidos, en el marco de la agenda regulatoria de la Dirección de Cambio Climático y Gestión del Riesgo. 4. Realizar seguimiento al cumplimiento de los cronogramas y planes de trabajo establecidos, en el marco de las órdenes judiciales a cargo de la Dirección de Cambio Climático y Gestión del Riesgo. Realizar Apoyo a la supervisión de los contratos que correspondan al equipo jurídico de la Dirección, que le sean asignados por el Director(a).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</si>
  <si>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ONCE (11) MESES o hasta el 31 de diciembre de 2026 (lo primero que ocurra), contados a partir del cumplimiento de los requisitos de ejecución previo perfeccionamiento del contrato.</t>
  </si>
  <si>
    <t>LADY YIBETH ROA HERNANDEZ</t>
  </si>
  <si>
    <t>Prestar servicios profesionales jurídicos a la Dirección de Asuntos Ambientales Sectorial y Urbana del Ministerio de Ambiente y Desarrollo Sostenible, en la revisión de documentos, el análisis de información de planes de mejoramiento, la atención de requerimientos de los entes de control externos, y solicitudes del Congreso de la República.</t>
  </si>
  <si>
    <t>1. Elaborar y presentar para aprobación del supervisor un plan de trabajo (actividades, cronograma y entregables) dentro de los diez (10) días siguientes al cumplimiento de los requisitos de ejecución del contrato. Apoyar, como enlace de la Dirección de Asuntos Ambientales Sectorial y Urbana, en los aspectos relacionados con la agenda legislativa del Congreso en coordinación con la dependencia encargada para tal propósito. Gestionar y revisar dentro de los plazos legales, las respuestas a derechos de petición, del Congreso de la República, que sean solicitadas a través de la plataforma ARCA o por cualquier otro medio o herramienta de la entidad. Brindar apoyo en el reparto de actuaciones y en la orientación a los grupos técnicos para la atención de solicitudes, oficios y requerimientos formulados por entes de control externos, así como realizar el seguimiento, la revisión y la consolidación de la información y los insumos generados. Gestionar con las dependencias corresponsables las respuestas a solicitudes y Entes de Control, para visto bueno por parte del Director y avance a la dependencia correspondiente. Revisar las respuestas a los requerimientos, circulares y demás solicitudes allegadas por entes de control externos, en coordinación con las dependencias necesarias para su atención. Realizar seguimiento periódico, revisión y consolidación de reportes de avance, solicitudes y respuestas en el marco de los planes de mejoramiento de la Contraloría General de la Republica a cargo de la dependencia.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</si>
  <si>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LAURA CAROLINA GOMEZ AREVALO</t>
  </si>
  <si>
    <t>Prestar servicios profesionales a la Dirección de Cambio Climático y Gestión del Riesgo del Ministerio de Ambiente y Desarrollo Sostenible para apoyar juridicamente actividades relacionadas con gestión contractual y administrativa a cargo del despacho del Director(a) en el marco del Plan de Inversión denominado "Fortalecimiento de la acción climática territorial y sectorial del país nacional</t>
  </si>
  <si>
    <t>El valor del contrato a celebrar es hasta por la suma de CIENTO TREINTA Y DOS MILLONES DOSCIENTOS CINCUENTA MIL PESOS M/CTE ($132.250.000), incluido los impuestos a que haya lugar.</t>
  </si>
  <si>
    <t>1. Apoyar en la proyección de documentos, seguimiento y trámite correspondiente a la fase precontractual de procesos contractuales de la Dirección de Cambio Climático, relacionados con la gestión del cambio climático y del riesgo y acorde a los compromisos asignados a esta área, desde las diferentes fuentes de financiación que correspondan. 2. Realizar seguimiento y brindar apoyo jurídico a la supervisión de contratos y convenios gestionados por la DCCGR, independientemente de la fuente de financiación, asegurando su ejecución conforme a lo pactado, en cumplimiento de los compromisos establecidos en el Plan Nacional de Desarrollo, el Plan de Acción Sectorial, la Política Nacional de Cambio Climático y demás instrumentos de planificación aplicables. 3. Apoyar en la elaboración, revisión y gestión de actas de liquidación y/o actas de cierre de expediente contractual, de convenios y/o contratos cuya supervisión haya correspondido a la Dirección, asegurando su tramitación oportuna dentro de los términos establecidos para la liquidación. 4. Participar en reuniones y mesas técnicas con actores internos y externos, así como precomités y comités de contratación, realizando los aportes y atendiendo las observaciones y solicitudes que correspondan, cuando a ello hubiere lugar, en el marco de las fases precontractual, contractual y postcontractual del proceso de gestión contractual, que permitan el desarrollo de proyectos relacionados con la gestión del cambio climático y del riesgo a través de las diferentes fuentes de financiación. 5. Apoyar técnicamente la construcción de insumos de manera articulada aportando al desarrollo del eje estratégico de planeación, en cuanto al componente de contratación de la DCCGR. 6.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7. Todas las demás que le sean asignadas por la Dirección y que tengan relación con el objeto contractual.</t>
  </si>
  <si>
    <t>El término estrictamente indispensable para que el contratista cumpla con el objeto y obligaciones contractuales será de ONCE (11) MESES Y QUINCE (15) DÍAS, o hasta el</t>
  </si>
  <si>
    <t>LUISA MARIA HUERFANO PATIÑO</t>
  </si>
  <si>
    <t>Prestar servicios de apoyo a la gestión a la Dirección de Cambio Climático y Gestión del Riesgo del Ministerio de Ambiente y Desarrollo Sostenible para contribuir al desarrollo de actividades administrativas y operativas del despacho de la Dirección, en función de las necesidades institucionales y el cumplimiento de sus responsabilidades misionales.</t>
  </si>
  <si>
    <t>El valor del contrato a celebrar es hasta por la suma de TREINTA Y SEIS MILLONES OCHOCIENTOS TREINTA Y OCHO MIL PESOS M/CTE ($36.838.000), incluido los impuestos a que haya lugar.</t>
  </si>
  <si>
    <t>1, Apoyar al despacho de la dirección en el enrutamiento a las diferentes solicitudes y/ peticiones de actores internos y externos, a través de correo electrónico y plataforma de gestión documental ARCA, utilizada por el Ministerio, adelantando el control y seguimiento en relación con tiempos de respuesta oportuna. Apoyar en la planificación, articulación y seguimiento de las actividades logísticas requeridas para el desarrollo de las acciones, eventos y desplazamientos de la Dirección, incluyendo la verificación de requerimientos, consolidación de información, gestión de solicitudes y articulación oportuna para garantizar el cumplimiento eficiente de los compromisos establecidos. Apoyar al despacho de la dirección en el desarrollo de actividades organizacionales tales como programación y coordinación de agenda, control de reuniones y comités, en articulación con las demás dependencias del Ministerio. Apoyar el trámite y elaboración de informes, gestionar solicitudes de comisión, coordinar reservas, consecución de tiquetes con las demás áreas correspondientes, así como legalizaciones a través del sistema Ulises o cualquier otro sistema, requeridos para los diferentes equipos de la Dirección de Cambio Climático y Gestión del Riesgo. Apoyar el desarrollo logístico de reuniones y/o eventos que sean requeridos por el despacho de la Dirección de Cambio Climático y gestión del riesgo. Consolidar a través del mecanismo o plataforma tecnológica que corresponda, la base de datos correspondiente a la Dirección, de acuerdo con la información compartida y suministrada por cada uno de los grupos y equipos del área, y acorde a los lineamientos impartidos. Participar en reuniones relacionadas con el objeto contractual, para lo cual, se deben allegar los soportes de la asistencia, ayudas de memoria y soporte del seguimiento a los compromisos establecidos, en caso de aplicar. Todas las demás que le sean asignadas por la Dirección y que tengan relación con el objeto contractual.</t>
  </si>
  <si>
    <t>El término estrictamente indispensable para que el contratista cumpla con el objeto y obligaciones contractuales será de ONCE (11) MESES Y NUEVE (09) DÍAS, o hasta el</t>
  </si>
  <si>
    <t>ERNESTO GUEVARA CALVO</t>
  </si>
  <si>
    <t>El valor del contrato a celebrar es hasta por la suma de TREINTA Y SIETE MILLONES SETECIENTOS SESENTA MIL PESOS M/CTE ($37.760.000) incluido los impuestos a que haya lugar.</t>
  </si>
  <si>
    <t>El término estrictamente indispensable para que el contratista cumpla con el objeto y obligaciones contractuales será ONCE (11) MESES Y VEINTICUATRO (24) DIAS, o hasta 31 de diciembre de 2026, lo primero que ocurra.</t>
  </si>
  <si>
    <t>JAIR HERNANDO QUIROZ DIAZ</t>
  </si>
  <si>
    <t>prestar servicios de apoyo a la gestión como conductor de los vehículos a cargo del Ministerio de Ambiente y Desarrollo Sostenible.</t>
  </si>
  <si>
    <t>El valor del contrato a celebrar es hasta por la suma de TREINTA Y SIETE MILLONES SEISCIENTOS CINCUENTA Y TRES MIL TRESCIENTOS TREINTA Y TRES PESOS M/CTE ($ 37.653.333) incluido los impuestos a que haya lugar.</t>
  </si>
  <si>
    <t>El término estrictamente indispensable para que el contratista cumpla con el objeto y obligaciones contractuales será ONCE (11) MESES Y VEINTITRES (23) DIAS, o hasta 31 de diciembre de 2026, lo primero que ocurra.</t>
  </si>
  <si>
    <t>LUZ ANGELA MERCADO GUTIERREZ</t>
  </si>
  <si>
    <t>Prestar servicios profesionales como apoyo a las actividades administrativas y de gestión, relacionadas con los procesos de contratación que adelante la Dirección de Ordenamiento Ambiental Territorial y SINA.</t>
  </si>
  <si>
    <t>El valor del contrato a celebrar es hasta por la suma de SESENTA Y CINCO MILLONES CIENTO TREINTA Y SEIS MIL PESOS M/CTE ($65.136.000), incluido los impuestos a que haya lugar.</t>
  </si>
  <si>
    <t>1. Apoyar con la revisión documental, verificando que los documentos y soportes entregados en cada trámite estén completos y cumplan con los lineamientos exigidos. 2. Apoyar con la proyección de estudios previos, formatos, informes, actas y demás documentos requeridos en los procesos contractuales asignados. 3. Apoyar la elaboración de respuestas a requerimientos, observaciones o solicitudes relacionadas con los procesos contractuales. 4. Hacer seguimiento a los avances de los procesos contractuales asignados. 5. Todas las demás que le sean asignadas por el supervisor del contrato y tengan relación directa con el objeto del mismo.</t>
  </si>
  <si>
    <t>El término estrictamente indispensable para que el contratista cumpla con el objeto y obligaciones contractuales será de 11 meses y 24 días, o hasta 31 de diciembre del año de la suscripción del contrato, lo primero que ocurra.</t>
  </si>
  <si>
    <t xml:space="preserve">SANTIAGO FRANCO APONTE </t>
  </si>
  <si>
    <t>Brindar apoyo a la Dirección de Ordenamiento Ambiental Territorial y SINA – DOAT-SINA, en el fortalecimiento de las actividades de planeación y seguimiento institucional, como enlace social y de comunicaciones.</t>
  </si>
  <si>
    <t>El valor del contrato a celebrar es hasta por la suma de SESENTA Y UN MILLONES DE PESOS M/CTE ($61.596.000), incluido los impuestos a que haya lugar.</t>
  </si>
  <si>
    <t>1. Recopilar y analizar información técnica, normativa y estratégica relacionada con los procesos de planeación y seguimiento institucional de la DOAT-SINA, en el marco del ordenamiento ambiental territorial. 2. Apoyar la sistematización y organización de insumos técnicos y documentales que sirvan de base para la preparación y formulación de los aportes de la Dirección al Plan Nacional de Desarrollo y demás instrumentos de planificación sectorial. 3. Elaborar reportes, fichas, matrices y documentos de análisis que consoliden la información recopilada, garantizando su coherencia y alineación con las metas institucionales de la DOAT-SINA. 4. Participar en reuniones, mesas técnicas y espacios de coordinación interna o interinstitucional que se requieran para la validación y articulación de los insumos técnicos relacionados con la planeación y el seguimiento institucional. 5. Apoyar el desarrollo de los informes misionales que requieran a la Dirección 6.Todas las demás que le sean asignadas por el supervisor.</t>
  </si>
  <si>
    <t>El término estrictamente indispensable para que el contratista cumpla con el objeto y obligaciones contractuales será 11 meses o hasta 23 de diciembre del año de la suscripción del contrato, lo primero que ocurra.</t>
  </si>
  <si>
    <t>EDITH ROCIO CONTRERAS CORTES</t>
  </si>
  <si>
    <t>Prestar los servicios profesionales a la Oficina de Negocios Verdes y Sostenibles, para apoyar las acciones enfocadas a la orientación en la correcta implementación de la Tasa Retributiva por Vertimientos Puntuales al Agua, conforme al actual marco normativo que regula el instrumento.</t>
  </si>
  <si>
    <t>El valor del contrato a celebrar es hasta por la suma de CIEN MILLONES DE PESOS M/CTE ($100.000.000), incluido los impuestos a que haya lugar.</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</si>
  <si>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y ejecución. 2. Apoyar desde el componente técnico las acciones de seguimiento a la implementación de la Tasa Retributiva por Vertimientos Puntuales al Agua, conforme con los reportes allegados por las Autoridades Ambientales, incluyendo dentro de estas la elaboración de documentos a que haya lugar. 3. Elaborar insumos y proyectar las respuestas a las solicitudes asignadas tanto internas como externas, que se presenten a la Oficina de Negocios Verdes y Sostenibles, relacionadas con la Tasa Retributiva por Vertimientos Puntuales, conforme a lo señalado en el objeto contractual. 4. Realizar las acciones que permitan la publicación y/o divulgación de un documento orientativo para la implementación de la Tasa Retributiva por Vertimientos Puntuales, conforme a las disposiciones del Decreto 1553 de 2024, teniendo en cuenta los documentos, insumos y demás información generada por el Grupo de Análisis Económicos para la Sostenibilidad de la ONVS. 5. Elaborar los insumos técnicos relacionados con la Tasa Retributiva por Vertimientos Puntuales que permitan dar cumplimiento a las actividades que se encuentren definidas en el Plan de Acción de la dependencia. 6. Asistir a mesas de trabajo, talleres, socializaciones y demás espacios, tanto internos como externos, cuyo objeto sea la orientación desde el punto de vista técnico, en la implementación y/o reporte del instrumento denominado Tasa Retributiva por Vertimientos Puntuales, conforme a la normatividad que actualmente lo regula.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</si>
  <si>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JUAN JOSE TORO RIVERA</t>
  </si>
  <si>
    <t>El valor del contrato a celebrar es hasta por la suma de SETENTA Y SEIS MILLONES CINCUENTA MIL PESOS M/CTE ($76.050.000), incluido los impuestos a que haya lugar.</t>
  </si>
  <si>
    <t>El término estrictamente indispensable para que el contratista cumpla con el objeto y obligaciones contractuales será de Once (11) meses y veintiún (21) días calendario, o hasta 31 de diciembre del año de la suscripción del contrato, lo primero que ocurra.</t>
  </si>
  <si>
    <t>ANA LUCIA BADEL RAMOS</t>
  </si>
  <si>
    <t>Prestar servicios profesionales de carácter jurídico a la Oficina Asesora Jurídica del Ministerio de Ambiente y Desarrollo Sostenible, orientados al seguimiento y acompañamiento en el cumplimiento de órdenes judiciales vigentes, así como al apoyo en el ejercicio de la defensa judicial y extrajudicial de la entidad en los procesos y actuaciones que sean de competencia de la entidad.</t>
  </si>
  <si>
    <t>El valor del contrato a celebrar es hasta por la suma de CIENTO DIECISIETE MILLONES DE PESOS M/CTE ($117.000.000), incluido los impuestos a que haya lugar.</t>
  </si>
  <si>
    <t>1. Ejercer la representación judicial y extrajudicial del Ministerio en diligencias posfallo, medidas cautelares, audiencias de cumplimiento, comités de verificación, reuniones interinstitucionales y demás escenarios derivados de sentencias y órdenes judiciales, garantizando la defensa de los intereses de la entidad 2. Desarrollar la representación jurídica de la entidad en procesos judiciales, extrajudiciales, administrativos y constitucionales que sean asignados, actuando en todas las etapas procedimentales que exija la normatividad vigente 3. Impulsar al interior de las Direcciones Técnicas del Ministerio y demás entidades del SINA las gestiones necesarias para dar cumplimiento a las órdenes judiciales, promoviendo su inclusión en planes de acción y articulando reuniones de seguimiento periódicas, en las que se presente análisis del estado de cumplimiento y recomendaciones jurídicas 4. Elaborar fichas de seguimiento, conceptos, ayudas de memoria e informes actualizados sobre procesos, sentencias y órdenes judiciales, identificando las obligaciones que corresponden al Ministerio y a las Direcciones Técnicas, y sustentar, cuando sea requerido, la posición jurídica de la entidad ante los espacios institucionales designados 5. Registrar y mantener actualizada la información de los procesos y actuaciones a su cargo en las plataformas de gestión documental y jurídica que disponga la Oficina Asesora Jurídica (Arca, eKogui, Samai u otras), asegurando trazabilidad, calidad y oportunidad en los registros 6. Participar en reuniones, visitas, mesas de trabajo, audiencias y demás actividades de coordinación requeridas para el cumplimiento del objeto contractual 7. Atender, proyectar y consolidar respuestas a derechos de petición, quejas, reclamos, solicitudes de información, PQRS y demás requerimientos relacionados con las funciones asignadas, cumpliendo los plazos legales y reportando su trámite en los sistemas de gestión documental. 8. Cumplir con las demás actividades relacionadas con el objeto contractual que le sean asignadas por el Supervisor del Contrato</t>
  </si>
  <si>
    <t>CINDY LORENA LOTE RAYO</t>
  </si>
  <si>
    <t>Prestar servicios profesionales a la Oficina de Asuntos Internacionales del Ministerio de Ambiente y Desarrollo Sostenible, para apoyar el desarrollo, implementación y seguimiento de instrumentos económicos que permitan canalizar el financiamiento climático en el marco de los acuerdos de cooperación internacional, así como el seguimiento a los compromisos internacionales en materia ambiental.</t>
  </si>
  <si>
    <t>El valor del contrato a celebrar es hasta por la suma de CINCUENTA Y SEIS MILLONES DE PESOS M/CTE ($56.000.000), incluidos los impuestos a que haya lugar.</t>
  </si>
  <si>
    <t>1. Brindar apoyo a la Oficina de Asuntos Internacionales en el desarrollo, implementación y seguimiento de instrumentos económicos que permitan canalizar el financiamiento climático en el marco de los acuerdos de cooperación internacional. 2. Realizar análisis técnicos, financieros y operativos sobre instrumentos económicos nacionales e internacionales que faciliten el acceso directo y la movilización de recursos climáticos, incluyendo fondos, líneas de crédito verde, pagos por resultados, bancos comunitarios y otros mecanismos afines. 3. Gestionar y participar en reuniones técnicas, talleres, mesas de trabajo y espacios de articulación intra e interinstitucional con actores estratégicos involucrados en iniciativas de financiamiento climático, aportando análisis y recomendaciones relacionadas con instrumentos económicos y compromisos ambientales. 4. Apoyar la elaboración de insumos técnicos, conceptos, ayudas de memoria y documentos de contexto relacionados con el objeto contractual que permitan cumplir la misionalidad de la Oficina de Asuntos Internacionales 5. Apoyar a la Oficina de Asuntos Internacionales en la formulación, gestión y seguimiento de proyectos de cooperación internacional en los asuntos relacionados con el objeto contractual. 6. Realizar seguimiento a los compromisos adquiridos por el Ministerio de Ambiente y Desarrollo Sostenible en el marco de las negociaciones internacionales en materia de ambiental. 7. Realizar el seguimiento mensual a la Ejecución presupuestal asignado y realizar diferentes tramites que sean requeridos, para su apropiación. 8. Gestionar de manera oportuna las PQRSDF y requerimientos por parte de los diferentes solicitantes y entes de control conforme a la competencia de la OAI. 9.Las demás que le asigne el supervisor del contrato y que tengan relación directa con el objeto contractual</t>
  </si>
  <si>
    <t>El término estrictamente indispensable para que el contratista cumpla con el objeto y obligaciones contractuales será de ocho (8) meses, o hasta el 31 de diciembre del año de la suscripción del contrato, lo primero que ocurra.</t>
  </si>
  <si>
    <t>JENNY MARCELA SALGUERO CRUZ</t>
  </si>
  <si>
    <t>Prestar servicios profesionales a la Dirección de Cambio Climático y Gestión del Riesgo del Ministerio de Ambiente y Desarrollo Sostenible, para apoyar técnica y administrativamente en la gestión, articulación y desarrollo del eje estratégico de cooperación internacional y negociación multilateral, en coordinación con la Oficina de Asuntos Internacionales.</t>
  </si>
  <si>
    <t>El valor del contrato a celebrar es hasta por la suma de NOVENTA y CINCO MILLONES DE PESOS M/CTE ($95.000.000), incluido los impuestos a que haya lugar.</t>
  </si>
  <si>
    <t>1. Apoyar la gestión, formulación, articulación y seguimiento técnico de iniciativas, programas y proyectos de cooperación internacional relacionados con la acción climática, así como la preparación de insumos para las negociaciones multilaterales y líneas estratégicas de la Dirección de Cambio Climático y Gestión del Riesgo. Apoyar el desarrollo y seguimiento de los diferentes comités técnicos asociados a proyectos de cooperación internacional, así como contribuir a la operatividad técnica de la Comisión Intersectorial de Cambio Climático (CICC) y su Comité Técnico, en el marco de las funciones y competencias de la Dirección.⁠ Realizar el seguimiento a la ejecución de proyectos, programas y recursos provenientes de cooperación internacional relacionados o enfocados en la gestión del cambio climático, que permita identificar, mapear y consolidar las actividades desarrolladas y los productos recibidos, y su impacto en el Plan de acción, metas y compromisos de la DCCGR. Apoyar la elaboración de las ayudas de memoria para el Director(a), de las temáticas inherentes proyectos, programas y acciones articuladas con la cooperación internacional, así como las derivadas de los comités directivos de proyectos, sector ambiente y demás en los que se encuentre delegado el director técnico.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</si>
  <si>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NUEVE (9) MESES Y QUINCE DÍAS o hasta el 31 de diciembre de 2026 (lo primero que ocurra), contados a partir del cumplimiento de los requisitos de ejecución previo perfeccionamiento del contrato.</t>
  </si>
  <si>
    <t>JIMENA GOMEZ ESPINOSA</t>
  </si>
  <si>
    <t>COMERCIO INTERNACIONAL</t>
  </si>
  <si>
    <t>Profesional especializado grado 19 código 2028</t>
  </si>
  <si>
    <t>Prestar servicios profesionales a la Dirección de Cambio Climático y Gestión del Riesgo del Ministerio de Ambiente y Desarrollo Sostenible, para apoyar al grupo de Mitigación en la gestión y articulación funcional y temática para el desarrollo y operación del Registro Nacional de Emisiones de Gases de Efecto Invernadero – RENARE, garantizando su adecuada implementación y fortalecimiento como herramienta de gestión climática.</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</si>
  <si>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gestión y articulación funcional y temática para el desarrollo y operación del Registro Nacional de Emisiones de Gases de Efecto Invernadero – RENARE, garantizando su adecuada implementación, fortalecimiento y consolidación como herramienta central de gestión climática, asegurando su coherencia técnica, su operatividad institucional y su contribución al cumplimiento de los compromisos nacionales e internacionales en materia de cambio climático.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empalme.7. Realizar apoyo a la supervisión de los contratos de prestación de servicios profesionales relacionados con el desarrollo y ejecución del Registro Nacional de Emisiones de Gases de Efecto Invernadero – RENARE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10. Todas las demás que le sean asignadas por la Dirección y que tengan relación con el objeto contractual.</t>
  </si>
  <si>
    <t>C-3206-0900-5-40404A-3206011-02</t>
  </si>
  <si>
    <t>DIANA SOFIA VARONA BRAVO</t>
  </si>
  <si>
    <t>Prestar servicios profesionales a la Dirección de Cambio Climático y Gestión del Riesgo del Ministerio de Ambiente y Desarrollo Sostenible para apoyar al grupo de gestión del Riesgo en las acciones de seguimiento, análisis y gestión de los fenómenos asociados a la variabilidad climática, así como en el acompañamiento técnico y la articulación interinstitucional en el marco de la Comisión Técnica Nacional Asesora del Plan Nacional de Contingencia para Derrames de Hidrocarburos – PNC</t>
  </si>
  <si>
    <t>El valor del contrato a celebrar es hasta por la suma de OCHENTA Y NUEVE MILLONES DE PESOS M/CTE ($89.000.000), incluido los impuestos a que haya lugar.</t>
  </si>
  <si>
    <t>1. Apoyar en la gestión y consolidación de insumos técnicos para la construcción del Plan Gestión del Riesgo de Desastres del Sector Ambiente, que defina el papel del Sistema Nacional para la Gestión del Riesgo de Desastres (SNGRD) y su sinergia con el Sistema Nacional Ambiental (SINA), desde las competencias propias del sector ambiente y en articulación con otros planes y programas que se establezcan, y a su vez se alineen con instrumentos como marco estratégico del sector ambiente. Brindar acompañamiento técnico en el desarrollo consolidación y/o ejecución de acciones tendientes a la creación de la mesa técnica de gestión del riesgo del Ministerio de Ambiente y desarrollo sostenible y elaborar el plan de acción, conforme las directrices de la DCCGR. Aportar conocimiento e insumos técnicos en relación con la gestión ambiental del riesgo de desastres en temas de riesgo tecnológico como pérdida, derrame de hidrocarburos y otras sustancias peligrosas para el desarrollo de instrumentos orientadores establecidos dentro del Plan Nacional de Contingencias Frente a la Perdida de Contención de Hidrocarburos y otras Sustancias Peligrosas (Decreto 1868 de 2021); y participar como apoyo técnico en los espacios citados por la Comisión Técnica Asesora del Plan Nacional de Contingencia y la Comisión Nacional Asesora de Riesgo Tecnológico. Apoyar con insumos técnicos a los documentos, conceptos o requerimientos emitidos por otras dependencias y entidades tendientes a la gestión del riesgo de desastres y cambio climático.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7. Todas las demás que le sean asignadas por la Dirección y que tengan relación con el objeto contractual.</t>
  </si>
  <si>
    <t>GABRIEL AVELLANEDA AVELLANEDA</t>
  </si>
  <si>
    <t>Prestar servicios profesionales a la Dirección de Cambio Climático y Gestión del Riesgo del Ministerio de Ambiente y Desarrollo Sostenible para apoyar desde grupo de gestión del riesgo en el desarrollo del eje estratégico étnico territorial y diálogo social, en el marco del Plan de acción, las competencias misionales del área y los compromisos del Plan Nacional de Desarrollo.</t>
  </si>
  <si>
    <t>1. Apoyar en la formulación, construcción, implementación y seguimiento de los planes, programas, proyectos y acciones planteadas por el grupo de gestión del riesgo, incorporando el componente comunitario, conforme los lineamientos de la supervisión. Apoyar en la formulación, desarrollo y seguimiento a los proyectos, actividades y acciones asociadas a la meta de incendios forestales de la NDC (Contribuciones Determinadas a nivel Nacional), Manejo Integral del Fuego y de la red nacional de brigadas forestales comunitarias incorporando el componente comunitario y social, conforme los lineamientos de la supervisión. 3. Apoyar las acciones, actividades de apropiación social en procesos educativos, generación de contenidos para la comunicación, divulgación, para establecer dialogo de saberes con diferentes comunidades en el desarrollo de los procesos de gestión de riesgo de desastres, en que participe el grupo de Gestión del Riesgo de la Dirección de Cambio Climático y Gestión del Riesgo, conforme los lineamientos de la supervisión. Apoyar en el seguimiento desde el componente social y técnico en el cumplimiento a los acuerdos con comunidades étnicas en lo relacionado con la gestión del riesgo de desastres.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</si>
  <si>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DAVID MAURICIO SANCHEZ BERMUDEZ</t>
  </si>
  <si>
    <t>Prestar servicios profesionales a la Secretaria General y al Despacho de la Ministra de Ambiente y Desarrollo Sostenible en la asesoría jurídica, la revisión y proyección de actos administrativos, conceptos jurídicos y documentos de competencia</t>
  </si>
  <si>
    <t>El valor del contrato a celebrar es hasta por la suma de CIENTO VEINTE MILLONES TRESCIENTOS SESENTA MIL PESOS M/CTE ($120.360.000), incluido los impuestos a que haya lugar.</t>
  </si>
  <si>
    <t>1. Brindar apoyo y acompañamiento jurídico en los asuntos de competencia de la Secretaría General cuando se requiera. 2. Proyectar actos administrativos y conceptos jurídicos que respalden la toma de decisiones y contribuyan a la gestión institucional. 3. Realizar la revisión jurídica de documentos, actos y actuaciones administrativas de las áreas misionales de la entidad, en los que intervenga la Secretaría General. 4. Elaborar las respuestas a los derechos de petición que correspondan a la Secretaría General 5. Recibir, tramitar y realizar seguimiento a las solicitudes probatorias emitidas por el Grupo de Control Interno Disciplinario. 6. Revisar los documentos del Grupo de Control Interno con destino a la Secretaría General y/o para la firma del Secretario General. 7. Brindar apoyo en el seguimiento del Cumplimiento de Sentencias y órdenes derivadas del seguimiento de Sentencias, en que la Secretaría General haga parte de las dependencias asignadas para tales fines 8. Participar en reuniones, comités o espacios de trabajo que se requieran para el cumplimiento del objeto contractual, presentando los avances, resultados y compromisos adquiridos. 9. Las demás actividades asignadas por el supervisor, siempre que estén relacionadas con el objeto y las funciones del grupo</t>
  </si>
  <si>
    <t>MAYERLY CASTIBLANCO CRUZ</t>
  </si>
  <si>
    <t>Prestación de servicios profesionales en materia jurídica para apoyar las actuaciones administrativas de competencia del Grupo de Talento Humano y asistir jurídicamente al área en los asuntos de administración de personal.</t>
  </si>
  <si>
    <t>El valor del contrato a celebrar es hasta por la suma de OCHENTA Y DOS MILLONES SEISCIENTOS MIL PESOS M/CTE ($82.600.000), incluido los impuestos a que haya lugar.</t>
  </si>
  <si>
    <t>1. Proyectar y revisar los actos administrativos que se generan con ocasión a la implementación de los planes y del Grupo de Talento Humano. 2. Apoyar la estructuración de las fases de encargo de las vacantes del Ministerio de Ambiente y Desarrollo Sostenible realizando la elaboración y revisión de los documentos que se generen 3. Proyectar y revisar las respuestas que se generen en el área, en virtud de requerimientos internos o externos, entes de control, funcionarios y ciudadanos frente a la administración y gestión del talento humano, conforme a las normas vigentes y procedimientos internos aplicables. 4. Gestionar en la plataforma documental establecida en el Ministerio, todas las actuaciones, requerimientos, y demás relacionados con el objeto contractual asignados. 5. Proyectar las respuestas a los requerimientos jurídicos, conceptos, consultas y peticiones de los relacionadas con la implementación de los planes y programas del Grupo de Talento Humano. 6. Realizar las demás actividades asignadas por el supervisor de acuerdo con el objeto contractual.</t>
  </si>
  <si>
    <t>El término estrictamente indispensable para que el contratista cumpla con el objeto y obligaciones contractuales será ONCE MESES Y VEINTICUATRO DÍAS o hasta 31 de diciembre de la vigencia, lo primero que ocurra.</t>
  </si>
  <si>
    <t>JOSE JORGE CARRILLO CUELLO</t>
  </si>
  <si>
    <t>LICENCIATURA EN EDUCACION FISICA</t>
  </si>
  <si>
    <t>Prestar servicios de apoyo a la gestión al Grupo de Talento Humano para acompañar el desarrollo de las actividades que en el marco del plan de SST se ejecuten para el sistema de vigilancia epidemiologica de riesgo biomecanico, así como en actividades ludicas y deportivas que el GTH implemente para la ejecución del plan de bienestar.</t>
  </si>
  <si>
    <t>El valor del contrato a celebrar es hasta por la suma de VEINTICINCO MILLONES OCHENTA Y SEIS MIL OCHOCIENTOS PESOS, M/CTE ($25.086.800), incluido los impuestos a que haya lugar</t>
  </si>
  <si>
    <t>1. Apoyar la planificación y ejecución de actividades operativas y administrativas que se realicen en materia de bienestar y seguridad y salud en el trabajo que se desarrollen en la Entidad. 2. Apoyo en las actividades dirigidas a los funcionarios de la Entidad destinadas a fortalecer la habilidades y capacidades en los ámbitos individual y social. 3. Apoyar la identificación de las dependencias en las que se sea oportuno el desarrollo de talleres y actividades en materia de bienestar. 4. Apoyar en la gestión y ejecución de las actividades previstas en el Plan de Seguridad y Salud en el Trabajo (SST) relacionadas con el Sistema de Vigilancia Epidemiológica de Riesgo Biomecánico, de conformidad con la normatividad vigente y los lineamientos internos de la Entidad. 5. Cumplir con las demás obligaciones que requiera el supervisor y que estén relacionadas con el objeto del contrato.</t>
  </si>
  <si>
    <t>MARÍA JOSÉ DE LA OSSA HUMANEZ</t>
  </si>
  <si>
    <t>Prestar servicios profesionales a la Dirección de Asuntos Ambientales Sectorial y Urbana del Ministerio de Ambiente y Desarrollo Sostenible, para apoyar en la elaboración de instrumentos técnicos y/o normativos para el sector agrícola, así como en la articulación interinstitucional para el fortalecimiento de los sistemas agroalimentarios.</t>
  </si>
  <si>
    <t>El valor del contrato a celebrar es hasta por la suma de SESENTA MILLONES DE PESOS M/CTE ($60.000.000), incluido los impuestos a que haya lugar.</t>
  </si>
  <si>
    <t>1. Presentar para aprobación del supervisor un plan de trabajo (actividades, cronograma y entregables) dentro de los diez (10) días siguientes al cumplimiento de los requisitos de ejecución del contrato. 2. Generar insumos para la elaboración de instrumentos técnicos y/o normativos para la gestión ambiental del sector agrícola. 3. Apoyar a la DAASU en el desarrollo de las acciones requeridas en el marco de la Fase de Concertación de los procesos de delimitación participativa de los ecosistemas de páramo, específicamente en lo relacionado con las actividades agropecuarias. 4. Apoyar, participar y generar insumos en el marco de las acciones relacionadas con la Comisión Intersectorial de Derecho Humano a la Alimentación y el Programa Hambre Cero. Así como, las orientadas a la prevención de la pérdida y el desperdicio alimentario desde la producción y el consumo responsable. 5. Apoyar en los procesos de seguimiento a la Política para la Gestión Sostenible del Suelo, en temas relacionados con el sector agrícola.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9. Cumplir con las demás obligaciones que le sean asignadas por el supervisor del contrato, inherentes a la naturaleza del objeto contractual.</t>
  </si>
  <si>
    <t>GIAN PIERO FERNANDO CIRO FAVA CACERES</t>
  </si>
  <si>
    <t>INGENIERIA EN ENERGIA</t>
  </si>
  <si>
    <t>Prestar servicios profesionales a la Dirección de Asuntos Ambientales Sectorial y Urbana del Ministerio de Ambiente y Desarrollo Sostenible, para apoyar la formulación y divulgación de instrumentos técnicos y normativos de gestión ambiental en el sector eléctrico, para el fomento de la eficiencia energética y el desarrollo de las fuentes no convencionales de energía renovable, con énfasis en solar fotovoltaico.</t>
  </si>
  <si>
    <t>El valor del contrato a celebrar es hasta por la suma de SETENTA Y SEIS MILLONES QUINIENTOS MIL PESOS M/CTE (76.500.000),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</si>
  <si>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2. Apoyar técnicamente las acciones para avanzar en la estructuración, expedición y divulgación de los instrumentos técnicos o nomativos para impulsar la gestión eficiente de la energía. 3. Apoyar técnicamente la expedición y divulgación de los Términos de Referencia para la elaboración del Estudio de impacto Ambiental en proyectos de solares fotovoltaicos. 4. Apoyar la formulación del documento de evaluación de los impactos y los beneficios ambientales derivados de la promoción, fomento, y uso de las Fuentes No Convencionales de Energía- (FNCE), así como la cogeneración, la autogeneración, la generación distribuida y la gestión eficiente de energía, establecido en el literal c) del numeral 5 del artículo 6 de la Ley 1715 de 2014, modificado por el Artículo 129 del Decreto 2106 de 2019. 5. Brindar acompañamiento técnico para la gestión de impactos de los proyectos de hidrógeno, solares fotovoltaicos y eficiencia energética, cuando sea requerido. 6. Elaborar un informe respecto al avance en la instrumentación técnica y normativa de los proyectos de hidrógeno y proyectos solares fotovoltaicos, que aporten a la transición energética justa.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demás que sean requeridos por el supervisor del contrato, relacionados con el objeto y obligaciones contractuales, para lo cual se debe allegar los soportes de asistencia, ayudas de memoria y soporte del seguimiento a los compromisos establecidos, en caso de que aplique. 9.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 10. Brindar apoyo y participar, cuando sea necesario en las jornadas de capacitación o divulgación vinculadas con las funciones de la Dirección de Asuntos Ambientales, Sectorial y Urbana, directamente relacionada con el objeto contractual. 11. Las demás actividades que le asigne el supervisor del contrato y que tengan relación con el objeto contractual</t>
  </si>
  <si>
    <t>KAREN VIVIANA LOPEZ AGUILAR</t>
  </si>
  <si>
    <t>Coordinador (a) del Grupo del Sector de Hidrocarburos, Minería y Energético</t>
  </si>
  <si>
    <t xml:space="preserve">LUISA FERNANDA MADRID GOMEZ </t>
  </si>
  <si>
    <t>Prestar servicios profesionales para la identificación, análisis y definición de rutas de atención de los conflictos mineroambientales, en cumplimiento de las metas de la gestión ambiental minera del Plan de Acción de la Dirección de Asuntos Ambientales Sectorial y Urbana del Ministerio de Ambiente y Desarrollo Sostenible, así como de las órdenes judiciales y compromisos institucionales.</t>
  </si>
  <si>
    <t>1. Elaborar y presentar al supervisor un plan detallado de trabajo, que incluya actividades, cronograma y entregables, en un plazo máximo de diez (10) días calendario tras cumplir con los requisitos de ejecución establecidos en el contrato. 2. Elaborar el documento de Lineamientos Técnicos para la construcción de un Observatorio de Conflictos Minero - Ambientales. 3. Apoyar la estructuración y ejecución de proyectos y/o alianzas estratégicas relacionados con la implementación de las acciones del Plan de Acción Nacional sobre Mercurio que sean competencia del Ministerio de Ambiente y Desarrollo Sostenible. 4. Gestionar, ejecutar y hacer seguimiento a las acciones para dar cumplimiento de las órdenes establecidas mediante acciones judiciales (sentencias, medidas cautelares, entre otros), así como, movilizaciones sociales de competencia de la DAASU en el sector minero, según le sea asignado. 5. Establecer las orientaciones para la implementación del Acuerdo de Escazú y otros instrumentos relacionados con la participación de las comunidades en el desarrollo de las actividades mineras. 6. Apoyar en la implementación de los distritos mineros especiales para diversificación productiva y las actividades relacionadas con el cierre y post cierre minero según le sea asignado.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</si>
  <si>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CARLOS NORBERTO OLARTE BARRERA</t>
  </si>
  <si>
    <t>Profesional Especializado 2028 grado 19</t>
  </si>
  <si>
    <t>JULIANA CAROLINA FARFAN RODRIGUEZ</t>
  </si>
  <si>
    <t>Prestación de servicios profesionales para complementar y fortalecer los diferentes procesos de gestión de calidad requeridos por la Subdirección Administrativa y Financiera del Ministerio de Ambiente y Desarrollo Sostenible, mediante el acompañamiento en las acciones de planeación, implementación, seguimiento y mejora continua del Sistema Integrado de Gestión de Calidad de la Entidad.</t>
  </si>
  <si>
    <t>El valor del contrato a celebrar es hasta por la suma de CIENTO TREINTA Y CINCO MILLONES SETECIENTOS MIL PESOS M/CTE ($135.700.000), incluido los impuestos a que haya lugar.</t>
  </si>
  <si>
    <t>1. Proponer estratégicas de articulación entre al proceso financiero y de Comisiones y Apoyo Logístico para la gestión de los tramites de las legalizaciones y liquidaciones requeridas. 2. Apoyar la formulación, análisis y mejora de los indicadores de gestión y financieros de los procesos a cargo de la Subdirección Administrativa y Financiera que contribuyan a la toma de decisiones por parte de la directiva. 3. Brindar apoyo en las respuestas a las solicitudes de información internas y externas entorno a la gestión y tramites de los procesos a cargo de la Subdirección Administrativa y Financiera. 4. Apoyar el seguimiento y control oportuno en cuanto a la presentación de los reportes de planes de mejoramiento internos y externos de manera constante. 5. Actualizar el normograma vigente de los procesos que conforman la Subdirección Administrativa y Financiera. 6. Acompañar a los grupos de la Subdirección Administrativa y Financiera en la adopción, actualización y eliminación de documentos que deban ser publicados en el Sistema de Gestión de Calidad, dando cumplimiento a la Política de Fortalecimiento Organizacional y Simplificación de Procesos. 7. Adelantar soporte en la gestión y archivo de los expedientes derivados de los trámites ejecutados conforme al objeto contractual, de conformidad a las directrices establecidas y la normativa vigente del Archivo General de la Nación aplicada al archivo de la Subdirección Administrativa y Financiera. 8. Realizar seguimiento y control al cumplimiento de las metas establecidas en los proyectos de inversión asociados al Plan de Acción Institucional. 9. Brindar apoyo en el seguimiento a la ejecución presupuestal de la Subdirección Administrativa y Financiera tanto en proyectos de inversión como de funcionamiento. 10. Las demás actividades que estén relacionadas con el objeto contractual y que sean asignadas por el supervisor.</t>
  </si>
  <si>
    <t>El término estrictamente indispensable para que el contratista cumpla con el objeto y obligaciones contractuales será Once (11) Meses y Veinticuatro (24) días, o hasta 31 de diciembre de 2026, lo primero que ocurra.</t>
  </si>
  <si>
    <t>Prestación de servicios profesionales a la Subdirección Administrativa y Financiera del Ministerio de Ambiente y Desarrollo Sostenible, para brindar apoyo técnico en el desarrollo de los proyectos de fortalecimiento de la infraestructura física, incluyendo las obras de mantenimiento y adecuación, conforme a los lineamientos, planes y procedimientos de la Entidad.</t>
  </si>
  <si>
    <t>LILIAN VANESSA HEREDIA MAYO</t>
  </si>
  <si>
    <t>ARQUITECTURA</t>
  </si>
  <si>
    <t>1. Apoyar la planificación y seguimiento técnico de los proyectos de fortalecimiento de la infraestructura física, incluyendo obras de mantenimiento y adecuación, asegurando que se cumplan los lineamientos y procedimientos de la Entidad. 2. Brindar apoyo técnico en los trámites precontractuales, contractuales y poscontractuales de los contratos y proyectos de obra e infraestructura ejecutados en todas sus etapas a cargo de la Subdirección Administrativa y Financiera del Ministerio de Ambiente y Desarrollo Sostenible. 3. Atender requerimientos técnicos de entes de control y auditorías internas y externas relacionados con obras e infraestructura a cargo de la Subdirección Administrativa y Financiera. 4. Realizar visitas de apoyo de supervisión a las obras e infraestructura, verificando el cumplimiento de los diseños, especificaciones técnicas y cronogramas establecidos. 5. Elaborar, revisar y/o conceptuar sobre documentos técnicos, estudios, diseños, planos, especificaciones e informes arquitectónicos que se requieran para la correcta ejecución de los proyectos y contratos ejecutados por la Subdirección Administrativa y Financiera. 6. Apoyar la revisión y control de cantidades ejecutadas, costos y facturas relacionadas con los proyectos y contratos de infraestructura, facilitando la correcta imputación presupuestal y contable. 7. Apoyar la gestión y actualización de información técnica, planos, inventarios y expedientes de infraestructura y obras del Ministerio de Ambiente y Desarrollo Sostenible. 8. Hacer parte de los Comités de evaluación técnica de las propuestas allegadas en los procesos de selección de obras e infraestructura llevados a cabo por la Subdirección Administrativa y Financiera. 9. Participar en mesas técnicas y reuniones que se requieran para el desarrollo de los proyectos y contratos ejecutados. 10. Brindar soporte técnico para el cierre de los proyectos y contratos, incluyendo la verificación de la entrega de bienes y la documentación final de las obras. 11. Las demás actividades que estén relacionadas con el objeto contractual y que sean asignadas por el supervisor.</t>
  </si>
  <si>
    <t>CLAUDIA MARCELA SAAVEDRA PLATA</t>
  </si>
  <si>
    <t>Prestar servicios profesionales a la Subdirección Administrativa y Financiera del Ministerio de Ambiente y Desarrollo Sostenible para apoyar jurídicamente los procesos judiciales y administrativos de su competencia, actuando como enlace con la Oficina Asesora Jurídica y velando por el cumplimiento del marco normativo aplicable.</t>
  </si>
  <si>
    <t>El valor del contrato a celebrar es hasta por la suma de SETENTA Y DOS MILLONES CIENTO DOCE MIL TRESCIENTOS TREINTA Y TRES PESOS M/CTE ($72.112.333), incluido los impuestos a que haya lugar.</t>
  </si>
  <si>
    <t>1. Apoyar jurídicamente a la Subdirección Administrativa y Financiera en la elaboración de actos administrativos y documentos de naturaleza legal, tales como resoluciones, circulares, conceptos, memorandos, informes y respuestas a derechos de petición u otros requerimientos de carácter jurídico, conforme a los lineamientos del supervisor. 2. Realizar acompañamiento jurídico entre la Subdirección Administrativa y Financiera y la Oficina Asesora Jurídica, facilitando la articulación institucional en temas normativos, contractuales y administrativos, así como la participación en instancias interdependencias, mesas de trabajo y demás espacios de coordinación. 3. Gestionar y consolidar las respuestas jurídicas a requerimientos de organismos de control, solicitudes de congresistas y demás entidades públicas, a través de los canales institucionales habilitados, velando por el cumplimiento de los términos legales y la trazabilidad de la información. 4. Apoyar el análisis jurídico de asuntos presentados ante el Comité de Conciliación y Defensa Jurídica relacionados con la Subdirección Administrativa y Financiera, haciendo seguimiento a los casos asignados conforme a la normativa aplicable. 5. Apoyar la organización y archivo de expedientes jurídicos y contractuales en cumplimiento del objeto contractual, conforme a los lineamientos del Archivo General de la Nación y los procedimientos internos de la entidad. 6. Ejecutar las demás actividades jurídicas o administrativas relacionadas con el objeto contractual que le sean asignadas por el supervisor.</t>
  </si>
  <si>
    <t>MARY LUZ BARAHONA HERNANDEZ</t>
  </si>
  <si>
    <t>ASISTENCIA ADMINISTRATIVA</t>
  </si>
  <si>
    <t xml:space="preserve">GRUPO DE GESTION DOCUMENTAL </t>
  </si>
  <si>
    <t>FUNZA</t>
  </si>
  <si>
    <t>Prestar servicios de apoyo a la gestión requeridos por el Grupo de Gestión Documental en las actividades operativas, logísticas, documentales y administrativas, para el cumplimiento de los trámites a cargo del grupo, en el marco de la implementación de la Política Institucional de Gestión Documental y el Programa de Gestión Documental PGD</t>
  </si>
  <si>
    <t>El valor del contrato a celebrar es hasta por la suma de CUARENTA Y TRES MILLONES CUATROCIENTOS CINCUENTA Y DOS MIL PESOS M/CTE. ($43.452.000), incluido los impuestos a que haya lugar.</t>
  </si>
  <si>
    <t>1. Apoyar la gestión, control y seguimiento de las comunicaciones recibidas y enviadas por el Grupo de Gestión Documental, así como en la orientación a funcionarios, contratistas y usuarios externos en lo relacionado con las actividades y servicios del Grupo.   2. Solicitar insumos, requerimientos de almacén, recursos y servicios informáticos, comisiones y servicios administrativos, entre otros requeridos, haciendo uso de las herramientas y canales dispuestos por el Ministerio.   3. Proyectar y presentar para aprobación y firma los documentos que le sean requeridos por el Grupo de Gestión Documental cumpliendo con los lineamientos y procedimientos establecidos.   4. Apoyar al Grupo de Gestión Documental en las actividades relacionadas con la organización del archivo de gestión tales como actualización de expedientes físicos y electrónicos, elaboración de inventarios documentales, consulta y transferencia entre otros. 5. Organizar la agenda y las actividades logísticas que sean requeridas en el marco del cumplimiento de las funciones del Grupo de Gestión Documental. 6. Asistir a las reuniones y/o actividades que sean requeridos por el supervisor del contrato y que estén relacionados en el marco contractual. 7. Todas las demás que le sean asignadas por el Supervisor del Contrato y que tengan relación con el objeto contractual.</t>
  </si>
  <si>
    <t>El término estrictamente indispensable para que el contratista cumpla con el objeto y obligaciones contractuales será ONCE (11) meses VEINTICINCO (25) días, o hasta 31</t>
  </si>
  <si>
    <t xml:space="preserve">WILLIAM JAVIER PATARROLLO BAQUERO </t>
  </si>
  <si>
    <t>SISTEMAS DE INFORMACION Y DOCUMENTACION</t>
  </si>
  <si>
    <t>Prestar servicios profesionales al Grupo de Gestión Documental para la implementación, control de las estrategias y lineamientos relacionados con la gestión, preservación, acceso de archivos y documentos electrónicos para el desarrollo de los planes, programas, proyectos y actividades en materia de transformación digital y modernización de la gestión documental del Ministerio de Ambiente y Desarrollo Sostenible</t>
  </si>
  <si>
    <t>El valor del contrato a celebrar es hasta por la suma de (SESENTA Y UN MILLONES DOSCIENTOS MIL PESOS M/CTE ($61.200.000), incluido los impuestos a que haya lugar.</t>
  </si>
  <si>
    <t>1. Desarrollar, articular y controlar las actividades concernientes a la implementación de la estrategia y lineamientos para la organización de archivos y documentos electrónicos en el marco de la política institucional de gestión Documental y el Programa de Gestión Documental del Ministerio 2. Participar desde el punto de vista de la archivística en la formulación, actualización de los instrumentos archivísticos, lineamientos, documentos técnicos o normativos, procesos y procedimientos, entre otros, que sean requeridos en el marco de la transformación digital y la modernización de la gestión documental del Ministerio. 3. Atender desde su disciplina las actividades relacionadas con la revisión, implementación, optimización de los sistemas de información y herramientas informáticas que contribuyan a la gestión documental electrónica, mediante la realización y documentación de pruebas, mesas de trabajo, espacios de análisis, discusión y socialización, entre otras. 4. Proyectar los documentos requeridos para la Red de Archivos del Sector Ambiente de acuerdo con lo definido para las fases de implementación y las orientaciones del Grupo de Gestión Documental, así como en otras actividades que sean requeridas en el marco de la Política Sectorial de Gestión Documental. 5. Apoyar en la preparación de informes, reportes de indicadores y documentos técnicos que sean requeridos por el Grupo de Gestión Documental, recopilando los datos y evidencias de soporte necesarios. 6. Asistir a las reuniones y/o eventos que sean requeridos por el supervisor del contrato y que estén relacionados en el marco contractual, entre ellas las actividades programadas por la Mesa Sectorial de Gestión Documental. 7. Todas las demás que le sean asignadas por el Supervisor del Contrato y que tengan relación con el objeto contractual.</t>
  </si>
  <si>
    <t>El término estrictamente indispensable para que el contratista cumpla con el objeto y obligaciones contractuales será DIEZ (10) meses, o hasta 31 de diciembre de 2026, año de la suscripción del contrato, lo primero que ocurra.</t>
  </si>
  <si>
    <t>VALENTINA HIDALGO VASQUEZ</t>
  </si>
  <si>
    <t>Prestar servicios profesionales a la Subdirección de Educación y Participación para apoyar la articulación del Acuerdo de Escazú con las acciones de educación y participación ambiental adelantadas por la dependencia.</t>
  </si>
  <si>
    <t>El valor del contrato a celebrar es hasta por la suma de SESENTA MILLONES QUINIENTOS MIL PESOS M/CTE ($60.500.000) incluido los impuestos a que haya lugar.</t>
  </si>
  <si>
    <t>1. Apoyar la articulación intrainstitucional y territorial, en el marco del Sistema de Diálogo para la Conflictividad Ambiental, para el seguimiento y acompañamiento a líderes, lideresas y defensores ambientales en situación de riesgo, en coordinación con las entidades competentes. 2. Apoyar la sistematización y análisis de experiencias de participación ciudadana en la gestión ambiental, identificando buenas prácticas, desafíos y recomendaciones para la integración efectiva de Escazú. 3. Apoyar en la organización de espacios de diálogo, organizando y facilitando talleres, mesas de trabajo y consultas con actores clave para socializar avances y recoger insumos sobre la integración de Escazú en la gestión ambiental participativa. 4. Documentar, analizar y reportar los avances, retos y logros de las iniciativas implementadas por el Ministerio de Ambiente y Desarrollo Sostenible en relación con el acuerdo de Escazú generando insumos para la toma de decisiones, la rendición de cuentas y la replicabilidad de buenas prácticas. 5. Apoyar en la identificación y gestión de alianzas estratégicas con entidades públicas, organizaciones de la sociedad civil, academia y cooperación internacional para potenciar el alcance de las acciones de educación y participación ambiental vinculadas al Acuerdo de Escazú. 6. Elaborar la proyección de respuestas a solicitudes, consultas y demás asuntos que correspondan a la competencia de la Subdirección y que le sean asignados por el supervisor relacionados con el objeto del contrato.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</si>
  <si>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El término estrictamente indispensable para que el contratista cumpla con el objeto y obligaciones contractuales será (11) meses, o hasta el 31 de diciembre, lo primero que ocurra.</t>
  </si>
  <si>
    <t>YULIETH PAOLA ALVARADO CALDERON</t>
  </si>
  <si>
    <t>Prestar servicios profesionales a la Subdirección de Educación y Participación para adelantar la articulación intra e interinstitucional de los procesos de gestión interna.</t>
  </si>
  <si>
    <t>1. Apoyar los procesos de gestión del conocimiento e innovación implementados en la dependencia 2. Realizar el seguimiento al plan de gestión estratégica de la subdirección 3. Realizar el control y monitoreo al proceso de sistematización de actividades y atenciones adelantadas por los equipos de la SEP 4. Apoyar el proceso de planeación de actividades de los equipos de la SEP. 5. Realizar la articulación entre los grupos de trabajo con el fin de atender los requerimientos de información, actividades y demás necesidades internas para el cumplimiento de la misionalidad de la oficina. 6. Promover la articulación en los procesos de participación y educación con las entidades que conforman el Sistema Nacional Ambiental – SINA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</si>
  <si>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El valor del contrato a celebrar es hasta por la suma de SESENTA Y CINCO MILLONES QUINIENTOS CUARENTA MIL PESOS M/CTE ($65.540.000) incluido los impuestos a que haya lugar.</t>
  </si>
  <si>
    <t xml:space="preserve">JENNY PAOLA GALLO SANCHEZ </t>
  </si>
  <si>
    <t>LICENCIATURA EN BIOLOGIA</t>
  </si>
  <si>
    <t>Prestar servicios técnicos especializados a la Dirección de Bosques, Biodiversidad y Servicios Ecosistémicos del Ministerio de Ambiente, con el fin de apoyar la gestión técnico-administrativa en la región Amazónica, en el marco del Plan Integral de Contención a la Deforestación y la Estrategia Nacional de Restauración 2023 2026, así como asistir metodológicamente en el cumplimiento de las metas establecidas en el Plan Nacional de Desarrollo 20222026</t>
  </si>
  <si>
    <t>1. Prestar asistencia técnica en los comités directivos, comités técnicos y mesas de trabajo vinculados a la implementación de proyectos en la Amazonía, en el marco del Plan Integral de Contención a la Deforestación 2023 2026, financiados con recursos del Fondo para la Vida y la Biodiversidad. 2. Proveer soporte técnico en los espacios de coordinación incluidos comités directivos, técnicos y mesas de trabajo asociados a proyectos en la Amazonía financiados por la cooperación internacional, en el marco del Plan Integral de Contención a la Deforestación 2023 2026. 3. Apoyar la gestión de espacios técnicos para la articulación interinstitucional al interior del Ministerio de Ambiente, con el Sistema Nacional Ambiental SINA y demás entidades competentes, orientada a la implementación de proyectos en la Amazonía enfocados en la contención de la deforestación. 4. Contribuir de manera técnica para encauzar la elaboración y presentación de informes periódicos de seguimiento a la implementación de los proyectos que contribuyen al cumplimiento de las metas del Plan Nacional de Desarrollo 2022 2026, en materia de contención de la deforestación. 5. Brindar asistencia técnica especializada para la adecuada ejecución e implementación de los proyectos GEF Vida Amazonía y GEF Corredor del Jaguar, de conformidad con los lineamientos técnicos y operativos establecidos, así como ejercer la representación institucional del Ministerio en los espacios de articulación interinstitucional e intersectorial relacionados con dichos proyectos. 6. Apoyo a la supervisión a los convenios y contratos designados por la DBBSE. 7. Brindar orientación técnica en la elaboración de respuestas a peticiones, quejas, reclamos y solicitudes (PQ`s) relacionadas con las acciones de contenciòn a la deforestaciòn en la Amazonía. 8. Las demás que se requieran para la adecuada ejecución del objeto contractual</t>
  </si>
  <si>
    <t>El valor del contrato a celebrar es hasta por la suma de CIENTO OCHENTA Y UN MILLONES DOSCIENTOS OCHENTA MIL PESOS M/CTE ($181.280.000) incluido los impuestos a que haya lugar.</t>
  </si>
  <si>
    <t>JHON JAIR GARCES BELTRAN</t>
  </si>
  <si>
    <t>Prestar servicios profesionales a la Dirección de Bosques, Biodiversidad y Servicios Ecosistémicos para apoyar la gestión técnica y la operatividad del módulo de Salvoconducto Único Nacional en Línea (SUNL) del Sistema Nacional de Trazabilidad Forestal, contemplando asesoría técnica, mantenimiento correctivo y el poyo en la implementación de nuevas funcionalidades</t>
  </si>
  <si>
    <t>1. Realizar las historias de usuario, casos de pruebas, informes de ejecución de casos pruebas y 
demás componentes establecidos por la OTIC del Ministerio, para los nuevos requerimientos 
funcionales y ajustes de los casos para el módulo de salvoconducto único nacional en línea, SUNL.
2. Apoyar la implementación y gestión de los desarrollos y despliegues para mejoras  técnicas en los 
ambientes de prueba y producción; así como la solución a incidentes que garanticen la operación del 
módulo de salvoconducto único nacional en línea, SUNL, conforme a los lineamientos  del Ministerio.
3. Dar soporte y atender los casos técnicos presentados y reportados por parte de los usuarios 
temáticos del módulo del salvoconducto único nacional en línea, SUNL de acuerdo con lo definido en 
los acuerdos de nivel de servicio - ANS para SUNL.
4. Actualizar los documentos técnicos tales como, manual técnico, manual de instalación, diccionario de 
datos, entre otros; así mismo, los repositorios asignados para el módulo de salvoconducto único 
nacional en línea, SUNL  5. Apoyar a la Dirección en la supervisión de los contratos y/o convenios, así como participar en las 
diferentes mesas de trabajo, reuniones y comités, relacionados con los trámites a cargo cuando se 
requiriera por parte del supervisor
6. Brindar soporte para la administración técnica de los módulos que conforman el SNTF.
7.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8. Las demás que se requieran para la adecuada ejecución del objeto contractual.</t>
  </si>
  <si>
    <t>El valor del contrato a celebrar es hasta por la suma de OCHENTA Y CUATRO MILLONES NOVECIENTOS SETENTA Y CINCO MIL PESOS M/CTE ($84.975.000) incluido los impuestos a que haya lugar</t>
  </si>
  <si>
    <t>LUIS ALEXANDER HERRERA ROJAS</t>
  </si>
  <si>
    <t>INGENIERO FORESTAL</t>
  </si>
  <si>
    <t>Prestar servicios profesionales a la Dirección de Bosques, Biodiversidad y Servicios Ecosistémicos, apoyando el direccionamiento para la implementación del Sistema Nacional de Trazabilidad Forestal y del Módulo de Libro de Operaciones forestales en Línea (LOFL), que aporte en la gestión sostenible de los recursos forestales y de la flora silvestre, y en el fortalecimiento a la contención de la deforestación a nivel nacional.</t>
  </si>
  <si>
    <t>1. apoyar el direccionamiento e implementación del Sistema Nacional de Trazabilidad Forestal (SNTF). 2. Brindar apoyo técnico a las autoridades ambientales a nivel nacional en la implementación de los diferentes módulos que componen el Sistema Nacional de Trazabilidad Forestal (SNTF). 3. Identificar, proponer y validar las acciones de mejora de los módulos que componen el Sistema Nacional de Trazabilidad (SNTF) en la Ventanilla Integral de Trámites Ambiental en Línea (VITAL). 4. Realizar asistencia técnica como profesional funcional del módulo del Libro de Operaciones Forestales en Línea (LOFL), para el proceso, implementación y mantenimiento del módulo y elaborar reportes trimestrales de avance en la implementación del LOFL . 5. Acompañar técnicamente la conceptualización y arquitectura del módulo de planificación forestal en línea hace parte del SNTF. 6. Acompañar desde el componente temático los procesos de actualización y/o formulación de iniciativas normativas relacionadas con la implementación del Sistema Nacional de Trazabilidad Forestal (SNTF). 7. Elaborar los reportes relacionados con el Sistema Nacional de Trazabilidad Forestal en el marco de los CONPES, planes de mejoramiento y demás requerimientos afines. 8. Atender oportunamente las PQRS que le sean asignadas y que tengan relación con el objeto del contrato, dentro de los términos establecidos en la ley y demás disposiciones legales vigentes. 9. Apoyar a la Dirección en la supervisión de los contratos y/o convenios, así como participar en las diferentes mesas de trabajo, reuniones y comités, relacionados con los trámites a cargo cuando se requiriera por parte del supervisor 10. Las demás que se requieran para la adecuada ejecución del objeto contractual</t>
  </si>
  <si>
    <t>El valor del contrato a celebrar es hasta por la suma de NOVENTA Y SIETE MILLONES DOSCIENTOS TREINTA Y DOS MIL M/CTE ($97.232.000) incluido los impuestos a que haya lugar.</t>
  </si>
  <si>
    <t>El término estrictamente indispensable para que el contratista cumpla con el objeto y obligaciones contractuales será de ONCE (11) MESES Y VEINTICUATRO (24) DÍAS.</t>
  </si>
  <si>
    <t>RAIMUNDO HUMBERTO TAMAYO MEDINA</t>
  </si>
  <si>
    <t>Prestar los servicios profesionales para el apoyo al fortalecimiento de la gestión, implementación y seguimiento de los instrumentos de planificación de cuencas hidrográficas, según el marco legal vigente y la política para la gestión Integral del Recurso hídrico.</t>
  </si>
  <si>
    <t>El valor del contrato a celebrar es hasta por la suma de CIENTO CUARENTA Y SEIS MILLONES TRESCIENTOS VEINTIDÓS MIL OCHOCIENTOS VEINTICINCO PESOS M/CTE ($146.322.825), incluido los impuestos a que haya lugar.</t>
  </si>
  <si>
    <t>1. Apoyar técnicamente las acciones, estrategias y/o lineamientos relacionados con el fortalecimiento de los instrumentos de planificación de cuencas. 2. Apoyar el proceso de actualización de la Guía técnica para la formulación de los planes de Ordenación y Manejo de cuencas hidrográficas - POMCA 3. Apoyar técnicamente las acciones, estrategias y/o lineamientos relacionados con el seguimiento y reporte de estado de los instrumentos de planificación de cuencas. 4. Brindar acompañamiento técnico en las diferentes instancias y escenarios de dialogo en el marco de los instrumentos de planificación que sea convocado. 5. Aportar insumos técnicos de apoyo para el cumplimiento de las acciones judiciales y otras iniciativas lideras o que apoya la dependencia, de acuerdo con la asignación realizada por la supervisión. 6. Apoyar los temas transversales del grupo de planificación de cuencas conforme a lo requerido por el supervisor del contrato conforme a la experticia en gestión integral del recurso hídrico. 7.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</si>
  <si>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o hasta 31 de diciembre de 2026 lo primero que ocurra.</t>
  </si>
  <si>
    <t>LAURA SOFIA GONZALEZ MACEA</t>
  </si>
  <si>
    <t>El valor del contrato a celebrar es hasta por la suma de OCHENTA Y UN MILLONES NOVECIENTOS MIL PESOS M/CTE ($81.900.000) incluido los impuestos a que haya lugar.</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</si>
  <si>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F-A-CTR-52: V11 – 16/10/2025 Página 13 de 27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</si>
  <si>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KARENT SOFIA LOPEZ VIVAS</t>
  </si>
  <si>
    <t>OMAR BERNARDO MILLAN BAUTISTA</t>
  </si>
  <si>
    <t>C-3208-0900-6-10101A-3208012-02</t>
  </si>
  <si>
    <t>Prestar servicios profesionales a la Subdirección de Educación y Participación para apoyar la estructuración del plan de acción de la Política Nacional de Educación Ambiental</t>
  </si>
  <si>
    <t>El valor del contrato a celebrar es hasta por la suma de OCHENTA Y SIETE MILLONES OCHOCIENTOS TREINTA Y TRES MIL TRESCIENTOS TREINTA Y TRES PESOS M/CTE ($87.833.333) incluido los impuestos a que haya lugar.</t>
  </si>
  <si>
    <t>1. Apoyar el proceso de actualización de la Política Nacional de Educación Ambiental 2. Apoyar la consolidación de información para la construcción del plan de acción de la Política Nacional de Educación Ambiental 3. Apoyar la implementación de la Política Nacional de Educación Ambiental para la Vida, mediante el desarrollo de acciones pedagógicas y técnicas, en el marco del Programa Nacional de Educación Ambiental 4. Contribuir en la construcción de herramientas pedagógicas que aporten a la implementación de las estrategias para la gestión ambiental de manera articulada con las diferentes dependencias del Ministerio y entidades del Sector.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</si>
  <si>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El término estrictamente indispensable para que el contratista cumpla con el objeto y obligaciones contractuales será de diez (10) meses, diez (10) días calendario, o hasta 31 de diciembre del año de la suscripción del contrato, lo primero que ocurra.</t>
  </si>
  <si>
    <t>GABRIEL MUTIS NAMUR</t>
  </si>
  <si>
    <t>Prestar servicios profesionales al Grupo de Recursos Genéticos para apoyar en el alistamiento e implementación de la "Estrategia para el Fortalecimiento de Capacidades del Sector Ambiental en Seguridad de la Biotecnología" y en la negociación e implementación de acuerdos y convenios internacionales relacionados con recursos genéticos y seguridad de la biotecnología.</t>
  </si>
  <si>
    <t>El valor del contrato a celebrar es hasta por la suma de NOVENTA Y TRESMILLONES TRESCIENTOS CINCUENTA Y NUEVE MIL DOSCIENTOS PESOS M/CTE ($93.359.200) incluido los impuestos a que haya lugar.</t>
  </si>
  <si>
    <t>1. Apoyar el alistamiento de la "Estrategia para el Fortalecimiento de Capacidades del Sector Ambiental en Seguridad de la Biotecnología". Adelantar las acciones correspondientes a la implementación de la "Estrategia para el Fortalecimiento de Capacidades del Sector Ambiental en Seguridad de la Biotecnología". Aportar insumos técnicos para la implementación y negociación de acuerdos y convenios internacionales relacionados con recursos genéticos y seguridad de la biotecnología. Preparar informes mensuales sobre el estado de avance de las actividades asignadas, así como actualizar registros e información conforme a los lineamientos establecidos por el supervisor. Redactar y gestionar respuestas a las PQRS asignadas, conforme a los términos legales vigentes, a través de la plataforma ARCA u otros medios institucionales, incluyendo el respectivo reporte en el Sistema de Gestión Documental. Las demás que se requieran para la adecuada ejecución del objeto contractua</t>
  </si>
  <si>
    <t>ANDREA BONILLA ALVIS</t>
  </si>
  <si>
    <t>ALBA LUCIA MONTENEGRO SALCEDO</t>
  </si>
  <si>
    <t>Profesional Especializado Grado 6 Código 2028</t>
  </si>
  <si>
    <t>Prestación de servicios profesionales a la Dirección de Bosques, Biodiversidad y Servicios Ecosistémicos del Ministerio de Ambiente y Desarrollo Sostenible, para generar y revisar documentos técnicos desde el componente biótico relacionados con la conservación, uso, manejo y ordenación de las Reservas Forestales Nacionales.</t>
  </si>
  <si>
    <t>El valor del contrato a celebrar es hasta por la suma de OCHENTA Y CUATRO MILLONES DEPESOS M/CTE ($84.000.000), incluido los impuestos a que haya lugar.</t>
  </si>
  <si>
    <t>1. Proyectar y revisar, según sea el caso desde el componente biótico los documentos técnicos relacionados con el trámite de sustracción y pronunciamiento para el desarrollo de actividades de bajo impacto en Reservas Forestales Nacionales. Proyectar y revisar, según sea el caso, los documentos técnicos relacionados con la conservación, uso, manejo y ordenación de las Reservas Forestales Nacionales. Realizar visitas técnicas en campo desde el componente biótico, en el marco de la conservación, uso, manejo y ordenación de las Reservas Forestales Nacionales, con el fin de recopilar información que soporte la evaluación y emisión de conceptos técnicos. Revisar las respuestas de las PQRS y demás requerimientos relacionados con el objeto del contrato, dentro de los tiempos requeridos. Apoyar a la Dirección en la supervisión de los contratos y/o convenios, así como participar en las diferentes mesas de trabajo, reuniones y comités, relacionados con los trámites a cargo cuando se requiriera por parte del supervisor. Evidenciar la ejecución de las actividades creadas mediante el Sistema de Información para la Gestión de Trámites Ambientales SILAMC a través de reporte emitido por este, según corresponda. Remitir al archivo de la entidad los documentos que le sean asignados y los que elabore, mediante el formato único de inventario documental (FUID) Las demás que se requieran para la adecuada ejecución del objeto contractual</t>
  </si>
  <si>
    <t>El término estrictamente indispensable para que el contratista cumpla con el objeto y obligaciones contractuales será DIEZ (10) MESESY QUINCE (15) DÍAS, o hasta 31 de diciembredel año de la suscripción del contrato, lo primero que ocurra</t>
  </si>
  <si>
    <t>NANCY BEATRIZ AYALA AVILAN</t>
  </si>
  <si>
    <t>CONTADORA PÚBLICA</t>
  </si>
  <si>
    <t>Prestación de servicios profesionales al Grupo de Contabilidad en las operaciones contables inherentes al procedimiento pago de contratistas y proveedores (1).</t>
  </si>
  <si>
    <t>El valor del contrato a celebrar es hasta por la suma de OCHENTA Y NUEVE MILLONES SEISCIENTOS OCHENTA MIL PESOS M/CTE ($ 89.680.000) incluido los impuestos a que haya lugar.</t>
  </si>
  <si>
    <t>1. Generar en el SIIF - Nación las cuentas por pagar de las personas naturales y jurídicas acorde con la normatividad vigente, así como las cuentas por pagar de nómina, cajas menores, Bonos y Cuotas partes pensional, Fondo Nacional del Ahorro y Parafiscales, Giros a los Institutos, Pagos Contribuciones Internacionales, Pagos Cuotas de Auditaje y Sentencias Judiciales. Efectuar la liquidación y aplicar las deducciones tributarias y descuentos correspondientes en el aplicativo "Mads Cuentas", de las personas naturales y jurídicas según la normatividad vigente, correspondiente a las cuentas que le sean asignadas a través del Arca radicadas por las dependencias. Generar en el SIIF - Nación las obligaciones de las personas naturales y jurídicas observando las deducciones y descuentos previamente realizados, acorde con la normatividad vigente. Actualizar la Base de Datos de Cuentas de personas naturales, jurídicas y administrativas para su obligación u orden de pago. Gestionar las Arcas asignadas, garantizando su respectivo trámite conforme a los procedimientos establecidos Apoyar al Grupo de Contabilidad en la emisión de conceptos a los requerimientos tributarios de personas naturales, jurídicas, Entes de control y las diferentes dependencias de la entidad. Realizar las devoluciones correspondientes a las "deducciones en exceso", de acuerdo con las solicitudes presentadas por los terceros en el aplicativo SIIF Nación. Apoyar al Grupo de Contabilidad en la gestión del proceso de los traslados por deducciones de nómina en el aplicativo SIIF Nación siguiendo los procedimientos establecidos. Aprobar las cuentas bancarias de los funcionarios en el aplicativo SIIF Nación. 10. Generar en el SIIF Nación las autorizaciones de traslados entre libretas Cuenta Única Nacional solicitados por la secretaria técnica del FCA. 11. Apoyar en la apertura, reembolsos y cierre de las cajas menores que tenga a cargo la entidad cuando sea requiera. 12. Realizar y aprobar en el SIIF - Nación las cuentas por pagar no presupuestales requeridos para generar el acreedor y las autorizaciones de endoso que sean requeridas para tramite de pago. 13. Las demás actividades que estén relacionadas con el objeto contractual y que sean asignadas por el supervisor.</t>
  </si>
  <si>
    <t>El término estrictamente indispensable para que el contratista cumpla con el objeto y obligaciones contractuales será de Once (11) Meses y Veinticuatro (24) días, o hasta el 31 de diciembre de 2026, lo primero que ocurra.</t>
  </si>
  <si>
    <t>CORINA DEL PILAR ESTRADA BARRIOS</t>
  </si>
  <si>
    <t>FILOSOFIA</t>
  </si>
  <si>
    <t>Prestar servicios profesionales a la Subdirección de Educación y Participación para apoyar las acciones en torno a la actualización de la Política Nacional de Educación Ambiental.</t>
  </si>
  <si>
    <t>El valor del contrato a celebrar es hasta por la suma de SETENTA Y ÚN MILLONES QUINIENTOS MIL PESOS M/CTE ($71.500.000) incluido los impuestos a que haya lugar.</t>
  </si>
  <si>
    <t>1. Apoyar el proceso de actualización de la Política Nacional de Educación Ambiental, mediante la consolidación de insumos, documentos y aportes requeridos. 2. Apoyar la revisión y análisis de información técnica, normativa y pedagógica que sirva de base para la actualización de la Política Nacional de Educación Ambiental. 3. Apoyar los espacios de socialización, consulta y participación ciudadana orientados a la actualización de la Política Nacional de Educación Ambiental. 4. Elaborar informes, documentos de apoyo y demás productos que resulten necesarios para la consolidación de los avances en el proceso de actualización de la Política Nacional de Educación Ambiental. 5. Brindar apoyo en la implementación, difusión y fortalecimiento de las acciones derivadas del Programa Nacional de Educación Ambiental.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</si>
  <si>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LAURA CRISTINA AMARANTA MEDINA CARRILLO</t>
  </si>
  <si>
    <t>Jefe Oficina de Control Interno</t>
  </si>
  <si>
    <t>El valor del contrato a celebrar es hasta por la suma de CIENTO TRES MILLONES QUINIENTOS MIL PESOS M/CTE ($103.500.000), incluido los impuestos a que haya lugar.</t>
  </si>
  <si>
    <t>Prestar servicios profesionales a la Oficina de Control Interno del Ministerio de Ambiente y Desarrollo Sostenible, para apoyar jurídicamente el seguimiento y evaluación del Sistema de Control Interno y del Modelo Integrado de Planeación y Gestión, la evaluación de la gestión integral del riesgo, evaluación de controles institucionales y desarrollar las demás actividades previstas en el Plan Operativo del proceso de Evaluación Independiente (EIN) que contribuyan a la verificación de la implementación del MIPG, así como a la ejecución del Plan Anual de Auditorías para la vigencia 2026.</t>
  </si>
  <si>
    <t>1. Presentar el plan de trabajo del contrato a más tardar a los diez (10) días hábiles contados desde el inicio de este, bajo los mismos parámetros establecidos para el plan anual de auditorías de la vigencia 2026. Apoyar la ejecución del plan anual de auditorías de la vigencia 2026, verificando el cumplimiento del Sistema de Control Interno del Ministerio, de conformidad con el objeto contractual y la asignación que haga el supervisor del contrato. Apoyar jurídicamente la proyección de los acápites a cargo de la Oficina de Control Interno en las respuestas de solicitudes de información, reportes de gestión o consultas con destino al Congreso de la República, Entes Externos de Control, Organismo de Vigilancia, o comités institucionales y sectoriales del Ministerio. Apoyar jurídicamente a la Oficina de Control Interno, en asuntos relacionados con el Sistema de Control Interno, MECI, MIPG y su articulación con el PTEP, así como en la revisión jurídica de informes, actas y documentos, con el fin de verificar que se ajusten a los lineamientos normativos vigentes. Desarrollar las actividades que le sean asignadas en el marco de la estrategia para fortalecer el rol de enfoque a la prevención de la Oficina de Control Interno de la vigencia 2026. Apoyar la actualización del normograma del proceso de Evaluación Independiente (EIN), y el análisis jurídico de resoluciones internas vigentes con el fin de formular recomendaciones para su actualización o mejora, conforme a los lineamientos del MIPG y el Sistema de Control Interno. Apoyar jurídicamente el seguimiento a los planes de mejoramiento institucional, derivados de auditorías internas o externas, identificando posibles riesgos jurídicos o debilidades de cumplimiento normativo. Realizar seguimiento a las solicitudes de información presentadas por entes externos de control con el fin de generar las alertas necesarias para su adecuada respuesta por parte del Ministerio. Proyectar, consolidar, gestionar y organizar respuestas a derechos de petición y la producción documental asignadas por la Oficina de Control Interno relacionadas con el objeto del contrato, en las herramientas, plataformas y sistemas de gestión documental empleados por el Ministerio, dando cumplimiento a las disposiciones normativas legales y las promovidas por el Archivo General de la Nación y el Ministerio de las Tecnologías de la Información y Comunicación. Participar en reuniones y visitas en el marco de los roles asignados a las Oficinas de Control Interno autorizados y/o designadas por el supervisor del contrato relacionados con el objeto y obligaciones contractuales. Apoyar la evaluación de la gestión integral del riesgo en el Ministerio, aplicando las metodologías vigentes del Departamento Administrativo de la Función Pública y de la Secretaría de Transparencia Apoyar el rediseño y actualización de los instrumentos de gestión integral del riesgo asociados al proceso Evaluación independiente. 13. Apoyar la evaluación de la implementación de las políticas de MIPG en el Ministerio, de acuerdo con la asignación que haga el supervisor del contrato. Apoyar el desarrollo de las actividades que le sean asignadas en el plan operativo del proceso EIN en concordancia con el objeto contractual. Realizar actividades seguimiento, estructuración de datos de planes de mejoramiento suscritos ante la Contraloría General de la República, y organización de los soportes de avance en el repositorio asignado por OAP. Entregar con el último informe, el inventario de documentos producidos en la ejecución del contrato de conformidad con la tabla de retención documental TRD y el formato único de inventario documental FUID. Las demás que le sean asignadas por el supervisor del contrato y que sean afines con el objeto contractual en el marco de su especialidad y experticia.</t>
  </si>
  <si>
    <t>El término estrictamente indispensable para que el contratista cumpla con el objeto y obligaciones contractuales será once (11) meses y quince (15) días, o hasta 30 de diciembre del año de la suscripción del contrato, lo primero que ocurra.</t>
  </si>
  <si>
    <t>VIVIANA CAROLINA DIAZ GARNICA</t>
  </si>
  <si>
    <t>Prestar servicios profesionales a la Dirección de Gestión Integral del Recurso Hídrico del Ministerio de Ambiente y Desarrollo Sostenible, para apoyar técnicamente las acciones de fortalecimiento y seguimiento de los instrumentos de planificación de cuencas y acuíferos, así como los compromisos y prioridades territoriales en la Macrocuenca Orinoco.</t>
  </si>
  <si>
    <t>El valor del contrato a celebrar es hasta por la suma de Ciento seis millones ochocientos catorce mil cuatrocientos pesos M/CTE ($106.814.400), incluido los impuestos a que haya lugar.</t>
  </si>
  <si>
    <t>1. Brindar apoyo a los ejercicios de fortalecimiento de capacidades dirigido a las Autoridades Ambientales priorizadas y otros actores locales asociado a los instrumentos de planificación de cuencas y acuíferos en la Macrocuenca Orinoco, así como el seguimiento de estos. Brindar apoyo técnico e insumos para el cumplimiento de los lineamientos del Plan Estratégico de Macrocuenca Orinoco, acciones judiciales, compromisos territoriales y otras iniciativas del Ministerio de Ambiente y Desarrollo Sostenible de acuerdo a la asignación realizada por la supervisión. Realizar los reportes de NDC conforme a los tiempos establecidos para tal fin en lo relacionado a las acciones desarrolladas para el cumplimiento de los lineamientos del Plan Estratégico de Macrocuenca Orinoco. Apoyar el proceso de actualización de la guía técnica para la formulación de los planes de Ordenación y Manejo de cuencas hidrográficas - POMCA Apoyar las acciones, lineamientos o proyectos relacionados con el manejo de cuencas transfronterizas asignados por el supervisor. Apoyar desde el área técnica la articulación de las determinantes ambientales derivadas de los instrumentos de planificación.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Las demás actividades que le sean requeridas por el Supervisor del Contrato y que tenga relación con el objeto y obligaciones del contrato.</t>
  </si>
  <si>
    <t>OSCAR OVIDIO ROMERO AGUDELO</t>
  </si>
  <si>
    <t>Prestar servicios profesionales al Despacho de la Ministra de Ambiente y Desarrollo Sostenible para dar apoyo en la planificación y el monitoreo del programa y los proyectos de la ecorregión de Páramos, así como en la ejecución de actividades interinstitucional e intersectorial, dentro del marco del eje de transformación del ordenamiento territorial relacionado con el agua.</t>
  </si>
  <si>
    <t>El valor del contrato a celebrar es hasta por la suma de CIENTO SESENTA Y OCHO MILLONES VEINTIOCHO MIL PESOS M/CTE ($168.028.000), incluido los impuestos a que haya lugar.</t>
  </si>
  <si>
    <t>1. Apoyar la gestión para la estructuración y viabilización de proyectos del portafolio de la ecorregión de Páramos que se tramita ante el Fondo para la Vida y la Biodiversidad, de conformidad con lo lineamientos que proporcione el Despacho de la Ministra de Ambiente y Desarrollo Sostenible. Esto incluye el apoyo para la gestión contractual y seguimiento de gestión posterior a la aprobación de los proyectos en el Consejo Directivo del Fondo. 2. Apoyar la planificación, coordinación y seguimiento a compromisos de las reuniones y espacios de trabajo interinstitucionales e intersectoriales, orientados a alcanzar acuerdos y compromisos efectivos para abordar y resolver conflictos socioambientales prioritarios, en el marco del eje de transformación del ordenamiento del territorio alrededor del agua. 3. Apoyar la orientación técnica a los actores involucrados en la ejecución de los proyectos financiados por el Fondo para la Vida y la Biodiversidad, asegurando la alineación estratégica con los objetivos del Sector Ambiente y Desarrollo Sostenible. 4. Participar en reuniones y espacios de diálogo social y/o institucionales asignados por el Despacho de la Ministra de Ambiente y Desarrollo Sostenible, proporcionando el soporte técnico necesario, para lo cual se realizará la elaboración de documentos, presentaciones y propuestas necesarias. 5. Apoyar la revisión técnica de documentos e iniciativas normativas, así como en la preparación de ayudas de memoria, elaboración de actas de los espacios de participación, respuesta a PQRSD, asegurando el cumplimiento de los términos de tiempo establecidos y las orientaciones del sistema de gestión de calidad. 6. Las demás actividades que sean asignadas con ocasión del desarrollo del objeto contractual.</t>
  </si>
  <si>
    <t>JAIRTON HABIT DIEZ DIAZ</t>
  </si>
  <si>
    <t>Asesor, Código 1020, Grado 18 - Despacho Ministra</t>
  </si>
  <si>
    <t>DESPACHO DE LA MINISTRA</t>
  </si>
  <si>
    <t>El término estrictamente indispensable para que el contratista cumpla con el objeto y obligaciones contractuales será ONCE (11) MESES Y VEINTITRES (23) DÍAS CALENDARIO, o hasta 31 de diciembre del año de la suscripción del contrato, lo primero que ocurra.</t>
  </si>
  <si>
    <t xml:space="preserve">JENNY CONSTANZA PULIDO RODRIGUEZ	</t>
  </si>
  <si>
    <t>TECNOLOGO EN GESTION DOCUMENTAL</t>
  </si>
  <si>
    <t>Prestar servicios de apoyo a la gestión al Despacho de la Ministra de Ambiente y Desarrollo Sostenible, para la organización del archivo de gestión de la dependencia y la realización de actividades inherentes a la gestión documental de conformidad con los lineamientos y procedimientos del Ministerio.</t>
  </si>
  <si>
    <t>El valor del contrato a celebrar es hasta por la suma de CUARENTA MILLONES TRESCIENTOS DOCE MIL SEISCIENTOS PESOS M/CTE. ($40.312.600), incluido los impuestos a que haya lugar.</t>
  </si>
  <si>
    <t>1. Aplicar los procesos técnicos de organización a los documentos físicos y electrónicos, que integran el archivo de gestión del despacho y que se encuentran en depósitos físicos, el sistema de gestión documental ARCA y otros repositorios o herramientas informáticas institucionales. 2. Mantener actualizados en todo momento los inventarios documentales del archivo del Despacho haciendo uso del Formato Único de Inventario Documental (FUID) y las herramientas informáticas que sean dispuestas para tal fin, incluyendo la totalidad de los documentos físicos y electrónicos. 3. Atender las consultas de expedientes, o documentos del archivo de gestión del despacho, llevando un registro actualizado de consultas, préstamos y devoluciones y realizar el respectivo seguimiento, como también hacer requerimientos de consultas si es necesario al archivo central. 4. Participar en la planeación de la gestión documental de la dependencia, la atención de auditorías internas y externas a la gestión documental y preparar los informes y reportes que sean requeridos a la dependencia por parte del Grupo de Gestión Documental u otras instancias. 5. Apoyar y orientar a los funcionarios y contratistas del despacho de la Ministra, en los temas relacionados con gestión documental, el sistema ARCA u otras herramientas informáticas que apoyen la gestión documental, teniendo en cuenta los lineamientos y procedimientos establecidos en el Ministerio, así como divulgar y promover buenas prácticas en materia de seguridad de los documentos y archivos, aplicación del Sistema Integrado de Conservación y prevención y atención de emergencias documentales, entre otros temas. 6. Asistir a las reuniones, capacitaciones y eventos académicos y técnicos programadas por el Grupo de Gestión Documental, así como participar activamente en los planes, programas, proyectos y actividades que en materia de gestión documental sea requerido. 7. Todas las demás que le sean asignadas por el Supervisor del Contrato y que tengan relación con el objeto contractual.</t>
  </si>
  <si>
    <t>El término estrictamente indispensable para que el contratista cumpla con el objeto y obligaciones contractuales será ONCE (11) meses VEINTITRES (23) días calendario, o hasta 31 de diciembre de 2026, año de la suscripción del contrato, lo primero que ocurra.</t>
  </si>
  <si>
    <t>OFELIA SOLANO SIERRA</t>
  </si>
  <si>
    <t>TECNOLOGO EN ADMINISTRACION DE EMPRESAS</t>
  </si>
  <si>
    <t>El valor del contrato a celebrar es hasta por la suma de CINCUENTA Y CINCO MILLONES SEISCIENTOS SESENTA MIL PESOS M/CTE ($55.660.000) incluido los impuestos a que haya lugar.</t>
  </si>
  <si>
    <t>Prestar Servicios para apoyar en la gestión y seguimiento de las acciones de educación ambiental adelantados por la Subdirección de Educación y Participación.</t>
  </si>
  <si>
    <t>1. Apoyar la atención y seguimiento de las PQR´s que sean asignadas al equipo de educación ambiental 2. Apoyar la revisión de informes de supervisión de los contratistas que hacen parte del equipo de educación ambiental 3. Apoyar el proceso de cargue de información relacionada con la programación de pagos de la contratación de la dependencia en el SECOP II. 4. Apoyar la gestión de los requerimientos logísticos que se requieran desde el grupo de educación ambiental. 5. Apoyar el seguimiento y reporte de las actividades desarrolladas por el equipo de educación ambiental de la dependencia.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</si>
  <si>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VIVIANA CASTIBLANCO GUTIÉRREZ</t>
  </si>
  <si>
    <t>INGENIERÍA FORESTAL</t>
  </si>
  <si>
    <t>Prestar servicios profesionales para apoyar la estructuración e implementación del Sistema Nacional de Trazabilidad Forestal a la Dirección de Bosques, Biodiversidad y Servicios Ecosistémicos, como funcional temático del Módulo de Manejo Forestal Sostenible en Línea (MFSL), brindando soporte técnico forestal a las herramientas tecnológicas, fortaleciendo la gestión sostenible de los recursos forestales, de la flora silvestre y la contención en la deforestación del país.</t>
  </si>
  <si>
    <t>El valor del contrato a celebrar es hasta por la suma de OCHENTA Y CINCO MILLONES SETECIENTOS SETENTA Y TRES MIL SETECIENTOS SESENTA Y CINCO PESOS M/CTE ($85.773.765) incluido los impuestos a que haya lugar.</t>
  </si>
  <si>
    <t>1. Realizar asistencia técnica como profesional funcional del módulo de Manejo Forestal Sostenible en Línea (MFSL) para el proceso de desarrollo e implementación y mantenimiento del módulo. 2. Generar reportes de avance trimestrales sobre la implementación del Módulo de Manejo Forestal Sostenible en Línea (MFSL). 3. Brindar apoyo técnico a las autoridades ambientales a nivel nacional en la implementación de los diferentes módulos que componen el Sistema Nacional de Trazabilidad Forestal (SNTF). 4. Identificar, proponer y validar las acciones de mejora de los módulos que componen el Sistema Nacional de Trazabilidad (SNTF) en la Ventanilla Integral de Trámites Ambiental en Línea (VITAL). 5. Acompañar técnicamente la conceptualización y arquitectura del módulo de planificación forestal en línea hace parte del SNTF. 6. Acompañar desde el componente temático los procesos de actualización y/o formulación de iniciativas normativas relacionadas con la implementación del SNTF. 7. Atender oportunamente las PQRS que le sean asignadas y que tengan relación con el objeto del contrato, dentro de los términos establecidos en la ley y demás disposiciones legales vigentes. 8. Apoyar a la Dirección en la supervisión de los contratos y/o convenios, así como participar en las diferentes mesas de trabajo, reuniones y comités, relacionados con los trámites a cargo cuando se requiriera por parte del supervisor 9. Las demás que se requieran para la adecuada ejecución del objeto contractua</t>
  </si>
  <si>
    <t>El término estrictamente indispensable para que el contratista cumpla con el objeto y obligaciones contractuales será deONCE (11) MESESo hasta 31 de diciembredel año de la suscripcióndel contrato, lo primero que ocurra</t>
  </si>
  <si>
    <t xml:space="preserve">EDID YOHANA LEMUS VIÑA </t>
  </si>
  <si>
    <t>Prestar servicios profesionales a la Dirección de Bosques, Biodiversidad y Servicios Ecosistémicos, para la implementación del Sistema Nacional de Trazabilidad Forestal para Colombia, como profesional temático del módulo de salvoconducto único nacional en línea (SUNL), fortaleciendo la gestiónsostenible de los recursos forestales, de la flora silvestre y la contención en la deforestación del país.</t>
  </si>
  <si>
    <t>El valor del contrato a celebrar es hasta por la suma de OCHENTA Y CINCO MILLONES SETECIENTOS SETENTA Y TRES MIL SETECIENTOS SESENTA Y CINCO PESOS M/CTE ($85.773.765) incluido los impuestos a que haya lugar</t>
  </si>
  <si>
    <t>1. Realizar asistencia técnica como profesional funcional del módulo de salvoconducto Único Nacional en Línea (SUNL), para el proceso de desarrollo, implementación y mantenimiento del módulo. 2. Generar reportes de avance trimestrales sobre la implementación del módulo de salvoconducto único nacional en Línea (SUNL). 3. Brindar apoyo técnico a las autoridades ambientales a nivel nacional en la implementación de los diferentes módulos que componen el Sistema Nacional de Trazabilidad Forestal (SNTF). 4. Identificar, proponer y validar las acciones de mejora de los módulos que componen el Sistema Nacional de Trazabilidad (SNTF) en la Ventanilla Integral de Trámites Ambiental en Línea (VITAL). 5. Acompañar técnicamente la conceptualización y arquitectura del módulo de planificación forestal en línea hace parte del SNTF.. 6. Acompañar desde el componente temático de los procesos de actualización y/o formulación de iniciativas normativas relacionadas con la implementación del Sistema Nacional de Trazabilidad Forestal (SNTF). 7. Atender oportunamente las PQRS que estén relacionadas con el objeto del contrato, dentro de los términos establecidos en la ley y demás disposiciones legales vigentes. 8. Apoyar a la Dirección en la supervisión de los contratos y/o convenios, así como participar en las diferentes mesas de trabajo, reuniones y comités, relacionados con los trámites a cargo cuando se requiriera por parte del supervisor 9. Las demás que se requieran para la adecuada ejecución del objeto contractua</t>
  </si>
  <si>
    <t>MAYRA ALEJANDRA AVELLANEDA MORENO</t>
  </si>
  <si>
    <t>Prestar servicios profesionales al Grupo de Recursos Genéticos de la Dirección de Bosques, Biodiversidad y Servicios Ecosistémicos del Ministerio de Ambiente y Desarrollo Sostenible, para apoyar la realización de análisis técnicos dentro del trámite de acceso a los recursos genéticos y productos derivados.</t>
  </si>
  <si>
    <t>El valor del contrato a celebrar es hasta por la suma de (SESENTA Y UN MILLONES DOSCIENTOS SESENTA Y SEIS MIL NOVECIENTOS SETENTA Y CINCO PESOS MICTE ($61.266.975) induldo los impuestos a que haya lugar.</t>
  </si>
  <si>
    <t>1. Elaborar los insumos técnicos requeridos para la recolección de especies silvestres de la diversidad biológica en el trámite de acceso a los recursos genéticos y productos derivados, 2. Adelantar las actuaciones técnicas para las etapas de solicitud, evaluación y seguimiento en el trámite de contrato de acceso a recursos genéticos y productos derivados. 3. Realizar las actividades de capacitación sobre aspectos técnicos en el tráimde acceso a los recursos genéticos y productos derivados. 4. Proyectar reportes con la actualización mensual de los registros de in de contrato de acceso a recursos genéticos y productos derivados. guimiento al trimite 5. Proyectar y gestionar respuestas a las PQRS asignadas, conforme al de la plataforma ARCA u otros medios institucionales, incluyendo el Documental vigentea, a través Sistamus de Gestión 6. Las demás actividades que sa requieran en el marco de la ejecución del objeto dell contrato."</t>
  </si>
  <si>
    <t>El término estrictamente indispensable para que el contratista cumpla con el objeto y obligaciones contractuales será de TRESCIENTOS QUINCE (315) DÍAS.</t>
  </si>
  <si>
    <t>MARIA PAULA SARMIENTO HINCAPIE</t>
  </si>
  <si>
    <t>Prestación de servicios profesionales a la Dirección de Bosques, Biodiversidad y Servicios Ecosistémicos del Ministerio de Ambiente y Desarrollo sostenible en la proyección de los diferentes actos administrativos que se generen en el marco de las etapas establecidas en la Ley 1333 de 2009, modificada por la Ley 2387 de 2024, así como de las demás actuaciones sancionatorias de competencia de la Dirección.</t>
  </si>
  <si>
    <t>El valor del contrato a celebrar es hasta por la suma de SESENTA Y CUATRO MILLONES CIENTO OCHENTA Y CUATRO MIL CUATROCIENTOS CINCUENTA PESOS M/CTE ($ 64.184.450) incluido los impuestos a que haya lugar.</t>
  </si>
  <si>
    <t>1. Elaborar los actos administrativos de inicio, impulso y de fondo de los expedientes de carácter sancionatorio que por reparto le sean asignados, donde la Dirección de Bosques, Biodiversidad y Servicios Ecosistémicos ostente potestad sancionatoria. 2. Adelantar las gestiones necesarias para atender los traslados por competencia de las distintas Autoridades Ambientales que sean asignados por el supervisor del contrato. 3. Actualizar desde el aspecto jurídico la base de datos de los procesos sancionatorios ambientales, incorporando el avance de cada etapa procesal y registrando la creación de nuevos expedientes bajo la responsabilidad de la Dirección de Bosques, Biodiversidad y Servicios Ecosistémicos. 4. Proyectar, consolidar y gestionar respuestas a derechos de petición, solicitudes de información y demás peticiones, que le sean solicitados por la supervisión en la plataforma ARCA, o por cualquier otro medio o herramienta de la entidad relacionado con el objeto del contrato. 5. Apoyar a la Dirección en la supervisión de los contratos y/o convenios, así como participar en las diferentes mesas de trabajo, reuniones y comités, relacionados con los trámites a cargo cuando se requiriera por parte del supervisor 6. Las demás que se requieran para la adecuada ejecución del objeto contractual</t>
  </si>
  <si>
    <t>MARIA VICTORIA MARQUEZ CAMARGO</t>
  </si>
  <si>
    <t>El valor del contrato a celebrar es hasta por la suma de NOVENTA Y TRES MILLONES TREINTA Y OCHO MIL TRESCIENTOS CUARENTA Y UN PESOS M/CTE ($93.038.341), incluido los impuestos a que haya lugar.</t>
  </si>
  <si>
    <t>1. Presentar un plan de trabajo en el que se indique cómo se ejecutarán las labores para las cuales fue contratado, en aquellas actividades en que aplique. 2. Apoyar el desarrollo de estrategias para el fortalecimiento en la implementación de los instrumentos de administración del recurso hídrico en las eco regiones o en los territorios priorizados. 3. Analizar la información relacionada a los componentes de administración del recurso hídrico relacionado a la gestión de la demanda, elaborando los documentos requeridos por la supervisión. 4. Apoyar la incorporación de los instrumentos de administración en los procesos de formulación e implementación de programas y proyectos en las eco regiones y los territorios priorizados. 5. Elaborar o revisar documentos o informes asociados al control y reducción de la contaminación del recurso hídrico, así como apoyar la expedición normativa de acuerdo al procedimiento de gestión de calidad de la entidad dirigido a la gestión comunitaria del agua. 6. Dar respuesta a requerimientos internos o externos relacionados con la administración del recurso hídrico, así como participar en las mesas, reuniones o espacios de trabajo que con este propósito sean agendados. 7. Las demás actividades que le sean requeridas por el Supervisor del Contrato y que tenga relación con el objeto y obligaciones del contrato.</t>
  </si>
  <si>
    <t>NELSON OBREGÓN NEIRA</t>
  </si>
  <si>
    <t>Prestar servicios profesionales a la Dirección de Gestión Integral del Recurso Hídrico del Ministerio de Ambiente y Desarrollo Sostenible, para apoyar la construcción del marco conceptual y metodológico del proceso de actualización de la Política Nacional para la Gestión Integral del Recurso Hídrico.</t>
  </si>
  <si>
    <t>Prestar servicios profesionales a la Dirección de Gestión Integral del Recurso Hídrico del Ministerio de Ambiente y Desarrollo Sostenible, para generar insumos técnicos en el marco de la demanda y apoyar técnicamente los proyectos que surjan en diferentes convocatorias o fuentes de financiación ambiental, en lo relacionado a los instrumentos de administración del recurso hídrico.</t>
  </si>
  <si>
    <t>El valor del contrato a celebrar es hasta por la suma de OCHENTA Y CUATRO MILLONES DE PESOS M/CTE. $84.000.000,00, incluido IVA y los impuestos a que haya lugar.</t>
  </si>
  <si>
    <t>1. Apoyar a la Dirección de Gestión Integral del Recuso Hídrico en la definición del marco conceptual y la metodología que permita implementar la fase de formulación estratégica, del proceso de actualización de la PNGIRH. 2. Apoyar el diseño de la estrategia de seguimiento y evaluación de la PNGIRH. 3. Elaborar insumos técnicos que permitan consolidar el documento de Política. 4. Apoyar el proceso de articulación del Consejo Nacional del Agua, con el proceso de Actualización de la PNGIRH. 5. Participar en los espacios y escenarios, incluyendo el acompañamiento técnico a las autoridades ambientales, comités regionales, mesa de modelación y mesas de trabajo, así como aquellas que sean requeridas por el supervisor, en virtud del cumplimiento del objeto contractual. 6. Las demás actividades que le sean requeridas por el Supervisor del Contrato y que tenga relación con el objeto y obligaciones del contrato.</t>
  </si>
  <si>
    <t>SANDRA ALICIA REINA GOMEZ</t>
  </si>
  <si>
    <t>ASESOR</t>
  </si>
  <si>
    <t>El término estrictamente indispensable para que el contratista cumpla con el objeto y obligaciones contractuales será de seis (6) meses, o hasta 31 de diciembre del año de la suscripción del contrato, lo primero que ocurra.</t>
  </si>
  <si>
    <t>MARIA CAMILA BAUTISTA ROSASCO</t>
  </si>
  <si>
    <t>El valor del contrato a celebrar es hasta por la suma de CIENTO DIECISIETE MILLONES NOVECIENTOS DOS MIL PESOS M/CTE ($117.902.000), incluido los impuestos a que haya lugar.</t>
  </si>
  <si>
    <t>ADRIANA LIZETTE GUTIERREZ BAYONA</t>
  </si>
  <si>
    <t>RELACIONES INTERNACIONALES</t>
  </si>
  <si>
    <t>MARIA JULIETH LONDOÑO DUQUE</t>
  </si>
  <si>
    <t>Profesional Especializado Grado 19 Código 2028</t>
  </si>
  <si>
    <t>Prestar servicios profesionales a la Dirección de Cambio Climático y Gestión del Riesgo del Ministerio de Ambiente y Desarrollo Sostenible, para apoyar al grupo de mitigación en el desarrollo de análisis, insumos y aportes técnicos orientados al fortalecimiento de los instrumentos normativos vinculados al mercado de carbono en Colombia.</t>
  </si>
  <si>
    <t>El valor del contrato a celebrar es hasta por la suma de CIENTO OCHO MILLONES QUINIENTOS MIL PESOS M/CTE ($108.500.000), incluido los impuestos a que haya lugar.</t>
  </si>
  <si>
    <t>LEYDI AZUCENA MONROY LARGO</t>
  </si>
  <si>
    <t>Prestar servicios profesionales a la Dirección de Cambio Climático y Gestión de Riesgo del Ministerio de Ambiente y Desarrollo sostenible para apoyar al grupo de mitigación en el desarrollo del eje estratégico normativo, en cuanto a la la reglamentación de Salvaguardas Sociales y Ambientales de las iniciativas de mitigación del cambio climático y el seguimiento al cumplimiento a las ordenes establecidas en la Sentencia T 248 de 2024.</t>
  </si>
  <si>
    <t>El valor del contrato a celebrar es hasta por la suma de OCHENTA Y OCHO MILLONES QUINIENTOS MIL PESOS M/CTE ($88.500.000),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</si>
  <si>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desarrollo de análisis, insumos y aportes técnicos orientados al fortalecimiento de los instrumentos normativos vinculados al mercado de carbono en Colombia, garantizando su coherencia con el marco legal y de política pública vigente, su viabilidad técnica y operativa, y su contribución al cumplimiento de los compromisos nacionales e internacionales en materia de mitigación del cambio climático. Apoyar la elaboración de insumos que le sean requeridos para la construcción de la Cuarta Comunicación Nacional en Cambio Climático y Segundo Reporte Bienal de Transparencia (CNCC+BTR2), de acuerdo con los ejes temáticos asignados. 4.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</si>
  <si>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Realizar el seguimiento al cumplimiento de los cronogramas y planes de trabajo establecidos por la entidad, en el marco de la Sentencia T-248 de 2024. Apoyar, desde el componente jurídico, la elaboración de la reglamentación del artículo 175 de la Ley 1753 de 2015, modificado por el artículo 230 de la Ley 2294 de 2023, en lo relacionado con las Salvaguardas Sociales y Ambientales de las iniciativas de mitigación de gases de efecto invernadero. Brindar apoyo jurídico a la Dirección de Cambio Climático en materia de Salvaguardas Sociales y Ambientales e iniciativas REDD+, considerando la NDC del país, el Plan Nacional de Desarrollo y otras políticas claves para el cambio climático, mitigación y adaptación en Colombia, incluyendo la revisión y análisis de iniciativas normativas que involucren Salvaguardas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</si>
  <si>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DANIELA CECILIA VILLALBA ROGRIGUEZ</t>
  </si>
  <si>
    <t>Prestar servicios profesionales a la Dirección de Cambio Climático y Gestión del Riesgo del Ministerio de Ambiente y Desarrollo Sostenible para apoyar al grupo de mitigación en la formulación y consolidación de insumos técnicos que respalden la reglamentación, la consulta y la implementación del Programa Nacional de Cupos Transables de Emisión – PNCTE y del Reporte Obligatorio de Emisiones – ROE, en concordancia con lo dispuesto en el artículo 22 de la Ley 2169 de 2021.</t>
  </si>
  <si>
    <t>El valor del contrato a celebrar es hasta por la suma de OCHENTA Y CINCO MILLONES DE PESOS M/CTE ($85.000.000),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</si>
  <si>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formulación y consolidación de insumos técnicos que respalden la reglamentación, la consulta y la implementación del Programa Nacional de Cupos Transables de Emisión – PNCTE y del Reporte Obligatorio de Emisiones – ROE, en concordancia con lo dispuesto en el artículo 22 de la Ley 2169 de 2021, garantizando la coherencia normativa, la participación de actores relevantes y la adecuada operatividad de los instrumentos para fortalecer la transparencia y el cumplimiento de los compromisos climáticos del país.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SISCONPES, Sinergia, reporte del Plan de Acción Institucional – PAI 2026 y la elaboración de los informes anuales de gestión, informes al congreso, informes a los entes de control e informes de empalme. 7.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10. Todas las demás que le sean asignadas por la Dirección y que tengan relación con el objeto contractual.</t>
  </si>
  <si>
    <t>DIANA VICTORIA CARVAJAL ARROYAVE</t>
  </si>
  <si>
    <t>CIENCIA POLITICA Y GOBIERNO</t>
  </si>
  <si>
    <t>Prestar servicios profesionales a la Dirección de Gestión Integral del Recurso Hídrico del Ministerio de Ambiente y Desarrollo Sostenible, para apoyar la gestión con diferentes sectores, así como con insumos técnicos el proceso de formulación de la Política relacionada con el agua.</t>
  </si>
  <si>
    <t>El valor del contrato a celebrar es hasta por la suma de cien Millones de PESOS M/CTE ($100.000.000) incluido los impuestos a que haya lugar.</t>
  </si>
  <si>
    <t>1. Elaborar insumos técnicos para la consolidación del documento de “Propuesta de Política”, con énfasis en la incorporación de estrategias de gestión y articulación intersectorial e interinstitucional, y el enfoque de derechos. 2. Apoyar el diseño de la estrategia de seguimiento y evaluación de la política, incorporando indicadores relacionados con el cumplimiento de estrategias de gestión intersectorial e interinstitucional. 3. Apoyar el diseño de la estrategia de sostenibilidad financiera de la política, incorporando indicadores relacionados con el cumplimiento de estrategias financieras y de seguimiento presupuestal a la política. 4. Apoyar el diseño de la estrategia de seguimiento y evaluación de la política, incorporando indicadores relacionados con el cumplimiento progresivo del derecho humano al agua, la participación ciudadana y la transparencia en la gestión.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Apoyar en la articulación técnica entre el Consejo Nacional del Agua – CNA y sus comités técnicos con el proceso de actualización de la Política Nacional para la Gestión Integral del Recuro Hídricos (PNGIRH), garantizando la integración para retroalimentar el proceso de diseño y formulación de la Política. 7. Apoyar las actividades complementarias que sean requeridas por el supervisor del contrato para el cumplimiento del objeto contractual.</t>
  </si>
  <si>
    <t>El término estrictamente indispensable para que el contratista cumpla con el objeto y obligaciones contractuales será de diez (10) meses, o hasta 31 de diciembre del año de la suscripción del contrato, lo primero que ocurra.</t>
  </si>
  <si>
    <t>BORIS JOSÉ BORA ARIZA</t>
  </si>
  <si>
    <t>DAVID ROMAN CHAVERRA</t>
  </si>
  <si>
    <t>Profesional especializado grado 24</t>
  </si>
  <si>
    <t>Prestación de servicios profesionales a la Dirección de Gestión Integral del Recurso Hídrico del Ministerio de Ambiente y Desarrollo Sostenible, para apoyar técnicamente la definición de los módulos tecnológicos del componente del Sistema de información del recurso hídrico, el monitoreo del agua y el Registro de Usuarios del Recurso Hídrico.</t>
  </si>
  <si>
    <t>El valor del contrato a celebrar es hasta por la suma de Ciento dos millones trescientos sesenta y ocho mil trescientos sesenta y cinco Pesos M/CTE ($ 102.368.365) , incluido los impuestos a que haya lugar.</t>
  </si>
  <si>
    <t>1. Presentar para la aprobación del supervisor un plan de trabajo para la ejecución del contrato. 2. Apoyar en la elaboración de la documentación de la fase dos del módulo de Registros de Usuarios del Recurso Hídrico del SIRH, incluyendo manual técnico, historias de usuarios, documento de alcance funcional. 3. Apoyar técnicamente al Ministerio de Ambiente y Desarrollo Sostenible en los procesos Normativos en relación con el Registro de Usuarios del Recurso Hídrico - RURH y monitoreo del recurso hídrico. 4. Acompañar los comités técnicos para seguimiento a proyectos relacionados con el monitoreo y gestión de la información del agua en las ecorregiones priorizadas. 5. Asistir técnicamente al Ministerio de Ambiente y Desarrollo Sostenible y a las Autoridades Ambientales competentes en cuanto al monitoreo del agua 6. Brindar apoyo en los procesos de socialización y capacitaciones sobre el Programa Nacional de Monitoreo del Recurso Hídrico - PNMRH y el Sistema de información del Recurso Hídrico – SIRH. 7. Acompañar técnicamente el proceso de actualización de la política nacional del agua. 8.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</si>
  <si>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o hasta el 31 de diciembre del año de la suscripción del contrato, lo primero que ocurra.</t>
  </si>
  <si>
    <t>Prestación de servicios profesionales a la Dirección de Bosques, Biodiversidad y Servicios Ecosistémicos del Ministerio de Ambiente y Desarrollo Sostenible, para generar y revisar documentos técnicos desde el componente biótico relacionados con la conservación, uso, manejo y ordenación de las Reservas Forestales Nacionales, así como proponer lineamientos y orientaciones técnicas relacionadas con el objeto contractual.</t>
  </si>
  <si>
    <t>El valor del contrato a celebrar es hasta por la suma de CIENTO TRECE MILLONES QUINIENTOS CINCUENTA Y SIETE MIL QUINIENTOS PESOS M/CTE ($ 113.557.500), incluido los impuestos a que haya lugar.</t>
  </si>
  <si>
    <t>1. Proyectar y revisar, según sea el caso desde el componente biótico los documentos técnicos relacionados con el trámite de sustracción y pronunciamiento para el desarrollo de actividades de bajo impacto en Reservas Forestales Nacionales. 2. Proyectar y revisar, según sea el caso, los documentos técnicos relacionados con la conservación, uso, manejo y ordenación de las Reservas Forestales Nacionales. 3. Proponer lineamientos técnicos relacionados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Evidenciar la ejecución de las actividades creadas mediante el Sistema de Información para la Gestión de Trámites Ambientales SILAMC a través de reporte emitido por este, según corresponda. 7. Remitir al archivo de la entidad los documentos que le sean asignados y los que elabore, mediante el formato único de inventario documental (FUID) 8. Las demás que se requieran para la adecuada ejecución del objeto contractual.</t>
  </si>
  <si>
    <t>DAVID ORLANDO HERNANDEZ REYES</t>
  </si>
  <si>
    <t>SANDRA CAROLINA DIAZ MESA</t>
  </si>
  <si>
    <t>profesional especializado código 2028 grado 17</t>
  </si>
  <si>
    <t>HERNAN DARIO VARGAS SANCHEZ</t>
  </si>
  <si>
    <t>Prestar servicios profesionales para apoyar desde el ámbito legal a la Oficina Asesora de Planeación, en la gestión, atención y seguimiento a los requerimientos jurídicos, que se adelanten en la dependencia y cuya competencia corresponda a esta, a las funciones que ejerza como secretaria técnica e integrante de comités de los diferentes fondos y al Sistema General de Regalías SGR.</t>
  </si>
  <si>
    <t xml:space="preserve">1. Prestar acompañamiento jurídico en los temas relacionados con el Consejo Directivo del Fondo para la 
Vida y la Biodiversidad, así como revisar actas, acuerdos, incorporaciones, presentaciones, actos 
administrativos, requerimientos, peticiones y demás documentación relacionada con el Fondo para la Vida y la 
Biodiversidad 
2. Revisar y brindar el apoyo jurídico en las diferentes respuestas de requerimientos de entes de control, 
derechos de petición, requerimientos judiciales o peticiones de los proponentes en el marco de las 
convocatorias del Sistema General de Regalías o en las que deba ser atendida por la Oficina Asesora de 
Planeación del Ministerio de Ambiente y Desarrollo Sostenible, dando respuesta de fondo y dentro de los 
términos legales establecidos. 
3. Brindar acompañamiento jurídico respecto de los temas o inquietudes que surjan de las mesas de trabajo, 
visitas, audiencias donde sea requerido o sesiones de comité de los Fondos en los que hace parte la Oficina 
Asesora de Planeación del Ministerio de Ambiente y Desarrollo Sostenible. 
4. Proyectar o revisar actos administrativos a que haya lugar relacionados con el objeto del contrato que 
deban ser emitidos por la Oficina Asesora de Planeación dando cumplimiento a las obligaciones que tiene 
ésta en los diferentes Fondos como secretaria técnica del Sistema General de Regalías 
5. Proyectar desde lo jurídico recomendaciones respecto a las actualizaciones que deban realizarse a 
reglamentos operativos, manuales de los diferentes Fondos. 
6. Proyectar o revisar los documentos precontractuales, contractuales o poscontractuales y demás trámites 
que deban suscribir los supervisores y/o la jefatura de la Oficina Asesora de Planeación del Ministerio de 
Ambiente y Desarrollo Sostenible. 
7 Apoyar con la revisión de informes de gestión y cuentas de cobro de los contratistas de la Oficina Asesora 
de Planeación del Ministerio de Ambiente y Desarrollo Sostenible. 
8. Brindar acompañamiento jurídico para el desarrollo de las actividades de secretaria técnica de los fondos y 
Sistema General de Regalías asignadas a la Oficina Asesora de Planeación, respecto a las solicitudes de las 
Corporaciones Beneficiarias realizando la preparación y revisión de documentos a que haya lugar para la 
toma de decisiones. 
9. Las demás actividades que sean designadas por el supervisor y que tengan relación con el objeto 
contractual. </t>
  </si>
  <si>
    <t>El término estrictamente indispensable para que el contratista cumpla con el objeto y obligaciones contractuales será 11 meses y 15 días calendario, o hasta 31 de diciembre del año de la suscripción del contrato, lo primero que ocurra.</t>
  </si>
  <si>
    <t>LAURA KATHERINE PORRAS MONTENEGRO</t>
  </si>
  <si>
    <t>Prestar servicios profesionales a la Subdirección de Educación y Participación para apoyar de manera integral en la gestión del proceso editorial asegurando la calidad, coherencia y el máximo impacto de las publicaciones producidas por las dependencias del Ministerio a cargo del Grupo de Divulgación de Conocimiento y Cultura Ambiental.</t>
  </si>
  <si>
    <t>1. Apoyar en la gestión del ciclo de vida editorial completo (desde la concepción hasta la divulgación) de todas las publicaciones producidas por las áreas misionales del Ministerio, garantizando la adherencia a los estándares de calidad y a los protocolos editoriales vigentes del Grupo de Divulgación de Conocimiento y Cultura Ambiental. 2. Apoyar la excelencia técnica de los contenidos mediante la edición profesional, la corrección de estilo rigurosa y especializada y la estrategia de comunicación con autores, asegurando la coherencia terminológica y conceptual en todo el material asignado. 3. Apoyar y gestionar la planeación estratégica de nuevos proyectos editoriales, alineando los contenidos con los objetivos misionales de la Subdirección de Educación y Participación y sus grupos según las prioridades de divulgación de conocimiento de las diferentes áreas. 4. Apoyar en la revisión y validación de calidad de los productos finales generados por consultorías, asegurando la adherencia a los parámetros editoriales establecidos por el Grupo de Divulgación de Conocimiento y Cultura Ambiental. 5. Apoyar en la gestión y diseño de las estrategias de divulgación de las publicaciones, facilitando la articulación con las áreas pertinentes. 6. Asistir a las reuniones asignadas por la supervisión. 7. Las demás obligaciones que se le asignen y que tengan relación directa con el objeto del contrato.</t>
  </si>
  <si>
    <t>El valor del contrato a celebrar es hasta por la suma de NOVENTA Y SEIS MILLONES CINCUENTA MIL PESOS M/CTE ($96.050.000) incluido los impuestos a que haya lugar.</t>
  </si>
  <si>
    <t xml:space="preserve">C-3208-0900-6-10101A-3208008-02 </t>
  </si>
  <si>
    <t>El término estrictamente indispensable para que el contratista cumpla con el objeto y obligaciones contractuales será de once (11) meses, nueve (9) días calendario, o hasta 31 de diciembre del año de la suscripción del contrato, lo primero que ocurra.</t>
  </si>
  <si>
    <t>ANA CECILIA MURILLO CHAVERRA</t>
  </si>
  <si>
    <t>Prestación de servicios profesionales a la Subdirección Administrativa y Financiera del Ministerio de Ambiente y desarrollo sostenible, orientado a la validación de los procesos contables, así como al seguimiento y verificación de los pagos, garantizando la correcta aplicación de la normatividad vigente, la adecuada ejecución presupuestal y la confiabilidad de la información financiera de la entidad.</t>
  </si>
  <si>
    <t>1. Apoyar la revisión y validación de los registros contables y de los documentos soporte asociados a los proyectos y pagos, garantizando el cumplimiento de la normatividad vigente y de los procedimientos internos de la Entidad. 2. Apoyar la validación técnica de la documentación contable y financiera de los proyectos, suministrando los insumos y soportes necesarios para el adecuado registro y control contable. 3. Colaborar en la verificación de pagos, cuentas de cobro y facturas, asegurando que la información remitida cumpla con la normatividad aplicable y los procedimientos institucionales. 4. Facilitar el seguimiento a los procesos contables y presupuestales asociados a la ejecución de proyectos, garantizando la consistencia entre la información técnica, financiera y contable. 5. Apoyar la elaboración y remisión de informes técnicos y resúmenes de información financiera requeridos por la Subdirección Administrativa y Financiera para auditorías internas, cierres contables y conciliaciones presupuestales. 6. Identificar y comunicar oportunamente a la Subdirección Administrativa y Financiera inconsistencias o riesgos relacionados con la información contable y los pagos de los proyectos, proponiendo acciones correctivas. 7. Elaborar informes periódicos sobre la situación financiera y contable de los proyectos, destacando avances, pagos realizados y posibles desviaciones presupuestales. 8. Apoyar la atención de requerimientos de información financiera formulados por auditorías internas, entes de control o supervisores de proyectos, garantizando la confiabilidad y oportunidad de los datos suministrados. 9. Las demás actividades que estén relacionadas con el objeto contractual y que sean asignadas por el supervisor.</t>
  </si>
  <si>
    <t>El valor del contrato a celebrar es hasta por la suma de OCHENTA Y DOS MILLONES OCHOCIENTOS TREINTA Y TRES MIL TRESCIENTOS TREINTA Y TRES PESOS M/CTE ($82.833.333), incluido los impuestos a que haya lugar.</t>
  </si>
  <si>
    <t xml:space="preserve">GERALDIN BARRIOS GAONA </t>
  </si>
  <si>
    <t>FINANZAS Y NEGOCIOS INTERNACIONALES</t>
  </si>
  <si>
    <t>GRUPO DE TESORERÍA</t>
  </si>
  <si>
    <t>Prestación de servicios profesionales al Grupo de Tesorería para efectuar el registro, control y seguimiento de los recaudos y reintegros que reciba el FONAM y el Ministerio de Ambiente y Desarrollo Sostenible.</t>
  </si>
  <si>
    <t>1. Consolidar las bases de recaudo FONAM. 2. Cargar los extractos de las cuentas registradas para el manejo de los recursos del FONAM. 3. Efectuar la imputación del ingreso del FONAM en el SIIF nación. 4. Generar las ordenes de transferencia y ordenes bancarias en el SIIF nación de los recursos susceptibles a ser trasladados a la Cuenta Única Nacional - CUN. 5. Verificar y pagar en la plataforma SIIF nación las obligaciones que le sean asignadas. 6. Realizar reintegros de los recursos recibidos tanto del Ministerio de Ambiente Y Desarrollo Sostenible como del FONAM y aplicarlos en el Sistema integrado de Información Financiera SIIF. 7. Validar las conciliaciones reportadas por el Grupo de Contabilidad de los recursos que sean asignados. 8. Consolidar la información requerida para los informes de gestión de calidad y plan de acción del Grupo de Tesorería, así como demás requerimientos que se deban entregar a los entes de control. 9. Las demás actividades asignadas por el supervisor en relación con el objeto del contrato.</t>
  </si>
  <si>
    <t>El valor del contrato a celebrar es hasta por la suma de OCHENTA Y DOS MILLONES OCHOCIENTOS TREINTA Y TRES MIL TRESCIENTOS TREINTA Y TRES PESOS M/CTE ($ 82.833.333) incluido los impuestos a que haya lugar.</t>
  </si>
  <si>
    <t>El término estrictamente indispensable para que el contratista cumpla con el objeto y obligaciones contractuales será 355 días, o hasta 31 de diciembre de 2026, lo primero que ocurra.</t>
  </si>
  <si>
    <t>JADER GREGORIO DORIA LUGO</t>
  </si>
  <si>
    <t>Prestación de servicios profesionales al Grupo de Contratos para adelantar los trámites propios del Grupo en SIGEP II, proyectar certificaciones contractuales, gestionar derechos de petición y revisar los procesos poscontractuales a cargo del Grupo.</t>
  </si>
  <si>
    <t xml:space="preserve">1. Realizar la activación, registro y seguimiento de los contratistas y vinculación de supervisores en 
Sigep II y actualización de las bases de datos del Grupo de Contratos.  
2. Apoyar en la verificación de las hojas de vida de posibles contratistas en la plataforma Sigep II, 
conforme a los procedimientos establecidos para la etapa precontractual.  
3. Elaborar las actas de los comités de contratación y realizar el seguimiento y control de los 
compromisos derivados, asegurando su adecuada documentación y cumplimiento conforme a la 
normatividad vigente. 
4. Brindar acompañamiento técnico y financiero en los procesos de liquidación y cierre de expedientes 
contractuales del Grupo de Contratos, velando por la correcta aplicación de los procedimientos 
establecidos y la consolidación de la información requerida para su archivo y control.  
5. Actuar como enlace con el Grupo de Comunicaciones y la Unidad Coordinadora de Gobierno Abierto 
para la remisión de información que deba ser publicada en la página web de la entidad. 
6. Apoyar técnicamente en la elaboración y gestión de informes de transparencia y consolidación de 
información a cargo del Grupo de Contratos.  
7. Proyectar, consolidar y gestionar respuestas a solicitudes de certificaciones de contratos y 
convenios, derechos de petición, solicitudes de información y requerimientos de organismos de control y demás solicitudes, que le sean solicitados por la supervisión en la plataforma ARCA, o por 
cualquier otro medio o herramienta de la entidad, para lo cual deberá dar cumplimiento a los 
términos previstos en la Ley. 
8. Apoyar la revisión y trámite de solicitud de expedición de paz y salvos que sean radicados ante el 
Grupo de Contratos conforme asignación realizada por la supervisión.  
9. Las demás que sean requeridas por el supervisor que se encuentren relacionadas con el objeto 
contractual. </t>
  </si>
  <si>
    <t>El valor del contrato a celebrar es hasta por la suma de SESENTA MILLONES NOVECIENTOS TREINTA Y CUATRO MIL OCHOCIENTOS PESOS M/CTE ($60.934.800), incluido los impuestos a que haya lugar.</t>
  </si>
  <si>
    <t>El término estrictamente indispensable para que el contratista cumpla con el objeto y obligaciones contractuales será de ONCE (11) MESES Y DIECIOCHO (18) DÍAS CALENDARIO o hasta 31 de diciembre del año de la suscripción del contrato, lo primero que ocurra.</t>
  </si>
  <si>
    <t>ANGIE TATIANA RAMOS VARGAS</t>
  </si>
  <si>
    <t>Prestar los servicios profesionales a la oficina de Negocios Verdes y Sostenibles para el apoyo en el desarrollo e implementación de estrategias, planes y/o programas y/o proyectos para el fortalecimiento de las tipologías de los Negocios Verdes y el seguimiento al cumplimiento del Indicador Mínimo de Gestión establecido para las Autoridades Ambientales en cuanto al Plan Nacional de Negocios Verdes, desde el componente ambiental.</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</si>
  <si>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Proyectar lo insumos necesarios para el desarrollo de los programas y/o proyectos a cargo de la Oficina de Negocios Verdes y Sostenibles, relacionados con el aprovechamiento sostenible de la Biodiversidad. 3. Apoyar las acciones encaminadas a la activación y/o reactivación de los Nodos de Negocios Verdes, dentro de la jurisdicción territorial asignada por el supervisor. 4. Realizar el apoyo técnico en el seguimiento y cumplimiento al Indicador Mínimo de Gestión de las ventanillas de Negocios Verdes asignadas por el supervisor. 5. Apoyar la implementación de la estrategia de verificación a través de aliados y teniendo en cuenta la Norma Técnica de Competencia para Verificación de Negocios Verdes a nivel Nacional. 6. Realizar el apoyo en la implementación, seguimiento, cumplimiento y reportes a los procesos del Sistema Integrado de Gestión por parte de la Oficina de Negocios Verdes y Sostenibles.</t>
  </si>
  <si>
    <t xml:space="preserve">C-3201-0900-8-40101B-3201031-02 </t>
  </si>
  <si>
    <t>JUAN CARLOS REVELO LOPEZ</t>
  </si>
  <si>
    <t>Coordinador del 
Grupo de Competitividad y Promoción de Negocios Verdes y Sostenibles</t>
  </si>
  <si>
    <t>YACILA PEREA PALACIOS</t>
  </si>
  <si>
    <t>Prestar los servicios profesionales a la Oficina de Negocios Verdes y Sostenibles, realizando apoyo a las acciones encaminadas a la gestión de estrategias, orientadas a la incorporación del enfoque diferencial basado en derechos, en el marco del Plan Nacional de Desarrollo 2022 – 2026 con comunidades étnicas, el Plan Nacional de Negocios Verdes y el Programa Nacional de Pagos Por Servicios Ambientales.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</si>
  <si>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Elaborar insumos para orientar la incorporación del enfoque diferencial basado en derechos, en las 
estrategias, proyectos y programas de la ONVS, garantizando la inclusión de los sujetos de especial 
protección constitucional, que promuevan mecanismos de vinculación territorial.  
3. Apoyar las instancias de diálogo y concertación con comunidades negras, afrocolombianas, raizales y 
palenqueras, para fortalecimiento y seguimiento de iniciativas ambientales en el marco de las 
competencias de la ONVS. 
4. Realizar apoyo en el desarrollo de estrategias de monitoreo y seguimiento a las instancias de diálogo 
y los compromisos asumidos por la ONVS, con población sujeto de especial protección constitucional, 
en el marco del Plan Nacional de Desarrollo 2022-2026 con comunidades étnicas, el Plan Nacional de 
Negocios Verdes y el Programa Nacional de PSA. 
5. Apoyar el fortalecimiento de iniciativas productivas de Negocios Verdes a mujeres rurales, 
garantizando criterios de inclusión, salvaguardas y participación comunitaria efectiva, en el marco del 
cumplimiento de la actividad 1.60 del CONPES 4080, de equidad de género.  
6. Apoyar la supervisión en el componente técnico de los contratos y/o convenios que le sean asignados 
por el supervisor.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</si>
  <si>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 xml:space="preserve">El término estrictamente indispensable para que el contratista cumpla con el objeto y 
obligaciones contractuales será de DIEZ (10) MESES, o hasta 31 de diciembre del año 
2026, lo primero que ocurra. </t>
  </si>
  <si>
    <t>MARIA FERNANDA PEREIRA SOTELO</t>
  </si>
  <si>
    <t>Prestar los servicios profesionales a la Oficina de Negocios Verdes y Sostenibles para apoyar el desarrollo e implementación de estrategias que permitan la integración de las tipologías de Negocios Verdes, desde la oferta misional en los procesos y/o proyectos con enfoque diferencial, atención poblacional y de comunidades en el marco del Plan Nacional de Negocios Verdes.</t>
  </si>
  <si>
    <t xml:space="preserve">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apoyo técnico en la dinamización e integración de incentivos a la conservación y uso 
sostenible de la Biodiversidad dentro de territorios priorizados con las comunidades beneficiarias de 
los mismos. 
3. Realizar el apoyo técnico en la articulación de las apuestas de valor establecidas dentro de las líneas 
estratégicas del Plan Nacional de Negocios Verdes a través de programas y/o proyectos que respondan a los acuerdos con comunidades que sean competencia de la Oficina de Negocios 
Verdes. 
4. Apoyar técnicamente los compromisos de la Oficina respecto a la delimitación de Páramos de 
acuerdo con lo establecido en la Resolución 1195 de 2018. 
5. Apoyar la supervisión en el componente técnico de los contratos y/o convenios que le sean 
asignados por el supervisor. 
6. Las demás que determine el supervisor del contrato, relacionadas con el objeto contractual y el 
ejercicio de sus obligaciones. </t>
  </si>
  <si>
    <t>CLAUDIA LORENA SALAZAR MOJICA</t>
  </si>
  <si>
    <t>POLITICA Y RELACIONES INTERNACIONALES</t>
  </si>
  <si>
    <t>Prestar los servicios profesionales en la Oficina de Asuntos Internacionales del Ministerio de Ambiente y Desarrollo Sostenible, para apoyar la interlocución, articulación, monitoreo y gestión de la cooperación técnica y financiera en el marco de los compromisos adquiridos en materia ambiental, en espacios bilaterales, regionales y multilaterales de actores como la Unión Europea, Brasil, Ecuador, la Alianza del Pacifico y demás países y el apoyo en la preparación de negociaciones internacionales.</t>
  </si>
  <si>
    <t>1. Apoyar la gestión, articulación y seguimiento de los portafolios de cooperación técnica de la agenda ambiental con los países fronterizos de Colombia. 2. Apoyar la gestión, articulación y seguimiento de las instancias ambientales en el marco de mecanismos de integración regional como la Comunidad Andina, la Alianza del Pacífico, Mercosur, y demás que sean asignados por el supervisor. 3. Apoyar la gestión, articulación y seguimiento de los portafolios de cooperación técnica y financiera con el Programa Euroclima, Programa Amazonia +, Apoyo presupuestario: Bosques para la Biodiversidad, el Clima y la Paz en Colombia”, GEF-LAC, capitulo ambiental del Acuerdo Comercial, Herencia Colombia y demás que se deriven de la interlocución con la Unión Europea. 4. Gestionar de manera oportuna las PQRSDF y requerimientos por parte de los diferentes solicitantes y entes de control conforme a la competencia de la OAI. 5. Elaborar los informes, actas, documentos y matrices que sean solicitados por el supervisor en relación con el objeto contractual. 6. Apoyar en desarrollo logístico y técnica de reuniones internacionales e interinstitucionales relacionadas con cooperación internacional. 7. Las demás que le asigne el supervisor del contrato y que tengan relación directa con el objeto contractual.</t>
  </si>
  <si>
    <t>El valor del contrato a celebrar es hasta por la suma de (CIENTO CINCUENTA Y TRES MILLONES SETECIENTOS SESENTA Y CINCO MIL CUARENTA PESOS M/CTE ($153.765.040) incluido los impuestos a que haya lugar.</t>
  </si>
  <si>
    <t>El término estrictamente indispensable para que el contratista cumpla con el objeto y obligaciones contractuales será (11) once, o hasta 31 de diciembre del año de la suscripción del contrato, lo primero que ocurra.</t>
  </si>
  <si>
    <t>NATHALIA RODRÍGUEZ ERAZO</t>
  </si>
  <si>
    <t>Prestar servicios de apoyo a la gestión a la Dirección de Gestión Integral del Recurso Hídrico del Ministerio de Ambiente y Desarrollo Sostenible, para realizar actividades de control, seguimiento y articulación administrativa de la Dirección y del plan de adquisiciones, así como del sistema integrado de gestión.</t>
  </si>
  <si>
    <t>1. Realizar el seguimiento y verificación administrativa de los procesos de radicación de cuentas de los contratistas 
de la Dirección ; así como el apoyo y gestión en procesos de devoluciones que se presenten. 
2. Realizar el seguimiento, de la ejecución contractual y entrega de informes y productos de los contratistas 
supervisados por la dirección, generando las alertas respecto a retrasos en la presentación de estos. 
3. Realizar el seguimiento y consolidación de los soportes correspondientes al formato ""F-M-GDS-15"" o aquel que 
lo modifique que hace referencia al Plan de actividades de acompañamiento y espacios de participación en el 
ejercicio misional de la entidad 
4. Apoyar el desarrollo de los compromisos establecidos en el Sistema de Gestión de Calidad del Ministerio 
5. Apoyar la programación de operador logístico, legalización de eventos, consolidación de soportes y el 
acompañamiento que se requiera por parte del supervisor. 
6. Las demás actividades que le sean requeridas por el Supervisor del Contrato y que tenga relación con el objeto 
y obligaciones del contrato.</t>
  </si>
  <si>
    <t>El valor del contrato a celebrar es hasta por la suma de Cincuenta y ocho millones ciento noventa mil pesos M/CTE ($58.190.000) incluido los impuestos a que haya lugar.</t>
  </si>
  <si>
    <t xml:space="preserve"> C-3205-0900-5-10102A-3205006-02 </t>
  </si>
  <si>
    <t>El término estrictamente indispensable para que el contratista cumpla con el objeto y obligaciones contractuales será once (11) meses y quince (15) días, o hasta 31 de diciembre del año de la suscripción del contrato, lo primero que ocurra.</t>
  </si>
  <si>
    <t>Prestar servicios profesionales a la Dirección de Gestión Integral del Recurso Hídrico del Ministerio de Ambiente y Desarrollo Sostenible, para la planeación, formulación, elaboración y difusión de los instrumentos de política y normatividad que promuevan la minimización de la contaminación del agua y el mejoramiento de la calidad del recurso hídrico.</t>
  </si>
  <si>
    <t>1. Presentar un plan de trabajo en el que se indique cómo se ejecutarán las labores para las cuales fue contratado, en aquellas actividades en que aplique. 2. Apoyar el desarrollo de estrategias para el fortalecimiento en la implementación de los instrumentos de administración del recurso hídrico en las eco regiones y en los territorios priorizados. 3. Apoyar a la DGIRH en las iniciativas, actualizaciones o modificaciones normativas y de politica relacionadas con instrumentos y permisos de administración del recurso hídrico. 4. Elaborar y revisar documentos o informes asociados al control y reducción de la contaminación del recurso hídrico, así como en normativa y politica ambiental. 5. Proyectar, consolidar, gestionar y realizar seguimiento a respuestas a derechos de petición, ordenes judiciales,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Las demás actividades que le sean requeridas por el Supervisor del Contrato y que tenga relación con el objeto y obligaciones del contrato.</t>
  </si>
  <si>
    <t>El valor del contrato a celebrar es hasta por la suma de CIENTO DIECINUEVE MILLONES TREINTA Y DOS MIL NOVECIENTOS OCHENTA PESOS M/CTE ($ 119.032.980) incluido los impuestos a que haya lugar.</t>
  </si>
  <si>
    <t xml:space="preserve">C-3205-0900-5-10102A-3205006-02 </t>
  </si>
  <si>
    <t>El término estrictamente indispensable para que el contratista cumpla con el objeto y obligaciones contractuales será ONCE (11) meses, o hasta 31 de diciembre del año de la suscripción del contrato, lo primero que ocurra.</t>
  </si>
  <si>
    <t>GINA ALEXANDRA PEÑA OLARTE</t>
  </si>
  <si>
    <t xml:space="preserve">INGENIERIA AMBIENTAL </t>
  </si>
  <si>
    <t>Prestar los servicios profesionales para apoyar a la Dirección de Gestión Integral del Recurso Hídrico (DGIRH) en el impulso de las acciones técnicas y estratégicas orientadas a la implementación del Plan de Acción del Consejo Estratégico de Cuenca Hidrográfica del Río Bogotá – CECH, el cumplimiento de los compromisos del Ministerio de Ambiente y Desarrollo Sostenible en el marco de la Sentencia del Río Bogotá, y el fortalecimiento de las actividades de la Mesa de Articulación Nacional de la Sentencia – MANS</t>
  </si>
  <si>
    <t>1. Presentar plan de trabajo anual, que integre la planeación, cronograma, entregables e instrumentos 
de seguimiento del contrato, alineada con las orientaciones del supervisor y con los objetivos 
estratégicos del Plan de Acción CECH 2024–2027 y la Mesa de Articulación Nacional de la Sentencia 
del Río Bogotá.  
2. Apoyar la programación, convocatoria y participación en los espacios de trabajo y mesas relacionadas 
con la implementación del Plan de Acción del CECH, la Mesa de Articulación Nacional de la Sentencia, 
los compromisos del Ministerio, y los escenarios convocados por el Tribunal Administrativo de 
Cundinamarca y las instancias de verificación, realizando seguimiento técnico a los compromisos 
adquiridos.  
3. Impulsar las acciones del clúster técnico y de proyectos en el marco de la implementación del Plan de 
Acción del Consejo Estratégico de Cuenca Hidrográfica del Río Bogotá – CECH, de la Mesa de 
Articulación Nacional de la Sentencia - MANS, y de los compromisos asignados al Ministerio de 
Ambiente y Desarrollo Sostenible en el marco de la Sentencia del Río Bogotá. 
4. Apoyar las acciones del clúster de direccionamiento estratégico, promoviendo la articulación, gestión 
y orientación de requerimientos, así como el relacionamiento con las áreas internas ministerio para 
atender los compromisos del Ministerio de Ambiente y Desarrollo Sostenible en el marco de la 
Sentencia del Río Bogotá.  
5. Apoyar la atención de los requerimientos y solicitudes allegadas en el marco de los compromisos del 
Ministerio de Ambiente y Desarrollo Sostenible con la Sentencia del Río Bogotá, en su rol de Secretaría 
Técnica y miembro del CECH y Coordinador de la Mesa de Articulación Nacional.  
6. Apoyar el diseño, actualización y promoción de mecanismos de seguimiento estratégico que 
fortalezcan la trazabilidad y evaluación del avance en la ejecución de las actividades del Plan de Acción 
del CECH, la Mesa de Articulación Nacional y las órdenes judiciales asignadas al Ministerio.  
7. Desarrollar las demás actividades que le sean requeridas por el supervisor del contrato, relacionadas 
con el objeto contractual.</t>
  </si>
  <si>
    <t>El valor del contrato a celebrar es hasta por la suma de Ciento veintinueve millones treinta mil pesos M/CTE ($129.030.000), incluido los impuestos a que haya lugar.</t>
  </si>
  <si>
    <t>El término estrictamente indispensable para que el contratista cumpla con el objeto y obligaciones contractuales será de Once (11) meses y quince (15) días calendario, o hasta 31 de diciembre de 2026, lo primero que ocurra.</t>
  </si>
  <si>
    <t>CLAUDIA PATRICIA NEIRA CUELLAR</t>
  </si>
  <si>
    <t>Prestar servicios profesionales a la Dirección de Asuntos Ambientales Sectorial y Urbana del Ministerio de Ambiente y Desarrollo Sostenible, brindando apoyo técnico para el cumplimiento de las obligaciones asignadas al Ministerio en la Ley 1968 de 2019 y en las acciones definidas desde el componente ambiental de la Política Pública de Sustitución del Asbesto Instalado.</t>
  </si>
  <si>
    <t>1. Elaborar y presentar al supervisor un plan detallado de trabajo, que incluya actividades, cronograma y entregables, en un plazo máximo de diez (10) días calendario tras cumplir con los requisitos de ejecución establecidos en el contrato. 2. Apoyar al Departamento Nacional de Planeación – DNP en la formulación desde el componente ambiental de la política pública para la sustitución de asbesto instalado y acompañar su implementación en cumplimiento al art. 3° de la Ley 1968 de 2019. 3. Desarrollar los insumos técnicos en apoyo a MinAmbiente que se generen en el ejercicio de la Comisión Nacional para la Sustitución del Asbesto conforme al art. 6° de la ley 1968 de 2019. 4. Hacer difusión a nivel nacional de la Guía Ambiental para la Gestión de los Plaguicidas Químicos de Uso Agrícola (PQUA) a los actores relacionados con el ciclo de vida de los PQUA. 5. Brindar soporte técnico a las acciones y compromisos que se originen de la participación en la Mesa sobre el uso del fipronil y los neonicotinoides en el país, en el marco de las directrices emanadas del fallo proferido por el Tribunal Administrativo de Cundinamarca.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Colaborar en la preparación, consolidación y carga de reportes, acciones e informes requeridos por el supervisor(a) del contrato en relación con los compromisos del Plan de Acción y funciones de la Dirección de Asuntos Ambientales, Sectorial y Urbana, asegurando su archivo digital en las carpetas institucionales correspondientes. 8. Apoyar, según requerimiento, las actividades de capacitación, sensibilización o divulgación organizadas por la Dirección de Asuntos Ambientales, Sectorial y Urbana, cuando estas se relacionen con el objeto del contrato o se requiera la experticia técnica del contratista. 9.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t>
  </si>
  <si>
    <t>MÓNICA CONSTANZA BURBANO ROSERO</t>
  </si>
  <si>
    <t>Prestar servicios profesionales a la Dirección de Asuntos Ambientales Sectorial y Urbana del Ministerio de Ambiente y Desarrollo Sostenible, para apoyar la formulación y socialización de instrumentos orientados a fortalecer la gestión circular de los productos plásticos de un solo uso</t>
  </si>
  <si>
    <t>1. Elaborar y presentar al supervisor un plan detallado de trabajo, que incluya actividades, cronograma y entregables, en un plazo máximo de diez (10) días calendario tras cumplir con los requisitos de ejecución establecidos en el contrato. 2. Apoyar el proceso de formulación y socialización del reglamento técnico unificado en el marco de la Ley 2232 de 2022, 3. Apoyar la implementación de la agenda de la mesa nacional para la gestión sostenible del plástico, con énfasis en la política de plásticos de un solo uso y el plan de reconversión productiva y adaptación laboral, con enfoque de equidad de género. 4. Socializar la guía que oriente las acciones de vigilancia y control del ingreso de plásticos de un solo uso y la gestión de residuos en áreas del Sistema Nacional de áreas Protegidas y otras de importancia Ambiental. 5.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6. Asistir y participar en las reuniones relacionadas con el objeto contractual, siguiendo la línea institucional, soportando la asistencia con la presentación de soportes, ayudas de memoria y seguimiento documentado a los compromisos acordados, en caso de ser aplicable. 7. Contribuir con la proyección, reporte y evidencias de las acciones definidas en el Plan de Acción y/o en informes solicitados por el supervisor relacionadas con las funciones de la Dirección, acorde con el objeto contractual. 8. Las demás actividades que le asigne el supervisor del contrato y que tengan relación con el objeto contractual.</t>
  </si>
  <si>
    <t>El valor del contrato a celebrar es hasta por la suma de SESENTA Y UN MILLONES CIENCUENTA MIL PESOS M/CTE ($61.050.000,00), incluido los impuestos a que haya lugar.</t>
  </si>
  <si>
    <t>DILIA ANGELA AGUILERA AGUILERA</t>
  </si>
  <si>
    <t>Prestar servicios profesionales a la Dirección de Asuntos Ambientales Sectorial y Urbana del Ministerio de Ambiente y Desarrollo Sostenible, para apoyar la formulación y generación de instrumentos normativos e insumos técnicos ambientales de proyectos de infraestructura de transporte del modo carretero.</t>
  </si>
  <si>
    <t xml:space="preserve">1. Presentar para aprobación del supervisor un plan de trabajo (actividades, cronograma y entregables) dentro 
de los diez (10) días siguientes al cumplimiento de los requisitos de ejecución del contrato. 
2. Apoyar la adopción del anexo de requerimientos adicionales para la elaboración del Diagnóstico Ambiental 
de Alternativas - DAA y el Estudio de Impacto Ambiental – EIA en proyectos que requieran la construcción 
de túneles en el sector infraestructura de transporte, y para la elaboración del Estudio de Impacto Ambiental – EIA en proyectos de construcción de carreteras. 
3. Apoyar el seguimiento de los planes de acción de la agenda ambiental interministerial suscrita con 
Mintransporte y el acuerdo sectorial firmado con Cormagdalena. 
4. Apoyar la incorporación de consideraciones ambientales en los instrumentos técnicos a cargo del sector 
transporte. 
5. Apoyar la implementación de la estrategia de generación y apropiación de conocimientos en Lineamientos 
de infraestructura verde vial - LIVV y guías ambientales. 
6. Apoyar la formulación de recomendaciones estratégicas de carácter ambiental y soportes técnicos para 
proyectos asociados a caminos comunitarios y caminos ancestrales. 
7.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8.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10. Cumplir con las demás obligaciones que le sean asignadas por el supervisor del contrato, inherentes a la 
naturaleza del objeto contractual.  </t>
  </si>
  <si>
    <t>El valor del contrato a celebrar es hasta por la suma de NOVENTA Y SEIS MILLONES TRESCIENTOS NOVENTA MIL PESOS M/CTE ($96.390.000), incluido los impuestos a que haya lugar.</t>
  </si>
  <si>
    <t>MARIO ORLANDO LOPEZ CASTRO</t>
  </si>
  <si>
    <t>Asesor código 1020 Grado 13</t>
  </si>
  <si>
    <t>DIANA CATALINA JIMÉNEZ TORRES</t>
  </si>
  <si>
    <t>INGENIERIA AGRICOLA</t>
  </si>
  <si>
    <t>Prestar servicios profesionales a la Dirección de Asuntos Ambientales Sectorial y Urbana del Ministerio de Ambiente y Desarrollo Sostenible, para apoyar el desarrollo de reglamentación e implementación de Instrumentos relacionados con la gestión sostenible del suelo.</t>
  </si>
  <si>
    <t>1. Elaborar y presentar al supervisor un plan detallado de trabajo, que incluya actividades, cronograma y entregables, en un plazo máximo de diez (10) días calendario tras cumplir con los requisitos de ejecución establecidos en el contrato. 2. Apoyar el proceso de evaluación de término medio de la Política para la Gestión Sostenible del Suelo. 3. Aportar insumos técnicos para la formulación y seguimiento de instrumentos normativos en el marco de lo establecido en las líneas estratégicas 1 y 3 de la Política para la Gestión Sostenible del Suelo. 4. Presentar una propuesta de actualización del Plan de Acción de la Política para la Gestión Sostenible con base en los resultados de la evaluación de término medio realizada. 5. Brindar acompañamiento en la reglamentación e implementación de la norma de vertimiento al suelo de aguas residuales no domésticas tratadas. 6. Prestar apoyo en la reglamentación e implementación de la metodología de evaluación de riesgo físico para identificación y comprobación de pasivos ambientales.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y cargar en las carpetas digitales institucionales los soportes que acrediten su ejecución y resultados, incluyendo los informes requeridos por el(la) supervisor(a).</t>
  </si>
  <si>
    <t>El término estrictamente indispensable para que el contratista cumpla con el objeto y obligaciones contractuales ser de DIEZ (10) MESES, o hasta 31 de diciembre 2026, lo primero que ocurra.</t>
  </si>
  <si>
    <t>ANGIE KATHERINE RONCANCIO SÁNCHEZ</t>
  </si>
  <si>
    <t>Prestar servicios profesionales a la Dirección de Asuntos Ambientales Sectorial y Urbana del Ministerio de Ambiente y Desarrollo Sostenible, para apoyar la implementación, actualización y socialización de instrumentos y herramientas técnicas de Compras Públicas Sostenibles-CPS, en el marco de la articulación con la formulación de la Política Nacional de Producción y el Consumo responsable con enfoque de economía circular.</t>
  </si>
  <si>
    <t>1. Apoyar técnicamente en la implementación, socialización y actualización de las herramientas de 
fortalecimiento de las compras públicas sostenibles, principalmente, la herramienta de análisis costo- 
beneficio. 
2. Apoyar en la actualización de dos (2) fichas técnicas y en la elaboración de dos (2) fichas técnicas 
adicionales, que contengan lineamientos e incorporen criterios ambientales para compras públicas 
sostenibles, en el marco de la producción responsable y la economía circular. 
3. Implementar acciones técnicas y operativas que contribuyan a la adopción progresiva de las 
Compras Públicas Sostenibles en las entidades del país, conforme a los lineamientos definidos en 
actos administrativos y la normativa vigente, principalmente en las entidades del Sistema Nacional 
Ambiental.
4. Brindar apoyo técnico en el desarrollo de las actividades derivadas de las instancias nacionales e 
internacionales relacionadas con la implementación y el fortalecimiento de las Compras Públicas 
Sostenibles en el país. 
5. Apoyar técnicamente, cuando sea necesario, en las actividades de planificación, coordinación y 
desarrollo de la Feria Internacional del Ambiente – FIMA, y de otros eventos u espacios promovidos 
por el Ministerio de Ambiente y Desarrollo Sostenible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9. Cumplir con las demás obligaciones que le sean asignadas por el supervisor del contrato, inherentes 
a la naturaleza del objeto contractual.</t>
  </si>
  <si>
    <t>El valor del contrato a celebrar es hasta por la suma de SESENTA Y DOS MILLONES CIENTO VEINTE MIL PESOS M/CTE ($62.120.000), incluidos los impuestos a que haya lugar.</t>
  </si>
  <si>
    <t>DIANA CAROLINA SANCHEZ ROLDAN</t>
  </si>
  <si>
    <t>Prestar servicios profesionales a la Dirección de Asuntos Ambientales Sectorial y Urbana del Ministerio de Ambiente y Desarrollo Sostenible, para la gestión jurídica integral de los asuntos normativos, judiciales y administrativos a su cargo.</t>
  </si>
  <si>
    <t>1. Presentar para aprobación del supervisor un plan de trabajo (actividades, cronograma y entregables) 
dentro de los diez (10) días siguientes al cumplimiento de los requisitos de ejecución del contrato.  
2. Elaborar y revisar los instrumentos regulatorios ambientales, de política pública y demás documentos de 
lineamientos ambientales, en coordinación con los equipos técnicos de la DAASU, las demás 
dependencias y/o entidades que se requieran.  
3. Apoyar jurídicamente en la revisión y construcción de conceptos, informes e insumos técnicos requeridos 
por la DAASU, designados por las coordinaciones.  
4. Actualizar y realizar seguimiento mensual a la Matriz generada para el control de los productos a cargo de 
la DAASU, recopilando toda la documentación y los soportes necesarios para el reporte de informes 
solicitados por el supervisor(a) relacionados con las funciones de la (DAASU). 
5. Proyectar las respuestas e insumos para atender de forma oportuna los requerimientos derivados de 
procesos judiciales, tutelas, providencias, alertas tempranas, solicitudes de congreso, derechos de 
petición y demás solicitudes realizadas al interior del Ministerio de Ambiente y Desarrollo Sostenible u 
otras carteras Ministeriales y particulares.
6. Participar en las reuniones y mesas de trabajo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7. Cumplir con las demás obligaciones que le sean asignadas por el supervisor del contrato, inherentes a la 
naturaleza del objeto contractual.</t>
  </si>
  <si>
    <t>OSCAR IVAN SUAREZ MURCIA</t>
  </si>
  <si>
    <t>INGENIERIA DE PETROLEOS</t>
  </si>
  <si>
    <t>Prestar servicios profesionales a la Dirección de Asuntos Ambientales Sectorial y Urbana del Ministerio de Ambiente y Desarrollo Sostenible, con el fin de apoyar la elaboración de instrumentos técnicos y normativos que busquen prevenir los impactos y los riesgos asociados a las actividades del sector hidrocarburos y de transición energética, atendiendo las condiciones de conocimiento y determinación territoriales, particularmente lo relacionado con inyección y reinyección de agua, hidrógeno blanco y captura y almacenamiento de carbono.</t>
  </si>
  <si>
    <t>1. Elaborar y presentar al supervisor un plan detallado de trabajo, que incluya actividades, cronograma y entregables, en un plazo máximo de diez (10) días calendario tras cumplir con los requisitos de ejecución establecidos en el contrato. 2. Aportar insumos relacionados a la preservación del recurso hídrico subterráneo en la elaboración de instrumentos regulatorios ambientales o de buenas o mejores prácticas ambientales para proyectos del sector Hidrocarburos en que sea requerido el Ministerio de Ambiente y Desarrollo Sostenible y priorice la DAASU 3. Aportar insumos técnicos en los espacios de discusión o mesas de trabajo que se realicen en atención al conflicto social alrededor de la vulnerabilidad del recurso hídrico subterráneo frente a proyectos del sector Hidrocarburos en el Pie de Monte Llanero, o en los que sea requerido el Ministerio de Ambiente y Desarrollo Sostenible y priorice la DAASU 4. Entregar insumos en la gestión de sentencias y órdenes judiciales asociados al sector hidrocarburos en que sea requerido el Ministerio de Ambiente y Desarrollo Sostenible y priorice la DAASU. 5. Aportar insumos relacionados a la preservación del recurso hídrico subterráneo en la elaboración de instrumentos regulatorios o de buenas o mejores prácticas ambientales para proyectos de transición energética en que sea requerido el Ministerio de Ambiente y Desarrollo Sostenible y priorice la DAASU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t>
  </si>
  <si>
    <t>El valor del contrato a celebrar es hasta por la suma de NOVENTA Y UN MILLONES CUARENTA MIL PESOS M/CTE ($91.040.000), incluido los impuestos a que haya lugar.</t>
  </si>
  <si>
    <t>CHRISTIAN CAMILO LOPEZ LOPEZ</t>
  </si>
  <si>
    <t>Prestar servicios profesionales a la Dirección de Gestión Integral del Recurso Hídrico del Ministerio de Ambiente y Desarrollo Sostenible, para apoyar el componente de oferta, biodiversidad y servicios ecosistémicos del proceso de actualización de la Política Nacional para la Gestión Integral del Recurso Hídrico.</t>
  </si>
  <si>
    <t xml:space="preserve">1. Apoyar a la Dirección de Gestión Integral del Recuso Hídrico en el componente de oferta, 
biodiversidad y servicios ecosistémicos, que permita implementar las fases de formulación 
estratégica, promoción y difusión del proceso de actualización de la PNGIRH. 
2. Apoyar el diseño de la estrategia de seguimiento y evaluación de la PNGIRH. 
3. Elaborar insumos técnicos que permitan consolidar el documento de Política, en lo relacionado con 
oferta, biodiversidad y servicios ecosistémicos. 
4. Apoyar el proceso de articulación del Consejo Nacional del Agua, con el proceso de Actualización de 
la PNGIRH. 
5. Apoyar la gestión de solicitud de las comisiones al exterior del director técnico de la DGIRH 
6. Las demás actividades que le sean requeridas por el Supervisor del Contrato y que tenga relación 
con el objeto y obligaciones del contrato. </t>
  </si>
  <si>
    <t>El valor del contrato a celebrar es hasta por la suma de CINCUENTA Y OCHO MILLONES TRESCIENTOS OCHENTA Y CUATRO MIL OCHOCIENTOS PESOS M/CTE ($58.384.800), incluido los impuestos a que haya lugar.</t>
  </si>
  <si>
    <t>El término estrictamente indispensable para que el contratista cumpla con el objeto y obligaciones contractuales será nueve (9) meses, o hasta 31 de diciembre del año de la suscripción del contrato, lo primero que ocurra.</t>
  </si>
  <si>
    <t>EMERSON PULIDO NOY</t>
  </si>
  <si>
    <t>Prestar servicios profesionales a la Oficina Asesora de Planeación del Ministerio de Ambiente y Desarrollo Sostenible, para apoyar el diseño, construcción, integración y optimización de componentes de la capa de presentación e interfaces de usuario del Sistema de Convocatorias, en concordancia con el procedimiento P-A-GTI-03 “Desarrollar y Mantener Sistemas de Información y Componentes de Software” y los lineamientos técnicos, de seguridad, usabilidad y accesibilidad definidos por la Entidad, garantizando soluciones escalables, mantenibles y alineadas con las necesidades misionales.</t>
  </si>
  <si>
    <t xml:space="preserve">1. Apoyar en la realización de las tareas relacionadas con la implementación de componentes de software 
de la capa de presentación e interfaces de usuario, procesos de integración y 
extracción/transformación de información que sean asignadas por el supervisor del contrato, 
cumpliendo los procedimientos vigentes de la Oficina de Tecnologías de la Información y las 
Comunicaciones (OTIC).  
2. Prestar apoyo para documentar y versionar los productos implementados de acuerdo con los 
lineamientos establecidos por la OTIC. 
3. Apoyar en la elaboración y actualización de la documentación técnica referente a las actualizaciones 
de los sistemas de información, conforme a los procedimientos y estándares de la OTIC.  
4. Apoyar los procesos de verificación del cumplimiento de atributos de calidad, integración y despliegues 
continuos relacionados con el software generado en el marco del Proyecto, según asignación del 
supervisor.  
5. Asistir a reuniones, comités, eventos, encuentros o actividades programadas por el supervisor del 
contrato, relacionadas con el objeto y obligaciones del presente contrato.  
6. Apoyar en la implementación y mantener prácticas de control de versiones, calidad de código y pruebas 
automatizadas (por ejemplo, unitarias o de integración) dentro del flujo de CI/CD definido por la OTIC.  
7. Garantizar el cumplimiento de lineamientos de seguridad de la información, protección de datos 
personales (Ley 1581 de 2012), accesibilidad y usabilidad, aplicables al software y a la documentación 
técnica. </t>
  </si>
  <si>
    <t>El valor del contrato a celebrar es hasta por la suma CUARENTA Y NUEVE MILLONES DE PESOS M/CTE ($49.000.000.oo), incluido IVA y los impuestos a que haya lugar</t>
  </si>
  <si>
    <t xml:space="preserve">A-02-02-02-008-003-01-9 </t>
  </si>
  <si>
    <t>CAROLINA GÓMEZ GÓMEZ</t>
  </si>
  <si>
    <t xml:space="preserve">COMERCIO INTERNACIONAL </t>
  </si>
  <si>
    <t>Prestar servicios profesionales para brindar apoyo logístico, administrativo y comunicacional en la organización de eventos territoriales y reuniones estratégicas en las que participe la Ministra de Ambiente y Desarrollo Sostenible o sus voceros, garantizando una representación institucional adecuada.</t>
  </si>
  <si>
    <t>1. Apoyar la realización de actividades masivas en las que participe la ministra, viceministros y otros delegados. 2. Brindar acompañamiento en la planificación y ejecución administrativa de rueda de prensa en regiones y gira de medios para los voceros del Ministerio de Ambiente. 3. Apoyar la revisión y aprobación de agendas y ayudas de memoria para las actividades en campo que cuenten con la presencia de la ministra y sus delegados. 4. Apoyar la articulación con las diferentes entidades del Sistema Nacional Ambiental, Corporaciones Autónomas Regionales y entidades territoriales para la correcta ejecución de las diferentes actividades, reuniones y socializaciones que realice la ministra y sus delegados en las diferentes regiones. 5. Apoyar la difusión interna de las actividades de la ministra para la buena ejecución en conjunto con el grupo de comunicaciones. 6. Las demás que sean solicitadas por el Supervisor/a del contrato y que estén relacionadas con el objeto contractual</t>
  </si>
  <si>
    <t>El valor del contrato a celebrar es hasta por la suma de CIEN MILLONES TRESCIENTOS MIL PESOS M/CTE ($100.300.000), incluido los impuestos a que haya lugar.</t>
  </si>
  <si>
    <t>CAMILA ANDREA ROCHA GALENO</t>
  </si>
  <si>
    <t>COORDINADORA DEL GRUPO COMUNICACIONES</t>
  </si>
  <si>
    <t>El término estrictamente indispensable para que el contratista cumpla con el objeto y obligaciones contractuales será de once (11) meses y veinticuatro (24) días calendario, sin que exceda el 31 de diciembre del año de la suscripción del contrato.</t>
  </si>
  <si>
    <t>YAMITH SAMUEL QUINTERO SALAMANCA</t>
  </si>
  <si>
    <t>El valor del contrato a celebrar es hasta por la suma de CINCUENTA Y OCHO MILLONES OCHOCIENTOS TREINTA Y TRES MIL TRESCIENTOS TREINTA Y TRES PESOS M/CTE ($58.833.333) incluido los impuestos a que haya lugar.</t>
  </si>
  <si>
    <t>El término estrictamente indispensable para que el contratista cumpla con el objeto y obligaciones contractuales será de ONCE (11) MESES Y VEINTITRÉS (23) DÍAS o hasta 31 de diciembre del año de la suscripción del contrato, lo primero que ocurra.</t>
  </si>
  <si>
    <t>NATALIA ALEJANDRA MEJIA OSORIO</t>
  </si>
  <si>
    <t>Prestar servicios profesionales a la Unidad Coordinadora para el Gobierno Abierto y Servicio a la Ciudadanía, apoyando la revisión, gestión y trámite jurídico-administrativo de las PQRSD, así como de los conceptos, actos administrativos y demás documentos jurídicos requeridos por la supervisión.</t>
  </si>
  <si>
    <t xml:space="preserve">1. Proyectar respuestas de fondo  debidamente sustentadas, coherencia jurídica, claridad en la 
redacción y cumplimiento de los términos legales establecidos. 
2. Apoyar la revisión jurídica de las respuestas emitidas por la UCGA, verificando que se ajusten a los 
lineamientos normativos e institucionales, completas y de fondo a los requerimientos ciudadanos. 
3. Apoyar en la gestión y trámite de las PQRSD vencidas y próximas a vencer de las dependencias que 
le asigne la supervisión, con el fin de evacuar las pendientes y evitar nuevos vencimientos 
4. Elaborar conceptos jurídicos, actos administrativos o documentos  asignados por la supervisión, 
garantizando que su contenido se ajuste a la normatividad vigente 
5. Registrar, actualizar y gestionar en los sistemas de gestión institucional a todas las actuaciones 
relacionadas con la atención y trámite de las PQRSD, asegurando trazabilidad, transparencia y 
cumplimiento de los plazos establecidos. 
6. Las demás actividades asignadas por el supervisor, siempre que estén relacionadas con el objeto y 
las funciones del grupo. </t>
  </si>
  <si>
    <t>El valor del contrato a celebrar es hasta por la suma de OCHENTA Y CUATRO MILLONES CATORCE MIL PESOS M/CTE ($84.014.000) incluido los impuestos a que haya lugar.</t>
  </si>
  <si>
    <t>KELLYS PATRICIA HERNANDEZ ARROYO</t>
  </si>
  <si>
    <t xml:space="preserve">1. Realizar el análisis y trámite de los traslados por competencia derivados de las PQRSD, con el fin de 
realizar de manera correcta la remisión a la entidad responsable de la respuesta dentro de los 
términos legales establecidos y verificando que la información enviada sea completa, pertinente y 
conforme a la normatividad aplicable. 
2. Proyectar respuestas a las peticiones asignadas, de manera pronta, completa y de fondo al asunto 
planteado por el ciudadano, debidamente sustentadas en la normativa aplicable y que sean 
tramitadas dentro de los plazos legales establecidos. 
3. Realizar con la debida anticipación, de manera clara, formal y oportuna, la solicitud y recopilación de 
los insumos necesarios ante las dependencias del Ministerio, para la gestión y resolución de las 
PQRSD, con el fin de proyectar respuestas de calidad, completas y de fondo y dentro de los plazos 
establecidos. 
4. Realizar seguimiento constante a las solicitudes de insumos e información requeridas a las 
dependencias competentes, con el fin de asegurar su recepción oportuna para la proyección de las 
respuestas de las PQRSD dentro de los términos legales establecidos por la Ley 1755 de 2015 y 
demás normatividad aplicable. 
5. Registrar y mantener actualizada la información relacionada con las PQRSD en los sistemas o 
aplicativos institucionales, asegurando la trazabilidad y respaldo de la gestión realizada. </t>
  </si>
  <si>
    <t>El valor del contrato a celebrar es hasta por la suma de CUARENTA Y CUATRO MILLONES DE PESOS M/CTE ($44.000.000) incluido los impuestos a que haya lugar.</t>
  </si>
  <si>
    <t>El término estrictamente indispensable para que el contratista cumpla con el objeto y obligaciones contractuales será de OCHO (08) MESES Y VEINTICUATRO (24) DÍAS o hasta 31 de diciembre del año de la suscripción del contrato, lo primero que ocurra.</t>
  </si>
  <si>
    <t xml:space="preserve">ZAHILY JULIANA CHAPARRO HERNANDEZ </t>
  </si>
  <si>
    <t>VICEMINISTRO DE ORDENAMIENTO AMBIENTAL DEL TERRITORIO DIRECCIÓN DE CAMBIO CLIMÁTICO Y GESTIÓN DEL RIESGO</t>
  </si>
  <si>
    <t>Prestación de servicios de apoyo a la gestión del Viceministerio de Ordenamiento del Territorio en el seguimiento de temas estratégicos del cambio climático tales como Salvaguardas ambientales y mercados de carbono así como al apoyo en la preparación de insumos para la articulación con las entidades que integran el Sistema Nacional Ambiental – SINA.</t>
  </si>
  <si>
    <t>1. Consolidar, organizar y actualizar información e insumos técnicos relacionados con los procesos de análisis, desarrollo y articulación de políticas y marcos normativos vinculados a la transición energética y al cambio climático, conforme a los lineamientos definidos por la supervisión del contrato. 2. Elaborar reportes, matrices y documentos de seguimiento que faciliten la articulación intra e interinstitucional respecto del portafolio asociado a la transición energética e impactos ambientales y extractivismo. 3. Recopilar y sistematizar información sobre el estado de avance de los resultados asociados al sistema de salvaguardas ambientales, procesos étnicos y comunitarios, con el fin de apoyar la trazabilidad y el análisis técnico de dichos temas. 4. Apoyar la revisión técnica de la información relacionada con la agenda regulatoria de la Dirección de Cambio Climático y Gestión del Riesgo, especialmente en los asuntos vinculados con mercados de carbono y mecanismos de transferencia energética, mediante la elaboración de insumos de apoyo y seguimiento. 5. Preparar insumos técnicos, resúmenes ejecutivos y documentación de soporte para los espacios de coordinación en los que participe la Viceministra en asuntos relacionados con órdenes judiciales, conflictividad socioambiental y cambio climático, conforme a las orientaciones impartidas por la supervisión del contrato. 6. Elaborar registros, actas de apoyo y matrices de seguimiento de los compromisos y acuerdos derivados de espacios de coordinación ambiental con entidades del Sistema Nacional Ambiental – SINA, orientados a facilitar el control y la trazabilidad de la información.</t>
  </si>
  <si>
    <t>El valor del contrato a celebrar es hasta por la suma de CINCUENTA Y NUEVE MILLONES QUINIENTOS TREINTA Y NUEVE MIL TRESCIENTOS TREINTA Y TRES PESOS M/CTE ($59.539.333), incluido los impuestos a que haya lugar.</t>
  </si>
  <si>
    <t>VICEMINISTRO DE ORDENAMIENTO AMBIENTAL DEL TERRITORIO.</t>
  </si>
  <si>
    <t>El término estrictamente indispensable para que el contratista cumpla con el objeto y obligaciones contractuales será por once (11) meses y veintitrés (23) días, o hasta 31 de diciembre del año de la suscripción del contrato, lo primero que ocurra.</t>
  </si>
  <si>
    <t>JUAN HERNANDO VELAZCO LOZANO</t>
  </si>
  <si>
    <t>Prestar servicios profesionales a la Dirección de Ordenamiento Ambiental Territorial y SINA en la gestión jurídica de los procesos relacionados con el ordenamiento ambiental territorial como soporte en la toma de decisiones estratégicas de la Dirección.</t>
  </si>
  <si>
    <t>1. Apoyar en la elaboración de conceptos jurídicos, documentos de análisis, lineamientos, actos normativos, recomendaciones, y respuestas a PQRSD, que fortalezcan los procesos adelantados por la Dirección en cumplimiento de sus funciones. 2. Acompañar en reuniones, mesas de trabajo, comités y escenarios de coordinación interinstitucional, aportando insumos jurídicos cuando se requiera. 3. Apoyar con el seguimiento a los procesos jurídicos, normativos y de política pública relacionados con el ordenamiento ambiental territorial, elaborando reportes periódicos de avances y alertas. 4. Apoyar al fortalecimiento institucional mediante la gestión de las iniciativas normativas, lideradas por la DOAT, en el marco de la agenda regulatoria y el relacionamiento con el VOAT. 5. Todas las demás que sean requeridas por el supervisor del contrato.</t>
  </si>
  <si>
    <t>El valor del contrato a celebrar es hasta por la suma de CIENTO DIECISIETE MILLONES NOVECIENTOS DOS MIL PESOS MONEDA CORRIENTE ($117.902.000), incluido los impuestos a que haya lugar.</t>
  </si>
  <si>
    <t>El término estrictamente indispensable para que el contratista cumpla con el objeto y obligaciones contractuales será 11 meses y 23 días o hasta 30 de diciembre del año de la suscripción del contrato, lo primero que ocurra.</t>
  </si>
  <si>
    <t>JULIANA BORBON RIVEROS</t>
  </si>
  <si>
    <t>Prestación de servicios de apoyo a la Dirección de Bosques, Biodiversidad y Servicios ecosistémicos en la gestión de actividades orientadas a la realización y trámite del proceso de notificación de actos administrativos emitidos por la Dirección de Bosques, Biodiversidad y Servicios Ecosistémicos.</t>
  </si>
  <si>
    <t>1. Prestar apoyo en el registro y control de la numeración de Autos emitidos por la Dirección, y adelantar las 
gestiones necesarias ante la Secretaría General para la asignación de numeración a las resoluciones 
expedidas.
2. Apoyar con la proyección de los oficios de citación, notificación, avisos y demás comunicaciones 
asociadas a los actos administrativos proferidos por la Dirección de Bosques, Biodiversidad y Servicios 
Ecosistémicos, utilizando el aplicativo ARCA, y efectuar el cargue de las constancias de ejecutoria 
suscritas en SILAMC, así como de los oficios de notificación y los actos administrativos, en la plataforma 
VITAL. 
3. Proyectar las respectivas constancias de ejecutoria de los actos administrativos emitidos por la Dirección 
de Bosques, Biodiversidad y Servicios Ecosistémicos en los términos de la  Ley 1437 de 2011.  
4. Apoyar el seguimiento, validación y actualización de las bases de datos sobre el estado del trámite de 
notificación, ejecutoria, publicación, comunicación y demás actividades jurídicas vinculadas con los actos 
administrativos de competencia de la Dirección.
5. Acopiar y remitir al archivo de gestión de la Dirección los documentos generados en el marco del 
procedimiento de notificación y comunicación, conforme a los lineamientos del Sistema de Gestión 
Documental de la Entidad. 
6. Apoyar en la atención de usuarios que se acerquen a la Dirección a notificarse de manera personal 
elaborando un acta de conformidad con la norma vigente. 
7. Apoyar a la Dirección en la supervisión de los contratos y/o convenios, así como participar en las 
diferentes mesas de trabajo, reuniones y comités, relacionados con los trámites a cargo cuando se 
requiriera por parte del supervisor.
8. Las demás que se requieran para la adecuada ejecución del objeto contractual.</t>
  </si>
  <si>
    <t>El valor del contrato a celebrar es hasta por la suma de TREINTA Y TRES MILLONES NOVECIENTOS NOVENTA MIL PESOS M/CTE. ($33.990.000), incluidolos impuestos a que haya lugar.</t>
  </si>
  <si>
    <t>El término estrictamente indispensable para que el contratista cumpla con el objeto y obligaciones contractuales será deONCE(11)MESES, o hasta 31 de diciembre de 2026, loprimero que ocurra.</t>
  </si>
  <si>
    <t>GUSTAVO ANDRES LARA RODRÍGUEZ</t>
  </si>
  <si>
    <t>Prestación de servicios profesionales a la Dirección de Asuntos Marinos, Costeros y Recursos Acuáticos DAMCRA, del Ministerio de Ambiente y Desarrollo Sostenible para fortalecer la gestión, manejo y generar procesos de conservación de especies de la biodiversidad marina, en el marco de la implementación del Plan de Acción de Biodiversidad 2030.</t>
  </si>
  <si>
    <t>1. Asistir a la Dirección en el seguimiento, desarrollo de medidas de manejo y conservación de especies 
priorizadas, asegurando la ejecución efectiva de las acciones derivadas de los compromisos adquiridos por Colombia en el marco de convenios, acuerdos y organismos internacionales 
relacionados con la biodiversidad marina y costera. 
2. Brindar apoyo técnico al punto focal desde la DAMCRA en la gestión, seguimiento y facilitación de 
acciones orientadas al cumplimiento de los compromisos nacionales e internacionales asociados al 
objeto contractual, con énfasis en la adecuada ejecución del proyecto de cooperación “Save the Blue 
Five” y en la atención de sus requerimientos específicos respecto a las especies enmarcadas en los 
cinco azules. 
3.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4. Apoyo en la revisión de documentos, preparación de conceptos, ayudas de memoria, respuestas a 
consultas y solicitudes en general de información, etc. relacionados con el seguimiento de obligaciones 
nacionales e internacionales y cumplimiento de sentencias en materia del objeto contractual. 
5. Apoyar en la generación de insumos que hacen parte del Plan de Acción Interinstitucional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</si>
  <si>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MARTHA EDDY ARTEAGA DIAZ</t>
  </si>
  <si>
    <t>Prestación de servicios profesionales a la Dirección de Asuntos Marinos, Costeros y Recursos Acuáticos del Ministerio de Ambiente y Desarrollo Sostenible para apoyar técnicamente y dar seguimiento a los compromisos del área marina protegida AMP del archipiélago del Rosario y San Bernardo y de la Ecorregión Cartagena</t>
  </si>
  <si>
    <t>1. Realizar el seguimiento mensual a las acciones contempladas en el programa de la Ecorregión de 
Cartagena y área Marina Protegida de Nuestra Señora del Rosario y San Bernardo -AMP, a fin de 
articular las acciones con los planes, programas, proyectos, sentencias y otros compromisos que  se 
llevan en las áreas mencionadas. 
2. Apoyar técnicamente las acciones que desde la DAMCRA deban realizarse en el seguimiento a los 
compromisos de la Sentencia (25000-23-25-000-2003-91193-01), consulta previa del AMP y del 
Comité Ambiental Interinstitucional del área Marina Protegida de Nuestra Señora del Rosario y San 
Bernardo.  
3. Brindar apoyo técnico en el seguimiento, elaboración de comunicaciones y participación en mesas de 
trabajo y audiencias, relacionadas con el cumplimiento de compromisos de la Ecorregión de 
Cartagena y AMP. 
4. Participar y apoyar en la organización de talleres, reuniones, actividades, eventos y otros espacios 
de articulación pertinentes que realiza MINAMBIENTE relacionados con el objeto del contrato. 
5.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Apoyar en la generación de insumos que hacen parte del Plan de Acción Interinstitucional 2026 y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asignados por el supervisor.</t>
  </si>
  <si>
    <t>El valor del contrato a celebrar es hasta por la suma de NOVENTA Y UN MILLONES OCHOCIENTOS MIL PESOS M/CTE ($91.800.000), incluido los impuestos a que haya lugar.</t>
  </si>
  <si>
    <t>El término estrictamente indispensable para que el contratista cumpla con el objeto y obligaciones contractuales será DIEZ (10) MESES, o hasta 31 de diciembre del año de la suscripción del contrato, lo primero que ocurra.</t>
  </si>
  <si>
    <t>STEFANIA NIETO GUZMÁN</t>
  </si>
  <si>
    <t>INGENIERIA CASTASTRAL Y GEODESIA</t>
  </si>
  <si>
    <t>Prestación de servicios profesionales a la Dirección de Asuntos Marinos, Costeros y Recursos Acuáticos del Ministerio de Ambiente y Desarrollo Sostenible, para apoyar el procesamiento, análisis y gestión de datos espaciales e información, generando insumos técnicos que apoyen la gestión integral y la planificación marino-costera.</t>
  </si>
  <si>
    <t>1. Brindar apoyo a la DAMCRA en el análisis espacial, geoprocesamiento, modelamiento y desarrollo 
de información geográfica y productos cartográficos para el ordenamiento ambiental, y la gestión 
sostenible del riesgo, la biodiversidad y de los ecosistemas marino-costeros.  
2. Apoyar en la actualización, depuración, estandarización y documentación (metadatos) de la 
información espacial y base de datos geográfica de la DAMCRA, asegurando su disponibilidad y uso 
para los procesos de la Dirección. Así como, en la gestión de publicación de las capas de 
información geográfica correspondientes al ámbito marino-costero, en los formatos y estándares 
técnicos definidos para la IDE institucional. 
3. Brindar apoyo en la generación de insumos y respuestas a solicitudes y PQRs relacionados con el 
objeto contractual, llevados a cabo con criterios de calidad y dando cumplimiento a los términosestablecidos. Asimismo, contribuir en los procesos y atención a requerimientos relacionados con 
temas de información, datos y estadísticas ambientales de la Dirección.  
4. Prestar apoyo técnico a la Dirección de Asuntos Marinos, Costeros y Recursos Acuáticos desde el 
componente espacial para el cumplimiento de sentencias, órdenes judiciales, contratos, o convenios 
basados en el análisis de información geográfica ambiental en territorio marino, costero e insular. 
5.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y 
actas de reunión. 
6. Apoyar en la generación de insumos que hacen parte del Plan de Acción Institucional 2026 y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</si>
  <si>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El valor del contrato a celebrar es hasta por la suma de CIEN MILLONES NOVECIENTOS OCHENTA MIL PESOS M/CTE ($100.980.000), incluido los impuestos a que haya lugar.</t>
  </si>
  <si>
    <t>LIBIA EDELMIRA CIFUENTES DELGADILLO</t>
  </si>
  <si>
    <t>Prestar servicios profesionales a la Dirección de Bosques, Biodiversidad y Servicios Ecosistémicos del Ministerio de Ambiente y Desarrollo Sostenible para impulsar el avance en el cumplimiento de los procesos de delimitación participativa y reglamentación de páramos</t>
  </si>
  <si>
    <t>1. Coordinar las acciones de programación y desarrollo de reuniones preparatorias y en campo de los 
procesos de delimitación participativa de páramos en cumplimiento de la Sentencia T-361-17 y demás 
órdenes judiciales.
2. Proyectar los informes de cumplimiento, reportes de avance y demás documentos técnicos asociados 
a los procesos de delimitación participativa y gestión de páramos.
3. Apoyar técnicamente la elaboración de las iniciativas normativas relacionadas con delimitación y 
gestión integral de páramos.
4. Apoyar la organización y participación en reuniones internas e interinstitucionales relacionadas con 
gestión integral de páramos.
5. Elaborar las respuestas a las peticiones, quejas, reclamos, sugerencias y denuncias (PQRSD) 
relacionadas con los procesos de delimitación y gestión integral de páramos, dentro de los tiempos 
establecidos por norma, adjuntando mensualmente el reporte del sistema de Gestión Documental que 
evidencia el estado de las asignaciones de ARCA.
6. Realizar el apoyo técnico a la supervisión de los contratos que le sean asignados en el marco del
objeto contractual.
7. Las demás que se requieran para la adecuada ejecución del objeto contractual</t>
  </si>
  <si>
    <t>El valor del contrato a celebrar es hasta por la suma de CIENTO DIEZ MILLONES DE PESOS M/CTE. ($110.000.000), incluidolos impuestos a que haya lugar.</t>
  </si>
  <si>
    <t>EDUARDO GUTIÉRREZ OCAMPO</t>
  </si>
  <si>
    <t>El término estrictamente indispensable para que el contratista cumpla con el objeto y obligaciones contractuales será deONCE(11)MESES, o hasta 31 dediciembre de 2026, loprimero que ocurra.</t>
  </si>
  <si>
    <t>CRISTHIAN CAMILO GASCA PEDRAZA</t>
  </si>
  <si>
    <t>1. Realizar los actos administrativos y el análisis jurídico correspondiente en los procesos de evaluación y seguimiento de solicitudes y contratos relacionados con el acceso a los recursos genéticos y sus productos derivados. 2. Proyectar los insumos jurídicos para la formulación de normas e instrumentos internacionales en materia de recursos genéticos y sus productos derivados y seguridad de la biotecnología. 3. Proyectar reportes con la actualización mensual de los registros de información para el seguimiento al trámite de contrato de acceso a recursos genéticos y productos derivados. 4. Participar en reuniones de negociación de contratos, además de apoyar las acciones de divulgación sobre el marco jurídico aplicable al régimen de acceso a los recursos genéticos y sus productos derivados en Colombia. 5. Proyectar los documentos requeridos en las fases de estructuración, ejecución y liquidación de convenios o contratos vinculados a recursos genéticos y temas conexos. 6. Elaborar y gestionar las respuestas a las PQRS asignadas, conforme con los términos legales vigentes, a través de la plataforma ARCA u otros medios institucionales, incluyendo el respectivo reporte en el Sistema de Gestión Documental</t>
  </si>
  <si>
    <t>El término estrictamente indispensable para que el contratista cumpla con el objeto y obligaciones contractuales será de ONCE (11) MESES, o hasta 31 de diciembre, lo primero que ocurra</t>
  </si>
  <si>
    <t>ALEXANDER IBAGON MONTES</t>
  </si>
  <si>
    <t>Prestación de servicios profesionales a la Dirección de Bosques, Biodiversidad y Servicios Ecosistémicos del Ministerio de Ambiente y Desarrollo Sostenible, para generar y revisar documentos técnicos desde el componente forestal relacionados con la conservación, uso, manejo y ordenación de las Reservas Forestales Nacionales, así como proponer lineamientos y orientaciones técnicas relacionadas con el objeto contractual.</t>
  </si>
  <si>
    <t>El valor del contrato a celebrar es hasta por la suma de CIENTO TRECE MILLONES QUINIENTOS CINCUENTA Y SIETE MIL QUINIENTOS PESOS M/CTE ($113.557.500), incluido los impuestos a que haya lugar.</t>
  </si>
  <si>
    <t>1. Proyectar y revisar, según sea el caso desde el componente forestal los documentos técnicos relacionados con el trámite de sustracción y pronunciamiento para el desarrollo de actividades de bajo impacto en Reservas Forestales Nacionales. 2. Proyectar y revisar, según sea el caso, los documentos técnicos relacionados con la conservación, uso, manejo y ordenación de las Reservas Forestales Nacionales. 3. Proponer lineamientos técnicos relacionados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Evidenciar la ejecución de las actividades creadas mediante el Sistema de Información para la Gestión de Trámites Ambientales SILAMC a través de reporte emitido por este, según corresponda. 7. Remitir al archivo de la entidad los documentos que le sean asignados y los que elabore, mediante el formato único de inventario documental (FUID) 8. Las demás que se requieran para la adecuada ejecución del objeto contractual.</t>
  </si>
  <si>
    <t xml:space="preserve">PAULA CATALINA SUAREZ MEDINA </t>
  </si>
  <si>
    <t>CARMEN ALICIA LÓPEZ ANAYA</t>
  </si>
  <si>
    <t>Profesional Especializado Grado 17</t>
  </si>
  <si>
    <t>Prestar servicios profesionales a la Dirección de Asuntos Marinos, Costeros y Recursos Acuáticos del Ministerio de Ambiente y Desarrollo Sostenible, para realizar acciones en el marco de la gestión de los recursos hidrobiológicos, ecosistemas marino – costeros e insulares y el desarrollo de actividades que contribuyan al cumplimiento de las órdenes judiciales relacionadas.</t>
  </si>
  <si>
    <t>El valor del contrato a celebrar es hasta por la suma de SESENTA Y TRES MILLONES QUINIENTOS OCHENTA Y OCHO MIL PESOS M/CTE ($63.588.000), incluido los impuestos a que haya lugar.</t>
  </si>
  <si>
    <t>1. Realizar el seguimiento a la gestión y efectividad de las medidas de ordenación de las áreas de protección y estrategias de conservación de los recursos hidrobiológicos presentes en los ecosistemas marinos costeros y seguimiento a proyectos relacionados con recursos hidrobiológicos desarrollados en el Pacífico colombiano. Apoyar en la construcción de línea base ambiental de los ecosistemas y los recursos hidrobiológicos que están presentes en el Pacífico norte colombiano Brindar apoyo en el desarrollo de las acciones que buscan fortalecer las capacidades territoriales en pro de la gobernanza y el ordenamiento enfocados en la conservación de los recursos y su uso sostenible. Brindar soporte técnico en el seguimiento del cumplimiento de la ordenes establecidas en la sentencia 0078 de 2020, así como requerimientos de entidades de control. Apoyar en la organización logística y ejecución de reuniones, talleres, así como de capacitaciones, jornadas de sensibilización y demás relacionadas con el objeto del contrato.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Apoyar en la generación de insumos que hacen parte del Plan de Acción Interinstitucional 2026 y que le sean designadas por el supervisor. Mantener actualizada la información del drive (Carpeta digital) de la DAMCRA correspondiente a los trámites asignados. Las demás actividades relacionadas con el desarrollo del objeto del presente contrato, incluyendo la supervisión de los contratos y/o convenios que le sean designados por el supervisor</t>
  </si>
  <si>
    <t>SANDRA BIBIANA CARMONA MORENO</t>
  </si>
  <si>
    <t>Prestación de servicios profesionales a la Dirección de Asuntos Marinos, Costeros y Recursos Acuáticos del Ministerio de Ambiente y Desarrollo Sostenible, brindando apoyo en el trámite de los asuntos jurídicos y legales que competen a la Dirección. Así como en la preparación y desarrollo de reuniones, juntas directivas, comités, consejos y demás trámites administrativos que se requieran, incluyendo la atención a los requerimientos formulados por los entes de control.</t>
  </si>
  <si>
    <t>El valor del contrato a celebrar es hasta por la suma de NOVENTA Y NUEVE MILLONES SETECIENTOS CINCUENTA MIL PESOS M/CTE ($99.750.000), incluido los impuestos a que haya lugar.</t>
  </si>
  <si>
    <t>1. Brindar apoyo jurídico en la proyección y revisión de los conceptos jurídicos que le sean requeridos por la Dirección, solicitudes en general y entes de control internos y externos, en cumplimiento de la normatividad, con criterios de calidad y oportunidad. 2. Adelantar las actividades de preparación relacionadas con los temas a tratar en los comités, consejos y/o reuniones directivas, así como elaborar los correspondientes informes de gestión gerencial del Director y gestionar los trámites administrativos y jurídicos que se requieran. 3. Brindar el apoyo requerido desde el punto de vista jurídico, sobre los diferentes requerimientos de la Dirección, como la revisión y prestar apoyo jurídico para el cumplimiento de las sentencias y fallos judiciales. 4. Apoyo en el seguimiento y gestión de insumos técnicos para atender las solicitudes de la agenda legislativa y otros requerimientos del Congreso. 5. Apoyar las gestiones administrativas contractuales y poscontractuales de los convenios, así como apoyar a la supervisión de los contratos y/o convenios que le sean asignados por el supervisor en el marco del objeto contractual. 6. Apoyar en la generación de insumos que hacen parte del Plan de Acción Interinstitucional 2026 y que le sean designadas por el supervisor. 7. Mantener actualizada la información del drive (Carpeta digital) de la DAMCRA correspondiente a los trámites asignados. 8. Las demás actividades relacionadas con el desarrollo del objeto del presente contrato.</t>
  </si>
  <si>
    <t>VIVIANA ANDREA BAUTISTA PULIDO</t>
  </si>
  <si>
    <t>Prestación de servicios profesionales a la Dirección de Asuntos Marinos, Costeros y Recursos Acuáticos del Ministerio de Ambiente y Desarrollo Sostenible para apoyar la ejecución, optimización y seguimiento de los procesos de gestión documental, así como, el fortalecimiento interno de la dirección mediante estrategias de capacitación y divulgación.</t>
  </si>
  <si>
    <t>El valor del contrato a celebrar es hasta por la suma de CINCUENTA Y TRES MILLONES CUATROCIENTOS MIL PESOS M/CTE ($53.400.000), incluido los impuestos a que haya lugar.</t>
  </si>
  <si>
    <t>1. Apoyar la clasificación, organización y depuración de la documentación contenida en el archivo físico y digital de la DAMCRA, de acuerdo con las Tablas de Retención Documental (TRD) y directrices del MinAmbiente, llevando a cabo los inventarios documentales y dando cumpliendo con el cronograma y procedimientos de transferencias documentales. Apoyar al cumplimiento de las actividades contenidas en planes de mejoramiento del proceso de gestión documental y de atención a PQRS de la DAMCRA. Atención de auditorías internas y externas, así como, asegurar la integridad, autenticidad y disponibilidad de los documentos para su consulta y préstamo. Apoyar a la Dirección de Asuntos Marinos, Costeros y Recursos Acuáticos, en la creación, gestión, y cierre de los expedientes aplicando las Tablas de Retención Documental (TRD), y en las acciones de seguimiento que incluyen bases de datos y alertas para la atención oportuna de PQRs a través del sistema de Administración y Recepción de Correspondencia Ambiental -ARCA. Apoyar en el desarrollo y ejecución de un plan periódico de socialización, capacitación y sensibilización dirigido a los colaboradores de la DAMCRA, sobre las políticas y procedimientos en el marco del proceso de gestión documental, así como, en el uso eficiente del Sistema de correspondencia del Ministerio. 5. Actualizar periódicamente la información del one drive de la Dirección, de acuerdo con los procesos adelantados en temas de gestión documental, además de, apoyar en la generación de insumos y respuestas a solicitudes relacionados con el objeto contractual, llevados a cabo con criterios de calidad y oportunidad dando cumplimiento a los términos legales. 6. 7. Apoyar en la generación de insumos que hacen parte del Plan de Acción Institucional 2026 y/o que le sean designadas por el supervisor, además de, participar en la elaboración de ayudas de memorias y actas de reunión. Las demás actividades relacionadas con el desarrollo del objeto del presente contrato, incluyendo la supervisión de los contratos y/o convenios que le sean designados por el supervisor.</t>
  </si>
  <si>
    <t>JOSE REINERIO GALEANO LEMUS</t>
  </si>
  <si>
    <t>Prestar servicios profesionales a la Subdirección de Educación y Participación para apoyar el desarrollo conceptual, articulación al interior del Ministerio de Ambiente y Desarrollo Sostenible, en temas derivados de procesos de negociación, concertación y consultas previas con comunidades negras, afrodescendientes, raizales y palenqueras.</t>
  </si>
  <si>
    <t>El valor del contrato a celebrar es hasta por la suma de CIENTO VEINTITRÉS MILLONES NOVECIENTOS TREINTA Y TRES MIL TRESCIENTOS TREINTA Y TRES PESOS M/CTE ($123.933.333) incluido los impuestos a que haya lugar.</t>
  </si>
  <si>
    <t>1. Apoyar en la aplicación de metodologías, herramientas, protocolos y estrategias de participación y diálogo social entre las instituciones del sector ambiental enfocado a las comunidades negras, afrocolombianas, raizales y palenqueras. 2. Apoyar la elaboración de documentos, informes, reportes y/o ayudas de memorias de carácter técnico, y consolidar el análisis de información que le sea asignada. 3. Apoyar como enlace y facilitador entre la Subdirección de Educación y Participación y las organizaciones, estructuras y formas organizativas de las comunidades negras, afrocolombianas, raizales y palenqueras, dinamizando los procesos participativos y asegurando la comunicación efectiva entre las partes. 4. Apoyar técnicamente y acompañar los procesos de consulta previa, garantizando que se respeten los derechos, costumbres y formas de vida de las comunidades negras, afrocolombianas, raizales y palenqueras. 5. Monitorear y reportar el avance en la implementación de acuerdos y compromisos adquiridos en escenarios de diálogo, elaborando alertas tempranas ante posibles riesgos de incumplimiento.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</si>
  <si>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El término estrictamente indispensable para que el contratista cumpla con el objeto y obligaciones contractuales será Once (11) meses y Ocho (08) días, o hasta el 31 de diciembre, lo primero que ocurra.</t>
  </si>
  <si>
    <t>JURISPRUDENCIA</t>
  </si>
  <si>
    <t>Prestación de servicios profesionales al Grupo de Talento Humano, con el fin de adelantar los procesos de contratación requeridos de las diferentes etapas contractuales, así como la gestión de los trámites de liquidación de contratos y/o convenios y demás actividades inherentes con la contratación pública</t>
  </si>
  <si>
    <t>El valor del contrato a celebrar es hasta por la suma de OCHENTA Y CINCO MILLONES CUATROCIENTOS CUARENTA Y DOS MIL PESOS M/CTE ($85.442.000), incluido los impuestos a que haya lugar.</t>
  </si>
  <si>
    <t>1. Estructurar los estudios previos, y demás documentos que se requieran para el trámite de los procesos que le sean asignados por la supervisión, de conformidad con los lineamientos dados por la coordinación del Grupo de Contratos. 2. Proyectar, gestionar, consolidar y/o revisar las solicitudes de modificación, con los respectivos documentos anexos y soportes, de los contratos relacionados a procesos que le sean asignados. 3. Apoyar en la elaboración de los proyectos de actas de liquidación bilateral y unilateral de los contratos y convenios que se hayan suscrito y que tengan relación con la misionalidad del Grupo de Talento Humano. 4. Realizar la evaluación técnica de las propuestas presentadas en los procesos de selección y la proyección jurídica de las respuestas a las observaciones que se presenten en desarrollo de estos. 5. Apoyar en materia jurídica todos asuntos que se deriven de los planes y programas del Grupo de Talento Humano. 6. Gestionar en la plataforma documental establecida en el Ministerio, todas las actuaciones, requerimientos, y demás relacionados con el objeto contractual asignados.</t>
  </si>
  <si>
    <t>El término estrictamente indispensable para que el contratista cumpla con el objeto y obligaciones contractuales será ONCE MESES Y VEINITNUEVE DÍAS o hasta 31 de diciembre de la vigencia, lo primero que ocurra.</t>
  </si>
  <si>
    <t>ALEJANDRO MARTINEZ JOYA</t>
  </si>
  <si>
    <t>Prestación de servicios profesionales a la Oficina de Tecnologías de la Información y la Comunicación del Ministerio de Ambiente y Desarrollo Sostenible, para apoyar las actividades de mantenimiento, actualización, operación y soporte de los sistemas de información.</t>
  </si>
  <si>
    <t>1. Elaborar la documentación que evidencie el cumplimiento del ciclo de desarrollo de software de acuerdo con el procedimiento de gestión de proyectos de sistema de información vigente en la entidad. 2. Participar y apoyar en la implementación del proceso de interoperabilidad con las Autoridades Ambientales y entidades de gobierno que se definan, aplicando los lineamientos definidos por Mintic y el ministerio. 3. Realizar el desarrollo de los procesos de mantenimiento, soporte, actualizaciones o nuevas funcionalidades sobre el backend II del Ecosistema VITAL o demás aplicativos que se le asignen. 4. Realizar el acompañamiento técnico a los proveedores y áreas técnicas para el despliegue y actualización de los módulos complementarios de VITAL. 5. Apoyar el desarrollo de componentes web, servicios de integración y actualizaciones a desarrollos existentes que le sean asignados y que se relacionen con los procesos de negocio que se implementen en VITAL. 6. Apoyar en la ejecución de pruebas funcionales y no funcionales de los componentes web que le sean asignados existentes que le sean asignados y que se relacionen con cualquiera de los componentes de la plataforma VITAL. 7. Apoyar en la gestión y trámite de las solicitudes recibidas a través de la herramienta de gestión soporte GEMA, en los términos fijados por la supervisora 8.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9. Las demás obligaciones que le sean asignadas y que guarden relación directa con la naturaleza del objeto contractual</t>
  </si>
  <si>
    <t>El valor del contrato a celebrar es hasta por la suma de OCHENTA Y OCHO MILLONES DOSCIENTOS CUARENTA Y DOS MIL PESOS M/CTE ($ 88.242.000), incluido los impuestos a que haya lugar.</t>
  </si>
  <si>
    <t>El término estrictamente indispensable para que el contratista cumpla con el objeto y obligaciones contractuales será 330 días, o hasta 31 de diciembre del año de la suscripción del contrato, lo primero que ocurra.</t>
  </si>
  <si>
    <t>INGRID PAOLA SOLANO CANO</t>
  </si>
  <si>
    <t>Prestación de servicios profesionales a la Oficina de Tecnologías de la Información y la Comunicación del Ministerio de Ambiente y Desarrollo Sostenible, para apoyar la gestión administrativa, financiera y presupuestal de la Oficina TIC, mediante la planeación, seguimiento y control de recursos e inversiones, y el cumplimiento de los lineamientos de gobierno digital.</t>
  </si>
  <si>
    <t>1. Apoyar la formulación, actualización y seguimiento del plan de inversiones TIC de la Oficina, asegurando su alineación con el PETI, el MRAE de MinTIC y los objetivos estratégicos del Ministerio. 2. Realizar el seguimiento financiero y presupuestal integral de los proyectos, servicios y activos TIC, identificando desviaciones, riesgos financieros y oportunidades de optimización de recursos, y presentando alertas oportunas a la jefatura de la OTIC. 3. Apoyar la priorización del portafolio de iniciativas TIC desde la perspectiva financiera, suministrando análisis de costo-beneficio, sostenibilidad y viabilidad, conforme a los dominios del MRAE y a los lineamientos de Gobierno Digital. 4. Consolidar y analizar la información requerida para la toma de decisiones estratégicas sobre inversiones en tecnología, incluyendo proyecciones de gasto, necesidades futuras y escenarios de crecimiento de la capacidad tecnológica. 5. Apoyar el seguimiento presupuestal sobre proveedores, sus cuentas y demás necesarios para asegurar su ejecución acorde con el plan de Acción institucional y los compromisos asociados a TI. 6. Apoyar la elaboración y validación de informes estratégicos de gestión financiera TIC dirigidos a instancias directivas, entes de control o autoridades sectoriales, garantizando trazabilidad, consistencia y alineación con los lineamientos MinTIC. 7. Acompañar el seguimiento al ciclo de vida financiero de los activos y servicios tecnológicos, aportando insumos para la planeación de renovaciones, sostenibilidad y racionalización del gasto en tecnología. 8.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 9. Las demás obligaciones que le sean asignadas y que guarden relación directa con la naturaleza del objeto contractual.</t>
  </si>
  <si>
    <t>El valor del contrato a celebrar es hasta por la suma de SESENTA Y UN MILLONES TRESCIENTOS OCHENTA MIL PESOS M/CTE ($61.380.000), incluido los impuestos a que haya lugar.</t>
  </si>
  <si>
    <t>ERICA MARCELA OSORIO DALLOS</t>
  </si>
  <si>
    <t>INGENIERIA DE TELECOMUNICACIONES</t>
  </si>
  <si>
    <t>Prestación de servicios profesionales a la Oficina de Tecnologías de la Información y la Comunicación del Ministerio de Ambiente y Desarrollo Sostenible, para apoyar las actividades de revisión funcional, diseño y ejecución de pruebas, verificación de ajustes y seguimiento de hallazgos sobre los sistemas de información institucionales, garantizando el cumplimiento de los requerimientos, la calidad de los entregables y la trazabilidad de las validaciones realizadas conforme a los lineamientos de la Entidad.</t>
  </si>
  <si>
    <t>1. Revisar y analizar los requerimientos funcionales y no funcionales de los sistemas de información institucionales, identificando escenarios de uso, reglas de negocio y puntos críticos que deban ser validados mediante pruebas. 2. Apoyar el diseño de la estrategia de pruebas funcionales para los desarrollos o cambios asignados, definiendo alcance, tipos de prueba, criterios de entrada y salida, así como los criterios de aceptación que se aplicarán. 3. Apoyar la elaboración, actualización y mantenimiento de casos de prueba funcionales, matrices de validación y demás artefactos necesarios para la ejecución ordenada y trazable de las pruebas. 4. Ejecutar pruebas funcionales, de regresión y de aceptación interna sobre los sistemas de información institucionales, registrando las evidencias de cada ejecución en las herramientas y formatos definidos por la Oficina de Tecnologías de la Información y la Comunicación. 5. Registrar los hallazgos, incidencias y desviaciones identificadas durante la ejecución de pruebas, clasificándolos, priorizándolos y realizando seguimiento hasta su cierre, en coordinación con los equipos de desarrollo y soporte. 6. Verificar, desde la perspectiva funcional, las correcciones y mejoras aplicadas a los sistemas de información, validando que los ajustes implementados den respuesta a los requerimientos y no generen impactos negativos en otros procesos. 7. Elaborar reportes periódicos de avance de pruebas, cierre de ciclos y estado de los hallazgos, consolidando indicadores de calidad y resultados de validación para los sistemas de información institucionales. 8. Mantener actualizados los repositorios y herramientas institucionales con la documentación de pruebas, evidencias, matrices, actas de validación y demás artefactos asociados a las actividades de aseguramiento de calidad funcional.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</si>
  <si>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El valor del contrato a celebrar es hasta por la suma de SESENTA MILLONES QUINIENTOS MIL PESOS M/CTE $60.500.000, incluido los impuestos a que haya lugar.</t>
  </si>
  <si>
    <t>El término estrictamente indispensable para que el contratista cumpla con el objeto y obligaciones contractuales será de 330 días, o hasta 31 de diciembre del año de la suscripción del contrato, lo primero que ocurra.</t>
  </si>
  <si>
    <t>JULY ANGELICA MORENO GARCIA</t>
  </si>
  <si>
    <t>Prestar servicios profesionales al Grupo de Comunicaciones para apoyar la planificación y seguimiento a las acciones del equipo, orientadas al cumplimiento de metas, programas y proyectos institucionales en el marco de las funciones misionales de la Entidad durante la vigencia 2026.</t>
  </si>
  <si>
    <t>1. Brindar acompañamiento al Grupo de Comunicaciones en la planificación e implementación de planes de comunicación institucional que se desarrollen en el 2026 del Ministerio de Ambiente y Desarrollo Sostenible. 2. Apoyar técnicamente la gestión administrativa y presupuestal asignada al Grupo de Comunicaciones, incluyendo acciones de seguimiento. 3. Apoyar técnicamente al Grupo de comunicaciones en la proyección y/o revisión de informes requeridos por el Coordinador del Grupo de Comunicaciones. 4. Apoyar el seguimiento del plan de medios, estrategias internas y/o cooperantes, así como de otros terceros que se desarrollen en la Entidad. 5. Realizar la revisión técnica de los diversos productos comunicacionales, así como administrativos que sean requeridos por el supervisor del contrato. 6. Asistir a las diversas reuniones y/o mesas de trabajo en las que se requiera su acompañamiento. 7. Las demás que sean solicitadas por el Supervisor/a del contrato y que estén relacionadas con el objeto contractual</t>
  </si>
  <si>
    <t>El valor del contrato a celebrar es hasta por la suma de CIENTO DIECIOCHO MILLONES TRESCIENTOS TREINTA Y TRES MIL TRESCIENTOS TREINTA Y TRES PESOS M/CTE ($118.333.333), incluido los impuestos a que haya lugar.</t>
  </si>
  <si>
    <t>El término estrictamente indispensable para que el contratista cumpla con el objeto y obligaciones contractuales será de hasta once (11) meses y veinticinco (25) días calendario, sin que exceda el 31 de diciembre del año de la suscripción del contrato.</t>
  </si>
  <si>
    <t>CAMILO ERNESTO BUITRAGO SOTO</t>
  </si>
  <si>
    <t>Prestar servicios profesionales a la Dirección de Asuntos Ambientales Sectorial y Urbana del Ministerio de Ambiente y Desarrollo Sostenible, en la generación de insumos técnicos para la implementación de Elementos Ambientales Valorados en el marco del licenciamiento ambiental que permitan abordar la evaluación de estudios ambientales y el seguimiento a proyectos desde una perspectiva regional, así como para modernizar las orientaciones contenidas en los documentos de apoyo aplicables a todos los sectores regulados por la licencia ambiental.</t>
  </si>
  <si>
    <t>1. Presentar para aprobación del supervisor un plan de trabajo (actividades, cronograma y entregables) dentro de los diez (10) días siguientes al cumplimiento de los requisitos de ejecución del contrato. 2. Apoyar el desarrollo de insumos técnicos que permitan la estructuración e implementación de un procedimiento para definir y aplicar, desde una perspectiva regional, los Elementos Ambientales Valorados en la evaluación de estudios ambientales y el seguimiento a proyectos en el contexto del licenciamiento ambiental. 3. Apoyar el proceso de modernización de las orientaciones, criterios y procedimientos contenidos en los documentos de apoyo que son aplicables a todos los sectores regulados por la licencia ambiental. 4. Apoyar la difusión del conocimiento hacia actores que hacen parte del proceso de licenciamiento ambiental, así como el fortalecimiento de las autoridades ambientales en la aplicación de las herramientas transversales de apoyo al licenciamiento ambiental. 5. Apoyar técnicamente en el ajuste y consolidación de proyectos normativos o instrumentos complementarios a las herramientas transversales de apoyo al licenciamiento ambiental.</t>
  </si>
  <si>
    <t>El valor del contrato a celebrar es hasta por la suma de CIENTO NUEVE MILLONES DOSCIENTOS CUARENTA Y DOS MIL PESOS M/CTE ($109.242.000), incluido los impuestos a que haya lugar.</t>
  </si>
  <si>
    <t>El término estrictamente indispensable para que el contratista cumpla con el objeto y obligaciones contractuales será diez (10) meses y quince (15 días), o hasta 31 de diciembre 2026, lo primero que ocurra.</t>
  </si>
  <si>
    <t>HELBER LEONARDO CASAS CAMARGO</t>
  </si>
  <si>
    <t>Prestar servicios profesionales a la Dirección de Asuntos Ambientales Sectorial y Urbana del Ministerio de Ambiente y Desarrollo Sostenible, para apoyar la formulación de instrumentos que fortalezcan la gestión ambiental de llantas usadas, el fortalecimiento de la cadena de valor del plástico y, acompañar la implementación de proyectos, en el marco de las metas del Plan Nacional de Desarrollo 2022–2026.</t>
  </si>
  <si>
    <t xml:space="preserve">1. Elaborar y presentar al supervisor un plan detallado de trabajo, que incluya actividades, cronograma 
y entregables, en un plazo máximo de diez (10) días calendario tras cumplir con los requisitos de 
ejecución establecidos en el contrato. 
2. Apoyar en el desarrollo de la actualización de la normativa posconsumo de residuos especiales.  
3. Apoyar la conformación de un espacio de trabajo articulado con los actores y liderar la 
implementación del plan de acción para la gestión de un flujo de residuos prioritarios articulado con 
las partes interesadas.
4. Apoyar y orientar el seguimiento a la implementación de proyectos en municipios de menos de 50000 
habitantes en cumplimiento de la meta del PND desde la competencia de Minambiente. 
5. Apoyar el desarrollo de instrumentos técnicos y proyectos para la reducción gradual de los plásticos 
de un solo uso, las compras públicas relacionadas de forma articulada con el programa basura cero 
desde las competencias de Minambiente. 
6. Apoyar el fortalecimiento de capacidades en la gobernanza para la apropiación de la regulación 
normativa sobre los flujos de residuos objeto del contrato considerando el principio de la equidad de 
género.  
7. Proyectar, gestionar y apoyar la revisión de correspondencia relacionada con su objeto contractual 
para garantizar su gestión oportuna y en cumplimiento de los marcos legales correspondientes, para 
peticiones, quejas, reclamos, así como los requerimientos de órganos de control y otras solicitudes 
vinculadas al objeto contractual. Esto se llevará a cabo mediante correo electrónico o a través de la 
plataforma de información del Ministerio, conocida como la "Administración y Recepción de 
Correspondencia Ambiental (ARCA)". 
8. Asistir y participar en las reuniones relacionadas con el objeto contractual, siguiendo la línea 
institucional, soportando la asistencia con la presentación de soportes, ayudas de memoria y 
seguimiento documentado a los compromisos acordados, en caso de ser aplicable. 
9.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 
10. Las demás actividades que le asigne el supervisor del contrato y que tengan relación con el objeto 
contractual. </t>
  </si>
  <si>
    <t>El valor del contrato a celebrar es hasta por la suma de CIENTO SIETE MILLONES CIEN 
MIL PESOS M/CTE ($107.100.000), incluido los impuestos a que haya lugar.</t>
  </si>
  <si>
    <t>CARLOS JAIME OROZCO GUTIERREZ</t>
  </si>
  <si>
    <t>Prestar servicios profesionales a la Dirección de Asuntos Ambientales Sectorial y Urbana del Ministerio de Ambiente y Desarrollo Sostenible, para apoyar el fortalecimiento técnico y normativo para la gestión integral de residuos sólidos no peligrosos en el marco del programa Basura Cero y la gestión de residuos especiales, y contribuir a la consolidación de proyectos prioritarios en el marco de las metas del Plan Nacional de Desarrollo 2022-2026.</t>
  </si>
  <si>
    <t>1. Elaborar y presentar al supervisor un plan detallado de trabajo, que incluya actividades, cronograma y 
entregables, en un plazo máximo de diez (10) días calendario tras cumplir con los requisitos de 
ejecución establecidos en el contrato. 
2. Apoyar la implementación y el seguimiento de los proyectos priorizados por la Dirección, con enfoque 
de economía circular, en el marco de la meta del Plan Nacional de Desarrollo (PND), incorporando el 
principio de equidad de género. 
3. Apoyar la implementación del plan de acción y demás compromisos del Programa Basura Cero 
(Decreto 670 de 2025), en el ámbito de las competencias del Ministerio de Ambiente y de manera 
articulada con los demás ministerios competentes. 
4. Apoyar la formulación de los lineamientos técnicos y ambientales para los Parques Tecnológicos 
Ambientales en el marco del Programa Basura Cero, así como aportar insumos para la actualización 
de la Resolución 754 de 2014. 
5. Apoyar la formulación, socialización e implementación de instrumentos técnicos y normativos para la 
gestión de los Residuos de Construcción y Demolición (RCD). 
6. Apoyar el desarrollo y socialización de instrumentos y compromisos relacionados con la Ley 1950 de 
2019 sobre compromisos OCDE. 
7.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8.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</si>
  <si>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BRIGITTE PAOLA PARDO ALARCÓN</t>
  </si>
  <si>
    <t>Prestar servicios profesionales a la Dirección de Asuntos Ambientales Sectorial y Urbana del Ministerio de Ambiente y Desarrollo Sostenible, para apoyar en la formulación, socialización e implementación de instrumentos normativos y en el fortalecimiento de la gobernanza para la gestión del plástico, en cumplimiento de las obligaciones establecidas en la legislación ambiental.</t>
  </si>
  <si>
    <t>1.Elaborar y presentar al supervisor un plan detallado de trabajo, que incluya actividades, cronograma y 
entregables, en un plazo máximo de diez (10) días calendario tras cumplir con los requisitos de ejecución 
establecidos en el contrato. 
2. Apoyar, la formulación del reglamento técnico para determinar las características, unificado con énfasis en las 
características, requisitos y certificación de los productos que sustituirán los plásticos de un solo uso referidos 
en la Ley 2232 de 2022.   
3. Apoyar la elaboración de instrumentos y en la socialización e implementación de las compras públicas de 
productos sustitutos de los plásticos de un solo uso, según lo establecido en el artículo 13 de la Ley 2232 de 
2022.  
4. Apoyar el fortalecimiento de capacidades mediante el desarrollo de los talleres y mesas de trabajo con los 
actores interesados, sobre los instrumentos normativos, lineamientos y otros instrumentos de política pública, 
relacionados con la gestión de los plásticos. 
5. Apoyar el relacionamiento interinstitucional con comunidades y organizaciones desde un enfoque diferencial 
étnico, de género, etario y cultural, garantizando la inclusión y participación de grupos poblacionales diversos, 
de acuerdo con los requerimientos de la dirección. 
6. Generar los insumos y apoyar las actividades e instancias de trabajo en los que se desarrollen temas 
asociados a producción y consumo responsable y economía circular y el cumplimiento de la meta del Plan 
Nacional de Desarrollo relacionada con los municipios de menos de 50.000 habitantes. 
7.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8. Asistir y participar en las reuniones relacionadas con el objeto contractual, siguiendo la línea institucional, 
soportando la asistencia con la presentación de soportes, ayudas de memoria y seguimiento documentado a 
los compromisos acordados, en caso de ser aplicable. 
9. Contribuir con la proyección, reporte y evidencias de las acciones definidas en el Plan de Acción y/o en 
informes solicitados por el supervisor relacionadas con las funciones de la Dirección, acorde con el objeto 
contractual. 
10. Las demás actividades que le asigne el supervisor del contrato y que tengan relación con el objeto contractual.</t>
  </si>
  <si>
    <t>JOHN ALEXANDER CAICEDO MUÑOZ</t>
  </si>
  <si>
    <t>LICENCIATURA EN INFORMATICA</t>
  </si>
  <si>
    <t>Prestación de servicios profesionales a la Oficina de Tecnologías de la Información y la Comunicación del Ministerio de Ambiente y Desarrollo Sostenible, en actividades de acompañamiento, mantenimiento y soporte a las bases de datos y sistemas de información que le sean asignados.</t>
  </si>
  <si>
    <t>El valor del contrato a celebrar es hasta por la suma de OCHENTA Y OCHO MILLONES PESOS M/CTE ($88.000.000), incluido los impuestos a que haya lugar.</t>
  </si>
  <si>
    <t>1. Apoyar la instalación, configuración y actualización de los motores de bases de datos siguiendo las mejores prácticas de seguridad. 2. Apoyar el diseño, implementación y documentación de la estrategia de copias de seguridad y recuperación ante desastres para todas las bases de datos misionales. 3. Apoyar la realización de pruebas de restauración periódicas para validar la integridad de las copias de seguridad y los procedimientos de recuperación. 4. Apoyar la revisión del rendimiento de las bases de datos, incluyendo la optimización de consultas, gestión de índices y estadísticas. 5. Apoyar la Implementación de controles de seguridad a nivel de base de datos para proteger datos sensibles, conforme a la Ley y el MSPI. 6. Apoyar la administración del acceso y los permisos de los usuarios a las bases de datos, aplicando el principio de mínimo privilegio y asegurando el "acceso técnicamente controlable". 7. Apoyar la migración de bases de datos minimizando el impacto en la operación. 8. Brindar soporte para incidentes relacionados con bases de datos (corrupción, caídas, bloqueos, degradación de rendimiento).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t>
  </si>
  <si>
    <t>CESAR AUGUSTO MUNAR MORENO</t>
  </si>
  <si>
    <t>Prestación de servicios profesionales a la Oficina de Tecnologías de la Información y la Comunicación del Ministerio de Ambiente y Desarrollo Sostenible para apoyar el seguimiento a los programas, planes y proyectos, que contribuyan al cumplimiento de los objetivos y metas de la oficina, generando las alertas correspondientes.</t>
  </si>
  <si>
    <t>El valor del contrato a celebrar es hasta por la suma de SETENTA Y SIETE MILLONES PESOS M/CTE ($77.000.000), incluido los impuestos a que haya lugar.</t>
  </si>
  <si>
    <t>1. Apoyar el seguimiento a los planes, programas, proyectos y compromisos a cargo de la Oficina, verificando su coherencia con los objetivos estratégicos, planes de acción, cronogramas y lineamientos legales e institucionales. 2. Apoyar el mantenimiento y actualización de instrumentos de control y seguimiento administrativo y de cumplimiento legal, tales como matrices de compromisos, tableros de control e informes de avance, que permitan identificar desviaciones, alertas tempranas y riesgos asociados. 3. Apoyar la articulación de la gestión de la oficina con los sistemas institucionales de planeación, control y evaluación, asegurando la trazabilidad de la información reportada y su consistencia con los resultados obtenidos. 4. Apoyar la consolidación, análisis y validación de la información requerida para los reportes asociados al MIPG, FURAG y demás instrumentos legales de evaluación de la gestión pública. 5. Colaborar con la revisión y análisis de los procesos internos de la oficina, identificando oportunidades de mejora en términos de eficiencia administrativa, control de riesgos, estandarización de procedimientos y cumplimiento de compromisos misionales y legales. 6. Apoyar la gestión y respuesta a requerimientos internos y externos, incluyendo solicitudes de información, comunicaciones oficiales y compromisos interinstitucionales y legales, asegurando su adecuada gestión, seguimiento y cierre dentro de los plazos establecidos. 7.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8. Las demás actividades que le asigne el supervisor del contrato y que tengan relación con el objeto contractual.</t>
  </si>
  <si>
    <t>DENNYS VIVIANA FARFAN PAEZ</t>
  </si>
  <si>
    <t>Prestación de servicios profesionales a la Oficina de Tecnologías de la Información y la Comunicación del Ministerio de Ambiente y Desarrollo Sostenible para apoyar en la administración, mantenimiento y monitoreo de los componentes de la infraestructura tecnológica de nube pública.</t>
  </si>
  <si>
    <t>El valor del contrato a celebrar es hasta por la suma de NOVENTA Y NUEVE MILLONES PESOS M/CTE ($99.000.000, incluido los impuestos a que haya lugar.</t>
  </si>
  <si>
    <t>1. Gestionar incidentes o requerimientos reportados en la herramienta de gestión y mesa de asistencia, manteniendo una adecuada documentación de estos, de conformidad con los ANS pactados en los procedimientos establecidos por la entidad. 2. Apoyar la implementación de controles de seguridad en la nube empleando los medios dispuestos para la gestión del recurso con la finalidad de remediar vulnerabilidades detectadas. 3. Apoyo en el aprovisionamiento, configuración y administración de los recursos IaaS (Máquinas Virtuales, Redes) y PaaS (Bases de Datos, App Services) en la nube pública. 4. Apoyar la elaboración de documentación técnica correspondiente al componente de nube de acuerdo con la infraestructura de tecnología que opera en este ambiente. 5. Apoyar la elaboración de diagramas o topologías necesarias y debidamente actualizadas de acuerdo con infraestructura existente en este ambiente. 6. Brindar apoyo en la generación de informes de crecimiento, y proyecciones que permita determinar la capacidad de la infraestructura tecnológica de nube 7. Brindar apoyo en la administración y configuraciones requeridas en el DNS externo (Cloudflare) 8. Dar cumplimiento al proceso de Gestión de Cambio que se tiene definido en SOMOSIG con la finalidad de mantener trazabilidad de los cambios que se generen en la infraestructura TI de nube. 9. Apoyar la asignación de métricas de consumo para los servicios desplegados en la nube. 10. Apoyar la realización de despliegues correspondientes a nuevos servicios o que se encuentren en operación permitiendo mantener una adecuada operación y desempeño de los mismos. 11. Apoyar la gestión de soporte de tercer nivel permitiendo tener una adecuada resolución de incidencias y/o solicitudes que se requieran por parte de la Entidad dentro de los tiempos establecidos. 12.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13. Las demás actividades que le asigne el supervisor del contrato y que tengan relación con el objeto contractual.</t>
  </si>
  <si>
    <t>OSCAR MAURICIO JARAMILLO RODRIGUEZ</t>
  </si>
  <si>
    <t>1. Coordinar las acciones de programación y desarrollo de reuniones preparatorias y en campo de los procesos de delimitación participativa de páramos en cumplimiento de la Sentencia T-361-17 y demás órdenes judiciales. 2. Redactar los informes de cumplimiento, reportes de avance y demás documentos técnicos asociados a los procesos de delimitación participativa y gestión de páramos. 3.Apoyar técnicamente la elaboración de las iniciativas normativas relacionadas con delimitación y gestión integral de páramos. 4. Apoyar la organización y participación en reuniones internas e interinstitucionales relacionadas con gestión integral de páramos. 5. Proyectar las respuestas a las peticiones, quejas, reclamos, sugerencias y denuncias (PQRSD) relacionadas con los procesos de delimitación y gestión integral de páramos, dentro de los tiempos establecidos por norma, adjuntando mensualmente el reporte del sistema de Gestión Documental que evidencia el estado de las asignaciones de ARCA. 6. Realizar el apoyo técnico a la supervisión de los contratos que le sean asignados en el marco del objeto contractual. 7. Las demás que se requieran para la adecuada ejecución del objeto contractual.</t>
  </si>
  <si>
    <t>NATALI DUQUE ALZATE</t>
  </si>
  <si>
    <t>1, Proyectar y revisar, según sea el caso desde el componente biótico los documentos técnicos relacionados con el trámite de sustracción y pronunciamiento para el desarrollo de actividades de bajo impacto en Reservas Forestales Nacionales. Proyectar y revisar, según sea el caso, los documentos técnicos relacionados con la conservación, uso, manejo y ordenación de las Reservas Forestales Nacionales. Realizar visitas técnicas en campo desde el componente biótico, en el marco de la conservación, uso, manejo y ordenación de las Reservas Forestales Nacionales, con el fin de recopilar información que soporte la evaluación y emisión de conceptos técnicos. Revisar las respuestas de las PQRS y demás requerimientos relacionados con el objeto del contrato, dentro de los tiempos requeridos. Apoyar a la Dirección en la supervisión de los contratos y/o convenios, así como participar en las diferentes mesas de trabajo, reuniones y comités, relacionados con los trámites a cargo cuando se requiriera por parte del supervisor. Evidenciar la ejecución de las actividades creadas mediante el Sistema de Información para la Gestión de Trámites Ambientales SILAMC a través de reporte emitido por este, según corresponda. Remitir al archivo de la entidad los documentos que le sean asignados y los que elabore, mediante el formato único de inventario documental (FUID) Las demás que se requieran para la adecuada ejecución del objeto contractual.</t>
  </si>
  <si>
    <t>El término estrictamente indispensable para que el contratista cumpla con el objeto y obligaciones contractuales será DIEZ (10) MESESY QUINCE (15) DÍAS, o hasta 31 de diciembredel año de la suscripción del contrato, lo primero que ocurra.</t>
  </si>
  <si>
    <t>VILMA ROCIO ALARCÓN BAMBAGUÉ</t>
  </si>
  <si>
    <t>CHAPARRO SIERRA NAYIVE</t>
  </si>
  <si>
    <t>profesional especializada cargo 2028 código 14</t>
  </si>
  <si>
    <t>1. Proyectar y revisar, según sea el caso desde el componente biótico los documentos técnicos relacionados con el trámite de sustracción y pronunciamiento para el desarrollo de actividades de bajo impacto en Reservas Forestales Nacionales. Proyectar y revisar, según sea el caso, los documentos técnicos relacionados con la conservación, uso, manejo y ordenación de las Reservas Forestales Nacionales. Realizar visitas técnicas en campo desde el componente biótico, en el marco de la conservación, uso, manejo y ordenación de las Reservas Forestales Nacionales, con el fin de recopilar información que soporte la evaluación y emisión de conceptos técnicos. Revisar las respuestas de las PQRS y demás requerimientos relacionados con el objeto del contrato, dentro de los tiempos requeridos. Apoyar a la Dirección en la supervisión de los contratos y/o convenios, así como participar en las diferentes mesas de trabajo, reuniones y comités, relacionados con los trámites a cargo cuando se requiriera por parte del supervisor. Evidenciar la ejecución de las actividades creadas mediante el Sistema de Información para la Gestión de Trámites Ambientales SILAMC a través de reporte emitido por este, según corresponda. Remitir al archivo de la entidad los documentos que le sean asignados y los que elabore, mediante el formato único de inventario documental (FUID) Las demás que se requieran para la adecuada ejecución del objeto contractual.</t>
  </si>
  <si>
    <t>MARIA ALEJANDRA PEÑA PAEZ</t>
  </si>
  <si>
    <t>TRABAJADOR SOCIAL</t>
  </si>
  <si>
    <t>Prestar servicios profesionales al Grupo de Talento Humano para apoyar el desarrollo de las estrategias de provisión de vacantes y empleos del Ministerio de Ambiente y Desarrollo Sostenible</t>
  </si>
  <si>
    <t>El valor del contrato a celebrar es hasta por la suma de CUARENTA Y NUEVE MILLONES DOSCIENTOS OCHENTA MIL PESOS, M/CTE ($49.280.000), incluido los impuestos a que haya lugar</t>
  </si>
  <si>
    <t>1. Realizar los registros de datos de las historias laborales de los funcionarios del Ministerio en los diferentes sistemas de información, conforme a las políticas establecidas por el Grupo de Talento Humano. 2. Realizar los estudios de verificación de requisitos y condiciones según la normatividad vigente aplicable para la provisión de empleos mediante encargo que sean asignados por el supervisor del contrato. 3. Mantener y hacer seguimiento en los sistemas de información de los datos registrados por los funcionarios de sus historias laborales relacionados con los requisitos y condiciones para los estudios de encargos, conforme a las políticas establecidas por el Grupo de Talento Humano. 4. Apoyar técnicamente la actualización de los datos del manual de funciones en las bases de datos de planta de personal que se encuentran en cabeza del Grupo de Talento Humano. 5. Apoyar en el desarrollo de las actividades que se requieran para la elaboración de las guías, presentaciones, manuales, cartillas o demás material que permitan la ejecución, seguimiento y publicidad del procedimiento y/o trámites de provisión de empleo. 6. Realizar la identificación, seguimiento, consolidación proyección y presentación de datos de forma oportuna que permita la entrega de informes a cargo del Grupo de Talento Humano. 7. Las demás que le sean asignadas por el supervisor del contrato y que estén relacionadas con el objeto contractual.</t>
  </si>
  <si>
    <t>El término estrictamente indispensable para que el contratista cumpla con el objeto y obligaciones contractuales será ONCE (11) MESES Y VEINTIDOS (22) DÍAS, o hasta 30 de diciembre del año de la suscripción del contrato, lo primero que ocurra.</t>
  </si>
  <si>
    <t>JULIAN CAMILO UMAÑA LANCHEROS</t>
  </si>
  <si>
    <t>Prestar los servicios profesionales a la Oficina de Negocios Verdes y Sostenibles para apoyar los insumos económicos y financieros en los procesos de implementación, evaluación y actualización del sistema y método de la Tasa por Utilización de aguas.</t>
  </si>
  <si>
    <t>1. Elaborar un plan de trabajo para la ejecución del contrato, el cual debe contener el detalle y cronograma de la observancia de las labores y/o documentos para las que fue contratado, dicho plan debe ser presentado dentro de los cinco (5) días hábiles, siguientes al cumplimiento de los requisitos de perfeccionamiento y ejecución. Proyectar los documentos e insumos requeridos para sustentar los análisis económicos y fiscales relativos a la modificación regulatoria, implementación y seguimiento de la Tasa por Utilización de Aguas. Elaborar los documentos solicitados para los procesos y procedimientos de actualización del sistema y método, implementación y seguimiento la Tasa por Utilización de Aguas, bajo los lineamientos dados desde la Oficina de Negocios Verdes y Sostenibles. Asistir a mesas de trabajo, talleres, socializaciones y demás espacios, tanto internos como externos, con el fin de brindar la orientación desde el punto de vista económico, en la implementación y/o reporte del instrumento de Tasa por Utilización de Agua. F-A-CTR-52: V11 – 16/10/2025 Página 5 de 18 5. Proyectar las respuestas a las solicitudes o requerimientos internos o externos relacionados con el instrumento económico de la Tasa por Utilización de Aguas. 6. 7. 8. Apoyar la supervisión en el componente técnico de los contratos y/o convenios que le sean asignados por el supervisor. Participar en las reuniones relacionadas con el objeto contractual que me sean asignadas, para lo cual se deben allegar los soportes de la asistencia, ayudas de memoria y soporte del seguimiento a los compromisos establecidos, en caso de aplicar. Las demás que determine el supervisor del contrato, relacionadas con el objeto contractual y el ejercicio de sus obligaciones</t>
  </si>
  <si>
    <t>MAYRA DANIELA MALDONADO LADINO</t>
  </si>
  <si>
    <t>FABIO EMILIO CASTAÑO RIVERA</t>
  </si>
  <si>
    <t>El valor del contrato a celebrar es hasta por la suma de CIENTO TREINTA Y SIETE MILLONES QUINIENTOS MIL PESOS M/CTE ($137.500.000), incluido los impuestos a que haya lugar.</t>
  </si>
  <si>
    <t>Prestar los servicios profesionales a la Oficina de Negocios Verdes y Sostenibles para apoyar la promoción, seguimiento y estructuración de proyectos bajo el mecanismo de obras por impuestos en las líneas de inversión del sector ambiente y su articulación con la oferta institucional de Pago por servicios ambiéntales y Negocios Verdes de la oficina.</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</si>
  <si>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Desarrollar estrategias para posicionar en el sector privado el mecanismo de obras por impuestos en las líneas de inversión del sector ambiente.3. Realizar la gestión estratégica con sectores públicos y/o privados para establecer un modelo de intervención integral para los proyectos bajo el mecanismo de obras por impuestos y/o otras fuentes de financiación. 4. Apoyar la estructuración de proyectos de la línea de inversión de Negocios Verdes bajo el mecanismo de obras por impuestos. 5. Hacer parte de comités técnicos y realizar el seguimiento de convenios y/o proyectos bajo el mecanismo de obras por impuestos, que sean designados por el supervisor. 6. Realizar apoyo técnico para proyectos y/o negocios verdes de acuicultura, de los beneficiarios de Pagos por Servicios Ambientales, emprendimientos, negocios y empresas, acorde a los lineamientos del Plan Nacional de Negocios Verdes. 7. Apoyar la supervisión en el componente técnico de los contratos y/o convenios que le sean asignados por el supervisor.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</si>
  <si>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JEIMMY ALEXANDRA CACERES ZAMBRANO</t>
  </si>
  <si>
    <t>INGENIERIA AGRONOMICA</t>
  </si>
  <si>
    <t>Prestar los servicios profesionales a la oficina de Negocios Verdes y Sostenibles en el desarrollo e implementación de estrategias, planes y/o programas y/o proyectos para el fortalecimiento de las tipologías de los Negocios Verdes y el seguimiento al cumplimiento del Indicador Mínimo de Gestión establecido para las Autoridades Ambientales en cuanto al Plan Nacional de Negocios Verdes, desde el componente agrícola.</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</si>
  <si>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la implementación del Programa de Economías Sostenibles presentado al Fondo para la Vida y la Biodiversidad, a través de la formulación y presentación de proyectos. 3. Apoyar las acciones encaminadas a la activación y/o reactivación de los Nodos de Negocios Verdes, dentro de la jurisdicción territorial asignada por el supervisor 4. Apoyar el seguimiento y cumplimiento al Indicador Mínimo de Gestión de las ventanillas de Negocios Verdes que sean asignadas por el supervisor. 5. Apoyar el proceso de mejoramiento y actualización de la herramienta de verificación en articulación con la estrategia de trazabilidad de los Negocios Verdes a nivel nacional. 6. Apoyar el desarrollo y seguimiento de alianzas público / privadas con aliados para el fomento y fortalecimiento de los Negocios Verdes. 7. Apoyar la supervisión en el componente técnico de los contratos y/o convenios que le sean asignados por el supervisor.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</si>
  <si>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JUAN FELIPE SOLORZANO GUTIERREZ</t>
  </si>
  <si>
    <t>Prestar los servicios profesionales a la Oficina de Negocios Verdes y Sostenibles para apoyar las acciones encaminadas a la implementación de la Tasa Compensatoria por Aprovechamiento Forestal Maderable y el ajuste del instrumento normativo correspondiente.</t>
  </si>
  <si>
    <t>El valor del contrato a celebrar es hasta por la suma de SESENTA Y SIETE MILLONES QUINIENTOS MIL PESOS M/CTE ($67.500.000), incluido los impuestos a que haya lugar.</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</si>
  <si>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Apoyar la elaboración del informe de seguimiento a la implementación de la Tasa Compensatoria por Aprovechamiento Forestal Maderable y de los documentos técnicos requeridos en el ajuste del instrumento normativo correspondiente. Consolidar y validar los reportes remitidos por las Autoridades Ambientales, respecto a la implementación de la Tasa Compensatoria por Aprovechamiento Forestal Maderable. Apoyar la proyección de los documentos técnicos necesarios para el ajuste de los instrumentos normativos relacionados con la Tasa Compensatoria por Aprovechamiento Forestal Maderable. Contribuir al cumplimiento de las acciones establecidas en la Política y Programa Nacional de Pagos por Servicios Ambientales para la construcción de paz, relacionadas con el certificado de incentivo forestal - CIF de conservación. Proyectar los insumos y respuestas a las solicitudes recibidas y comunicaciones emitidas por la Oficina de Negocios Verdes y Sostenibles en lo relacionado con el objeto del contrato.7.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</si>
  <si>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 término estrictamente indispensable para que el contratista cumpla con el objeto y obligaciones contractuales será de NUEVE (09) MESES, o hasta 31 de diciembre del año 2026, lo primero que ocurra</t>
  </si>
  <si>
    <t>ANDRÉS ARTURO MÉNDEZ DELGADO</t>
  </si>
  <si>
    <t>Prestar servicios profesionales a la Dirección de Asuntos Ambientales Sectorial y Urbana del Ministerio de Ambiente y Desarrollo Sostenible, para brindar apoyo jurídico integral en la formulación, revisión y trámite de la agenda normativa vigente, así como en la atención de sentencias, requerimientos y demás asuntos jurídico - socio ambiental asociados a las competencias de la dependencia.</t>
  </si>
  <si>
    <t>El valor del contrato a celebrar es hasta por la suma de CIENTO VEINTE MILLONES PESOS M/CTE ($120.000.000), incluido los impuestos a que haya lugar.</t>
  </si>
  <si>
    <t>1. Presentar para aprobación del supervisor un plan de trabajo (actividades, cronograma y entregables) dentro de los diez (10) días siguientes al cumplimiento de los requisitos de ejecución del contrato. Realizar la asignación y el seguimiento de la Agenda Regulatoria/Normativa y sentencias judiciales de la DAASU, con los coordinadores de la dirección (DAASU), con las demás dependencias de la entidad y/o entidades que se requieran para la elaboración y revisión de instrumentos regulatorios/normativos ambientales y consolidar un (01) informe mensual sobre el estado de avance de dicha agenda. Apoyar la articulación institucional, interinstitucional e intersectorial relacionada con las responsabilidades de la DAASU derivadas del Plan de Acción, providencias judiciales, relacionamiento territorial con las comunidades y demás mesas/instancias que le sean designados por la Supervisión. Apoyar en la gestión precontractual y el seguimiento a la ejecución de los contratos o convenios designados por la Supervisión, garantizando el cumplimiento de las obligaciones contractuales. Proyectar, gestionar y/o revisar, dentro de los plazos legales establecidos, las respuestas a derechos de petición, quejas, requerimientos de los órganos de control, alertas tempranas, acciones judiciales y demás solicitudes relacionadas con el objeto del contrato, que le sean asignadas a través de la plataforma ARCA o por cualquier otro medio dispuesto por la entidad. Participar en las reuniones, mesas de trabajo y comités que sean requeridos por el supervisor del contrato, relacionados con el objeto y obligaciones contractuales, allegando los informes de comisión o las ayudas de memoria o actas de reunión y demás documentos que evidencien el seguimiento a los compromisos establecidos, cuando a ello haya lugar. Aportar los insumos de información y documentación derivados de las obligaciones contractuales, requeridos por la Supervisión y que estén relacionados con los productos programados en el Plan de Acción de la DAASU. Cumplir con las demás obligaciones que le sean asignadas por el supervisor del contrato, inherentes a la naturaleza del objeto contractual.</t>
  </si>
  <si>
    <t>DELMER RODRIGO RIVERA QUINA</t>
  </si>
  <si>
    <t>1. Presentar para aprobación del supervisor un plan de trabajo (actividades, cronograma y entregables) dentro de los diez (10) días siguientes al cumplimiento de los requisitos de ejecución del contrato. 2. Elaborar y revisar los instrumentos regulatorios ambientales, de política pública y demás documentos de lineamientos ambientales, en coordinación con los equipos técnicos de la DAASU, las demás dependencias y/o entidades que se requieran. 3. Apoyar jurídicamente en la revisión y construcción de conceptos, informes e insumos técnicos requeridos por la DAASU, designados por las coordinaciones. 4. Actualizar y realizar seguimiento mensual a la Matriz generada para el control de los productos a cargo de la DAASU, recopilando toda la documentación y los soportes necesarios para el reporte de informes solicitados por el supervisor(a) relacionados con las funciones de la (DAASU). 5. Proyectar las respuestas e insumos para atender de forma oportuna los requerimientos derivados de procesos judiciales, tutelas, providencias, alertas tempranas, derechos de petición y demás solicitudes realizadas al interior del Ministerio de Ambiente y Desarrollo Sostenible u otras carteras Ministeriales y particulares. 6. Participar en las reuniones y mesas de trabajo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7. Cumplir con las demás obligaciones que le sean asignadas por el supervisor del contrato, inherentes a la naturaleza del objeto contractual.</t>
  </si>
  <si>
    <t>El valor del contrato a celebrar es hasta por la suma de SETENTA Y SIETE MILLONES DE PESOS M/CTE ($77.000.000), incluido los impuestos a que haya lugar.</t>
  </si>
  <si>
    <t>El término estrictamente indispensable para que el contratista cumpla con el objeto y obligaciones contractuales será SIETE (7) MESES, o hasta 31 de diciembre 2026, lo primero que ocurra</t>
  </si>
  <si>
    <t>LAURA CATALINA MONTENEGRO DIAZ</t>
  </si>
  <si>
    <t>El valor del contrato a celebrar es hasta por la suma de CIENTO DIEZ MIILLONES DE PESOS M/CTE ($110.000.000), incluido los impuestos a que haya lugar.</t>
  </si>
  <si>
    <t>LAURIETH KARINA PALOMINO FLOREZ</t>
  </si>
  <si>
    <t>INGENIERA AMBIENTAL</t>
  </si>
  <si>
    <t>Prestar los servicios profesionales a la Dirección de Ordenamiento Ambiental Territorial y Sistema Nacional Ambiental, en el análisis y gestión de información para el cumplimiento y seguimiento de los compromisos adquiridos en el marco del cumplimiento de CONPES, Sentencias, dialogo social, articulación interinstitucional y apoyo a la implementación de la ruta del acuerdo de Escazú.</t>
  </si>
  <si>
    <t>El valor del contrato a celebrar es hasta por la suma de NOVENTA Y UN MILLONES QUINIENTOS VEINTE MIL PESOS M/CTE ($91.520.000), incluido los impuestos a que haya lugar.</t>
  </si>
  <si>
    <t>1.Apoyar a la Dirección de Ordenamiento Ambiental Territorial y Sistema Nacional Ambiental en el análisis y consolidación de la información requerida para hacer seguimiento al cumplimiento de las órdenes y obligaciones que, en el marco de Sentencias, CONPES, Instancias de Coordinación, mesas de trabajo, espacios de diálogo social y demás temas técnicos, involucren a las autoridades ambientales (Autoridades Ambientales Regionales y Urbanas). 2.Apoyar en la gestión de insumos requeridos para los reportes y respuestas a las solicitudes elevadas por las entidades del gobierno, Congreso de la República, entes de control, Defensoría del Pueblo, ciudadanos y demás dependencias del Ministerio, relacionadas con el cumplimiento de sentencias, CONPES, instancias de coordinación, mesas de trabajo, espacios de diálogo social y demás temas técnicos a cargo de la Dirección de Ordenamiento Ambiental Territorial y Sistema Nacional Ambiental, en coordinación con las direcciones del ministerio y entidades del SINA cuando a ello haya lugar 3.Participar en las reuniones internas e interinstitucionales relacionadas con el cumplimiento de compromisos en el marco de sentencias, CONPES, instancias de coordinación, mesas de trabajo, espacios de diálogo social y demás temas técnicos relacionados con las funciones de la Dirección de Ordenamiento Ambiental Territorial y Sistema Nacional Ambiental; y elaborar los informes, ayudas de memoria, actas y demás documentos a que haya lugar y que sean requeridos. 4.Apoyar la elaboración de los informes y documentos que den cuenta del cumplimiento del plan de acción de la Dirección de Ordenamiento Ambiental Territorial y SINA en relación con los compromisos relacionados con el cumplimiento de sentencias, CONPES, instancias de coordinación, mesas de trabajo, espacios de diálogo social y demás temas técnicos que deban coordinarse con las Corporaciones Autónomas Regionales y de Desarrollo Sostenible y Autoridades Ambientales Urbanas. 5. Apoyar en el componente técnico la formulación y atención de las observaciones de actos administrativos incluyendo la articulación con sectores y actores sociales, así como el alistamiento de los documentos técnicos que los respalden. 6. Las demás obligaciones que le sean asignadas y que guarden relación directa con la naturaleza del objeto contractual.</t>
  </si>
  <si>
    <t>El término estrictamente indispensable para que el contratista cumpla con el objeto y obligaciones contractuales será 11 meses y 22 días o hasta 31 de diciembre del año de la suscripción del contrato, lo primero que ocurra.</t>
  </si>
  <si>
    <t>DAVID JULIAN TETE MIELES</t>
  </si>
  <si>
    <t xml:space="preserve">TECNOLOGIA EN SISTEMAS </t>
  </si>
  <si>
    <t>Prestación de servicios de apoyo a la gestión a la Oficina de Tecnologías de la Información y la Comunicación del Ministerio de Ambiente y Desarrollo Sostenible, en el soporte a los componentes de infraestructura sobre kubernetes así como para los servidores Linux que permita la disponibilidad de los servicios tecnológicos que se ofrecen por parte de la entidad</t>
  </si>
  <si>
    <t>El valor del contrato a celebrar es hasta por la suma de CINCUENTA Y CINCO MILLONES SEISCIENTOS SESENTA MIL PESOS M/CTE ($55.660.000), incluido los impuestos a que haya lugar.</t>
  </si>
  <si>
    <t>1. Apoyar la gestión de incidentes o requerimientos reportados en la herramienta de gestión y mesa de asistencia, manteniendo una adecuada documentación de estos, de conformidad con los ANS pactados en los procedimientos establecidos por la entidad. 2. Apoyar la administración, monitoreo y el ciclo de vida del clúster de Kubernetes, incluyendo actualizaciones y parches de seguridad. 3. Apoyar el despliegue de la solución de monitoreo y recolección de logs para el clúster y las aplicaciones. 4. Apoyar el despliegue de aplicaciones en el componente de despliegue continuo a través de Argo CD. 5. Apoyar la administración de seguridad del clúster, incluyendo la configuración y la integración con registros de imágenes seguros. 6. Apoyar el soporte técnico para la resolución de incidentes a nivel de clúster o aplicaciones en contenedores. 7. Apoyar la implementación y prueba de los mecanismos de escalado automático del clúster para las aplicaciones que lo requieran. 8. Apoyar en la gestión de infraestructura de soluciones informáticas Linux instaladas en las plataformas tecnológicas manteniendo la continuidad en la prestación de los servicios y estableciendo las alarmas requeridas en la herramienta ZABBIX de la red informática de acuerdo con las políticas establecidas por la entidad.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t>
  </si>
  <si>
    <t>ADRIANA LORENA BERNAL FONSECA</t>
  </si>
  <si>
    <t>Prestar sus servicios profesionales a la Oficina de Tecnologías de la Información y la Comunicación del Ministerio de Ambiente y Desarrollo Sostenible para el apoyo en el mantenimiento y actualización de la arquitectura empresarial y de TI para el Ministerio.</t>
  </si>
  <si>
    <t>El valor del contrato a celebrar es hasta por la suma de CIENTO VEINTIÚN MILLONES DOSCIENTOS SETENTA Y CINCO MIL PESOS M/CTE ($121.275.000),incluido los impuestos a que haya lugar.</t>
  </si>
  <si>
    <t>1. Asistir en la documentación y actualización de los artefactos de arquitectura de proyectadas para la vigencia, conforme a los lineamientos del MRAE y la estrategia de la entidad. 2. Acompañar la elaboración de modelos actuales y futuros (AS-IS / TO-BE), aportando insumos técnicos que permitan identificar brechas, oportunidades y acciones de transformación. 3. Brindar soporte en la revisión técnica de iniciativas, proyectos y soluciones desde la perspectiva de Arquitectura Empresarial para verificar su alineación con los principios, estándares y lineamientos establecidos por la Oficina de TI y el MRAE. 4. Colaborar en la elaboración, actualización y mejora de estándares técnicos y lineamientos arquitectónicos requeridos por la entidad. 5. Asistir en la preparación de fichas, conceptos y análisis que contribuyan a la valoración, priorización y toma de decisiones sobre el portafolio de proyectos de TI. 6. Realizar el acompañamiento técnico y seguimiento a proveedores y consultores en el marco de la ejecución de los diferentes ejercicios de arquitectura empresarial y de negocio que se adelantan desde la OTIC. 7.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8. Las demás actividades que le asigne el supervisor del contrato y que tengan relación con el objeto contractual.</t>
  </si>
  <si>
    <t>JOSE NADIN HERRERA NARANJO</t>
  </si>
  <si>
    <t>INGENIERIA INFORMATICA</t>
  </si>
  <si>
    <t>Prestación de servicios profesionales a la Oficina de Tecnologías de la Información y la Comunicación del Ministerio de Ambiente y Desarrollo Sostenible, para apoyar el diseño técnico, implementación, mejora continua y sostenibilidad de las aplicaciones y servicios que soportan los sistemas de información institucionales, participando en las diferentes etapas del ciclo de vida del software y garantizando calidad, seguridad y alineación con los lineamientos de arquitectura y gobierno digital de la Entidad.</t>
  </si>
  <si>
    <t>El valor del contrato a celebrar es hasta por la suma de SETENTA Y SIETE MILLONES PESOS M/CTE $77.000.000, incluido los impuestos a que haya lugar.</t>
  </si>
  <si>
    <t>1. Apoyar la participación en el análisis y refinamiento técnico de los requerimientos de los sistemas de información institucionales, colaborando en la identificación de impactos, dependencias y consideraciones de diseño como insumo para la toma de decisiones técnicas. 2. Apoyar la implementación, refactorización y mejora de componentes de software que le sean asignados (servicios, módulos, APIs, procesos de integración, entre otros), colaborando en su legibilidad, mantenibilidad y alineación con los estándares definidos por la OTIC. 3. Apoyar la incorporación de prácticas de calidad en el desarrollo de software, colaborando en la creación de pruebas unitarias, revisiones de código y el uso de herramientas de integración continua, conforme a las directrices técnicas de la Entidad. 4. Apoyar las actividades de despliegue, estabilización y monitoreo de las aplicaciones y servicios en los diferentes ambientes definidos (desarrollo, pruebas, producción), colaborando en la identificación y ajuste de aspectos técnicos que se requieran. 5. Apoyar la atención técnica de los incidentes y requerimientos relacionados con las aplicaciones y servicios asignados, colaborando en el análisis de causa raíz y en la formulación de correcciones o mejoras para contribuir a la continuidad operativa. 6. Apoyar la elaboración y actualización de la documentación técnica asociada a los desarrollos e integraciones realizados (diagramas, descripciones de servicios, manuales técnicos, instructivos de despliegue, entre otros), conforme a los formatos y lineamientos institucionales. 7. Apoyar la gestión técnica del código fuente y de los demás artefactos técnicos en los repositorios institucionales (por ejemplo, GitLab, Wiki u otros que se definan), manteniendo buenas prácticas de manejo de ramas, versiones, fusiones y registros de cambios. 8. Apoyar a los equipos funcionales y de pruebas en la validación técnica de nuevas funcionalidades o cambios implementados, resolviendo las observaciones que se deriven de los procesos de prueba.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</si>
  <si>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VALENTINA CORREDOR CRUZ</t>
  </si>
  <si>
    <t>Prestación de servicios profesionales a la Oficina de Tecnologías de la Información y la Comunicación del Ministerio de Ambiente y Desarrollo Sostenible para apoyar en actividades de diseño, maquetación y ajuste de interfaces web de los sistemas de información institucionales, garantizando usabilidad, experiencia de usuario, accesibilidad y el cumplimiento de los lineamientos de identidad visual e imagen gov.co.</t>
  </si>
  <si>
    <t>El valor del contrato a celebrar es hasta por la suma de SESENTA Y TRES MILLONES OCHOCIENTOS MIL PESOS M/CTE ($63.800.000), incluido los impuestos a que haya lugar.</t>
  </si>
  <si>
    <t>1. Realizar las actividades necesarias para el diseño y maquetación de interfaces web de los sistemas de información, aplicando lineamientos de usabilidad y experiencia de usuario. 2. Ajustar y actualizar los componentes gráficos, estilos y elementos de navegación de las aplicaciones web, garantizando accesibilidad, coherencia visual y comportamiento responsivo. 3. Aplicar los estándares de diseño institucional en las interfaces de los sistemas, asegurando uniformidad y cumplimiento de las guías gráficas de la Entidad y de gov.co. 4. Apoyo en la integración las interfaces web con los sistemas de información institucionales, facilitando la interoperabilidad, la navegación clara y el acceso eficiente a la información. 5. Apoyar la realización de pruebas de usabilidad y accesibilidad de las interfaces diseñadas o ajustadas, verificando su facilidad de uso, comprensión y adecuada visualización en diferentes dispositivos. - verfiicar - 6. Apoyar la documentación de los diseños, maquetaciones, prototipos y ajustes realizados, garantizando trazabilidad y disponibilidad para los equipos de desarrollo, QA y operación de los sistemas asignados. 7. Apoyar la actualización de los repositorios y herramientas institucionales (GitLab, Wiki y demás que se definan) con los recursos gráficos, guías de estilos, prototipos, manuales y demás contenidos relacionados con las interfaces web. 8. Apoyar a los equipos funcionales y de desarrollo en la revisión y validación de requerimientos relacionados con diseño, usabilidad y experiencia de usuario, proponiendo mejoras cuando se requiera.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</si>
  <si>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ANA MILENA LOZANO MELGAREJO</t>
  </si>
  <si>
    <t>Prestación de servicios profesionales a la Dirección de Bosques, Biodiversidad y Servicios Ecosistémicos del Ministerio de Ambiente y Desarrollo Sostenible, para generar y revisar documentos técnicos desde el componente ambiental relacionados con la conservación, uso, manejo y ordenación de las Reservas Forestales Nacionales, así como proponer lineamientos y orientaciones técnicas relacionadas con el objeto contractual.</t>
  </si>
  <si>
    <t>1. Proyectar y revisar, según sea el caso desde el componente ambiental los documentos técnicos relacionados con el trámite de sustracción y pronunciamiento para el desarrollo de actividades de bajo impacto en Reservas Forestales Nacionales. 2. Proyectar y revisar, según sea el caso, los documentos técnicos relacionados con la conservación, uso, manejo y ordenación de las Reservas Forestales Nacionales. 3. Proponer lineamientos técnicos relacionados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Evidenciar la ejecución de las actividades creadas mediante el Sistema de Información para la Gestión de Trámites Ambientales SILAMC a través de reporte emitido por este, según corresponda. 7. Remitir al archivo de la entidad los documentos que le sean asignados y los que elabore, mediante el formato único de inventario documental (FUID) 8. Las demás que se requieran para la adecuada ejecución del objeto contractual.</t>
  </si>
  <si>
    <t>JOHN FREDY ZAMBRANO MARIN</t>
  </si>
  <si>
    <t>Prestación de servicios profesionales para llevar a cabo acciones y procedimientos administrativos, financieros y contables específicos del Grupo de Contabilidad de la Subdirección Administrativa y Financiera.</t>
  </si>
  <si>
    <t>El valor del contrato a celebrar es hasta por la suma de OCHENTA Y DOS MILLONES TRESCIENTOS SESENTA Y SEIS MIL SEISCIENTOS SESENTA Y SIETE PESOS M/CTE ($ 82.366.667) incluido los impuestos a que haya lugar.</t>
  </si>
  <si>
    <t>1. Realizar el análisis, depuración de la información exógena nacional y distrital del Ministerio de Ambiente y Desarrollo Sostenible. 2. Apoyar en el análisis, depuración y elaboración de los impuestos distritales y nacionales (Retención en la Fuente e Ica) para la presentación a cargo del Ministerio, teniendo en cuenta la información de la Bolsa de Deducciones del Siif Nación, conforme al procedimiento establecido por la entidad. 3. Realizar la reclasificación de ICA y la retención en la fuente en el Siif Nación, asegurando la correcta codificación contable y la consistencia de la información financiera. 4. Recibir, analizar, conciliar y depurar las diferentes operaciones recíprocas con las demás Entidades públicas. 5. Realizar el seguimiento y control de la conciliación y las cuentas contables asignadas por el supervisor del contrato, de conformidad con la normatividad vigente. 6. Apoyar al Grupo de Contabilidad con la estructuración de los estados financieros del ministerio 7. Apoyar al grupo de Contabilidad del Ministerio de Ambiente y Desarrollo Sostenible en la elaboración de las notas y revelación de los Estados Financieros, relacionadas con la razonabilidad de los saldos que reflejan el reconocimiento de los hechos económicos de la Entidad. 8. Las demás actividades que estén relacionadas con el objeto contractual y que sean asignadas por el supervisor.</t>
  </si>
  <si>
    <t>El término estrictamente indispensable para que el contratista cumpla con el objeto y obligaciones contractuales será Once (11) Meses y Veintitrés (23) días, o hasta 31 de diciembre de 2026, lo primero que ocurra.</t>
  </si>
  <si>
    <t>CAROLINA MARTINEZ RODRIGUEZ</t>
  </si>
  <si>
    <t>Prestar servicios profesionales a la Subdirección de Educación y Participación para articular las acciones territoriales de educación, participación y divulgación que adelanta la dependencia.</t>
  </si>
  <si>
    <t>El valor del contrato a celebrar es hasta por la suma de CIENTO CUATRO MILLONES QUINIENTOS MIL PESOS M/CTE ($104.500.000) incluido los impuestos a que haya lugar.</t>
  </si>
  <si>
    <t>1. Adelantar la articulación de las acciones territoriales para orientar la implementación de actividades de educación ambiental. 2. Apoyar el seguimiento y monitoreo de las acciones desarrolladas por el equipo territorial en el marco del Programa Nacional de Educación Ambiental. 3. Acompañar los procesos pedagógicos que fortalezcan la articulación entre los actores del Sistema Nacional Ambiental – SINA. 4. Apoyar el fortalecimiento de capacidades de organizaciones ambientales y los procesos de monitoreo ambiental participativo y ciencia ciudadana. 5. Elaborar o apoyar la elaboración de documentos, insumos técnicos, conceptos y recomendaciones relacionados con la educación ambiental en los territorios. 6. Aportar insumos para consolidar estrategias de integración territorial de educación ambiental en las regiones priorizadas por el Ministerio de Ambiente. 7. Contribuir en la construcción de herramientas pedagógicas que apoyen la gestión ambiental en coordinación con las dependencias del Ministerio y entidades del Sector. 8. Proyectar respuestas a derechos de petición, quejas, reclamos, requerimientos y consultas asignadas por la Subdirección, relacionadas con el objeto del contrato. 9. Cumplir las demás actividades que le sean asignadas y tengan relación directa con el objeto contractual.</t>
  </si>
  <si>
    <t>El término estrictamente indispensable para que el contratista cumpla con el objeto y obligaciones contractuales será Once (11) meses, o hasta el 31 de diciembre, lo primero que ocurra.</t>
  </si>
  <si>
    <t>MARLON ANDRES LASSO ORTEGA</t>
  </si>
  <si>
    <t>Prestar servicios profesionales a la Subdirección de Educación y Participación para apoyar el seguimiento en el cumplimiento a compromisos del Plan Nacional de Desarrollo adquiridos con comunidades negras, afrodescendientes, raizales y palenqueras.</t>
  </si>
  <si>
    <t>1. Apoyar la implementación de acciones que den cumplimiento a los compromisos o acuerdos con comunidades negras, afrodescendientes, raizales y palenqueras. 2. Apoyar las actividades de articulación y relacionamiento con comunidades negras, afrodescendientes, raizales y palenqueras en el marco de la misionalidad de la dependencia 3. Apoyar técnicamente y acompañar los procesos de consulta previa, garantizando que se respeten los derechos, costumbres y formas de vida de las comunidades negras, afrocolombianas, raizales y palenqueras. 4. Apoyar la elaboración de documentos técnicos que sean requeridos en el marco de los acuerdos y compromisos con comunidades negras, afrodescendientes, raizales y palenqueras. 5. Apoyar la generación de reportes de seguimiento y monitoreo de los compromisos adquiridos con comunidades negras, afrodescendientes, raizales y palenqueras.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</si>
  <si>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ALEJANDRO NEIRA FAUDEL</t>
  </si>
  <si>
    <t>BIOLOGIA AMBIENTAL</t>
  </si>
  <si>
    <t>Prestar los servicios profesionales a la Oficina de Negocios Verdes y Sostenibles para articular los instrumentos económicos del sector ambiente en los proyectos gestionados, con énfasis en el mecanismo de Obras por Impuestos y demás fuentes de financiación.</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</si>
  <si>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la generación e incorporación de estrategias que impacten las diferentes fases de estructuración de los proyectos gestionados por la ONVS y los instrumentos económicos del sector ambiente. 3. Apoyar el desarrollo de estrategias para articular los instrumentos económicos del sector ambiente en los proyectos gestionados desde la Oficina de Negocios Verdes y Sostenibles - ONVS con énfasis en el mecanismo de Obras por Impuestos y demás fuentes de financiación. 4. Apoyar en la elaboración de un manual y/o guía que describa el procedimiento aplicable para el seguimiento de los proyectos que son competencia de la ONVS, bajo los lineamientos establecidos por la entidad. 5. Apoyar la estructuración de proyectos enmarcados en la misionalidad de la ONVS así como su seguimiento técnico conforme a la designación realizada por el supervisor. 6. Apoyar la supervisión en el componente técnico de los contratos y/o convenios que le sean asignados por el supervisor. 7. Participar en las reuniones relacionadas con el objeto contractual que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</si>
  <si>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 xml:space="preserve">GINA CAROLINA AVELLA CASTIBLANCO </t>
  </si>
  <si>
    <t>El término estrictamente indispensable para que el contratista cumpla con el objeto y obligaciones contractuales será de NUEVE (09) MESES, o hasta 31 de diciembre del año 2026, lo primero que ocurra.</t>
  </si>
  <si>
    <t>ALEXANDRA QUINTERO GÓMEZ</t>
  </si>
  <si>
    <t>Prestar servicios profesionales para apoyar técnica y administrativamente a la Dirección de Gestión Integral del Recurso Hídrico del Ministerio de Ambiente y Desarrollo Sostenible, en los asuntos que le corresponden a esta, así como el funcionamiento y gestión del Consejo Nacional del Agua – CNA.</t>
  </si>
  <si>
    <t>El valor del contrato a celebrar es hasta por la suma de Noventa y tres millones quinientos mil Pesos M/CTE ($93.500.0000), incluido los impuestos a que haya lugar.</t>
  </si>
  <si>
    <t>1. Apoyar la planeación a través del seguimiento, desarrollo, participación y elaboración de actas en las sesiones del Consejo Nacional del Agua - CNA incluyendo la elaboración de documentos a que haya lugar. 2. Apoyar el seguimiento de los compromisos, metas y actividades establecidas en el Plan de Acción del CNA, consolidando los reportes de avance con las alertas respectivas. 3. Apoyar la sistematización de la información técnica proveniente de los procesos de coordinación institucional e interinstitucional. 4. Apoyar la articulación con los instrumentos técnicos y de política relacionadas con la gestión del agua que se encuentren en curso, de conformidad con las orientaciones y requerimientos de la supervisión. 5. Apoyar al despacho de la dirección en la elaboración de informes, respuesta y construcción de documentos técnicos encomendados por la supervisión. 6. Realizar seguimiento a los asuntos que competen a la dirección y a los compromisos adquiridos por la misma. 7. Todas las demás actividades que sean requeridas por el supervisor del contrato y que tengan relación con el objeto del contrato.</t>
  </si>
  <si>
    <t>El término estrictamente indispensable para que el contratista cumpla con el objeto y obligaciones contractuales será de Once (11) meses, o hasta 31 de diciembre del año de la suscripción del contrato, lo primero que ocurra.</t>
  </si>
  <si>
    <t>DORIS LILIANA OTÁLVARO HOYOS</t>
  </si>
  <si>
    <t>Prestar servicios profesionales a la Dirección de Gestión Integral del Recurso Hídrico del Ministerio de Ambiente y Desarrollo Sostenible, con el fin de brindar apoyo técnico requerido en el campo de la hidrogeología para la ejecución de proyectos nacionales y de cooperación internacional y expedición de normas relacionadas a las aguas subterráneas, así como el proceso de fortalecimiento a las autoridades ambientales y otros actores en relación con los Planes de Manejo Ambiental de acuíferos.</t>
  </si>
  <si>
    <t>El valor del contrato a celebrar es hasta por la suma de Ciento veintitrés millones seiscientos cincuenta y cinco mil seiscientos veinte pesos M/CTE ($ 123.655.620), incluido los impuestos a que haya lugar.</t>
  </si>
  <si>
    <t>1. Apoyar en la formulación, ejecución y seguimiento a los proyectos con componentes en aguas subterráneas nacionales o de Cooperación Internacional, así como acciones, estrategias o lineamientos relacionadas con el manejo de cuencas y acuíferos transfronterizos en el componente de aguas subterráneas. 2. Brindar apoyo técnico en la generación de normas relacionadas con las aguas subterráneas a cargo de la Dirección de Gestión Integral de recurso hídrico e iniciativas del Minambiente. 3. Apoyar el proceso de fortalecimiento a las autoridades ambientales y otros actores en relación con los Planes de Manejo Ambiental de acuíferos y los lineamientos para la gestión de las aguas subterráneas. 4. Apoyar desde el área técnica el espacio y las acciones a desarrollarse en el marco del Comité Técnico Permanente de Aguas Subterráneas del Consejo Nacional del Agua – CNA. 5. Apoyar la elaboración de conceptos técnicos, respuesta a solicitudes y derechos de petición que le sean requeridas en el campo de la hidrogeología y las demás relacionadas con el objeto del contrato. 6. Las demás actividades que le sean requeridas por el Supervisor del Contrato y que tenga relación con el objeto y obligaciones del contrato.</t>
  </si>
  <si>
    <t>DANIEL GERARDO MATIZ KECAN</t>
  </si>
  <si>
    <t>INGENIERIA DE SISTEMAS Y COMPUTACION</t>
  </si>
  <si>
    <t>Prestación de servicios profesionales a la Dirección de Gestión Integral de Recurso Hídrico del Ministerio de Ambiente y Desarrollo Sostenible para brindar soporte tecnológico, mantenimiento de los requerimientos funcionales y no funcionales a los módulos del Sistema de Información del Recurso Hídrico y a su gestor de contenidos.</t>
  </si>
  <si>
    <t>El valor del contrato a celebrar es hasta por la suma de CIENTO DOS MILLONES TRESCIENTOS SESENTA Y OCHO MIL TRESCIENTOS SESENTA Y CINCO PESOS M/CTE ($102.368.365), incluido los impuestos a que haya lugar.</t>
  </si>
  <si>
    <t>1. Presentar un plan de trabajo para la ejecución del contrato, de conformidad con las orientaciones del supervisor. 2. Asistir en el proceso de levantamiento de requerimientos funcionales en articulación con el componente temático del SIRH-IG. 3. Apoyar la documentación de los componentes y módulos del SIRH-IG, manual técnico, historias de usuarios. 4. Desarrollar y atender los requerimientos Front End y Back End de la segunda fase del módulo RURH del SIRH-IG. 5. Dar soporte técnico y atender los requerimientos y necesidades de modificación y mejoras para los componentes del Front End y la infraestructura de servicios Back End para los módulos del SIRH-IG y del gestor de contenidos del SIRH. 6. Apoyar procesos de socialización y capacitaciones sobre el uso del SIRH-IG y sus respectivos módulos. 7. Acompañar técnicamente el proceso de actualización de la política del agua, acorde con su objeto y obligaciones. 8. Las demás actividades que le sean requeridas por el Supervisor del Contrato y que tenga relación con el objeto y obligaciones del contrato.</t>
  </si>
  <si>
    <t>El término estrictamente indispensable para que el contratista cumpla con el objeto y obligaciones contractuales será de Once (11) meses, , lo primero que ocurra.</t>
  </si>
  <si>
    <t xml:space="preserve">ADRIANA RUEDA VEGA </t>
  </si>
  <si>
    <t>Prestación de servicios profesionales a la Dirección de Bosques, Biodiversidad y Servicios Ecosistémicos del Ministerio de Ambiente y Desarrollo Sostenible, para generar documentos jurídicos relacionados con la conservación, uso, manejo y ordenación de las Reservas Forestales Nacionales.</t>
  </si>
  <si>
    <t>1. Proyectar los actos administrativos y demás documentos jurídicos relacionados con el trámite de sustracción de Reservas Forestales Nacionales. Proyectar los actos administrativos y demás documentos jurídicos relacionados con la conservación, uso, manejo y ordenación de las Reservas Forestales Nacionales. Proyectar las respuestas de las PQRS y demás requerimientos relacionados con el objeto del contrato, dentro de los tiempos requeridos. Apoyar a la Dirección en la supervisión de los contratos y/o convenios, así como participar en las diferentes mesas de trabajo, reuniones y comités, relacionados con los trámites a cargo cuando se requiriera por parte del supervisor. Proyectar la respuesta a acciones judiciales, sancionatorios, tutelas, entre otros, que se le sean asignados, en el marco de su objeto contractual. Evidenciar la ejecución de las actividades creadas mediante el Sistema de Información para la Gestión de Trámites Ambientales SILAMC a través de reporte emitido por este, según corresponda. Remitir al archivo de la entidad los documentos que le sean asignados y los que elabore, mediante el formato único de inventario documental (FUID) Las demás que se requieran para la adecuada ejecución del objeto contractual.</t>
  </si>
  <si>
    <t>El término estrictamente indispensable para que el contratista cumpla con el objeto y obligaciones contractuales será DIEZ(10) MESESY QUINCE (15) DÍAS, o hasta 31 de diciembredel año de la suscripción del contrato, lo primero que ocurra</t>
  </si>
  <si>
    <t>JORGE FRANCISCO VELANDIA RAMOS</t>
  </si>
  <si>
    <t>Prestación de servicios profesionales a la Dirección de Bosques Biodiversidad y Servicios Ecosistémicos del Ministerio de Ambiente y Desarrollo Sostenible, para atender los espacios de concertación, dialogo y formulación de políticas y estrategias de conservación y manejo de las áreas de reserva forestal de la Ley 2 de 1959.</t>
  </si>
  <si>
    <t>El valor del contrato a celebrar es hasta por la suma de NOVENTA Y NUEVE MILLONES SETECIENTOS CINCUENTA MIL PESOS M/CTE ($ 99.750.000), incluido los impuestos a que haya lugar.</t>
  </si>
  <si>
    <t>1 Participar en espacios de diálogo y construcción con comunidades e institucionalidad sobre los asuntos relacionados con el ordenamiento de las áreas de reserva forestal de la Ley 2 de 1959. 2 Apoyar el cumplimiento de los compromisos relacionados con las áreas de reserva forestal de la Ley 2 de 1959, adquiridos en los diferentes espacios de dialogo con comunidades e institucionalidad. 3 Generar insumos técnicos requeridos en desarrollo de iniciativas normativas que se generen, en relación con las áreas de reserva forestal de la Ley 2 de 1959. 4. Apoyar los procesos de socialización requeridos en el marco de acuerdos e iniciativas normativas relacionados con las áreas de reserva forestal de la Ley 2 de 1959 5 Proyectar las respuestas de las PQRS y demás requerimientos relacionados con el objeto y las obligaciones del contrato, dentro de los términos establecidos y en el mes asignado, adjuntando el reporte del sistema de Gestión Documental que evidencia el estado de las asignaciones 6 Entregar a archivo de gestión de la Dirección de Bosques, Biodiversidad y Servicios Ecosistémicos, la documentación generada durante el desarrollo de las obligaciones del contrato, empleando los formatos establecidos en el MADSI Gestión. 7 Apoyar a la Dirección en la supervisión de los contratos y/o convenios, así como participar en las diferentes mesas de trabajo, reuniones y comités, relacionados con los trámites a cargo cuando se requiriera por parte del supervisor. 8 Las demás que se requieran para la adecuada ejecución del objeto contractual.</t>
  </si>
  <si>
    <t xml:space="preserve">CARLOS ANDRÉS SUÁREZ MÉNDEZ </t>
  </si>
  <si>
    <t>JHON JAIME CASTRO GOMEZ</t>
  </si>
  <si>
    <t>Profesional Especializado Código 2028, Grado 17</t>
  </si>
  <si>
    <t>Prestar servicios profesionales especializados a la Dirección de Bosques, Biodiversidad y Servicios Ecosistémicos para impulsar la ejecución y el seguimiento de procesos de concertación, planificación e implementación de acciones con pueblos indígenas, comunidades campesinas y locales, que materialicen los compromisos construidos y fortalezcan la gobernanza territorial desde enfoques de restauración ambiental participativa y uso sostenible, en armonía con el Plan de Acción de Biodiversidad 2030, el Plan Nacional de Restauración y el Plan Nacional de Desarrollo 2022 2026</t>
  </si>
  <si>
    <t>El valor del contrato a celebrar es hasta por la suma de SETENTA Y TRES MILLONES QUINIENTOS VEINTE MIL TRESCIENTOS SETENTA PESOS M/CTE. ($73.520.370), incluidolos impuestos a que haya lugar.</t>
  </si>
  <si>
    <t>1. Contribuir de manera técnica para encauzar proyectos de carácter técnico, económico y social, incluyendo fases precontractuales y de ejecución, procurando que respondan a los acuerdos establecidos con pueblos indígenas, comunidades campesinas y locales, e incorporen criterios de conservación sostenible y restauración participativa. 2. Participar con liderazgo en espacios de diálogo presenciales y virtuales con autoridades tradicionales, comunidades locales, organizaciones campesinas, entidades territoriales, cooperación internacional y demás aliados estratégicos, promoviendo la construcción de agendas conjuntas y el fortalecimiento de la gobernanza territorial. 3. Apoyar el desarrollo y aplicación de procesos de seguimiento técnico y biocultural, cuando lo determine la supervisión, a convenios orientados a la conservación, restauración, rehabilitación y recuperación de la diversidad biológica, en coordinación con entidades, comunidades y fuentes de financiación, generando reportes de avance, identificando riesgos, alertas tempranas y proponiendo medidas de mejora. 4. Brindar cuando la supervisión así lo requiera asistencia técnica especializada convenios interadministrativos de restauración de ecosistemas y conservación liderados por pueblos indígenas, comunidades campesinas y locales, apoyando la gestión operativa, la articulación comunitaria y el cumplimiento de compromisos territoriales, ambientales y socioculturales. 5. Proyectar y tramitar las respuestas a las PQRS asignadas por la supervisión, dentro de los plazos previstos en la normativa vigente, a través de la plataforma ARCA u otros medios institucionales, adjuntando los reportes en el Sistema de Gestión Documental y cuidando la calidad técnica y la oportunidad en la respuesta. 6. Realizar el acompañamiento técnico en la temática de restauración en el cumplimiento de órdenes judiciales y normatividad que estén a cargo de la Dirección de Bosques, Biodiversidad y Servicios Ecosistémicos con énfasis a los establecidos en los pueblos indígenas, comunidades campesinas y locales. 7. Apoyar la evaluación de planes de restauración competencia de la Dirección de Bosques, Biodiversidad y Servicios Ecosistémicos. 8. Las demás que se requieran para la adecuada ejecución del objeto contractua</t>
  </si>
  <si>
    <t>El término estrictamente indispensable para que el contratista cumpla con el objeto y obligaciones contractuales será deSEIS(6)MESES, o hasta 31 dediciembre de 2026, lo primero que ocurra</t>
  </si>
  <si>
    <t>JOSEFINA EDITH CARREÑO CORPUS</t>
  </si>
  <si>
    <t>9 Prestar servicios profesionales, para apoyar en temas jurídicos del despacho de la Dirección de Gestión Integral del Recurso Hídrico del Ministerio de Ambiente y Desarrollo Sostenible.</t>
  </si>
  <si>
    <t>El valor del contrato a celebrar es hasta por la suma de CIENTO DIECIOCHO MILLONES DE PESOS M/CTE ($ 118.000.000), incluido los impuestos a que haya lugar.</t>
  </si>
  <si>
    <t>1. Apoyar desde el componente jurídico a través de la elaboración de conceptos, impulso, gestión y recomendaciones necesarias en el marco de los procesos judiciales que le sean requeridos por la supervisión. Brindar impulso jurídico a las iniciativas normativas que adelanta la dependencia a través del apoyo en su elaboración y gestión interna o externa. Actuar como enlace de la dependencia en los asuntos que le sean asignados por la supervisión del contrato. Preparar, acompañar y participar en el desarrollo de las diferentes reuniones, visitas requeridas y demás actividades en el cumplimiento del objeto del contrato. Proyectar, consolidar y gestionar respuestas a derechos de petición, quejas, reclamos, solicitudes de información, conceptos y demás peticiones y requerimientos relacionados con el objeto del contrato, que le sean solicitados por la supervisión, para lo cual deberá dar cumplimiento a los términos previstos en la Ley. Las demás actividades que le sean requeridas por el Supervisor del Contrato y que tenga relación con el objeto y obligaciones del contrato.</t>
  </si>
  <si>
    <t>El término estrictamente indispensable para que el contratista cumpla con el objeto y obligaciones contractuales será diez (10) meses, o hasta 31 de diciembre del año de la suscripción del contrato, lo primero que ocurra.</t>
  </si>
  <si>
    <t>JUAN ESTEBAN CAMARGO GARCÍA</t>
  </si>
  <si>
    <t>Prestación de servicios profesionales para la Dirección de Bosques, Biodiversidad y Servicios Ecosistémicos, con el propósito de instrumentar los datos recolectados del componente espacial del grupo de gestión en biodiversidad y del Plan Nacional de Restauración, mediante el uso de Sistemas de Información Geográfica apoyando técnicamente al desarrollo de los procesos de restauración ecológica</t>
  </si>
  <si>
    <t>El valor del contrato a celebrar es hasta por la suma de SETENTA MILLONES OCHOCIENTOS DOCE MIL QUINIENTOS PESOS M/CTE ($70.812.500) incluido los impuestos a que haya lugar</t>
  </si>
  <si>
    <t>1. Verificar la información cartográfica a través de las herramientas SIG y elaborar los productos geográficos requeridos para atender las solicitudes relacionadas con ecosistemas estratégicos, distinciones internacionales, procesos de restauración, bancos de hábitat y bosques de paz y su debida actualización en datos abiertos. 2. Apoyar las tareas de gestión la información geográfica para la administración y actualización de las bases de datos contenidas en las plataformas de restauración y de Viveros Colombia. 3. Brindar acompañamiento técnico en la estructuración de la Estrategia Nacional de Monitoreo de los procesos de restauración, articulando el componente espacial (SIG) con el apoyo técnico en restauración ecológica. 4. Generar los datos y productos geográficos requeridos para atender las Peticiones, Quejas, Reclamos y Sugerencias (PQRS), así como otros requerimientos vinculados al alcance del contrato, mediante el uso de herramientas de Sistemas de Información Geográfica (SIG) que sean asignadas por medio de las plataformas institucionales del Ministerio. 5. Apoyar a la Dirección en la supervisión de los contratos y/o convenios, así como participar en las diferentes mesas de trabajo, reuniones y comités, relacionados con los trámites a cargo cuando se requiriera por parte del supervisor. 6. Las demás actividades que estén relacionadas con el objeto contractual y que sean asignadas por el supervisor</t>
  </si>
  <si>
    <t>OLGA LUCIA OSPINA ARANGO</t>
  </si>
  <si>
    <t>El término estrictamente indispensable para que el contratista cumpla con el objeto y obligaciones contractuales será de ONCE MESES (11)</t>
  </si>
  <si>
    <t>PAULO CESAR GUILLEN ROJAS</t>
  </si>
  <si>
    <t>MARIA CLAUDIA ORJUELA MARQUEZ</t>
  </si>
  <si>
    <t>Prestaciónde servicios profesionales para apoyar jurídicamente a la Dirección de Bosques, Biodiversidad y Servicios Ecosistémicos en las solicitudes elevadas por el Congreso de la República relacionadas con la agenda legislativa, conceptos técnicos para proyectos de ley y citaciones a debates de control político, gestión de solicitudes y requerimientos de los entes de control</t>
  </si>
  <si>
    <t>El valor del contrato a celebrar es hasta por la suma de CIENTO CINCUENTA Y OCHO MILLONES SEISCIENTOS VEINTE MIL PESOS M/CTE ($158.620.000), incluido los impuestos a que haya lugar.</t>
  </si>
  <si>
    <t>1. Proyectar respuestas dentro de los términos legales correspondientes, de las peticiones, quejas, reclamos, denuncias, sugerencias y/o felicitaciones (PQRSFD), allegados por entes de control, congreso de la república y/o autoridades judiciales, sobre asuntos de competencia de la DBBSE, solicitando los insumos a los grupos correspondientes. 2. Realizar seguimiento y consolidar reportes sobre el estado de las iniciativas legislativas relacionadas con competencias de la DBBSE y que sean priorizadas por el Despacho. 3. Apoyar jurídica y administrativamente a la DBBSE en la elaboración de conceptos técnicos para los proyectos de ley relacionados con temas de la Dirección. 4. Apoyar la gestión de las solicitudes del Congreso de la República, relacionadas con debates de control político que tengan relación con temas de la dirección. 5. Prestar apoyo jurídico, proyectar respuestas y/o enviar la información requerida, a los requerimientos o solicitudes de información que realice la Oficina Asesora Jurídica del Ministerio, relacionadas con procesos judiciales, consultas o derechos de petición entre otros, que se le sean asignados, en el marco de su objeto contractual. 6. Apoyar a la Dirección, desde el componente jurídico en las fases precontractual, contractual, ejecución y de liquidación de contratos y convenios de la DBBSE; así como participar en las diferentes mesas de trabajo, reuniones y comités, relacionados con los trámites a cargo cuando se requiriera por parte del supervisor. 7. Servir de enlace con el Viceministerio de Políticas y Normalización Ambiental, así como de la Oficina Asesora Jurídica, en temas relacionados con la agenda legislativa. 8. Las demás que se requieran para la adecuada ejecución del objeto contractual.</t>
  </si>
  <si>
    <t>NATALIA SANCHEZ MARTINEZ</t>
  </si>
  <si>
    <t>Prestar servicios profesionales al Grupo de Comunicaciones para realizar gestión jurídica en el seguimiento a asuntos legales de la dependencia, y apoyo en la estructuración y ejecución de procesos de contratación, así como la liquidación de estos que sean competencia del área.</t>
  </si>
  <si>
    <t>1. Apoyar el análisis jurídico de documentos, informes, solicitudes presentadas por entes de control y demás entidades que requieran información, según asignación de la supervisión. 2. Brindar apoyo en la gestión contractual adelantada por el grupo de comunicaciones, en cuanto a la proyección y revisión de documentos precontractuales requeridos para la contratación, según modalidad aplicable. 3. Asistir al grupo de comunicaciones en los informes que por normatividad o lineamientos de la Entidad deba cumplir la dependencia. 4. Apoyar al Grupo de Comunicaciones en la proyección y/o revisión de informes, desde el componente jurídico, requeridos por el Coordinador del Grupo de Comunicaciones. 5. Apoyar al comité evaluador dentro de los procesos que se lleven a cabo dentro del grupo de comunicaciones, según requerimientos y modalidad de selección. 6. Proyectar y revisar los documentos que le sean requeridos por el supervisor del contrato, en desarrollo del objeto contractual. 7. Apoyar la proyección de respuesta de derechos de petición interpuestos por terceros, así como las solicitudes de insumos requeridas por áreas del Ministerio de Ambiente y Desarrollo Sostenible que sean asignadas por el supervisor del contrato. 8. Las demás que sean solicitadas por el Supervisor/a del contrato y que estén relacionadas con el objeto contractual.</t>
  </si>
  <si>
    <t>El valor del contrato a celebrar es hasta por la suma de CIENTO CINCO MILLONES NOVECIENTOS MIL PESOS M/CTE ($105.900.000), así como los demás impuestos a que haya lugar.</t>
  </si>
  <si>
    <t>El término estrictamente indispensable para que el contratista cumpla con el objeto y obligaciones contractuales será hasta de once (11) meses y veintitrés (23) días calendario, sin que exceda el 31 de diciembre del año de la suscripción del contrato.</t>
  </si>
  <si>
    <t>KAREN PAOLA AMADOR RANGEL</t>
  </si>
  <si>
    <t>Prestar servicios profesionales jurídicos en la elaboración y revisión de instrumentos normativos, conceptos jurídicos y demás documentos de normatividad en políticas sectoriales, tales como cambio climático, sustancias peligrosas, aire, y gestión del riesgo, entre otros asuntos de competencia del Grupo de Conceptos y Normatividad en Políticas Sectoriales de la Oficina Asesora Jurídica del Ministerio de Ambiente y Desarrollo Sostenible.</t>
  </si>
  <si>
    <t>1. Brindar acompañamiento jurídico a la Oficina Asesora Jurídica en la proyección de conceptos jurídicos referente al trámite de iniciativas normativas y conceptos en materia de cambio climático, sustancias peligrosas, aire, gestión del riesgo y demás asuntos de competencia del Grupo de conceptos y normatividad en políticas sectoriales. 2. Proyectar y/o revisar actos administrativos, conceptos jurídicos, informes y demás documentos jurídicos relacionados con el objeto del contrato. 3. Proyectar, consolidar y gestionar respuestas a derechos de petición, quejas, reclamos, solicitudes de información y demás peticiones y requerimientos relacionados con el objeto del contrato, que le sean solicitados por la supervisión, para lo cual deberá dar cumplimiento a los términos previstos en la Ley. 4. Participar en el desarrollo de las diferentes reuniones y mesas de trabajo requeridas en el cumplimiento del objeto del contrato brindando acompañamiento jurídico. 5. Las demás actividades asignadas por el Supervisor del Contrato y que estén relacionadas con el objeto contractual.</t>
  </si>
  <si>
    <t>El valor del contrato a celebrar es hasta por la suma de NOVENTA Y OCHO MILLONES SEISCIENTOS DIECISÉSIS MIL TRESCIENTOS VEINTE PESOS M/CTE ($98.616.320), incluido los impuestos a que haya lugar.</t>
  </si>
  <si>
    <t>El término estrictamente indispensable para que el contratista cumpla con el objeto y obligaciones contractuales será de 11 meses y 22 días calendario o hasta 31 de diciembre del año de la suscripción del contrato, lo primero que ocurra.</t>
  </si>
  <si>
    <t>DIANA MARITZA RAMIREZ CANARIA</t>
  </si>
  <si>
    <t>Prestar servicios profesionales jurídicos en el apoyo y acompañamiento jurídico para el análisis y proyección de conceptos jurídicos, actos administrativos, proyectos normativos y demás documentos jurídicos en materia de Normatividad en Biodiversidad, tales como trámites y autorizaciones ambientales de competencia del Ministerio de Ambiente y Desarrollo Sostenible, entre otros asuntos de competencia del Grupo de Conceptos y Normatividad en Políticas de Biodiversidad.</t>
  </si>
  <si>
    <t>1. Revisar, proyectar, proponer recomendaciones y apoyar la elaboración de actos administrativos e iniciativas normativas de competencia del Grupo de Conceptos y Normatividad en Biodiversidad de la Oficina Asesora Jurídica, entre ellos, asuntos relacionados con licenciamiento ambiental, términos de referencia y trámites ambientales en general, entre otros documentos jurídicos asignados y relacionados con el objeto del contrato. 2. Proyectar conceptos jurídicos, respuestas y demás documentos jurídicos en atención a las peticiones y consultas de los usuarios tanto internos como externos de la entidad relacionados con el objeto del contrato. 3. Proyectar dentro de los términos legales las respuestas a los requerimientos que efectúen los órganos de control, el Congreso de la República y demás entidades del estado relacionados con el objeto del contrato. 4. Participar en el desarrollo de las diferentes reuniones y mesas de trabajo requeridas para los asuntos a cargo del grupo de Conceptos y Normatividad en Biodiversidad y de la Oficina Asesora Jurídica en el cumplimiento del objeto del contrato. 5. Las demás actividades asignadas por el Supervisor del Contrato y que estén relacionadas con el objeto contractual.</t>
  </si>
  <si>
    <t>MONICA MARIA MUÑOZ BUITRAGO</t>
  </si>
  <si>
    <t>Coordinadora del Grupo de Conceptos y Normatividad en Biodiversidad</t>
  </si>
  <si>
    <t>El término estrictamente indispensable para que el contratista cumpla con el objeto y obligaciones contractuales será de 11 meses y 22 días o, hasta 31 de diciembre del año de la suscripción del contrato, lo primero que ocurra.</t>
  </si>
  <si>
    <t>DANIELA ESTEFANI BENAVIDES PAZ</t>
  </si>
  <si>
    <t>Prestar servicios profesionales de carácter jurídico a la Oficina Asesora Jurídica del Ministerio de Ambiente y Desarrollo Sostenible, orientados en la representación judicial y extrajudicial de la entidad, así como al apoyo integral en la gestión transversal de las actuaciones administrativas y jurídicas necesarias para la adecuada defensa de los intereses del Ministerio</t>
  </si>
  <si>
    <t xml:space="preserve">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 </t>
  </si>
  <si>
    <t>El valor del contrato a celebrar es hasta por la suma de OCHENTA Y SIETE MILLONES QUINIENTOS MIL PESOS M/CTE ($87.500.000), incluido los impuestos a que haya lugar.</t>
  </si>
  <si>
    <t>El término estrictamente indispensable para que el contratista cumpla con el objeto y obligaciones contractuales será de Once (11) meses y veinte (20) días calendario, o hasta 31 de diciembre del año de la suscripción del contrato, lo primero que ocurra.</t>
  </si>
  <si>
    <t>MARIA JULIANA BUSTOS OROZCO</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</si>
  <si>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</si>
  <si>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El valor del contrato a celebrar es hasta por la suma 81.666.667 incluido los impuestos a que haya lugar.</t>
  </si>
  <si>
    <t>JUAN DAVID PORTILLA HERNANDEZ</t>
  </si>
  <si>
    <t>Prestación de servicios profesionales al Grupo de Comunicaciones para apoyar los procesos de planeación, seguimiento y control de las actividades administrativas, financieras y de calidad relacionadas con el cumplimiento de las funciones y proyectos desarrollados por la dependencia.</t>
  </si>
  <si>
    <t>1. Apoyar al Grupo de Comunicaciones en la planeación, seguimiento y control de los procesos de calidad asociados a las actividades de la dependencia, conforme a los lineamientos institucionales. 2. Brindar apoyo en la elaboración y proyección de insumos técnicos y financieros requeridos para la gestión contractual del Grupo de Comunicaciones. 3. Apoyar la planeación y el seguimiento al desarrollo del proyecto de inversión a cargo del Grupo de Comunicaciones durante la vigencia, mediante la consolidación de información, control de avances y preparación de insumos para reporte. 4. Apoyar el seguimiento a la ejecución de los contratos a cargo del Grupo de Comunicaciones, mediante la verificación de entregables, el control de la facturación, la revisión de soportes documentales y la preparación de insumos requeridos por el supervisor. 5. Apoyar la elaboración, consolidación y organización de informes relacionados con la gestión del Grupo de Comunicaciones, así como el seguimiento a los procesos de facturación derivados de los contratos a cargo de la dependencia. 6. Participar en las reuniones convocadas por el Grupo de Comunicaciones, así como en aquellas que estén directamente relacionadas con el objeto contractual y los procesos de la dependencia. 7. Las demás actividades que sean solicitadas por el supervisor del contrato, siempre que estén directamente vinculadas con el objeto contractual.</t>
  </si>
  <si>
    <t>El valor del contrato a celebrar es hasta por la suma de CUARENTA Y OCHO MILLONES SESENTA Y SEIS MIL SEISCIENTOS SESENTA Y SIETE PESOS M/CTE ($48.066.667), incluido los impuestos a que haya lugar.</t>
  </si>
  <si>
    <t>El término estrictamente indispensable para que el contratista cumpla con el objeto y obligaciones contractuales será de seis (6) meses y veintiséis (26) días calendario, sin que exceda el 31 de diciembre del año de la suscripción del contrato.</t>
  </si>
  <si>
    <t>LIZETH DEL CARMEN GOMEZ SIERRA</t>
  </si>
  <si>
    <t>VICEMINISTRO DE ORDENAMIENTO AMBIENTAL DEL TERRITORIO DIRECCIÓN DE ORDENAMIENTO AMBIENTAL TERRITORIAL Y COORDINACIÓN DEL SISTEMA NACIONAL AMBIENTAL -SINA</t>
  </si>
  <si>
    <t>Prestar servicios profesionales al Viceministerio de Ordenamiento Ambiental del Territorio para proveer insumos jurídicos relacionados con la implementación de políticas de participación ambiental, acuerdos derivados de procesos de consulta previa y realizar seguimiento a los proyectos de instrumentación normativa de la agenda regulatoria del Viceministerio.</t>
  </si>
  <si>
    <t>1. Brindar insumos jurídicos para la viabilidad técnica de proyectos de actos administrativos, guías o lineamientos técnicos formulados por el Viceministerio en articulación con la Dirección de Ordenamiento Ambiental del Territorio. 2. Apoyar la elaboración de insumos, participar en reuniones y el seguimiento a los reportes de las áreas técnicas asociados al cumplimiento de sentencias judiciales y acuerdos de consulta previa con pueblos étnicos y comunidades. 3. Analizar y consolidar la información e insumos remitidos por las direcciones adscritas al Viceministerio de Ordenamiento Ambiental del Territorio, con el fin de dar respuesta oportuna a los requerimientos formulados por los Organismos de Control, proyectos de decreto de otras carteras y requerimientos del Congreso de la República. 4. Proveer información e insumos para la participación del Viceministerio en sesiones de cuerpos colegiados o instancias de participación ambiental con comunidades y población de interés. 5. Proyectar estudios previos, otrosí, modificaciones y documentación de apoyo relacionadas con la etapa precontractual, contractual y poscontractual de las contrataciones del Viceministerio siguiendo los lineamientos dados por la Secretaría General. 6. Apoyar la redacción, trámite y gestión de insumos para dar respuesta a los requerimientos y PQR´s sobre los temas de interés del Viceministerio, mediante la revisión jurídica y técnica, y la consolidación de respuestas institucionales que le sean asignadas.</t>
  </si>
  <si>
    <t>El valor del contrato a celebrar es hasta por la suma de CUARENTA Y TRES MILLONES OCHOCIENTOS MIL PESOS M/CTE ($ 43.800.000) incluido los impuestos a que haya lugar.</t>
  </si>
  <si>
    <t>El término estrictamente indispensable para que el contratista cumpla con el objeto y obligaciones contractuales será CINCO (5) meses.</t>
  </si>
  <si>
    <t>CARLOS ANDRES BARRAGAN DIAZ</t>
  </si>
  <si>
    <t>Prestar servicios profesionales para apoyar la planificación y ejecución de acciones de participación ciudadana en el marco de los procesos de Diálogo Social adelantados por la Subdirección de Educación y Participación.</t>
  </si>
  <si>
    <t>1. Apoyar la planificación y realización de acciones de participación dirigidas a las comunidades en el 
marco de la estrategia de diálogo social.                                                                                                                                                               
2. Apoyar el seguimiento a los procesos de abordaje y transformación de la conflictividad ambiental. 
3. Atender las situaciones de conflictividad ambiental manifiesta que requieran la atención institucional 
prioritaria. 
4. Apoyar a la Subdirección de Educación y Participación en el desarrollo de estrategias divulgativas y 
participativas que faciliten a las comunidades, organizaciones y actores sociales el acceso claro, 
oportuno y comprensible a la información ambiental. 5.Apoyar los procesos de articulación con las demás áreas de ministerio según se requiera. 
6. Apoyar la consolidación de informes y reportes de seguimiento requeridos a la Subdirección.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</si>
  <si>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El valor del contrato a celebrar es hasta por la suma de NOVENTA MILLONES DE PESOS M/CTE ($90.000.000) incluido los impuestos a que haya lugar.</t>
  </si>
  <si>
    <t>El término estrictamente indispensable para que el contratista cumpla con el objeto y obligaciones contractuales será Diez (10) meses, o hasta el 31 de diciembre, lo primero que ocurra.</t>
  </si>
  <si>
    <t>JAIRO ALONSO SAENZ GOMEZ</t>
  </si>
  <si>
    <t>INGENIERO QUIMICO</t>
  </si>
  <si>
    <t>Prestar servicios profesionales a la Oficina de Control Interno del Ministerio de Ambiente y Desarrollo Sostenible, para apoyar la realización de auditorías basadas en riesgos, procesos de seguimiento a componentes del Sistema de Control Interno priorizados, verificación del cumplimiento de los planes de mejoramiento institucional, evaluación a la gestión integral del riesgo, evaluación de controles institucionales y desarrollar las demás actividades previstas en el Plan Operativo del proceso de Evaluación Independiente (EIN) que contribuyan a la verificación de la implementación del MIPG, así como a la ejecución del Plan Anual de Auditorías para la vigencia 2026.</t>
  </si>
  <si>
    <t xml:space="preserve">1. Presentar el plan de trabajo del contrato a más tardar a los diez (10) días hábiles contados desde el inicio de este, bajo los mismos parámetros establecidos para el plan anual de auditorías de la 
vigencia 2026. 
2. Apoyar la ejecución del plan anual de auditorías de la vigencia 2026, verificando el cumplimiento del Sistema de Control Interno del Ministerio, de conformidad con el objeto contractual y la asignación que haga el supervisor del contrato. 
3. Efectuar el acompañamiento a las dependencias del Ministerio que deben generar reportes 
electrónicos en los sistemas de información y aplicativos electrónicos de los entes externos de 
control y otros organismos, de conformidad con la normativa vigente. 
4. Apoyar a la Oficina de Control Interno en la gestión de solicitudes y consultas de las dependencias y de los comités institucionales y sectoriales, así como en la actualización y sostenimiento de los procedimientos y de las unidades documentales del proceso en el Sistema Integrado de Gestión, conforme a los roles y competencias definidos por las entidades reguladoras de control interno, las buenas prácticas y marcos internacionales de auditoría interna y la normatividad vigente. 
5. Desarrollar las actividades que le sean asignadas en el marco de la estrategia para fortalecer el rol 
de enfoque a la prevención de la Oficina de Control Interno de la vigencia 2026. 
6. Apoyar en la proyección de los acápites que aporta la Oficina de Control Interno en las respuestas de solicitudes de información y reportes de gestión con destino al Congreso de la República, comités institucionales y sectoriales del Ministerio. 
7. Realizar las actividades dirigidas en promover los roles asignados a las Oficinas de Control Interno 
promulgadas por el Departamento Administrativo de la Función Pública - DAFP. 
8. Realizar seguimiento a las solicitudes de información presentadas por entes externos de control con el fin de generar las alertas necesarias para su adecuada respuesta por parte del Ministerio 
9. Proyectar, consolidar, gestionar y organizar respuestas a derechos de petición y la producción 
documental asignadas por la Oficina de Control Interno relacionadas con el objeto del contrato, en 
las herramientas, plataformas y sistemas de gestión documental empleados por el Ministerio, dando 
cumplimiento a las disposiciones normativas legales y las promovidas por el Archivo General de la 
Nación y el Ministerio de las Tecnologías de la Información y Comunicación. 
10. Participar en reuniones y visitas en el marco de los roles asignados a las Oficinas de Control Interno autorizados y/o designadas por el supervisor del contrato relacionados con el objeto y obligaciones contractuales.  
11. Apoyar la evaluación de la gestión integral del riesgo en el Ministerio, aplicando las metodologías vigentes del Departamento Administrativo de la Función Pública y de la Secretaría de Transparencia.
12. Apoyar el rediseño y actualización de los instrumentos de gestión integral del riesgo asociados al 
proceso Evaluación independiente. 
13. Apoyar la evaluación de la implementación de las políticas de MIPG en el Ministerio, de acuerdo con la asignación que haga el supervisor del contrato. 
14. Apoyar el desarrollo de las actividades que le sean asignadas en el plan operativo del proceso 
Evaluación independiente en concordancia con el objeto contractual. 
15. Realizar actividades seguimiento, estructuración de datos de planes de mejoramiento suscritos ante la Contraloría General de la República, y organización de los soportes de avance en el repositorio asignado por OAP. 
16. Entregar con el último informe, el inventario de documentos producidos en la ejecución del contrato de conformidad con la tabla de retención documental TRD y el formato único de inventario 
documental FUID. 
17. Las demás que le sean asignadas por el supervisor del contrato y que sean afines con el objeto 
contractual en el marco de su especialidad y experticia. </t>
  </si>
  <si>
    <t>El valor del contrato a celebrar es hasta por la suma de CIENTO TREINTA Y OCHO MILLONES DE PESOS M/CTE ($138.000.000), incluido los impuestos a que haya lugar.</t>
  </si>
  <si>
    <t>LIDA PILAR PINZÓN SARMIENTO</t>
  </si>
  <si>
    <t>JEFE DE LA OFICINA DE CONTROL INTERNO</t>
  </si>
  <si>
    <t>VALENTINA RODRIGUEZ RAMIREZ</t>
  </si>
  <si>
    <t>Prestar servicios profesionales a la Oficina Asesora de Planeación del Ministerio de Ambiente y Desarrollo Sostenible, para apoyar jurídicamente todos los procesos y tramites que requiera la oficina.</t>
  </si>
  <si>
    <t>1. Brindar apoyo a los diferentes procesos y trámites jurídicos y precontractuales requeridos por la Oficina Asesora de Planeación, para el cumplimiento de los objetivos propuestos. 2. Apoyar a los supervisores en la creación del porcentaje de ejecución prevista en el SECOP II, respecto del cargue de informes de actividades de los contratistas de la Oficina, así como la elaboración del informe final cuando se requiera en los tramites de liquidación. 3. Apoyar en la revisión de las respuestas y en su defecto los documentos a solicitudes que presenten las Corporaciones beneficiarias del FCA, así como otras Entidades del Orden Nacional Público o Privado o las dependencias del Ministerio o entidades del Sector de Ambiente y Desarrollo Sostenible y cuya competencia sea de la Oficina Asesora de Planeación. 4. Brindar acompañamiento jurídico respecto de las actualizaciones que deban surtirse a reglamentos, manuales o documentos de los diferentes Fondos. 5. Las demás que le sean asignadas por el supervisor del contrato, que se encuentren acordes con el objeto contractual.</t>
  </si>
  <si>
    <t>El valor del contrato a celebrar es hasta por la suma de SESENTA Y SIETE MILLONES OCHENTA Y SEIS MIL SEISCIENTOS SESENTA Y SIETE PESOS M/CTE ($67.086.667), incluido los impuestos a que haya lugar.</t>
  </si>
  <si>
    <t>El término estrictamente indispensable para que el contratista cumpla con el objeto y obligaciones contractuales será 11 meses y 17 días calendario, o hasta 31 de diciembre del año de la suscripción del contrato, lo primero que ocurra.</t>
  </si>
  <si>
    <t>NÉSTOR ALEJANDRO NOVOA HERRÁN</t>
  </si>
  <si>
    <t>Prestación de servicios profesionales a la Dirección de Bosques, Biodiversidad y Servicios Ecosistémicos del Ministerio de Ambiente y Desarrollo Sostenible, para generar documentos técnicos desde el componente físico, relacionados con la conservación, uso, manejo y ordenación de las Reservas Forestales Nacionales</t>
  </si>
  <si>
    <t xml:space="preserve">1. Elaborar desde el componente físico conceptos técnicos relacionados con el trámite de sustracción y pronunciamiento para el desarrollo de actividades de bajo impacto en reservas forestales nacionales.
2. Elaborar desde el componente físico insumos técnicos relacionados con la conservación, uso, manejo y ordenación de las Reservas Forestales Nacionales.
3. Realizar las visitas técnicas que se le asignen, relacionadas con el objeto contractual.    
4. Proyectar las respuestas de las PQRS y demás requerimientos relacionados con el objeto del contrato, dentro de los tiempos requeridos.  
5. Participar, cuando se requiera, en la elaboración de iniciativas normativas de reglamentación, 
relacionadas con el objeto contractual. 
6. Apoyar a la Dirección en la supervisión de los contratos y/o convenios, así como participar en las 
diferentes mesas de trabajo, reuniones y comités, relacionados con los trámites a cargo cuando se 
requiriera por parte del supervisor. 
7. Evidenciar la ejecución de las actividades creadas mediante el Sistema de Información para la Gestión de Trámites Ambientales SILAMC a través de reporte emitido por este, según corresponda. 
8. Realizar el saneamiento de los expedientes que le sean asignados asociados al trámite de sustracción de áreas de reserva forestal de orden nacional y mantener actualizadas las matrices relacionadas con el proceso.  
9. Remitir al archivo de la entidad los documentos que le sean asignados y los que elabore, mediante el formato único de inventario documental (FUID) 
10. Las demás que se requieran para la adecuada ejecución del objeto contractual.  </t>
  </si>
  <si>
    <t>El valor del contrato a celebrar es hasta por la suma de OCHENTA Y CUATRO MILLONES DEPESOS M/CTE ($ 84.000.000), incluido los impuestos a que haya lugar.</t>
  </si>
  <si>
    <t>GUILLERMO PRIETO PALACIOS</t>
  </si>
  <si>
    <t>LEONARDO MORENO GIRALDO</t>
  </si>
  <si>
    <t>1. Proyectar y revisar, según sea el caso desde el componente biótico los documentos técnicos 
relacionados con el trámite de sustracción y pronunciamiento para el desarrollo de actividades de bajo impacto en Reservas Forestales Nacionales. 
2. Proyectar y revisar, según sea el caso, los documentos técnicos relacionados con la conservación, 
uso, manejo y ordenación de las Reservas Forestales Nacionales.
3. Realizar visitas técnicas en campo desde el componente biótico, en el marco de la conservación, uso, manejo y ordenación de las Reservas Forestales Nacionales, con el fin de recopilar información que soporte la evaluación y emisión de conceptos técnicos.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Evidenciar la ejecución de las actividades creadas mediante el Sistema de Información para la Gestión de Trámites Ambientales SILAMC a través de reporte emitido por este, según corresponda.
7. Remitir al archivo de la entidad los documentos que le sean asignados y los que elabore, mediante el formato único de inventario documental (FUID)
8. Las demás que se requieran para la adecuada ejecución del objeto contractual</t>
  </si>
  <si>
    <t>KAROL KATERINE BETANCOURT CRUZ</t>
  </si>
  <si>
    <t>1. Proyectar los actos administrativos y demás documentos jurídicos relacionados con el trámite de 
sustracción de Reservas Forestales Nacionales. 
2. Proyectar los actos administrativos y demás documentos jurídicos relacionados con la conservación, 
uso, manejo y ordenación de las Reservas Forestales Nacionales.
3. Proyectar las respuestas de las PQRS y demás requerimientos relacionados con el objeto del contrato, 
dentro de los tiempos requeridos. 
4. Apoyar a la Dirección en la supervisión de los contratos y/o convenios, así como participar en las 
diferentes mesas de trabajo, reuniones y comités, relacionados con los trámites a cargo cuando se 
requiriera por parte del supervisor.
5. Proyectar la respuesta a acciones judiciales, sancionatorios, tutelas, entre otros, que se le sean 
asignados, en el marco de su objeto contractual.
6. Evidenciar la ejecución de las actividades creadas mediante el Sistema de Información para la Gestión 
de Trámites Ambientales SILAMC a través de reporte emitido por este, según corresponda. 
7. Remitir al archivo de la entidad los documentos que le sean asignados y los que elabore, mediante el 
formato único de inventario documental (FUID)
8. Las demás que se requieran para la adecuada ejecución del objeto contractual.</t>
  </si>
  <si>
    <t>El valor del contrato a celebrar es hasta por la suma de OCHENTA Y NUEVE MILLONES CIENTO QUINCE MIL SEISCIENTOS PESOS ($89.115.600) incluidos los impuestos a que haya lugar.</t>
  </si>
  <si>
    <t>KATHERINE PALACIO DIAZ</t>
  </si>
  <si>
    <t>Prestación de servicios profesionales a la Dirección de Bosques, Biodiversidad y Servicios Ecosistémicos del Ministerio de Ambiente y Desarrollo Sostenible, para apoyar el seguimiento desde el componente técnico a los procesos judiciales y el cumplimiento de las órdenes contenidas en sentencias dentro del ámbito de competencia de la Dirección de Bosques, Biodiversidad y Servicios Ecosistémicos.</t>
  </si>
  <si>
    <t>1. Gestionar con los grupos de la Dirección de Bosques, Biodiversidad y Servicios Ecosistémicos, los 
insumos técnicos para dar respuesta a los procesos judiciales, relacionados con los asuntos de 
competencia de la Dirección de Bosques, Biodiversidad y Servicios Ecosistémicos.
2. Proyectar con oportunidad, calidad, y dentro de los términos legales los informes técnicos que se 
requieran para dar respuestas a los requerimientos formulados en el marco de los procesos judiciales, 
relacionados con los asuntos de competencia de la Dirección de Bosques, Biodiversidad y Servicios 
Ecosistémicos.
3. Proyectar con oportunidad, calidad, y dentro de los términos legales las respuestas a los derechos de 
petición elevados por las entidades públicas y particulares, en relación con los procesos judiciales de 
competencia de la Dirección de Bosques, Biodiversidad y Servicios Ecosistémicos.
4. Apoyar en la consolidación y actualización mensual de la Matriz de sentencias judiciales a cargo de la 
Dirección de Bosques, Biodiversidad y Servicios Ecosistémicos, recopilando los soportes necesarios 
para garantizar el adecuado seguimiento y cumplimiento de dichas órdenes.
5. Asistir y participar en los encuentros en los despachos judiciales, las reuniones, internas y/o externas, 
comités, talleres, capacitaciones, visitas técnicas (presenciales o no presenciales) que sean 
convocados.
6. Apoyar la articulación y coordinación de espacios con entidades del orden nacional, regional y local, 
así como con las diferentes direcciones, oficinas y grupos de trabajo del Ministerio, mediante la 
creación y desarrollo de espacios de diálogo, reuniones y mesas de trabajo, orientados a la atención, 
seguimiento y cumplimiento de las órdenes y procesos judiciales a cargo de la Dirección de Bosques, 
Biodiversidad y Servicios Ecosistémicos.7.
7. Entregar los soportes documentales correspondientes a los insumos técnicos, garantizando su 
adecuada incorporación en los expedientes conforme a los lineamientos de gestión documental 
institucional.
8.Las demás necesarias para la adecuada ejecución del contrato</t>
  </si>
  <si>
    <t>El valor del contrato a celebrar es hasta por la suma de NOVENTA MILLONES NOVECIENTOS TREINTA Y TRES MIL TRESCIENTOS TREINTA Y TRESPESOS M/CTE ($90.933.333), incluido los impuestos a que haya lugar.</t>
  </si>
  <si>
    <t>El término estrictamente indispensable para que el contratista cumpla con el objeto y obligaciones contractuales será ONCE (11) MESESY VEINTIDÓS (22) DÍAS, o hasta 31 de diciembredel año de la suscripción del contrato, lo primero que ocurra.</t>
  </si>
  <si>
    <t xml:space="preserve">NELSON ANDRES JAIMES GONZALEZ </t>
  </si>
  <si>
    <t xml:space="preserve">TECNOLOGIA EN SISTEMAS E INFORMATICA EMPRESARIAL </t>
  </si>
  <si>
    <t>Prestación de servicios de apoyo a la gestión para la Dirección de Bosques, Biodiversidad y Servicios Ecosistémicos del Ministerio de Ambiente y Desarrollo Sostenible, orientados a la atención a usuarios y radicación de las solicitudes presentadas a través de la Ventanilla Integral de Trámites Ambientales en Línea VITAL de los trámites, así como a la administración y actualización de los micrositios web competencia de esta Dirección.</t>
  </si>
  <si>
    <t>1. Brindar acompañamiento al ciudadano en la correcta utilización de la plataforma VITAL, brindar 
soporte durante el diligenciamiento y cargue de documentación requerida a los usuarios que realicen trámites de la Dirección de Bosques, Biodiversidad y Servicios Ecosistémicos.
2. Gestionar el registro formal y la trazabilidad de las solicitudes ingresadas por los usuarios, 
correspondientes a los trámites de competencia de la Dirección de Bosques, Biodiversidad y Servicios Ecosistémicos, mediante su radicación en la plataforma Ventanilla Integral de Trámites Ambientales VITAL.
3. Realizar el cargue y gestión de la documentación asociada a los expedientes en la plataforma 
Ventanilla Integral de Trámites Ambientales VITAL, correspondiente a los trámites de competencia 
de la Dirección de Bosques, Biodiversidad y Servicios Ecosistémicos.
4. Brindar apoyo en la gestión de contenidos para la publicación en la página web institucional y otros micro sitios relacionados con la Dirección de Bosques, Biodiversidad y Servicios Ecosistémicos, en articulación con la Oficina de Comunicaciones.
5. Apoyar en el proceso de digitalización de los expedientes asociados a los trámites de competencia de la Dirección de Bosques, Biodiversidad y Servicios Ecosistémicos
6. Apoyar a la Dirección en la supervisión de los contratos y/o convenios, así como participar en las 
diferentes mesas de trabajo, reuniones y comités, relacionados con los trámites a cargo cuando se 
requiriera por parte del supervisor.
7.Las demás que se requieran para la adecuada ejecución del objeto contractual</t>
  </si>
  <si>
    <t>El valor del contrato a celebrar es hasta por la suma de CINCUENTA Y TRES MILLONES SEISCIENTOS OCHENTA Y UN MIL QUINIENTOS CUARENTA PESOS M/CTE ($53.681.540), incluido los impuestos a que haya lugar.</t>
  </si>
  <si>
    <t>DIANA MARCELA CELY NARANJO</t>
  </si>
  <si>
    <t>LICENCIATURA EN EDUCACION
COMUNITARIA CON ENFASIS EN
DERECHOS HUMANOS</t>
  </si>
  <si>
    <t>Prestar servicios profesionales a la Subdirección de Educación y Participación para apoyar el diseño, implementación y fortalecimiento de metodologías de educación y diálogo, orientadas al fortalecimiento de los procesos pedagógicos y relacionamiento comunitario, de acuerdo con los lineamientos, estrategias y planes definidos por la dependencia.</t>
  </si>
  <si>
    <t xml:space="preserve">1. Apoyar en la definición de metodologías y lineamientos para los procesos de educación y participación que permitan fortalecer los procesos y necesidades de los grupos de trabajo de la dependencia. 
2. Apoyar el desarrollo de proyectos, estrategias o lineamientos de educación ambiental que permitan a la Subdirección de Educación y Participación generar acciones en materia de promoción, protección y cuidado del medio ambiente de conformidad a la normatividad vigente y políticas ambientales aplicables. 
3. Apoyar en la estructuración de una estrategia para la promoción, divulgación y apropiación social de los derechos de acceso a la información; la participación ciudadana en la toma de decisiones del sector; la participación pública y el acceso a la justicia en asuntos ambientales.  
4. Elaborar una propuesta temática y metodológica para la gestión de espacios de educación ambiental con el propósito de fortalecer las capacidades del Ministerio de Ambiente y Desarrollo Sostenible en sus equipos internos, para la compresión e implementación de los compromisos institucionales y sectoriales.   
5. Apoyar y respaldar el proceso de revisión de los resultados derivados de instrumentos o documentos generados para el Programa Nacional de Educación Ambiental.  
6. Aportar a la construcción de herramientas que aporten a la implementación de las estrategias de 
educación ambiental con enfoque diferencial y territorial en materia de promoción, protección y cuidado del medio ambiente de conformidad a la normatividad vigente y políticas ambientales aplicables. 
7. Orientar procesos de formación, desarrollo de capacidades y habilidades del SINA que aporten a la implementación del Programa Nacional de Educación Ambiental. 
8. Suministrar los insumos para dar respuesta a derechos de petición, quejas, reclamos, requerimientos, consultas y demás que sean competencia de la Subdirección. 
9. Las demás obligaciones que se le asignen y que tengan relación directa con el objeto del contrato. </t>
  </si>
  <si>
    <t>El valor del contrato a celebrar es hasta por la suma de OCHENTA Y OCHO MILLONES DE PESOS M/CTE ($88.000.000) incluido los impuestos a que haya lugar.</t>
  </si>
  <si>
    <t>RUBEN DARIO BRIÑEZ SABOGAL</t>
  </si>
  <si>
    <t>Prestación de servicios profesionales a la Dirección de Bosques, Biodiversidad y Servicios Ecosistémicos del Ministerio de Ambiente y Desarrollo Sostenible, para generar y revisar documentos jurídicos relacionados con la conservación, uso, manejo y ordenación de las Reservas Forestales Nacionales.</t>
  </si>
  <si>
    <t>1. Proyectar y revisar, según sea el caso, actos administrativos y demás documentos jurídicos relacionados 
con el trámite de sustracción y pronunciamiento para el desarrollo de actividades de bajo impacto en 
Reservas Forestales Nacionales.
2. Proyectar y revisar, según sea el caso, los actos administrativos y demás documentos jurídicos 
relacionados con la conservación, uso, manejo y ordenación de las Reservas Forestales Nacionales.
3. Proponer lineamientos jurídicos relacionados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Proyectar la respuesta a acciones judiciales, sancionatorios, tutelas, entre otros, que se le sean 
asignados, en el marco de su objeto contractual.
7. Evidenciar la ejecución de las actividades creadas mediante el Sistema de Información para la Gestión 
de Trámites Ambientales SILAMC a través de reporte emitido por este, según corresponda. 
8. Remitir al archivo de la entidad los documentos que le sean asignados y los que elabore, mediante el 
formato único de inventario documental (FUID)
9. Las demás que se requieran para la adecuada ejecución del objeto contractual.</t>
  </si>
  <si>
    <t>El término estrictamente indispensable para que el contratista cumpla con el objeto y obligaciones contractuales será DIEZ (10) MESESY QUINCE (15) DÍAS.</t>
  </si>
  <si>
    <t>MIGUEL FERNANDO SALGADO PAEZ</t>
  </si>
  <si>
    <t>GILBERTO BARRIOS CAMPOS</t>
  </si>
  <si>
    <t>Prestar servicios profesionales a la Dirección de Cambio Climático y Gestión Riesgo del Ministerio de Ambiente y Desarrollo Sostenible para apoyar desde el grupo de mitigación en el desarrollo del eje estratégico étnico territorial y diálogo social, en el marco del Plan de acción, las competencias misionales del área y los compromisos del Plan Nacional de Desarrollo.</t>
  </si>
  <si>
    <t>CESAR AUGUSTO SUAREZ</t>
  </si>
  <si>
    <t>Prestar los servicios profesionales a la Oficina Asesora de Planeación del Ministerio de Ambiente y Desarrollo Sostenible para gestionar, desarrollar y ejecutar las actividades de levantamiento de requerimientos funcionales y no funcionales dentro de los proyectos de desarrollo de sistemas de información asignados, así como la elaboración y ejecución de los casos de prueba requeridos dentro del marco de aseguramiento de calidad de software para el Sistema de Convocatorias en concordancia con el procedimiento P-A-GTI 03 Desarrollar y Mantener Sistemas de Información y Componentes de Software de la entidad.</t>
  </si>
  <si>
    <t>1. Realizar el levantamiento y análisis de requerimientos funcionales y no funcionales para el sistema de información asignado. Construir las especificaciones funcionales y no funcionales resultantes del levantamiento de requerimientos y del proceso de análisis, haciendo uso de los formatos de historias de usuario y herramienta Wiki definidos para tal fin. Elaborar los casos de prueba asignados tomando como base la documentación generada en el proceso de construcción de las especificaciones funcionales y no funcionales y haciendo uso del formato definido para tal fin. Ejecutar los casos de pruebas asignados registrando las evidencias en el formato definido para tal fin. Orientar a los equipos funcionales en la ejecución de pruebas de usuario final y documentación de resultados. Realizar seguimiento y gestión para la solución de hallazgos reportados en la ejecución de las pruebas. Participar en las reuniones o actividades programadas que estén relacionadas con el objeto del contrato. Las demás que le sean asignadas por el supervisor del contrato, inherentes al objeto de este.</t>
  </si>
  <si>
    <t>JERSON LEONARDO GONZÁLEZ UMAÑA</t>
  </si>
  <si>
    <t>Prestar servicios profesionales a la Oficina de Asuntos Internacionales del Ministerio de Ambiente y Desarrollo Sostenible para apoyar la gestión, formulación y seguimiento a los proyectos de cooperación, instrumentos y acuerdos internacionales, así como a iniciativas estratégicas que contribuyan al desarrollo del componente de economía forestal y biodiversidad de acuerdo con los territorios priorizadas en el Plan Nacional de Desarrollo 2022-2026.</t>
  </si>
  <si>
    <t>El valor del contrato a celebrar es hasta por la suma de (CIENTO TRECE MILLONES CIENTO TREINTA Y TRES MIL SETECIENTOS NOVENTA PESOS M/CTE ($113.133.790) incluido los impuestos a que haya lugar.</t>
  </si>
  <si>
    <t>1. Apoyar a la Oficina de Asuntos Internacionales en el monitoreo de la ejecución proyectos e iniciativas cooperación internacional en el marco del objeto contractual 2. Apoyar la estructuración y elaboración de propuestas de proyectos e iniciativas de cooperación internacional de acuerdo con el objeto contractual 3. Apoyar la planeación, articulación y desarrollo de reuniones nacionales e internacionales en el marco del objeto contractual 4. Apoyar la preparación técnica de documentos de posición nacional e insumos de negociación internacional, de acuerdo con la estrategia definida por el país y en línea con el objeto contractual. 5. Apoyar la proyección de instrumentos y herramientas para la Oficina de Asuntos Internacionales que permitan acatar los lineamientos sobre las salvaguardas y los estándares ambientales y sociales. 6. Gestionar de manera oportuna las PQRSDF y requerimientos por parte de los diferentes solicitantes y entes de control conforme a la competencia de la OAI. 7. Elaborar los informes, actas, documentos y matrices que sean solicitados por el supervisor en relación con el objeto contractual. 8. Asistir a las reuniones convocadas internas o interinstitucionales a las que sea convocado que versen sobre temas relativos al componente de economía forestal y de la biodiversidad del portafolio para la transición ecológica, el Plan Integral de Contención a la Deforestación, la conservación y uso sostenible de los ecosistemas de prioridad nacional y la gestión sostenible de la biodiversidad. 9. Las demás que le asigne el supervisor del contrato y que tengan relación directa con el objeto contractual.</t>
  </si>
  <si>
    <t>VICTOR AUGUSTO MENDEZ NOVOA</t>
  </si>
  <si>
    <t>Prestar servicios profesionales a la Oficina de Asuntos Internacionales del Ministerio de Ambiente, para apoyar la gestión de la cooperación internacional en la política ambiental y temas prioritarios, como el Tratado de No Proliferación de Combustibles Fósiles, Portafolio de la Transición Socioecológica y energética justa, entre otros.</t>
  </si>
  <si>
    <t>El valor del contrato a celebrar es hasta por la suma de (NOVENTA Y SEIS MILLONES OCHOCIENTOS SESENTA Y SEIS MIL PESOS M/CTE ($96.866.000) incluido los impuestos a que haya lugar.</t>
  </si>
  <si>
    <t>1: Apoyar la articulación y seguimiento a las acciones y compromisos adquiridos con las organizaciones no gubernamentales de origen internacional de acuerdo con el objeto contractual 2: Apoyar la elaboración y seguimiento del portafolio de proyectos enfocados en la transición socioecológica, en el marco de la Estrategia de Internacionalización del sector ambiente y desarrollo sostenible, y de la Transición Energética Justa y las demás temáticas que le sean asignadas por el Supervisor del contrato. 3: Participar en reuniones y espacios nacionales e internacionales relacionados con el objeto contractual, y elaborar las actas, memorias y documentos requeridos. 4: Apoyar en el desarrollo, seguimiento y ejecución del portafolio de proyectos relacionados con la transición socioecológica, en el marco de la Estrategia de Internacionalización del sector ambiental y de desarrollo sostenible, la Transición Energética Justa, así como en otras áreas que le sean asignadas por el Supervisor del contrato. 5: Apoyar en la organización logística y seguimiento de actividades, talleres y eventos desarrollados en el ámbito de la cooperación internacional del Ministerio de Ambiente y Desarrollo Sostenible. 6: Gestionar de manera oportuna las PQRSDF y requerimientos por parte de los diferentes solicitantes y entes de control conforme a la competencia de la OAI. 7: Las demás que le asigne el supervisor del contrato y que tengan relación directa con el objeto contractual.</t>
  </si>
  <si>
    <t>JOSE RODRIGO BOLAÑOS MAYA</t>
  </si>
  <si>
    <t>RELACIONES INTERNACIONALES Y ESTUDIOS POLITICOS</t>
  </si>
  <si>
    <t>Prestar los servicios profesionales en la Oficina de Asuntos Internacionales del Ministerio de Ambiente y Desarrollo Sostenible, para facilitar el seguimiento y gestión de la cooperación bilateral y multilateral del portafolio de proyectos del sector ambiental nacional, de conformidad a los compromisos adquiridos en los escenarios internacionales con la República Federal de Alemania y el Reino de Noruega.</t>
  </si>
  <si>
    <t>El valor del contrato a celebrar es hasta por la suma de CIENTO TREINTA Y DOS MILLONES OCHOCIENTOS VEINTE MIL TRESCIENTOS OCHENTA PESOS M/CTE ($132.820.380), incluidos los impuestos a que haya lugar.</t>
  </si>
  <si>
    <t>1. Apoyar a las dependencias técnicas del Ministerio en los asuntos relacionados con la implementación y seguimiento de la cooperación internacional del Reino de Noruega. Apoyar a las dependencias técnicas del Ministerio en los asuntos relacionados con la implementación y seguimiento de la cooperación internacional de la República Federal de Alemania. Apoyar la coordinación y el seguimiento inter e intrainstitucional para el desarrollo y ejecución de los proyectos enmarcados en la Alianza para el Clima y la Transición Energética Justa con la República Federal de Alemania. Apoyar los procesos que sean necesarios para viabilizar los proyectos de cooperación asociados a la Iniciativa Internacional Climática (IKI), conforme a las instrucciones del supervisor. Apoyar la formalización de la cooperación internacional a través de los instrumentos jurídicos y administrativos pertinentes entre el Ministerio y la República Federal de Alemania y el Reino de Noruega. 6. Reportar el estado y avance de los proyectos de cooperación internacional a través de informes y demás documentos técnicos que le sean requeridos. 7. Gestionar oportunamente las peticiones, quejas, reclamos, sugerencias, denuncias y felicitaciones (PQRSDF), así como otros requerimientos provenientes de solicitantes y entes de control, en el marco de las competencias de la Oficina de Asuntos Internacionales. Elaborar los documentos técnicos que le sean solicitados. Apoyar la preparación técnica y logística de eventos y reuniones internacionales e interinstitucionales. 10. Las demás que determine el supervisor del contrato y que tengan relación directa con el objeto contractual.</t>
  </si>
  <si>
    <t>JULIANA CORREAL CHARRIS</t>
  </si>
  <si>
    <t>1. Apoyar los procesos de planeación y estructuración para el monitoreo de los proyectos de cooperación internacional asociados con el objeto contractual. 2. Apoyar la formulación y consolidación de iniciativas o proyectos de cooperación internacional de acuerdo con el objeto contractual 3. Apoyar la preparación y coordinación de espacios institucionales e interinstitucionales, naciones e internacionales que contribuyan a la articulación entre la cooperación internacional y los lineamientos de educación ambiental 4. Apoyar la elaboración, revisión y validación de documentos técnicos, de posición nacional, y de negociación en el marco del acuerdo de Escazú 5. Apoyar la organización logística y operativa de la estrategia de movilización del Ministerio de Ambiente, para la Oficina de Asuntos Internacionales 6. Participar y elaborar los informes correspondientes de las reuniones internas o interinstitucionales de negociación y sesiones extraordinarias que se establezcan en cumplimiento de las obligaciones internacionales suscritas por Colombia en materia ambiental en el marco de su objeto contractual. 7. Gestionar de manera oportuna las PQRSDF y requerimientos por parte de los diferentes solicitantes y entes de control conforme a la competencia de la OAI. 8. Elaborar los informes, actas, documentos y matrices que sean solicitados por el supervisor en relación con el objeto contractual. 9. Las demás que le asigne el supervisor del contrato y que tengan relación directa con el objeto contractual.</t>
  </si>
  <si>
    <t>Prestar los servicios profesionales en la Oficina de Asuntos Internacionales del Ministerio de Ambiente y Desarrollo Sostenible, para apoyar el seguimiento y gestión de la cooperación bilateral y multilateral del portafolio para la transición socioecológica, así como los compromisos adquiridos en los escenarios internacionales con el Reino Unido e Irlanda del Norte, otros y aquellos asociados a garantizar el medio ambiente sano</t>
  </si>
  <si>
    <t>El valor del contrato a celebrar es hasta por la suma de CIENTO DIECINUEVE MILLONES OCHENTA Y OCHO MIL DOSCIENTOS PESOS M/CTE ($119.088.200,00), incluido los impuestos a que haya lugar.</t>
  </si>
  <si>
    <t>NATHALY LISETH CORREA PARRADO</t>
  </si>
  <si>
    <t>ADMINISTRADORA PUBLICA</t>
  </si>
  <si>
    <t>Prestación de servicios profesionales al Grupo de Talento Humano realizando el seguimiento, control y disposición de la información derivada de los procesos de selección que culminen con la provisión de empleos de la planta de personal temporal y/o definitiva del Ministerio de Ambiente y Desarrollo Sostenible.</t>
  </si>
  <si>
    <t>El valor del contrato a celebrar es hasta por la suma OCHENTA Y TRES MILLONES SETECIENTOS SETENTA Y SEIS MIL PESOS M/CTE ($83.776.000), incluido los impuestos a que haya lugar</t>
  </si>
  <si>
    <t>1. Proyectar y Revisar los actos administrativos relacionados con el concurso de méritos y los documentos asociados a su trámite. 2. Realizar el reporte en el aplicativo dispuesto por la Comisión Nacional el Servicio Civil para hacer uso la lista de elegibles vigentes y adelantar el seguimiento sobre los registros realizados. 4. Apoyar la estructuración y ejecución del procedimiento de encargos para la provisión de empleos de carrera administrativa, de acuerdo con los lineamientos de la CNSC y la normatividad vigente. 5. Actualización y monitoreo en el aplicativo SIMO del registro público de carrera administrativa derivado del proceso de selección, como consecuencia de las diferentes situaciones administrativas que se puedan presentar ocasionados por los nombramientos en periodo de prueba (Abierto o en ascenso), renuncias, solicitudes de prorrogas al nombramiento, no aceptación del nombramiento, interrupción del periodo de prueba, y el correspondiente registro de los cambios en el aplicativo SIMO. 6. Apoyar la atención de los requerimientos de los diferentes entes de control, autoridades judiciales o administrativas, entidades estatales y usuarios internos, o externos relacionados con el proceso de provisión de empleo. 7. Gestionar en la plataforma documental establecida en el Ministerio, todas las actuaciones, requerimientos, y demás relacionados con el objeto contractual asignados. 8. Las demás que le sean asignadas por el supervisor en relación con el objeto del contrato.</t>
  </si>
  <si>
    <t>DIANA PAOLA CASTRO CIFUENTES</t>
  </si>
  <si>
    <t xml:space="preserve">EIMY YULISSA CORDOBA HERNANDEZ </t>
  </si>
  <si>
    <t>Prestación de servicios profesionales a la Dirección de Bosques, Biodiversidad y Servicios Ecosistémicos del Ministerio de Ambiente y Desarrollo Sostenible, para generar documentos técnicos desde el componente biótico, relacionados con la conservación, uso, manejo y ordenación de las Reservas Forestales Nacionales.</t>
  </si>
  <si>
    <t>El valor del contrato a celebrar es hasta por la suma de OCHENTA Y CUATRO MILLONES DE PESOS M/CTE ($ 84.000.000), incluido los impuestos a que haya lugar.</t>
  </si>
  <si>
    <t>1. Elaborar desde el componente biótico conceptos técnicos relacionados con el trámite de sustracción y pronunciamiento para el desarrollo de actividades de bajo impacto en reservas forestales nacionales. 2. Realizar las visitas técnicas que se le asignen, relacionadas con el objeto contractual. 3. Proyectar las respuestas de las PQRS y demás requerimientos relacionados con el objeto del contrato, dentro de los tiempos requeridos. 4. Participar, cuando se requiera, en la elaboración de iniciativas normativas de reglamentación, relacionadas con el objeto contractual. 5. Apoyar a la Dirección en la supervisión de los contratos y/o convenios, así como participar en las diferentes mesas de trabajo, reuniones y comités, relacionados con los trámites a cargo cuando se requiriera por parte del supervisor. 6. Evidenciar la ejecución de las actividades creadas mediante el Sistema de Información para la Gestión de Trámites Ambientales SILAMC a través de reporte emitido por este, según corresponda. 7. Asistir a las reuniones y mesas técnicas que le sean requeridas en el marco del objeto del contrato, generando los soportes a que haya lugar. 8. Realizar la creación y finalización de actividades en SILAMC, así como la relación de radicados en el marco del saneamiento técnico de los expedientes. 9. Realizar el saneamiento de los expedientes que le sean asignados asociados al trámite de sustracción de áreas de reserva forestal de orden nacional y mantener actualizadas las matrices relacionadas con el proceso. 10. Remitir al archivo de la entidad los documentos que le sean asignados y los que elabore, mediante el formato único de inventario documental (FUID). 11. Las demás que se requieran para la adecuada ejecución del objeto contractual.</t>
  </si>
  <si>
    <t>NATALIA CARDONA CARDONA</t>
  </si>
  <si>
    <t>Prestación de servicios profesionales para apoyar en las actividades administrativas, operativas y documentales para el seguimiento de la ejecución del Contrato del operador logístico suscrito por el Ministerio de Ambiente y Desarrollo sostenible.</t>
  </si>
  <si>
    <t>GRUPO DE COMISIONES Y APOYO LOGISTICO</t>
  </si>
  <si>
    <t>El valor del contrato a celebrar es hasta por la suma de SESENTA Y CUATRO MILLONES QUINIENTOS TREINTA Y TRES MIL TRESCIENTOS TREINTA Y TRES PESOS M/CTE ($64.533.333) incluido los impuestos a que haya lugar.</t>
  </si>
  <si>
    <t>1. Apoyar en la realización del seguimiento administrativo, operativo y de ejecución del contrato de prestación de servicios logísticos, garantizando el cumplimiento de las obligaciones y atendiendo las solicitudes requeridas por las diferentes dependencias de la entidad. 2. Colaborar con el seguimiento y control de la ejecución presupuestal del contrato de operador logístico del Ministerio. 3. Apoyar en la recepción y verificación de las solicitudes de servicios logísticos requeridas por las dependencias. 4. Apoyar la proyección de estudios previos, anexos, respuestas a observaciones, evaluaciones de carácter técnico, informes de supervisión, informes finales de supervisión y demás documentación correspondiente a las diferentes etapas contractuales del contrato de prestación de servicios logísticos, así como apoyar la supervisión de los contratos designados por el supervisor del contrato. 5. Apoyar en la generación, modificación y ajuste de registros y operaciones presupuestales y contables relacionados con la gestión del contrato de operador logístico, garantizando el cumplimiento de la normatividad vigente y la confiabilidad de la información contable 6. Apoyar en la proyección de los informes de actividades y la consolidando de la documentación para tramitar el pago del contrato de prestación de servicios logísticos. 7. Apoyar en la elaboración y/o actualización de los manuales y procedimientos proponer acciones de mejorar que permitan facilitar y optimizar los servicios prestados por el operador Logístico, con el fin de garantizar la calidad de los servicios. 8. Asistir a las diferentes actividades, eventos y/o capacitaciones que requieran el acompañamiento logístico, garantizando el cumplimiento en sitio de los servicios y/u obligaciones derivadas del contrato de prestación de servicios logísticos. 9. Apoyar en la verificación de las cotizaciones remitidas por el operador logístico contratado y asegurando que los valores no excedan los precios del mercado y sector, en cumplimento de los acuerdos de niveles de servicios (ANS). 10. Las demás que tengan relación con el objeto contractual.</t>
  </si>
  <si>
    <t>ANGELA LISSETH DIAZ TARQUINO</t>
  </si>
  <si>
    <t>El término estrictamente indispensable para que el contratista cumpla con el objeto y obligaciones contractuales será ONCE (11) MESES Y VEINTIDOS (22) DIAS o hasta 31 de diciembre del año 2026, lo primero que ocurra.</t>
  </si>
  <si>
    <t>JOHANA PAOLA ROZO</t>
  </si>
  <si>
    <t>CIENCIA DE LA INFORMACION Y LA DOCUMENTACION, BIBLIOTECOLOGIA Y ARCHIVISTICA</t>
  </si>
  <si>
    <t>Prestar servicios profesionales al Grupo de Gestión Documental para articular, formular, implementar y hacer seguimiento a los planes, programas, proyectos y actividades relacionadas con la administración de los archivos, la optimización y la modernización de la operación de gestión documental en el marco de la Política de Gestión Documental del Ministerio de Ambiente y Desarrollo Sostenible.</t>
  </si>
  <si>
    <t>1. Formular y presentar el plan de trabajo de la vigencia y presentar los avances periódicos requeridos. 2. Proyectar, formular, articular, ejecutar y realizar seguimiento de los planes, programas, proyectos y actividades requeridas para la organización de los fondos documentales acumulados, la administración y puesta al servicio de los documentos que custodia el archivo central del Ministerio 3. Formular, implementar y hacer seguimiento del Programa de Capacitación en Gestión Documental, así como participar de las actividades de articulación, divulgación, logísticas y demás que sean requeridas en el marco de dicho programa. 4. Formular, implementar, hacer seguimiento y control al Plan de transferencias documentales primarias, de acuerdo con las indicaciones del Grupo de Gestión Documental. 5. Formular y ajustar los instrumentos archivísticos, lineamientos, documentos técnicos, normativos, así como los procesos y procedimientos en materia de gestión documental y los archivos que le sean asignados, para su posterior aprobación e implementación. 6. Participar en la preparación de informes, reportes de indicadores, documentos técnicos, así como las respuestas a las comunicaciones que sean requeridas por el Grupo de Gestión Documental, recopilando los datos y evidencias de soporte necesarios. 7. Brindar apoyo en la supervisión de los contratos de prestación de servicios del Grupo de Gestión Documental que sean requeridos por el supervisor del contrato y que estén relacionados en el marco contractual. 8. Asistir a las reuniones y/o eventos que sean requeridos por el supervisor del contrato y que estén relacionados en el marco contractual. 9. Todas las demás que le sean asignadas por el Supervisor del Contrato y que tengan relación con el objeto contractual</t>
  </si>
  <si>
    <t>El término estrictamente indispensable para que el contratista cumpla con el objeto y obligaciones contractuales será Diez (10) meses, o hasta 31 de diciembre de 2026, año de la suscripción del contrato, lo primero que ocurra.</t>
  </si>
  <si>
    <t>ANA MILENA PARRA ARIZA</t>
  </si>
  <si>
    <t>FISIOTERAPIA</t>
  </si>
  <si>
    <t>Prestación de servicios profesionales al Grupo de Talento Humano para brindar apoyo en las actividades vinculadas al Sistema de Gestión Integral del proceso de Administración del Talento Humano, así como en el acompañamiento de la implementación del Sistema de Seguridad y Salud en el Trabajo, específicamente en lo relacionado con la gestión del riesgo biomecánico.</t>
  </si>
  <si>
    <t>El valor del contrato a celebrar es hasta por la suma de OCHENTA Y DOS MILLONES OCHOCIENTOS VEINTICUATRO MIL PESOS, M/CTE ($82.824.000), incluido los impuestos a que haya lugar</t>
  </si>
  <si>
    <t>1. Realizar el seguimiento a las metas contempladas en el Plan de Acción Institucional, a través de la recolección, revisión, preparación y reporte de la información a cargo del Grupo de Talento Humano y sugerir las acciones de mejora correspondientes. 2. Apoyar la implementación de indicadores de gestión de las actividades desarrolladas por el grupo y realizar la medición correspondiente del cumplimiento de las metas y compromisos establecidos. 3. Apoyar en la elaboración y/o revisión de los informes, reportes, seguimientos, evidencias y demás información que se requiera para el cumplimiento de las metas de los planes y programas del Grupo de Talento Humano. 4. Apoyar el seguimiento, recolección y reporte de la información de los planes de mejoramiento del Grupo de Talento Humano en el marco del modelo del modelo integrado de planeación y gestión. 5. Apoyar al Grupo de Talento Humano en la revisión, elaboración, actualización y mejoramiento de los procesos y procedimientos a cargo. 6. Asistir al Grupo de Talento Humano en las actividades asociadas al proceso y en el apoyo en la proyección o revisión de las respuestas a peticiones y reportes de información solicitados al interior del ministerio y por entes o ciudadanos externos relacionados con la gestión del área, que le sean asignados por el supervisor del contrato 7. Asistir a las reuniones del Sistema de Gestión de Calidad y en aquellas que el supervisor requiera su presencia, relacionadas con el objeto contractual. 8. Apoyar la implementación de las actividades del Programa de Vigilancia Epidemiológico, en materia de riesgo biomecánico de la Entidad 9. Las demás actividades que le sean asignadas por el supervisor en relación con el objeto del contrato.</t>
  </si>
  <si>
    <t>El término estrictamente indispensable para que el contratista cumpla con el objeto y obligaciones contractuales será ONCE (11) MESES Y DIECIOCHO (18) DÍAS, o hasta 30 de diciembre del año de la suscripción del contrato, lo primero que ocurra.</t>
  </si>
  <si>
    <t>JUAN CARLOS ROMERO FONSECA</t>
  </si>
  <si>
    <t>Prestación de servicios profesionales al Grupo de Talento Humano para atender los requerimientos y gestiones, en materia técnica, de la depuración de la cartera real y presunta, que sea presentada por las administradoras de fondos de pensiones y que sean de la competencia del área, así como en los aspectos del pasivo pensional asociado al Ministerio de Ambiente y Desarrollo Sostenible y las entidades antecesoras al Ministerio</t>
  </si>
  <si>
    <t>El valor del contrato a celebrar es hasta por la suma de OCHENTA Y CINCO MILLONES TRESCIENTOS OCHO MIL SETECIENTOS VEINTE PESOS M/CTE ($85.308.720), incluido los impuestos a que haya lugar</t>
  </si>
  <si>
    <t>1. Atender de manera oportuna y técnicamente sustentada los requerimientos relacionados con seguridad social en pensiones a cargo del Ministerio, que requiera la UGPP, autoridades judiciales o de control. La respuesta deberá incorporar criterios normativos actualizados y evidencia técnica, suministrando insumos y apoyando la defensa de los intereses del Ministerio, cuando sea requerido por el área Jurídica. 2. Liquidar, actualizar y administrar mensualmente la cartera correspondiente al cobro de cuotas partes pensionales, esto como parte de las obligaciones del Ministerio de Ambiente en el Decreto 1627 de 2021, garantizando el cumplimiento de la Ley 1066 de 2006, igualmente deberá llevar a cabo las mesas de trabajo con los entes territoriales que lo requieran, así como la revisión técnica frente a la suscripción de acuerdos de pago para la gestión de recursos a través del FONPET. 3. Liquidar, actualizar y administrar de manera mensual la cartera por concepto de cuotas partes pensionales que el Ministerio deba reconocer y pagar, en cumplimiento de la Ley 1066 de 2006. Adelantando las acciones que fomenten el saneamiento de obligaciones, priorizando el cumplimiento fiscal y la sostenibilidad del pasivo pensional a cargo de la Entidad. 4. Realizar la liquidación ante el Ministerio de Hacienda de los bonos pensionales tipo A y B en los que el Ministerio participe como emisor o contribuyente, conforme a los lineamientos del Decreto 1833 de 2016. Esta obligación incluye verificar la información base, emitir conceptos técnicos de soporte y cumplir con los plazos normativos establecidos para garantizar la financiación adecuada del pasivo pensional. 5. Suministrar de manera clara, completa y oportuna la información relacionada con derechos y obligaciones pensionales, cuotas partes y bonos pensionales con las administradoras de pensiones, Ministerio de Hacienda y demás organismos judiciales o administrativos, conforme a las instrucciones impartidas por el supervisor del contrato y la normativa vigente, incluyendo el Decreto 1833 de 2016. 6. Mantener actualizada la información de la cartera pensional por contribuciones, cuotas partes y bonos pensionales a cargo del Ministerio de Ambiente, incluyendo el registro de pagos ante la Oficina de Bonos Pensionales del Ministerio de Hacienda. comprende el apoyo técnico en la depuración frente a los requerimientos de cartera. 7. Realizar de manera mensual la transferencia, descargue y solicitud de incorporación de nuevos pensionados, mediante el servidor remoto FTP (Protocolo de Transferencia de Archivos) que se tiene con esa entidad.</t>
  </si>
  <si>
    <t>El término estrictamente indispensable para que el contratista cumpla con el objeto y obligaciones contractuales será ONCE (11) MESES Y DIECIOCHO (18) DÍAS, o hasta 31 de diciembre del año de la suscripción del contrato, lo primero que ocurra.</t>
  </si>
  <si>
    <t>JULIETH CAROLINA ALZATE MUÑOZ</t>
  </si>
  <si>
    <t>Prestación de servicios profesionales a la Dirección de Bosques, Biodiversidad y Servicios Ecosistémicos del Ministerio de Ambiente y Desarrollo Sostenible, para generar documentos técnicos desde el componente físico, relacionados con la conservación, uso, manejo y ordenación de las Reservas Forestales Nacionales.</t>
  </si>
  <si>
    <t>Elaborar desde el componente físico conceptos técnicos relacionados con el trámite de sustracción y pronunciamiento para el desarrollo de actividades de bajo impacto en reservas forestales nacionales. Elaborar desde el componente físico insumos técnicos relacionados con la conservación, uso, manejo y ordenación de las Reservas Forestales Nacionales. Realizar las visitas técnicas que se le asignen, relacionadas con el objeto contractual. Proyectar las respuestas de las PQRS y demás requerimientos relacionados con el objeto del contrato, dentro de los tiempos requeridos. Participar, cuando se requiera, en la elaboración de iniciativas normativas de reglamentación, relacionadas con el objeto contractual. Apoyar a la Dirección en la supervisión de los contratos y/o convenios, así como participar en las diferentes mesas de trabajo, reuniones y comités, relacionados con los trámites a cargo cuando se requiriera por parte del supervisor. Evidenciar la ejecución de las actividades creadas mediante el Sistema de Información para la Gestión de Trámites Ambientales SILAMC a través de reporte emitido por este, según corresponda. Realizar el saneamiento de los expedientes que le sean asignados asociados al trámite de sustracción de áreas de reserva forestal de orden nacional y mantener actualizadas las matrices relacionadas con el proceso. Remitir al archivo de la entidad los documentos que le sean asignados y los que elabore, mediante el formato único de inventario documental (FUID) Las demás que se requieran para la adecuada ejecución del objeto contractual.</t>
  </si>
  <si>
    <t>El término estrictamente indispensable para que el contratista cumpla con el objeto y obligaciones contractuales será DIEZ(10) MESESY QUINCE (15) DÍAS, o hasta 31 de diciembredel año de la suscripción del contrato, lo primero que ocurra.</t>
  </si>
  <si>
    <t>MARIA MERCEDES MOLINA RENGIFO</t>
  </si>
  <si>
    <t>Prestar servicios profesionales de apoyo a la Dirección de Ordenamiento Ambiental Territorial y SINA en la revisión, análisis y seguimiento de procesos técnicos relacionados con el ordenamiento ambiental territorial para el fortalecimiento de la gestión de la DOAT SINA, con el fin de contribuir al cumplimiento de sus objetivos institucionales.</t>
  </si>
  <si>
    <t>1. Participar en reuniones, talleres y espacios de trabajo convocados por la Dirección de Ordenamiento Ambiental Territorial y SINA, elaborando los insumos técnicos y/o actas correspondientes. 2. Apoyar la elaboración de documentos, conceptos técnicos, respuestas a PQRSD, presentaciones y demás productos requeridos para el fortalecimiento de los procesos de ordenamiento ambiental territorial. 3. Elaborar lineamientos dirigido a autoridades ambientales para el control urbanístico en áreas de especial interés ambiental. 4. Apoyar el desarrollo de estrategias de acción en el marco de la comisión técnica interdisciplinaria Ciénaga de Mallorquín. 5. Apoyar la definición de criterios de aplicación de determinantes ambientales en suelo rural, con énfasis en categorías de desarrollo restringido. 6. Todas las demás que sean requeridas por el supervisor del contrato</t>
  </si>
  <si>
    <t>El término estrictamente indispensable para que el contratista cumpla con el objeto y obligaciones contractuales será 11 meses.</t>
  </si>
  <si>
    <t>JOSE MARIO LOPEZ RAMIREZ</t>
  </si>
  <si>
    <t>Prestar servicios profesionales a la Dirección de Ordenamiento Ambiental Territorial y SINA en el análisis, acompañamiento y fortalecimiento de procesos relacionados con ordenamiento territorial para contribuir al fortalecimiento de la gestión institucional.</t>
  </si>
  <si>
    <t>1. Apoyar la generación de lineamientos para la planificación ambiental territorial con énfasis en biodiversidad, estructura ecológica principal y su relación con las determinantes ambientales. 2. Apoyar la articulación de los procesos de planificación regional y esquemas asociativos territoriales con las políticas y lineamientos ambientales establecidos por el Ministerio de Ambiente y Desarrollo Sostenible. 3. Apoyar en la elaboración de conceptos técnicos, documentos de análisis, informes, respuestas a PQRSD y demás insumos necesarios para el fortalecimiento de los procesos de ordenamiento ambiental territorial. 4. Participar en reuniones, talleres, mesas técnicas, comités interinstitucionales y demás espacios convocados por la Dirección, aportando insumos técnicos y relatorías que apoyen la toma de decisiones. 5. Acompañar los procesos de coordinación y articulación interinstitucional con entidades del nivel nacional, regional y territorial, así como con actores sociales y comunitarios, para la implementación de lineamientos de ordenamiento ambiental territorial. 6. Todas las demás que sean requeridas por el supervisor del contrato</t>
  </si>
  <si>
    <t>El valor del contrato a celebrar es hasta por la suma de CIENTO TREINTA Y OCHO MILLONES TRESCIENTOS TREINTA Y UN MIL QUINIENTOS CINCUENTA PESOS M/CTE ($138.331.550), incluido los impuestos a que haya lugar.</t>
  </si>
  <si>
    <t>El término estrictamente indispensable para que el contratista cumpla con el objeto y obligaciones contractuales será de 11 meses y 17 días o, hasta 30 de diciembre del año de la suscripción del contrato, lo primero que ocurra.</t>
  </si>
  <si>
    <t>JESSICA ALEJANDRA BERMUDEZ HERNANDEZ</t>
  </si>
  <si>
    <t>POLITICA Y RELACIONES</t>
  </si>
  <si>
    <t>Prestar servicios profesionales a la Dirección de Ordenamiento Ambiental Territorial y SINA en la gestión, análisis y acompañamiento de procesos relacionados con la planificación ambiental territorial y el fortalecimiento institucional, con énfasis en la articulación social y comunitaria y el seguimiento a políticas</t>
  </si>
  <si>
    <t>El valor del contrato a celebrar es hasta por la suma de CIEN MILLONES SEISCIENTOS TREINTA MIL PESOS M/CTE ($100.630.000), incluido los impuestos a que haya lugar.</t>
  </si>
  <si>
    <t>1. Brindar acompañamiento en procesos de articulación social y comunitaria vinculados a la planificación ambiental territorial, promoviendo la participación de actores institucionales y locales. 2. Apoyar con la elaboración de documentos técnicos, relatorías, respuesta a PQRSD y demás insumos que fortalezcan el seguimiento y la toma de decisiones en materia de ordenamiento ambiental territorial. 3. Participar en reuniones, talleres, mesas técnicas y demás espacios convocados por la Dirección, contribuyendo con insumos técnicos y de articulación social. 4. Apoyar con la sistematización de la información y la consolidación de resultados derivados de los procesos de gestión, análisis y acompañamiento adelantados en el marco del contrato. 5. Todas las demás que sean requeridas por el supervisor del contrato,</t>
  </si>
  <si>
    <t>El término estrictamente indispensable para que el contratista cumpla con el objeto y obligaciones contractuales será 11 meses y 17 días o, hasta 31 de diciembre del año de la suscripción del contrato, lo primero que ocurra.</t>
  </si>
  <si>
    <t>KARINA ANDREA BEDOYA BRIZNEDA</t>
  </si>
  <si>
    <t>Prestar servicios profesionales para apoyar a la Dirección en la implementación de actividades orientadas al fortalecimiento, articulación y modernización del Sistema Nacional Ambiental – SINA.</t>
  </si>
  <si>
    <t>El valor del contrato a celebrar es hasta por la suma de SESENTA Y NUEVE MILLONES CUATROCIENTOS MIL PESOS M/CTE ($69.400.000), incluido los impuestos a que haya lugar.</t>
  </si>
  <si>
    <t>1. Apoyar con el seguimiento a las actividades y compromisos asociados a los procesos de modernización del SINA, consolidando la información requerida para la toma de decisiones. 2. Apoyar las acciones de coordinación y articulación entre las entidades que integran el SINA, de acuerdo con las instrucciones de la Dirección. 3. Apoyar en la revisión y proyección de insumos técnicos y administrativos, incluyendo memorias, presentaciones, documentos de trabajo, actas y demás materiales necesarios para el desarrollo del objeto contractual. 4. Participar en reuniones y actividades internas o interinstitucionales, cuando así lo indique la supervisión del contrato. 5. Todas las demás que sean requeridas por el supervisor del contrato.</t>
  </si>
  <si>
    <t>El término estrictamente indispensable para que el contratista cumpla con el objeto y obligaciones contractuales será de 11 meses y 17 días, o hasta 31 de diciembre del año de la suscripción del contrato, lo primero que ocurra.</t>
  </si>
  <si>
    <t>El término estrictamente indispensable para que el contratista cumpla con el objeto y obligaciones contractuales será de 11 meses y 23 días o, hasta 31 de diciembre del año de la suscripción del contrato, lo primero que ocurra.</t>
  </si>
  <si>
    <t>CESAR DAVID RONDON DIAZ</t>
  </si>
  <si>
    <t>Prestar servicios profesionales a la Dirección de Ordenamiento Ambiental Territorial y SINA del Ministerio de Ambiente y Desarrollo Sostenible, para apoyar el seguimiento y monitoreo a la implementación del Plan de Zonificación Ambiental.</t>
  </si>
  <si>
    <t>El valor del contrato a celebrar es hasta por la suma de SESENTA MILLONES SETECIENTOS VEINTE MIL PESOS M/CTE ($60.720.000), incluido los impuestos a que haya lugar.</t>
  </si>
  <si>
    <t>1. Apoyar la implementación de las acciones establecidas en el Plan de Acción del Plan de Zonificación Ambiental (PZA) con las dependencias técnicas del Ministerio de Ambiente y Desarrollo Sostenible, las entidades del SINA y las entidades implementadoras del PZA. 2. Realizar los reportes de seguimiento a la implementación del Plan de Acción del Plan de Zonificación Ambiental (PZA), a través de la batería de indicadores y el Sistema Integrado de Información para el Posconflicto (SIIPO). 3. Generar las respuestas a las solicitudes de información a PQRS relacionadas con la implementación del Plan de Zonificación Ambiental. 4. Acompañar el relacionamiento de la implementación del Plan de Zonificación Ambiental con la Agencia de Renovación del Territorio (ART) y la implementación de los PDET 5. Generar informes técnicos sobre el seguimiento a la implementación de Zonificaciones Ambientales Participativas que se desarrollan en el marco de la implementación del Plan de Zonificación Ambiental. 6. Realizar seguimiento al Plan de Acción 2026 de la Dirección de Ordenamiento Ambiental Territorial relacionadas con la implementación de Plan de Zonificación ambiental (PZA) 7. Apoyar desde la implementación del Plan de Zonificación Ambiental la gestión y el ordenamiento ambiental de Áreas de Especial Interés Ambiental (AEIA). 8. Las demás que le asigne el supervisor del contrato y que tengan relación directa con el objeto contractual.</t>
  </si>
  <si>
    <t>FERNANDO IVAN CAMARGO SARMIENTO</t>
  </si>
  <si>
    <t>Prestar los servicios profesionales a la Oficina de Negocios Verdes y Sostenibles para realizar las actividades de actualización y fortalecimiento de la arquitectura de software del Sistema de Registro de Proyectos de Incentivos a la conservación, en concordancia con el procedimiento P-AGTI-03 Desarrollar y Mantener Sistemas de Información y Componentes de Software de la entidad.</t>
  </si>
  <si>
    <t>El valor del contrato a celebrar es hasta por la suma de CUARENTA Y OCHO MILLONES DE PESOS M/CTE ($48.000.000), incluido los impuestos a que haya lugar.</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</si>
  <si>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Participar en los procesos de análisis y desarrollo de requerimientos funcionales de acuerdo de los estándares definidos en la entidad. 3. 4. 5. 6. 7. 8. 9. Apoyar la construcción y revisión de la infraestructura y arquitectura tecnológica de los sistemas de información asignados identificando las alternativas posibles a la luz de los estándares definidos por la Entidad. Apoyar la ejecución de pruebas no funcionales de los componentes web que le sea asignados. Realizar las tareas correspondientes en los procesos de migración y despliegue de sistemas de información según indicaciones del supervisor del contrato. Elaborar la documentación técnica referente a los trabajos realizados de acuerdo con los procedimientos y estándares establecidos en la Oficina de Tecnologías de la Información y las Comunicaciones. Ser enlace de la Oficina de Tecnologías de la Información y las Comunicaciones. Apoyar las actividades técnicas del ciclo de vida de desarrollo de software. Apoyar la supervisión en el componente técnico de los contratos y/o convenios que le sean asignados por el supervisor. 10.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11. Las demás que le sean asignadas por el supervisor del contrato, inherentes al objeto de este.</t>
  </si>
  <si>
    <t>JOHN ALBEIRO REYES DALLOS</t>
  </si>
  <si>
    <t>El término estrictamente indispensable para que el contratista cumpla con el objeto y obligaciones contractuales será de SEIS (06) MESES, o hasta 31 de diciembre del año 2026, lo primero que ocurra.</t>
  </si>
  <si>
    <t>EDER GUILLERMO PINZON GARCIA</t>
  </si>
  <si>
    <t>Prestar los servicios profesionales a la Oficina de Negocios Verdes y Sostenibles para el apoyo en la generación de proyectos y/o programas a cargo de la misma, para los diferentes mecanismos de financiación</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</si>
  <si>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Proyectar los lineamientos técnicos requeridos para el desarrollo e implementación de procesos de restauración en proyectos de Pagos por Servicios Ambientales y Negocios verdes. 3. Apoyar técnicamente la formulación, evaluación, monitoreo y seguimiento de proyectos de Pagos por Servicios Ambientales y negocios verdes. 4. Proyectar lo insumos necesarios para realizar las estrategias para el aprovechamiento sostenible de ecosistemas estratégicos (Manglar, Páramo, bosque seco tropical), en el marco de Negocios Verdes. 5. Apoyar la supervisión en el componente técnico de los contratos y/o convenios que le sean asignados por el supervisor.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</si>
  <si>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EDWIN ALEXANDER HENAO CONDE</t>
  </si>
  <si>
    <t>Prestar los servicios profesionales a la Oficina de Negocios Verdes y Sostenibles para apoyar el seguimiento y realizar las acciones encaminadas al cumplimiento de los compromisos establecidos en el Plan Nacional de Desarrollo con los pueblos y comunidades indígenas, en articulación con el Plan Nacional de Negocios Verdes y el Programa Nacional de Pagos por Servicios Ambientales.</t>
  </si>
  <si>
    <t>El valor del contrato a celebrar es hasta por la suma de SETENTA Y SIETE MILLONES QUINIENTOS MIL PESOS M/CTE ($77.500.000), incluido los impuestos a que haya lugar.</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</si>
  <si>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Brindar asistencia técnica para el cumplimiento de los compromisos IT4-112, IT2-204 en el marco de la consulta previa del Plan Nacional de Desarrollo 2022 – 2026, relacionados con pueblos y comunidades indígenas en materia ambiental, de desarrollo sostenible y promoción de negocios verdes. 3. Proyectar los insumos para garantizar el cumplimiento de los compromisos establecidos en el Plan Nacional de Desarrollo, relacionados con pueblos y comunidades indígenas en materia ambiental y promoción de negocios Verdes. 4. Apoyar la identificación, estructuración y ejecución de políticas, programas y/o proyectos que fortalezcan la implementación de los enfoques étnico, territorial y diferencial, con base en la garantía de derechos, en articulación con el Plan Nacional de Negocios Verdes el Programa Nacional de Pagos por Servicios Ambientales. 5. Fortalecer la articulación institucional y territorial entre la Oficina de Negocios Verdes y Sostenibles y las entidades competentes para promover la gobernanza indígena en el marco de políticas y programas del sector ambiente. 6. Participar en espacios de diálogo y/o concertación con autoridades y organizaciones indígenas, así como con entidades públicas, en el marco de procesos de consulta previa. 7. Apoyar la supervisión en el componente técnico de los contratos y/o convenios que le sean asignados por el supervisor.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</si>
  <si>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ALVARO FERNANDO VASQUEZ LOPEZ</t>
  </si>
  <si>
    <t>El valor del contrato a celebrar es hasta por la suma de NOVENTA Y CINCO MILLONES DE PESOS M/CTE ($95.000.000), incluido los impuestos a que haya lugar.</t>
  </si>
  <si>
    <t>1. Proyectar respuestas dentro de los términos legales correspondientes, de las peticiones, quejas, reclamos, denuncias, sugerencias y/o felicitaciones (PQRSFD), allegados por entes de control, congreso de la república y/o autoridades judiciales, sobre asuntos de competencia del área, solicitando los insumos a los grupos correspondientes. Proyectar respuestas y/o enviar la información correspondiente, dentro de los términos requeridos a los requerimientos o solicitudes de información que realice la Oficina Asesora Jurídica del Ministerio, relacionadas con procesos judiciales en los que se encuentre involucrada la DCCGR, solicitando los insumos técnicos que sean necesarios a quien corresponda. Apoyar en el análisis jurídico de la información requerida por el despacho de la dirección, emitiendo los conceptos jurídicos y/o documentos a que haya lugar. Realizar acompañamiento en procesos de consulta previa que se requieran, en el marco de procesos de agenda regulatoria o cumplimiento de órdenes judiciales. Participar en reuniones relacionadas con el objeto contractual, organizando en debida forma los soportes de la asistencia y ayudas de memoria correspondientes, en las carpetas digitales dispuestas por el supervisor o el despacho de la dirección Todas las demás que le sean asignadas por la Dirección y que tengan relación con el objeto contractual.</t>
  </si>
  <si>
    <t>Prestar servicios profesionales a la Dirección de Cambio Climático y Gestión del Riesgo del Ministerio de Ambiente y Desarrollo Sostenible para brindar acompañamiento jurídico en la gestión del proceso de respuesta misional frente a peticiones, quejas, reclamos y solicitudes especiales de órganos de control, Congreso de la República y autoridades judiciales</t>
  </si>
  <si>
    <t>El término estrictamente indispensable para que el contratista cumpla con el objeto y obligaciones contractuales será de DIEZ (10) MESES, o hasta el 31 de diciembre de 2026</t>
  </si>
  <si>
    <t>STEPHANIA RECALDE GARCIA</t>
  </si>
  <si>
    <t>Prestar servicios profesionales a la Dirección de Cambio Climático y Gestión Riesgo del Ministerio de Ambiente y Desarrollo Sostenible para apoyar desde el grupo de adaptación en el desarrollo del eje estratégico étnico territorial y diálogo social, en el marco del Plan de acción, las competencias misionales del área y los compromisos del Plan Nacional de Desarrollo.</t>
  </si>
  <si>
    <t>1, Elaborar insumos técnicos y metodológicos para la incorporación del enfoque étnico-territorial y de género en los planes sectoriales, territoriales o especiales de adaptación, en línea con el PNACC, los compromisos climáticos del país y considerando los avances reportados por medio de las comunicaciones nacionales que se someten a la Convención Marco de Naciones Unidas sobre Cambio Climático 2. 3. 4. 5. 6. 7. 8. Acompañar territorialmente procesos participativos de planificación climática, promoviendo enfoques basados en derechos humanos, equidad de género y diferencial étnico (con énfasis en Pueblos y Gobiernos Indígenas), en articulación con actores del SINA, SISCLIMA y gobiernos territoriales. Apoyar el diseño y seguimiento de medidas de adaptación basada en comunidades (AbC) con enfoque diferencial, facilitando la construcción colectiva de indicadores sociales y culturales para el monitoreo de impactos del cambio climático aplicando el marco de transparencia reforzada que permitan recoger, sistematizar e integrar visiones, saberes y prioridades de pueblos indígenas, comunidades negras, raizales, palenqueras y otros grupos étnicos en los procesos de adaptación al cambio climático. Apoyar los asuntos de planificación, formulación de proyectos y asignación de partidas presupuesto en relación con la gestión del cambio climático de los pueblos indígenas, en el marco de actuación e instancias del Sistema Nacional de Cambio Climático (Sisclima) y el Plan nacional de Desarrollo Apoyar desde el punto de vista técnico, la supervisión y el seguimiento a la ejecución de los convenios y proyectos relacionados con el cumplimiento a los compromisos del Plan Nacional de Desarrollo 2022 2026 de las Comunidades Indígenas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</si>
  <si>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GUERRA VARGAS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</si>
  <si>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Adelantar las gestiones operativas, administrativas y técnicas requeridas, intrainstitucionales e interinstitucionales, en el marco de los procesos de consulta previa, de conformidad con la agenda regulatoria de la Dirección de Cambio Climático y Gestión del Riesgo y lo establecido por la Sentencia T-248 de 2024. Realizar el seguimiento al cumplimiento de los cronogramas y planes de trabajo establecidos, para la correcta ejecución de los procesos de consulta previa, en el marco de la agenda regulatoria de la Dirección de Cambio Climático y Gestión del Riesgo y lo establecido por la Sentencia T-248 de 2024. Apoyar, desde el componente socioambiental, la elaboración de la reglamentación del artículo 175 de la Ley 1753 de 2015, modificado por el artículo 230 de la Ley 2294 de 2023, en lo relacionado con las Salvaguardas Sociales y Ambientales de las iniciativas de mitigación de gases de efecto invernadero. Brindar apoyo a la supervisión en el ámbito técnico, de los contratos y/o convenios suscritos con organizaciones, para el cumplimiento de compromisos étnicos relacionados con preconsulta y consulta previa, que se encuentren a cargo del área.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</si>
  <si>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LUCY MARCILE MARIE KOLTER ARRIETA</t>
  </si>
  <si>
    <t>Prestar servicios profesionales a la Dirección de Cambio Climático y Gestión del Riesgo del Ministerio de Ambiente y Desarrollo Sostenible para apoyar al grupo de gestión del riesgo en el desarrollo del eje estratégico normativo, en la formulación de documentos normativos y de política pública asociados a la gestión del riesgo de desastres en el sector ambiente y territorial.</t>
  </si>
  <si>
    <t>1. Apoyar en la gestión de los procesos de formulación normativa a cargo del Grupo de Gestión del Riesgo, siguiendo las orientaciones impartidas por la coordinación del grupo y la Oficina Asesora Jurídica del Ministerio de Ambiente y Desarrollo Sostenible. Brindar acompañamiento jurídico a los integrantes del Grupo de Gestión del Riesgo en los temas propios del equipo. Apoyar la formulación de la Política de Gestión del Riesgo de Desastres para el Sector Ambiente. Brindar acompañamiento legal especializado en el marco del seguimiento y cumplimiento oportuno de sentencias judiciales a cargo del grupo de gestión del riesgo.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contractual.que le sean asignadas por la Dirección y que tengan relación con el objeto contractual.</t>
  </si>
  <si>
    <t>El término estrictamente indispensable para que el contratista cumpla con el objeto y obligaciones contractuales será de DIEZ (10) MESES o hasta el 31 de diciembre de 2026</t>
  </si>
  <si>
    <t>CESAR FERNANDO JIMENEZ GONZALEZ</t>
  </si>
  <si>
    <t>Prestación de servicios profesionales a la Dirección de Asuntos Marinos, Costeros y Recursos Acuáticos del Ministerio de Ambiente y Desarrollo Sostenible que apoye la elaboración del plan de acción de la estrategia de calidad ambiental marina, la gestión en materia de vertimientos y en el ordenamiento del recurso hídrico marino para contribuir al mejoramiento de la calidad ambiental marino costera.</t>
  </si>
  <si>
    <t>El valor del contrato a celebrar es hasta por la suma de NOVENTA Y UN MILLONES CINCUENTA Y DOS MIL PESOS M/CTE ($91.052.000), incluido los impuestos a que haya lugar.</t>
  </si>
  <si>
    <t>1. Apoyar la elaboración del plan de acción de la estrategia dirigida al mejoramiento de la Calidad Ambiental Marina en Colombia, en el marco de la Política Nacional Ambiental para el Desarrollo Sostenible de los Espacios Oceánicos y las Zonas Costeras e Insulares de Colombia y el CONPES 3990 de 2020. 2. Apoyar la construcción de un documento técnico que oriente los procesos de ordenamiento del recurso hídrico marino para su armonización con los instrumentos de planificación ambiental de las zonas marinas y costeras. 3. Apoyar el proceso de revisión de instrumentos técnicos y normativos relacionados con calidad ambiental marina y en especial con vertimientos puntuales, PSMV de municipios costeros, entre otros, generando acciones de articulación interinstitucional. 4.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Interinstitucional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</si>
  <si>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MARY ALEJANDRA RIOS MARMOL</t>
  </si>
  <si>
    <t xml:space="preserve">INGENIERIA AMBIENTAL Y SANITARIA </t>
  </si>
  <si>
    <t>MAGDALENA</t>
  </si>
  <si>
    <t>SANTA MARTA</t>
  </si>
  <si>
    <t>Prestar servicios profesionales a la Dirección de Asuntos Marinos, Costeros y Recursos Acuáticos del Ministerio de Ambiente y Desarrollo Sostenible, con el fin de apoyar la formulación, revisión y consolidación de documentos técnicos e instrumentos normativos orientados al fortalecimiento del control, seguimiento y gestión de la calidad ambiental marina en el país.</t>
  </si>
  <si>
    <t>El valor del contrato a celebrar es hasta por la suma de NOVENTA Y SEIS MILLONES TRESCIENTOS TREINTA Y NUEVE MIL CIENTO OCHENTA PESOS M/CTE ($96.339.180), incluido los impuestos a que haya lugar.</t>
  </si>
  <si>
    <t>1. Apoyar técnicamente el desarrollo del instrumento normativo “Por el cual se adiciona un capítulo al Título 4 de la Parte 2 del Libro 2 del Decreto 1076 de 2015, Decreto Único Reglamentario del Sector Ambiente y Desarrollo Sostenible, en lo relacionado con la reglamentación del uso y aprovechamiento de las aguas marinas”. 2. Apoyar en las orientaciones técnicas relacionadas con el objeto contractual en el marco de los compromisos de la Sentencia del Plan Maestro de Restauración Ecológica de la Bahía de Cartagena, así como en la elaboración del plan de choque para el mejoramiento de la calidad del recurso hídrico de la Bahía. 3. Contribuir a la elaboración de un documento técnico que defina la conceptualización de un instrumento y/u obligaciones económicas asociado al uso de las aguas marinas. 4. Apoyar el seguimiento técnico y la implementación de proyectos orientados al mejoramiento de la calidad ambiental marina, incluyendo el proyecto GEF Ciénaga Grande de Santa Marta y otras iniciativas complementarias desarrolladas por la Dirección de Asuntos Marinos, Costeros y Recursos Acuáticos. 5. Brindar apoyo técnico y operativo en las actividades requeridas para la construcción del documento que oriente los procesos de ordenamiento del recurso hídrico marino y su armonización con los instrumentos de planificación ambiental de las zonas marinas y costeras. 6.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</si>
  <si>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SANDRA LILIANA MAYORGA LEON</t>
  </si>
  <si>
    <t>Prestación de servicios profesionales a la Dirección de Asuntos Marinos, Costeros y Recursos Acuáticos – DAMCRA del Ministerio de Ambiente y Desarrollo Sostenible, para favorecer la interacción institucional e interinstitucional en el seguimiento y fortalecimiento de estrategias de gestión ambiental que contribuyan al cumplimiento de las sentencias y compromisos ambientales relacionados con Cartagena, así como para vincular y articular las acciones con las distintas instancias y espacios de trabajo que respaldan estos procesos.</t>
  </si>
  <si>
    <t>El valor del contrato a celebrar es hasta por la suma de NOVENTA Y UN MILLONES CUATROCIENTOS MIL PESOS M/CTE ($91.400.000), incluido los impuestos a que haya lugar.</t>
  </si>
  <si>
    <t>1. Apoyar el desarrollo de la secretaria técnica del Comité Ambiental Interinstitucional para el Manejo de la Bahía de Cartagena y la Bahía de Barbacoas, con especial atención en las actividades relacionadas con la Sentencia de la bahía de Cartagena, la realización de las sesiones del comité, mesas de trabajo, reuniones, talleres y espacios de diálogo con los diferentes actores en apoyo a la gestión y seguimiento de la misma; así como dar respuesta y seguimiento a requerimientos de entes de control, entorno a la gestión ambiental de la bahía de Cartagena y cuerpos de agua adyacentes. 2. Apoyar la formulación, implementación y seguimiento del plan de acción 2026 del Plan Maestro de Restauración Ecológica para la Bahía de Cartagena, promoviendo la articulación institucional e interinstitucional y la participación de diferentes grupos de interés, de tal manera que se aporte a la restauración ecológica de la bahía de Cartagena y al cumplimiento de la Sentencia. 3. Apoyar el seguimiento técnico y la implementación de proyectos nacionales o internacionales, y otras iniciativas complementarias desarrolladas por la Dirección de Asuntos Marinos, Costeros y Recursos Acuáticos que tengan incidencia directa y/o aporten a la restauración ecológica de la bahía de Cartagena y cuerpos adyacentes, y al cumplimiento de la Sentencia de la Bahía de Cartagena. 4. Apoyar la implementación de actividades de fortalecimiento de capacidades multiactor en temáticas asociadas a la gestión de la conservación, restauración, la planificación espacial marina y la calidad ambiental marina. 5. Participar y apoyar en la organización de talleres, reuniones, actividades, eventos y otros espacios de articulación pertinentes que realiza MINAMBIENTE relacionados con el objeto del contrato. 6.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</si>
  <si>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ADRIANA MILENA GAMEZ</t>
  </si>
  <si>
    <t>El valor del contrato a celebrar es hasta por la suma de SETENTA MILLONES TRESCIENTOS OCHENTA MIL PESOS M/CTE ($70.380.000), incluido los impuestos a que haya lugar.</t>
  </si>
  <si>
    <t>El término estrictamente indispensable para que el contratista cumpla con el objeto y obligaciones contractuales será de Once (11) meses y quince (15) días calendario, o hasta 31 de diciembre del año de la suscripción del contrato, lo primero que ocurra.</t>
  </si>
  <si>
    <t>LUIS CARLOS SUAREZ GUTIERREZ</t>
  </si>
  <si>
    <t>Prestar servicios de apoyo a la gestión en la administración, control y seguimiento del Sistema Único de Gestión e Información Litigiosa del Estado-eKOGUI, así como de las demás herramientas de información jurídicas y administrativas utilizadas por el Grupo de Procesos Judiciales de la Oficina Asesora Jurídica del Ministerio de Ambiente y Desarrollo Sostenible, garantizando el manejo, actualización y disponibilidad de la información que allí se registre</t>
  </si>
  <si>
    <t>El valor del contrato a celebrar es hasta por la suma de CINCUENTA Y SIETE MILLONES DOSCIENTOS CINCO MIL TRESCIENTOS TREINTA Y TRES PESOS M/CTE ($57.205.333), incluido los impuestos a que haya lugar.</t>
  </si>
  <si>
    <t>1. Apoyar a la coordinación del Grupo de Procesos Judiciales en la administración, control y consolidación de la información registrada en el sistema eKOGUI y en los demás sistemas internos o externos que utilice la Oficina Asesora Jurídica 2. Realizar seguimiento, organización, custodia y actualización permanente de los datos e información que se produzca o reciba en el Grupo de Procesos Judiciales, asegurando su adecuada clasificación y manejo conforme a los lineamientos de gestión documental 3. Apoyar la estructuración, alimentación y custodia de una base de datos única y ordenada del Grupo de Procesos Judiciales, articulada con las herramientas de búsqueda y consulta de procesos de la entidad 4. Contribuir en la elaboración y presentación de reportes periódicos de procesos activos, terminados, acumulados y demás información requerida para el control y seguimiento de la gestión del Grupo de Procesos Judiciales 5. Preparar y proyectar informes, reportes y demás documentos solicitados por la Oficina Asesora Jurídica, los entes de control u otras instancias competentes, incluyendo la información necesaria para atender derechos de petición y solicitudes ciudadanas dentro de los términos legales 6. Apoyar la consolidación y reporte del avance de actividades relacionadas con Indicadores de Calidad, Proyectos de Inversión, Planes de Acción, Planes de Mejoramiento y demás instrumentos de planeación y evaluación institucional 7. Cumplir las demás actividades asignadas por el Supervisor del contrato que guarden relación directa con el objeto contractual</t>
  </si>
  <si>
    <t>El término estrictamente indispensable para que el contratista cumpla con el objeto y obligaciones contractuales será de Once (11) meses y dieciséis (16) días calendario, o hasta 31 de diciembre del año de la suscripción del contrato, lo primero que ocurra.</t>
  </si>
  <si>
    <t>ANDREA DEL PILAR MANCERA CHARRY</t>
  </si>
  <si>
    <t>Prestación de servicios profesionales de abogado a la Oficina Asesora Jurídica para la representación judicial y extrajudicial del Ministerio de Ambiente y Desarrollo Sostenible, y las demás acciones administrativas y jurídicas requeridas por la dependencia</t>
  </si>
  <si>
    <t>El valor del contrato a celebrar es hasta por la suma de SESENTA Y NUEVE MILLONES DOSCIENTOS MIL PESOS M/CTE ($69.200.000), incluido los impuestos a que haya lugar.</t>
  </si>
  <si>
    <t>1. Adelantar las acciones judiciales y extrajudiciales necesarias para la eficaz defensa de los intereses del Ministerio de Ambiente y Desarrollo Sostenible, incluida la vigilancia y seguimiento a los procesos que le hayan sido asignados por parte de la Oficina Asesora Jurídica a través del Coordinador del grupo de Procesos Judiciales o quien éste designe, ejerciendo la representación judicial y extrajudicial de la entidad y su intervención en todas las actuaciones procesales, administrativas, acciones constitucionales y demás que le corresponda realizar conforme a la ley. 2.Tramitar, analizar, revisar y dar seguimiento a los procesos judiciales y conciliaciones extrajudiciales en los asuntos que le sean asignados por el supervisor del contrato. 3. Apoyar a la Secretaría Técnica del Comité de Conciliación, en todas y cada una de las actividades y funciones conforme lo estipulado en el artículo 2.2.4.3.1.2.6.del Decreto 1069 de 2015 y demás normas internas 4. Mantener actualizadas y realizar el registro, de la información y las actuaciones de todos los procesos y trámites a su cargo, de todas y cada una de las plataformas de gestión documental y jurídica que para tal efecto tiene dispuesta la Oficina Asesora Jurídica (Arca, eKogui, Samai, etc.), o las que en un futuro se puedan adquirir la entidad, siguiendo las directrices del Sistema Integrado de Gestión de Calidad. 5. Presentar y generar, cuando a ello hubiere lugar, ayudas de memoria, conceptos y las fichas de seguimiento junto con su respectiva actualización sobre los procesos, sus sentencias y órdenes judiciales, identificando en estas las que son de competencia del Ministerio y las Direcciones Técnicas del mismo y demás entidades con las cuales se debe interactuar para su cumplimiento y cuando la Oficina Asesora Jurídica lo requiera, sustentar ante el Comité correspondiente, en los formatos establecidos para el efecto, la posición jurídica que sugiere adoptar el Ministerio de Ambiente y Desarrollo Sostenible en las diferentes etapas procesales 6. Participar en el desarrollo de las diferentes reuniones, visitas requeridas y demás actividades en el cumplimiento del objeto del contrato. 7. Proyectar, consolidar y gestionar respuestas a derechos de petición, quejas, reclamos, solicitudes de información y demás peticiones y requerimientos relacionados con el objeto del contrato, que le sean solicitados por la supervisión, para lo cual deberá dar cumplimiento a los términos previstos en la Ley 8. Las demás actividades asignadas por el Supervisor del Contrato y que estén relacionadas con el objeto contractual</t>
  </si>
  <si>
    <t>ADRIANA MARCELA DURAN PERDOMO</t>
  </si>
  <si>
    <t>Prestación de servicios profesionales jurídicos para apoyar la definición de estrategias jurídicas en procesos litigiosos de alto impacto para el Ministerio de Ambiente y Desarrollo Sostenible, así como la revisión de actos administrativos, conceptos jurídicos y documentos requeridos quesean asignados a la Oficina Asesora Jurídica</t>
  </si>
  <si>
    <t>El valor del contrato a celebrar es hasta por la suma de CIENTO VEINTIÚN MILLONES QUINIENTOS DIECINUEVE MIL CUATROCIENTOS PESOS M/CTE ($121.519.400), incluido los impuestos a que haya lugar</t>
  </si>
  <si>
    <t>1. Analizar, revisar y acompañar jurídicamente las actuaciones relacionadas con procesos judiciales de alto impacto e interés nacional en los que sea parte el Ministerio de Ambiente y Desarrollo Sostenible, garantizando criterios de oportunidad, calidad y observancia estricta de las disposiciones legales aplicables. 2. Apoyar en la revisión de los actos administrativos, conceptos jurídicos y demás documentos relacionados con las actuaciones a cargo de la Oficina Asesora Jurídica, que le sean encomendados, de conformidad con los criterios y lineamientos establecidos por el Ministerio de Ambiente y Desarrollo Sostenible. 3. Participar y orientar la preparación y ejecución de las reuniones que le sean asignadas por el Supervisor, en el marco del objeto y obligaciones contractuales, con el fin de promover acciones que contribuyan al cumplimiento de la misión de la dependencia. 4. Proyectar las respuestas a las PQRS y requerimientos relacionados con el objeto del contrato, dentro de los términos legales establecidos, adjuntando el reporte del sistema de Gestión documental que evidencia el estado de las asignaciones. 5. Las demás actividades asignadas por el Supervisor del Contrato y que estén relacionadas con el objeto contractual</t>
  </si>
  <si>
    <t>El término estrictamente indispensable para que el contratista cumpla con el objeto y obligaciones contractuales seráOnce (11) meses y diecisiete(17) días calendario, o hasta 31 de diciembredel año de la suscripción del contrato, lo primero que ocurra</t>
  </si>
  <si>
    <t>HÉCTOR LAVERDE MAHECHA</t>
  </si>
  <si>
    <t>Prestar servicios profesionales a la Subdirección de Educación y Participación para apoyar el control y seguimiento a los procesos relacionados con el trámite de comisiones y desplazamientos a campo requeridos para el desarrollo de las actividades propias del área, así como la verificación de los aspectos financieros de los contratos suscritos por la dependencia.</t>
  </si>
  <si>
    <t>1. Apoyar la planeación y tramite de las comisiones y desplazamientos del equipo de la Subdirección de Educación y Participación, de conformidad con los procedimientos previstos por la entidad para tal fin. 2. Tramitar los requerimientos con el operador logístico y hacer seguimiento al desarrollo de los eventos organizados por la dependencia. 3. Apoyar en la revisión y el seguimiento financiero de los informes de los contratos de prestación de servicio suscritos por la Subdirección de Educación y Participación. 4. Apoyar el proceso de cargue de información relacionada con la programación de pagos de la contratación de la dependencia en el SECOP II. 5. Consolidar y actualizar el Plan Anual de Caja de la Subdirección de Educación y Participación.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</si>
  <si>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ANGELA DEL PILAR VIANCHA SANCHEZ</t>
  </si>
  <si>
    <t>SONIA MARCELA GALEANO ROJAS</t>
  </si>
  <si>
    <t>Coordinadora del Grupo de Fortalecimiento y Gobernanza</t>
  </si>
  <si>
    <t>Prestar servicios profesionales a la Dirección de Gestión Integral del Recurso Hídrico del Ministerio de Ambiente y Desarrollo Sostenible, para apoyar técnicamente el fortalecimiento de procesos de participación y conocimiento en torno a la gestión integral del recurso hídrico, aportando insumos para la vinculación efectiva de los diferentes actores, de conformidad con las obligaciones específicas.</t>
  </si>
  <si>
    <t>El valor del contrato a celebrar es hasta por la suma de (CIEN MILLONES TRESCIENTOS SETENTA Y CUATRO MIL CIENTO VEINTE PESOS M/CTE ($100.374.120), incluido los impuestos a que haya lugar.</t>
  </si>
  <si>
    <t>1. Elaborar un plan de trabajo para la ejecución del contrato, de conformidad con las orientaciones del supervisor. 2. Apoyar el seguimiento a las instancias de participación establecidas en el marco de los procesos de planificación y ordenación de cuencas hidrográficas (comisiones conjuntas y consejos de cuenca), así como la asistencia técnica a las autoridades ambientales en el marco del objeto contractual. 3. Apoyar técnicamente la consolidación de nodos territoriales de conocimiento para la gestión integral del recurso hídrico en los territorios priorizados por la DGIRH, mediante la implementación de hojas de ruta que fortalezcan la articulación y el trabajo colaborativo entre comunidades, academia e instituciones. 4. Apoyar a la DGIRH en el desarrollo de estrategias para el fortalecimiento de capacidades de los actores vinculados a la gestión del agua, generando herramientas contextualizadas que permitan optimizar los procesos de formación para una cultura del agua, incluyendo el diseño de un módulo de formación en temas de gobernanza del agua dirigido a comunidades, autoridades ambientales y actores territoriales. 5. Brindar apoyo técnico para el desarrollo de acciones orientadas al fortalecimiento de los sistemas de conocimiento indígena e interculturales, en el marco del cumplimiento de los acuerdos con grupos étnicos adelantados por la Dirección de Gestión Integral del recurso Hídrico. 6. Todas las demás actividades que le sean asignadas por el Supervisor del Contrato y que tengan relación con las obligaciones de objeto contractual.</t>
  </si>
  <si>
    <t>CAMILO SALCEDO JIMENEZ</t>
  </si>
  <si>
    <t>Prestar servicios profesionales a la Dirección de Gestión Integral del Recurso Hídrico del Ministerio de Ambiente y Desarrollo Sostenible, para apoyar el componente de gobernanza del agua en el proceso de actualización de la Política Nacional para la Gestión Integral del Recurso Hídrico.</t>
  </si>
  <si>
    <t>El valor del contrato a celebrar es hasta por la suma de SESENTA Y CUATRO MILLONES DOSCIENTOS SESENTA MIL PESOS M/CTE ($64.260.000,00) incluido los impuestos a que haya lugar.</t>
  </si>
  <si>
    <t>1. Apoyar a la Dirección de Gestión Integral del Recuso Hídrico en el componente de gobernanza del agua, que permita implementar las fases de formulación estratégica, promoción y difusión del proceso de actualización de la PNGIRH. 2. Apoyar el diseño de la estrategia de seguimiento y evaluación de la PNGIRH. 3. Elaborar insumos técnicos que permitan consolidar el documento de Política, en lo relacionado con gobernanza. 4. Apoyar la implementación de la estrategia de participación y la estrategia de comunicaciones en el proceso de actualización de la PNGIRH. 5. Participar en los espacios y escenarios, incluyendo el acompañamiento técnico a las autoridades ambientales, comités regionales, mesa de modelación y mesas de trabajo, así como aquellas que sean requeridas por el supervisor, en virtud del cumplimiento del objeto contractual. 6. Las demás actividades que le sean requeridas por el Supervisor del Contrato y que tenga relación con el objeto y obligaciones del contrato.</t>
  </si>
  <si>
    <t>El término estrictamente indispensable para que el contratista cumpla con el objeto y obligaciones contractuales será SIETE (7) MESES, o hasta 31 de diciembre de 2026, lo primero que ocurra.</t>
  </si>
  <si>
    <t>FREDY ALEJANDRO GÓMEZ QUIROZ</t>
  </si>
  <si>
    <t>ANDRES ARMANDO AREVALO AMAYA</t>
  </si>
  <si>
    <t>IRECCIÓN DE CAMBIO CLIMÁTICO Y GESTIÓN DEL RIESGO</t>
  </si>
  <si>
    <t>Prestar servicios profesionales a la Dirección de Cambio Climático y Gestión del Riesgo del Ministerio de Ambiente y Desarrollo Sostenible para apoyar al grupo de mitigación en el desarrollo de insumos, estudios y directrices técnicas que fortalezcan la acción climática en el sector forestal, en articulación con las iniciativas implementadas por los actores del SINA.</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</si>
  <si>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desarrollo de insumos, estudios y directrices técnicas que fortalezcan la acción climática en el sector forestal, en articulación con las iniciativas implementadas por los actores del Sistema Nacional Ambiental – SINA, garantizando la coherencia técnica, la pertinencia sectorial y territorial, y la contribución efectiva a la reducción de emisiones de gases de efecto invernadero y al cumplimiento de los compromisos climáticos nacionales e internacionales.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asignado,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SISCONPES, Sinergia, reporte del Plan de Acción Institucional – PAI 2026 y la elaboración de los informes anuales de gestión, informes al congreso, informes a los entes de control e informes de empalme.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8.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10. Todas las demás que le sean asignadas por la Dirección y que tengan relación con el objeto contractual.</t>
  </si>
  <si>
    <t>MARÍA  ANGELICA ARENAS AGUIRRE</t>
  </si>
  <si>
    <t>Prestar servicios profesionales a la Dirección de Cambio Climático y Gestión del Riesgo del Ministerio de Ambiente y Desarrollo Sostenible para apoyar al Grupo de Gestión del Riesgo, mediante la ejecución de acciones en cumplimiento de la Ley de Acción Climática 2169 de 2021 y en coherencia con los compromisos establecidos en la Contribución Nacionalmente Determinada (NDC), con énfasis en la prevención de incendios forestales y el manejo integral del fuego.</t>
  </si>
  <si>
    <t>1, Brindar apoyo y asistencia técnica especializada para la coordinación, diseño e implementación de las siete estrategias definidas en el plan de implementación de la meta NDC de incendios forestales. Promover la articulación interinstitucional y con agencias de cooperación y fuentes de financiación (nacionales e internacionales) para gestionar la implementación de las acciones estratégicas de la meta NDC de incendios forestales Realizar la gestión, consolidación y validación de la información proveniente de múltiples entidades sectoriales para el reporte de los indicadores y actividades del plan de implementación de la meta NDC de incendios forestales. Apoyar técnicamente las actividades asociadas a la de prevención de incendios forestales. Apoyar las actividades del sector ambiente asociadas al manejo integral del fuego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7. 8. 9.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</si>
  <si>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DEISY PAOLA PULIDO MORENO</t>
  </si>
  <si>
    <t>Prestar servicios profesionales a la Dirección de Cambio Climático y Gestión del Riesgo del Ministerio de Ambiente y Desarrollo Sostenible para contribuir al desarrollo de actividades administrativas del despacho de la Dirección, en función de las necesidades institucionales y el cumplimiento de sus responsabilidades misionales.</t>
  </si>
  <si>
    <t>El valor del contrato a celebrar es hasta por la suma de SESENTA Y SEIS MILLONES DE PESOS M/CTE ($66.000.000), incluido los impuestos a que haya lugar.</t>
  </si>
  <si>
    <t>1. Apoyar el despacho de la Dirección en el seguimiento a la agenda, la articulación de actividades y trabajo conjunto con otras dependencias del Ministerio, entidades públicas, organizaciones privadas y entes de cooperación internacional, en el marco de su objeto contractual, preparando el material y/o ayudas de memoria a que haya lugar. 2. Apoyar al despacho de la dirección en el enrutamiento y/o seguimiento a las diferentes solicitudes y/ peticiones de actores internos y externos, a través de correo electrónico y plataforma de gestión documental ARCA, utilizada por el Ministerio, adelantando el control y seguimiento en relación con tiempos de respuesta oportuna. Apoyar actividades de revisión, enrutamiento y respuesta de correos institucionales remitidos al despacho de la dirección, de conformidad con los asuntos de competencia de esta área técnica y las instrucciones del Director(a). Apoyar en la planificación, articulación y seguimiento de las actividades logísticas y administrativas requeridas para el desarrollo de las acciones, eventos y desplazamientos de la Dirección, incluyendo la verificación de requerimientos, consolidación de información, gestión de solicitudes y articulación oportuna para garantizar el cumplimiento eficiente de los compromisos establecidos. Realizar Apoyo a la supervisión de contratos de prestación de servicios relacionados con actividades administrativas y/o transversales adscritas el despacho del Director (a) Participar en reuniones relacionadas con el objeto contractual, para lo cual, se deben allegar los soportes de la asistencia, ayudas de memoria y soporte del seguimiento a los compromisos establecidos, en caso de aplicar. Todas las demás que le sean asignadas por la Dirección y que tengan relación con el objeto contractual.</t>
  </si>
  <si>
    <t>El término estrictamente indispensable para que el contratista cumpla con el objeto y obligaciones contractuales será de ONCE (11) MESES, o hasta el 31 de diciembre de 2026 (lo primero que ocurra), contados a partir del cumplimiento de los requisitos de ejecución previo perfeccionamiento del contrato.</t>
  </si>
  <si>
    <t>FRANK DAVID MUÑOZ CLAVIJO</t>
  </si>
  <si>
    <t>LICENCIATURA EN CIENCIAS SOCIALES</t>
  </si>
  <si>
    <t>Prestar servicios profesionales a la Subdirección de Educación y Participación para apoyar la articulación institucional, seguimiento y sistematización de la estrategia de diálogo social en los territorios priorizados por la entidad.</t>
  </si>
  <si>
    <t>El valor del contrato a celebrar es hasta por la suma de OCHENTA Y CINCO MILLONES DOSCIENTOS CINCUENTA MIL PESOS M/CTE ($85.250.000) incluido los impuestos a que haya lugar.</t>
  </si>
  <si>
    <t>1. Apoyar la implementación de las estrategias de diálogo social en los territorios priorizados. 2. Apoyar el seguimiento a los procesos de abordaje y transformación de la conflictividad ambiental. 3. Apoyar la sistematización de los procesos de diálogo social y la elaboración de documentos técnicos, con base en fuentes primarias y secundarias, para la caracterización y transformación de la conflictividad ambiental en los territorios. 4. Atender las situaciones de conflictividad ambiental manifiesta que requieran la atención institucional prioritaria. 5. Apoyar los procesos de articulación con las demás áreas de ministerio según se requiera.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</si>
  <si>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NASLHIE MIRYAM PERAFAN CORREA</t>
  </si>
  <si>
    <t>Prestar servicios profesionales a la Dirección de Gestión Integral del Recurso Hídrico del Ministerio de Ambiente y Desarrollo Sostenible, para apoyar el fortalecimiento de procesos de gobernanza del agua, a partir de la transversalización del enfoque de género y la incorporación de los lineamientos del Acuerdo de Escazú en los diferentes programas e instrumentos de la Dirección.</t>
  </si>
  <si>
    <t>El valor del contrato a celebrar es hasta por la suma de NOVENTA Y CUATRO MILLONES OCHOCIENTOS NOVENTA Y NUEVE MIL CIENTO SESENTA Y OCHO PESOS M/CTE ($94.899.168), incluido los impuestos a que haya lugar.</t>
  </si>
  <si>
    <t>1. Elaborar un plan de trabajo para la ejecución del contrato, de conformidad con las orientaciones del supervisor. 2. Acompañar y participar de procesos y espacios de diálogo, negociación y concertación con grupos diferenciales, incorporando el enfoque diferencial en las acciones adelantadas por la Dirección de gestión integral de Recurso Hídrico. 3. Apoyar técnicamente al Ministerio de Ambiente en la generación e implementación de una estrategia de formación orientada al fortalecimiento de capacidades de organizaciones de mujeres, jóvenes y/o sujetos de especial protección para la gestión integral del recurso hídrico. 4. Apoyar técnicamente la transversalización del enfoque diferencial en los programas e instrumentos de la Dirección de Gestión integral del Recurso Hídrico. 5. Apoyar técnicamente la incorporación del Acuerdo de Escazú en el Programa Nacional de Gobernanza del Agua, desarrollando orientaciones para los procesos de participación, información y liderazgo ambiental en la Gestión Integral del Recurso Hídrico. 6. Todas las demás actividades que le sean asignadas por el Supervisor del Contrato y que tengan relación con las obligaciones de objeto contractual.</t>
  </si>
  <si>
    <t>WILFREDO MARIMON BOLIVAR</t>
  </si>
  <si>
    <t>Prestar servicios profesionales a la Dirección de Gestión Integral del Recurso Hídrico del Ministerio de Ambiente y Desarrollo Sostenible, para apoyar e impulsar técnicamente el cumplimiento de los compromisos y acciones en la Ecorregión Pacifico, así como la formulación de proyectos estratégicos que le sean encomendados</t>
  </si>
  <si>
    <t>El valor del contrato a celebrar es hasta por la suma de CIENTO VEINTISÉIS MILLONES CIENTO NOVENTA Y DOS MIL PESOS M/CTE ($126.192.000), incluido los impuestos a que haya lugar.</t>
  </si>
  <si>
    <t>1. Apoyar la formulación de proyectos para el cumplimiento de los compromisos derivados de la implementación del Plan de acción de la orden quinta de la sentencia T- 622 de 2016. 2. Apoyar técnicamente la implementación de la línea de mejoramiento ambiental del Plan de acción de la orden quinta de la sentencia T- 622 de 2016. 3. Apoyar la actualización de indicadores ambientales en el marco de la Sentencia T 622 de 2016 4. Apoyar técnicamente al grupo de Fortalecimiento de Gobernanza del Agua, en la atención de las demás órdenes judiciales y/o procesos de gobernanza del agua, de acuerdo con la priorización que sea definida desde la supervisión del contrato. 5. Apoyar la formulación y seguimiento de los proyectos que le sean encomendados por la supervisión del contrato, elaborando los documentos a que haya lugar. 6. Apoyar técnicamente la formulación de la política del agua, acorde con su objeto y obligaciones, elaborando los documentos y acompañando los espacios requeridos por la supervisión del contrato 7. Proyectar, consolidar y gestionar respuestas a requerimientos e informes relacionados con las obligaciones y objeto contractual 8. Las demás actividades que estén relacionadas con el objeto contractual y que le sean asignadas por el supervisor del contrato</t>
  </si>
  <si>
    <t>SEBASTIAN ARDILA MUÑOZ</t>
  </si>
  <si>
    <t>El término estrictamente indispensable para que el contratista cumpla con el objeto y obligaciones contractuales será 11 MESES, o hasta 31 de diciembre del año de la suscripción del contrato, lo primero que ocurra.</t>
  </si>
  <si>
    <t>JOHAN ANDREA TORO AMIN</t>
  </si>
  <si>
    <t>Prestar servicios profesionales a la Dirección de Gestión Integral del Recurso Hídrico del Ministerio de Ambiente y Desarrollo Sostenible, para apoyar el análisis, evaluación y desarrollo de insumos técnicos en materia de regulación económica de los servicios públicos de saneamiento, con el fin de fortalecer la implementación de la Política Nacional de Gestión Integral del Recurso Hídrico y su articulación con la regulación sectorial vigente.</t>
  </si>
  <si>
    <t>El valor del contrato a celebrar es hasta por la suma de SETENTA MILLONES DE PESOS M/CTE ($ 70.000.000) incluido los impuestos a que haya lugar.</t>
  </si>
  <si>
    <t>1. Apoyar la estructuración de insumos técnicos y conceptuales para la DGIRH sobre instrumentos económicos aplicables a la gestión del recurso hídrico de acuerdo con el desarrollo del Nuevo Marco Tarifario. 2. Acompañar y participar en los espacios y escenarios, técnicamente procesos intersectoriales y mesas de trabajo con actores gubernamentales, territoriales y entidades reguladoras, así como aquellas que sean requeridas por el supervisor, en virtud del cumplimiento del objeto contractual. 3. Preparar documentos técnicos, informes y presentaciones requeridos por la DGIRH en el marco de la gestión del recurso hídrico y del Nuevo Marco Tarifario y del proceso de la actualización de la Política relacionada con el agua. 4. Apoyar el análisis de impacto económico para instrumentos ambientales (tasas retributivas, tasas por uso del agua, incentivos para reducción de pérdidas, eficiencia en el uso del recurso hídrico y mecanismos de sostenibilidad de infraestructura) entre otros, elaborando y entregando los insumos requeridos por la supervisión. 5. Apoyar el proceso de formulación de la Política Nacional de Gestión Integral del Recurso Hídrico, especialmente en su componente de instrumentos económicos y de regulación sectorial, de acuerdo con las orientaciones de la supervisión. 6. Dar respuesta a requerimientos internos y/o externos relacionados con el objeto y obligaciones. 7. Las demás actividades que le sean requeridas por el Supervisor del Contrato y que tenga relación con el objeto y obligaciones del contrato.</t>
  </si>
  <si>
    <t>El término estrictamente indispensable para que el contratista cumpla con el objeto y obligaciones contractuales será SIETE (07) meses, o hasta 31 de diciembre del año de la suscripción del contrato, lo primero que ocurra.</t>
  </si>
  <si>
    <t>JOHN ALEXANDER CHAVARRO DIAZ</t>
  </si>
  <si>
    <t>Prestar servicios profesionales a la Dirección de Gestión Integral del Recurso Hídrico del Ministerio de Ambiente y Desarrollo Sostenible, para apoyar técnicamente la actualización de la Política Nacional del Agua, ejercicios de modelación, en el marco de la mesa nacional de modelación, así como los programas territoriales de las regiones Pacífico, Ciénaga Grande y Mojana.</t>
  </si>
  <si>
    <t>El valor del contrato a celebrar es hasta por la suma de CIENTO VEINTIOCHO MILLONES SETECIENTOS CINCUENTA MIL PESOS M/CTE ($128.750.000,00) Incluido Iva y los demás impuestos a que haya lugar.</t>
  </si>
  <si>
    <t>1. Elaborar y presentar un plan de trabajo para la ejecución del contrato en armonía con los componentes del proceso de construcción de la propuesta de política relacionada con el agua, de conformidad con las orientaciones del supervisor. 2. Generar insumos técnicos que permitan consolidar el documento de “Propuesta de política”, específicamente en la integración sectorial desde un enfoque de uso del agua, en particular, para el sector Agropecuario, incluyendo la estrategia de seguimiento y evaluación. 3. Apoyar técnicamente a la Dirección desde los componentes de oferta, demanda y calidad del agua, en las mesas de trabajo territoriales para la ejecución de los proyectos derivados de los Programas Territoriales de las ecorregiones de Pacífico, Mojana y Ciénaga Grande de Santa Marta y Sierra Nevada de Santa Marta, elaborando los documentos a que haya lugar y recomendando los elementos técnicos necesarios. 4. Apoyar a la dependencia en el diseño de metodologías que permitan la evaluación y seguimiento de los instrumentos de planificación de cuencas hidrográficas y acuíferos y administración de recurso hídrico, atendiendo las orientaciones de la supervisión.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Gestionar o Participar en los espacios y escenarios, incluyendo el acompañamiento técnico a las autoridades ambientales, comités regionales, comités técnicos, mesa de modelación, mesas de diálogo social y mesas de trabajo, así como aquellas que sean requeridas por el supervisor, en virtud del cumplimiento del objeto contractual 7. Las demás actividades que le sean requeridas por el Supervisor del Contrato y que tenga relación con el objeto y obligaciones del contrato.</t>
  </si>
  <si>
    <t>CAMILO ERNESTO CASTILLO NEVA</t>
  </si>
  <si>
    <t>Prestar servicios profesionales para apoyar a la Oficina Asesora de Planeación del Ministerio de Ambiente y Desarrollo Sostenible, en las acciones que garanticen el fortalecimiento, mantenimiento y mejora del Sistema de Gestión Ambiental bajo los requisitos de la Norma Técnica Colombiana NTC ISO 14001:2015, alineado con el Sistema Integrado de Gestión y las políticas del Modelo Integrado de Planeación y Gestión, en el marco del programa de auditoria vigente.</t>
  </si>
  <si>
    <t>El valor del contrato a celebrar es hasta por la suma de OCHENTA Y NUEVE MILLONES CIENTO VEINTICINCO MIL PESOS M/CTE ($89.125.000,00), incluido los impuestos a que haya lugar.</t>
  </si>
  <si>
    <t>1. Apoyar la elaboración, actualización y revisión de la documentación e información que avala las actividades y garantiza el cumplimiento de los requisitos legales ambientales y otros aspectos pertinentes del ministerio en el contexto del Sistema de Gestión Ambiental, atendiendo los lineamientos y directrices impartidas por la Coordinación del Grupo de Gestión y Desempeño institucional. 2. Apoyar las actividades requeridas por el Departamento Administrativo de la Función Pública en el marco de la Política de Gestión Ambiental del Modelo Integrado de Planeación y Gestión. 3. Apoyar en las actividades requeridas desde el Sistema de Gestión Ambiental para promover la inclusión de criterios ambientales en los contratos de bienes y servicios firmados por el Ministerio, garantizando su conformidad con la estrategia de compras públicas sostenibles. 4. Apoyar la creación y monitoreo de los programas de gestión ambiental y otras actividades que impacten en el desempeño ambiental institucional, trabajando en conjunto con los procesos y dependencias responsables. Esta labor se realizará conforme a los requisitos establecidos por la Norma Técnica Colombiana ISO 14001:2015, en el marco del programa de auditoria vigente del Sistema integrado de Gestión y el cumplimiento de los requisitos legales aplicables. 5. Apoyar en la elaboración de lineamientos para el desarrollo de estrategias comunicativas que fomenten la apropiación y toma de conciencia sobre el Sistema de Gestión Ambiental Institucional. Estas estrategias actuarán como herramientas para mejorar el desempeño institucional, en el marco del programa de auditoria vigente del Sistema integrado de Gestión y el cumplimiento de requisitos legales aplicables. 6. Prestar asistencia en la organización de la información necesaria para el desarrollo de auditorías, seguimientos o solicitudes de información en el marco del Sistema de Gestión Ambiental, conforme a lo establecido por la norma NTC ISO 14001:2015. Esto abarca, auditorías internas, externas, seguimientos realizados por las autoridades, procesos de evaluación independiente o por entidades en el marco del cumplimiento de requisitos legales aplicables, en relación con la gestión ambiental institucional. 7. Apoyar en la proyección, verificación y ajustes de los documentos de los procesos asignados del Sistema Integrado de Gestión del Ministerio. 8. Las demás actividades relacionadas con el objeto del presente contrato.</t>
  </si>
  <si>
    <t xml:space="preserve">ANA MARIA CHOCONTA SIERRA </t>
  </si>
  <si>
    <t>MERCADEO Y PUBLICIDAD</t>
  </si>
  <si>
    <t>Prestar servicios profesionales al Grupo de Comunicaciones, para apoyar la gestión de las redes sociales del Ministerio de Ambiente y Desarrollo Sostenible, así como proponer y redactar contenidos periodísticos que se requieran publicar en los portales digitales.</t>
  </si>
  <si>
    <t>El valor del contrato a celebrar es hasta por la suma de CIENTO DIEZ MILLONES DOSCIENTOS MIL PESOS M/CTE ($110.200.000), incluido los impuestos a que haya lugar.</t>
  </si>
  <si>
    <t>1. Brindar apoyo en el cubrimiento de los eventos y actividades del Ministerio para publicación de las diversas redes sociales (trinos, posts, contenidos) de la Entidad. 2. Apoyar la realización de informe de redes sociales para medir el desempeño de las estrategias y contenidos generados en redes sociales. 3. Brindar acompañamiento en la elaboración de los mensajes clave para difundir las noticias que se desarrollen desde el ministerio para redes sociales, así como para envío a periodistas y medios de comunicación. 4. Apoyar mensualmente la generación de un informe de métricas de las redes sociales de la entidad y la ministra, que deberá reposar en la carpeta designada por el supervisor del contrato. 5. Monitorear permanentemente los canales digitales de la entidad y proponer acciones de mejora que permitan rediseñar las estrategias digitales y de redes y/o campañas, para lograr un mayor impacto e interacción entre los usuarios finales y la entidad. 6. Asistir a las reuniones citadas por el grupo de Comunicaciones y a todas aquellas que tengan que ver con el objeto del presente contrato. 7. Las demás que sean solicitadas por el Supervisor/a del contrato y que están relacionadas con el objeto contractual.</t>
  </si>
  <si>
    <t>El término estrictamente indispensable para que el contratista cumpla con el objeto y obligaciones contractuales será de once (11) meses y dieciocho (18) días calendario, sin que exceda el 31 de diciembre del año de la suscripción del contrato.</t>
  </si>
  <si>
    <t>MONICA VIVIANA CEBALLOS CRIOLLOS</t>
  </si>
  <si>
    <t>COMUNICACIÓN SOCIAL Y PERIODISMO</t>
  </si>
  <si>
    <t>Prestar servicios profesionales al Ministerio de Ambiente y Desarrollo Sostenible para apoyar la formulación de estrategias comunicacionales que articulen al equipo periodístico con las directrices del Gobierno Nacional, promoviendo una comunicación clara, coherente y efectiva sobre los logros y planes institucionales.</t>
  </si>
  <si>
    <t>El valor del contrato a celebrar es hasta por la suma de CIENTO CUARENTA Y SIETE MILLONES NOVECIENTOS MIL PESOS M/CTE ($147.900.000), incluido los impuestos a que haya lugar.</t>
  </si>
  <si>
    <t>1. Apoyar la revisión y modificación de la redacción e información de los comunicados, columnas, ayudas de memoria, bullets y demás producida por el Grupo de Comunicaciones del Ministerio de Ambiente y Desarrollo Sostenible 2. Brindar acompañamiento al desarrollo de las estrategias de comunicaciones para promover la difusión de las actividades realizadas en los programas y proyectos que adelanta la entidad 3. Apoyar el seguimiento a las asignaciones realizadas a los periodistas del Grupo de Comunicaciones, garantizando su publicación y entrega oportuna mediante reuniones de equipo. 4. Asistir al Grupo de Comunicaciones en el cubrimiento de eventos y/o actividades a las que asista la Ministra o los delegados que sean asignados por el supervisor del contrato. 5. Brindar apoyo en la convocatoria de las ruedas de prensa y demás eventos que desarrolle el Ministerio o en los que sea invitado. 6. Apoyar el seguimiento y desarrollo de proyectos o temas asignados por el supervisor del contrato. 7. Asistir al Grupo de Comunicaciones en las diversas reuniones en las que se requiera su acompañamiento.</t>
  </si>
  <si>
    <t>WILDER GARCIA GOMEZ</t>
  </si>
  <si>
    <t>PROFESIONAL EN MEDIOS AUDIOVISUALES</t>
  </si>
  <si>
    <t>Prestar servicios profesionales al Grupo de Comunicaciones para apoyar el diseño y desarrollo de productos audiovisuales, incluyendo la producción y posproducción de piezas documentales, crónicas y contenidos institucionales que fortalezcan la divulgación de iniciativas del Ministerio de Ambiente y Desarrollo Sostenible.</t>
  </si>
  <si>
    <t>El valor del contrato a celebrar es hasta por la suma de CIENTO DIECISEIS MILLONES DE PESOS M/CTE ($116.000.000), incluido los impuestos a que haya lugar.</t>
  </si>
  <si>
    <t>1. Apoyar técnicamente la generación de contenidos audiovisuales relevantes de eventos de la Entidad donde haga presencial la Ministra o sus delegados para la respectiva publicación en los diferentes canales de comunicación con los que cuenta el Ministerio. 2. Brindar soporte al Grupo de Comunicación con la realización de cubrimiento audiovisual y fotográfico que se requiera por parte de la Entidad. 3. Brindar apoyo técnico al equipo digital y periodístico del Grupo de Comunicaciones en la creación de nuevos productos. 4. Desplazarse dentro y fuera del territorio nacional cuando sea requerido para el cumplimiento de las obligaciones contractuales y legalizar las ordenes de viaje de acuerdo con los términos y lineamientos del Ministerio de Ambiente y Desarrollo Sostenible una vez culminado el desplazamiento. 5. Realizar mensualmente el archivo y revisión de las imágenes y productos realizados fotográfico, proyectos editables y finalizado en la plataforma que determine el supervisor, para la clara y eficiente búsqueda y consulta actual y posterior del equipo en el marco de la transparencia y buen manejo de la información 6. Asistir a las diversas reuniones y/o mesas de trabajo en las que se requiera su acompañamiento. 7. Las demás que sean solicitadas por el Supervisor/a del contrato y que estén relacionadas con el objeto contractual</t>
  </si>
  <si>
    <t>El término estrictamente indispensable para que el contratista cumpla con el objeto y obligaciones contractuales será de hasta once (11) meses y dieciocho (18) días calendario, sin que exceda el 31 de diciembre del año de la suscripción del contrato.</t>
  </si>
  <si>
    <t>CARLOS GIOVANNY SIMBAQUEBA PERAZA</t>
  </si>
  <si>
    <t>Prestación de servicios profesionales a la Dirección de Ordenamiento Ambiental Territorial y del SINA del Ministerio de Ambiente y Desarrollo Sostenible, para apoyar la verificación y certificación de la Función Ecológica de la Propiedad en resguardos indígenas en proceso de ampliación, reestructuración y saneamiento, así como el acompañamiento a la implementación del Decreto 1275 de 2024, los procesos de concertación con pueblos y organizaciones indígenas, y el fortalecimiento del ordenamiento ambiental territorial en sus territorios.</t>
  </si>
  <si>
    <t>1. Apoyar la realización de visitas técnicas de verificación para la certificación de la Función Ecológica de la Propiedad (FEP) en resguardos indígenas que se encuentren en procesos de ampliación, reestructuración y saneamiento, conforme con los lineamientos técnicos y metodológicos establecidos por la Dirección de Ordenamiento Ambiental Territorial y SINA. 2. Elaborar y proyectar los conceptos técnicos sobre el cumplimiento de la FEP en resguardos indígenas, de acuerdo con las solicitudes de la Agencia Nacional de Tierras (ANT). 3. Apoyar a la Dirección de Ordenamiento Ambiental Territorial y SINA en los espacios interinstitucionales y comunitarios relacionados con el ordenamiento ambiental territorial indígena, la Función Ecológica de la Propiedad y el fortalecimiento de las competencias ambientales de las autoridades indígenas. 4. Acompañar, en el marco de las competencias de la DOAT, la implementación y articulación interinstitucional del Decreto 1275 de 2024, contribuyendo al desarrollo de mecanismos de coordinación entre el Ministerio de Ambiente y Desarrollo Sostenible, las autoridades ambientales del SINA, la ANT y las autoridades indígenas, en el marco del reconocimiento de las competencias ambientales propias. 5. Apoyar los espacios de coordinación interna y de seguimiento relacionados con los compromisos y acuerdos suscritos con pueblos y organizaciones indígenas, garantizando la articulación de acciones y el cumplimiento de los compromisos establecidos. 6. Proyectar las respuestas y comunicaciones oficiales relacionadas con los temas étnicos y de ordenamiento ambiental territorial asignados a la Dirección de Ordenamiento Ambiental Territorial y SINA, a través de la plataforma ARCA y demás medios institucionales. 7. Apoyar a Dirección de Ordenamiento Ambiental Territorial y SINA en la actualización y definición de lineamientos para la incorporación de la dimensión ambiental en los planes de vida de las comunidades indígenas 8. Ejecutar las demás actividades que asigne el supervisor del contrato, que guarden relación directa con el objeto contractual.</t>
  </si>
  <si>
    <t>PEDRO MANUEL AVENDAÑO LAITON</t>
  </si>
  <si>
    <t xml:space="preserve">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 </t>
  </si>
  <si>
    <t>El valor del contrato a celebrar es hasta por la suma de OCHENTA Y SEIS MILLONES QUINIENTOS MIL PESOS M/CTE ($86.500.000), incluido los impuestos a que haya lugar</t>
  </si>
  <si>
    <t>JUAN DIEGO RODRÍGUEZ ACUÑA</t>
  </si>
  <si>
    <t>Prestar servicios profesionales de carácter jurídico a la Oficina Asesora Jurídica del Ministerio de Ambiente y Desarrollo Sostenible, orientados en la representación judicial y extrajudicial frente a los procesos judiciales, extrajudiciales y administrativos de la entidad, así como en la formulación, implementación y seguimiento de la política de prevención del daño antijuridico del Ministerio de Ambiente y Desarrollo Sostenible.</t>
  </si>
  <si>
    <t>1. Realizar el seguimiento adecuado y brindar acompañamiento jurídico al grupo de Procesos Judiciales 
en la implementación de la Política de prevención del Daño Antijurídico  vigente. 
2. Adelantar las acciones judiciales y extrajudiciales necesarias para la eficaz defensa de los intereses 
del Ministerio de Ambiente y Desarrollo Sostenible, incluida la vigilancia y seguimiento a los procesos 
que le hayan sido asignados por parte de la Oficina Asesora Jurídica a través del Coordinador del 
grupo de Procesos Judiciales o quien éste designe, ejerciendo la representación judicial y extrajudicial 
de la entidad y su intervención en todas las actuaciones procesales, administrativas, acciones 
constitucionales y demás que le corresponda realizar conforme a la ley. 
3. Realizar acompañamiento y apoyar en la elaboración y definición de líneas jurisprudenciales en 
relación con sentencias relevantes, tanto favorables como desfavorables, sobre los temas que el 
supervisor del contrato determine. 
4. Mantener actualizadas y realizar el registro, de la información y las actuaciones de todos los procesos 
y trámites a su cargo, de todas y cada una de las plataformas de gestión documental y jurídica que 
para tal efecto tiene dispuesta la Oficina Asesora Jurídica (Arca, eKogui, Samai, etc.), o las que en un 
futuro se puedan adquirir la entidad, siguiendo las directrices del Sistema Integrado de Gestión de 
Calidad. 
5. Presentar y generar, cuando a ello hubiere lugar, ayudas de memoria, conceptos y las fichas de 
seguimiento junto con su respectiva actualización sobre los procesos, sus sentencias y órdenes judiciales, identificando en estas las que son de competencia del Ministerio y las Direcciones Técnicas 
del mismo y demás entidades con las cuales se debe interactuar para su cumplimiento y cuando la 
Oficina Asesora Jurídica lo requiera, sustentar ante el Comité correspondiente, en los formatos 
establecidos para el efecto, la posición jurídica que sugiere adoptar el Ministerio de Ambiente y 
Desarrollo Sostenible en las diferentes etapas procesales. 
6. Participar en las reuniones, visitas y demás actividades que sean requeridas para el cumplimiento de 
los objetivos del contrato. 
7. Proyectar, consolidar y gestionar respuestas a derechos de petición, quejas, reclamos, solicitudes de 
información y demás peticiones y requerimientos relacionados con el objeto del contrato, que le sean 
solicitados por la supervisión, para lo cual deberá dar cumplimiento a los términos previstos en la Ley. 
8. Realizar las demás actividades asignadas por el Supervisor del Contrato que estén directamente 
relacionadas con el objeto contractual.</t>
  </si>
  <si>
    <t>El valor del contrato a celebrar es hasta por la suma de OCHENTA Y SEIS MILLONES QUINIENTOS MIL PESOS M/CTE ($86.500.000), incluido los impuestos a que haya lugar.</t>
  </si>
  <si>
    <t>LAURA ANGELICA RUBIO MONCADA</t>
  </si>
  <si>
    <t xml:space="preserve">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 </t>
  </si>
  <si>
    <t>DIEGO JAVIER RODRÍGUEZ  RODRÍGUEZ</t>
  </si>
  <si>
    <t>1. Ejercer la defensa judicial, extrajudicial y administrativa del Ministerio en los procesos y actuaciones que le sean asignados, realizando la vigilancia, seguimiento y la representación legal correspondiente en todas las instancias procesales, constitucionales y administrativas de conformidad con la normatividad vigente 2. Realizar el análisis, trámite y seguimiento de los procesos judiciales, conciliaciones extrajudiciales y demás gestiones jurídicas encomendadas por el supervisor del contrato, velando por su adecuada conducción y oportunidad. 3.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4.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5. Participar activamente en audiencias, reuniones, mesas de trabajo, visitas y demás espacios de coordinación que se deriven del cumplimiento del objeto contractual. 6.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7. Atender las demás actividades que, en el marco de las competencias de la Oficina Asesora Jurídica, sean asignadas por el Supervisor del Contrato y que resulten necesarias para el desarrollo del objeto contractual</t>
  </si>
  <si>
    <t>El valor del contrato a celebrar es hasta por la suma de NOVENTA Y DOS MILLONES DOSCIENTOS SESENTA Y SEIS MIL SEISCIENTOS SESENTA Y SIETE PESOS M/CTE ($92.266.667), incluido los impuestos a que haya lugar.</t>
  </si>
  <si>
    <t xml:space="preserve">C-3299-0900-28-10101C-3299069-02 </t>
  </si>
  <si>
    <t>PEDRO EUGENIO GONZALEZ RODRIGUEZ</t>
  </si>
  <si>
    <t xml:space="preserve">1. Realizar el análisis y trámite de los traslados por competencia derivados de las PQRSD, con el fin de 
realizar de manera correcta la remisión a la entidad responsable de la respuesta dentro de los 
términos legales establecidos y verificando que la información enviada sea completa, pertinente y 
conforme a la normatividad aplicable. 
2. Proyectar respuestas a las peticiones asignadas, de manera pronta, completa y de fondo al asunto 
planteado por el ciudadano, debidamente sustentadas en la normativa aplicable y que sean 
tramitadas dentro de los plazos legales establecidos. 
3. Realizar con la debida anticipación, de manera clara, formal y oportuna, la solicitud y recopilación de 
los insumos necesarios ante las dependencias del Ministerio, para la gestión y resolución de las PQRSD, con el fin de proyectar respuestas de calidad, completas y de fondo y dentro de los plazos 
establecidos. 
4. Realizar seguimiento constante a las solicitudes de insumos e información requeridas a las 
dependencias competentes, con el fin de asegurar su recepción oportuna para la proyección de las 
respuestas de las PQRSD dentro de los términos legales establecidos por la Ley 1755 de 2015 y 
demás normatividad aplicable. 
5. Registrar y mantener actualizada la información relacionada con las PQRSD en los sistemas o 
aplicativos institucionales, asegurando la trazabilidad y respaldo de la gestión realizada. 
6. Las demás actividades asignadas por el supervisor, siempre que estén relacionadas con el objeto y 
las funciones del grupo. </t>
  </si>
  <si>
    <t>El valor del contrato a celebrar es hasta por la suma de CUARENTA MILLONES OCHOCIENTOS TREINTA Y TRES MIL TRESCIENTOS TREINTA Y TRES DE PESOS M/CTE ($40.833.333) incluido los impuestos a que haya lugar.</t>
  </si>
  <si>
    <t>El término estrictamente indispensable para que el contratista cumpla con el objeto y obligaciones contractuales será de OCHO (08) MESES Y CINCO (05) DÍAS o hasta 31 de diciembre del año de la suscripción del contrato, lo primero que ocurra.</t>
  </si>
  <si>
    <t>ANGIE LORENA SILVA GOMEZ</t>
  </si>
  <si>
    <t xml:space="preserve"> INGENIERIA SANITARIA</t>
  </si>
  <si>
    <t>Prestar servicios profesionales a la Unidad Coordinadora para el Gobierno Abierto y Servicio a la Ciudadanía, mediante el apoyo en la gestión, implementación y seguimiento de las estrategias de control social, participación ciudadana y rendición de cuentas, conforme a los lineamientos institucionales y la normatividad vigente en materia de gobierno abierto y atención al ciudadano.</t>
  </si>
  <si>
    <t xml:space="preserve">1. Brinda apoyo en el diseño, implementación y  seguimiento a estrategias, actividades y productos 
orientados a fortalecer las capacidades ciudadanas en materia de control social, participación 
ciudadana y Gobierno Abierto, promoviendo una relación efectiva y transparente entre la ciudadanía 
y la gestión institucional. 
2. Apoyar el desarrollo del proceso de rendición de cuentas 2026 mediante la participación en espacios 
de diálogo, la ejecución de actividades previas y evaluativas, así como en la recepción y seguimiento 
de las PQRS y la aplicación de la encuesta de percepción de dichos espacios. 
3. Atender las PQRSD interpuestas por las veedurías ciudadanas en el marco del control social y 
rendición de cuentas, así como efectuar el seguimiento a aquellas radicadas por veedurías que se 
gestionan en otras áreas del Ministerio, verificando en ambos casos el cumplimiento de los términos 
de respuesta. 
4. Apoyar la revisión, creación, seguimiento y actualización de la información en los micrositios de 
rendición de cuentas, control social y participación ciudadana, asegurando que el contenido sea 
pertinente y responda a las necesidades de la ciudadanía. 
5. Brindar apoyo, aportar conceptos técnicos, información y articulación interinstitucional a las 
dependencias y responsables de la definición de lineamientos, canales y metodologías para la 
construcción de espacios de participación que promuevan el ejercicio del control social y la 
evaluación ciudadana, a los a través de procesos permanentes de rendición de cuentas 
6. Las demás actividades que le sean asignadas por la supervisión del contrato y que estén en el marco 
del objeto del contrato. </t>
  </si>
  <si>
    <t>El valor del contrato a celebrar es hasta por la suma de SESENTA Y NUEVE MILLONES SEISCIENTOS MIL PESOS M/CTE ($69.600.000) incluido los impuestos a que haya lugar.</t>
  </si>
  <si>
    <t>El término estrictamente indispensable para que el contratista cumpla con el objeto y obligaciones contractuales será de ONCE (11) MESES Y DIECIOCHO (18) DÍAS o hasta 31 de diciembre del año de la suscripción del contrato, lo primero que ocurra.</t>
  </si>
  <si>
    <t>DIANA CAROLINA AVILA MORALES</t>
  </si>
  <si>
    <t>ADMINISTRACION DEPORTIVA</t>
  </si>
  <si>
    <t>Prestar servicios de apoyo a la gestión en la Unidad Coordinadora para el Gobierno Abierto y Servicio a la Ciudadanía, mediante la gestión, análisis y actualización de información y estadísticas, así como el seguimiento y apoyo a la implementación de mejora continua de los procesos y procedimientos relacionados con el Modelo Integrado de Planeación y Gestión (MIPG), en cumplimiento de los lineamientos institucionales.</t>
  </si>
  <si>
    <t>1. Apoyar la gestión, recopilación y consolidación de la información y estadísticas relacionadas con los 
procesos y procedimientos de la Unidad Coordinadora para el Gobierno Abierto y Servicio a la 
Ciudadanía, asegurando su veracidad, oportunidad y adecuada organización. 
2. Brindar apoyo en el análisis y gestión de la información del MIPG, mediante la revisión y 
actualización de procesos, procedimientos e instrumentos del Sistema de Gestión de Calidad, 
identificando desviaciones, redundancias y oportunidades de mejora. 
3. Apoyar la medición, consolidación, análisis y reporte de los indicadores de proceso y de gestión, 
planes de mejoramiento, riesgos, acciones MIPG, Plan de acción Institucional. 
4. Brindar apoyo en la elaboración de informes de gestión general de la UCGA, PQRSD y satisfacción 
por atención, de manera oportuna y de acuerdo a los lineamientos institucionales 
5. Las demás actividades que le sean asignadas por la supervisión del contrato y que estén en el marco 
del objeto del contrato.</t>
  </si>
  <si>
    <t>El valor del contrato a celebrar es hasta por la suma de CUARENTA Y SEIS MILLONES CUATROCIENTOS MIL PESOS M/CTE ($46.400.000) incluido los impuestos a que haya lugar.</t>
  </si>
  <si>
    <t>FRANCISCO JAVIER GARCIA CASTILLO</t>
  </si>
  <si>
    <t>Prestación de apoyo a la gestión al Grupo de Contabilidad de la Subdirección Administrativa y Financiera en la asignación y verificación de las cuentas de cobro radicadas por la aplicación ARCA. (1).</t>
  </si>
  <si>
    <t>1. Efectuar la distribución de las cuentas radicadas mediante el aplicativo ARCA Radicación cuentas a las personas designadas, para que realicen la respectiva revisión dentro del grupo. 2. Verificar, registrar y actualizar la Base de Datos de Cuentas de personas naturales, jurídicas y administrativas para su liquidación o corrección. 3. Verificar y registrar en el aplicativo MADS Cuentas la información de las cuentas de personas naturales y jurídicas s que cumplen con los requisitos establecidos para el proceso de liquidación o para su respectiva devolución cuando haya lugar. 4. Apoyar en la revisión de las Arcas asignadas, garantizando su respectivo trámite conforme a los procedimientos establecidos 5. Apoyar al Grupo de Contabilidad en la aprobación de las líneas de ejecución del contrato, correspondientes al plan de pagos, en la plataforma electrónica de contratación SECOP II. 6. Hacer seguimiento a las cuentas de las personas naturales y jurídicas devueltas en el Arca "Corrección Cuentas". 7. Las demás actividades que estén relacionadas con el objeto contractual y que sean asignadas por el supervisor.</t>
  </si>
  <si>
    <t>El valor del contrato a celebrar es hasta por la suma de TREINTA Y NUEVE MILLONES TRECE MIL TRESCIENTOS TREINTA Y TRES PESOS M/CTE ($39.013.333), incluido los impuestos a que haya lugar.</t>
  </si>
  <si>
    <t>El término estrictamente indispensable para que el contratista cumpla con el objeto y obligaciones contractuales será por once (11) meses y veintidós (22) días, o hasta 31 de diciembre del año de la suscripción del contrato, lo primero que ocurra.</t>
  </si>
  <si>
    <t>JOSE ORLANDO SERRANO SUAREZ</t>
  </si>
  <si>
    <t>Prestación de servicios profesionales al Grupo de Tesorería para el trámite de revisión y pago de obligaciones, así como el análisis y la verificación para la presentación de impuestos a cargo de la Entidad.</t>
  </si>
  <si>
    <t>1. Realizar la revisión y el pago de las obligaciones que le sean asignadas en el sistema SIIF Nación. 2. Revisar y depurar mensualmente la bolsa de deducciones, generar las ordenes de transferencia de las mismas y reportar al supervisor. 3. Verificar y pagar la obligación de la nómina de funcionarios y ex funcionarios de la entidad. 4. Constatar la información de las retenciones municipales y nacionales, enviada por el Grupo de Contabilidad para su presentación, según la normatividad vigente. 5. Hacer mensualmente el informe del indicador de gestión de calidad y los demás que sean solicitados por el supervisor del contrato. 6. Las demás actividades que estén relacionadas con el objeto contractual y que sean asignadas por el supervisor.</t>
  </si>
  <si>
    <t>El valor del contrato a celebrar es hasta por la suma de SETENTA Y CINCO MILLONES CUATROCIENTOS MIL PESOS M/CTE ($75.400.000), incluido los impuestos a que haya lugar.</t>
  </si>
  <si>
    <t>El término estrictamente indispensable para que el contratista cumpla con el objeto y obligaciones contractuales será por Once (11) meses y dieciocho (18) días, o hasta 31 de diciembre del año de la suscripción del contrato, lo primero que ocurra.</t>
  </si>
  <si>
    <t xml:space="preserve">FABIO RAMIREZ CHAUSTRE </t>
  </si>
  <si>
    <t>Prestar servicios profesionales de apoyo técnico a la Dirección de Asuntos Ambientales Sectorial y Urbana del Ministerio de Ambiente y Desarrollo Sostenible, para la implementación y operación del Sistema Único de Información de Pasivos Ambientales (SUIPA), a través del micrositio de Pasivos Ambientales y del Sistema de Información Geográfica de Pasivos Ambientales.</t>
  </si>
  <si>
    <t>1. Elaborar y presentar al supervisor un plan detallado de trabajo, que incluya actividades, cronograma y entregables, en un plazo máximo de diez (10) días calendario tras cumplir con los requisitos de ejecución establecidos en el contrato. 2. Realizar las actividades para el funcionamiento del micrositio de Pasivos Ambientales. 3. Gestionar la base de datos de sitios en sospecha de ser pasivos ambientales y de las declaratorias. 4. Implementar el SIG de Pasivos Ambientales con las herramientas tecnológicas institucionales. 5. Apoyar la gestión de información y requerimientos judiciales y otros actos administrativos. 6. Prestar apoyo en la capacitación, divulgación y formación de los instrumentos técnicos y normativos de las autoridades ambientales y ciudadanía en general. 7. Apoyar la gestión de información y requerimientos judiciales y otros actos administrativos. 8. Apoyar la elaborar de conceptos de viabilidad para el Mecanismo de Obras por Impuestos de acuerdo con las solicitudes recibidas. 9.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10. Participar en las reuniones, mesas de trabajo y comités que sean requeridos por el supervisor del contrato, relacionados con el objeto y obligaciones contractuales, para lo cual se debe allegar los soportes de asistencia, ayudas de memoria y soporte del seguimiento a los compromisos establecidos, en caso de que aplique. 11.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t>
  </si>
  <si>
    <t>El término estrictamente indispensable para que el contratista cumpla con el objeto y obligaciones contractuales será DIEZ (10) MESES o hasta 31 de diciembre 2026, lo primero que ocurra.</t>
  </si>
  <si>
    <t>JAVIER ORLANDO MORENO MENDEZ</t>
  </si>
  <si>
    <t>Prestar servicios profesionales a la Dirección de Asuntos Ambientales Sectorial y Urbana del Ministerio de Ambiente y Desarrollo Sostenible, para apoyar la formulación, divulgación e implementación de políticas e instrumentos para la gestión de los plásticos de un solo uso y de los residuos sólidos en el contexto de la economía circular y Basura Cero</t>
  </si>
  <si>
    <t>1. Elaborar y presentar al supervisor un plan detallado de trabajo, que incluya actividades, cronograma y entregables, en un plazo máximo de diez (10) días calendario tras cumplir con los requisitos de ejecución establecidos en el contrato. 2. Apoyar técnicamente a la Dirección en la orientación, análisis y elaboración de pronunciamientos, recomendaciones, insumos e informes técnicos relacionados con proyectos especiales o temas estratégicos, designados por la Supervisión, acorde con el objeto contractual. 3. Apoyar en la socialización e implementación del Plan de reconversión productiva y adaptación laboral en el contexto de la Ley 2232 de 2022. 4. Apoyar la socialización e implementación de la política Nacional de Sustitución de plástico de un solo uso y en el desarrollo y divulgación a nivel nacional y territorial. 5. Aportar insumos para la estructuración de la política de producción y consumo responsable, con enfoque de economía circular. 6. Apoyar en el desarrollo de la agenda interministerial con el Ministerio de Vivienda en lo concerniente al programa Basura cero y la gestión municipal de residuos. 7. Realizar seguimiento técnico a proyectos territoriales priorizados en municipios con menos de 50.000 habitantes, que dan cumplimiento al indicador de SINERGIA No. 164 del Plan Nacional de Desarrollo, en el marco del objeto contractual. 8.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9.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10.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11. Cumplir con las demás obligaciones que le sean asignadas por el supervisor del contrato, inherentes a la naturaleza del objeto contractual.</t>
  </si>
  <si>
    <t>El valor del contrato a celebrar es hasta por la suma de CIENTO SIETE MILLONES CIEN MIL DE PESOS M/CTE ($107.100.000) PESOS M/CTE ($107.100.000), incluido los impuestos a que haya lugar.</t>
  </si>
  <si>
    <t>ANDRES FELIPE GARZON FLOREZ</t>
  </si>
  <si>
    <t>Prestar servicios profesionales a la Dirección de Asuntos Ambientales Sectorial y Urbana del Ministerio de Ambiente y Desarrollo Sostenible, como apoyo técnico en la consolidación y aplicación de herramientas de análisis y seguimiento institucional para la implementación y evaluación de la Política de Gestión Ambiental Urbana, con énfasis en la integración del componente de información y conocimiento.</t>
  </si>
  <si>
    <t>1. Presentar para aprobación del supervisor un plan de trabajo (actividades, cronograma y entregables) dentro de los diez (10) días siguientes al cumplimiento de los requisitos de ejecución del contrato. 2. Apoyar técnicamente en la integración y fortalecimiento de fuentes de información ambiental urbana dentro del SIAC, en articulación con IDEAM. 3. Generar insumos técnicos para el diseño de metodologías de análisis y para el seguimiento de la Política de Gestión Ambiental Urbana (PGAU). 4. Apoyar acciones para la implementación y fortalecimiento de capacidades, promoción y divulgación de la Política de Gestión Ambiental Urbana (PGAU). 5. Apoyar en la construcción de herramientas de evaluación para medir avances en la implementación de la Política de Gestión Ambiental Urbana (PGAU) a nivel territorial. 6. Apoyar en la consolidación de reportes técnicos sobre el desempeño de las ciudades y la implementación de las actividades de la Política de Gestión Ambiental Urbana (PGAU). 7.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8.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10. Cumplir con las demás obligaciones que le sean asignadas por el supervisor del contrato, inherentes a la naturaleza del objeto contractual.</t>
  </si>
  <si>
    <t>El valor del contrato a celebrar es hasta por la suma de SETENTA Y TRES MILLONES CIENTO CINCUENTA MIL PESOS M/CTE ($73.150.000), incluido los impuestos a que haya lugar.</t>
  </si>
  <si>
    <t>ANDREA CAROLINA REINA ROJAS</t>
  </si>
  <si>
    <t>Prestar servicios profesionales a la Dirección de Asuntos Ambientales Sectorial y Urbana del Ministerio de Ambiente y Desarrollo Sostenible, en la elaboración de insumos técnicos para la reglamentación de instrumentos transversales del licenciamiento ambiental, orientados al fortalecimiento y mejoramiento del trámite y del desempeño de las autoridades ambientales.</t>
  </si>
  <si>
    <t xml:space="preserve">1. Presentar para aprobación del supervisor un plan de trabajo (actividades, cronograma y entregables) 
dentro de los diez (10) días siguientes al cumplimiento de los requisitos de ejecución del contrato. 
2. Apoyar en la elaboración de insumos técnicos y adelantar la gestión necesaria para la actualización del 
marco general regulatorio sobre licencias ambientales. 
3. Participar y apoyar la realización de espacios de concertación con actores institucionales, sectoriales y de 
la sociedad civil interesados en la actualización de la normativa de licenciamiento ambiental. 
4. Generar insumos técnicos para dar respuestas y elaborar los informes requeridos relacionados con el 
objeto contractual. 
5. Brindar apoyo en la formulación de instrumentos para mejorar el proceso de seguimiento al desempeño 
de las autoridades ambientales, en el marco del licenciamiento ambiental.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 </t>
  </si>
  <si>
    <t>El valor del contrato a celebrar es hasta por la suma de CIENTO OCHO MILLONES CIENTO SETENTA MIL PESOS M/CTE ($108.170.000), incluido los impuestos a que haya lugar.</t>
  </si>
  <si>
    <t>Prestar servicios profesionales a la Dirección de Asuntos Ambientales Sectorial y Urbana del Ministerio de Ambiente y Desarrollo Sostenible, en la generación de insumos técnicos para el desarrollo y fortalecimiento de instrumentos de prevención y control de emisiones contaminantes, con énfasis en olores ofensivos; y la implementación del modelo de gobernanza del aire.</t>
  </si>
  <si>
    <t>1. Presentar para aprobación del supervisor un plan de trabajo (actividades, cronograma y entregables) dentro de los diez (10) días siguientes al cumplimiento de los requisitos de ejecución del contrato. 2. Generar insumos técnicos para la formulación del diagnóstico técnico de la Política Nacional de Calidad Acústica, así como su implementación y seguimiento. 3. Apoyar la generación de insumos técnicos para la actualización y reglamentación de instrumentos relacionados con la gestión de olores ofensivos, con énfasis en el permiso de emisión y la Resolución 1541 de 2013. 4. Apoyar la implementación y seguimiento del modelo de gobernanza del aire, con énfasis en la estrategia de articulación Estado–Academia. 5.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6.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7.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8. Cumplir con las demás obligaciones que le sean asignadas por el supervisor del contrato, inherentes a la naturaleza del objeto contractual.</t>
  </si>
  <si>
    <t>El valor del contrato a celebrar es hasta por la suma de SETENTA Y DOS MILLONES OCHOCIENTOS TREINTA MIL PESOS M/CTE ($72.830.000), incluido los impuestos a que haya lugar.</t>
  </si>
  <si>
    <t>JUAN CARLOS SANCHEZ CONTRERAS</t>
  </si>
  <si>
    <t>QUIMICA</t>
  </si>
  <si>
    <t>Prestar servicios profesionales a la Dirección de Asuntos Ambientales Sectorial y Urbana del Ministerio de Ambiente y Desarrollo Sostenible, para apoyar el proceso priorización de las sustancias químicas de uso industrial y la aplicabilidad de los instrumentos de gestión definidos en el Titulo 7B de la Parte 2 del Libro 2 del Decreto 1076 de 2015, Único Reglamentario del Sector Ambiente y Desarrollo Sostenible.</t>
  </si>
  <si>
    <t>1. Presentar para aprobación del supervisor un plan de trabajo (actividades, cronograma y entregables) dentro de los diez (10) días calendario siguientes al cumplimiento de los requisitos de ejecución del contrato. 2. Apoyar y dar soporte técnico sobre los temas que sean competencia del Ministerio de Ambiente y Desarrollo Sostenible que surjan de la normativa del Programa de Gestión de Sustancias Químicas de Uso Industrial. 3. Apoyar desde el punto de vista temático, en las actualizaciones, socializaciones o capacitaciones y análisis de información del inventario nacional de sustancias químicas de uso industrial. 4. Participar desde el punto de vista temático en los procesos requeridos para la expedición de un proyecto normativo que establezca los criterios y condiciones para identificar las sustancias químicas de uso industrial que se consideren prioritarias o de interés para la salud o el ambiente. 5. Apoyar cuando sea requerido, las jornadas de capacitación o divulgación relacionadas con las funciones de la Dirección de Asuntos Ambientales, Sectorial y Urbana en las que la experticia del contratista cumpla y sea requerida o en las que se relacione el objeto contractual.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Apoyar con la proyección, el reporte y las evidencias de las acciones establecidas en el Plan de Acción y/o informes solicitados por el supervisor(a) relacionados con las funciones de la Dirección de Asuntos Ambientales, Sectorial y Urbana, garantizando su conservación mediante el cargue respectivo en las carpetas digitales institucionales designadas para ello. 9. Cumplir con las demás obligaciones que le sean asignadas por el supervisor del contrato, inherentes a la naturaleza del objeto contractual.</t>
  </si>
  <si>
    <t>SERGIO RODRIGO HERNANDEZ CRUZ</t>
  </si>
  <si>
    <t>Prestar servicios profesionales para gestionar y realizar las actividades relacionadas con el fortalecimiento institucional y del sector minero, así como la gestión del conocimiento en economía circular en la minería, en cumplimiento de las metas de la gestión ambiental minera del Plan de Acción de la Dirección de Asuntos Ambientales Sectorial y Urbana del Ministerio de Ambiente y Desarrollo Sostenible y de la normativa vigente.</t>
  </si>
  <si>
    <t>1. Elaborar y presentar al supervisor un plan detallado de trabajo, que incluya actividades, cronograma 
y entregables, en un plazo máximo de diez (10) días calendario tras cumplir con los requisitos de 
ejecución establecidos en el contrato.
2. Apoyar a la Dirección en la elaboración de lineamientos técnicos con las alternativas diferenciales 
para el aprovechamiento de residuos mineros (colas, estériles, escorias) en la minería en el marco 
de la implementación de la economía circular y las mejores técnicas disponibles. 
3. Apoyar a la DAASU en el cumplimiento de los acuerdos del paro cívico de Buenaventura 
relacionados con la recuperación de áreas degradadas por la minería y el seguimiento y control a 
patios de acopio de carbón. 
4. Brindar asistencia técnica y fortalecimiento de capacidades a los diferentes actores de la cadena de 
valor del sector minero, entes territoriales y autoridades ambientales sobre la instrumentación técnica 
ambiental vigente (términos de referencia, guías minero ambientales, normas técnicas colombianas, 
economía circular, entre otros) 
5. Apoyar en la estructuración y ejecución de proyectos, alianzas estratégicas, memorandos de 
entendimiento relacionados con la economía circular, la evaluación ambiental estratégica y la 
evaluación de impacto ambiental aplicables al sector minero. 
6. Apoyar en la elaboración normativa, guías y/o términos de referencia aplicables al cierre y poscierre 
minero, así como en la implementación de los distritos mineros especiales para diversificación 
productiva según le sea asignado. 
7. Gestionar y ejecutar las acciones requeridas para dar cumplimiento a ordenes judiciales y/o 
movilizaciones sociales de competencia de la DAASU según le sea asignado. 
8. Participar en las reuniones, mesas de trabajo y comités técnicos convocados para el cumplimiento 
del convenio No. CI-1251-2023, llevando a cabo el seguimiento técnico correspondiente para 
asegurar el cumplimiento de las actividades acordadas por ambas partes.  
9.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10.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11.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12. Cumplir con las demás obligaciones que le sean asignadas por el supervisor del contrato, inherentes 
a la naturaleza del objeto contractual.</t>
  </si>
  <si>
    <t>El valor del contrato a celebrar es hasta por la suma de CIENTO TREINTA MILLONES DE PESOS M/CTE ($130.000.000), incluido los impuestos a que haya lugar.</t>
  </si>
  <si>
    <t xml:space="preserve">C-3201-0900-7-10101D-3201029-02 </t>
  </si>
  <si>
    <t>CARLOS ANDRÉS MORENO MEDINA</t>
  </si>
  <si>
    <t>INGENIERIA GEOLOGICA</t>
  </si>
  <si>
    <t>Prestar servicios profesionales a la Dirección de Asuntos Ambientales Sectorial y Urbana del Ministerio de Ambiente y Desarrollo Sostenible, para apoyar en la formulación de instrumentos técnicos y normativos de gestión ambiental en el sector eléctrico, con énfasis en proyectos hidroeléctricos y geotérmicos.</t>
  </si>
  <si>
    <t>1. Elaborar y presentar al supervisor un plan detallado de trabajo, que incluya actividades, cronograma y entregables, en un plazo máximo de diez (10) días calendario tras cumplir con los requisitos de ejecución establecidos en el contrato. 2. Apoyar técnicamente la estructuración y gestión de los Términos de Referencia para la elaboración del Estudio de impacto Ambiental en proyectos de pequeños aprovechamientos hidroeléctricos. 3. Apoyar técnicamente la actualización y divulgación de los Términos de referencia para la elaboración del estudio de impacto ambiental para la construcción y operación de centrales generadoras de energía hidroeléctricas. 4. Apoyar técnicamente la expedición y divulgación de los Términos de Referencia para la elaboración del Estudio de impacto Ambiental en proyectos de explotación (uso) de energía geotérmica 5. Brindar acompañamiento técnico para la gestión de impactos de proyectos hidroeléctricos y de geotermia 6. Aportar insumos para la estructuración de guías o lineamientos ambientales para el desarrollo de proyectos de generación de energía a partir de fuentes no convencionales de energía renovable (FNCER), según se requiera. 7.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8. Participar en las reuniones, mesas de trabajo y demás que sean requeridos por el supervisor del contrato, relacionados con el objeto y obligaciones contractuales, para lo cual se debe allegar los soportes de asistencia, ayudas de memoria y soporte del seguimiento a los compromisos establecidos, en caso de que aplique</t>
  </si>
  <si>
    <t xml:space="preserve"> MARYORI PEREZ CARRILLO</t>
  </si>
  <si>
    <t>Prestar servicios profesionales a la Subdirección Administrativa y Financiera del Ministerio de Ambiente y Desarrollo Sostenible enfocados en garantizar el cumplimiento de la política de planeación institucional del Modelo Integrado de Planeación y Gestión (MIPG) fortaleciendo el avance de los procesos.</t>
  </si>
  <si>
    <t>1.Apoyar la planificación, consolidación y seguimiento de la información requerida en los planes de mejoramiento suscritos por la Subdirección Administrativa y Financiera y sus grupos, incluyendo el Plan de Acción, el Modelo Integrado de Planeación y Gestión, derivados de evaluaciones internas o externas. 2. Fungir como enlace con la Oficina Asesora de Planeación para la consolidación de los reportes requeridos en el marco del Sistema Integrado de Calidad y del Modelo Integrado de Planeación y Gestión, correspondientes a los grupos internos de trabajo de la Subdirección. 3. Realizar seguimiento a los planes de mejoramiento suscritos por los grupos de la SAF, derivados de oportunidades de mejora identificadas por la Oficina Asesora de Planeación o por la Oficina de Control Interno, como resultado de sus evaluaciones. 4. Participar en el acompañamiento de la actualización del mapa de riesgos por procesos y apoyar el seguimiento a los riesgos identificados, en cumplimiento de los lineamientos establecidos por la Oficina Asesora de Planeación. 5. Brindar apoyo con los grupos de la Subdirección Administrativa y Financiera la formulación, medición y análisis de indicadores que permitan evaluar el cumplimiento de las Políticas de Gestión y Desempeño Institucional. 6. Acompañar a los grupos de la Subdirección Administrativa y Financiera en la adopción, actualización y eliminación de documentos que deban ser publicados en el Sistema de Gestión de Calidad, dando cumplimiento a la Política de Fortalecimiento Organizacional y Simplificación de Procesos. 7. Apoyar a los grupos de la Subdirección Administrativa y Financiera en el control y seguimiento al Programa de Transparencia y Ética Pública, garantizando el cumplimiento de la Política de transparencia y acceso a la información pública 8. Adelantar soporte en la gestión y archivo de los expedientes derivados de los trámites ejecutados conforme 
al objeto contractual, conforme a las directrices establecidas y la normativa vigente del Archivo General de la 
Nación aplicada al archivo de la Subdirección Administrativa y Financiera. 
9. Las demás actividades que estén relacionadas con el objeto contractual y que sean asignadas por el 
supervisor.</t>
  </si>
  <si>
    <t>El valor del contrato a celebrar es hasta por la suma de SESENTA Y CUATRO MILLONES SETECIENTOS CUATRO MIL OCHOCIENTOS PESOS M/CTE ($64.704.800), incluido los impuestos a que haya lugar.</t>
  </si>
  <si>
    <t>El término estrictamente indispensable para que el contratista cumpla con el objeto y obligaciones contractuales será Once (11) Meses y Dieciocho (18) días, o hasta 31 de diciembre de 2026, lo primero que ocurra.</t>
  </si>
  <si>
    <t>HERNAN CHIQUIZA VEGA</t>
  </si>
  <si>
    <t>Prestar servicios profesionales al Grupo de Gestión Documental para apoyar la planificación, desarrollo y control de las tareas archivísticas requeridas para la organización de los fondos documentales acumulados mediante la implementación de las Tablas de Valoración Documental y la consolidación de los inventarios documentales para el fortalecimiento del archivo central del Ministerio de Ambiente y Desarrollo Sostenible</t>
  </si>
  <si>
    <t>1. Asignar, registrar, controlar y hacer seguimiento de las actividades a ejecutar por parte de los auxiliares de archivo en el marco de la implementación de las Tablas de Valoración Documental de acuerdo con el plan de trabajo archivístico integral para la organización de los fondos documentales acumulados y las Tablas de Retención Documental. 2. Producir y asignar los códigos de barras para la identificación de cajas, carpetas, medios físicos y analógicos, llevando un registro actualizado de estos mediante la herramienta definida para tal efecto. 3. Alimentar y mantener actualizado el inventario documental único del archivo central incluyendo los ingresos por transferencias primarias, la recepción de fondos acumulados, las transferencias secundarias y los procesos técnicos que se realicen. 4. Llevar y mantener actualizado el registro de ingreso de documentos al archivo central del Ministerio. 5. Realizar el control de calidad a los productos y procesos requeridos en el archivo central y construir los reportes respectivos, así como asegurar y verificar la corrección de los errores detectados y ajustes que sean solicitados. 6. Apoyar la formulación, actualización o ajuste de los instrumentos archivísticos, lineamientos, documentos técnicos o normativos, procesos y procedimientos en materia de gestión documental y archivos que le sean asignados. 7. Participar en la preparación de informes, reportes de indicadores y documentos técnicos, así como las respuestas a comunicaciones que sean requeridos por el Grupo de Gestión Documental, recopilando los datos y evidencias de soporte necesarios. 8. Asistir a las reuniones y/o eventos que sean requeridos por el supervisor del contrato y que estén relacionados en el marco contractual, entre ellas las actividades programadas por la Mesa Sectorial de Gestión Documental. 9. Todas las demás que le sean asignadas por el Supervisor del Contrato y que tengan relación con el objeto contractual. </t>
  </si>
  <si>
    <t>El valor del contrato a celebrar es hasta por la suma de CINCUENTA Y NUEVE MILLONES NOVECIENTOS VEINTINUEVE MIL OCHENTA PESOS M/CTE. ($59.929.080), incluido los impuestos a que haya lugar.</t>
  </si>
  <si>
    <t>El término estrictamente indispensable para que el contratista cumpla con el objeto y obligaciones contractuales será ONCE (11) meses DIECIOCHO (18) días, o hasta 31 de diciembre de 2026, año de la suscripción del contrato, lo primero que ocurra.</t>
  </si>
  <si>
    <t>MANUEL RICARDO RODRIGUEZ CIFUENTES</t>
  </si>
  <si>
    <t>CIENCIA DE LA INFORMACION - BIBLIOTECOLOGIA</t>
  </si>
  <si>
    <t>Prestar servicios profesionales al Grupo de Gestión Documental para planificar y realizar el seguimiento a la gestión documental institucional mediante auditorias y seguimiento a los planes de mejoramiento en el marco del Subprograma de auditoría en gestión documental; seguimiento al Plan Institucional de Archivos, el Programa de Gestión Documental, el Plan de conservación en articulación con los compromisos de Plan de Acción Institucional - PAI y a los indicadores del proceso definidos en el Sistema Integrado de Gestión - SIG del Ministerio de Ambiente y Desarrollo Sostenible</t>
  </si>
  <si>
    <t xml:space="preserve">1. Formular y presentar el plan de trabajo de la vigencia y presentar los avances periódicos 
requeridos.  
2. Programar y efectuar las auditorías de control y seguimiento a la gestión documental en los 
archivos de gestión del Ministerio, de conformidad con el Subprograma especifico de auditoría y 
control del Programa de Gestión Documental – PGD; así como elaborar las respectivas actas e 
informes de las visitas.    
3. Consolidar y realizar seguimiento a los planes de mejoramiento derivados de las auditorías de 
control y seguimiento a la gestión documental.   
4. Mantener actualizados los registros de información del Grupo de Gestión Documental sobre el 
estado de los archivos de gestión, con base en la información suministrada por los respectivos 
enlaces.  
5. Formular o actualizar los instrumentos archivísticos, lineamientos, documentos técnicos o 
normativos, procesos y procedimientos, entre otros, que sean requeridos por el Grupo de Gestión 
Documental. 
6. Apoyar la preparación de información, reportes, respuestas a solicitudes de los entes de control 
u otras entidades que sean requeridas. 
7. Asistir a las reuniones y/o eventos que sean requeridos por el supervisor del contrato y que estén 
relacionados en el marco contractual.     
8. Todas las demás que le sean asignadas por el Supervisor del Contrato y que tenga relación con 
el objeto contractual. </t>
  </si>
  <si>
    <t>El valor del contrato a celebrar es hasta por la suma de (CINCUENTA MILLONES CUATROCIENTOS NOVENTA MIL PESOS M/CTE ($50.490.000), incluido los impuestos a que haya lugar.</t>
  </si>
  <si>
    <t>El término estrictamente indispensable para que el contratista cumpla con el objeto y obligaciones contractuales será NUEVE (9) meses, o hasta 31 de diciembre de 2026, año de la suscripción del contrato, lo primero que ocurra.</t>
  </si>
  <si>
    <t>SULMA LILIANA GAONA PÉREZ</t>
  </si>
  <si>
    <t>Prestar servicios profesionales para apoyar a la Oficina Asesora de Planeación del Ministerio de Ambiente y Desarrollo Sostenible, en la realización de acciones encaminadas a la gestión de los proyectos de inversión presentados a través de los diferentes fondos del Ministerio de Ambiente y Desarrollo Sostenible o en marco del cumplimiento de las funciones de la oficina, desde la formulación, conceptualización metodológica, evaluación, emisión de conceptos o pronunciamientos y seguimiento.</t>
  </si>
  <si>
    <t>1. Apoyar el proceso de estructuración de proyectos de inversión realizando acompañamiento técnico y resolviendo consultas sobre términos de referencia, formulación y ajustes necesarios para cumplir con las directrices impartidas por la oficina asesora de planeación, los lineamientos establecidos por el ministerio y los reglamentos operativos de los diferentes fondos, reportando los avances en los formatos requeridos acorde con las metodologías vigentes, socialización los términos de referencia. 2. Realizar la evaluación y seguimiento sobre los proyectos de inversión, presentados por las entidades del sector ambiente y desarrollo sostenible, entes territoriales y otros actores interesados, revisando documentos técnicos, emitiendo conceptos, proyectando respuestas, y reportando la información en el formato establecido asegurando que se envíen a los expedientes físicos o electrónicos de los proyectos, atendiendo los lineamientos y directrices impartidas por la oficina asesora de planeación. 3. Apoyar en la revisión, elaboración, actualización y divulgación de procedimientos, metodologías, guías técnicas, manuales o lineamientos relacionados con la formulación, evaluación y seguimiento de proyectos de inversión, participando en reuniones solicitadas por el supervisor y proporcionando evidencias de las tareas realizadas, como documentos, actas o ayudas de memoria como soporte del seguimiento a los compromisos establecidos, en caso de aplicar. 4. Participar o asistir en mesas de trabajo o, reuniones para guiar a las entidades que presentan proyectos de inversión del sector Ambiente y Desarrollo Sostenible ante el Ministerio, así como de los diferentes fondos del Ministerio, en la presentación de los informes conforme a los procedimientos de la Oficina Asesora de Planeación, reportándolo en el formato establecido y entregándolo para el repositorio de los proyectos. 5. Apoyar con la proyección de las respuestas a las solicitudes de información, peticiones, quejas y reclamos dentro de los términos legales establecidos que efectúen los usuarios internos y externos de la entidad relacionados con sus funciones, así como las demás que le sean asignadas por el supervisor del contrato y/o que se encuentren acordes con el objeto contractual.</t>
  </si>
  <si>
    <t>El valor del contrato a celebrar es hasta por la suma de CIENTO CUATRO MILLONES CUARENTA MIL PESOS. M/CTE ($104.040.000), incluido los impuestos a que haya lugar.</t>
  </si>
  <si>
    <t>DIEGO ARMANDO RODRIGEZ PANQUEVA</t>
  </si>
  <si>
    <t>Coordinador del Grupo de Apoyo Técnico, Evaluación y Seguimiento a Proyectos de Inversión</t>
  </si>
  <si>
    <t>El término estrictamente indispensable para que el contratista cumpla con el objeto y obligaciones contractuales será 11 meses y 10 días calendario, o hasta 31 de diciembre del año de la suscripción del contrato, lo primero que ocurra</t>
  </si>
  <si>
    <t>GERMÁN DARÍO FAJARDO BARRETO</t>
  </si>
  <si>
    <t>El valor del contrato a celebrar es hasta por la suma de CIENTO CUATRO MILLONES CUARENTA MIL PESOS M/CTE ($104.040.000), incluido los impuestos a que haya lugar.</t>
  </si>
  <si>
    <t>JAIME ALBERTO RODRÍGUEZ GARCÍA</t>
  </si>
  <si>
    <t>1. Apoyar el proceso de estructuración de proyectos de inversión realizando acompañamiento técnico y 
resolviendo consultas sobre términos de referencia, formulación y ajustes necesarios para cumplir con 
las directrices impartidas por la oficina asesora de planeación, los lineamientos establecidos por el 
ministerio y los reglamentos operativos de los diferentes fondos, reportando los avances en los 
formatos requeridos acorde con las metodologías vigentes, socialización los términos de referencia. 
2. Realizar la evaluación y seguimiento sobre los proyectos de inversión, presentados por las entidades 
del sector ambiente y desarrollo sostenible, entes territoriales y otros actores interesados, revisando 
documentos técnicos, emitiendo conceptos, proyectando respuestas, y reportando la información en 
el formato establecido asegurando que se envíen a los expedientes físicos o electrónicos de los 
proyectos, atendiendo los lineamientos y directrices impartidas por la oficina asesora de planeación. 
3. Apoyar en la revisión, elaboración, actualización y divulgación de procedimientos, metodologías, guías 
técnicas, manuales o lineamientos relacionados con la formulación, evaluación y seguimiento de 
proyectos de inversión, participando en reuniones solicitadas por el supervisor y proporcionando 
evidencias de las tareas realizadas, como documentos, actas o ayudas de memoria como soporte del 
seguimiento a los compromisos establecidos, en caso de aplicar. 
4. Participar o asistir en mesas de trabajo o, reuniones para guiar a las entidades que presentan 
proyectos de inversión del sector Ambiente y Desarrollo Sostenible ante el Ministerio, así como de los 
diferentes fondos del Ministerio, en la presentación de los informes conforme a los procedimientos de 
la Oficina Asesora de Planeación, reportándolo en el formato establecido y entregándolo para el 
repositorio de los proyectos. 
5. Apoyar con la proyección de las respuestas a las solicitudes de información, peticiones, quejas y 
reclamos dentro de los términos legales establecidos que efectúen los usuarios internos y externos de 
la entidad relacionados con sus funciones, así como las demás que le sean asignadas por el supervisor 
del contrato y/o que se encuentren acordes con el objeto contractual.</t>
  </si>
  <si>
    <t>CAMILO ANDRES POMARES QUIMBAYA</t>
  </si>
  <si>
    <t>MIGUEL FERNANDO CAICEDO MAHECHA</t>
  </si>
  <si>
    <t>ADMINISTRACION DE EMPRESAS
COMERCIALES</t>
  </si>
  <si>
    <t>Prestación de servicios profesionales a la Oficina de Tecnologías de la Información y la Comunicación del Ministerio de Ambiente y Desarrollo Sostenible, para apoyar las actividades de análisis, diseño, planificación, ejecución, seguimiento y documentación de pruebas funcionales y de regresión de los sistemas de información institucionales, garantizando la calidad de los desarrollos, el cumplimiento de los requerimientos y la trazabilidad de los hallazgos conforme a los lineamientos técnicos de la Entidad.</t>
  </si>
  <si>
    <t>1. Apoyar el análisis de los requerimientos y cambios solicitados sobre los sistemas de información institucionales, identificando impactos funcionales, reglas de negocio, flujos y escenarios a validar, como insumo para la definición del alcance de pruebas por parte de la OTIC. 2. Apoyar y participar en el diseño de las soluciones de aseguramiento de calidad asociadas a los desarrollos encomendados, colaborando en la definición de planes de prueba, casos de prueba, criterios de aceptación y datos de prueba, de acuerdo con los lineamientos tecnológicos y funcionales establecidos por la Oficina de Tecnologías de la Información y la Comunicación. 3. Apoyar la construcción, actualización y mantenimiento de los casos de prueba funcionales y de regresión, colaborando en la cobertura de flujos principales, alternos y escenarios críticos de los sistemas de información institucionales. 4. Apoyar la atención de requerimientos de validación funcional sobre nuevas funcionalidades, ajustes o correcciones, colaborando en la ejecución de las pruebas definidas, el registro de resultados y la verificación de que las soluciones implementadas respondan a lo solicitado. 5. Apoyar la ejecución de pruebas funcionales, de regresión y, cuando se requiera, pruebas de aceptación interna, colaborando en el registro de evidencias, el seguimiento a la corrección de errores detectados y la verificación de su solución. 6. Apoyar las actividades de despliegue y puesta en marcha de nuevas versiones o componentes de software en los diferentes ambientes definidos, colaborando en las verificaciones funcionales posteriores a cada implementación. 7. Apoyar la elaboración y actualización de la documentación funcional de pruebas (planes, matrices, reportes de resultados, actas de validación, entre otros), utilizando los formatos y herramientas definidos por la Oficina de Tecnologías de la Información y la Comunicación. 8. Apoyar el registro, actualización y seguimiento de los casos de prueba, hallazgos, incidencias y evidencias en las plataformas institucionales de gestión de pruebas y de soporte que defina la Entidad, garantizando su trazabilidad conforme a los procedimientos establecidos.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</si>
  <si>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El valor del contrato a celebrar es hasta por la suma de SESENTA Y OCHO MILLONES SETECIENTOS CINCUENTA MIL PESOS M/CTE ($68.750.000) , incluido los impuestos a que haya lugar.</t>
  </si>
  <si>
    <t>CRISTIAN CAMILO GUTIERREZ LUQUE</t>
  </si>
  <si>
    <t>Prestación de servicios profesionales a la Oficina de Tecnologías de la Información y la Comunicación del Ministerio de Ambiente y Desarrollo Sostenible, para apoyar el levantamiento, análisis, documentación y seguimiento de requerimientos funcionales de los sistemas de información institucionales, así como el acompañamiento a usuarios en la definición de procesos, validación de funcionalidades y apropiación de las herramientas, garantizando alineación con la normatividad, los procesos misionales y los lineamientos de la Entidad.</t>
  </si>
  <si>
    <t>1. Apoyar el levantamiento y análisis de los requerimientos funcionales de los sistemas de información institucionales, colaborando en la identificación de necesidades de los usuarios, reglas de negocio y ajustes requeridos en los procesos. 2. Apoyar la documentación de los requerimientos y soluciones funcionales mediante historias de usuario, casos de uso, flujos de proceso u otros artefactos que defina la OTIC, contribuyendo a la claridad y trazabilidad frente a lo solicitado por las áreas misionales. 3. Apoyar el análisis y modelación de procesos de negocio relacionados con los sistemas de información, colaborando en la identificación de oportunidades de mejora funcional que contribuyan a la optimización y estandarización de los procedimientos institucionales. 4. Apoyar la elaboración y actualización de especificaciones funcionales y documentos de soporte que orienten el diseño y desarrollo de nuevas funcionalidades o ajustes en los sistemas de información institucionales. 5. Apoyar el acompañamiento funcional a la validación de los desarrollos realizados (pruebas de aceptación, revisión de flujos y verificación de reglas de negocio), colaborando en el registro de observaciones y el seguimiento a su cierre. 6. Apoyar la atención funcional a los usuarios finales en el uso de los sistemas de información institucionales, colaborando en la atención de consultas, aclaración de funcionalidades y orientación sobre el uso adecuado de las herramientas. 7. Apoyar la elaboración y actualización de manuales de usuario, guías rápidas, instructivos y demás material de apoyo que facilite la apropiación y correcta utilización de los sistemas de información por parte de las áreas misionales. 8. Apoyar la actualización y organización de los repositorios y herramientas institucionales (por ejemplo, Wiki, gestor documental u otros que se definan) con la documentación funcional, versiones vigentes de procesos, requerimientos y manuales asociados a los sistemas de información.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</si>
  <si>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El valor del contrato a celebrar es hasta por la suma de CINCUENTA Y SIETE MILLONES DOSCIENTOS MIL PESOS M/CTE ($57.200.000), incluido los impuestos a que haya lugar.</t>
  </si>
  <si>
    <t>IRWIN YAHIR LAGUADO HERNANDEZ</t>
  </si>
  <si>
    <t>Prestación de servicios profesionales a la Oficina de Tecnologías de la Información y la Comunicación del Ministerio de Ambiente y Desarrollo Sostenible, para realizar actividades de apoyo en el ajuste, evolución y soporte técnico de las aplicaciones y servicios que integran los sistemas de información institucionales, participando en la definición de soluciones, implementación de cambios y atención de requerimientos, de acuerdo con los lineamientos técnicos y funcionales definidos por la Entidad.</t>
  </si>
  <si>
    <t>1. Analizar los requerimientos y cambios solicitados sobre los sistemas de información institucionales, identificando implicaciones técnicas, dependencias y esfuerzo estimado para su implementación. 2. Apoyo al diseño de las soluciones de software asociadas a los desarrollos encomendados, definiendo estructuras, módulos, flujos y servicios necesarios, de acuerdo con los lineamientos tecnológicos que establezca la Oficina. 3. Apoyo en la construcción, modificación o extensión de componentes de software en las capas de presentación, lógica de negocio y acceso a datos, asegurando que el código sea claro, ordenado y acorde con las buenas prácticas de desarrollo definidas por la Entidad. 4. Atender requerimientos de mantenimiento correctivo, evolutivo y preventivo sobre las aplicaciones y servicios asignados, resolviendo incidentes y aplicando mejoras que favorezcan la estabilidad y continuidad de la operación. 5. Apoyo en la ejecución de pruebas técnicas sobre los desarrollos realizados, registrando resultados y gestionando la corrección de los errores detectados hasta su cierre. - replantear ya que no es obligación de CPS 6. Colaborar en las actividades de despliegue y puesta en marcha de nuevas versiones o componentes de software en los diferentes ambientes definidos, apoyando las verificaciones técnicas posteriores a cada implementación. 7. Elaborar y mantener actualizada la documentación técnica relacionada con los desarrollos a su cargo (descripción de módulos, servicios, flujos, parámetros, instructivos de uso técnico, entre otros), utilizando los formatos y herramientas definidos por la Oficina de Tecnologías de la Información y la Comunicación. 8. Apoyar el registro y administración del código fuente y demás artefactos de software en las plataformas institucionales de control de versiones y repositorios, siguiendo los procedimientos de manejo de ramas, versiones y revisiones que establezca la Entidad. - NO CPS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</si>
  <si>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ZULMA PATRICIA CARRASCAL CANTILLO</t>
  </si>
  <si>
    <t>Prestar servicios profesionales para apoyar a la Oficina Asesora de Planeación del Ministerio de Ambiente y Desarrollo Sostenible, en la realización de acciones encaminadas a la gestión de los proyectos de inversión presentados a través de los diferentes fondos del Ministerio de Ambiente y Desarrollo Sostenible o en marco del cumplimiento de las funciones de la oficina, desde la formulación, conceptualización metodológica, evaluación, emisión de conceptos o pronunciamientos y seguimiento</t>
  </si>
  <si>
    <t>JAIRO PAMPLONA</t>
  </si>
  <si>
    <t>Prestar servicios de apoyo a la gestión, en la realización de actividades operativas de mantenimiento preventivo y correctivo a la infraestructura del Ministerio de Ambiente y Desarrollo Sostenible.</t>
  </si>
  <si>
    <t xml:space="preserve">1. Atender los casos asignados por el aplicativo GEMA y/o demás aplicativos tecnológicos, dando 
cumplimiento con los tiempos establecidos por el supervisor del contrato 
2. Realizar los mantenimientos preventivos, correctivos y rutinarios a la infraestructura del Ministerio, 
previa instrucción del supervisor del contrato. 
3. Portar los elementos de seguridad industrial necesarios para realizar los mantenimientos locativos 
asignados que deberán ser asumidos por el contratista, en cumplimiento a las normas de Seguridad 
y Salud en el Trabajo.  
4. Realizar la señalización y demarcación del sitio donde se están realizando los mantenimientos. 5. Mantener en adecuadas condiciones de orden y aseo el cuarto de mantenimiento en cumplimiento a 
los lineamientos del sistema de gestión ambiental respecto al manejo de residuos y sustancias 
químicas.  
6. Responder por el cuidado y buen uso de las herramientas suministradas en calidad de préstamo por 
el Ministerio, que deberán ser devueltas para la finalización del contrato y pago del último informe. 
7. Las demás actividades asignadas por el supervisor en relación con el objeto del contrato. </t>
  </si>
  <si>
    <t>El valor del contrato a celebrar es hasta por la suma de TREINTA Y CUATRO MILLONES CIENTO VEINTITRES MIL CUATROCIENTOS OCHENTA Y OCHO PESOS M/CTE ($ 34.123.488), incluido los impuestos a que haya lugar.</t>
  </si>
  <si>
    <t>El término estrictamente indispensable para que el contratista cumpla con el objeto y obligaciones contractuales será de ONCE (11) MESES Y DIECIOCHO (18) DÍAS, o hasta 31 de diciembre del año de la suscripción del contrato, lo primero que ocurra.</t>
  </si>
  <si>
    <t>BLANCA MÓNICA PARRA CARDENAS</t>
  </si>
  <si>
    <t>Prestar servicios de apoyo a la gestión en las actividades de soporte operacional del grupo de servicios administrativos.</t>
  </si>
  <si>
    <t>1. Apoyar en el recibo y entrega de elementos y bienes, ya sean de propiedad o bajo la responsabilidad del Ministerio de Ambiente y Desarrollo Sostenible, de acuerdo con los procedimientos establecidos, previa solicitud y autorización del supervisor del contrato. 2. Apoyar en el Diligenciamiento de los formatos establecidos para el reporte de actividades desarrolladas dentro del grupo, y apoyar la elaboración de informes de seguimiento, consolidación estadística y rendición de cuentas, según los requerimientos del supervisor. 3. Apoyar los trámites administrativos y operacionales del Grupo conforme a las solicitudes del supervisor del contrato. 4. Colaborar en el seguimiento y control de las actividades que se remitan a través de las herramientas tecnológicas dispuestas por el Ministerio de Ambiente y Desarrollo Sostenible. 5. Apoyar la suscripción, organización y archivo de los soportes documentales generados en el Grupo se Servicios Administrativos. 6. Las demás actividades asignadas por el supervisor del contrato, relacionadas con el objeto contractual.</t>
  </si>
  <si>
    <t>El valor del contrato a celebrar es hasta por la suma de CUARENTA Y TRES MILLONES TRESCIENTOS OCHENTA Y CUATRO MIL PESOS M/CTE ($43.384.000) incluido los impuestos a que haya lugar.</t>
  </si>
  <si>
    <t xml:space="preserve">El término estrictamente indispensable para que el contratista cumpla con el objeto y 
obligaciones contractuales será ONCE (11) MESES Y DIECIOCHO (18) DÍAS, o hasta 31 de 
diciembre del año de la suscripción del contrato, lo primero que ocurra. </t>
  </si>
  <si>
    <t>DIANA LUCIA SANCHEZ TORO</t>
  </si>
  <si>
    <t>Prestar servicios profesionales para apoyar a la Oficina Asesora de Planeación del Ministerio de Ambiente y Desarrollo Sostenible en los procesos técnicos para la estructuración, verificación, viabilidad y aprobación de proyectos de inversión susceptibles de ser financiados con recursos de la Asignación Ambiental y el 20% del mayor recaudo del Sistema General de Regalías</t>
  </si>
  <si>
    <t>1. Asistir a la Oficina Asesora de Planeación para el cumplimiento de las obligaciones del Ministerio de Ambiente y Desarrollo Sostenible, en el marco de las convocatorias de la Asignación Ambiental y el 20% del mayor recaudo del Sistema General de Regalías (SGR). 2. Brindar apoyo en la orientación conceptual y metodológica para la estructuración de proyectos ambientales del SGR, asegurando el cumplimiento de los requisitos normativos, técnicos y financieros para la postulación de los mismos a las convocatorias de la Asignación Ambiental y el 20% del mayor recaudo del SGR. 3. Apoyar la promoción, divulgación y realizar el acompañamiento requerido en los espacios de socialización y capacitación con las entidades territoriales y otras de carácter público, en el marco de los lineamientos y con base en la programación definidos por la Oficina Asesora de Planeación. 4. Apoyar técnicamente en la verificación del cumplimiento de reglas y condiciones habilitantes de los proyectos de inversión que se presentan a las convocatorias de la Asignación Ambiental y el 20% del mayor recaudo del SGR, dando cumplimiento a las disposiciones y cronograma establecidos en los respectivos términos de referencia, y gestionando subsanaciones y respuestas a observaciones. 5. Asistir al Ministerio de Ambiente y Desarrollo Sostenible en el desarrollo de la metodología de evaluación técnica y la emisión de los respectivos conceptos, de los proyectos de inversión que se presentan a las convocatorias de la Asignación Ambiental y el 20% del mayor recaudo del SGR, dando cumplimiento a los criterios y puntajes establecidos en los respectivos términos de referencia, y gestionando respuestas a observaciones. 6. Apoyar la elaboración de los conceptos y brindar los insumos que sean requeridos para las etapas de viabilidad, priorización y aprobación, en el marco del ciclo de los proyectos de inversión susceptibles de ser financiados con recursos de la Asignación Ambiental y el 20% del mayor recaudo del SGR. 7. Proyectar las respuestas a los requerimientos que se presenten en relación con el Sistema General de Regalías de responsabilidad de la Oficina Asesora de Planeación o que se deriven para el cumplimiento de la ejecución del Plan de Convocatorias de la Asignación Ambiental del SGR y el 20% del mayor recaudo. 8. Todas las demás asignadas por el supervisor del contrato y que tengan relación con el objeto contractual.</t>
  </si>
  <si>
    <t>El valor del contrato a celebrar es hasta por la suma de CIENTO DOS MILLONES DE PESOS M/CTE ($102.000.000), incluido los impuestos a que haya lugar.</t>
  </si>
  <si>
    <t>El término estrictamente indispensable para que el contratista cumpla con el objeto y obligaciones contractuales será de 11 meses y 10 días calendario, o hasta 31 de diciembre de 2026, lo primero que ocurra.</t>
  </si>
  <si>
    <t>ROSANNA CECILIA OVALLE VENGOECHEA</t>
  </si>
  <si>
    <t>Prestar servicios profesionales para apoyar a la Oficina Asesora de Planeación del Ministerio de Ambiente y Desarrollo Sostenible en los procesos técnicos para la estructuración, verificación, viabilidad y aprobación de proyectos de inversión susceptibles de ser financiados con recursos de la Asignación Ambiental y el 20% del mayor recaudo del Sistema General de Regalías.</t>
  </si>
  <si>
    <t>CARLOS EDUARDO TAMAYO GUTIERREZ</t>
  </si>
  <si>
    <t xml:space="preserve">INGENIERIA DE MINAS </t>
  </si>
  <si>
    <t>BELMA YESAIDA QUIROZ MARTÍNEZ</t>
  </si>
  <si>
    <t xml:space="preserve"> INGENIERIA DEL MEDIO AMBIENTE</t>
  </si>
  <si>
    <t>VICKY DAYANA MARTINEZ ACUÑA</t>
  </si>
  <si>
    <t>Prestación de servicios profesionales a la Dirección de Bosques, Biodiversidad y Servicios Ecosistémicos del Ministerio de Ambiente y Desarrollo Sostenible, para apoyar la gestión, seguimiento y fortalecimiento del Sistema Integrado de Gestión (SOMOSIG), mediante la administración de indicadores misionales, el reporte de metas de transparencia y la atención de requerimientos de planeación institucional.</t>
  </si>
  <si>
    <t>1. Apoyar a la Dirección de Bosques, Biodiversidad y Servicios Ecosistémicos en la creación, actualización o eliminación de documentos de su competencia asociados a los procesos misionales del SOMOSIG. 2. Recopilar insumos y adelantar el reporte de indicadores misionales del SOMOSIG en los tiempos requeridos. 3. Adelantar el reporte de los espacios de participación y acompañamiento desarrollados por la Dirección, en el ejercicio misional a cargo de cada Dependencia. 4. Atender los diferentes requerimientos recibidos por la Oficina Asesora de Planeación asociados al sistema integrado de gestión que le sean asignados. 5. Apoyar el proceso de monitoreo y seguimiento del Programa de transparencia y ética pública de acuerdo con la normatividad vigente y en el marco de los aspectos relacionados con las temáticas de la Dirección de Bosques. 6. Realizar capacitaciones para el fortalecimiento del sistema Integrado de Gestión, en concordancia con la normativa vigente y las directrices de la OAP 7. Realizar actividades de apoyo al diagnóstico, formulación y adopción desde los lineamientos del sistema integrado de gestión del Ministerio, de políticas públicas ambientales e instrumentos de gestión ambiental, que le sean asignados. 8. Las demás que se requieran para la adecuada ejecución del objeto contractual.</t>
  </si>
  <si>
    <t>El valor del contrato a celebrar es hasta por la suma de SESENTA MILLONES QUINIENTOS MIL PESOS M/CTE ($60.500.000) incluido los impuestos a que haya lugar</t>
  </si>
  <si>
    <t>El término estrictamente indispensable para que el contratista cumpla con el objeto y obligaciones contractuales será de ONCE MESES (11).</t>
  </si>
  <si>
    <t>DIANA MARCELA REYES MORENO</t>
  </si>
  <si>
    <t>Prestación de servicios profesionales orientados apoyar la evaluación y la definición de los diferentes lineamientos jurídicos en materia sancionatoria ambiental, junto con la prestación de soporte jurídico especializado en el trámite, evaluación y resolución de actuaciones administrativas y procesos sancionatorios bajo la responsabilidad de la Dirección de Bosques, Biodiversidad y Servicios Ecosistémicos conforme a las competencias, garantizando su coherencia con la normatividad aplicable.</t>
  </si>
  <si>
    <t>1. Realizar el acompañamiento en la definición e impartición de lineamientos jurídicos en materia 
sancionatoria ambiental, para aplicar en los diferentes trámites administrativos ambientales 
sancionatorios. 
2. Proporcionar acompañamiento para la organización y gestión del reparto de las diferentes 
actuaciones técnicas y jurídicas en el marco de los expedientes sancionatorios de la Dirección de 
Bosques, Biodiversidad y Servicios Ecosistémicos, asegurando una distribución equitativa y eficiente. 
3. Apoyar en la asignación y revisión de las respuestas a las PQRS asignadas al Grupo Sancionatorio y 
respuestas a entes de control competencia del Grupo Sancionatorio de la de la Dirección de 
Bosques, Biodiversidad y Servicios Ecosistémicos. 
4. Revisar los actos administrativos de carácter sancionatorio ambiental donde ostente competencia la 
Dirección de Bosques, Biodiversidad y Servicios Ecosistémicos, verificando que se agoten las etapas 
de la Ley 1333 de 2009 modificada por la Ley 2387 de 2024. 
5. Diseñar e impartir capacitaciones en materia jurídica del régimen sancionatorio ambiental para el 
fortalecimiento de capacidades en la aplicación de este régimen al interior del Ministerio o a las 
distintas Autoridades Ambientales que hacen parte del SINA y participar en las distintas mesas de 
trabajo y de coordinación interinstitucional en materia sancionatoria ambiental.6. Brindar acompañamiento en la creación y/o modificación de instrumentos normativos ambientales en 
temas sancionatorios. 
7. Gestionar los insumos solicitados por la Oficina Asesora Jurídica para dar respuesta a las tutelas 
relacionadas con el proceso sancionatorio ambiental y dar respuestas a los requerimientos de los 
entes de control competencia de la Dirección de Bosques, Biodiversidad y Servicios Ecosistémicos. 
8. Aplicar en los espacios de participación y acompañamiento desarrollados mensualmente en el marco 
del objeto contractual los formatos y procedimientos establecidos en el sistema integrado de gestión 
de la entidad. 
9. Apoyar en la consolidación y presentación de informes y demás documentos requeridos para el 
cumplimiento de las metas del equipo sancionatorio. 
10. Apoyar a la Dirección en la supervisión de los contratos y/o convenios, así como participar en las 
diferentes mesas de trabajo, reuniones y comités, relacionados con los trámites a cargo cuando se 
requiriera por parte del supervisor 
11. Proyectar la respuesta a acciones judiciales, sancionatorios, tutelas, entre otros, que se le sean 
asignados, en el marco de su objeto contractual 
12. Las demás actividades que estén relacionadas con el objeto contractual y que sean asignadas por el 
supervisor.</t>
  </si>
  <si>
    <t>El valor del contrato a celebrar es hasta por la suma de CIENTO SESENTA Y SIETE MILLONES DOSCIENTOS SETENTA Y DOS MIL PESOS M/CTE ($167.272.000) incluido los impuestos a que haya lugar.</t>
  </si>
  <si>
    <t>El término estrictamente indispensable para que el contratista cumpla con el objeto y obligaciones contractuales será de ONCE (11) MESES Y DIECICOCHO (18) DIAS.</t>
  </si>
  <si>
    <t>JORGE ARMANDO AREVALO MORA</t>
  </si>
  <si>
    <t>INGENIERIA CATASTRAL Y GEODESIA</t>
  </si>
  <si>
    <t>Prestar los servicios profesionales a la Oficina de Negocios Verdes y Sostenibles para apoyar el soporte, creación, asistencia técnica y mejoramiento de procesos y procedimientos, en el marco de soluciones establecidas dentro de las Líneas estratégicas del Plan Nacional de Negocios Verdes.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</si>
  <si>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el apoyo en el soporte técnico de la fase de producción del sistema de Información y la 
herramienta de captura de Negocios Verdes. 
3. Realizar el apoyo en el desarrollo y mejoramiento continuo del Sistema de Información y herramienta 
de captura de Negocios Verdes, en articulación con la Oficina de tecnologías de la información y la 
comunicación. 
4. Realizar apoyo técnico en el desarrollo de la herramienta, que permita la integración de la estrategia 
de trazabilidad de Negocios Verdes al Sistema de Información de los mismos. 
5. Apoyar técnicamente el desarrollo de los módulos de Empresas Ancla dentro del Sistema de 
Información de Negocios Verdes. 
6. Apoyar el desarrollo del tablero de control e indicadores y reportes de indicadores e informes dentro 
del Sistema de Información de Negocios Verdes.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</si>
  <si>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 valor del contrato a celebrar es hasta por la suma de SESENTA Y TRES MILLONES DE PESOS M/CTE ($63.000.000), incluido los impuestos a que haya lugar.</t>
  </si>
  <si>
    <t>HALLENA CAROLINA MORENO MANZANO</t>
  </si>
  <si>
    <t>Prestar los servicios profesionales a la Oficina de Negocios Verdes y Sostenibles para apoyar en la gestión y promoción del mecanismo de obras por impuestos en las líneas de inversión de Negocios Verdes y Pago por Servicios Ambientales.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</si>
  <si>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la gestión para identificar, evaluar y formular estrategias para acceder a nuevas fuentes de financiamiento incluyendo el mecanismo de Obras por Impuestos destinados a los proyectos enmarcados en el Programa Nacional de Pago por Servicios Ambientales y el Plan Nacional de Negocios Verdes, de acuerdo con los lineamientos dados desde la Oficina. 3. Formular y desarrollar estrategias para impulsar y dar visibilidad al portafolio de proyectos del Programa Nacional de Pago por Servicios Ambientales y del Plan Nacional de Negocios Verdes, en concordancia con los lineamientos establecidos por la oficina. 4. Apoyar la identificación de esquemas de gestión para las distintas fuentes de financiación disponibles, orientadas a financiar los programas y/o proyectos enmarcados en Programa Nacional de Pago por Servicios Ambientales y el Plan Nacional de Negocios Verdes. 5. Realizar el apoyo en la estructura, evaluación y seguimiento a los programas y proyectos que se adelanten bajo el mecanismo de Obras por Impuestos que le sean asignados por el supervisor.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</si>
  <si>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El valor del contrato a celebrar es hasta por la suma de CUARENTA Y SEIS MILLONES OCHOCIENTOS MIL PESOS M/CTE ($46.800.000), incluido los impuestos a que haya lugar.</t>
  </si>
  <si>
    <t xml:space="preserve">C-3201-0900-8-40101B-3201030-02 </t>
  </si>
  <si>
    <t>ELIANA ANDREA FONSECA SEPÚLVEDA</t>
  </si>
  <si>
    <t>El término estrictamente indispensable para que el contratista cumpla con el objeto y obligaciones contractuales será de NUEVE (9) MESES, o hasta 31 de diciembre del año 2026, lo primero que ocurra.</t>
  </si>
  <si>
    <t>SARA TABARES CARDONA</t>
  </si>
  <si>
    <t>Prestar los servicios profesionales a la Oficina de Negocios Verdes y Sostenibles para el apoyo en el desarrollo e implementación de estrategias que permitan la integración de las tipologías de Negocios Verdes desde la oferta misional, los Negocios Verdes dentro la Bioeconomía, el mejoramiento de los procedimientos y el seguimiento al cumplimiento del Indicador Mínimo de Gestión establecido para las Autoridades Ambientales en marco del Plan Nacional de Negocios Verdes.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</si>
  <si>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el proceso de mejoramiento y actualización de la herramienta de verificación en articulación con la estrategia de trazabilidad de los Negocios Verdes a nivel nacional. 3. Realizar el apoyo en el desarrollo e implementación del procedimiento de Validación e Inclusión de Negocios Verdes a nivel nacional. 4. Realizar el apoyo en el desarrollo e Implementación y seguimiento de la estrategia del Sello Nacional de Negocios Verdes, para las Empresas Ancla y sellos diferenciales para Negocios Verdes. 5. Apoyar la articulación de la estrategia de Negocios Verdes y la Bioeconomía a través de los reportes y generación de indicadores en articulación con el DANE. 6. Realizar la Implementación y seguimiento del programa de Empresas Anclas y Anclas Verdes, de acuerdo con los lineamientos dados desde la Oficina. 7. Realizar apoyo técnico en la activación y/o reactivación de los Nodos de Negocios Verdes, dentro de la jurisdicción territorial asignadas por el supervisor. 8. Realizar el seguimiento y cumplimiento al Indicador Mínimo de Gestión de las ventanillas de Negocios Verdes asignadas por el supervisor. 9. Apoyar la supervisión en el componente técnico de los contratos y/o convenios que le sean asignados por el supervisor. 10. Participar en las reuniones relacionadas con el objeto contractual que me sean asignadas, para lo cual se deben allegar los soportes de la asistencia, ayudas de memoria y soporte del seguimiento a los compromisos establecidos, en caso de aplicar. 11. Las demás que determine el supervisor del contrato, relacionadas con el objeto contractual y el ejercicio de sus obligaciones.</t>
  </si>
  <si>
    <t>El valor del contrato a celebrar es hasta por la suma de OCHENTA MILLONES DE PESOS M/CTE ($80.000.000), incluido los impuestos a que haya lugar.</t>
  </si>
  <si>
    <t>WILLIAM GABRIEL PÉREZ QUESADA</t>
  </si>
  <si>
    <t>LICENCIADO EN FILOLOGIA E IDIOMA INGLES</t>
  </si>
  <si>
    <t>Prestar servicios profesionales a la Subdirección de Educación y Participación para apoyar las acciones territoriales de educación, participación y divulgación que adelanta la dependencia.</t>
  </si>
  <si>
    <t>1. Apoyar la implementación de la Política Nacional de Educación Ambiental para la Vida, mediante el desarrollo de acciones pedagógicas y técnicas, en el marco del Programa Nacional de Educación Ambiental. 2. Acompañar los procesos pedagógicos de educación ambiental que generen capacidad de articulación entre los actores del SINA. 3. Brindar apoyo social y pedagógico a las gestiones relacionadas con compromisos adquiridos por la dependencia en relación al cumplimiento de sentencias judiciales. 4. Apoyar en la construcción y/o elaboración de documentos, insumos técnicos, conceptos y recomendaciones que permitan el análisis y evaluación de políticas públicas de educación ambiental desde el ámbito pedagógico. 5. Brindar insumos orientados a consolidar una propuesta de estrategias de integración territorial de educación ambiental para las regiones priorizadas por el Ministerio de Ambiente en el marco del Programa Nacional de Educación Ambiental. 6. Contribuir en la construcción de herramientas pedagógicas que aporten a la implementación de las estrategias para la gestión ambiental de manera articulada con las diferentes dependencias del Ministerio y entidades del Sector. 7. Proyectar respuestas a derechos de petición, quejas, reclamos, requerimientos, consultas y demás que sean competencia de la Subdirección y que le sean asignadas al contratista, que guarden relación con el objeto contractual. 8. Las demás obligaciones que se le asignen y que tengan relación directa con el objeto del contrato.</t>
  </si>
  <si>
    <t>El valor del contrato a celebrar es hasta por la suma de SESENTA Y SEIS MILLONES DE PESOS M/CTE ($66.000.000) incluido los impuestos a que haya lugar.</t>
  </si>
  <si>
    <t xml:space="preserve">C-3208-0900-6-10101A-3208012-02 </t>
  </si>
  <si>
    <t>ANA MARIA TUTA APONTE</t>
  </si>
  <si>
    <t>Prestar servicios profesionales a la Subdirección de Educación y Participación para para apoyar los procesos de educación ambiental, participación y divulgación.</t>
  </si>
  <si>
    <t>1. Acompañar los procesos formativos en educación ambiental que fortalezcan la articulación y 
coordinación entre los actores del SINA. 
2. Apoyar la implementación de la Política Nacional de Educación Ambiental para la Vida, mediante la 
ejecución de acciones técnicas y formativas previstas en el Programa Nacional de Educación Ambiental. 
3. Apoyar la construcción de insumos para el desarrollo de estrategias de integración territorial en 
educación ambiental dirigidas a las regiones priorizadas por el Ministerio de Ambiente dentro del 
Programa Nacional de Educación Ambiental. 
4. Brindar acompañamiento desde el aspecto social y pedagógico en las acciones que adelanta la 
Subdirección para dar cumplimiento a las sentencias judiciales a su cargo. 
5. Apoyar la elaboración de documentos, análisis técnicos, conceptos y recomendaciones que 
contribuyan a la evaluación y seguimiento de políticas públicas de educación ambiental desde una 
perspectiva pedagógica. 6. Apoyar la elaboración de recursos pedagógicos que faciliten la aplicación de las estrategias de gestión 
ambiental, en coordinación con las diferentes áreas del Ministerio y las entidades del Sector. 
7. Proyectar respuestas a derechos de petición, quejas, reclamos, requerimientos, consultas y demás que 
sean competencia de la Subdirección y que le sean asignadas al contratista, que guarden relación con el 
objeto contractual. 
8. Las demás obligaciones que se le asignen y que tengan relación directa con el objeto del contrato.</t>
  </si>
  <si>
    <t xml:space="preserve">GUSTAVO ADOLFO VALENCIA </t>
  </si>
  <si>
    <t>JEFERSON DANOBIS PANCHE CHOCUE</t>
  </si>
  <si>
    <t>Prestar servicios profesionales a la Subdirección de Educación y Participación para apoyar los procesos de asistencia en educación ambiental a las entidades del Sistema Nacional Ambiental.</t>
  </si>
  <si>
    <t xml:space="preserve">1. Apoyar técnicamente a las entidades del SINA para la implementación de los lineamientos desde el 
enfoque educativo ambiental e identidad cultural de los grupos de valor. 
2. Apoyar el proceso de formulación e implementación de la Política Nacional de Educación Ambiental 
para la Vida, mediante el desarrollo de acciones pedagógicas y técnicas, en el marco del Programa 
Nacional de Educación Ambiental.
3. Acompañar los procesos pedagógicos de educación ambiental que generen capacidad de articulación 
entre los actores del SINA. 
4. Brindar apoyo social y pedagógico a las gestiones relacionadas con compromisos adquiridos por la 
dependencia en relación al cumplimiento de sentencias judiciales. 
5. Apoyar en la construcción y/o elaboración de documentos, insumos técnicos, conceptos y 
recomendaciones que permitan el análisis y evaluación de políticas públicas de educación ambiental 
desde el ámbito pedagógico. 
6. Brindar insumos orientados a consolidar una propuesta de estrategias de integración territorial de 
educación ambiental para las regiones priorizadas por el Ministerio de Ambiente en el marco del 
Programa Nacional de Educación Ambiental. 
7. Contribuir en la construcción de herramientas pedagógicas que aporten a la implementación de las 
estrategias para la gestión ambiental de manera articulada con las diferentes dependencias del Ministerio 
y entidades del Sector. 
8. Proyectar respuestas a derechos de petición, quejas, reclamos, requerimientos, consultas y demás que 
sean competencia de la Subdirección y que le sean asignadas al contratista, que guarden relación con el 
objeto contractual. 
9. Las demás obligaciones que se le asignen y que tengan relación directa con el objeto del contrato. </t>
  </si>
  <si>
    <t>ANGIE NATALIA VARGAS ARIAS</t>
  </si>
  <si>
    <t>LICENCIATURA EN EDUCACION COMUNITARIA CON ENFASIS EN DERECHOS HUMANOS</t>
  </si>
  <si>
    <t>Prestar servicios profesionales a la Subdirección de Educación y Participación para contribuir al desarrollo, aplicación y seguimiento de metodologías de diálogo que promuevan la articulación y participación de los diferentes actores, conforme a los lineamientos y estrategias definidos por la dependencia.</t>
  </si>
  <si>
    <t>1. Apoyar en el desarrollo y seguimiento de metodologías y lineamientos para los procesos de educación y participación que permitan fortalecer los procesos y necesidades de los grupos de trabajo de la dependencia. 2. Apoyar la estructuración de proyectos que permitan atender las necesidades de los diferentes grupos de la dependencia en temas de educación, participación y divulgación del conocimiento. 3. Acompañar los procesos, espacios y actividades de educación ambiental que generen capacidad de coordinación y articulación entre los actores del SINA con el fin de que desarrollen de manera eficaz encuentros comunitarios, sectoriales y académicos en el marco de las estrategias de la Política Nacional de Educación Ambiental 4. Apoyar en la sistematización de información y seguimiento a los espacios de formación e intercambio de conocimientos que contribuyan y favorezcan las capacidades del SINA de acuerdo con las indicaciones dadas por la supervisión. 5. Apoyar en la implementación del Programa Nacional de Educación Ambiental en articulación interinstitucional y de diferentes actores, desde un enfoque diferencial y territorial. 6. Apoyar la proyección, formulación y revisión de proyectos o documentos relacionados con temas comunitarios, ambientales y/o territoriales en el marco de las estrategias de la Política Nacional de Educación Ambiental. 7.Proyectar respuestas a derechos de petición, quejas, reclamos, requerimientos, consultas y demás que sean competencia de la Subdirección y que le sean asignadas al contratista que guarden relación con el objeto contractual. 8. Las demás obligaciones que se le asignen y que tengan relación directa con el objeto del contrato.</t>
  </si>
  <si>
    <t>LAURA ALEJANDRA LEON CIPAGAUTA</t>
  </si>
  <si>
    <t>Prestar servicios profesionales a la Oficina de Control Interno del Ministerio de Ambiente y Desarrollo Sostenible, para realizar el seguimiento, así como el cargue y actualización de reportes en plataformas de entes externos de control y otras entidades, monitoreo de indicadores y acciones de mejora, y desarrollar las demás actividades previstas en el Plan Operativo del proceso de Evaluación Independiente (EIN) que contribuyan a la verificación de la implementación del MIPG, así como a la ejecución del Plan Anual de Auditorías para la vigencia 2026.</t>
  </si>
  <si>
    <t>El valor del contrato a celebrar es hasta por la suma de SETENTA Y CUATRO MILLONES SETECIENTOS CINCUENTA MIL PESOS M/CTE ($74.750.000), incluido los impuestos a que haya lugar.</t>
  </si>
  <si>
    <t>1. Presentar el plan de trabajo del contrato a más tardar a los diez (10) días hábiles contados desde el inicio de este, bajo los mismos parámetros establecidos para el plan anual de auditorías de la vigencia 2026. Apoyar la ejecución del plan anual de auditorías de la vigencia 2026, verificando el cumplimiento del Sistema de Control Interno del Ministerio, de conformidad con el objeto contractual y la asignación que haga el supervisor del contrato. Apoyar a la Oficina de Control Interno en el análisis y seguimiento a la administración de riesgos de los procesos del Ministerio, aplicado las metodologías vigentes del Departamento Administrativo de la Función Pública – DAFP y la Secretaría de Transparencia de la Presidencia de la República, con énfasis en los riesgos de integridad pública y de gestión. Apoyar a la Oficina de Control Interno en la consulta de información, seguimiento, capacitación y migración de reportes electrónicos de los aplicativos de los entes externos de control y entidades gubernamentales, que se encuentren operativos o sean introducidos en la vigencia 2026. Apoyar en la creación, actualización y eliminación de los documentos del proceso Evaluación independente. Apoyar el reporte de indicadores y acciones de mejora asociados al proceso Evaluación independiente. Realizar monitoreo a la ejecución de la estrategia para fortalecer el rol de enfoque a la prevención de la Oficina de Control Interno de la vigencia 2026. Participar en reuniones en el marco de los roles asignados a las Oficinas de Control Interno autorizados y/o designadas por el supervisor del contrato. 9. Apoyar la evaluación de la implementación de las políticas de MIPG en el Ministerio, de acuerdo con la asignación que haga el supervisor del contrato. Apoyar el desarrollo de las actividades que le sean asignadas en el plan operativo del proceso EIN en concordancia con el objeto contractual. Entregar con el último informe, el inventario de documentos producidos en la ejecución del contrato de conformidad con la tabla de retención documental TRD y el formato único de inventario documental FUID. Las demás que le sean asignadas por el supervisor del contrato y que sean afines con el objeto contractual en el marco de su especialidad y experticia.</t>
  </si>
  <si>
    <t xml:space="preserve">LIZZIE FERNANDA CERON GIRON </t>
  </si>
  <si>
    <t>INIRIDA</t>
  </si>
  <si>
    <t>Prestar servicios profesionales a la Subdirección de Educación y Participación para apoyar el desarrollo y seguimiento de acciones de educación ambiental que contribuyan al fortalecimiento de los procesos de gestión ambiental y participación, en articulación con actores institucionales y comunitarios.</t>
  </si>
  <si>
    <t>El valor del contrato a celebrar es hasta por la suma de VEINTIOCHO MILLONES DE PESOS M/CTE ($28.000.000) incluido los impuestos a que haya lugar.</t>
  </si>
  <si>
    <t>1. Apoyar el desarrollo de acciones orientadas a la difusión y comprensión de los marcos de política pública vigentes y de los programas del sector ambiente, con el fin de fortalecer el relacionamiento institucional y el involucramiento de los actores territoriales. 2. Brindar apoyo en la implementación de actividades informativas relacionadas con las directrices del Plan Nacional de Desarrollo y los servicios institucionales del sector ambiente, dirigidas a facilitar el acceso a información de interés público. 3. Acompañar iniciativas orientadas a la circulación de información institucional y al fortalecimiento de procesos de apropiación territorial de los lineamientos de política ambiental y de la oferta sectorial. 4. Apoyar acciones de comunicación institucional asociadas a los lineamientos del Plan Nacional de Desarrollo y a los programas del sector ambiente, en el marco de las estrategias desarrolladas por la Subdirección. 5. Contribuir al apoyo operativo de espacios y mecanismos definidos por la Subdirección para la difusión de información institucional y de políticas públicas del sector ambiente.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</si>
  <si>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El término estrictamente indispensable para que el contratista cumpla con el objeto y obligaciones contractuales será Ocho (08) meses, o hasta el 31 de diciembre, lo primero que ocurra.</t>
  </si>
  <si>
    <t>CARMEN CECILIA CARDENAS AVELLANEDA</t>
  </si>
  <si>
    <t>Prestar servicios profesionales a la Oficina de Control Interno del Ministerio de Ambiente y Desarrollo Sostenible, para verificar y hacer seguimiento periódico a la operatividad del Control Interno Contable y riesgos asociados, evaluación de controles institucionales, y desarrollar las demás actividades previstas en el Plan Operativo del proceso de Evaluación Independiente (EIN) que contribuyan a la verificación de la implementación del MIPG, así como a la ejecución del Plan Anual de Auditorías para la vigencia 2026.</t>
  </si>
  <si>
    <t>El valor del contrato a celebrar es hasta por la suma de OCHENTA Y TRES MILLONES TRESCIENTOS SETENTA Y CINCO MIL PESOS M/CTE ($83.375.000), incluido los impuestos a que haya lugar.</t>
  </si>
  <si>
    <t>1. Presentar el plan de trabajo del contrato a más tardar a los diez (10) días hábiles contados desde el inicio de este, bajo los mismos parámetros establecidos para el plan anual de auditorías de la vigencia 2026. 2. Apoyar la ejecución del plan anual de auditorías de la vigencia 2026, verificando el cumplimiento del Sistema de Control Interno del Ministerio, de conformidad con el objeto contractual y la asignación que haga el supervisor del contrato. 3. Apoyar en la realización de las actividades requeridas por la Oficina de Control Interno en temas contables, financieras y presupuestales, siendo enlace de la Oficina de Control Interno para los reportes en estas materias 4. Apoyar la evaluación de la gestión integral del riesgo fiscal en el Ministerio, aplicando las metodologías vigentes del Departamento Administrativo de la Función Pública 5. Desarrollar las actividades que le sean asignadas en el marco de la estrategia para fortalecer el rol de enfoque a la prevención de la Oficina de Control Interno de la vigencia 2026. 6. Apoyar a la Oficina de Control Interno en el seguimiento al cumplimiento de las disposiciones de austeridad y eficiencia del gasto mediante aplicación de técnicas de auditoría, generando reportes periódicos y alertas preventivas. 7. Apoyar la evaluación del sistema de control interno contable, generando recomendaciones para su mejora. 8. Realizar acompañamiento metodológico para la formulación de planes de mejoramiento derivados de las auditorías externas en materia financiera y contable. 9. Participar en reuniones y visitas en el marco de los roles asignados a las Oficinas de Control Interno autorizados y/o designadas por el supervisor del contrato relacionados con el objeto y obligaciones contractuales. 10. Apoyar el desarrollo de las actividades que le sean asignadas en el plan operativo del proceso EIN en concordancia con el objeto contractual. 11. Entregar con el último informe, el inventario de documentos producidos en la ejecución del contrato de conformidad con la tabla de retención documental TRD y el formato único de inventario documental FUID. 12. Las demás que le sean asignadas por el supervisor del contrato y que sean afines con el objeto contractual en el marco de su especialidad y experticia.</t>
  </si>
  <si>
    <t>YURY GONZALEZ BARBOSA</t>
  </si>
  <si>
    <t>CIENCIA DE LA INFORMACION Y LA BIBLIOTECOLOGIA</t>
  </si>
  <si>
    <t>Prestar apoyo en la gestión institucional y archivística al Grupo de Talento Humano, incluyendo la organización y control de expedientes documentales, registros y asistencia en procesos archivísticos según la normativa vigente.</t>
  </si>
  <si>
    <t>El valor del contrato a celebrar es hasta por la suma de CINCUENTA Y CUATRO MILLONES QUINIENTOS VEINTE MIL PESOS M/CTE ($54.520.000), incluido los impuestos a que haya lugar</t>
  </si>
  <si>
    <t>1.Apoyar el levantamiento de inventario y transferencias primarias al archivo central de los expedientes del Grupo de Talento Humano. 2.Realizar los registros administrativos necesarios que permitan obtener información actualizada del archivo, así como actualizar las bases de datos existentes. 3.Apoyo en la organización, clasificación foliación hojas de control de los expedientes del archivo de gestión, aplicando bajo la tabla de retención documental. 4.Apoyo en la elaboración de certificados de insuficiencias e inexistencias, conforme el Manual de Funciones vigente. 5.En los casos que sean requeridos, deberá conseguir la información pendiente de cargue, estructurar y presentar los medios magnéticos, ante la AFP, para su cargue y validación. 6.Realizar los procesos técnicos de archivo como la ordenación, clasificación, foliación de los expedientes producidos por el GTH.</t>
  </si>
  <si>
    <t>MARIA MARGARITA BAHAMON ARDILA</t>
  </si>
  <si>
    <t>Prestar los servicios profesionales a la Oficina de Negocios Verdes y Sostenibles, para apoyar la elaboración de los insumos requeridos en el seguimiento a la implementación de la Valoración Económica Ambiental y en el cumplimiento de las acciones relacionadas, establecidas en el marco de los CONPES.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</si>
  <si>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el fortalecimiento de capacidades de Autoridades Ambientales y actores interesados en la implementación de las metodologías de valoración económica. 3. Apoyar el desarrollo de herramientas para la socialización de las metodologías que permiten la valoración económica del deterioro y la conservación del ambiente y de los recursos naturales renovables. 4. Elaborar insumos técnicos para el análisis del impacto económico de la implementación de instrumentos normativos relacionadas con instrumentos económicos e incentivos a la conservación. 5. Proyectar insumos y respuestas a las solicitudes recibidas y comunicaciones emitidas por la Oficina de Negocios Verdes y Sostenibles en lo relacionado con el objeto del contrato. 6. Participar en las reuniones relacionadas con el objeto contractual que le sean asignadas, para lo cual se deben allegar los soportes de la asistencia, ayudas de memoria y soporte del seguimiento a los compromisos establecidos, en caso de aplicar. 7. Las demás que le asigne el supervisor del contrato, relacionadas con el ejercicio de sus obligaciones y del objeto contractual.</t>
  </si>
  <si>
    <t>NINI LUFERLY CASTILLO SOTO</t>
  </si>
  <si>
    <t>Prestar los servicios profesionales a la oficina de Negocios Verdes y Sostenibles, apoyando el desarrollo e implementación de estrategias, planes y/o programas y/o proyectos para el fortalecimiento de las tipologías de los Negocios Verdes, el aprovechamiento de fuentes de financiamiento y el seguimiento al cumplimiento del Indicador Mínimo de Gestión establecido en el marco del Plan Nacional de Negocios Verdes.</t>
  </si>
  <si>
    <t>El valor del contrato a celebrar es hasta por la suma de CIENTO CINCO MILLONES DE PESOS M/CTE ($105.000.000), incluido los impuestos a que haya lugar.</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</si>
  <si>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Realizar apoyo en el desarrollo e Implementación del Programa de Economías Sostenibles de la Biodiversidad y la línea de Negocios Verdes a través del mecanismo de Obras por Impuestos, en lo relacionado a proyectos de restauración ecológica y arreglos productivos sostenibles. 3. Realizar apoyo técnico en los programas y/o proyectos a cargo de la oficina de Negocios Verdes y Sostenibles, relacionados con Cooperación Internacional con articulación de la Oficina de Asuntos Internacionales, en el marco del aprovechamiento sostenible de la Biodiversidad e incentivos ambientales para la conservación. 4. Apoyar la activación y/o reactivación de los Nodos de Negocios Verdes, dentro de la jurisdicción territorial asignada por el supervisor. 5. Realizar el seguimiento y cumplimiento al Indicador Mínimo de Gestión de las ventanillas de Negocios Verdes asignada por el supervisor. 6. Apoyar la supervisión en el componente técnico de los contratos y/o convenios que le sean asignados por el supervisor. 7. Participar en las reuniones relacionadas con el objeto contractual que sean asignadas, para lo cual se deben allegar los soportes de la asistencia, ayudas de memoria y soporte del seguimiento a los compromisos establecidos, en caso de aplicar</t>
  </si>
  <si>
    <t>KAROL GINNETH TAUTIVA ROZO</t>
  </si>
  <si>
    <t>INGENIERIA FORESTA</t>
  </si>
  <si>
    <t>Prestar los servicios profesionales a la Oficina de Negocios Verdes y Sostenibles para apoyar las acciones encaminadas a la formulación y desarrollo de proyectos de Incentivos a la Conservación y de Negocios Verdes, asociados a sistemas agroforestales y productos maderables y no maderables.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</si>
  <si>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la estructuración, desarrollo y evaluación de proyectos relacionados con Negocios Verdes, Pagos por Servicios Ambientales y otros incentivos para la conservación, conforme a los lineamientos y requerimientos establecidos por la oficina de Negocios verdes y Sostenibles. 3. Revisar la viabilidad técnica de proyectos de Negocios Verdes, Pagos por Servicios Ambientales y otros incentivos para la conservación, relacionados con actividades de recuperación, rehabilitación, restauración, y manejo forestal sostenible, en el marco de la normativa vigente. 4. Hacer seguimiento a los convenios, programas, y/o proyectos formulados en el marco de Negocios Verdes, Pagos por Servicios Ambientales y otros incentivos orientados a la conservación de acuerdo con la normatividad vigente. 5. Apoyar la supervisión en el componente técnico de los contratos y/o convenios que le sean asignados por el supervisor. 6. Proyectar, consolidar y gestionar respuestas, solicitudes, información y demás peticiones, que sean requeridas desde el componente técnico, para lo cual deberá dar cumplimiento a los términos previstos en la ley.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</si>
  <si>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JOHN GONZALEZ FARIAS</t>
  </si>
  <si>
    <t>Prestar servicios profesionales a la Dirección de Bosques Biodiversidad y Servicios Ecosistémicos para dar asistencia técnica en la temática de restauración correspondientes a la formulación, implementación y seguimiento de los programas, planes y proyectos con énfasis en las regiones Amazonía y Sabana de Bogotá en el marco del Plan Nacional de Desarrollo 2022-2026.</t>
  </si>
  <si>
    <t>El valor del contrato a celebrar es hasta por la suma de SESENTA Y SIETE MILLONES NOVECIENTOS OCHENTA MIL PESOS M/CTE ($67.980.000), incluido los impuestos a que haya lugar.</t>
  </si>
  <si>
    <t>1. Aportar técnicamente a la meta nacional de restauración y a los procesos de planificación, estructuración, ejecución y seguimiento de planes, programas y proyectos relacionadas con la implementación integral de la Estrategia Nacional de Restauración 2023-2026, y el Plan Nacional de Desarrollo con énfasis en la región Amazonía y ecorregión Sabana de Bogotá 2. Aportar técnicamente en la supervisión y seguimiento a los programas y proyectos del FpVB relacionados con restauración, designados por la Dirección de Bosques, Biodiversidad y servicios Ecosistémicos 3. Contribuir técnicamente para encauzar los procesos de articulación institucional, sectorial y comunitaria en materia de restauración para la implementación y seguimiento del Plan Integral de Contención a la Deforestación en la Amazonía a partir de los lineamientos de la Estrategia Nacional de Restauración y el Plan Nacional de restauración 4. Brindar acompañamiento a los procesos de fortalecimiento de capacidades técnicas, organizativas y financieras para la consolidación de las economías de la biodiversidad en el marco de los procesos de restauración proponiendo lineamientos de estandarización de procesos. 5. Apoyar los lineamientos e insumos técnicos relacionados con restauración que den cumplimiento a las sentencias y órdenes judiciales que competen a la DBBSE, con énfasis en las regiones Amazonía y Sabana de Bogotá 6. Proyectar respuesta a las PQRS relacionadas con Reservas Forestales Nacionales y con asuntos de Restauración conforme a asignación y en los términos establecidos. 7. Asistir a las reuniones, comisiones, talleres y demás eventos asignados por el supervisor de conformidad con el objeto contractual y elaborar las respectivas ayudas de memoria y listas de asistencia según corresponda 8. Las demás que se requieran para la adecuada ejecución del objeto contractua</t>
  </si>
  <si>
    <t>El término estrictamente indispensable para que el contratista cumpla con el objeto y obligaciones contractuales será deSEIS(6) MESES, o hasta 31 de diciembre de 2026, lo primero que ocurra.</t>
  </si>
  <si>
    <t>CAROLINA ESLAVA GALVIS</t>
  </si>
  <si>
    <t>Prestar Servicios Profesionales especializados a la Dirección de Bosques, Biodiversidad y Servicios Ecosistémicos del Ministerio de Ambiente y Desarrollo Sostenible en el proceso de actualización del Régimen de Aprovechamiento Forestal contenido en el Decreto 1076 de 2015 y en la revisión y ajuste a las normas que regulan los instrumentos de control a la cadena forestal, con el fin de contribuir a la modernización del sector.</t>
  </si>
  <si>
    <t>El valor del contrato a celebrar es hasta por la suma de CIENTO TREINTA Y UN MILLONES OCHOCIENTOS CUARENTA MIL PESOS M/CTE ($131.840.000), incluidos los impuestos a que haya lugar.</t>
  </si>
  <si>
    <t>1. Participar y aportar jurídicamente en el proceso de actualización del Régimen de Aprovechamiento Forestal, contenido en el Decreto 1076 de 2015. 2. Llevar a cabo espacios de trabajo con diferentes actores relacionado con el sector forestal, de tal manera que se dinamice el proceso de actualización normativa del decreto 1076 de 2015 en relación con el régimen de aprovechamiento forestal. 3. Brindar capacitación jurídica al equipo de la Dirección de Bosques, Biodiversidad y Servicios Ecosistémicos en la aplicación del marco normativo forestal. 4. Brindar capacitación jurídica al equipo de Gobernanza forestal de la DBBSE, en la aplicación del marco normativo forestal. 5. Participar en los espacios de trabajo que se convoquen, con el fin de aclarar o aportar a la interpretación jurídica del marco normativo forestal. 6. Contribuir con los insumos jurídicos requeridos para la consolidación y actualización del sistema nacional de trazabilidad forestal con énfasis en el módulo de Manejo Forestal sostenible. 7. Aportar insumos jurídicos al proceso de actualización del Plan Nacional de Desarrollo Forestal. 8. Revisar y ajustar las respuestas a PQRSD que se generen desde el equipo de Gobernanza Forestal, relacionadas con el recurso forestal. 9. Las demás que se requieran para la adecuada ejecución del objeto contractual.</t>
  </si>
  <si>
    <t>El término estrictamente indispensable para que el contratista cumpla con el objeto y obligaciones contractuales será de OCHO (8) MESES, o hasta 31 de diciembre de 2026, lo primero que ocurra.</t>
  </si>
  <si>
    <t xml:space="preserve">RUBEN DARIO GUERRERO USEDA </t>
  </si>
  <si>
    <t>Prestación de servicios profesionales a la Dirección de Bosques, Biodiversidad y Servicios Ecosistémicos del Ministerio de Ambiente y Desarrollo Sostenible, para apoyar técnicamente la formulación y desarrollo de acciones conservación, manejo sostenible y restauración de territorios de comunidades negras y de campesinos en la implementación del Plan Integral de Contención a la Deforestación</t>
  </si>
  <si>
    <t>El valor del contrato a celebrar es hasta por la suma deCIENTO UN MILLONES OCHOCIENTOS CUARENTA Y SEIS MIL CUATROCIENTOS PESOS M/CTE ($101.846.400), incluidos los impuestos a que haya lugar</t>
  </si>
  <si>
    <t>1. Gestionar y consolidar información de las metas del Plan Nacional de Desarrollo -2022-2026 relacionadas con la implementación del PICD y las iniciativas de conservación, restauración y manejo forestal para comunidades negras y campesinas. 2. Brindar asistencia técnica para la estructuración de propuestas para el desarrollo de las capacidades de campesinos y de comunidades negras, afrocolombiana, raizales y palenqueras e institucionales con relación al manejo y gestión sostenible de los bosques, incluyendo lo relacionado con la extensión forestal. 3. Brindar acompañamiento técnico a la implementación de los Núcleos de Desarrollo Forestal y de la Biodiversidad para la región del Pacifico. 4. Elaborar los reportes del cumplimiento de las acciones relacionadas con la gestión forestal en cumplimiento de los CONPES y otros reportes relacionados. 5. Participar técnicamente en la estructuración e implementación de proyectos e iniciativas de Cooperación Internacional que incluyan las acciones en materia de desarrollo forestal y de la biodiversidad asociadas al PICD. 6. Apoyar el proceso de evaluación y actualización del Plan Nacional de Desarrollo Forestal y demás instrumentos de política del sector forestal asociadas a las prioridades del Plan Nacional de Desarrollo 2022-2026. 7. Atender oportunamente las PQRS que le sean asignadas en el marco del objeto contractual, dentro de los términos establecidos en la ley y demás disposiciones legales vigentes. 8. Las demás que se requieran para la adecuada ejecución del objeto contractua</t>
  </si>
  <si>
    <t>El término estrictamente indispensable para que el contratista cumpla con el objeto y obligaciones contractuales será deOCHO(8) MESES, o hasta 31 de diciembre de 2026, lo primero que ocurra</t>
  </si>
  <si>
    <t xml:space="preserve">GINA LISET MARTÍNEZ GONZALEZ </t>
  </si>
  <si>
    <t>Prestar los servicios profesionales a la Dirección de Bosques, Biodiversidad y Servicios Ecosistémicos del Ministerio de Ambiente y Desarrollo Sostenible para apoyar el cumplimiento de las metas de contención de la deforestación y restauración de ecosistemas degradados, mediante la promoción e implementación del Manejo Forestal Sostenible Comunitario Forestería Comunitaria.</t>
  </si>
  <si>
    <t>El valor del contrato a celebrar es hasta por la suma deCUARENTA Y SEIS MILLONES SETECIENTOS OCHENTA Y CINCO MIL SEISCIENTOS NOVENTA PESOS M/CTE ($46.785.690) incluidos los impuestos a que haya lugar.</t>
  </si>
  <si>
    <t>1. Apoyar las acciones de seguimiento y actualización del modelo de Forestería Comunitaria y lineamientos para implementación del Manejo Forestal Sostenible Comunitario en el marco del CONPES 4021 de 2020 y el PND 2022-2026. 2. Aportar desde el componente técnico en la estructuración y seguimiento de convenios y proyectos de cooperación internacional, relacionados con la implementación del manejo forestal sostenible comunitario a nivel nacional. 3. 4. 5. 6. 7. 8. 9. Generar los reportes del cumplimiento de las acciones relacionadas con el plan de acción institucional, metas sectoriales, SISCONPES y otros reportes relacionados con el manejo forestal sostenible comunitario y la gobernanza forestal. Participar en los procesos de actualización de instrumentos técnicos, económicos y financieros relacionados con el uso y manejo sostenible de los recursos forestales y de la flora silvestre, convocados por la Oficina de Negocios Verdes y Sostenibles y otras dependencias del Ministerio. Promover espacios para el fortalecimiento de las capacidades técnicas de comunidades y otros actores que implementen procesos de manejo forestal sostenible. Gestionar y acompañar espacios de diálogo, participación y articulación comunitaria entre actores estratégicos para el fomento y fortalecimiento del manejo forestal sostenible y la restauración, a través de la Mesa Nacional de Manejo Forestal Sostenible Comunitario. Participar desde el componente técnico en la actualización y/o propuesta de agenda normativa de la DBBSE vinculadas a las cadenas productivas forestal y de la guadua. Atender oportunamente las PQRS que le sean asignadas en el marco del objeto contractual, dentro de los términos establecidos en la ley y demás disposiciones legales vigentes. Las demás que se requieran para la adecuada ejecución del objeto contractua</t>
  </si>
  <si>
    <t>JAIME ANDRES ECHEVERRIA</t>
  </si>
  <si>
    <t>Prestar servicios profesionales jurídicos en la elaboración y revisión de instrumentos normativos, conceptos jurídicos y demás documentos de normatividad en políticas sectoriales, tales como cambio climático, recurso hídrico, ordenamiento ambiental territorial, estructura y organización administrativa, entre otros asuntos de competencia del Grupo de Conceptos y Normatividad en Políticas Sectoriales de la Oficina Asesora Jurídica del Ministerio de Ambiente y Desarrollo Sostenible.</t>
  </si>
  <si>
    <t>El valor del contrato a celebrar es hasta por la suma deNOVENTA Y SEIS MILLONES NOVECIENTOS TREINTA Y CINCO MIL TRESCIENTOS SESENTA PESOSM/CTE ($96.935.360)INCLUIDO IVA</t>
  </si>
  <si>
    <t>1. Revisar, proyectar, proponer recomendaciones y apoyar la elaboración de actos administrativos e iniciativas normativas de competencia del Grupo de conceptos y normatividad en políticas sectoriales de la Oficina Asesora Jurídica, tales como cambio climático, urbanos, recurso hídrico, ordenamiento ambiental territorial, estructura y organización administrativa y demás asuntos de competencia del Grupo de conceptos y normatividad en políticas sectoriales. 2. Proyectar conceptos jurídicos, respuestas y demás documentos jurídicos en atención a las peticiones y consultas de los usuarios tanto internos como externos de la entidad relacionados con el objeto del contrato. 3. Participar en el desarrollo de las diferentes reuniones y mesas de trabajo requeridas en el cumplimiento del objeto del contrato brindando acompañamiento jurídico. 4. Las demás actividades que sean asignadas por el supervisor del contrato y que estén relacionadas con el objeto contractual.</t>
  </si>
  <si>
    <t>El término estrictamente indispensable para que el contratista cumpla con el objeto y obligaciones contractuales será deOnce (11) meses y dieciséis (16) días calendario o hasta el 31 de diciembre del año de la suscripción del contrato, lo primero que ocurra.</t>
  </si>
  <si>
    <t>JULIAN FELIPE CRISTIANO MENDIVELSO</t>
  </si>
  <si>
    <t>Prestar servicios profesionales a la Oficina Asesora Jurídica para elaboración y revisión de actos administrativos, conceptos jurídicos y demás documentos relacionados con ordenamiento minero ambiental y asuntos de alto impacto e interés nacional, así como llevar a cabo el apoyo jurídico al seguimiento a órdenes judiciales y la representación judicial del ministerio en los procesos que le sean asignados, especialmente los relacionados con minería.</t>
  </si>
  <si>
    <t>El valor del contrato a celebrar es hasta por la suma de CIENTO NUEVE MILLONES DOSCIENTOS CINCUENTA MIL PESOS M/CTE ($ 109.250.000) incluido los impuestos a que haya lugar.</t>
  </si>
  <si>
    <t>1. Analizar, proyectar, revisar y acompañar jurídicamente, la elaboración de actos administrativos, conceptos jurídicos y demás actuaciones y actividades relacionadas con el Ordenamiento Minero Ambiental, los proyectos de alto impacto e interés nacional y asuntos estratégicos para el Ministerio de Ambiente y Desarrollo Sostenible que sean encomendados a la Oficina Asesora Jurídica. 2. Apoyar desde el componente jurídico del Ordenamiento Minero Ambiental la defensa judicial del Ministerio de Ambiente en los procesos judiciales asignados, diligencias posfallo, medidas cautelares, audiencias de cumplimiento, comités de verificación, reuniones interinstitucionales y otras actuaciones derivadas de sentencias y órdenes judiciales relacionadas con las competencias del Ministerio y sus Direcciones Técnicas, relacionadas con el Ordenamiento Minero Ambiental. 3.Proyectar y revisar conceptos, proyectos de actos admirativos, iniciativas normativas y demás documentos jurídicos solicitados por el jefe de la Oficina Asesora Jurídica, relacionados con el objeto del contrato. 4.Participar en reuniones, visitas y otras actividades necesarias para el cumplimiento del objeto del contrato. 5.Las demás actividades asignadas por el Supervisor del Contrato y que estén relacionadas con el objeto contractual.</t>
  </si>
  <si>
    <t>El término estrictamente indispensable para que el contratista cumpla con el objeto y obligaciones contractuales será de Once punto cinco (11,5) meses o hasta el 31 de diciembre del año de la suscripción del contrato, lo primero que ocurra.</t>
  </si>
  <si>
    <t>MARIA CAMILA CASTELLANOS JIMENEZ</t>
  </si>
  <si>
    <t>Proporcionar apoyo técnico y profesional a la Dirección de Asuntos Marinos, Costeros y Recursos Acuáticos del Ministerio de Ambiente y Desarrollo Sostenible en los procesos de gestión y articulación interinstitucional en el seguimiento e implementación de los instrumentos, iniciativas normativas y estrategias que promueven la conservación y uso sostenible de los recursos hidrobiológicos en los ecosistemas marinos, costeros e insulares del país.</t>
  </si>
  <si>
    <t>El valor del contrato a celebrar es hasta por la suma de SESENTA Y SEIS MILLONES CIENTO CINCUENTA MIL PESOS M/CTE ($66.150.000), incluido los impuestos a que haya lugar.</t>
  </si>
  <si>
    <t>1. Realizar el seguimiento a la ejecución del Plan Ambiental para la protección y conservación de tiburones, rayas marinas y quimeras, fortaleciendo las estrategias de articulación con las entidades competentes responsables de su implementación, con el propósito de asegurar el cumplimiento de las normativas y regulaciones aplicables al recurso hidrobiológico. 2. Apoyo técnico en temas de tráfico ilegal relacionados con especies de condricitios y en la actualización y retroalimentación del instrumento de gestión y de las iniciativas normativas orientadas a promover acciones para la conservación y el uso sostenible de las especies de tiburones, rayas y quimeras presentes en las aguas marinas y continentales de Colombia. 3. Brindar apoyo técnico en el seguimiento, realización y la consolidación de los avances de las actividades desarrolladas en el marco del cumplimiento de las órdenes judiciales y requerimientos emitidos por los organismos de control, derivados de la Acción Popular para la protección de los tiburones (Exp. No. 88001-23-31-000-2011-00009-00) en el Departamento Archipiélago de San Andrés, Providencia y Santa Catalina. 4. Participar en la elaboración de estrategias que propendan por la disminución de las capturas incidentales de especies vulnerables en articulación con autoridades pesqueras y ambientales , así como la elaboración de conceptos técnicos para la toma de decisión de medidas sobre especies vulnerables o susceptibles de ser aprovechadas en la pesca. 5. Apoyar en la organización logística y ejecución de reuniones, talleres de intercambio y socialización de resultados vinculados al proceso de actualización y ajuste de instrumentos, así como de capacitaciones, jornadas de sensibilización y demás instancias relacionadas con el objeto del contrato. 6.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Interinstitucional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</si>
  <si>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SHIRLY BELLO ESCOBAR</t>
  </si>
  <si>
    <t xml:space="preserve">BIOLOGIA MARINA </t>
  </si>
  <si>
    <t>Prestación de servicios profesionales a la Dirección de Asuntos Marinos, Costeros y Recursos Acuáticos del Ministerio de Ambiente y Desarrollo Sostenible, enfocada en el soporte administrativo y el apoyo en la preparación de documentos oficiales e informes, a fin de dar cumplimiento oportuno a sentencias judiciales, mandatos de las autoridades y requerimientos formulados por los órganos control.</t>
  </si>
  <si>
    <t>El valor del contrato a celebrar es hasta por la suma de OCHENTA Y DOS MILLONES OCHOCIENTOS CUARENTA Y CINCO MIL PESOS M/CTE ($82.845.000), incluido los impuestos a que haya lugar.</t>
  </si>
  <si>
    <t>1. Apoyar técnicamente en la elaboración, programación, planeación y ejecución de documentos oficiales, consolidando soportes y evidencias requeridas para el desarrollo y atención de espacios de trabajo y seguimiento interinstitucional y judicial relacionados con el cumplimiento de sentencias a cargo de la Dirección. 2. Apoyar la ejecución de la secretaría técnica de la Sentencia Ciénaga de las Quintas, articulando acciones interinstitucionales, gestionando la colaboración con las entidades involucradas y realizando el seguimiento sistemático al plan de trabajo 2026. 3. Recaudar, organizar y sistematizar la información técnica, que se requiera para el cumplimiento oportuno de los fallos judiciales cuyo cumplimiento se encuentra a cargo de la DAMCRA. 4. Mantener actualizada y presentar mensualmente la matriz de seguimiento de informes y reportes presentados a la Oficina Asesora Jurídica (OAJ) sobre sentencias judiciales y a los órganos de control. 5. Proyectar y suministrar insumos técnicos y administrativos necesarios para la generación oportuna y completa de las respuestas a peticiones, quejas, reclamos y solicitudes (PQRS) relacionadas con el cumplimiento de sentencias y requerimientos de entes de control, en concordancia con el objeto contractual. 6. Brindar apoyo en la organización, coordinación y ejecución de espacios de participación, talleres, reuniones y actividades pertinentes llevadas a cabo por el Ministerio de Ambiente y Desarrollo Sostenible en el marco del cumplimiento de sentencias y mandatos judiciales, garantizando la documentación de memorias y acuerdos. 7.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en cumplimiento de su objeto contractual. 8. Apoyar en la generación de insumos que hacen parte del Plan de Acción Institucional 2026 y/o que le sean designadas por el supervisor. 9. Mantener actualizada la información del drive (Carpeta digital) de la DAMCRA correspondiente a los trámites asignados, garantizando su adecuada sistematización y trazabilidad. 10. Las demás actividades relacionadas con el desarrollo del objeto del presente contrato, incluyendo la supervisión de los contratos y/o convenios que le sean designados por el supervisor.</t>
  </si>
  <si>
    <t>TOMAS LOPEZ LONDOÑO</t>
  </si>
  <si>
    <t>Prestación de servicios profesionales a la Dirección de Asuntos Marinos, Costeros y Recursos Acuáticos del Ministerio de Ambiente y Desarrollo Sostenible, para contribuir técnicamente con acciones que promuevan la implementación y el seguimiento de lineamientos técnicos para la restauración de arrecifes coralinos, así como su conservación en coherencia con la gestión ambiental marino-costero e insular.</t>
  </si>
  <si>
    <t>El valor del contrato a celebrar es hasta por la suma de CIENTO UN MILLONES CUATROCIENTOS MIL PESOS M/CTE ($101.400.000), incluido los impuestos a que haya lugar.</t>
  </si>
  <si>
    <t>1. Apoyar con la elaboración de lineamientos técnicos nacionales en cuanto a la restauración de arrecifes coralinos, que contenga las áreas coralinas de restauración prioritarias para el país. 2. Contribuir al cumplimiento de los compromisos nacionales e internacionales vinculados con la gestión en conservación y restauración de arrecifes coralinos relacionados con el objeto contractual. 3. Apoyar el fortalecimiento del mecanismo interinstitucional existente para el monitoreo y evaluación de arrecifes coralinos del país 4. Apoyar en las orientaciones técnicas relacionadas con el objeto contractual en el marco de los compromisos, proyectos y/o iniciativas relacionadas con Sentencias en el territorio nacional. 5.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Apoyar en la generación de insumos que hacen parte del Plan de Acción Institucional 2026 y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</si>
  <si>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MÓNICA SOFÍA VALENCIA MENESES</t>
  </si>
  <si>
    <t>Prestación de servicios profesionales a la Dirección de Bosques, Biodiversidad y Servicios Ecosistémicos del Ministerio de Ambiente y Desarrollo Sostenible para la elaboración de conceptos técnicos e informes cartográficos en el marco de las investigaciones sancionatorias ambientales en asuntos de competencia de esta Dirección.</t>
  </si>
  <si>
    <t>El valor del contrato a celebrar es hasta por la suma de CINCUENTA Y TRES MILLONES QUINIENTOS SESENTA MIL PESOS M/CTE ($53.560.000) incluido los impuestos a que haya lugar.</t>
  </si>
  <si>
    <t>1. Ejecutar visitas técnicas de verificación y seguimiento de hechos presuntamente constitutivos de infracción ambiental conforme a las competencias de la ley 1333 de 2009. 2. Elaborar los informes cartográficos requeridos para el impulso procesal de las investigaciones sancionatorias ambientales a cargo de esta Dirección. 3. Proyectar los conceptos técnicos determinados por el supervisor, dentro de las actuaciones administrativas sancionatorias de la Dirección de Bosques, Biodiversidad y Servicios Ecosistémicos. 4. Gestionar y elaborar respuestas a derechos de petición, solicitudes de información y demás requerimientos asignados por el supervisor, utilizando la plataforma ARCA u otros medios, y garantizando el cumplimiento de los plazos establecidos por la ley. 5. Actualizar desde el aspecto técnico la base de datos de los procesos sancionatorios ambientales, incorporando el avance de cada etapa procesal y registrando la creación de nuevos expedientes bajo la responsabilidad de la Dirección de Bosques, Biodiversidad y Servicios Ecosistémicos. 6. Apoyar a la Dirección en la supervisión de los contratos y/o convenios que tengan relación con el objeto contractual, así como participar en las diferentes mesas de trabajo, reuniones y comités, relacionados con los trámites a cargo cuando se requiriera por parte del supervisor 7. Las demás que se requieran para la adecuada ejecución del objeto contractual.</t>
  </si>
  <si>
    <t>El término estrictamente indispensable para que el contratista cumpla con el objeto y obligaciones contractuales será de DIEZ (10) MESES</t>
  </si>
  <si>
    <t xml:space="preserve">DORIAN ALBERTO MUÑOZ RODAS </t>
  </si>
  <si>
    <t>Coordinador del Grupo de Políticas, Planeación y Seguimiento</t>
  </si>
  <si>
    <t>Prestar servicios profesionales a la Oficina Asesora de Planeación del Ministerio de Ambiente y Desarrollo Sostenible, para fortalecer los procesos de planeación estratégica institucional y sectorial, el seguimiento y evaluación de los compromisos establecidos por el Ministerio en el marco del Plan Nacional de Desarrollo vigente y demás instrumentos de gestión del sector ambiental, así como la elaboración de informes de avance, cumplimiento y resultados de la gestión institucional y sectorial.</t>
  </si>
  <si>
    <t>1.Prestar asistencia participando en espacios de coordinación, análisis y articulación institucional y sectorial relacionados con la agenda ambiental, cuando así sea requerido por la Oficina Asesora de Planeación, contribuyendo a la identificación y seguimiento de acciones asociadas a los compromisos institucionales, en el marco del objeto contractual. 2.Apoyar el fortalecimiento de los procesos de planeación estratégica, institucional y sectorial mediante la definición y ajuste de lineamientos metodológicos para el seguimiento a la gestión y los resultados, incluyendo la estructuración y análisis de indicadores, en articulación con las dependencias y actores del sector, en el marco del Sistema Integrado de Gestión y como insumo para la evaluación del desempeño institucional y sectorial. 3.Brindar apoyo en la gestión del seguimiento integral a los compromisos y resultados del sector ambiental, asegurando su alineación con el Plan Nacional de Desarrollo y la agenda ambiental, mediante el análisis, verificación y consolidación de la información reportada por las dependencias y entidades del sector en los sistemas de información institucionales, como insumo para la evaluación del desempeño sectorial y la toma de decisiones. 4.Apoyar en el seguimiento y análisis de los compromisos del sector ambiental asociados a la implementación de la Ley 2169 de 2021 y al cumplimiento de las Contribuciones Determinadas a Nivel Nacional (NDC 2.0 y NDC 3.0), en el marco del Acuerdo de París, mediante la validación y consolidación de la información reportada por las dependencias y entidades competentes en los sistemas de información institucionales, como insumo para la evaluación del avance de los compromisos climáticos del país y la articulación sectorial. 5.Brindar apoyo en la atención y trámite de las solicitudes formuladas por entidades y ciudadanía relacionadas con compromisos de gestión institucional y sectorial de competencia de la Oficina Asesora de Planeación, asegurando la elaboración de respuestas oportunas, el soporte documental correspondiente y su correcta clasificación y cierre en los sistemas de gestión documental institucionales. 6.Prestar apoyo en análisis, diseño, elaboración y presentación de informes de gestión del balance y seguimiento de la gestión institucional y sectorial, a partir de la consolidación y análisis de información proveniente de las dependencias del Ministerio y entidades del sector ambiente. Estos informes servirán como insumo para procesos de planeación, evaluación institucional, rendición de cuentas y articulación territorial, en el marco de las funciones asignadas a la Oficina Asesora de Planeación. 7.Las demás actividades designadas por el supervisor del contrato que tengan relación con el objeto del contrato.</t>
  </si>
  <si>
    <t>SARA MILENA ECHANDÍA ÁLVAREZ</t>
  </si>
  <si>
    <t>JORGE EDUARDO RAMIREZ HINCAPIE</t>
  </si>
  <si>
    <t>Profesional Oficina Asesora de Planeación</t>
  </si>
  <si>
    <t>Prestar servicios profesionales para apoyar a la Oficina Asesora de Planeación del Ministerio de Ambiente y Desarrollo Sostenible en la gestión presupuestal y financiera del Fondo de Compensación Ambiental (FCA), participando en los procesos de planeación, asignación, distribución y seguimiento a la ejecución de los recursos, en coordinación con las Corporaciones beneficiarias y en cumplimiento de los lineamientos institucionales.</t>
  </si>
  <si>
    <t>El valor del contrato a celebrar es hasta por la suma de NOVENTA Y CINCO MILLONES CUATROCIENTOS OCHENTA Y DOS MIL DOSCIENTOS PESOS M/CTE ($95.482.200), incluido los impuestos a que haya lugar.</t>
  </si>
  <si>
    <t>1. Brindar apoyo en la proyección de comunicaciones y respuestas relacionadas con la verificación de las liquidaciones de aportes al FCA, cargar esta información en las bases de datos oficiales de la Oficina de Planeación y conformar los expedientes digitales o físicos para su transferencia mensual al grupo de gestión documental. 2. Prestar asistencia a la Secretaría Técnica del Fondo de Compensación Ambiental en el giro de los recursos de funcionamiento e inversión desde la libreta de la Cuenta Única Nacional (CUN) del FCA hacia las libretas de las Corporaciones beneficiarias, así como en el registro y seguimiento de los gastos realizados con el presupuesto asignado por el Sistema General de Regalías para el fortalecimiento institucional. 3. Prestar apoyo en la evaluación y elaboración de los conceptos sobre las solicitudes, peticiones, trámites e informes relacionados con aspectos presupuestales y financieros presentados por las entidades responsables de ejecutar los recursos asignados por el Fondo de Compensación Ambiental (FCA). 4. Apoyar la gestión de la Secretaría Técnica mediante la preparación de informes presupuestales y financieros que faciliten el control, seguimiento y evaluación periódica de la ejecución de los recursos asignados a las corporaciones beneficiarias del Fondo de Compensación Ambiental (FCA), utilizando los reportes generados a través de la plataforma de información del Sistema Integrado de Información Financiero (SIIF Nación) del Ministerio de Hacienda, con el objetivo de generar alertas tempranas. 5. Prestar apoyo en la elaboración y unificación de comunicaciones regulares dirigidas a las Corporaciones beneficiarias del FCA, incluyendo los conceptos, evaluaciones de informes y resultados del seguimiento al progreso en la ejecución de los recursos de inversión y funcionamiento distribuidos, tanto de la vigencia actual como de los rezagos presupuestales, en el contexto del monitoreo y apoyo a la ejecución. 6. Las demás actividades que le sean asignadas por el supervisor y que tengan relación con el objeto contractual.</t>
  </si>
  <si>
    <t>CRISTIAN ANDRES DE HOYOS DOMINGUEZ</t>
  </si>
  <si>
    <t>Prestar servicios profesionales para apoyar a la Oficina Asesora de Planeación del Ministerio de Ambiente, en el seguimiento presupuestal y en la generación de informes estadísticos que permitan el seguimiento y gestión financiera del sector ambiental, en concordancia con la normativa vigente y las metas establecidas por la Entidad.</t>
  </si>
  <si>
    <t>El valor del contrato a celebrar es hasta por la suma de SETENTA Y UN MILLONES OCHOCIENTOS SETENTA Y CINCO MIL PESOS M/CTE ($71.875.000), incluido los impuestos a que haya lugar.</t>
  </si>
  <si>
    <t>1. Apoyar en el seguimiento de la ejecución presupuestal en el sector ambiental mediante la elaboración de reportes e informes, que optimicen y automaticen las matrices de datos para responder a las solicitudes de información de las dependencias del Ministerio y de las entidades nacionales. 2. Prestar apoyo en el desarrollo y consolidación de las presentaciones estratégicas requeridas tanto por la jefe de la Oficina Asesora de Planeación como por la alta Gerencia. 3. Brindar acompañamiento a los diferentes grupos de la Oficina de planeación en las actividades de control de gestión y seguimiento presupuestal de la planeación estratégica y la articulación de los temas presupuestales con los instrumentos de planificación del ministerio y del sector ambiente y desarrollo sostenible. 4. Apoyar en la consolidación de los datos que son objeto de análisis para la elaboración y presentación del anteproyecto de presupuesto, el marco de gasto de mediano plazo y la distribución de la cuota de presupuesto, siguiendo los parámetros establecidos por el Ministerio de Hacienda y Crédito Público. 5. Brindar apoyo en la elaboración de respuestas a las solicitudes de información, peticiones, quejas y reclamos dentro de los términos legales establecidos que efectúen los usuarios internos y externos de la entidad relacionados con sus obligaciones. 6. Las demás actividades asignadas por el supervisor del contrato y que tengan relación con el objeto contractual.</t>
  </si>
  <si>
    <t>GERMAN FELIPE QUEVEDO SANCHEZ</t>
  </si>
  <si>
    <t>Prestación de servicios profesionales a la Dirección de Asuntos Marinos, Costeros y Recursos Acuáticos del Ministerio de Ambiente y Desarrollo Sostenible, para apoyar en la identificación y aplicación de acciones económicas, de financiación, de formulación y de seguimiento a proyectos que aporten a la conservación, restauración y prevención de la degradación de áreas marino-costeras e insulares.</t>
  </si>
  <si>
    <t>El valor del contrato a celebrar es hasta por la suma de CIENTO CINCO MILLONES QUINIENTOS SESENTA MIL PESOS M/CTE ($105.560.000), incluido los impuestos a que haya lugar.</t>
  </si>
  <si>
    <t>1. Apoyar la generación, articulación y aplicación de soluciones financieras que aporten al desarrollo de la gobernanza en los ecosistemas marino-costeros e insulares del país. 2. Contribuir con la formulación, seguimiento y articulación con otras instituciones para el desarrollo de proyectos estratégicos que aporten a la disminución de la degradación y conservación de ecosistemas marino-costeros e insulares del país. 3. Apoyar en la identificación, seguimiento y formulación de instrumentos económicos, tales como tasa por uso de agua marina, tasa por ocupación de bienes de uso público marino-costero, incentivos que aporten a la restauración, manejo y conservación de los ecosistemas estratégicos marino costeros, articulado intra e interinstitucionalmente. 4.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</si>
  <si>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LAURA MILENA CAMACHO JARAMILLO</t>
  </si>
  <si>
    <t>Prestación de servicios profesionales a la Dirección de Asuntos Marinos, Costeros y Recursos Acuáticos (DAMCRA) del Ministerio de Ambiente y Desarrollo Sostenible, con el propósito de brindar apoyo a la consolidación de insumos técnicos relacionados con los temas de océanos y con los requerimientos derivados de compromisos internacionales, así como en la colaboración y seguimiento técnico de convenios, iniciativas internacionales y proyectos de cooperación.</t>
  </si>
  <si>
    <t>1. Realizar el seguimiento de la agenda internacional de océanos de la DAMCRA, así como el apoyo en el trámite técnico de comisiones y espacios internacionales en los que participe el Director Técnico acorde con los compromisos de la Dirección, procedimientos institucionales y normativa nacional. 2. Consolidación de insumos técnicos relacionados con los temas de océanos y con los requerimientos derivados de compromisos internacionales, así como en la colaboración y seguimiento técnico de convenios, iniciativas internacionales y proyectos de cooperación. 3. Elaborar documentos de apoyo a la gestión de la DAMCRA en el marco del CMAR, y participar en los espacios de trabajo de la iniciativa según corresponda, en atención a compromisos nacionales y regionales y bajo el rol de Presidencia Pro Tempore que actualmente ejerce el Ministerio de Ambiente. 4. Apoyar la identificación y desarrollo de posibles iniciativas de financiamiento y alianzas estratégicas para impulsar desde la cooperación internacional la gestión y actividades de la Dirección, así como el seguimiento a convenios multilaterales en los que tiene injerencia la DAMCRA. 5. Participar y/o atender reuniones, talleres, eventos y otros espacios de articulación y negociación a los que sea delegado por el (la) Supervisor(a) del Contrato, y según corresponda, apoyar su preparación. 6.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Interinstitucional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de ser el caso, el apoyo a la supervisión de contratos y/o convenios, según sea designado por el supervisor.</t>
  </si>
  <si>
    <t>EDGAR ADRIAN VASQUEZ AVILA</t>
  </si>
  <si>
    <t>Prestación de servicios profesionales a la Dirección de Asuntos Marinos, Costeros y Recursos Acuáticos del Ministerio de Ambiente y Desarrollo Sostenible para apoyar el fortalecimiento de la gestión ambiental, mediante la elaboración de insumos técnicos, análisis y seguimiento de acciones y medidas para el manejo, control y prevención de especies exóticas, invasoras, potencialmente invasoras y trasplantadas, así como del tráfico de fauna silvestre en ecosistemas marino–costeros e insulares; desde el enfoque de reducción de amenazas a la biodiversidad, como contribución al cumplimiento del Plan de Acción Nacional de Biodiversidad.</t>
  </si>
  <si>
    <t>El valor del contrato a celebrar es hasta por la suma de SETENTA MILLONES SETECIENTOS MIL PESOS M/CTE ($70.700.000), incluido los impuestos a que haya lugar.</t>
  </si>
  <si>
    <t>1. Apoyar la gestión ambiental mediante la elaboración de insumos técnicos, análisis y seguimiento a las medidas de manejo, control y prevención de especies exóticas, invasoras, potencialmente invasoras y trasplantadas en ecosistemas marino-costeros e insulares, en articulación con actualización del plan nacional para la prevención, control y manejo de las especies introducidas trasplantadas e invasoras (componente marino costero) en Colombia. 2. Apoyar y brindar insumos técnicos en documentos estratégicos relacionados con el tráfico de fauna silvestre en entornos marinos y costeros, en el marco de la Estrategia Nacional de Tráfico Ilegal de Animales Silvestres – Maltrato Animal y Bienestar Animal y la Política Nacional de Protección y Bienestar Animal (PNPYBA). 3. Apoyar y participar en espacios de fortalecimiento técnico y de capacidades, a través de talleres y procesos de capacitación con actores claves de interés ambiental, con enfoque en temas de especies exóticas e invasoras y tráfico de fauna silvestre en los ecosistemas marino, costeros e insulares. 4. Aportar insumos técnicos y participación de espacios para la formulación, revisión y seguimiento de políticas ambientales e iniciativas normativas propias del Ministerio, así como de proyectos legislativos relacionados con las competencias de la DAMCRA. 5. Apoyar la organización logística y técnica con actores claves, a través de talleres, reuniones, y otros espacios de articulación tanto priorizados por el MinAmbiente como derivados del marco del objeto contractual. 6.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</si>
  <si>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MARIA VICTORIA CUARTAS CASTAÑO</t>
  </si>
  <si>
    <t>Prestar servicios profesionales al Grupo de Comunicaciones como community manager apoyando la revisión, creación, redacción y publicación de contenido en las redes sociales del Ministerio de Ambiente y Desarrollo Sostenible.</t>
  </si>
  <si>
    <t>El valor del contrato a celebrar es hasta por la suma de OCHENTA Y OCHO MILLONES SETESCIENTOS CUARENTA MIL PESOS M/CTE ($88.740.000), incluido los impuestos a que haya lugar.</t>
  </si>
  <si>
    <t>1. Apoyar la formulación e implementación de estrategias comunicacionales orientadas a visibilizar las acciones, programas y proyectos que adelanta el Ministerio de Ambiente y Desarrollo Sostenible.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</si>
  <si>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MIGUEL ENRIQUE PORRAS GIRALDO</t>
  </si>
  <si>
    <t>LICENCIATURA EN EDUCACION BASICA CON ENFASIS EN HUMANIDADES, ESPAÑOL Y LENGUAS EXTRANJERAS</t>
  </si>
  <si>
    <t>Prestar servicios profesionales a la Subdirección de Educación y Participación para apoyar en el desarrollo conceptual, articulación al interior del Ministerio de Ambiente y Desarrollo Sostenible, en temas derivados de procesos de negociación, concertación y consultas previas con comunidades indígenas.</t>
  </si>
  <si>
    <t>El valor del contrato a celebrar es hasta por la suma de CIENTO DIEZ MILLONES DE PESOS M/CTE ($110.000.000) incluido los impuestos a que haya lugar.</t>
  </si>
  <si>
    <t>1. Apoyar en la aplicación de metodologías, herramientas, protocolos y estrategias de participación y diálogo social entre las instituciones del sector ambiental enfocado a las comunidades indígenas. 2. Apoyar la elaboración de documentos, informes, reportes y/o ayudas de memorias de carácter técnico, y consolidar el análisis de información que le sea asignada. F-A-CTR-52: V11 – 16/10/2025 Página 5 de 18 3. Apoyar como enlace y facilitador entre la Subdirección de Educación y Participación y las organizaciones, estructuras y formas organizativas de pueblos y comunidades indígenas, dinamizando los procesos participativos y asegurando la comunicación efectiva entre las partes. 4. Apoyar técnicamente y acompañar los procesos de consulta previa, libre e informada, garantizando que se respeten los derechos, costumbres y formas de vida de los pueblos indígenas involucrados. 5. Monitorear y reportar el avance en la implementación de acuerdos y compromisos adquiridos en escenarios de diálogo, elaborando alertas tempranas ante posibles riesgos de incumplimiento.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</si>
  <si>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DEIRI ALEJANDRA MANDON DUARTE</t>
  </si>
  <si>
    <t>NORMALISTA SUPERIOR</t>
  </si>
  <si>
    <t>Prestar servicios a la Subdirección de Educación y Participación para apoyar los procesos de participación con enfoque diferencial en temas de género y diversidad</t>
  </si>
  <si>
    <t>El valor del contrato a celebrar es hasta por la suma de CUARENTA MILLONES CIENTO CINCUENTA MIL PESOS M/CTE ($40.150.000) incluido los impuestos a que haya lugar.</t>
  </si>
  <si>
    <t>1. Apoyar las actividades de articulación de las políticas relacionadas con género y diversidad en el marco de las necesidades de la Subdirección dependencia. 2. Apoyar el desarrollo de actividades de participación dirigidas a mujeres y comunidad LGBTI. 3. Apoyar la generación de herramientas informativas para las actividades de participación, educación y divulgación dirigidas a mujeres y comunidad LGBTI. 4. Apoyar la generación de informes relacionados con el cumplimiento de acciones relacionadas con mujeres y comunidad LGBTI.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</si>
  <si>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 xml:space="preserve">OLGA LUCÍA NÚÑEZ IZQUIERDO </t>
  </si>
  <si>
    <t>Prestación de servicios profesionales a la Dirección de Bosques, Biodiversidad y Servicios Ecosistémicos del Ministerio de Ambiente y Desarrollo Sostenible para elaborar insumos técnicos que apoyen la toma de decisiones para la declaratoria y prórroga de zonas de reservas de recursos naturales, así como la preparación y acompañamiento de procesos de declaratoria de nuevas áreas protegidas del SINAP, en el marco de las políticas nacionales y el Plan Nacional de Desarrollo.</t>
  </si>
  <si>
    <t>El valor del contrato a celebrar es hasta por la suma de OCHENTA Y UN MILLONES SEISCIENTOS OCHENTA Y NUEVE MIL TRESCIENTOS PESOS M/CTE ($81.689.300), incluido los impuestos a que haya lugar.</t>
  </si>
  <si>
    <t>1. Elaborar insumos técnicos para la declaratoria y prórroga de zonas reservas de recursos naturales sustentadas en la ruta declaratoria y ampliaciones de Áreas Protegidas. Apoyar técnicamente la preparación y acompañamiento de los procesos de declaratoria de nuevas áreas protegidas y ampliaciones del Sistema Nacional de Áreas Protegidas, conforme a los lineamientos de la ruta declaratoria de nuevas áreas protegidas y ampliaciones. Aplicar el procedimiento de reporte OMEC de SOMOSIG, elaborando los conceptos técnicos y demás soportes correspondientes, e incorporándolos en los expedientes asignados. Generar los insumos técnicos, informes y avances, en articulación con los actores pertinentes, del Hito 2 de la Acción 4.1 del CONPES 4050 de 2021, de acuerdo con los lineamientos de la DBBSE. Apoyar, de manera transversal, los demás procesos asignados al equipo de áreas protegidas y OMEC cuando se requiera. Tramitar las PQRS y demás requerimientos relacionados con el objeto y las obligaciones del contrato, a través del sistema de Gestión Documental dentro de los términos establecidos y en el mes asignado. Apoyar a la Dirección en la supervisión de los contratos y/o convenios, así como participar en las diferentes mesas de trabajo, reuniones y comités, relacionados con los trámites a cargo cuando se requiriera por parte del supervisor. Llevar a cabo las visitas técnicas necesarias relacionadas con el tema del contrato en el momento requerido, y elaborar los informes y documentos técnicos necesarios según corresponda. Las demás que se requieran para la adecuada ejecución del objeto contractual.</t>
  </si>
  <si>
    <t>GUILLERMO ORLANDO MURCIA ORJUELA</t>
  </si>
  <si>
    <t>profesional especializado - 09 código 2028 grado 19</t>
  </si>
  <si>
    <t>NATALIA JOHANA TUNAROZA BARRETO</t>
  </si>
  <si>
    <t>CESAR ALBEIRO RODRIGUEZ LEON</t>
  </si>
  <si>
    <t>El valor del contrato a celebrar es hasta por la suma de OCHENTA Y NUEVE MILLONES CIENTO QUINCE MIL SEISCIENTOS PESOS M/CTE ($89.115.600), incluido los impuestos a que haya lugar.</t>
  </si>
  <si>
    <t>El término estrictamente indispensable para que el contratista cumpla con el objeto y obligaciones contractuales será DIEZ (10) MESES Y QUINCE (15) DÍAS, o hasta 31 de diciembre del año de la suscripción del contrato, lo primero que ocurra</t>
  </si>
  <si>
    <t>DEBBY MARITZA CAMACHO ARDILA</t>
  </si>
  <si>
    <t>Prestar los servicios profesionales a la Dirección de Bosques Biodiversidad y Servicios Ecosistémicos del Ministerio de Ambiente y Desarrollo Sostenible para adelantar el acompañamiento y la gestión de actividades relacionadas con el enfoque de Soluciones basadas en la Naturaleza (SbN), la Estrategia Integral de Contención a la Deforestación Bosques Territorios de Vida, apoyo técnico para el cumplimiento de los compromisos de la Sentencia denominada ventanilla minera del Consejo de Estado, así como de las estrategias de ocupación y uso en áreas de Reserva Forestal de Ley 2da de 1959.</t>
  </si>
  <si>
    <t>El valor del contrato a celebrar es hasta por la suma de OCHENTA Y CUATRO MILLONES PESOS M/CTE ($84.000.000), incluido los impuestos a que haya lugar.</t>
  </si>
  <si>
    <t xml:space="preserve">1. Elaborar los insumos técnicos requeridos a la DBBSE sobre las temáticas relacionadas con el Grupo 
de Gestión Integral de Bosques y Reservas Forestales Nacionales, en cumplimiento de la Sentencia 
del Consejo de Estado, denominada Ventanilla Minera, a partir de la revisión y análisis de la 
información. 
Elaborar los insumos técnicos requeridos a la DBBSE, para el desarrollo de la Guía Nacional de 
Soluciones basadas en la Naturaleza SBN y la Estrategia Integral de Contención a la Deforestación  
Bosques Territorios de Vida. 
Apoyo técnico en el marco del desarrollo de estrategias de ocupación y uso en áreas de reservas 
forestales establecidas mediante la Ley 2ª de 1959 
Apoyar a la Dirección en la supervisión de los contratos y/o convenios, así como participar en las 
diferentes mesas de trabajo, reuniones y comités, relacionados con los trámites a cargo cuando se 
requiriera por parte del supervisor. 
Atender de conformidad con los lineamientos establecidos por el supervisor del contrato las peticiones, 
quejas, reclamos y sugerencias (PQRS) relacionadas con el objeto y obligaciones específicas del 
contrato. 
Las demás que se requieran para la adecuada ejecución del objeto contractual. </t>
  </si>
  <si>
    <t>HUGO JEIMER GARCIA RODRIGUEZ</t>
  </si>
  <si>
    <t>profesional especializado grado 24</t>
  </si>
  <si>
    <t xml:space="preserve">LUISA FERNANDA AGUILAR TRUJILLO  </t>
  </si>
  <si>
    <t>Prestar servicios profesionales para apoyar a la Oficina Asesora de Planeación del Ministerio de Ambiente y Desarrollo Sostenible, realizando las acciones encaminadas a garantizar el fortalecimiento, mantenimiento y mejora del Sistema de Gestión de Calidad bajo los requisitos de la Norma Técnica Colombiana NTC ISO 9001:2015, alineado con el Sistema Integrado de Gestión y las políticas del Modelo Integrado de Planeación y Gestión, en el marco del programa de auditoria vigente.</t>
  </si>
  <si>
    <t>El valor del contrato a celebrar es hasta por la suma de NOVENTA Y CINCO MILLONES CUATROCIENTOS OCHENTA Y DOS MIL DOSCIENTOS PESOS M/CTE ($95.482.200,00), incluido los impuestos a que haya lugar.</t>
  </si>
  <si>
    <t>1. Prestar apoyo en la orientación, implementación y articulación de las actividades del Sistema de Gestión de Calidad con el Modelo Integrado de Planeación y Gestión. 2. Apoyar las actividades requeridas por el Departamnto Administrativo de la Función Pública en el marco de la Política de Gestión Ambiental del Modelo Integrado de Planeación y Gestión. 3. Realizar el seguimiento, monitoreo y reporte de información, así como, apoyar la ejecución de auditorías internas y externas del Sistema de Gestión de Calidad del Ministerio, como herramientas para la mejora del desempeño institucional y la implementación del programa de auditoria vigente del Sistema integrado de Gestión bajo los requisitos de la Norma Técnica Colombiana ISO 9001:2015. 4. Apoyar en la orientación de las actividades para la formulación, monitoreo y seguimiento del Mapa de Riesgos del Ministerio de Ambiente y Desarrollo Sostenible, de acuerdo con la metodología vigente del DAFP y los requisitos de la Norma Técnica Colombiana ISO 9001:2015 en el marco del programa de auditoria vigente del Sistema Integrado de Gestión y el cumplimiento de requisitos legales aplicables. 5. Prestar apoyo generando lineamientos para el desarrollo e implementación de estrategias de comunicación, apropiación y toma de conciencia del Sistema de Gestión de Calidad y uso de los módulos de la herramienta SomoSIG relacionados como herramientas para la mejora del desempeño institucional y el mantenimiento del Sistema de Gestión de Calidad bajo los requisitos de la Norma Técnica Colombiana ISO 9001:2015. 6. Acompañar y preparar la información requerida para el desarrollo de auditorías tanto internas como externas, en el marco del programa de auditoria vigente del Sistema Integrado de Gestión, así como, otras internas o externas que se desarrollen para el Sistema Integrado de Gestión por entidades externas y/o del sector de ambiente y desarrollo sostenible, en relación con la gestión de calidad institucional. 7. Brindar apoyo para proyectar, verificar y ajustar los documentos de los procesos asignados del Sistema Integrado de Gestión del Ministerio. 8. Las demás actividades relacionadas con el objeto del presente contrato.</t>
  </si>
  <si>
    <t>NATALIA ANDREA NIÑO PINILLA</t>
  </si>
  <si>
    <t>Prestación de servicios profesionales a la Oficina de Tecnologías de la Información y la Comunicación del Ministerio de Ambiente y Desarrollo Sostenible, para el apoyo a la administración gestión de productos, procesos y servicios geográficos generados por la entidad.</t>
  </si>
  <si>
    <t>El valor del contrato a celebrar es hasta por la suma de NOVENTA Y NUEVE MILLONES PESOS M/CTE ($99.000.000), incluido los impuestos a que haya lugar.</t>
  </si>
  <si>
    <t>1. Apoyar la administración y mantenimiento del portal de datos abiertos geográficos, incluyendo la publicación, organización y actualización de datasets, la configuración de grupos de colaboración y categorías temáticas y la aplicación de políticas de acceso y reutilización de la información, garantizando su disponibilidad pública conforme a los principios del marco de referencia geoespacial de la ICDE. 2. Participar en el diseño y desarrollo de herramientas y procesos de análisis espacial que faciliten los procesos de análisis y visualización de información geográfica del Ministerio. 3. Realizar ajustes de rendimiento en aplicaciones y servicios geográficos para garantizar una respuesta rápida y eficiente a las consultas y solicitudes de los usuarios. 4. Apoyar la administración y actualización de las geodatabases, incluyendo la migración y transformación de datos geoespaciales para garantizar su calidad y coherencia, así como la actualización constante de metadatos para facilitar la precisión y búsqueda de los datos, siguiendo las mejores prácticas de diseño de bases de datos para un almacenamiento eficiente y accesible. 5. Apoyar el desarrollo y despliegue de servicios geográficos para proporcionar acceso y compartir datos geoespaciales, y elaborar informes y visualizaciones a partir de estos datos que apoyen la toma de decisiones y la comunicación efectiva de los hallazgos. 6. Apoyar la integración de funcionalidades de mapeo avanzado, análisis espacial y herramientas interactivas en las aplicaciones geoespaciales, para proporcionar soluciones robustas a los usuarios finales. 7. Apoyar la implementación de prácticas de control de versiones y documentación adecuada para el código fuente en un repositorio central, facilitando la colaboración y el mantenimiento continuo de las aplicaciones. 8. Brindar apoyo técnico a los usuarios internos y externos en el uso de las aplicaciones y herramientas desarrolladas, así como en la gestión de datos geoespaciales mediante la plataforma de mesa de ayuda.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t>
  </si>
  <si>
    <t xml:space="preserve">ALDEMAR EDUARDO ROCHA MEDINA </t>
  </si>
  <si>
    <t>Prestar servicios de apoyo a la gestión al Grupo de Talento Humano para en el registro y procesamiento de novedades de nómina así como en la información relacionada con soportes de nómina y seguridad social de los funcionarios y exfuncionarios del Ministerio de Ambiente y Desarrollo Sostenible.</t>
  </si>
  <si>
    <t>El valor del contrato a celebrar es hasta por la suma de CUARENTA Y NUEVE MILLONES SETECIENTOS OCHENTA Y DOS MIL NOVECIENTOS TREINTA Y TRES PESOS, M/CTE ($49.782.933), incluido los impuestos a que haya lugar</t>
  </si>
  <si>
    <t>1. Proyectar y registrar las respuestas a las solicitudes presentadas por exfuncionarios del Ministerio de Ambiente y Desarrollo Sostenible mediante el aplicativo ARCA, relacionadas con fondos de pensiones, EPS y temas de deudas presuntas o reales. 2. Brindar apoyo, cuando sea requerido por el supervisor, en la revisión y validación de los conceptos salariales y prestacionales asociados al proceso de nómina mensual del Ministerio. de personal 3. Prestar apoyo en la gestión y trámite de actuaciones administrativas vinculadas a la administración de la planta del Ministerio de Ambiente y Desarrollo Sostenible. 4. Verificar y revisar la documentación remitida al Grupo de Talento Humano que sirva de soporte para la elaboración o visto bueno de actos administrativos asociados a incapacidades, vacaciones y compensatorios. 5. Colaborar en el registro y actualización de las novedades de nómina correspondientes a cada periodo, de acuerdo con los lineamientos establecidos por el Ministerio. 6. Apoyar, cuando sea solicitado por el supervisor, la liquidación, registro y control de las horas extras generadas por los funcionarios del Ministerio. 7. Actualizar y mantener organizada la base de datos con la información suministrada por el grupo de gestión documental, especialmente en lo referente a planillas de pago de vigencias anteriores. 8. Ejecutar las demás actividades que se deriven del objeto contractual y sean asignadas por el supervisor del contrato.</t>
  </si>
  <si>
    <t>El término estrictamente indispensable para que el contratista cumpla con el objeto y obligaciones contractuales será ONCE (11) MESES Y DECISIETE (17) DÍAS, o hasta 31 de diciembre del año de la suscripción del contrato, lo primero que ocurra.</t>
  </si>
  <si>
    <t>JUAN FRANCISCO CHAVERRA PALACIOS</t>
  </si>
  <si>
    <t>Prestar servicios profesionales al Grupo de Gestión Documental para la realización de actividades administrativas y contractuales, realizar seguimiento a la gestión y reportes que deba presentar el Grupo de Gestión Documental, tales como plan de acción, plan de riesgos y planes de mejoramiento derivados de la gestión administrativa entre otros.</t>
  </si>
  <si>
    <t>El valor del contrato a celebrar es hasta por la suma de OCHENTA Y UN MILLONES DOSCIENTOS MIL PESOS M/CTE ($81.200.000), incluido los impuestos a que haya lugar.</t>
  </si>
  <si>
    <t>1. Realizar las actividades relacionadas con los procesos contractuales y sus modificaciones cuando a ello haya lugar, así como en la revisión y gestión de informes, pagos y ejecución de los contratistas. 2. Proyectar la programación o actualización del Plan Anual de Adquisiciones - PAA, el Plan anual mensualizado de caja – PAC, y presupuestos, de conformidad a las necesidades requeridas. 3. Apoyar en la consolidación y elaboración de informes de gestión, reportes de indicadores y otros informes que sean requeridos con sus debidos soportes. 4. Apoyar las actividades de seguimiento y control a los planes, programas y proyectos y mantener actualizados en todo momento los instrumentos y herramientas de control que sean definidos para la consolidación de los datos sobre estos. 5. Asistir a las reuniones y/o actividades que sean requeridos por el supervisor del contrato y que estén relacionados en el marco contractual. 6. Todas las demás que le sean asignadas por el Supervisor del Contrato y que tengan relación con el objeto contractual.</t>
  </si>
  <si>
    <t>LUIS DAVID MESA RIOS</t>
  </si>
  <si>
    <t>INGENIERO GEOLOGO</t>
  </si>
  <si>
    <t>Prestar servicios profesionales a la Dirección de Gestión Integral del Recurso Hídrico del Ministerio de Ambiente y Desarrollo Sostenible, con el fin de brindar apoyo técnico requerido en el campo de la hidrogeología para elaboración de insumos para cumplimiento de acciones judiciales o iniciativas del Minambiente en el componente de aguas subterráneas, la expedición o socialización de normas relacionadas a las zonas de recarga de acuíferos, así como la revisión de determinantes ambientales relacionadas.</t>
  </si>
  <si>
    <t>El valor del contrato a celebrar es hasta por la suma de CIENTO DOCE MILLONES QUINIENTOS CUARENTA MIL DOSCIENTOS SETENTA Y DOS PESOS M/CTE ($ 112.540.272), incluido los impuestos a que haya lugar.</t>
  </si>
  <si>
    <t>1. Brindar apoyo a las acciones judiciales o iniciativas del Ministerio de Ambiente y Desarrollo Sostenible en el componente de aguas subterráneas, generando los insumos técnicos requeridos. 2. Apoyar el proceso de socialización de las normas relacionadas con la identificación zonas potenciales de recarga de acuíferos liderando los espacios que sean requeridos y elaborando la documentación necesaria. 3. Apoyar la revisión de las determinantes ambientales desde el área técnica relacionadas con las zonas de recarga de acuíferos que sean enviadas para revisión al Ministerio de Ambiente y Desarrollo Sostenible por las Autoridades Ambientales. 4. Generar los conceptos técnicos y respuesta a solicitudes que le sean requeridas en el campo de la hidrogeología y las demás relacionadas con el objeto del contrato. 5. Apoyar los temas transversales del grupo de planificación de cuencas conforme a lo requerido por el supervisor del contrato conforme a la experticia en temas de aguas subterráneas. 6. Las demás actividades que le sean requeridas por el Supervisor del Contrato y que tenga relación con el objeto y obligaciones del contrato.</t>
  </si>
  <si>
    <t>El término estrictamente indispensable para que el contratista cumpla con el objeto y obligaciones contractuales será 10 meses y 12 días calendario, o hasta 31 de diciembre</t>
  </si>
  <si>
    <t>LIZBETH GISELLA RAMIREZ RAMIREZ</t>
  </si>
  <si>
    <t>Prestar servicios profesionales a la Dirección de Gestión Integral del Recurso Hídrico del Ministerio de Ambiente y Desarrollo Sostenible, para apoyar técnicamente las acciones de fortalecimiento y seguimiento de los instrumentos de planificación de cuencas y acuíferos, así como las acciones judiciales, compromisos y prioridades territoriales en la Macrocuenca Amazonas.</t>
  </si>
  <si>
    <t>El valor del contrato a celebrar es hasta por la suma de Cien millones novecientos ochenta y ocho mil ciento sesenta Pesos M/CTE ($ 100.988.160), incluido los impuestos a que haya lugar.</t>
  </si>
  <si>
    <t>1. Brindar apoyo a los ejercicios de fortalecimiento de capacidades dirigido a las Autoridades Ambientales priorizadas y otros actores locales asociado a los instrumentos de planificación de cuencas y acuíferos en la Macrocuenca Amazonas, así como el seguimiento de estos. 2. Apoyar en la formulación y ejecución de los proyectos nacionales y de Cooperación Internacional, así como apoyar las acciones, estrategias y/o lineamientos relacionados con el manejo de cuencas y acuíferos transfronterizos en el marco de la Macrocuenca Amazonas. 3. Apoyar las actividades que se requieran en el marco de la Red amazónica de Autoridades del Agua RADA. 4. Apoyar los requerimientos realizados en el marco de las acciones judiciales o iniciativas del Minambiente relacionadas con la gestión integral del recurso hídrico o los instrumentos de planificación ambiental en la Macrocuenca Amazonas.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Realizar los reportes de NDC conforme a los tiempos establecidos para tal fin en lo relacionado a las acciones desarrolladas para el cumplimiento de los lineamientos del Plan Estratégico de Macrocuenca Amazonas. 7. Las demás actividades que le sean requeridas por el Supervisor del Contrato y que tenga relación con el objeto y obligaciones del contrato.</t>
  </si>
  <si>
    <t>El término estrictamente indispensable para que el contratista cumpla con el objeto y obligaciones contractuales será diez (10) meses y doce (12) días calendario, o hasta 31 de diciembre del año de la suscripción del contrato, lo primero que ocurra.</t>
  </si>
  <si>
    <t>ANDRES RICARDO SANCHEZ QUIROGA</t>
  </si>
  <si>
    <t>Prestar servicios profesionales a la Dirección de Gestión Integral del Recurso Hídrico del Ministerio de Ambiente y Desarrollo Sostenible, para apoyar el componente de instrumentos de la gestión integral del recurso hídrico y diplomacia del agua, del proceso de actualización de la Política Nacional para la Gestión Integral del Recurso Hídrico.</t>
  </si>
  <si>
    <t>El valor del contrato a celebrar es hasta por la suma de SESENTA MILLONES SEISCIENTOS NOVENTA MIL PESOS M/CTE ($60.690.000,00), incluido los impuestos a que haya lugar.</t>
  </si>
  <si>
    <t>1. Apoyar a la Dirección de Gestión Integral del Recuso Hídrico en los componentes de instrumentos de la gestión integral del recurso hídrico y diplomacia del agua, que permita implementar las fases de formulación estratégica, promoción y difusión del proceso de actualización de la PNGIRH. Apoyar el diseño de la estrategia de seguimiento y evaluación de la PNGIRH. Elaborar insumos técnicos que permitan consolidar el documento de Política, en lo relacionado con instrumentos de la gestión integral del recurso hídrico y diplomacia del agua. Participar en los espacios y escenarios, incluyendo el acompañamiento técnico a las autoridades ambientales, comités regionales, mesa de modelación y mesas de trabajo, así como aquellas que sean requeridas por el supervisor, en virtud del cumplimiento del objeto contractual. Las demás actividades que le sean requeridas por el Supervisor del Contrato y que tenga relación con el objeto y obligaciones del contrato.</t>
  </si>
  <si>
    <t>El término estrictamente indispensable para que el contratista cumpla con el objeto y obligaciones contractuales será siete (7) meses, o hasta 31 de diciembre del año de la suscripción del contrato, lo primero que ocurra.</t>
  </si>
  <si>
    <t>MARITZA DEL PILAR MARTÍNEZ VELA</t>
  </si>
  <si>
    <t>Prestar servicios profesionales a la Dirección de Gestión Integral del Recurso Hídrico del Ministerio de Ambiente y Desarrollo Sostenible, para apoyar la administración y gestión documental de la sentencia del rio Cauca así como el manejo y organización de la documentación derivada de la orden judicial.</t>
  </si>
  <si>
    <t>El valor del contrato a celebrar es hasta por la suma de SESENTA Y OCHO MILLONES DOSCIENTOS OCHENTA Y NUEVE MIL PESOS M/CTE ($68.289.000,00), incluido los impuestos a que haya lugar.</t>
  </si>
  <si>
    <t>1. Compilar, documentar, sistematizar, informar los soportes y reportes de resultados en el proceso de consolidación del plan de acción para el cumplimiento de la orden judicial. 2. Actualizar y consolidar de manera estructurada la información relacionada con el cumplimiento de la Sentencia 038-19 dando cumplimiento a la Tabla de Retención Documental, con el fin de actualizar de forma continua el archivo documental de la misma. 3. Consolidar bases de datos de información relacionada con la gestión de Sentencias Sujetos de Derecho y mantener la base debidamente actualizada en la carpeta OneDrive 4. Elaborar actas, comunicaciones, respuestas a requerimientos, peticiones y otra documentación derivada del desarrollo de las órdenes sujeto de derechos, manteniendo actualizados los repositorios. 5. Apoyar a la DGIRH en la gestión documental y soporte de requerimientos logísticos para adelantar espacios de articulación y coordinación interinstitucional, intersectorial y comunitarios, de acuerdo con las prioridades que sean definidas desde la supervisión del contrato. 6.Las demás actividades que le sean requeridas por el Supervisor del Contrato y que tenga relación con el objeto y obligaciones del contrato.</t>
  </si>
  <si>
    <t>El término estrictamente indispensable para que el contratista cumpla con el objeto y obligaciones contractuales será de DIEZ (10) MESES, o hasta 31 de diciembre del año de la suscripción del contrato, lo primero que ocurra.</t>
  </si>
  <si>
    <t>MICROBIOLOGIA INDUSTRIAL</t>
  </si>
  <si>
    <t>Prestar servicios profesionales al Grupo de Recursos Genéticos de la Dirección de Bosques, Biodiversidad y Servicios Ecosistémicos del Ministerio de Ambiente y Desarrollo Sostenible para aportar insumos técnicos en el marco de la aplicación del régimen sobre acceso a los recursos genéticos y/o productos derivados, así como apoyar el seguimiento e implementación a políticas e instrumentos a cargo del Grupo de Recursos Genéticos.</t>
  </si>
  <si>
    <t>El valor del contrato a celebrar es hasta por la suma de OCHENTA Y TRES MILLONES TRESCIENTOSVEINTITRESMIL OCHENTAYSEIS PESOSM/CTE ($83.323.086) incluido los impuestos a que haya lugar.</t>
  </si>
  <si>
    <t>1. Apoyar desde el componente técnico en la elaboración de conceptos a solicitudes relacionadas con recursos genéticos y productos derivados.2. Realizar el análisis técnico en las distintas etapas del trámite de autorización de acceso a los recursos genéticos y productos derivados. 3. Apoyar las actividades de capacitación sobre aspectos técnicos en el trámite de acceso a los recursos genéticos y productos derivados y en la implementación de políticas relacionadas. 4. Proyectar reportes con la actualización mensual de los registros de información para el seguimiento al trámite de contrato de acceso a recursos genéticos y productos derivados. 5. Proyectar y gestionar respuestas a las PQRS asignadas, conforme a los términos legales vigentes, a través de la plataforma ARCA u otros medios institucionales, incluyendo el respectivo reporte en el Sistema de Gestión Documental. 6. Las demás actividades que se requieran en el marco de la ejecución del objeto del contrato</t>
  </si>
  <si>
    <t>ANGELA MARÍA BEDOYA BLANDON</t>
  </si>
  <si>
    <t>Prestar servicios profesionales a la Dirección de Bosques, Biodiversidad y Servicios Ecosistémicos del Ministerio de Ambiente y Desarrollo Sostenible, para brindar asesoría en el seguimiento a las acciones de manejo y conservación de especies de fauna silvestre con énfasis en especies amenazadas, exóticas y migratorias de los ecosistemas acuáticos del país</t>
  </si>
  <si>
    <t>El valor del contrato a celebrar es hasta por la suma de NOVENTA Y TRES MILLONES TRESCIENTOS CINCUENTA Y NUEVE MIL DOSCIENTOS PESOS M/CTE ($93.359.200) incluido los impuestos a que haya lugar</t>
  </si>
  <si>
    <t>1. Brindar asesoría en la actualización, formulación y seguimiento de programas, planes y acciones de conservación in situ y ex situ, manejo, recuperación y restauración de las poblaciones naturales de fauna con énfasis en especies amenazadas y migratorias de los ecosistemas acuáticos del país. 2. Acompañar procesos de formulación, seguimiento e implementación de acciones de prevención, control, manejo o erradicación de especies exóticas, con alto potencial invasor y exóticas invasoras con énfasis en la fauna acuática continental en cumplimiento de la normativa ambiental y los compromisos suscritos por el país. 3. Proyectar las respuestas a requerimientos internos o externos, PQRS y conceptos relacionados con conservación, manejo, recuperación y restauración de las poblaciones naturales, así como, en el seguimiento y reporte de acciones en el marco de los CONPES, acciones preventivas y requerimientos de control de especies fauna acuática continental. 4. Acompañar técnicamente el desarrollo de iniciativas normativas relacionadas con la gestión de especies de fauna silvestre con énfasis en especies amenazadas, exóticas, migratorias de los ecosistemas acuáticos del país. 5. Brindar apoyo técnico en instancias de coordinación tales como comités, mesas de trabajo u otros espacios de gestión de especies de fauna silvestre con énfasis en especies amenazadas, exóticas, migratorias los ecosistemas acuáticos del país y recurso hidrobiológico. 6. Apoyar a la Dirección en la supervisión de los contratos y/o convenios, así como participar en las diferentes mesas de trabajo, reuniones y comités, relacionados con los trámites a cargo cuando se requiriera por parte del supervisor 7. Las demás que sean asignadas por el supervisor del contrato y que tengan relación con el objeto contractual.</t>
  </si>
  <si>
    <t>CAMILO ANDRES CARDENAS BURGOS</t>
  </si>
  <si>
    <t>EMILCE MORA JAIME</t>
  </si>
  <si>
    <t>GRUPO DE GESTIÓN EN BIODIVERSIDAD DE LA DIRECCIÓN DE BOSQUES</t>
  </si>
  <si>
    <t>Prestar servicios profesionales a la Dirección de Bosques, Biodiversidad y Servicios Ecosistémicos del Ministerio de Ambiente para la implementación de los compromisos internacionales adquiridos en el Convenio de Diversidad Biológica -ley 165 de 1994, conforme a las competencias asignadas a la Dirección de Bosques, Biodiversidad y Servicios Ecosistémicos del Ministerio de Ambiente.</t>
  </si>
  <si>
    <t>El valor del contrato a celebrar es hasta por la suma de CIENTO QUINCE MILLONES QUINIENTOS TREINTA Y DOS MIL DIEZ PESOS M/CTE ($115.532.010) incluido los impuestos a que haya lugar.</t>
  </si>
  <si>
    <t>1. Asesorar los proyectos de posicionamiento nacional en los Órganos Subsidiarios del Convenio de Diversidad Biológica y la Conferencia de las Partes -COP 27 en los cuales participe el Estado Colombiano 2. Elaborar las respuestas a las solicitudes y requerimientos relacionados con el Marco Global de Biodiversidad Kunming Montreal. . Brindar asesoría para la implementación del Plan de Acción de Biodiversidad, en las metas y acciones que sean competencia de la dirección. 4. Apoyar a la Dirección en la supervisión de los contratos y/o convenios, así como participar en las diferentes mesas de trabajo, reuniones y comités, relacionados con los trámites a cargo cuando se requiriera por parte del supervisor.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Las demás que se requieran para la adecuada ejecución del objeto contractual</t>
  </si>
  <si>
    <t xml:space="preserve">VIVIANA MARGARITA MONTENEGRO RODRIGUEZ </t>
  </si>
  <si>
    <t>FINANZAS Y RELACIONES INTERNACIONALES</t>
  </si>
  <si>
    <t>Prestación de servicios profesionales al Grupo de Contratos del Ministerio de Ambiente y Desarrollo Sostenible, para apoyar la estructuración, gestión y revisión de los estudios de sector y acompañar las acciones relacionadas con la planeación y fortalecimiento del Sistema Integrado de Gestión de Calidad de la entidad.</t>
  </si>
  <si>
    <t>El valor del contrato a celebrar es hasta por la suma de OCHENTA Y CUATRO MILLONES SETECIENTOS MIL OCHOCIENTOS PESOS M/CTE ($84.700.800), incluido los impuestos a que haya lugar.</t>
  </si>
  <si>
    <t>1. Realizar la estructuración de los estudios de sector necesarios para adelantar los diferentes procesos de selección en todas sus modalidades que requieran las dependencias del Ministerio de Ambiente y Desarrollo Sostenible y FONAM teniendo en cuenta aspectos legales, comerciales, financieros, organizacionales, técnicos y de riesgos, de acuerdo con los lineamientos impartidos por Colombia Compra Eficiente para la elaboración de estos y la normatividad aplicable en la materia. 2. Publicar las solicitudes de información en la plataforma SECOP II que se requieran con el fin de estructurar el análisis económico de los procesos de selección en todas sus modalidades que requieran las dependencias del Ministerio de Ambiente y Desarrollo Sostenible y FONAM. 3. Revisar y publicar las solicitudes de manifestación de interés en SECOP II o la plataforma que para ello se disponga en el marco del procedimiento del Decreto 092 de 2017. 4. Apoyar la implementación, seguimiento y mejora del Sistema Integrado de Gestión de Calidad de la entidad, mediante la participación en la planeación contractual, la elaboración de insumos técnicos, la verificación del cumplimiento de políticas, procedimientos e indicadores de calidad. 5. Efectuar el acompañamiento y la revisión a los documentos proyectados por las dependencias del Ministerio en la estructuración de los análisis del sector requeridos para los convenios y/o contratos. 6. Proyectar y gestionar las respuestas a las observaciones que se presenten frente al análisis del sector en la etapa precontractual de los procesos de selección de contratistas, así como la revisión de las respuestas que sean proyectadas por el Grupo de Contratos o por las áreas solicitantes. 7. Apoyar técnicamente y proyectar insumos requeridos para la consolidación de informes de gestión y planes de acción a cargo del Grupo de Contratos conforme el objeto del contrato. 8. Gestionar de manera oportuna las solicitudes que le sean asignadas en la plataforma ARCA o cualquier otro aplicativo que tenga relación con el objeto del contrato, o en el aplicativo equivalente. 9. Participar en las reuniones, grupos de trabajo y comités que sean convocados o requeridos por el supervisor del contrato, en el marco del objeto contractual y de las obligaciones derivadas del mismo. 10. Cumplir con las demás obligaciones que le sean asignadas por el supervisor del contrato, inherentes a la naturaleza del objeto contractual.</t>
  </si>
  <si>
    <t>El término estrictamente indispensable para que el contratista cumpla con el objeto y obligaciones contractuales será de ONCE (11) MESES Y DIECISEIS (16) DÍAS CALENDARIO o hasta 31 de diciembre del año de la suscripción del contrato, lo primero que ocurra.</t>
  </si>
  <si>
    <t>JEISSON DE JESÚS PÉREZ ACOSTA</t>
  </si>
  <si>
    <t>Prestación de servicios profesionales al Grupo de Contratos del Ministerio de Ambiente y Desarrollo Sostenible en la administración del archivo documental, la administración de expedientes contractuales físicos y digitales y la implementación de los instrumentos archivísticos.</t>
  </si>
  <si>
    <t>El valor del contrato a celebrar es hasta por la suma de CINCUENTA Y OCHO MILLONES OCHOCIENTOS VEINTE MIL PESOS M/CTE ($58.820.000), incluido los impuestos a que haya lugar.</t>
  </si>
  <si>
    <t>1. Realizar la administración y actualización de las bases de datos en donde se registre la gestión documental que contiene la actividad contractual a cargo del Grupo de Contratos conforme lineamientos en materia de gestión documental. 2. Realizar el proceso de clasificación de expedientes (físicos, híbridos y electrónicos), organización documental y foliación de los archivos de gestión, elaboración de los testigos documentales y hojas de control de expedientes conforme lineamientos de gestión de calidad de la entidad. 3. Brindar acompañamiento técnico en la atención de auditorías y subsanación de hallazgos de gestión documental al Grupo de Contratos. 4. Realizar el proceso de identificación de las unidades de almacenamiento y unidades de conservación y proyectar los rótulos de cajas y carpetas en los formatos indicados por el Grupo de Gestión Documental. 5. Adelantar las acciones pertinentes para acatar el cronograma de traslados y transferencias documentales primarias publicado por el Grupo de Gestión Documental, dentro de los plazos establecidos. 6. Gestionar los procesos de consulta y préstamo documental de expedientes de la dependencia realizados por usuarios internos y externos, empleando los formatos establecidos por el Grupo de Gestión documental para tal fin, con el fin de garantizar la custodia de la documentación producida por el Grupo, generando alertas cuando el plazo otorgado para el préstamo documental se encuentre próximo a terminar. 7. Gestionar los expedientes producidos y tramitados en el gestor documental de la entidad, garantizando la conformación de los expedientes electrónicos durante el ciclo de vida documental de acuerdo con las Tablas de Retención Documental - TRD aplicadas en el Grupo de Contratos. 8. Participar en las reuniones, grupos de trabajo y comités que sean requeridos por el supervisor del contrato, relacionados con el objeto y obligaciones contractuales. 9. Realizar jornadas de sensibilización y capacitación en materia de Gestión Documental particularmente relacionadas con el manejo de expedientes, el uso de los diferentes aplicativos usados por la entidad y la implementación de los instrumentos archivísticos. 10. Proyectar informes y respuestas a derechos de petición y demás documentos relacionados con el objeto del contrato, que le sean solicitados por la supervisión del contrato en la plataforma ARCA, o por cualquier otro medio o herramienta de la entidad. 11. Dar cumplimiento a las normas expedidas por el Archivo General de la Nación, que le sean aplicables y demás normatividad aplicable. 12. Cumplir con las demás obligaciones que le sean asignadas por el supervisor del contrato, inherentes a la naturaleza del objeto contractual.</t>
  </si>
  <si>
    <t>ANGIE LICETH OSPINA HERNANDEZ</t>
  </si>
  <si>
    <t>Prestación de servicios de apoyo a la gestión del archivo documental, la administración de expedientes contractuales físicos y digitales y el levantamiento de inventario documental del Grupo de Contratos del Ministerio de Ambiente y Desarrollo Sostenible.</t>
  </si>
  <si>
    <t>El valor del contrato a celebrar es hasta por la suma de CUARENTA Y CUATRO MILLONES NOVECIENTOS OCHENTA MIL PESOS M/CTE ($44.980.000), incluido los impuestos a que haya lugar.</t>
  </si>
  <si>
    <t>1. Brindar apoyo en el reporte y actualización de información en las bases de datos en donde se registre la gestión documental que contiene la actividad contractual a cargo del Grupo de Contratos conforme lineamientos en materia de gestión documental. 2. Apoyar el proceso de clasificación de expedientes (físicos, híbridos y electrónicos), organización documental y foliación de los archivos de gestión, elaboración de los testigos documentales y hojas de control de expedientes conforme lineamientos de gestión de calidad de la entidad. 3. Acompañar y apoyar el proceso de levantamiento de inventarios documentales de las vigencias del 2015 al 2020 y las demás que sean requeridas por el supervisor del contrato. 4. Realizar el proceso de identificación de las unidades de almacenamiento y unidades de conservación y proyectar los rótulos de cajas y carpetas en los formatos indicados por el Grupo de Gestión Documental. 5. Gestionar los procesos de consulta y préstamo documental de expedientes de la dependencia realizados por usuarios internos y externos, empleando los formatos establecidos por el Grupo de Gestión documental para tal fin, con el fin de garantizar la custodia de la documentación producida por el Grupo, generando alertas cuando el plazo otorgado para el préstamo documental se encuentre próximo a terminar. 6. Gestionar los expedientes producidos en físico, digital e híbrido, garantizando la conformación de los expedientes durante el ciclo de vida documental de acuerdo con las tablas de Retención Documental-TRD aplicadas en el Grupo de Contratos. 7. Participar en las reuniones, grupos de trabajo y comités que sean requeridos por el supervisor del contrato, relacionados con el objeto y obligaciones contractuales. 8. Proyectar informes o respuestas a derechos de petición y demás documentos relacionados con el objeto del contrato, que le sean solicitados por el supervisor, en la plataforma ARCA, o por cualquier otro medio o herramienta de la entidad. 9. Dar cumplimiento a las normas expedidas por el Archivo General de la Nación, que le sean aplicables y demás normatividad aplicable. Acuerdo 001 10. Las demás que sean requeridas por la supervisión en el marco del objeto contractual.</t>
  </si>
  <si>
    <t>MONICA ALEJANDRA QUINTANA CORTES</t>
  </si>
  <si>
    <t>Prestar servicios profesionales al Viceministerio de Ordenamiento Ambiental del Territorio para articular la implementación de estrategias de participación ambiental con los avances de los componentes del proyecto de catastro multipropósito en áreas ambientalmente protegidas para fortalecer la gestión sostenible de la biodiversidad.</t>
  </si>
  <si>
    <t xml:space="preserve">VICEMINISTRO DE ORDENAMIENTO AMBIENTAL DEL TERRITORIO - SUBDIRECCIÓN DE EDUCACIÓN Y PARTICIPACIÓN </t>
  </si>
  <si>
    <t>El valor del contrato a celebrar es hasta por la suma de OCHENTA MILLONES SETECIENTOS TREINTA Y TRES MIL TRESCIENTOS TREINTA Y TRES PESOS M/CTE ($ 80.733.333) incluido los impuestos a que haya lugar.</t>
  </si>
  <si>
    <t>1. Apoyar la articulación de las estrategias del Proyecto de Territorios Forestales Sostenibles en su componente ambiental, con las estrategias de participación de la Subdirección de Educación y Participación del Viceministerio. 2. Realizar verificaciones y seguimiento al avance a la estrategia de fortalecimiento institucional de autoridades ambientales en el sistema de información ambiental del Colombia. 3. Apoyar el seguimiento al avance técnico del componente ambiental del proyecto TEFOS de acuerdo con las competencias del Viceministerio. 4. Generar insumos, ayudas de memoria, informes y recomendaciones al Viceministerio que promuevan el avance del componente 5 del proyecto. 5. Participar activamente en reuniones, proyectar y gestionar respuestas a las solicitudes y PQRS asignadas en desarrollo del objeto contractual y producir las correspondientes notas informativas en torno a los temas vinculados con las actividades asignadas.</t>
  </si>
  <si>
    <t>El término estrictamente indispensable para que el contratista cumpla con el objeto y obligaciones contractuales será de ONCE (11) MESES Y DIECISEIS (16) DÍAS, o hasta 30 de diciembre del año de la suscripción del contrato, lo primero que ocurra.</t>
  </si>
  <si>
    <t>RUSSY ESBELSA UMAÑA GIL</t>
  </si>
  <si>
    <t>TECNICA PROFESIONAL EN INDUSTRIAL</t>
  </si>
  <si>
    <t>1. Elaborar y presentar al supervisor un plan detallado de trabajo, que incluya actividades, cronograma y entregables, en un plazo máximo de diez (10) días calendario tras cumplir con los requisitos de ejecución establecidos en el contrato. 2. Apoyar a la Dirección en la elaboración, radicación y archivo de documentos, tales como memorandos y oficios, garantizando la organización y accesibilidad del archivo digital, en cumplimiento de las Tablas de Retención Documental y con el fin de optimizar la eficiencia de los procesos documentales. 3. Ejecutar las labores de clasificación, depuración, digitalización y organización del archivo de gestión de la dependencia, incluyendo la rotulación de carpetas y/o cajas por series y subseries, de acuerdo con los instructivos y procedimientos del Proceso de Gestión Documental. 4. Realizar el proceso archivístico de descripción de expedientes en hojas de control e Inventario Único Documental –FUID–, conforme con las indicaciones impartidas por el supervisor del contrato. 5. Generar y mantener actualizadas las bases de datos para el seguimiento y control de los expedientes de gestión de la dependencia, de acuerdo con los lineamientos institucionales. 6. Programar, gestionar y registrar en ULISES las comisiones del personal de la DAASU, así como realizar su respectivo seguimiento. 7. Participar en reuniones, mesas de trabajo y demás espacios convocados por el supervisor del contrato, relacionados con el objeto y las obligaciones contractuales, allegando los soportes de asistencia, ayudas de memoria y seguimiento a compromisos, cuando aplique. 8. Cumplir con las demás obligaciones que le sean asignadas por el supervisor del contrato, inherentes a la naturaleza del objeto contractual.</t>
  </si>
  <si>
    <t>JOSE MANUEL MORENO CASALLAS</t>
  </si>
  <si>
    <t>Prestar servicios profesionales a la Dirección de Asuntos Ambientales Sectorial y Urbana del Ministerio de Ambiente y Desarrollo Sostenible, para apoyar la estructuración, implementación y seguimiento de instrumentos de política pública para la gestión circular de flujos de materiales prioritarios, en cumplimiento de las metas del Plan Nacional de Desarrollo.</t>
  </si>
  <si>
    <t>1. Elaborar y presentar al supervisor un plan detallado de trabajo, que incluya actividades, cronograma y entregables, en un plazo máximo de diez (10) días calendario tras cumplir con los requisitos de ejecución establecidos en el contrato. 2. Elaborar la propuesta para la reglamentación de instrumentos de financiación en el marco de la Ley 2327 de 2023 - Pasivos Ambientales. 3. Apoyar la estructuración de un proyecto normativo con metas específicas para residuos de envases y empaques para los flujos de materiales de papel, cartón, vidrio y metales a partir de la evaluación del estado de avance en la gestión posconsumo de residuos de envases y empaques. 4. Elaborar la propuesta para la formulación de un instrumento normativo sobre publicidad ambiental de acuerdo con los compromisos establecidos en el decreto 1369 del 2014. 5.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6. Asistir y participar en las reuniones relacionadas con el objeto contractual, siguiendo la línea institucional, soportando la asistencia con la presentación de soportes, ayudas de memoria y seguimiento documentado a los compromisos acordados, en caso de ser aplicable. 7. Contribuir con la proyección, reporte y evidencias de las acciones definidas en el Plan de Acción y/o en informes solicitados por el supervisor relacionadas con las funciones de la Dirección, acorde con el objeto contractual. 8. Las demás actividades que le asigne el supervisor del contrato y que tengan relación con el objeto contractual.</t>
  </si>
  <si>
    <t>Coordinador del Grupo de Gestión Integral de Residuos y Pasivos Ambientales</t>
  </si>
  <si>
    <t>ZAYRENE GARCES MUÑOZ</t>
  </si>
  <si>
    <t>Prestar servicios profesionales a la Dirección de Asuntos Ambientales Sectorial y Urbana del Ministerio de Ambiente y Desarrollo Sostenible, para apoyar la implementación de los compromisos con grupos étnicos y aportar insumos técnicos para la estructuración de instrumentos de política pública relacionados con la gestión de residuos sólidos.</t>
  </si>
  <si>
    <t>El valor del contrato a celebrar es hasta por la suma de SESENTA Y SEIS MILLONES CUATROCIENTOS MIL PESOS M/CTE ($66.400.000),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</si>
  <si>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F-A-CTR-52: V11 – 16/10/2025 Página 7 de 20 2. Apoyar la formulación de un instrumento normativo para la gestión de residuos especiales con énfasis en Aceites de Cocina Usados - ACU. 3. Propiciar espacios de capacitación a los sectores públicos y privados en la gestión integral de residuos en los temas de competencia del grupo de residuos y cuando sea preciso, de forma articulada con otras entidades relacionadas con la gestión de los residuos sólidos no peligrosos. 4. Apoyar la formulación del programa de economía circular, basado en las prácticas tradicionales de las comunidades Negras, Afrocolombianas, Raizales y Palenqueras, y realizar seguimiento a su implementación, en cumplimiento de la meta de SINERGIA No. 482 del Plan Nacional de Desarrollo. 5. Apoyar técnicamente la recopilación de información y la atención de requerimientos relacionados con disposición final de residuos sólidos. 6. Brindar acompañamiento técnico a la implementación de los proyectos territoriales en municipios con menos de 50 mil habitantes, contribuyendo al cumplimiento del indicador SINERGIA 164 del PND. 7. Apoyar el relacionamiento interinstitucional con comunidades y organizaciones desde un enfoque diferencial étnico, de género, etario y cultural, garantizando la inclusión y participación de grupos poblacionales diversos, de acuerdo con los requerimientos de la dirección. 8.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9. Asistir y participar en las reuniones relacionadas con el objeto contractual, siguiendo la línea institucional, soportando la asistencia con la presentación de soportes, ayudas de memoria y seguimiento documentado a los compromisos acordados, en caso de ser aplicable. 10. Contribuir con la proyección, reporte y evidencias de las acciones definidas en el Plan de Acción y/o en informes solicitados por el supervisor relacionadas con las funciones de la Dirección, acorde con el objeto contractual. 11. Las demás actividades que le asigne el supervisor del contrato y que tengan relación con el objeto contractual.</t>
  </si>
  <si>
    <t>SANDRA RUIZ RUIZ</t>
  </si>
  <si>
    <t>Prestar servicios profesionales a la Dirección de Asuntos Ambientales Sectorial y Urbana del Ministerio de Ambiente y Desarrollo Sostenible, para apoyar la formulación del Plan Nacional de Biomasa Residual, la elaboración de instrumentos técnicos y normativos para la gestión de residuos y el acompañamiento en la implementación de proyectos, en el marco de los compromisos del Plan Nacional de Desarrollo.</t>
  </si>
  <si>
    <t>El valor del contrato a celebrar es hasta por la suma de CIENTO UN MILLONES SETECIENTOS CINCUENTA MIL PESOS M/CTE ($101.750.000),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</si>
  <si>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2. Apoyar la consulta y socialización del Plan Nacional para la Gestión Sostenible de la Biomasa Residual, realizar los ajustes y preparar documento para su aprobación. 3. Mantener un espacio de trabajo permanente con las partes interesadas en la gestión de los residuos orgánicos y la dinamización y trabajo conjunto en el marco de la Mesa Nacional para el Aprovechamiento de Biomasa Residual (MNABR). 4. Apoyar la formulación de los términos de referencia para los estudios de impacto ambiental de los Parques tecnológicos ambientales en el marco del programa basura cero en temas relacionados con el objeto del contrato. 5. Apoyar la formulación de un proyecto normativo por la cual se reglamente el decreto 1287 /14 y 774/25. Resolución por la cual se reglamenta el uso de biosólidos en actividades diferentes a las agrícolas. 6. Brindar acompañamiento técnico a la implementación de los proyectos territoriales en municipios con menos de 50 mil habitantes, contribuyendo al cumplimiento del indicador SINERGIA 164 del PND. 7. Apoyar la formulación del programa de economía circular, basado en las prácticas tradicionales de las comunidades Negras, Afrocolombianas, Raizales y Palenqueras, y realizar seguimiento a su implementación, en cumplimiento de la meta de SINERGIA No. 482 del Plan Nacional de Desarrollo. 8. Apoyar el relacionamiento interinstitucional con comunidades y organizaciones desde un enfoque diferencial étnico, de género, etario y cultural, garantizando la inclusión y participación de grupos poblacionales diversos, de acuerdo con los requerimientos de la dirección. 9.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10. Asistir y participar en las reuniones relacionadas con el objeto contractual, siguiendo la línea institucional, soportando la asistencia con la presentación de soportes, ayudas de memoria y seguimiento documentado a los compromisos acordados, en caso de ser aplicable. 11. Contribuir con la proyección, reporte y evidencias de las acciones definidas en el Plan de Acción y/o en informes solicitados por el supervisor relacionadas con las funciones de la Dirección, acorde con el objeto contractual. 12. Las demás actividades que le asigne el supervisor del contrato y que tengan relación con el objeto contractual.</t>
  </si>
  <si>
    <t>JESÚS ALBERTO QUINTERO MORALES</t>
  </si>
  <si>
    <t>Prestar servicios profesionales a la Dirección de Asuntos Ambientales Sectorial y Urbana del Ministerio de Ambiente y Desarrollo Sostenible, para brindar apoyo técnico en la formulación y actualización de instrumentos normativos relacionados con la gestión de residuos peligrosos, con énfasis en residuos posconsumo y residuos generados en el sector salud.</t>
  </si>
  <si>
    <t>1. Presentar para aprobación del supervisor un plan de trabajo (actividades, cronograma y entregables) dentro de los diez (10) días calendario siguientes al cumplimiento de los requisitos de ejecución del contrato. 2. Apoyar cuando sea requerido, las jornadas de asistencia técnica, capacitación y socialización a diferentes actores que intervienen en la generación y gestión de los residuos generados en la atención en salud y residuos posconsumo. 3. Apoyar técnicamente el proceso de elaboración del proyecto normativo que reglamentará la modificación de la Resolución 371 de 2009 “Por la cual se establecen los elementos que deben ser considerados en los Planes de Gestión de Devolución de Productos Posconsumo de fármacos o medicamentos vencidos’’. Para lo anterior se deberá dar cumplimiento al procedimiento de elaboración de instrumentos normativos definidos por el ministerio. 4. Apoyar desde el componente técnico y operativo el desarrollo de las jornadas de asistencia técnica y capacitación a las autoridades ambientales para la creación de capacidad con relación a la gestión de RESPEL y a la implementación de los convenios internacionales relacionados. 5. Generar insumos y apoyar técnicamente la elaboración de documentos, guías, cursos de formación, entre otros, respecto la gestión de residuos generados en la atención en salud y residuos posconsumo. 6. Participar en las mesas de trabajo entre el sector ambiente y el sector salud para desarrollar iniciativas de interés de ambos sectores que impulsen la gestión integral de los RESPEL generados, como biológico infecciosos, incluidos los asociados al COVID-19, temas normativos, mejora de los procesos de coordinación en las acciones de control y seguimiento a nivel territorial, entre otros. 7. Participar en las reuniones, mesas de trabajo y comités que sean requeridos por el supervisor del contrato, relacionados con el objeto y obligaciones contractuales, para lo cual se debe allegar los soportes de asistencia, ayudas de memoria y soporte del seguimiento a los compromisos establecidos, en caso de que aplique. 8. Apoyar con la proyección, el reporte y las evidencias de las acciones establecidas en el Plan de Acción y/o informes solicitados por el supervisor(a) relacionados con las funciones de la Dirección de Asuntos Ambientales, Sectorial y Urbana, garantizando su conservación mediante el cargue respectivo en las carpetas digitales institucionales designadas para ello. 9.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10. Cumplir con las demás obligaciones que le sean asignadas por el supervisor del contrato, inherentes a la naturaleza del objeto contractual.</t>
  </si>
  <si>
    <t>DOLLY JOHANA INFANTE VASQUEZ</t>
  </si>
  <si>
    <t>TECNICO PROFESIONAL EN GESTION DE PROCESOS DE PREIMPRESION</t>
  </si>
  <si>
    <t>Prestar servicios de apoyo a la gestión del sitio web institucional, atendiendo requerimientos técnicos de las áreas relacionados con la publicación de contenidos, así como proponiendo mejoras funcionales que optimicen la administración digital del Ministerio de Ambiente y Desarrollo Sostenible.</t>
  </si>
  <si>
    <t>El valor del contrato a celebrar es hasta por la suma de TREINTA Y DOS MILLONES CIENTO VEINTE MIL PESOS M/CTE ($32.120.000), incluido los impuestos a que haya lugar.</t>
  </si>
  <si>
    <t>1. Brindar apoyo en el cargue y actualización de los contenidos en la sede electrónica del Ministerio de Ambiente y Desarrollo Sostenible. 2. Apoyar al Grupo de Comunicaciones en la gestión de contenidos de la página web de la Entidad, en marco del principio de transparencia, haciendo control de las actualizaciones y fechas de recepción de la información. 3. Brindar acompañamiento en la ejecución de actualizaciones, desarrollos y ajustes propios para la debida administración de la página web y la intranet del Ministerio de Ambiente y Desarrollo Sostenible. 4. Apoyar al Grupo de Comunicaciones en la gestión de backup de la página web e intranet de forma mensual. 5. Asistir a las reuniones citadas por el grupo de Comunicaciones y a todas aquellas que tengan que ver con el objeto del presente contrato 6. Las demás que sean solicitadas por el Supervisor/a del contrato y que estén relacionadas con el objeto contractual.</t>
  </si>
  <si>
    <t>El término estrictamente indispensable para que el contratista cumpla con el objeto y obligaciones contractuales será de OCHO (8) MESES Y VEINTICUATRO (24) DÍAS CALENDARIO, sin que exceda el 31 de diciembre del año de la suscripción del contrato</t>
  </si>
  <si>
    <t>LAURA DANIELA DUARTE JARAMILLO</t>
  </si>
  <si>
    <t>C-3202-0900-10-40101B-3202060-02</t>
  </si>
  <si>
    <t>Prestar servicios profesionales a la Dirección de Bosques, Biodiversidad y Servicios Ecosistémicos del Ministerio de Ambiente y Desarrollo Sostenible, para brindar asistencia técnica en materia de restauración en cumplimiento de la meta 2 del Plan de Acción de Biodiversidad, el Plan Nacional de restauración y el Plan Nacional de Desarrollo 2022-2026</t>
  </si>
  <si>
    <t>El valor del contrato a celebrar es hasta por la suma de NOVENTA Y CUATRO MILLONES SETECIENTOS SESENTA MIL PESOS M/CTE. ($94.760.000), incluido los impuestos a que haya lugar</t>
  </si>
  <si>
    <t>1. Prestar apoyo a la supervisión de convenios en materia de restauración, así como la formulación, evaluación y seguimiento a los proyectos de los recursos FONAM desincentivo del agua, al igual que, la elaboración de informes para su liquidación. Apoyar técnicamente el desarrollo de las acciones de restauración, enmarcadas en proyectos, programas, planes con énfasis en la región caribe y ecorregión Bajo Cauca, aportando al cumplimiento de la meta de restauración del Plan de Acción de biodiversidad, el Plan Nacional de restauración y el Plan Nacional de Desarrollo 2022-2026. Asistir a mesas técnicas virtuales o presenciales para el control de los datos provenientes de los reportes de las acciones de restauración en la plataforma dispuesta por el Ministerio de Ambiente y Desarrollo Sostenible " Proyectos de Restauración", así como la interoperabilidad con otras plataformas. Realizar el apoyo técnico para la construcción y consolidación de iniciativas normativas en materia de restauración, su monitoreo e implementación. Acompañar técnicamente la formulación, evaluación, seguimiento y cierre de planes, programas y proyectos en materia de restauración competencia de la DBBSE, continuando el desarrollo de protocolos y guías por disturbio, con especial énfasis en los críticos.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Realizar el acompañamiento técnico en la temática de restauración en el cumplimiento de órdenes judiciales y normatividad que estén a cargo de la Dirección de Bosques, Biodiversidad y Servicios Ecosistémicos con énfasis en la región caribe y ecorregión Bajo Cauca. Las demás que se requieran para la adecuada ejecución del objeto contractual.</t>
  </si>
  <si>
    <t>El término estrictamente indispensable para que el contratista cumpla con el objeto y obligaciones contractuales será de ONCE (11) MESES Y QUINCE (15) DÍAS CALENDARIO, o hasta 31 de diciembre de 2026, lo primero que ocurra.</t>
  </si>
  <si>
    <t>ANGEE NAIDU ALBORNOZ GONZALEZ</t>
  </si>
  <si>
    <t>Prestación de servicios profesionales a la Dirección de Bosques, Biodiversidad y Servicios Ecosistémicos del Ministerio de Ambiente y Desarrollo Sostenible, para apoyar a la coordinación del Grupo Gestión Integral de Bosques y Reservas Forestales en las diferentes tareas de carácter técnico y administrativo requeridas por el área.</t>
  </si>
  <si>
    <t>El valor del contrato a celebrar es hasta por la suma de SETENTA Y CUATRO MILLONES OCHOCIENTOS MIL PESOS M/CTE ($ 74.800.000), incluido los impuestos a que haya lugar.</t>
  </si>
  <si>
    <t>1. Elaborar informes técnicos, presentaciones y otros documentos que le sean requeridos por el supervisor relacionados con las temáticas propias del Grupo Gestión Integral de Bosques y Reservas Forestales. 2. Participar y acompañar a la coordinación del Grupo Gestión Integral de Bosques y Reservas Forestales en las reuniones que le sean asignadas, elaborando las ayudas de memoria, actas y otros documentos técnicos que le sean requeridos. 3. Asistir a la coordinación en el proceso de revisión, asignación y trámite de correspondencia asignada al Grupo Gestión Integral de Bosques y Reservas Forestales 4. Apoyar al Grupo Gestión Integral de Bosques y Reservas Forestales en el seguimiento, revisión y radicación de los informes de supervisión de los contratistas a cargo del área y sus comisiones, para el trámite de pago. 5. Proyectar y gestionar las respuestas de las PQRS asignadas y demás requerimientos relacionados con el objeto del contrato, dentro de los tiempos requeridos. 6. Brindar asistencia en la gestión de la información técnica requerida en el marco de la conservación, uso, ocupación, manejo y ordenación de las Reservas Forestales Nacionales. 7. Aplicar en los espacios de participación y acompañamiento desarrollados mensualmente en el marco del objeto contractual los formatos y procedimientos establecidos en el sistema integrado de gestión de la entidad. 8. Apoyar a la Dirección en la supervisión de los contratos y/o convenios, así como participar en las diferentes mesas de trabajo, reuniones y comités, relacionados con los trámites a cargo cuando se requiriera por parte del supervisor. 9. Las demás que se requieran para la adecuada ejecución del objeto contractual.</t>
  </si>
  <si>
    <t>CAMILO ERNESTO NIÑO ROMERO</t>
  </si>
  <si>
    <t xml:space="preserve"> INGENIERIA AMBIENTAL</t>
  </si>
  <si>
    <t>Prestación de servicios profesionales a la Dirección de Bosques, Biodiversidad y Servicios Ecosistémicos para brindar sustento técnico en el cumplimiento de metas nacionales e internacionales, sentencias y acciones judiciales relacionadas a la temática de restauración, así como la formulación, seguimiento y acompañamiento de proyectos de restauración en el marco de la Estrategia Nacional de Restauración, el Plan Nacional de Desarrollo 20222026 y de los recursos FONAM desincentivo del agua, ejerciendo el apoyo a la supervisión de contratos o convenios cuando sea requerido.</t>
  </si>
  <si>
    <t>El valor del contrato a celebrar es hasta por la suma deCIENTO TREINTA MILLONES DOSCIENTOS NOVENTA Y CINCO MIL PESOS M/CTE ($130.295.000), incluido los impuestos a que haya lugar.</t>
  </si>
  <si>
    <t>1. Apoyar en la formulación, Implementación y seguimiento de proyectos en la temática de restauración de los recursos FONAM desincentivo del agua, así como en el cumplimiento de órdenes judiciales y normatividad que estén a cargo de la Dirección de Bosques, Biodiversidad y Servicios Ecosistémicos. Apoyar técnicamente la supervisión frente al seguimiento de las acciones, proyectos, programas, convenios y estrategias orientadas a la restauración de áreas degradadas y de conservación de los ecosistemas en procesos de diversas fuentes de financiación asociados a la Estrategia Nacional de Restauración. Gestionar y participar en las reuniones, comités y demás espacios que se asignen con actores de territorios étnicos, así como las relacionadas con Cooperación internacional en el marco de la implementación de acciones en materia de restauración y conservación de los ecosistemas. Realizar desde el componente técnico la formulación, evaluación y/o seguimiento de los planes, proyectos, programas, convenios, contratos o acciones de restauración de áreas degradadas. Proyectar técnicamente las respuestas a Derechos de Petición, y quejas, reclamos y sugerencias de ciudadanos (PQRS) que sean de competencia de la Dirección de Bosques, Biodiversidad y Servicios Ecosistémicos según asignación. Gestionar técnicamente el cumplimiento de las metas nacionales e internacionales relacionadas con la temática de restauración en articulación con los diferentes actores sociales e institucionales Asistir a las visitas de acompañamiento y seguimiento técnico en los territorios objeto de acciones y estrategias orientadas a la restauración en cumplimiento del Plan Nacional de Restauración, la Estrategia Nacional de Restauración y los instrumentos de planificación territorial. Las demás que se requieran para la adecuada ejecución del objeto contractual</t>
  </si>
  <si>
    <t>El término estrictamente indispensable para que el contratista cumpla con el objeto y obligaciones contractuales será deONCE(11)MESES Y QUINCE (15) DÍAS, o hasta 31 de diciembre de 2026, lo primero que ocurra</t>
  </si>
  <si>
    <t>YIRA LUCIA SEPULVEDA PULGARIN</t>
  </si>
  <si>
    <t>Prestar servicios profesionales a la Dirección de Bosques, Biodiversidad y Servicios Ecosistémicos para dar cumplimiento de las metas de restauración en el marco de la Estrategia Nacional de Restauración, el Plan Nacional de Desarrollo 2022 -2026 y el Plan Nacional de Restauración, y apoyo técnicoen la formulación, implementación y seguimiento de los programas, planes y proyectos de restauración ecosistémica con énfasis en las regiones Pacífico, y el Catatumbo.</t>
  </si>
  <si>
    <t>El valor del contrato a celebrar es hasta por la suma de CUARENTA Y NUEVE MILLONES CUATROCIENTOS CUARENTA MIL PESOSM/CTE ($49.440.000), incluido los impuestosa que haya lugar.</t>
  </si>
  <si>
    <t>1. Prestar apoyo a la supervisión de convenios, en materia de restauración a los proyectos de los recursos FONAM desincentivo del agua, así como la elaboración de informes de seguimiento y liquidación. 2. Apoyar la actualización de los correspondientes reportes al seguimiento de la meta nacional de restauración en sus diferentes enfoques 3. Realizar el apoyo técnico a la evaluación, y el seguimiento a las regiones Pacífico y el Catatumbo en el desarrollo de sus programas, planes y proyectos en materia de restauración que aporten al cumplimiento a las metas del Plan Nacional de Desarrollo 2022 2026 4. Apoyar la atención y gestión de las acciones de restauración para dar respuesta a las sentencias y otras acciones judiciales en las regiones Pacífico y el Catatumbo y otras asignadas. 5. Asistir a mesas técnicas virtuales o presenciales con las empresas del sector privado, entidades públicas, organizaciones, institutos, academia entre o tras, con el fin de definir estrategias que permitan apoyar al cumplimiento de las metas nacionales de restauración de áreas degradadas. 6.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7. Apoyar la evaluación de planes de restauración competencia de la Dirección de Bosques, Biodiversidad y Servicios Ecosistémicos. 8. Las demás que se requieran para la adecuada ejecución del objeto contractual</t>
  </si>
  <si>
    <t>El término estrictamente indispensable para que el contratista cumpla con el objeto y obligaciones contractuales será deSEIS (6) MESES, o hasta 31 de diciembre de 2026, lo primero que ocurra</t>
  </si>
  <si>
    <t>FRANCY LILIANA DAZA SANCHEZ</t>
  </si>
  <si>
    <t>1. Realizar los actos administrativos y el análisis jurídico correspondiente en los procesos de evaluación y seguimiento de solicitudes y contratos relacionados con el acceso a los recursos genéticos y sus productos derivados. 2. Proyectar los insumos jurídicos para la formulación de normas e instrumentos internacionales en materia de recursos genéticos y sus productos derivados y seguridad de la biotecnología. 3. Proyectar reportes con la actualización mensual de los registros de información para el seguimiento al trámite de contrato de acceso a recursos genéticos y productos derivados. 4. Participar en reuniones de negociación de contratos, además de apoyar las acciones de divulgación sobre el marco jurídico aplicable al régimen de acceso a los recursos genéticos y sus productos derivados en Colombia. 5. Proyectar los documentos requeridos en las fases de estructuración, ejecución y liquidación de convenios o contratos vinculados a recursos genéticos y temas conexos. 6. Elaborar y gestionar las respuestas a las PQRS asignadas, conforme con los términos legales vigentes, a través de la plataforma ARCA u otros medios institucionales, incluyendo el respectivo reporte en el Sistema de Gestión Documental. 7. Las demás actividades que se requieran en el marco de la ejecución del objeto del contrato.</t>
  </si>
  <si>
    <t>ANDRÉS FELIPE MENDOZA GUTIÉRREZ</t>
  </si>
  <si>
    <t>Prestación de servicios profesionales a la Dirección de Bosques, Biodiversidad y Servicios Ecosistémicos del Ministerio de Ambiente y Desarrollo Sostenible, para generar documentos jurídicos relacionados con la conservación, uso, manejo y ordenación de las Reservas Forestales Nacionales</t>
  </si>
  <si>
    <t>El valor del contrato a celebrar es hasta por la suma de OCHENTA Y CUATRO MILLONES PESOS M/CTE ($ 84.000.000), incluido los impuestos a que haya lugar.</t>
  </si>
  <si>
    <t>LUIS ENRIQUE GUASCA CARDONA</t>
  </si>
  <si>
    <t xml:space="preserve">TECNCO DE SISTEMAS </t>
  </si>
  <si>
    <t>Prestación de servicios de apoyo a la gestión a la Dirección de Bosques, Biodiversidad y Servicios Ecosistémicos del Ministerio de Ambiente y Desarrollo Sostenible en los procesos de gestión documental orientados a la organización y clasificación de la documentación de la Dirección y en particular en lo relacionado con los procesos sancionatorios ambientales.</t>
  </si>
  <si>
    <t>El valor del contrato a celebrar es hasta por la suma de CUARENTA Y DOS MILLONES SESENTA Y NUEVE MIL NOVECIENTOS NOVENTA PESOS M/CTE ($42.069.990), incluido los impuestos a que haya lugar.</t>
  </si>
  <si>
    <t>1. Apoyar con la clasificación y organización de la documentación de la Dirección de Bosques, Biodiversidad y Servicios Ecosistémicos siguiendo la normatividad archivística vigente y, en particular con la documentación relacionada con el trámite de procesos sancionatorios ambientales Apoyar en el proceso técnico de elaboración de hojas de control, foliación, testigos documentales, rótulos de carpetas y cajas de acuerdo con los lineamientos establecidos por el grupo de gestión documental del Ministerio de Ambiente y Desarrollo Sostenible en particular en los procesos sancionatorios, competencia de la Dirección. Creación de expedientes físicos y actualización del Inventario Único Documental- FUID de los expedientes relacionados con el trámite de procesos sancionatorios, manteniendo así la información actualizada conforme a los estándares del Ministerio de Ambiente y Desarrollo Sostenible. Apoyar el servicio de préstamo de documentación para usuarios internos de la Dirección de Bosques, Biodiversidad y Servicios Ecosistémicos. Esto incluye el diligenciamiento preciso de la planilla. Apoyar la inclusión y finalización de radicados dentro del aplicativo ARCA del grupo de sancionatorio de la Dirección de Bosques, Biodiversidad y Servicios Ecosistémicos. Las demás que se requieran para la adecuada ejecución del objeto contractual.</t>
  </si>
  <si>
    <t>El término estrictamente indispensable para que el contratista cumpla con el objeto y obligaciones contractuales será ONCE(11) MESES, o hasta 31 de diciembredel año de la suscripción del contrato, lo primero que ocurra.</t>
  </si>
  <si>
    <t>DAYANA CALDERON MANRIQUE</t>
  </si>
  <si>
    <t>Prestar servicios profesionales al Grupo de Recursos Genéticos de la Dirección de Bosques, Biodiversidad y Servicios Ecosistémicos del Ministerio de Ambiente y Desarrollo Sostenible, para apoyar desde el componente técnico en la implementación del Régimen Común sobre acceso a los recursos genéticos.</t>
  </si>
  <si>
    <t>El valor del contrato a celebrar es hasta por la suma de SESENTA MILLONES SEISCIENTOS OCHENTA Y TRES MIL CUATROSCIENTOS OCHENTA PESOS M/CTE ($60.683.480)incluido los impuestos a que haya lugar.</t>
  </si>
  <si>
    <t>1. Adelantar el análisis técnico para las solicitudes relacionadas con el acceso a los recursos genéticos y productos derivados. Realizar desde componente técnico de los dictámenes técnicos legales e informes de seguimiento en el trámite de contratos de acceso a los recursos genéticos y productos derivados. Proyectar reportes con la actualización mensual de los registros de información para el seguimiento al trámite de contrato de acceso a recursos genéticos y productos derivados. Proyectar y gestionar respuestas a las PQRS asignadas, conforme a los términos legales vigentes, a través de la plataforma ARCA u otros medios institucionales, incluyendo el respectivo reporte en el Sistema de Gestión Documental. Las demás actividades que se requieran en el marco de la ejecución del objeto del contrato.</t>
  </si>
  <si>
    <t>El término estrictamente indispensable para que el contratista cumpla con el objeto y obligaciones contractuales será de ONCE (11) MESES, o hasta el 31 de diciembre, lo primero que ocurra.</t>
  </si>
  <si>
    <t>CRISTIAN CAMILO FONSECA BAQUERO</t>
  </si>
  <si>
    <t>INGENIERIA TOPOGRAFICA</t>
  </si>
  <si>
    <t>Prestar servicios profesionales para apoyar al Grupo de Recursos Genéticos de la Dirección de Bosques, Biodiversidad y Servicios Ecosistémicos del Ministerio de Ambiente y Desarrollo Sostenible, para aportar insumos del componente espacial y cartográfico en el marco de las autorizaciones que se otorgan en la aplicación del Régimen sobre acceso a los recursos genéticos.</t>
  </si>
  <si>
    <t>El valor del contrato a celebrar es hasta por la suma de SETENTA Y NUEVE MILLONES TRESCIENTOS CINCUENTA Y CINCO MIL TRESCIENTOS VEINTEPESOS M/CTE ($79.355.320)incluido los impuestos a que haya lugar.</t>
  </si>
  <si>
    <t>1. Elaborar el análisis cartográfico y espacial con respecto a la recolección de especímenes dentro del marco del contrato de acceso a recursos genéticos y sus productos derivados. Generar los insumos técnicos de los datos espaciales generados por el Grupo de Recursos Genéticos para el mantenimiento de la Infraestructura de Datos Espaciales IDE del Ministerio de Ambiente y Desarrollo Sostenible. Apoyar la incorporación de datos espaciales de los procesos de acceso a recursos genéticos en las capas públicas en la temática de recursos genéticos. Proyectar reportes con la actualización mensual de los registros de información para el seguimiento al trámite de contrato de acceso a recursos genéticos y productos derivados. Proyectar y gestionar respuestas a las PQRS asignadas, conforme a los términos legales vigentes, a través de la plataforma ARCA u otros medios institucionales, incluyendo el respectivo reporte en el Sistema de Gestión Documental. Las demás actividades que se requieran en el marco de la ejecución del objeto del contrato.</t>
  </si>
  <si>
    <t>PAOLA ANDREA MESA CRUZ</t>
  </si>
  <si>
    <t>Prestación de servicios profesionales a la Oficina de Asuntos Internacionales del Ministerio de Ambiente y Desarrollo Sostenible, para apoyar los trámites jurídicos de la dependencia, de conformidad con las obligaciones específicas.</t>
  </si>
  <si>
    <t>El valor del contrato a celebrar es hasta por la suma de (CINCUENTA Y OCHO MILLONES CUATROCIENTOS SESENTA Y UN MIL CUATROCIENTOS OCHENTA PESOS M/CTE ($58.461.480), incluido los impuestos a que haya lugar.</t>
  </si>
  <si>
    <t>1. Gestionar de manera oportuna las PQRSDF y requerimientos por parte de los diferentes solicitantes, entes de control y Congreso de la República conforme a la competencia de la OAI. 2. Apoyar jurídicamente a la oficina de Asuntos Internacionales en el análisis, trámite, articulación y seguimiento de las actividades que se den en el marco de la Secretaría Ambiental establecida en virtud del capítulo 18 del Acuerdo de Promoción Comercial entre la República de Colombia y Estados Unidos de América. 3. Apoyar en la respuesta, articulación y seguimiento de los cuestionarios remitidos por Organizaciones Internacionales y demás ministerios del Gobierno Nacional. 4. Dar apoyo jurídico a los funcionarios del área en la emisión de conceptos y el acompañamiento en las reuniones internas o interinstitucionales en las que participe la Oficina de Asuntos Internacionales y en las que sea convocado. 5. Apoyar la revisión de los documentos emitidos en el marco de los proyectos desarrollados a través del Global Environment Facility (GEF). 6. Apoyar la elaboración de los documentos contractuales requeridos por el Grupo de Contratos para suscribir convenios, contratos y demás instrumentos jurídicamente vinculantes para el Ministerio de Ambiente y Desarrollo Sostenible, que se encuentren a cargo del área. 7. Apoyar las solicitudes y requerimientos por parte de la Oficina de Control Interno del Ministerio de Ambiente y Desarrollo Sostenible. 8. Las demás que le asigne el supervisor del contrato que tengan relación directa con el objeto contractual.</t>
  </si>
  <si>
    <t>VANESA CATALINA TOSCANO HERNÁNDEZ</t>
  </si>
  <si>
    <t xml:space="preserve">ADMINISTRACION AMBIENTAL </t>
  </si>
  <si>
    <t>1. Prestar apoyo técnico para el desarrollo de programas y proyectos generados para las Ecorregiones priorizadas 2. Brindar apoyo técnico a los programas y proyectos relacionados con las Ecorregiones priorizadas que se generen desde la Dirección, lo que incluye la proyección de documentos, conceptos, insumos técnicos, actas e informes relacionados con las actividades desarrolladas 3. Apoyar en la articulación intra e interinstitucional requerida para la conceptualización, implementación y seguimiento de las estrategias y/o compromisos relacionados con los programas y proyectos priorizados para las Ecorregiones en la Dirección. 4. Participar en reuniones, proyectar y gestionar las respuestas a los PQRS que les sean asignados y elaborar las ayudas memoria en los temas relacionados con su objeto contractual. 5. Todos los demás que le sean asignados por el supervisor del contrato y que tengan relación con el objeto contractual.</t>
  </si>
  <si>
    <t>Prestar servicios profesionales para apoyar técnicamente en la elaboración y desarrollo de programas y proyectos priorizados por la Dirección para las ecorregiones priorizadas en el Plan Nacional de Desarrollo.</t>
  </si>
  <si>
    <t>El término estrictamente indispensable para que el contratista cumpla con el objeto y obligaciones contractuales será 6 meses.</t>
  </si>
  <si>
    <t>LICETH VIVIANA CASTAÑEDA SILVA</t>
  </si>
  <si>
    <t>Prestación de servicios profesionales para desarrollar y documentar desde la perspectiva funcional y de datos una propuesta de evaluación y ajuste del procedimiento metodológico para el cálculo del Índice de Evaluación del Desempeño Institucional - IEDI</t>
  </si>
  <si>
    <t>El valor del contrato a celebrar es hasta por la suma de OCHENTA Y NUEVE MILLONES NOVECIENTOS SESENTA MIL PESOS M/CTE ($89.960.000), incluido los impuestos a que haya lugar.</t>
  </si>
  <si>
    <t>1. Brindar apoyo a la Dirección de Ordenamiento Ambiental Territorial y al Sistema Nacional Ambiental en la revisión metodológica vigente para el cálculo del Índice de Evaluación del Desempeño Institucional (IEDI), identificando los vacíos de información y oportunidades de mejora. 2. Documentar de manera detallada el procedimiento técnico y el flujo operativo del cálculo de la eficiencia del IEDI, asegurando trazabilidad y alineación con el marco metodológico aplicable y brindar apoyo técnico en conceptos y aclaraciones procedimentales al cálculo del índice. 3. Apoyar a la Dirección de Ordenamiento Ambiental Territorial y al Sistema Nacional Ambiental en el proceso de articulación técnica con las Corporaciones Autónomas Regionales y de Desarrollo Sostenible, con el fin de identificar y elaborar una propuesta de mejora a partir de la identificación de necesidades de ajuste metodológico para la optimización del Índice de Evaluación del Desempeño Institucional (IEDI). 4. Apoyar con el desarrollo de sesiones de trabajo y/o reuniones necesarias organizadas con profesionales de las Corporaciones y/o profesionales para la identificación de necesidades de ajuste metodológico del IEDI 5. Apoyar la aplicación metodológica para el cálculo del reporte IEDI 2024. 6. Apoyar la construcción del documento de “Propuesta preliminar de identificación de necesidades de ajuste para la modificación del Índice del Evaluación de Desempeño Institucional - IEDI de las Corporaciones Autónomas Regionales y de Desarrollo Sostenible”. 7. Apoyar a la Dirección de Ordenamiento Ambiental Territorial y Sistema Nacional Ambiental en el proceso de gestión de información para el seguimiento al avance en la ejecución de los Planes de Acción Cuatrienal – PAC de las Corporaciones y que facilite el análisis, consolidación y la generación de agregados información reportada durante la vigencia 2025. 8. Las demás obligaciones que le sean asignadas y que guarden relación directa con la naturaleza del objeto contractual</t>
  </si>
  <si>
    <t>El término estrictamente indispensable para que el contratista cumpla con el objeto y obligaciones contractuales será de 11 meses y 16 días, o hasta 30 de diciembre del año de la suscripción del contrato, lo primero que ocurra.</t>
  </si>
  <si>
    <t>WILBER ROMAN PULIDO RODRIGUEZ</t>
  </si>
  <si>
    <t>Prestar servicios profesionales a la DOAT apoyando en el desarrollo conceptual de temas concernientes al ordenamiento ambiental indígena, instancias de diálogo y coordinación de competencias entre autoridades ambientales indígenas y otras autoridades o entidades; así como apoyo en el cumplimiento de compromisos adquiridos en el marco del PND, desde las competencias de la dirección en distintas instancias.</t>
  </si>
  <si>
    <t>El valor del contrato a celebrar es hasta por la suma de CIENTO CUARENTA MILLONES CUATROCIENTOS MIL PESOS M/CTE (140.400.000), incluido los impuestos a que haya lugar.</t>
  </si>
  <si>
    <t>1. Generar insumos para la construcción, conceptualización y puesta en marcha de los Planes de Ordenamiento Ambiental Indígena que lidera la DOAT. 2. Participar en las reuniones sectoriales en representación de la DOAT en los temas de ordenamiento indígena y ordenamiento ambiental indígena, generando memorias e insumos que orienten la armonización de los Planes de Ordenamiento Ambiental Indígena con los instrumentos de otras entidades del SINA 3. Elaborar herramientas para conceptualización sobre las funciones jurisdicciones y acciones de las autoridades ambientales indígenas y la coordinación de competencias en su relación con el SINA. 4. Apoyar conceptualmente, en instancias de diálogo y en el desarrollo de los compromisos del PND a la DOAT en lo referente a ordenamiento en la Amazonía Colombiana. 5. Participar en las instancias de diálogo y concertación pertinentes en representación de la DOAT frente a temas de ordenamiento territorial ambienta indígena y general compromisos adquiridos en el marco del Plan Nacional de Desarrollo que sean de participación o liderazgo del la Dirección. 6. Apoyar en el cumplimiento de los compromisos indígenas a cargo de de la Dirección</t>
  </si>
  <si>
    <t>El término estrictamente indispensable para que el contratista cumpla con el objeto y obligaciones contractuales será de 9 meses.</t>
  </si>
  <si>
    <t xml:space="preserve">GUSTAVO ALFONSO LACERA LAGUNA </t>
  </si>
  <si>
    <t>LICENCIATURA EN EDUCACION CON ESPECIALIDAD EN BIOLOGIA</t>
  </si>
  <si>
    <t>Prestación de servicios profesionales en apoyo a la Dirección de Asuntos Marinos, Costeros y Recursos Acuáticos del Ministerio de Ambiente y Desarrollo Sostenible para acompañar la implementación del Decreto 1384 de 2023, orientado al desarrollo de actividades de asistencia técnica, acompañamiento en la planeación, manejo, seguimiento, reporte y articulación interinstitucional, así como el apoyo a sentencias a cargo de la dependencia en las áreas marino costeras del país.</t>
  </si>
  <si>
    <t>El valor del contrato a celebrar es hasta por la suma de SETENTA MILLONES DE PESOS M/CTE ($70.000.000), incluido los impuestos a que haya lugar.</t>
  </si>
  <si>
    <t>1. Prestar apoyo en la elaboración de planes de etnodesarrollo y planes de manejo ambiental en el marco del Decreto 1384 de 2023 para los consejos comunitarios priorizados marino costeros del país. 2. Prestar apoyo y asistencia técnica en la interacción con los diferentes actores, facilitando la creación de espacios de diálogo y participación que contribuyan al cumplimiento de las sentencias y de los requerimientos establecidos por los entes de control, en respaldo a los distintos grupos de trabajo de la dependencia. 3. Brindar apoyo en los procesos relacionados con el Sistema Nacional de atención y reparación de víctimas SNARIV, así como en procesos de paz en articulación con otras dependencias del Ministerio y otras carteras ministeriales. 4.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</si>
  <si>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 xml:space="preserve">MARIA CAROLINA MONTERROSA SALINAS </t>
  </si>
  <si>
    <t xml:space="preserve">BIOLOGIA </t>
  </si>
  <si>
    <t>Prestación de servicios profesionales a la Dirección de Asuntos Marinos, Costeros y Recursos Acuáticos DAMCRA, del Ministerio de Ambiente y Desarrollo Sostenible para avanzar en la actualización de los planes y programa de conservación con componentes marinos en el marco de la implementación del Plan de Acción de Biodiversidad 2030.</t>
  </si>
  <si>
    <t>El valor del contrato a celebrar es hasta por la suma de SESENTA Y CINCO MILLONES DE PESOS M/CTE ($65.000.000), incluido los impuestos a que haya lugar.</t>
  </si>
  <si>
    <t>1. Apoyar procesos de revisión y actualización de los planes y programas de conservación priorizados desde la DAMCRA, bajo componentes marinos y costeros en el marco de la implementación del Plan de Acción de Biodiversidad 2030. 2. Apoyar técnica y operativamente en los procesos de generación, actualización y consolidación de información orientada a la actualización del Libro Rojo de Peces Marinos Amenazados de Colombia, por medio de compilar, organizar y analizar información biológica, ecológica y pesquera disponible sobre especies de peces marinos con potencial grado de amenaza, en coordinación con expertos nacionales e instituciones pertinentes. 3. Apoyo en la revisión de documentos, proyección de conceptos, ayudas de memoria, respuestas a consultas y solicitudes en general de información, etc. relacionados con el seguimiento de obligaciones en cumplimiento de sentencias en materia del objeto contractual. 4. Participar y apoyar en la organización en los talleres, reuniones, actividades y otros espacios de articulación pertinentes que realiza MINAMBIENTE relacionados con el objeto contractual. 5.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Apoyar en la generación de insumos que hacen parte del Plan de Acción Institucional 2026 y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</si>
  <si>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DIANA ANGELICA JAIME DIAZ</t>
  </si>
  <si>
    <t>DIRECCION Y PRODUCCION DE CINE Y TELEVISION</t>
  </si>
  <si>
    <t>Prestar servicios profesionales a la Subdirección de Educación y Participación para apoyar el diseño e implementación de la estrategia de comunicaciones de la dependencia, orientada al fortalecimiento de la divulgación, posicionamiento y visibilidad de las acciones, proyectos y resultados en materia de educación, participación y cultura ambiental.</t>
  </si>
  <si>
    <t>El valor del contrato a celebrar es hasta por la suma de NOVENTA Y TRÉS MILLONES QUINIENTOS MIL PESOS M/CTE ($93.500.000) incluido los impuestos a que haya lugar.</t>
  </si>
  <si>
    <t>1. Apoyar el diseño e implementación de la estrategia de comunicaciones de la Subdirección de Educación y Participación, asegurando la coherencia con la política institucional de comunicaciones del Ministerio. 2. Apoyar los procesos de planificación, producción y supervisión de contenidos comunicativos y pedagógicos (audiovisuales, gráficos, radiales y digitales) que fortalezcan la difusión de las iniciativas y resultados de la Subdirección. 3. Apoyar las acciones de comunicación interna y externa, garantizando el flujo oportuno de información entre los equipos técnicos, las direcciones del Ministerio y los aliados estratégicos. 4. Apoyar en el seguimiento y evaluación de las actividades de comunicación, elaborando reportes de impacto, indicadores y recomendaciones para el mejoramiento continuo de la estrategia.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</si>
  <si>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JUAN CARLOS QUIJANO TRISTANCHO</t>
  </si>
  <si>
    <t>Prestar servicios profesionales a la Dirección de Gestión Integral del Recurso Hídrico del Ministerio de Ambiente y Desarrollo Sostenible, para apoyar técnicamente las acciones de fortalecimiento y seguimiento de los instrumentos de planificación de cuencas y acuíferos, así como los compromisos y prioridades territoriales en la Macrocuenca Pacifico.</t>
  </si>
  <si>
    <t>El valor del contrato a celebrar es hasta por la suma de Cien millones novecientos ochenta y ocho mil ciento sesenta pesos M/CTE ($.100.988.160), incluido los impuestos a que haya lugar.</t>
  </si>
  <si>
    <t>1. Brindar apoyo a los ejercicios de fortalecimiento de capacidades dirigido a las Autoridades Ambientales priorizadas y otros actores locales asociado a los instrumentos de planificación de cuencas y acuíferos en la Macrocuenca Pacifico, así como el seguimiento de estos. 2. Brindar apoyo técnico e insumos para el cumplimiento de los lineamientos del Plan Estratégico de Macrocuenca Pacifico, acciones judiciales, compromisos territoriales, Metas con comunidades y otras iniciativas del Ministerio de Ambiente y Desarrollo Sostenible de acuerdo a la asignación realizada por la supervisión. 3. Brindar insumos y apoyo técnico para el desarrollo o revisión de iniciativas normativas o técnicas a cargo de la Dirección de Gestión Integral de recurso Hídrico o el Minambiente de acuerdo con la asignación realizada por la supervisión. 4. Realizar los reportes de NDC conforme a los tiempos establecidos para tal fin en lo relacionado a las acciones desarrolladas para el cumplimiento de los lineamientos del Plan Estratégico de Macrocuenca Pacifico. 5. Apoyar las acciones, lineamientos o proyectos relacionados con el manejo de cuencas transfronterizas asignados por el supervisor.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Las demás actividades que le sean requeridas por el Supervisor del Contrato y que tenga relación con el objeto y obligaciones del contrato.</t>
  </si>
  <si>
    <t>El término estrictamente indispensable para que el contratista cumpla con el objeto y obligaciones contractuales será de Diez (10) meses y doce (12) días calendario, o hasta 31 de diciembre del año de la suscripción del contrato, lo primero que ocurra.</t>
  </si>
  <si>
    <t>ANA SABINA RODRIGUEZ VAN DER HAMMEN</t>
  </si>
  <si>
    <t>Prestación de servicios profesionales como apoyo jurídico, a la Dirección de Ordenamiento Ambiental Territorial (DOAT) en todas las tareas vinculadas al ordenamiento ambiental, la gestión del territorio, los territorios priorizados en el PND y las estrategias de ordenamiento territorial al rededor del agua.</t>
  </si>
  <si>
    <t>El valor del contrato a celebrar es hasta por la suma de OCHENTA MILLONES CIENTO SESENTA MIL PESOS M/CTE ($80.160.000), incluido los impuestos a que haya lugar.</t>
  </si>
  <si>
    <t>1. Participar en reuniones y elaborar las ayudas de memoria correspondientes en temas relacionados con las Directrices para la Sabana de Bogotá y el Programa de la Sabana de Bogotá 2. Apoyar en la proyección de respuestas y gestión de PQRS que le sean asignadas relacionados las Directrices para la Sabana de Bogotá y el Programa de la Sabana de Bogotá. 3. Apoyar en la creación, redacción y revisión de actos administrativos, informes, proyectos, conceptos, actas y demás documentos que sean solicitados y que se relacionen con las Directrices para la Sabana de Bogotá y el Programa de la Sabana de Bogotá. 4. Apoyar en los espacios de discusión, análisis o trabajo que se realicen sobre políticas y herramientas relacionadas con la gestión y administración del territorio, así como EOTAA, generando los reportes o informes respectivos en relación con las Directrices para la Sabana de Bogotá y el Programa de la Sabana de Bogotá. 5. Brindar apoyo en el proceso de creación, análisis y sistematización de insumos relevantes que sean fundamentales para fortalecer la gestión de datos del ordenamiento ambiental territorial en territorios priorizados con las Directrices para la Sabana de Bogotá y el Programa de la Sabana de Bogotá. 6. Las demás que le asigne el supervisor del contrato y que tengan relación directa con el objeto contractual.</t>
  </si>
  <si>
    <t>El término estrictamente indispensable para que el contratista cumpla con el objeto y obligaciones contractuales será de 8 meses.</t>
  </si>
  <si>
    <t>BASCO GERMAN RICAURTE GUERRA</t>
  </si>
  <si>
    <t>Prestar servicios profesionales a la Oficina de Control Interno del Ministerio de Ambiente y Desarrollo Sostenible, para apoyar la verificación del cumplimiento normativo tecnológico y evaluación de la gestión de riesgos de seguridad de la información: evaluación de controles institucionales, análisis de vulnerabilidades, verificación de planes de mejoramiento asociados a TI, y desarrollar las demás actividades previstas en el Plan Operativo del proceso de Evaluación Independiente (EIN) que contribuyan a la verificación de la implementación del MIPG, así como las establecidas en el Plan Anual de Auditorías para la vigencia 2026</t>
  </si>
  <si>
    <t>1. Presentar el plan de trabajo del contrato a más tardar a los diez (10) días hábiles contados desde el inicio de este, bajo los mismos parámetros establecidos para el plan anual de auditorías de la vigencia 2026. 2. Apoyar la ejecución del plan anual de auditorías de la vigencia 2026, verificando el cumplimiento del Sistema de Control Interno del Ministerio, de conformidad con el objeto contractual y la asignación que haga el supervisor del contrato. 3. Apoyar la evaluación de la implementación de la Política de Gobierno Digital y Seguridad Digital, el Plan Estratégico de las Tecnologías de la Información y Comunicaciones – PETI y/o Marco de Referencia de Arquitectura Empresarial – MRAE en el Ministerio, asimismo comunicar las recomendaciones al entorno de interacción de las entidades nivel central del Sector Ambiente y Desarrollo Sostenible. 4. Apoyar a la Oficina de Control Interno en la verificación de la operatividad del Ministerio en el cumplimiento normativo tecnológico en el marco del Modelo de seguridad y privacidad de información MSPI y del estándar ISO 27001:2022 5. Desarrollar las actividades que le sean asignadas en el marco de la estrategia para fortalecer el rol de enfoque a la prevención de la Oficina de Control Interno de la vigencia 2026. 6. Realizar seguimiento al plan de mejoramiento archivístico suscrito por el Ministerio ante el Archivo General de la Nación – AGN. 7. Apoyar la evaluación de la administración del riesgo de seguridad de la información del Ministerio, aplicado las metodologías vigentes del Departamento Administrativo de la Función Pública y del Ministerio de Tecnologías de la Información y Comunicación. 8. Participar en reuniones en el marco de los roles asignados a las Oficinas de Control Interno autorizados y/o designadas por el supervisor del contrato relacionados con el objeto y obligaciones contractuales. 9. Apoyar la evaluación de la implementación de las políticas de MIPG en el Ministerio, de acuerdo con la asignación que haga el supervisor del contrato. 10. Apoyar el desarrollo de las actividades que le sean asignadas en el plan operativo del proceso EIN en concordancia con el objeto contractual. 11. Entregar con el último informe, el inventario de documentos producidos en la ejecución del contrato de conformidad con la tabla de retención documental TRD y el formato único de inventario documental FUID. 12. Las demás que le sean asignadas por el supervisor del contrato y que sean afines con el objeto contractual en el marco de su especialidad y experticia</t>
  </si>
  <si>
    <t>El término estrictamente indispensable para que el contratista cumpla con el objeto y obligaciones contractuales será diez meses, o hasta 15 de noviembre del año de la suscripción del contrato, lo primero que ocurra.</t>
  </si>
  <si>
    <t>JUDDY HAYLEY FARFAN MORENO</t>
  </si>
  <si>
    <t>Prestar los servicios profesionales en el Grupo de Control Interno Disciplinario, con el fin de llevar a cabo la sustanciación de los procesos asignados y la proyección de los actos administrativos que corresponda emitir conforme a la ley, durante la etapa de instrucción de primera instancia.</t>
  </si>
  <si>
    <t>CONTROL INTERNO DISCIPLINARIO</t>
  </si>
  <si>
    <t>El valor del contrato a celebrar es hasta por la suma de OCHENTA Y DOS MILLONES CIENTO SETENTA Y DOS MIL CINCUENTA Y SIETE PESOS M/CTE ($82.172.057), incluido los impuestos a que haya lugar.</t>
  </si>
  <si>
    <t>1. Impulsar y sustanciar las indagaciones previas e investigaciones disciplinarias que le sean asignadas, conforme a los parámetros establecidos en la ley. Para ello, deberá proyectar los actos administrativos correspondientes y ejecutar todas las diligencias necesarias para dar cumplimiento a las providencias proferidas en el marco de cada proceso. Asimismo, practicar las pruebas que resulten necesarias, conducentes y útiles; adelantar las gestiones pertinentes para acopiar de manera oportuna los elementos probatorios requeridos para el esclarecimiento de los hechos; y atender, desde el componente disciplinario, los requerimientos, solicitudes, derechos de petición, recursos, nulidades, recusaciones y demás que se presenten en curso del desarrollo del proceso. 2. Proyectar los actos administrativos que en derecho correspondan a la evaluación de fondo los procesos disciplinarios o quejas e informes que le sean asignados. Revisar el Gestor de Correspondencia a efecto de que la documentación que llegue con destino a los expedientes sea incorporada a los mismos, garantizando el debido archivo de todos los documentos pertenecientes al proceso. Participar en las reuniones que le sean requeridas en el marco del objeto del contrato, aportando las evidencias en cada caso. Guardar la debida reserva respecto de la información, documentación producida y recibida y a la que tenga acceso debido a la ejecución contractual. Las demás que le sean asignadas y que tengan relación con el objeto del contrato.</t>
  </si>
  <si>
    <t>El término estrictamente indispensable para que el contratista cumpla con el objeto y obligaciones contractuales será de ONCE (11) meses, previo cumplimiento de los requisitos de perfeccionamiento y ejecución del contrato, sin exceder el 31 de diciembre de 2026.</t>
  </si>
  <si>
    <t>ANDRES FELIPE CASTILLO ORTEGON</t>
  </si>
  <si>
    <t>Prestar servicios profesionales a la Dirección de Gestión Integral del Recurso Hídrico del Ministerio de Ambiente y Desarrollo Sostenible, para apoyar técnicamente las acciones de fortalecimiento y seguimiento de los instrumentos de planificación de cuencas y acuíferos, así como los compromisos y prioridades territoriales en la Macrocuenca Magdalena Cauca.</t>
  </si>
  <si>
    <t>1. Brindar apoyo a los ejercicios de fortalecimiento de capacidades dirigido a las Autoridades Ambientales priorizadas y otros actores locales asociado a los instrumentos de planificación de cuencas y acuíferos en la Macrocuenca Magdalena Cauca, así como el seguimiento de estos. 2. Brindar apoyo técnico e insumos para el cumplimiento de los lineamientos del Plan Estratégico de Macrocuenca Magdalena Cauca, acciones judiciales, compromisos territoriales, Metas con comunidades y otras iniciativas del Ministerio de Ambiente y Desarrollo Sostenible de acuerdo a la asignación realizada por la supervisión. 3. Brindar insumos y apoyo técnico para el desarrollo o revisión de iniciativas normativas o técnicas a cargo de la Dirección de Gestión Integral de recurso Hídrico o el Minambiente de acuerdo con la asignación realizada por la supervisión. 4. Realizar los reportes de NDC conforme a los tiempos establecidos para tal fin en lo relacionado a las acciones desarrolladas para el cumplimiento de los lineamientos del Plan Estratégico de Macrocuenca magdalena Cauca. 5. Apoyar los temas transversales del grupo de planificación de cuencas conforme a lo requerido por el supervisor del contrato.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Las demás actividades que le sean requeridas por el Supervisor del Contrato y que tenga relación con el objeto y obligaciones del contrato.</t>
  </si>
  <si>
    <t>NATALIA PAOLA SANCHEZ ORTIZ</t>
  </si>
  <si>
    <t>INGENIERIA AMBIENTAL SANITARIA</t>
  </si>
  <si>
    <t>Prestar los servicios profesionales para apoyar a la Dirección de Gestión Integral del Recurso Hídrico (DGIRH) en el impulso técnico y operativo de las acciones del Clúster de Fortalecimiento Social y Gestión del Conocimiento del Plan de Acción del Consejo Estratégico de Cuenca Hidrográfica del Río Bogotá – CECH en el marco de la Sentencia de Acción Popular del Río Bogotá.</t>
  </si>
  <si>
    <t>El valor del contrato a celebrar es hasta por la suma de OCHENTA Y CUATRO MILLONES CUARENTA Y OCHO MIL PESOS M/CTE ($ 84.048.000), incluido los impuestos a que haya lugar.</t>
  </si>
  <si>
    <t>1. Apoyar el acompañamiento técnico y articulación institucional con los municipios de la cuenca del río Bogotá, en el marco de la Orden 4.15 de la Sentencia del Río Bogotá y de las funciones del Ministerio de Ambiente y Desarrollo Sostenible como Secretaría Técnica del CECH. 2. Impulsar las acciones del Clúster de Fortalecimiento Social y Gestión del Conocimiento en el marco de la implementación del Plan de Acción del CECH, promoviendo el desarrollo técnico y operativo de las actividades asociadas a las mesas de educación y participación, gestión del conocimiento y comunicaciones, en cumplimiento de las órdenes 4.9, 4.69, 4.71 y acciones transversales de la Sentencia del Río Bogotá. 3. Apoyar la atención de los requerimientos y solicitudes allegadas en el marco de los compromisos del Ministerio de Ambiente y Desarrollo Sostenible con la Sentencia del Río Bogotá, en su rol de Secretaría Técnica del CECH y Coordinador de la Mesa de Articulación Nacional, elaborando los insumos y soportes técnicos necesarios relacionados con educación, participación, gestión del conocimiento y comunicaciones. 4. Consolidar y actualizar informes técnicos, matrices de avance e instrumentos de seguimiento que respalden el cumplimiento de las acciones del Clúster de Fortalecimiento Social y Gestión del Conocimiento. 5. Apoyar la atención y trámite de requerimientos administrativos y de información remitidos al equipo Sentencia Río Bogotá, asegurando la consolidación de los insumos y reportes necesarios para el cumplimiento de los compromisos del Ministerio de Ambiente y Desarrollo Sostenible. 6. Definir y presentar la ruta técnica de trabajo anual, que integre la planeación, cronograma, entregables e instrumentos de seguimiento de las actividades del Clúster de Fortalecimiento Social y Gestión del Conocimiento, en concordancia con las orientaciones del supervisor y con los objetivos estratégicos del Plan de Acción CECH 2024–2027. 7. Desarrollar las demás actividades que le sean requeridas por el supervisor del contrato, relacionadas con el objeto contractual y orientadas al fortalecimiento técnico y operativo del Clúster de Fortalecimiento Social y Gestión del Conocimiento en el marco de la Sentencia del Río Bogotá.</t>
  </si>
  <si>
    <t>El término estrictamente indispensable para que el contratista cumpla con el objeto y obligaciones contractuales será de 10 meses, o hasta 31 de diciembre del 2026, lo primero que ocurra.</t>
  </si>
  <si>
    <t>EVELIA DE JESÚS ESQUIVEL MANJARRES</t>
  </si>
  <si>
    <t>Prestar servicios de apoyo a la gestión al Grupo de Gestión de Proyectos de la Oficina Asesora de Planeación del Ministerio de Ambiente y Desarrollo Sostenible, en la aplicación de Tablas de Retención Documental para organización e implementación de procesos técnicos archivísticos en los expedientes electrónicos e híbridos de los proyectos de inversión del SGR, de acuerdo con lineamientos establecidos por el Grupo de Gestión Documental del Ministerio de Ambiente y Desarrollo Sostenible.</t>
  </si>
  <si>
    <t>El valor del contrato a celebrar es hasta la suma de CINCUENTA Y OCHO MILLONES CIENTO NOVENTA MIL PESOS M/CTE ($58.190.000,00), incluido los impuestos a que haya lugar.</t>
  </si>
  <si>
    <t>1. Realizar los procesos técnicos archivísticos en los expedientes electrónicos e híbridos de clasificación documental, conformación de expedientes, ordenación cronológica nombrando carpetas - documentos electrónicos y foliación, cumpliendo los lineamientos establecidos por el Grupo de Gestión Documental del Ministerio. 2. Aplicar formatos de calidad establecidos en el Ministerio, para la implementación de procesos técnicos archivísticos de descripción e identificación documental en el levantamiento y actualización del Inventario Único Documental – FUID, elaboración de hojas de control, testigos documentales e identificación en la rotulación de cajas y/o carpetas. 3. Efectuar el cierre de los radicados en el gestor documental de Administración y Recepción de Correspondencia Ambiental - ARCA, así como la correcta clasificación documental, creación y archivo en su respectivo expediente electrónico. 4. Asistir a reuniones programadas relacionadas con el ejercicio de sus obligaciones y del objeto contractual. 5. Cumplir las normas expedidas por el Archivo General de la Nación Jorge Palacios Preciado, que le sean aplicables. 6. Las demás actividades asignadas por parte del supervisor del contrato que tengan relación con el objeto.</t>
  </si>
  <si>
    <t>El término estrictamente indispensable para que el contratista cumpla con el objeto y obligaciones contractuales será de 11 meses y 15 días calendario, o hasta 31 de diciembre de 2026, lo primero que ocurra.</t>
  </si>
  <si>
    <t>ORLANDO JAVIER BRITO MENDOZA</t>
  </si>
  <si>
    <t>Prestación de servicios profesionales a la Oficina de Tecnologías de la Información y la Comunicación del Ministerio de Ambiente y Desarrollo Sostenible, para apoyar las actividades de análisis, diseño, construcción, integración, pruebas, despliegue, mantenimiento y soporte de los componentes de software de los sistemas de información institucionales, garantizando buenas prácticas de desarrollo, seguridad de la información, trazabilidad y cumplimiento de los lineamientos de arquitectura institucional y de gobierno digital.</t>
  </si>
  <si>
    <t>El valor del contrato a celebrar es hasta por la suma de SESENTA MILLONES QUINIENTOS MIL PESOS M/CTE ($60.500.000), incluido los impuestos a que haya lugar.</t>
  </si>
  <si>
    <t>1. Apoyar el análisis técnico de los requerimientos funcionales y no funcionales asociados a los sistemas de información institucionales, suministrando insumos y recomendaciones técnicas alineadas con los lineamientos de la OTIC. 2. Apoyar y participar en el diseño de la arquitectura y de los componentes de software necesarios (servicios, APIs, módulos, capas de negocio, entre otros), colaborando en la definición de soluciones mantenibles, escalables y alineadas con los estándares institucionales. 3. Apoyar el desarrollo, ajuste y mantenimiento de componentes de BackEnd de los sistemas de información institucionales, colaborando en la construcción de lógica de negocio, servicios web e integraciones con otros sistemas. 4. Apoyar el desarrollo y ajuste de interfaces de usuario web (FrontEnd) responsivas y accesibles, siguiendo los lineamientos de usabilidad, experiencia de usuario e imagen institucional definidos por la Entidad. 5. Apoyar la ejecución de pruebas unitarias, de integración y validaciones técnicas sobre los desarrollos asignados, colaborando en la documentación de resultados y en la identificación de ajustes necesarios para contribuir a la calidad del software. 6. Apoyar las actividades de mantenimiento correctivo y evolutivo de los componentes de software que le sean asignados, colaborando en la atención de incidentes, requerimientos de mejora y nuevas funcionalidades, garantizando la trazabilidad de los cambios conforme a los procedimientos definidos. 7. Apoyar la documentación técnica del diseño, código fuente, manuales técnicos y demás artefactos asociados a los desarrollos realizados, utilizando los formatos y repositorios definidos por la Oficina de Tecnologías de la Información y la Comunicación. 8. Apoyar la gestión técnica del código fuente y de los artefactos asociados en las herramientas de control de versiones y repositorios institucionales (por ejemplo, GitLab, Wiki u otras que se definan), aplicando buenas prácticas de versionamiento, revisión de código y despliegue. 9. Las demás actividades que le asigne el supervisor del contrato y que tengan relación con el objeto contractual. 10.Participar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</si>
  <si>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ARNULFO ALEXANDER HERRERA RAMIREZ</t>
  </si>
  <si>
    <t>Prestar servicios profesionales a la Dirección de Cambio Climático y Gestión del Riesgo para actuar como articulador y enlace entre el Grupo de Mitigación y la OTIC, facilitando la gestión, integración y trazabilidad de necesidades tecnológicas asociadas a aplicativos, plataformas y herramientas de información sobre emisiones y reducciones de GEI, con el fin de fortalecer los procesos de reporte y transparencia climática, y articularse con las entidades que se requieran (p. ej., IDEAM) cuando aplique.</t>
  </si>
  <si>
    <t>El valor del contrato a celebrar es hasta por la suma de SETENTA Y OCHO MILLONE DE PESOS M/CTE ($78.000.000), incluido los impuestos a que haya lugar.</t>
  </si>
  <si>
    <t>1. Presentar el plan de trabajo dentro de los cinco (5) días hábiles, con cronograma de articulaciones, entregables e informes, validado por el supervisor. 2. Actuar como enlace funcional–técnico entre el Grupo de Mitigación y la OTIC, canalizando requerimientos, solicitudes, dependencias y necesidades de ajuste/evolución de las herramientas y componentes tecnológicos asociados al objeto contractual. 3. Articular espacios de trabajo (presenciales o virtuales) con la OTIC y, cuando se requiera, con IDEAM, para asegurar entendimiento de necesidades, definición de ruta de atención, puesta en marcha u operación, sin que ello implique seguimiento permanente de OTIC. 4. Elaborar fichas resumen de iniciativas TI y los Planes de Gestión de Proyecto TI de los sistemas/herramientas/aplicaciones de la DCCGR relacionados con el objeto. 5. Consolidar y reportar información de instrumentos de seguimiento y control de compromisos (p. ej., NDC) en +CLIMA o el mecanismo definido, conforme a la periodicidad establecida por la DCCGR. 6. Participar en reuniones asociadas al objeto contractual y allegar soportes de asistencia, ayudas de memoria y trazabilidad de compromisos cuando aplique. 7. Proyectar, consolidar y gestionar respuestas a solicitudes de información y derechos de petición a través de ARCA u otros medios institucionales, dentro de términos de ley. 8. Las demás que asigne la Dirección relacionadas directamente con el objeto contractual.</t>
  </si>
  <si>
    <t>OSCAR ALEXANDER PINILLA GUEVARA</t>
  </si>
  <si>
    <t>Prestación de servicios profesionales a la Oficina de Tecnologías de la Información y la Comunicación del Ministerio de Ambiente y Desarrollo Sostenible, para apoyar el mantenimiento, soporte y monitoreo de la plataforma tecnológica.</t>
  </si>
  <si>
    <t>1. Gestionar incidentes o requerimientos reportados en la herramienta de gestión y mesa de asistencia, manteniendo una adecuada documentación de estos, de conformidad con los ANS pactados en los procedimientos establecidos por la entidad. 2. Apoyar el trámite y solución a las solicitudes de segundo nivel realizadas a través de la herramienta de gestión de TI orientadas a servidores Windows, asegurando el cumplimiento de los ANS establecidos a la infraestructura tecnológica 3 Apoyar el Control de usuarios en el Directorio Activo, gestión de accesos, grupos y monitoreo de la infraestructura tecnológica y aplicar Políticas de Grupo (GPO) para asegurar configuraciones de acceso y control de recursos. 3. Apoyar el control y capacidades de los sistemas de Almacenamiento, sistemas de virtualización, administración de servidores Windows, controladores de dominio, administrar recursos compartidos y equipos en el DA y demás componentes que hacen parte de las soluciones tecnológicas implementadas en la entidad. 4. Apoyar y adelantar las labores de mantenimiento que le sean asignadas, de tal manera que aseguren una adecuada operación de la infraestructura de TI, así como la elaboración de reportes técnicos necesarios para la optimización y buen desempeño de los servicios TI. 5. Apoyar la Administración del sistema de copias de respaldo de la información y sistemas de la entidad, de acuerdo con lo establecido en el instructivo de copias de seguridad, y apoyar procesos para su restauración. 6. Apoyar la administración y gestión de la consola centralizada de antivirus de la entidad, garantizando la correcta protección de los equipos de cómputo y servidores institucionales. Las actividades comprenden la actualización permanente de las firmas de seguridad, la aplicación de la versión más reciente del antivirus liberada por el fabricante, el monitoreo del estado de protección de los equipos, y la generación de reportes de cumplimiento y cobertura de seguridad. 7. Apoyar el despliegue de un esquema periódico de actualización para los equipos servidores y demás elementos tecnológicos administrados por la entidad, aplicando las últimas versiones de firmware, controladores (drivers) y parches de seguridad liberados por los fabricantes. Las actividades comprenden la planificación, validación e instalación controlada de las actualizaciones, la verificación de compatibilidad y estabilidad post-implementación, y la elaboración de reportes técnicos que evidencien el cumplimiento de las políticas de actualización y fortalecimiento de la seguridad tecnológica institucional. 8. Apoyar técnicamente la identificación, análisis y mitigación de vulnerabilidades en los sistemas de información e infraestructura de servidores administrados por la entidad, utilizando la consola centralizada de antivirus como herramienta de control y remediación de amenazas. Incluye la ejecución de escaneos programados, revisión de alertas, aplicación de medidas correctivas y elaboración de reportes técnicos sobre incidentes y acciones de mitigación. 9. Apoyar la implementación de los procesos de aprovisionamiento de nuevos servicios y equipos tecnológicos adquiridos por la entidad, aplicando estándares establecidos en la entidad e integrándose con las plataformas ya existentes. 10. Apoyar la Elaboración y entrega mensual de los reportes técnicos y demás información técnica necesaria en la cual se evidencie la gestión realizada en la administración de la infraestructura tecnológica de la Entidad. 11. Las demás inherentes al objeto y a la naturaleza del contrato y aquellas indicadas por el Supervisor del contrato para el cabal cumplimiento del objeto del contrato.</t>
  </si>
  <si>
    <t>El valor del contrato a celebrar es hasta por la suma de SESENTA MILLONES QUINIENTOS MIL PESOS M/CTE $60.500.000,incluido los impuestos a que haya lugar.</t>
  </si>
  <si>
    <t>JUAN FELIPE PERTUS SOCARRAS</t>
  </si>
  <si>
    <t>GOBIERNO Y RELACIONES INTERNACIONALES</t>
  </si>
  <si>
    <t>1. Apoyar la formulación y ejecución de los proyectos GEF, incluyendo la elaboración de documentos requeridos, según las instrucciones del supervisor del contrato. 2. Apoyar a la Oficina de Asuntos Internacionales en comités directivos, técnicos, misiones de seguimiento, evaluaciones intermedias y finales de los proyectos del Fondo para el Medio Ambiente Mundial (GEF), con el objetivo de realizar el seguimiento de avances, facilitar la toma de decisiones y generar información cuando sea requerido. 3. Mantener actualizada la matriz de proyectos, incluyendo el estado de avance de cada uno de los proyectos financiados por el GEF. 4. Elaborar informes periódicos que reflejen el progreso de los proyectos GEF y su contribución al cumplimiento de las metas definidas por el Gobierno Nacional. 5. Apoyar en la preparación de informes financieros relacionados con los proyectos financiados mediante cooperación internacional de la Oficina de Asuntos Internacionales. 6. Realizar el seguimiento a los proyectos financiados con recursos de cooperación internacional en la región amazónica de Colombia, según lo asigne el supervisor del contrato. 7. Participar en reuniones nacionales e internacionales relacionadas con las obligaciones del contrato, asegurando la preparación y presentación de informes y documentos requeridos conforme a las instrucciones del supervisor. 8. Las demás que le asigne el supervisor del contrato y que tengan relación directa con el objeto contractual</t>
  </si>
  <si>
    <t>Prestar servicios profesionales a la Oficina de Asuntos Internacionales del Ministerio de Ambiente y Desarrollo Sostenible, para apoyar el seguimiento a los proyectos del Fondo para el Medio Ambiente Mundial - GEF -, y del portafolio de proyectos ejecutados en la Amazonia Colombiana, y realizar el seguimiento financiero del portafolio de proyectos financiados con recursos de la cooperación internacional, en especial, a los del GEF.</t>
  </si>
  <si>
    <t>El valor del contrato a celebrar es hasta por la suma de (CIENTO TRECE MILLONES SEISCIENTOS DIEZ MIL CIENTO CINCUENTA Y SEIS PESOS M/CTE ($113.610.156) incluido los impuestos a que haya lugar.</t>
  </si>
  <si>
    <t>JAIME AUGUSTO RENGIFO PEÑA</t>
  </si>
  <si>
    <t>Prestar servicios profesionales de apoyo a la Dirección de Ordenamiento Ambiental Territorial y SINA en el desarrollo de actividades técnicas y de gestión relacionadas con el ordenamiento ambiental territorial, con el fin de contribuir al cumplimiento de las funciones y objetivos misionales de la Dirección.</t>
  </si>
  <si>
    <t>El valor del contrato a celebrar es hasta por la suma de NOVENTA Y DOS MILLONES CUATROCIENTOS MIL PESOS M/CTE ($92.400.000), incluido los impuestos a que haya lugar.</t>
  </si>
  <si>
    <t>1. Apoyar los procesos que se adelanten en la Dirección de Ordenamiento Ambiental Territorial relacionados con la COT. 2. Apoyar la implementación de la estrategia de Ordenamiento alrededor del agua con prioridad en ecoregiones definidas por el Minambiente 3.Apoyar la elaboración de una guía para el desarrollo de las etapas de seguimiento y evaluación y formulación en los planes de ordenamiento territorial definido en el Decreto 1077 de 2015, con énfasis en las determinantes ambientales. 4. Apoyar en la elaboración de un documento de sistematización y síntesis de participación de la dirección en la verificación de determinantes ambientales e incorporación de la dimensión ambiental en el marco de la Comisión Técnica de la Ley 70. 5. Apoyar la participación de la dirección en la verificación de determinantes ambientales e incorporación de la dimensión ambiental en el marco de los consejos directivos de la ANT. 6. Todas las demás que le sean asignadas por el supervisor del contrato y tengan relación con el objeto.</t>
  </si>
  <si>
    <t>LUISA FERNANDA UMAÑA HERNANDEZ</t>
  </si>
  <si>
    <t>Prestar servicios profesionales a la Dirección de Cambio Climático y Gestión del Riesgo del Ministerio de Ambiente y Desarrollo Sostenible para apoyar la formulación, análisis y seguimiento técnico-estratégico de políticas, planes y programas de cambio climático en materia de mitigación, adaptación, gestión del riesgo, mercados de carbono y desarrollo bajo en carbono, así como en procesos de articulación interinstitucional y escenarios internacionales relevantes para la gestión climática nacional</t>
  </si>
  <si>
    <t>El valor del contrato a celebrar es hasta por la suma de CIENTO VEINTISEIS MILLONES QUINIENTOS MIL PESOS M/CTE ($126.500.000), incluido los impuestos a que haya lugar.</t>
  </si>
  <si>
    <t>1.  Apoyar a la Dirección en la elaboración de insumos técnicos y estratégicos para políticas, planes y programas de cambio climático. Elaborar análisis, notas técnicas, fichas, ayudas de memoria y documentos de soporte para decisiones relacionadas con mitigación, adaptación, gestión del riesgo y desarrollo bajo en carbono. Apoyar la articulación interinstitucional requerida para el desarrollo de políticas y programas climáticos, en coordinación con entidades del SINA, sectores, territorios y cooperación internacional. Preparar insumos técnicos y estratégicos para la participación de la Dirección en escenarios nacionales e internacionales relacionados con cambio climático. Realizar análisis estratégicos sobre tendencias, decisiones, instrumentos y marcos internacionales que afecten la gestión climática nacional. Apoyar la elaboración y seguimiento de productos derivados del portafolio de mitigación, adaptación y mercados de carbono, cuando así lo solicite la supervisión. Participar en espacios de articulación interinstitucional o interdependencia, relacionadas con el objeto contractual, organizando en debida forma los soportes de la asistencia y ayudas de memoria correspondientes, en las carpetas digitales dispuestas por el supervisor o el despacho de la dirección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</si>
  <si>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DEYANIRA DEL PILAR CAMACHO ALMECIGA</t>
  </si>
  <si>
    <t>Prestación de servicios profesionales para apoyar a la Subdirección Administrativa y Financiera del Ministerio de Ambiente y Desarrollo Sostenible, en el desarrollo de actividades contables, financieras y presupuestales del Fondo para vida y la biodiversidad.</t>
  </si>
  <si>
    <t>El valor del contrato a celebrar es hasta por la suma de CIENTO VEINTISIETE MILLONES DOSCIENTOS TREINTA Y TRES MIL TRESCIENTOS TREINTA Y TRES PESOS M/CTE ($127.233.333), incluido los impuestos a que haya lugar.</t>
  </si>
  <si>
    <t>1. Apoyar el seguimiento y control de la ejecución presupuestal y financiera del fondo para la vida y la biodiversidad, verificando compromisos, causaciones y pagos asociados a los proyectos y actividades del mismo. 2. Brindar apoyo en la elaboración y presentación de los estados financieros, informes contables y reportes requeridos de los recursos ejecutados en el Fondo para la vida y la biodiversidad. 3. Apoyar los procesos de conciliación contable y financiera con la sociedad fiduciaria encargada de la administración de los recursos del fondo para la vida y la biodiversidad, verificando giros, desembolsos y saldos. 4. Brindar apoyo en materia contable y financiera a los grupos internos del Ministerio de Ambiente y Desarrollo Sostenible que interactúan con el fondo para la vida y la biodiversidad cuando sea requerido. 5. Verificar la correcta contabilización de los recursos provenientes de convenios, contratos, proyectos y otras fuentes de financiación del fondo para la vida y la biodiversidad. 6. Preparar y suministrar información contable y financiera para auditorías internas, externas y requerimientos de los entes de control de conformidad con los recursos ejecutados por el fondo para la vida y biodiversidad. 7. Asistir a las reuniones técnicas, mesas de trabajo, reuniones, comités y demás actividades de seguimiento que sean convocadas en función de la ejecución presupuestal del fondo para la vida y la biodiversidad. 8. Apoyar la elaboración y revisión de informes presupuestales y financieros relacionados con la gestión del fondo para la vida y la biodiversidad, de acuerdo con las instrucciones de la subdirección administrativa y financiera. 9. Atender los requerimientos de información presupuestal y financiera formulados por las dependencias del Ministerio, la fiduciaria, y demás entidades responsables y competentes dentro de los plazos establecidos. 10. Brindar apoyo en la actualización de la información contable, financiera y presupuestal del Fondo para la vida y la biodiversidad, de acuerdo con los sistemas de información, procedimientos internos y cronogramas establecidos por el Ministerio. 11. Las demás actividades que estén relacionadas con el objeto contractual y que sean asignadas por el supervisor.</t>
  </si>
  <si>
    <t>El término estrictamente indispensable para que el contratista cumpla con el objeto y obligaciones contractuales será Once (11) Meses y Diecisiete (17) días, o hasta 31 de diciembre de 2026, lo primero que ocurra.</t>
  </si>
  <si>
    <t>HÉCTOR ANDRÉS RAMÍREZ HERNÁNDEZ</t>
  </si>
  <si>
    <t>Prestar servicios profesionales especializados en la formulación, estructuración, así como apoyar la gestión interinstitucional y ejecución de los planes, programas y proyectos en los territorios priorizados en el Plan Nacional de Desarrollo, que son competencia del Ministerio de Ambiente y Desarrollo Sostenible y en particular en la ecorregión Sabana de Bogotá.</t>
  </si>
  <si>
    <t>1. Elaborar y presentar avances de un plan de trabajo detallado, el cual debe contener como mínimo la metodología, las estrategias para cumplir con los objetivos propuestos, la descripción de las actividades a realizar y el cronograma de su ejecución en la ecorregión Sabana de Bogotá. 2. Apoyar y acompañar en la estructuración e implementación de acciones, estrategias e instrumentos de ordenamiento, planificación y gobernanza en el territorio priorizado asignado, de conformidad con los parámetros del Plan Nacional de Desarrollo 3. Apoyar y acompañar los procesos de formulación y ejecución de planes, programas y proyectos e instrumentos normativos para la atención de los compromisos estratégicos y de la inversión ambiental en la ecorregión Sabana de Bogotá. 4. Apoyar la gestión y acompañar en la estructuración e implementación de acciones y estrategias de ordenamiento, planificación y gobernanza en el territorio priorizado, de conformidad con los parámetros del Plan Nacional de Desarrollo. 5. Participar en el seguimiento a la gestión y los resultados de los planes, programas y proyectos implementados en el territorio priorizado. 6. Participar en el desarrollo de acciones para promover la concurrencia e integración de las entidades del Sistema Nacional Ambiental – SINA, consolidando la información técnica y científica necesaria para la toma de decisiones en el territorio priorizado. 7. Apoyar en la organización y ejecución de reuniones, comités, mesas de trabajo y espacios de diálogo en el territorio priorizado para fortalecer el relacionamiento del Ministerio de Ambiente y Desarrollo Sostenible con autoridades ambientales, entes territoriales, agencias no gubernamentales, comunidades, entes públicos y privados, entre otros grupos de interés pertinentes, aportando soportes de participación tales como actas de reunión, lista de asistencia y realizando seguimiento a los compromisos suscritos. 8. Apoyar en la articulación de la gestión interinstitucional e intersectorial a nivel nacional, regional, departamental, municipal y/o local, así como en la cooperación internacional requeridas para el cumplimiento de los planes, programas y proyectos en el territorio priorizado. 9. Las demás actividades que sean asignadas por el supervisor del contrato y estén relacionadas directamente con el objeto contractual.</t>
  </si>
  <si>
    <t>El valor del contrato a celebrar es hasta por la suma de CIENTO NOVENTA Y SEIS MILLONES NOVECIENTOS QUINCE MIL NOVECIENTOS TREINTA PESOS M/CTE ($196.915.930), incluido los impuestos a que haya lugar.</t>
  </si>
  <si>
    <t>DESPACHO MINISTERIO - DIRECCIÓN DE ORDENAMIENTO AMBIENTAL TERRITORIAL Y COORDINACIÓN DEL SISTEMA NACIONAL AMBIENTAL -SINA</t>
  </si>
  <si>
    <t>El término estrictamente indispensable para que el contratista cumpla con el objeto y obligaciones contractuales será ONCE (11) MESES Y DIECISIETE (17) DÍAS</t>
  </si>
  <si>
    <t>ADRIANA MARIA ROJAS VARGAS</t>
  </si>
  <si>
    <t>Prestar los servicios profesionales a la Oficina de Negocios Verdes y Sostenibles para gestionar, desarrollar y ejecutar las actividades de levantamiento de requerimientos funcionales y no funcionales dentro de los proyectos de desarrollo de sistemas de información asignados, en concordancia con el procedimiento P-A-GTI-03 “Desarrollar y Mantener Sistemas de Información y Componentes de Software de la entidad”.</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</si>
  <si>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Realizar el levantamiento y análisis de requerimientos funcionales y no funcionales para el sistema de información asignado. Construir las especificaciones funcionales y no funcionales resultantes del levantamiento de requerimientos y del proceso de análisis, haciendo uso de los formatos de historias de usuario y herramienta Wiki definidos para tal fin. Elaborar y ejecutar los casos de prueba asignados tomando como base la documentación generada en el proceso de construcción de las especificaciones funcionales y no funcionales y haciendo uso del formato definido para tal fin. Orientar y socializar al equipo técnico, sobre la ejecución de pruebas de usuario final y documentación de resultados. Realizar seguimiento y gestión para la solución de hallazgos reportados en la ejecución de las pruebas. Apoyar la supervisión en el componente técnico de los contratos y/o convenios que le sean asignados por el supervisor. Participar en las reuniones relacionadas con el objeto contractual que me sean asignadas, para lo cual se deben allegar los soportes de la asistencia, ayudas de memoria y soporte del seguimiento a los compromisos establecidos, en caso de aplicar. Las demás que determine el supervisor del contrato, relacionadas con el objeto contractual y el ejercicio de sus obligaciones.</t>
  </si>
  <si>
    <t>MARLENE ORFILIA VELASQUEZ JIMENEZ</t>
  </si>
  <si>
    <t>Prestar servicios profesionales a la Dirección de Cambio Climático y Gestión del Riesgo del Ministerio de Ambiente y Desarrollo Sostenible para apoyar al Grupo de Gestión del Riesgo en el fortalecimiento de capacidades técnicas de los integrantes del Sistema Nacional Ambiental – SINA en materia de prevención de incendios forestales y manejo integral del fuego, mediante el acompañamiento técnico y la implementación de estrategias que contribuyan a la protección y gestión sostenible de los ecosistemas.</t>
  </si>
  <si>
    <t>El valor del contrato a celebrar es hasta por la suma de SETENTA Y CUATRO MILLONES SETECIENTOS MIL PESOS M/CTE ($74.700.000), incluido los impuestos a que haya lugar.</t>
  </si>
  <si>
    <t>1.Brindar apoyo en las actividades de secretaria técnica y apoyar la implementación del plan de trabajo de la Comisión Técnica Nacional Asesora para Incendios Forestales -CTNAIF, en línea con lo consignado en la Resolución No. 373 de 2020. Acompañar técnicamente los procesos de cooperación internacional que se desarrollaran en la entidad relacionados con incendios forestales y manejo integral del fuego. Articular e impulsar la implementación de las acciones de prevención de incendios forestales con la Dirección de Bosques, Biodiversidad y Servicios Ecosistémicos -DBBSE enmarcadas en la Estrategia Nacional de Corresponsabilidad Social en la Prevención de Incendios Forestales, gobernanza forestal y compromisos de tratados. Promover el fortalecimiento institucional de las autoridades ambientales del SINA en el ámbito de la gestión del riesgo de desastres, especialmente en incendios forestales y manejo integral del fuego.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</si>
  <si>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NUEVE (09) MESES, o hasta el 31 de diciembre de 2026 (lo primero que ocurra), contados a partir del cumplimiento de los requisitos de ejecución previo perfeccionamiento del contrato.</t>
  </si>
  <si>
    <t>JUAN FELIPE SANCHEZ GUTIERREZ</t>
  </si>
  <si>
    <t>Prestación de servicios profesionales a la Dirección de Bosques, Biodiversidad y Servicios Ecosistémicos del Ministerio de Ambiente y Desarrollo Sostenible, orientados a la gestión oportuna de los requerimientos derivados de la Ley 1448 de 2011, en materia de restitución jurídica y material de tierras a las víctimas del conflicto armado interno, específicamente respecto de los predios que se traslapan en zonas de Reservas Forestales y demás áreas de importancia ambiental.</t>
  </si>
  <si>
    <t>El valor del contrato a celebrar es hasta por la suma de TREINTA Y TRES MILLONES TRESCIENTOS SETENTA Y DOS MIL PESOS ($33.372.000), incluido los impuestos a que haya lugar.</t>
  </si>
  <si>
    <t>1. Proyectar las respuestas a las solicitudes de los despachos judiciales relacionados con los procesos especializados en Restitución de Tierras, Derechos Territoriales, entre otros; enfocado en la identificación de traslapes con áreas de especial importancia ambiental, conforme a los traslados recibidos desde el Grupo de Procesos Judiciales. 2. Proyección de insumos jurídicos en el marco del cumplimiento de sentencias relacionadas con Reservas Forestales Nacionales. 3. Proyectar la respuesta a acciones judiciales, sancionatorios, tutelas, entre otros, que se le sean asignados, en el marco de su objeto contractual. 4. Generar las respuestas a las PQRS y a los requerimientos presentados por los entes de control, dentro de los términos legales, conforme a las asignaciones realizadas en el marco del objeto contractual. 5. Remitir al archivo de la entidad los documentos que le sean asignados y los que elabore, mediante el formato único de inventario documental (FUID). 6. Apoyar a la Dirección en la supervisión de los contratos y/o convenios, así como participar en las diferentes mesas de trabajo, reuniones y comités, relacionados con los trámites a cargo cuando se requiriera por parte del supervisor. 7. Las demás que se requieran para la adecuada ejecución del objeto contractual.</t>
  </si>
  <si>
    <t>El término estrictamente indispensable para que el contratista cumpla con el objeto y obligaciones contractuales será CINCO (5) MESES Y DOCE (12) DÍAS, o hasta 31 de diciembre del año de la suscripción del contrato, lo primero que ocurra.</t>
  </si>
  <si>
    <t>LADY NATALY MUÑOZ VEGA</t>
  </si>
  <si>
    <t>Prestar servicios de apoyo a la gestión a la Dirección de Cambio Climático y Gestión del Riesgo del Ministerio de Ambiente y Desarrollo sostenible para apoyar administrativamente en el desarrollo del eje estratégico de planeación y gestión administrativa y financiera, en relación con implementación de acciones de mejora continua, seguimiento a indicadores, consolidación de información y reportes en el marco del Sistema Integrado de Gestión, el Modelo Integrado de Planeación y Gestión, el Programa de Transparencia y Ética Pública y las plataformas SISCONPES, SINERGIA y +Clima y todas las demás que correspondan en los temas a cargo de la dependencia.</t>
  </si>
  <si>
    <t>El valor del contrato a celebrar es hasta por la suma de CUARENTA Y TRES MILLONES CIENTO OCHENTA Y SEIS MIL PESOS M/CTE ($43.186.000), incluido los impuestos a que haya lugar.</t>
  </si>
  <si>
    <t>1. Brindar soporte administrativo en apoyo a los procesos de implementación, seguimiento, consolidación, reporte y mejora continua de las políticas, instrumentos, compromisos y procesos asociados a la Dirección de Cambio Climático y Gestión del Riesgo (DCCGR), en el marco del Modelo Integrado de Planeación y Gestión (MIPG), el Sistema Integrado de Gestión Institucional, el Plan Nacional de Desarrollo, y demás instrumentos normativos, estratégicos y de planeación Brindar apoyo administrativo en la formulación, cumplimiento y reportes asociados al Programa de Transparencia y Ética Pública, de acuerdo con las responsabilidades de la DCCGR. Brindar soporte administrativo en la consolidación y reporte de la información referente a los compromisos, productos y procesos a cargo de la Dirección de Cambio Climático y Gestión del Riesgo, en el marco del Plan Nacional de Desarrollo, planes institucionales, sectoriales, SISCONPES, PIIP y demás instrumentos normativos, en las instancias, plataformas y periodicidad que corresponda. Brindar apoyo administrativo en el seguimiento a la implementación de la política nacional de cambio climático y generar los reportes requeridos. Apoyar logísticamente en la organización de eventos internos de la DCCGR encaminados a la gestión del cambio.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</si>
  <si>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NATALIA JIMENEZ CLAVIJO</t>
  </si>
  <si>
    <t>Prestación de servicios profesionales a la Dirección de Ordenamiento Ambiental Territorial y SINA del Ministerio de Ambiente y Desarrollo Sostenible, brindando apoyo técnico en los procesos de verificación para la certificación del cumplimiento de la Función Ecológica de la Propiedad en Resguardos Indígenas, y en el acompañamiento de espacios de concertación y consulta con organizaciones, pueblos y comunidades indígenas, en el marco del Ordenamiento Ambiental Territorial y los compromisos del Plan Nacional de Desarrollo.</t>
  </si>
  <si>
    <t>El valor del contrato a celebrar es hasta por la suma de OCHENTA Y CINCO MILLONES OCHOCIENTOS MIL PESOS M/CTE ($85.800.000), incluido los impuestos a que haya lugar.</t>
  </si>
  <si>
    <t>1. Apoyar en el marco de las competencias de la DOAT, la presentación de informes o documentos técnicos y en las mesas al interior del Ministerio, interinstitucionales o escenarios u espacios de diálogo, concertación y consulta con organizaciones, pueblos y comunidades indígenas, relacionados con el ordenamiento ambiental territorial o en el marco del PDN 2022-2026. 2. Facilitar la articulación entre el Ministerio de Ambiente y Desarrollo Sostenible, la Agencia Nacional de Tierras y otras entidades con competencia en los procedimientos de ampliación, ampliación, reestructuración y saneamiento o en el Ordenamiento Territorial Indígena. 3. Planificar y ejecutar las visitas de verificación a Resguardo Indígenas, para recopilar y analizar información técnica, ambiental, territorial y cultural que sustenten los conceptos certificación de Función Ecológica de la Propiedad. 4. Elaborar conceptos técnicos sobre el cumplimiento de la Función Ecológica de la Propiedad en Resguardos indígenas en proceso de ampliación, reestructuración y saneamiento priorizados entre el Ministerio de Ambiente y Desarrollo Sostenible y la Agencia Nacional de Tierras. 5. Las demás que le asigne el supervisor del contrato y que tengan relación directa con el objeto contractual.</t>
  </si>
  <si>
    <t>NATALIA VANESSA CACERES TRIANA</t>
  </si>
  <si>
    <t>Prestar servicios profesionales a la Oficina de Asuntos Internacionales del Ministerio de Ambiente y Desarrollo Sostenible apoyando en la articulación, seguimiento y gestión de los compromisos internacionales en materia de sostenibilidad ambiental, cambio climático y control de la deforestación, en cumplimiento a las metas del Plan Nacional de Desarrollo 2022-2026.</t>
  </si>
  <si>
    <t>El valor del contrato a celebrar es hasta por la suma de (SETENTA MILLONES DE PESOS M/CTE ($70.000.000), incluido los impuestos a que haya lugar.</t>
  </si>
  <si>
    <t>1. Apoyar el seguimiento a la ejecución de iniciativas y proyectos de cooperación internacional derivados de compromisos adquiridos en escenarios multilaterales delegados por la supervisión del contrato en el marco del objeto contractual. 2. Apoyar la gestión, formulación y consolidación de iniciativas y proyectos de cooperación de acuerdo al objeto contractual. 3. Apoyar la articulación y fortalecer las relaciones interinstitucionales entre el Ministerio de Ambiente y Desarrollo Sostenible y actores clave nacionales, sociales e internacionales para el logro de los objetivos contractuales. 4. Apoyar la elaboración y construcción de insumos técnico, conceptos, ayudas de memoria, posiciones oficiales y reportes relacionados con el avance de la implementación de compromisos internacionales y la estrategia de negociación nacional 5. Apoyar la planeación, gestión, logística y los aspectos técnicos de reuniones nacionales, e internacionales 6. Gestionar de manera oportuna las PQRSDF y demás requerimientos presentados por solicitantes y entes de control, cumpliendo con los estándares establecidos para la Oficina de Asuntos Internacionales. 1. Elaborar y presentar informes, actas, documentos de seguimiento y matrices de control según las directrices del supervisor del contrato, asegurando su relevancia y calidad en concordancia con el objeto contractual. 2. 8.Realizar y ejecutar otras actividades asignadas por el supervisor, siempre que correspondan al alcance y naturaleza del objeto contractual.</t>
  </si>
  <si>
    <t>KAREN LIZETH NAVIA CANO</t>
  </si>
  <si>
    <t>Prestar servicios profesionales a la Oficina de Asuntos Internacionales del Ministerio de Ambiente y Desarrollo Sostenible, para apoyar los acuerdos internacionales con los aliados de las agendas bilaterales del continente europeo, así mismo, apoyar el seguimiento y ejecución de los proyectos de cooperación internacional derivados de los compromisos internacionales.</t>
  </si>
  <si>
    <t>1. Apoyar la gestión y promoción de las diferentes modalidades de cooperación con organismos multilaterales como la Organización de las Naciones Unidas para la Alimentación y la Agricultura (FAO) y los demás que sean asignados por el supervisor del contrato. Apoyar el seguimiento y la gestión del cumplimiento de los compromisos adquiridos por el Ministerio, derivados de las relaciones bilaterales con países de Europa. Apoyar el seguimiento y la articulación interinstitucional en la formulación, gestión e implementación de los proyectos de cooperación internacional en el marco de la agenda ambiental de acuerdo con el objeto contractual. Participar en reuniones y espacios nacionales e internacionales relacionados con el objeto contractual, y elaborar las actas, memorias y documentos requeridos. Apoyar el seguimiento y gestión del portafolio de cooperación de bilateral y multilateral en materia de restauración. Gestionar de manera oportuna las PQRSDF y requerimientos por parte de los diferentes solicitantes y entes de control conforme a la competencia de la OAI. Elaborar los informes, actas, documentos y matrices que sean solicitados por el supervisor en relación con el objeto contractual. Apoyar en desarrollo logístico y técnico de reuniones internacionales e interinstitucionales relacionadas con cooperación internacional que le sean asignadas por el supervisor del contrato. Las demás que determine el supervisor del contrato y que tengan relación directa con el objeto contractual.</t>
  </si>
  <si>
    <t>El valor del contrato a celebrar es hasta por la suma de (CIENTO TRECE MILLONES SEISCIENTOS DIEZ MIL CIENTO CINCUENTA Y SEIS PESOS M/CTE ($ 113.610.156) incluido los impuestos a que haya lugar.</t>
  </si>
  <si>
    <t>MARIA PAULA CASTRO FERNANDEZ</t>
  </si>
  <si>
    <t>Prestar servicios profesionales de carácter jurídico a la Oficina Asesora Jurídica del Ministerio de Ambiente y Desarrollo Sostenible en el acompañamiento jurídico y relacionamiento estratégico, a nivel interno con todas las dependencias de la Cartera ministerial en la construcción de respuestas y documentos que se otorguen al Congreso de la República</t>
  </si>
  <si>
    <t>El valor del contrato a celebrar es hasta por la suma de OCHENTA MILLONES QUINIENTOS MIL PESOS M/CTE ($80.500.000), incluido los impuestos a que haya lugar.</t>
  </si>
  <si>
    <t>1. Elaborar y proyectar las respuestas a los derechos de petición, requerimientos y demás comunicaciones que formule el Congreso de la República al Ministerio de Ambiente y Desarrollo Sostenible, conforme a las directrices de la Oficina Asesora Jurídica 2. Redactar y revisar los documentos jurídicos necesarios para la gestión de las solicitudes del Congreso de la República, tales como memorandos, traslados, convocatorias a mesas de trabajo, comunicaciones oficiales y demás instrumentos relacionados con el objeto contractual. 3. 4. 5. 6. 7. 1. 2. 3. 4. 5. Apoyar jurídicamente al Despacho del Ministro y a la Oficina Asesora Jurídica en la coordinación con las distintas Direcciones Técnicas de la entidad, con el propósito de recopilar y consolidar los insumos técnicos requeridos para atender las solicitudes y derechos de petición, realizando el seguimiento a la obtención de los vistos buenos hasta la firma y radicación definitiva de las respuestas. Realizar el registro y la verificación de los plazos de atención de los requerimientos provenientes del Congreso de la República, con el fin de apoyar el seguimiento y el cumplimiento oportuno por parte del Ministerio. Analizar, elaborar y entregar los documentos, informes, actas y demás respuestas que requiera el supervisor del contrato en el marco del desarrollo de las actividades jurídicas a su cargo. Acompañar a la Oficina Asesora Jurídica en la preparación y desarrollo de reuniones, mesas de trabajo y demás espacios de coordinación interna o externa relacionados con el objeto contractual. Ejecutar las demás tareas o actividades que le asigne el supervisor del contrato, siempre que estén vinculadas directamente el alcance del objeto contractual.</t>
  </si>
  <si>
    <t>MAGDA LUCELLY MEDINA GONZALEZ</t>
  </si>
  <si>
    <t>1. Elaborar y proyectar las respuestas a los derechos de petición, requerimientos y demás comunicaciones que formule el Congreso de la República al Ministerio de Ambiente y Desarrollo Sostenible, conforme a las directrices de la Oficina Asesora Jurídica 2. Redactar y revisar los documentos jurídicos necesarios para la gestión de las solicitudes del Congreso de la República, tales como memorandos, traslados, convocatorias a mesas de trabajo, comunicaciones oficiales y demás instrumentos relacionados con el objeto contractual.  Apoyar jurídicamente al Despacho del Ministro y a la Oficina Asesora Jurídica en la coordinación con las distintas Direcciones Técnicas de la entidad, con el propósito de recopilar y consolidar los insumos técnicos requeridos para atender las solicitudes y derechos de petición, realizando el seguimiento a la obtención de los vistos buenos hasta la firma y radicación definitiva de las respuestas. Realizar el registro y la verificación de los plazos de atención de los requerimientos provenientes del Congreso de la República, con el fin de apoyar el seguimiento y el cumplimiento oportuno por parte del Ministerio. Analizar, elaborar y entregar los documentos, informes, actas y demás respuestas que requiera el supervisor del contrato en el marco del desarrollo de las actividades jurídicas a su cargo. Acompañar a la Oficina Asesora Jurídica en la preparación y desarrollo de reuniones, mesas de trabajo y demás espacios de coordinación interna o externa relacionados con el objeto contractual. Ejecutar las demás tareas o actividades que le asigne el supervisor del contrato, siempre que estén vinculadas directamente el alcance del objeto contractual.</t>
  </si>
  <si>
    <t>MYRIAM SILVA CERINZA</t>
  </si>
  <si>
    <t>TECNOLOGÍA EN GESTIÓN DOCUMENTAL</t>
  </si>
  <si>
    <t>Prestar servicios de apoyo a la gestión en la Dirección de Cambio Climático y Gestión del Riesgo del Ministerio de Ambiente y Desarrollo sostenible para adelantar los procesos y procedimientos de Gestión Documental de la dependencia, de acuerdo con los lineamientos establecidos en el Sistema Integrado de Gestión de la entidad.</t>
  </si>
  <si>
    <t>El valor del contrato a celebrar es hasta por la suma de CINCUENTA MILLONES SEISCIENTOS MIL PESOS M/CTE ($50.600.000), incluido los impuestos a que haya lugar.</t>
  </si>
  <si>
    <t>1. Elaborar y presentar dentro de los 5 días siguientes a la suscripción del contrato, un cronograma de trabajo que evidencie la gestión, actividades a desarrollar con sus tiempos durante el período de ejecución del contrato Apoyar los procesos técnicos archivísticos de clasificación, ordenación, foliación depuración y digitalización de los archivos de gestión de la dependencia, de acuerdo al los procedimientos que existen en el Ministerio para tal final manual de gestión documental y a los lineamientos establecidos por el Grupo de Gestión documental. Estos procesos deben cumplir con los parámetros de calidad establecidos en la entidad y avalados por el Supervisor del contrato. Apoyar la identificación de las unidades de almacenamiento y unidades de conservación, diligenciando los formatos de rotulación empleados para tal fin, señalados por el Grupo de Gestión Documental de conformidad con los procedimientos y parámetros de calidad existentes. Aplicar el proceso técnico archivístico de descripción en la información de los archivos de gestión del área, asegurando que todos los expedientes cuenten con sus respectiva hoja de control e inventario Único documental FUID, cumpliendo con los parámetros de calidad y las indicaciones e instructivos señalados por el Grupo de Gestión documental., al igual que llevar el control de los prestamos de información solicitada en el formato requerido. ______________________________________________________________________________________ Ministerio de Ambiente y Desarrollo Sostenible Dirección: Calle 37 #8 - 40, Bogotá D.C., Colombia Conmutador: (+57) 601 332 3400 – 3133463676 Página 8|21 F-A-CTR-52: V11 – 16/10/2025 Línea Gratuita: (+57) 01 8000 919301 5. 6. 7. Llevar a cabo las acciones necesarias para dar cumplimiento a la entrega de transferencia documental primaria al archivo central, según tiempos establecidos en la TRD y al cronograma anual de transferencias documentales primarias establecido y divulgado por el Grupo de Gestión Documental. Participar en reuniones relacionadas con el objeto contractual, para lo cual, se deben allegar los soportes de la asistencia, ayudas de memoria y soporte del seguimiento a los compromisos establecidos, en caso de aplicar.. Todas las demás que le sean asignadas por la Dirección y que tengan relación con el objeto contractual.</t>
  </si>
  <si>
    <t xml:space="preserve">ASTRID LORENA TORRES ALBARRRACIN </t>
  </si>
  <si>
    <t>Prestar servicios profesionales a la Dirección de Cambio Climático y Gestión del Riesgo del Ministerio de Ambiente y Desarrollo Sostenible para apoyar al grupo de mitigación en el desarrollo de insumos, estudios y directrices técnicas que fortalezcan la acción climática en el sector Comercio, Industria y Turismo, en articulación con las iniciativas implementadas por los actores del SINA.</t>
  </si>
  <si>
    <t>El valor del contrato a celebrar es hasta por la suma de SETENTA Y OCHO MILLONES DE PESOS M/CTE ($78.000.000),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</si>
  <si>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desarrollo de insumos, estudios y directrices técnicas que fortalezcan la acción climática en el sector Comercio, Industria y Turismo, en articulación con las iniciativas implementadas por los actores del Sistema Nacional Ambiental – SINA, garantizando la coherencia técnica, la pertinencia sectorial y la contribución efectiva a la reducción de emisiones de gases de efecto invernadero y al cumplimiento de los compromisos climáticos nacionales e internacionales.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5. Apoyar la participación del Grupo de Mitigación del Cambio Climático en las comisiones de servicios nacionales e internacionales para las cuales sea asignado,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</si>
  <si>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OLGA ADRIANA NIETO MORENO</t>
  </si>
  <si>
    <t>Prestar servicios profesionales a la Dirección de Cambio Climático y Gestión del Riesgo del Ministerio de Ambiente y Desarrollo Sostenible para apoyar al Grupo de Gestión del Riesgo en el desarrollo e implementación del enfoque de Gestión del Riesgo de Desastres basada en Ecosistemas (ECO-RRD), mediante la actualización de instrumentos técnicos, la asistencia a autoridades ambientales y territoriales y la elaboración de insumos estratégicos.</t>
  </si>
  <si>
    <t>1. Realizar la revisión, ajuste y estructuración técnica de la Guía ECO-RRD, incorporando lecciones aprendidas, casos de implementación. Prestar asistencia técnica para la socialización, apropiación y formulación de acciones institucionales y territoriales en el marco del enfoque ECO-RRD, conforme a la meta 2.2.4 del PNGRD, incluyendo la preparación de insumos, guías y acompañamiento en jornadas o talleres. Apoyar técnicamente el portafolio técnico de medidas de gestión del riesgo basadas en ecosistemas (ECO-RRD), a partir de la sistematización de experiencias, proyectos implementados o en ejecución en Colombia, incluyendo análisis de marco normativo, actores, resultados e impactos, conforme a la meta 2.2.4 del PNGRD. Participar en el diseño, socialización y validación técnica de la ruta metodológica para la elaboración del Mapa Nacional de Ecosistemas Estratégicos con enfoque de gestión del riesgo, así como en la estructuración del insumo cartográfico correspondiente, en el marco de la meta 1.1.2 del PNGRD. Apoyar a la DCCGRD en los insumos técnicos asociados a pérdidas y daños del sector ambiente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</si>
  <si>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LEONEL ALEXANDER MARTÍNEZ VALLEJO</t>
  </si>
  <si>
    <t>Prestar servicios profesionales a la Dirección de Cambio Climático del Ministerio de Ambiente y Desarrollo Sostenible para apoyar al grupo de mitigación en el desarrollo de insumos, estudios y directrices técnicas que cont</t>
  </si>
  <si>
    <t>El valor del contrato a celebrar es hasta por la suma de SETENTA Y SEIS MILLONES QUINIENTOS MIL PESOS M/CTE ($76.500.000), incluido los impuestos a que haya lugar.</t>
  </si>
  <si>
    <t>1 .Apoyar el desarrollo de insumos, estudios y directrices técnicas que contribuyan a acelerar la transición energética en los distintos sectores y territorios del país, garantizando su coherencia con los marcos normativos y de política pública vigentes, su pertinencia sectorial y territorial, y su contribución efectiva a la reducción de emisiones de gases de efecto invernadero y al cumplimiento de los compromisos climáticos nacionales e internacionales.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7.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</si>
  <si>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NUEVE (9) MESES, o hasta el 31 de diciembre de 2026 (lo primero que ocurra), contados a partir del cumplimiento de los requisitos de ejecución previo perfeccionamiento del contrato.</t>
  </si>
  <si>
    <t>DIANA MILENA VILLALOBOS ARENAS</t>
  </si>
  <si>
    <t>PAULA CAMILA CRUZ FAJARDO</t>
  </si>
  <si>
    <t>DISEÑO GRAFICO</t>
  </si>
  <si>
    <t>Prestar servicios profesionales al Grupo de Comunicaciones a través del diseño gráfico de piezas y campañas comunicacionales que permitan visibilizar los servicios, actividades y proyectos del Ministerio de Ambiente y Desarrollo Sostenible.</t>
  </si>
  <si>
    <t>El valor del contrato a celebrar es hasta por la suma de CIENTO DIECISÉIS MILLONES NOVECIENTOS SESENTA MIL PESOS M/CTE ($116.960.000), incluido los impuestos a que haya lugar.</t>
  </si>
  <si>
    <t>1. Apoyar la conceptualización y diseño del material gráfico para las estrategias de comunicación institucional digital y/o audiovisual que se requieran por el supervisor del contrato. 2. Brindar apoyo técnico en el diseño de los boletines, piezas graficas para impresión y digitales que sean requeridos por parte de las diferentes dependencias del Ministerio, generando mayor visibilidad en las campañas de comunicación que se establezca por parte del Ministerio. 3. Asistir, proponer y crear ilustraciones, infografías, que faciliten, conecten, comuniquen o motiven mensajes de acuerdo con los lineamientos de las políticas del Ministerio y demás requerimientos en línea de comunicaciones que establezca el Grupo de Comunicaciones. 4. Revisar las piezas gráficas asignadas, así como apoyar la generación de estrategias para el uso adecuado de las piezas gráficas y audiovisuales de acuerdo con las directrices establecidas por el Grupo de Comunicaciones y aprobados por el Ministerio de Ambiente y Desarrollo Sostenible. 5. Realizar mensualmente el archivo y seguimiento de las imágenes y productos realizados fotográfico, proyectos editables y finalizado en la plataforma que indique el supervisor, para la clara y eficiente búsqueda y consulta actual y posterior del equipo en el marco de la transparencia y buen manejo de la información. 6. Asistir a las reuniones y/o mesas de trabajo citadas por la Supervisión del Contrato y a todas aquellas que se le cité. 7. Las demás que sean solicitadas por el Supervisor/a del contrato y que estén relacionadas con el objeto contractual</t>
  </si>
  <si>
    <t>El término estrictamente indispensable para que el contratista cumpla con el objeto y obligaciones contractuales será de ONCE (11) MESES Y CATORCE (14) DÍAS CALENDARIO, sin que exceda el 31 de diciembre del año de la suscripción del contrato.</t>
  </si>
  <si>
    <t>Prestación de servicios profesionales a la Oficina de Tecnologías de la Información y la Comunicación del Ministerio de Ambiente y Desarrollo Sostenible, para apoyar el establecimiento de lineamientos de seguridad de la información, que permitan mitigar riesgos, pérdida, acceso, uso, divulgación, interrupción o accesos no autorizados en la infraestructura TI.</t>
  </si>
  <si>
    <t>1. Apoyar la identificación, actualización o construcción de la documentación del modelo de seguridad de la información. 2. Apoyar las acciones necesarias a fin de asegurar los controles necesarios, basándose en los principios de confidencialidad, integridad y disponibilidad. 3. Apoyar la implementación de controles de seguridad de acuerdo con el nivel de madurez de la entidad. 4. Apoyar las actividades que permitan el funcionamiento de los controles del SGSI relacionados con infraestructura, servicios y sistemas de información. 5. Apoyar las acciones necesarias para implementar el uso seguro de los servicios tecnológicos de los usuarios de la entidad. 6. Apoyar la identificación de vulnerabilidades en los servicios TI, como robos, negligencias o factores ambientales, para mitigarlos de manera controlada y segura. 7. Apoyar Establecer normas para el establecimiento de medidas para proteger instalaciones y sistemas, que permitan asegurar la disponibilidad de estos. 8.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9. Las demás actividades que le asigne el supervisor del contrato y que tengan relación con el objeto contractual.</t>
  </si>
  <si>
    <t xml:space="preserve">YASMIN PEREZ CORTES </t>
  </si>
  <si>
    <t>Prestar los servicios profesionales a la Dirección de Bosques, Biodiversidad y Servicios Ecosistémicos del Ministerio de Ambiente y Desarrollo Sostenible para apoyar la implementación del Plan Integral de Contención de la Deforestación y las acciones de prevención, control y vigilancia para contrarrestar el tráfico ilegal de flora y demás delitos ambientales</t>
  </si>
  <si>
    <t>El valor del contrato acelebrar es hasta por la suma deSETENTA Y SEIS MILLONES TRESCIENTOS OCHENTA Y CUATRO MIL OCHOCIENTOS PESOS M/CTE. ($76.384.800), incluidos los impuestos a que haya lugar.</t>
  </si>
  <si>
    <t>1. Realizar acompañamiento técnico a la implementación del Plan Integral de Contención de la Deforestación en los núcleos de Desarrollo Forestal y de la Biodiversidad. 2. Brindar acompañamiento técnico a las acciones de prevención, control y vigilancia del recurso forestal maderable, no maderable y de la flora silvestre, que adelante la Dirección de Bosques Biodiversidad y Servicios Ecosistémicos, las fuerzas militares y de policía, entre otros. 3. Realizar acompañamiento técnico desde las competencias de la Dirección de Bosques, Biodiversidad y Servicios Ecosistémicos a la secretaria técnica del Consejo Nacional de Lucha contra la Deforestación y otros Crímenes Ambientales (CONALDEF). 4. Acompañar técnicamente la elaboración e implementación del Protocolo de Control a Puertos y Aeropuertos a cargo de la Dirección de Bosques, Biodiversidad y Servicios Ecosistémicos. 5. Desarrollar y participar en espacios de diálogo para el fortalecimiento de las acciones de prevención con actores de la cadena forestal. 6. Apoyar desde el componente técnico el análisis cualitativo de la información generada en el sistema nacional de trazabilidad forestal para fortalecer las acciones de prevención, control y vigilancia forestal que realizan las fuerzas militares y de policía. 7. Apoyar la articulación interinstitucional con el Ministerio de Defensa Nacional, la fiscalía general de la Nación y demás entidades de control, en las acciones de prevención del tráfico ilegal de flora y demás delitos ambientales. 8. Apoyar las acciones de socialización e implementación de la Estrategia Nacional de Corresponsabilidad para la Prevención de Incendios Forestales que se adelanten a nivel nacional. 9. Atender oportunamente las PQRS que le sean asignadas en el marco del objeto contractual, dentro de los términos establecidos en la ley y demás disposiciones legales vigentes. 10. Apoyar la gestión de la meta de restauración con las fuerzas militares y de policía. 11. Las demás que se requieran para la adecuada ejecución del objeto contractua</t>
  </si>
  <si>
    <t>El término estrictamente indispensable para que el contratista cumplacon el objeto y obligaciones contractuales será deSEIS(6) MESES, o hasta 31 de diciembre de 2026, lo primero que ocurra.</t>
  </si>
  <si>
    <t xml:space="preserve">ORFY ROCIO REVUELTAS SILVA </t>
  </si>
  <si>
    <t>Prestar los servicios profesionales a la Dirección de Bosques, Biodiversidad y Servicios Ecosistémicos del Ministerio de Ambiente y Desarrollo Sostenible para contribuir al cumplimiento de las metas asociadas a la contención de la deforestación y restauración de áreas y ecosistemas degradados a través de la implementación de las acciones estratégicas de la fase 2.0 del Pacto Intersectorial por la Madera Legal en Colombia o Acuerdo Cero Deforestación de Madera.</t>
  </si>
  <si>
    <t>El valor del contrato a celebrar es hasta por la suma de CUARENTA Y UN MILLONES TRESCIENTOS SETENTA Y CINCO MIL CIEN PESOS M/CTE ($41.375.100), incluido los impuestos a que haya lugar</t>
  </si>
  <si>
    <t>1. Dinamizar espacios de articulación, coordinación y toma de decisiones informadas que permitan la implementación de las acciones estratégicas del Pacto Intersectorial por la Madera Legal en Colombia -Acuerdo Cero Deforestación de Madera. 2. Gestionar y promover procesos que aporten al mejoramiento de las capacidades técnicas, operativas y administrativas de actores asociados al Pacto Intersectorial por la Madera Legal en Colombia Acuerdo Cero Deforestación de Madera. 3. 4. 5. 6. 7. 8. Proyectar documento de avances de los primeros cinco años de implementación del Pacto Intersectorial por la Madera Legal en Colombia como Acuerdo Cero Deforestación de Madera. Gestionar y mantener actualizada la información en las plataformas tecnológicas Elijamaderalegal.com y el observatorio de economía forestal. Participar técnicamente en los procesos de actualización y/o formulación de iniciativas normativas, instrumentos de gobernanza forestal y demás documentos de interés como los para la gestión forestal de la DBBSE Promover y participar en espacios multiactor (público-privado y/o comunitario) para la generación de valor agregado, comercialización de productos forestales legales y sostenibles y condiciones habilitantes en el marco del Pacto Intersectorial por la Madera Legal en Colombia. Atender oportunamente las PQRS que le sean asignadas en el marco del objeto contractual, dentro de los términos establecidos en la ley y demás disposiciones legales vigentes Las demás que se requieran para la adecuada ejecución del objeto contractual</t>
  </si>
  <si>
    <t xml:space="preserve">NYDIA MARITZA MARTINEZ PACHON </t>
  </si>
  <si>
    <t>Prestación de Servicios profesionales al Grupo de Talento Humano, para dar cumplimiento a la normatividad existente en los temas relacionados a seguridad y salud en el trabajo - Riesgo psicosocial.</t>
  </si>
  <si>
    <t>El valor del contrato a celebrar es hasta por la suma de SETENTA MILLONES QUINIENTOS OCHENTA Y CUATRO MIL PESOS M/CTE ($70.584.000), incluido los impuestos a que haya lugar</t>
  </si>
  <si>
    <t>1. Apoyar la logística de la aplicación de la batería de factores de riesgo psicosocial generando el plan de intervención de acuerdo con los resultados. 2. Apoyar las acciones encaminadas a la implementación del plan de intervención psicosocial a los funcionarios y contratistas del Ministerio de acuerdo con los resultados de la batería de factores de riesgo psicosocial. 3. Apoyar la actualización, implementación y seguimiento del Programa de Vigilancia Epidemiológica de Riesgo Psicosocial y del Programa de Rehabilitación para la Reincorporación Laboral de la entidad. 4. Atender las diferentes emergencias que surjan en la entidad, por condición de salud mental, atención en crisis emocional o desastres naturales. 5. Apoyar la elaboración, seguimiento y cierre de los planes de mejoramiento del Sistema de Gestión de Seguridad y Salud en el Trabajo. Realizar seguimiento a la gestión, así como a las acciones, compromisos adquiridos en las sesiones adelantadas del Comité de Convivencia Laboral COCOLA. 6. Realizar y documentar las investigaciones de los incidentes, accidentes o enfermedades laborales ocurridos en la sede o durante actividades del Ministerio, en conformidad con los procedimientos de la entidad. 7. Registrar y documentar de manera adecuada las actividades realizadas a través de informes, reportes, registros u otros mecanismos establecidos en el Sistema de Gestión de Seguridad y Salud en el Trabajo. 8. Las demás que le sean asignadas por el supervisor en relación con el objeto del contrato.</t>
  </si>
  <si>
    <t>El término estrictamente indispensable para que el contratista cumpla con el objeto y obligaciones contractuales será ONCE (11) MESES Y DIECISEIS (16) DÍAS, o hasta 31 de diciembre del año de la suscripción del contrato, lo primero que ocurra.</t>
  </si>
  <si>
    <t>ÁLVARO IVÁN REVELO MÉNDEZ</t>
  </si>
  <si>
    <t>Prestar servicios profesionales a la Dirección de Cambio Climático y Gestión del Riesgo del Ministerio de Ambiente y Desarrollo Sostenible para apoyar al grupo de mitigación en el desarrollo del eje estratégico normativo, en relación con la agenda regulatoria en materia de mitigación del cambio climático y respuesta misional frente a diferentes solicitudes y requerimientos</t>
  </si>
  <si>
    <t>El valor del contrato a celebrar es hasta por la suma de OCHENTA Y OCHO MILLONES QUINIENTOS MIL PESOS M/CTE ($88.500.000), incluido los impuestos a que haya lugar</t>
  </si>
  <si>
    <t>1. Elaborar un plan de trabajo mensual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desarrollo del eje estratégico normativo en relación con la agenda regulatoria en materia de mitigación del cambio climático y la respuesta misional frente a diferentes solicitudes y requerimientos, mediante la elaboración de insumos, análisis y directrices técnicas que garanticen la coherencia jurídica, la pertinencia técnica y la articulación institucional, contribuyendo al fortalecimiento de la gestión normativa y al cumplimiento de los compromisos climáticos nacionales e internacionales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</si>
  <si>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LAURA MARCELA SÁNCHEZ AVILA</t>
  </si>
  <si>
    <t>El valor del contrato a celebrar es hasta por la suma de OCHENTA Y UN MILLONES DE PESOS M/CTE ($81.000.000), incluido los impuestos a que haya lugar.</t>
  </si>
  <si>
    <t>1. Apoyar la proyección de documentos a que haya lugar, así como la gestión de procesos contractuales relacionados con proyectos de cooperación internacional, que apoyen la gestión climática en Colombia. Realizar apoyo a la supervisión y en el seguimiento a la ejecución de las obligaciones y compromisos de contratistas y consultores en el marco de proyectos de cooperación internacional Realizar acompañamiento en procesos de consulta previa que se requieran, en el marco de procesos de agenda regulatoria o cumplimiento de órdenes judiciales. Proyectar respuestas dentro de los términos legales correspondientes, de las peticiones, quejas, reclamos, denuncias, sugerencias y/o felicitaciones (PQRSFD), allegados por entes de control, congreso de la república y/o autoridades judiciales, sobre asuntos de competencia del área, solicitando los insumos a los grupos correspondientes, que le sean solicitados a través de la plataforma ARCA, o por cualquier otro medio o herramienta de la entidad relacionada con el objeto del contrato Apoyar el diagnóstico de los instrumentos jurídicos, políticas públicas y procedimientos que sustenten el desarrollo de un proceso sancionatorio por incumplimiento de normas ambientales relacionadas con cambio climático. Participar en reuniones relacionadas con el objeto contractual, para lo cual, se deben allegar los soportes de la asistencia, ayudas de memoria y soporte del seguimiento a los compromisos establecidos, en caso de aplicar. Todas las demás que le sean asignadas por la Dirección y que tengan relación con el objeto contractual.</t>
  </si>
  <si>
    <t>Prestar servicios profesionales a la Dirección de Cambio Climático y gestión del Riesgo del Ministerio de Ambiente y Desarrollo Sostenible para apoyar en la gestión y desarrollo del eje estratégico normativo, en relación con procesos contractuales con cooperantes internacionales y con la agenda regulatoria en materia de cambio climático, en el marco del Plan de acción y las competencias misionales del área.</t>
  </si>
  <si>
    <t>YOHANNA SOSA TORRES</t>
  </si>
  <si>
    <t xml:space="preserve">CIENCIAS DE LA INFORMACION Y LA DOCUMENTACION </t>
  </si>
  <si>
    <t>JOSÉ DANIEL QUILAGUY BERNAL</t>
  </si>
  <si>
    <t>Prestar servicios profesionales a la Oficina de Control Interno del Ministerio de Ambiente y Desarrollo Sostenible, para apoyar la implementación instrumentos archivísticos del archivo de gestión y del ciclo documental de la OCI: organización, clasificación, descripción, valoración, transferencia y disposición final conforme a la normatividad, registro y publicación de documentos, administración de expedientes e inventarios documentales, y desarrollar las demás actividades previstas en el Plan Operativo del proceso de Evaluación Independiente (EIN) que contribuyan a la verificación de la implementación del MIPG, así como a la ejecución del Plan Anual de Auditorías para la vigencia 2026.</t>
  </si>
  <si>
    <t>El valor del contrato a celebrar es hasta por la suma de CINCUENTA Y NUEVE MILLONES OCHOCIENTOS MIL PESOS M/CTE ($59.800.000), incluido los impuestos a que haya lugar.</t>
  </si>
  <si>
    <t>1. Presentar el plan de trabajo del contrato a más tardar a los diez (10) días hábiles contados desde el inicio de este, bajo los mismos parámetros establecidos para el plan anual de auditorías de la vigencia 2026. 2. Apoyar la ejecución del plan anual de auditorías de la vigencia 2026, verificando el cumplimiento del Sistema de Control Interno del Ministerio, de conformidad con el objeto contractual y la asignación que haga el supervisor del contrato. 3. Apoyar la gestión archivística de las unidades documentales de la Oficina de Control Interno, conforme a los parámetros técnicos en los subprocesos de clasificación, depuración, organización y foliación y digitalización del archivo conforme a la normatividad y procedimientos vigentes. 4. Apoyar a la Oficina de Control Interno en el desarrollo de las actividades tendientes a verificar la operatividad del Ministerio en el cumplimiento normativo y mejores prácticas promovidas por el Archivo General de la Nación – AGN y Departamento Administrativo de la Función Pública – DAFP. 5. Desarrollar las actividades que le sean asignadas en el marco de la estrategia para fortalecer el rol de enfoque a la prevención de la Oficina de Control Interno de la vigencia 2026. 6. Apoyar el seguimiento del plan de mejoramiento archivístico suscrito por el Ministerio ante el Archivo General de la Nación – AGN, que deban ser generadas o articuladas por la Oficina de Control Interno. 7. Efectuar las acciones necesarias para cumplir con las transferencias documentales primarias ante el Grupo de Gestión Documental, dentro de los tiempos establecidos. 8. Participar en reuniones y visitas en el marco de los roles asignados a las Oficinas de Control Interno autorizados y/o designadas por el supervisor del contrato relacionados con el objeto y obligaciones contractuales. 9. Apoyar la evaluación de la implementación de las políticas de MIPG en el Ministerio, de acuerdo con la asignación que haga el supervisor del contrato. 10. Apoyar el desarrollo de las actividades que le sean asignadas en el plan operativo del proceso EIN en concordancia con el objeto contractual. 11. Entregar con el último informe, el inventario de documentos producidos en la ejecución del contrato de conformidad con la tabla de retención documental TRD y el formato único de inventario documental FUID. 12. Las demás que le sean asignadas por el supervisor del contrato y que sean afines con el objeto contractual en el marco de su especialidad y experticia.</t>
  </si>
  <si>
    <t>YOLBY PAOLA ARDILA HURTADO</t>
  </si>
  <si>
    <t>ADMINISTRACIÓN DE RECURSOS COSTEROS Y MARINOS</t>
  </si>
  <si>
    <t>JOSE ALFONSO CASTAÑEDA MORENO</t>
  </si>
  <si>
    <t>Profesional Especializado, Grado 19 - Código 2028</t>
  </si>
  <si>
    <t>Prestación de servicios profesionales a la Dirección de Asuntos Marinos, Costeros y Recursos Acuáticos del Ministerio de Ambiente y Desarrollo Sostenible, para promover la participación, facilitar el diálogo con actores locales y comunidades étnicas, fortaleciendo las capacidades en la formulación e implementación de medidas para la gestión integrada en los territorios marino costeros.</t>
  </si>
  <si>
    <t>El valor del contrato a celebrar es hasta por la suma de SETENTA Y DOS MILLONES OCHOCIENTOS MIL PESOS M/CTE ($72.800.000), incluido los impuestos a que haya lugar.</t>
  </si>
  <si>
    <t>1. Prestar apoyo técnico en la interacción con los diferentes actores y comunidades étnicas, facilitando la creación de espacios de diálogo y participación que favorezcan el cumplimiento de las sentencias y de los requerimientos establecidos por los entes de control, en apoyo a los diferentes grupos de trabajo de la dependencia. 2. Brindar apoyo en la elaboración de políticas y estrategias, la implementación del acuerdo de Escazú y la ejecución de compromisos en el marco de concertación con comunidades étnicas, en articulación con otros grupos y dependencias al interior del Minambiente. 3. Brindar apoyo en la elaboración y ejecución de proyectos y trazadores étnicos, en el marco de las competencias del contrato en articulación con otras dependencias al interior del ministerio y actores estratégicos. 4. Brindar apoyo en la ejecución de la estrategia de comunicación y socialización del Plan Maestro de Erosión Costera, en el marco del objeto del contrato. 5. Apoyar las actividades que propendan por el cumplimiento de las metas de Plan de Acción de Biodiversidad de Colombia -2030 , metas de Acción Climática 6.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</si>
  <si>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FELIX IGNACIO MENESES ARIAS</t>
  </si>
  <si>
    <t>GEOGRAFIA</t>
  </si>
  <si>
    <t>Prestación de servicios profesionales a la Dirección de Bosques, Biodiversidad y Servicios Ecosistémicos del Ministerio de Ambiente y Desarrollo Sostenible para acompañar el trámite de sustracciones de las reservas forestales establecidas mediante ley 2° de 1959 y las reservas protectoras Nacionales, apoyando la implementación de los sistemas de información geográfica -SIG</t>
  </si>
  <si>
    <t>El valor del contrato a celebrar es hasta por la suma de SETENTA Y NUEVE MILLONES TRESCIENTOS DIEZ MIL PESOS M/CTE ($79.310.000), incluido los impuestos a que haya lugar.</t>
  </si>
  <si>
    <t>1. Proyectar los insumos cartográficos y salidas gráficas para el proceso administrativo de seguimiento a los expedientes SRF de las Reservas Forestales Nacionales. Gestionar el trámite de solicitudes de los análisis geoespaciales y salidas gráficas para el proceso de evaluación de las solicitudes de sustracción de las Reservas Forestales Nacionales de acuerdo con los lineamientos establecidos desde el componente de los sistemas de información geográfica. Apoyar el saneamiento y seguimiento cartográfico de los expedientes SRF de las sustracciones de las Reservas Forestales Nacionales. Generar los datos y productos geográficos requeridos para atender las Peticiones, Quejas, Reclamos y Sugerencias (PQRS), así como otros requerimientos vinculados al alcance del contrato, mediante el uso de herramientas de Sistemas de Información Geográfica (SIG) que sean asignadas por medio de las plataformas institucionales del Ministerio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</si>
  <si>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CLAUDIA MARCELA OÑATE GUEVARA</t>
  </si>
  <si>
    <t>Prestación de servicios profesionales a la Dirección de Bosques, Biodiversidad y Servicios Ecosistémicos del Ministerio de Ambiente y Desarrollo Sostenible, para apoyar el seguimiento desde el componente jurídico a los procesos judiciales y el cumplimiento de las órdenes contenidas en sentencias dentro del ámbito de competencia de la Dirección de Bosques, Biodiversidad y Servicios Ecosistémicos.</t>
  </si>
  <si>
    <t>El valor del contrato a celebrar es hasta por la suma de SETENTA Y NUEVE MILLONES TRESCIENTOS DIEZ MIL PESOS M/CTE ($79.310.000), incluido los impuestos a que haya lugar</t>
  </si>
  <si>
    <t>1. Recopilar y proyectar en oportunidad y con calidad, y dentro de los términos legales los insumos jurídicos que se requieran para dar respuestas a los requerimientos formulados en el marco de los procesos judiciales, relacionados con los asuntos de competencia de la Dirección de Bosques, Biodiversidad y Servicios Ecosistémicos. Recopilar y proyectar, en oportunidad y con calidad, y dentro de los términos legales las respuestas y los insumos para dar respuesta a los derechos de petición elevados por las entidades públicas y particulares, en relación con los procesos judiciales de competencia de la Dirección de Bosques, Biodiversidad y Servicios Ecosistémicos. Consolidar y actualizar semanalmente la Matriz de sentencias judiciales a cargo de la Dirección de Bosques, Biodiversidad y Servicios Ecosistémicos, recopilando los soportes necesarios para garantizar el adecuado seguimiento y cumplimiento de dichas órdenes. Asistir y participar en los encuentros en los despachos judiciales, las reuniones, internas y/o externas, comités, talleres, capacitaciones, visitas técnicas (presenciales o no presenciales) que sean convocados. Entregar los soportes documentales correspondientes a los insumos jurídicos, garantizando su adecuada incorporación en los expedientes conforme a los lineamientos de gestión documental institucional. Las demás que se requieran para la adecuada ejecución del objeto contractual</t>
  </si>
  <si>
    <t>CARLOS ANDRES DIAZ RUIZ</t>
  </si>
  <si>
    <t>Prestación de servicios de apoyo a la gestión a la Dirección de Bosques, Biodiversidad y Servicios Ecosistémicos del Ministerio de Ambiente y Desarrollo Sostenible en los procesos de gestión documental orientados a la organización y clasificación de la documentación de la Dirección y en particular en lo relacionado con los trámites de recursos genéticos a cargo de la Dirección.</t>
  </si>
  <si>
    <t>El valor del contrato a celebrar es hasta por la suma de CUARENTA Y CUATRO MILLONES TRESCIENTOS CUARENTA Y CINCO MIL SEISCIENTOS VEINTE PESOS M/CTE ($44.345.620), incluido los impuestos a que haya lugar</t>
  </si>
  <si>
    <t>1. Apoyar con la clasificación y organización e incorporación de la documentación relacionada al trámite de recursos genéticos por la Dirección de Bosques, Biodiversidad y Servicios Ecosistémicos, siguiendo la normatividad archivística vigente. Apoyar en el proceso técnico de elaboración de hojas de control, foliación, testigos documentales, rótulos de carpetas y cajas de acuerdo con los lineamientos establecidos por el grupo de gestión documental del Ministerio de Ambiente y desarrollo sostenible. Adelantar la creación de expedientes físicos y actualización del Inventario Único Documental- FUID de los expedientes relacionados al trámite de recursos genéticos de conformidad con las indicaciones del supervisor del contrato, manteniendo así la información actualizada conforme a los estándares del Ministerio de Ambiente y Desarrollo Sostenible. Apoyar el servicio de préstamo de documentación para usuarios internos de la Dirección de Bosques, Biodiversidad y Servicios Ecosistémicos. Esto incluye el diligenciamiento preciso de la planilla, la actualización continua de la base de datos, y el consolidado final de los préstamos realizados a lo largo del mes para el control y seguimiento de la documentación. Apoyar la inclusión y finalización de radicados dentro del aplicativo ARCA de los diferentes grupos de la Dirección de Bosques, Biodiversidad y Servicios Ecosistémicos.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</si>
  <si>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LUZ ESTELA SANCHEZ SANCHEZ</t>
  </si>
  <si>
    <t>Prestación de servicios de apoyo a la gestión a la Dirección de Bosques, Biodiversidad y Servicios Ecosistémicos del Ministerio de Ambiente y Desarrollo Sostenible, en los procesos de gestión documental orientados a la organización y clasificación de la documentación de la Dirección y en particular en lo relacionado con los trámites de sustracción de reservas forestales.</t>
  </si>
  <si>
    <t>El valor del contrato a celebrar es hasta por la suma de CUARENTA Y CUATRO MILLONES TRESCIENTOS CUARENTA Y CINCO MIL SEISCIENTOS VEINTE PESOS M/CTE ($44.345.620), incluido los impuestos a que haya lugar.</t>
  </si>
  <si>
    <t>1. Apoyar con la clasificación y organización e incorporación de la documentación relacionada al trámite de sustracción de reservas forestales por la Dirección de Bosques, Biodiversidad y Servicios Ecosistémicos, siguiendo la normatividad archivística vigente. Apoyar en el proceso técnico de elaboración de hojas de control, foliación, testigos documentales, rótulos de carpetas y cajas de acuerdo con los lineamientos establecidos por el grupo de gestión documental del Ministerio de Ambiente y desarrollo sostenible. Creación de expedientes físicos y actualización del Inventario Único Documental- FUID de los expedientes relacionados al trámite de sustracción de reservas forestales de conformidad con las indicaciones del supervisor del contrato, manteniendo así la información actualizada conforme a los estándares del Ministerio de Ambiente y Desarrollo Sostenible. Apoyar el servicio de préstamo de documentación para usuarios internos de la Dirección de Bosques, Biodiversidad y Servicios Ecosistémicos. Esto incluye el diligenciamiento preciso de la planilla, la actualización continua de la base de datos, y el consolidado final de los préstamos realizados a lo largo del mes para el control y seguimiento de la documentación. Apoyar la inclusión y finalización de radicados dentro del aplicativo ARCA de los diferentes grupos de la Dirección de Bosques, Biodiversidad y Servicios Ecosistémicos.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</si>
  <si>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LAURA VANESSA PINILLOS LEÓN</t>
  </si>
  <si>
    <t>Prestación de servicios profesionales para apoyar a la Dirección de Bosques, Biodiversidad y Servicios Ecosistémicos del Ministerio de Ambiente y Desarrollo Sostenible en el fortalecimiento de los procesos de planeación ambiental, gestión y manejo de las Reservas Forestales Nacionales y las Protectoras-Productoras, a través del procesamiento, actualización y análisis de información geoespacial con sistemas de información geográfica SIG, contribuyendo a la planeación ambiental, la gobernanza y el uso sostenible de los recursos naturales.</t>
  </si>
  <si>
    <t>El valor del contrato a celebrar es hasta por la suma de SETENTA Y SIETE MILLONES DE PESOS M/CTE ($77.000.000) incluido los impuestos a que haya lugar..</t>
  </si>
  <si>
    <t>1. Apoyar la implementación y seguimiento de los planes de manejo de las Reservas Forestales Protectoras Nacionales mediante el análisis y la verificación cartográfica, así como la elaboración y revisión de instrumentos de gestión relacionados con registro, delimitación, integración, recategorización, realinderación, regímenes de uso y gobernanza, con el fin de fortalecer su manejo integral. 2. Analizar, consolidar, actualizar y realizar seguimiento a la información técnica y administrativa de las Reservas forestales Protectoras Nacionales inscritas en el Registro Único Nacional de Áreas Protegidas RUNAP. 3. Generar los insumos cartográficos relacionados con el trámite de sustracciones de las reservas forestales Nacionales, así como, apoyar la gestión de saneamiento de los expedientes SRF 4. Gestionar los datos geográficos y salidas gráficas que permitan atender Peticiones, Quejas, Reclamos y Sugerencias (PQRS), así como a otros requerimientos judiciales relacionados con las Reservas Forestales Protectoras y Protectoras-Productoras de orden nacional que sean asignadas por medio de las plataformas institucionales del Ministerio. 5. Apoyar a la Dirección en la supervisión de los contratos y/o convenios que tengan relación con el objeto del contrato, así como participar en las diferentes mesas de trabajo, reuniones y comités, relacionados con los trámites a cargo cuando se requiriera por parte del supervisor 6. Las demás que se requieran para la adecuada ejecución del objeto contractual</t>
  </si>
  <si>
    <t>El término estrictamente indispensable para que el contratista cumpla con el objeto y obligaciones contractuales será de. ONCE (11) MESES.</t>
  </si>
  <si>
    <t>MARIANA GÓMEZ GIRALDO</t>
  </si>
  <si>
    <t>Prestación de servicios profesionales con el propósito de elaborar los distintos actos administrativos en los procesos de alta complejidad de carácter sancionatorio ambiental, evaluación de actos administrativos relacionados con procesos sancionatorios ambientales, y en el impulso jurídico de otras actuaciones sancionatorias dentro del ámbito de competencia de la Dirección de Bosques, Biodiversidad y Servicios Ecosistémicos del Ministerio de Ambiente y Desarrollo Sostenible</t>
  </si>
  <si>
    <t>El valor del contrato a celebrar es hasta por la suma de SETENTA Y CUATRO MILLONES DOSCIENTOS SESENTA Y TRES MIL PESOS M/CTE ($74.263.000) incluido los impuestos a que haya lugar.</t>
  </si>
  <si>
    <t>1. Redactar, evaluar y gestionar los actos administrativos de carácter sancionatorio que por reparto le sean asignados, donde la Dirección de Bosques, Biodiversidad y Servicios Ecosistémicos ostente potestad sancionatoria. 2. Revisar y analizar jurídica e integralmente los documentos que conforman los expedientes de carácter sancionatorio conforme a los términos establecidos en la ley. 3.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4. Gestionar el reporte de las sanciones generadas por la Dirección, en el Registro Único de Infractores Ambientales - RUIA de la Ventanilla Integral de Trámites Ambientales en Línea VITAL. 5. Actualizar desde el aspecto jurídico la base de datos de los procesos sancionatorios ambientales, incorporando el avance de cada etapa procesal y registrando la creación de nuevos expedientes bajo la responsabilidad de la Dirección de Bosques, Biodiversidad y Servicios Ecosistémicos.6. Apoyar la elaboración, consolidación y presentación de informes y demás documentos requeridos para el cumplimiento de las metas asignadas al grupo sancionatorio. 7. Apoyar a la Dirección en la supervisión de los contratos y/o convenios que tengan relacion con el objeto del contrato, así como participar en las diferentes mesas de trabajo, reuniones y comités, relacionados con los trámites a cargo cuando se requiriera por parte del supervisor 8. Las demás que se requieran para la adecuada ejecución del objeto contractual.</t>
  </si>
  <si>
    <t>El término estrictamente indispensable para que el contratista cumpla con el objeto y obligaciones contractuales será de DIEZMESES (10).</t>
  </si>
  <si>
    <t>ANA MILENA VASQUEZ MORA</t>
  </si>
  <si>
    <t>Prestación de servicios profesionales a la Dirección de Bosques, Biodiversidad y Servicios Ecosistémicos del Ministerio de Ambiente y Desarrollo Sostenible, para elaborar los insumos técnicos y cartográficos en el marco de los diferentes procesos sancionatorios ambientales que sean de competencia de esta Dirección.</t>
  </si>
  <si>
    <t>El valor del contrato a celebrar es hasta por la suma de CINCUENTA Y OCHO MILLONES TRESCIENTOS CUARENTA Y NUEVE MIL QUINIENTOS PESOS MCTE ($58.349.500) incluido los impuestos a que haya lugar.</t>
  </si>
  <si>
    <t>1. Realizar visitas técnicas para determinar el mérito de iniciar investigación sancionatoria o como insumo probatorio dentro de la misma, en los asuntos de competencia sancionatoria de la Dirección de Bosques, Biodiversidad y Servicios Ecosistémicos del Ministerio de Ambiente y Desarrollo Sostenible. 2. Generar los documentos técnicos requeridos para el impulso procesal de las investigaciones sancionatorias ambientales de la Dirección de Bosques, Biodiversidad y Servicios Ecosistémicos. 3. Elaborar los insumos cartográficos requeridos dentro de los procesos sancionatorios ambientales a cargo de la Dirección de Bosques, Biodiversidad y Servicios Ecosistémicos. 4.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5. Actualizar desde el aspecto técnico la base de datos de los procesos sancionatorios ambientales, incorporando el avance de cada etapa procesal y registrando la creación de nuevos expedientes bajo la responsabilidad de la Dirección de Bosques, Biodiversidad y Servicios Ecosistémicos. 6. Apoyar a la Dirección en la supervisión de los contratos y/o convenios que tengan relación con el objeto del contrato, así como participar en las diferentes mesas de trabajo, reuniones y comités, relacionados con los trámites a cargo cuando se requiriera por parte del supervisor. 7. Las demás que se requieran para la adecuada ejecución del objeto contractual</t>
  </si>
  <si>
    <t>El término estrictamente indispensable para que el contratista cumpla con el objeto y obligaciones contractuales será de DIEZ MESES (10).</t>
  </si>
  <si>
    <t>GLORIA ILSE MEDINA RAMIRES</t>
  </si>
  <si>
    <t>EDUCACIÓN PARA EL TRABAJO Y DESARROLLO HUMANO</t>
  </si>
  <si>
    <t>Prestar servicios a la Subdirección de Educación y Participación para atender los requerimientos logísticos y operativos de la dependencia.</t>
  </si>
  <si>
    <t>1. Apoyar la planeación de las actividades que requieren recursos logísticos y operativos por parte de la dependencia. 2. Apoyar la gestión de espacios y elementos requeridos para el desarrollo de las actividades de la subdirección de educación y participación. 3. Servir de enlace con el grupo de almacén de la Subdirección Administrativa con el fin de articular todos los requerimientos logísticos de la dependencia. 4. Apoyar los requerimientos logísticos de los procesos que adelanta la biblioteca de la entidad. 5. Apoyar las actividades de educación y participación en las que sea requerido.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</si>
  <si>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JUAN CARLOS MOJICA MEJIA</t>
  </si>
  <si>
    <t>Prestar servicios profesionales para apoyar a la Oficina Asesora de Planeación del Ministerio de Ambiente y Desarrollo Sostenible, en el fortalecimiento de la planeación, programación y ejecución presupuestal sectorial orientada a resultados, que contribuyan al mejoramiento de la eficiencia y eficacia del proceso de gestión integrada de portafolio de planes, programas y proyectos.</t>
  </si>
  <si>
    <t>El valor del contrato a celebrar es hasta por la suma de CIENTO TRES MILLONES QUINIENTOS MIL PESOS M/CTE ($103.500.000,00), incluido los impuestos a que haya lugar.</t>
  </si>
  <si>
    <t>1. Prestar acompañamiento en los espacios de articulación institucional y sectorial para la definición e implementación de estrategias financieras, gestión de recursos y ejecución presupuestal, con el fin de atender las necesidades del Sector de Ambiente, así como el seguimiento en los instrumentos definidos para tal fin. 2. Apoyar en la proyección y elaboración de conceptos técnicos u observaciones a los proyectos normativos y trámites presupuestales solicitados por las diferentes Entidades del sector y del Gobierno. 3. Brindar asistencia en la elaboración, consolidación y presentación del anteproyecto de presupuesto en el sistema Integrado de Información Financiera SIIF, el Marco de Gasto de Mediano Plazo y la programación presupuestal del Sector Ambiente y Desarrollo Sostenible, articulado con los programas del PND. 4. Apoyar en el desarrollo de actividades que contribuyan al mejoramiento de la eficiencia y eficacia del proceso de gestión integrada del portafolio de planes, programas y proyectos para la distribución, seguimiento y administración del presupuesto de los Fondos ambientales y demás vehículos financieros. 5. Brindar apoyo en la elaboración de respuestas a las solicitudes de información, peticiones, quejas y reclamos dentro de los términos legales establecidos que efectúen los usuarios internos y externos de la entidad relacionados con sus obligaciones. 6. Apoyar en la revisión de los Acuerdos y Resoluciones de los diferentes Fondos del Sector de Ambiente. 7. Apoyar en la atención a los requerimientos solicitados por el Ministerio de Hacienda y crédito Público y el Departamento Nacional de planeación 8. Las demás actividades asignadas por el supervisor y relacionadas con el objeto del contrato.</t>
  </si>
  <si>
    <t>SANDRA MARCELA RAMIREZ UBATE</t>
  </si>
  <si>
    <t>Prestar servicios profesionales para apoyar a la Oficina Asesora de Planeación del Ministerio de Ambiente y Desarrollo Sostenible en la implementación de la asistencia técnica a las entidades públicas y grupos étnicos interesadas en la estructuración y presentación de proyectos de inversión susceptibles de ser financiados con recursos de la Asignación Ambiental y el 20% del mayor recaudo del Sistema General de Regalías.</t>
  </si>
  <si>
    <t>1. Prestar apoyo técnico en la orientación e implementación de metodologías, herramientas y formatos para la asistencia técnica dirigidas a los actores interesados en presentar proyectos a las convocatorias de la Asignación Ambiental y el 20% del mayor recaudo del Sistema General de Regalías (SGR). 2. Asistir en la orientación conceptual y metodológica para la estructuración de proyectos ambientales del SGR, asegurando el cumplimiento de los requisitos normativos, técnicos y financieros para la postulación de los mismos a las convocatorias de la Asignación Ambiental y el 20% del mayor recaudo del SGR. F-A-CTR-52: V11 – 16/10/2025 Página 20 de 33 3. Apoyar técnicamente a las entidades públicas y grupos étnicos en la inscripción y postulación de los proyectos de inversión para participar en las convocatorias de la Asignación Ambiental y el 20% del mayor recaudo del SGR, y atender las solicitudes de aclaración derivadas de dichos procesos. 4. Apoyar la promoción, divulgación y realizar el acompañamiento requerido en los espacios de socialización y capacitación con las entidades territoriales y otras de carácter público, en el marco de los lineamientos y con base en la programación definidos por la Oficina Asesora de Planeación. 5. Prestar apoyo en el reporte, consolidación y análisis de las gestiones, productos y resultados de las actividades de asistencia técnica, proponiendo oportunidades de mejora, buenas prácticas y lecciones aprendidas para la estructuración y presentación de proyectos ambientales del SGR. 6. Proyectar las respuestas a los requerimientos que se presenten en relación con el Sistema General de Regalías de responsabilidad de la Oficina Asesora de Planeación o que se deriven para el cumplimiento de la ejecución del Plan de Convocatorias de la Asignación Ambiental del SGR y el 20% del mayor recaudo. 7. La demás que se deriven del objeto contractual y se requieran por parte de la Oficina Asesora de Planeación.</t>
  </si>
  <si>
    <t>1. Prestar apoyo técnico en la orientación e implementación de metodologías, herramientas y formatos para la asistencia técnica dirigidas a los actores interesados en presentar proyectos a las convocatorias de la Asignación Ambiental y el 20% del mayor recaudo del Sistema General de Regalías (SGR). 2. Asistir en la orientación conceptual y metodológica para la estructuración de proyectos ambientales del SGR, asegurando el cumplimiento de los requisitos normativos, técnicos y financieros para la postulación de los mismos a las convocatorias de la Asignación Ambiental y el 20% del mayor recaudo del SGR. 3. Apoyar técnicamente a las entidades públicas y grupos étnicos en la inscripción y postulación de los proyectos de inversión para participar en las convocatorias de la Asignación Ambiental y el 20% del mayor recaudo del SGR, y atender las solicitudes de aclaración derivadas de dichos procesos. 4. Apoyar la promoción, divulgación y realizar el acompañamiento requerido en los espacios de socialización y capacitación con las entidades territoriales y otras de carácter público, en el marco de los lineamientos y con base en la programación definidos por la Oficina Asesora de Planeación. 5. Prestar apoyo en el reporte, consolidación y análisis de las gestiones, productos y resultados de las actividades de asistencia técnica, proponiendo oportunidades de mejora, buenas prácticas y lecciones aprendidas para la estructuración y presentación de proyectos ambientales del SGR. 6. Proyectar las respuestas a los requerimientos que se presenten en relación con el Sistema General de Regalías de responsabilidad de la Oficina Asesora de Planeación o que se deriven para el cumplimiento de la ejecución del Plan de Convocatorias de la Asignación Ambiental del SGR y el 20% del mayor recaudo. 7. La demás que se deriven del objeto contractual y se requieran por parte de la Oficina Asesora de Planeación.</t>
  </si>
  <si>
    <t>El término estrictamente indispensable para que el contratista cumpla con el objeto y obligaciones contractuales será de 11 meses y 10 días.</t>
  </si>
  <si>
    <t>DANIEL FELIPE LAVERDE ROJAS</t>
  </si>
  <si>
    <t>DIEGO FERNANDO RESTREPO ZAMBRANO</t>
  </si>
  <si>
    <t>Prestar servicios profesionales a la Dirección de Gestión Integral del Recurso Hídrico del Ministerio de Ambiente y Desarrollo Sostenible, para apoyar técnicamente el proceso de actualización de la Política Nacional para la Gestión Integral del Recurso Hídrico y la incorporación de los criterios técnicos en el Ordenamiento del Terrirorio Alrededor del Agua</t>
  </si>
  <si>
    <t>1. Elaborar insumos técnicos en el marco del proceso de actualización de la Política Nacional para la Gestión Integral del Recurso Hídrico, en sus fases de formulación estratégica, promoción y difusión 2. Apoyar el proceso de incorporación de los criterios técnicos en el Ordenamiento del Terrirorio Alrededor del agua, y de este en los instrumentos normativos y de Política. 3. Elaborar insumos técnicos que permita a la dependencia la formulación e implementación de proyectos estratégicos. 4. Participar en los espacios y escenarios, incluyendo el acompañamiento técnico a las autoridades ambientales, comités regionales y mesas de trabajo que sean requeridas por la DGIRH, en virtud del cumplimiento del objeto contractual. 5. Las demás actividades que le sean requeridas por el Supervisor del Contrato y que tenga relación con el objeto y obligaciones del contrato.</t>
  </si>
  <si>
    <t>El término estrictamente indispensable para que el contratista cumpla con el objeto y obligaciones contractuales será ocho (8) meses, o hasta 31 de diciembre del año de la suscripción del contrato, lo primero que ocurra.</t>
  </si>
  <si>
    <t>AURA JIMENA JACANAMEJOY TORO</t>
  </si>
  <si>
    <t>Prestar servicios profesionales a la Dirección de Asuntos Ambientales Sectorial y Urbana del Ministerio de Ambiente y Desarrollo Sostenible, en la generación de insumos para la formulación e implementación de instrumentos técnicos para la prevención y control de la contaminación del aire y ruido ambiental.</t>
  </si>
  <si>
    <t>El valor del contrato a celebrar es hasta por la suma de CUARENTA Y OCHO MILLONES OCHOCIENTOS SETENTA Y SIETE MIL QUINIENTOS PESOS M/CTE ($48.877.500), incluido los impuestos a que haya lugar.</t>
  </si>
  <si>
    <t>1. Presentar para aprobación del supervisor un plan de trabajo (actividades, cronograma y entregables) dentro de los diez (10) días siguientes al cumplimiento de los requisitos de ejecución del contrato. 2. Apoyar en la formulación del documento de propuesta de actualización de la Estrategia Nacional de Calidad del Aire-ENCA. 3. Apoyar en la generación de insumos técnicos para la elaboración de documentos orientados a promover procesos productivos sostenibles en sectores priorizados. 4. Apoyar la generación de insumos técnicos para la actualización y fortalecimiento de instrumentos técnicos asociados a la mitigación de ruido ambiental. 5.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6.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7.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8. Cumplir con las demás obligaciones que le sean asignadas por el supervisor del contrato, inherentes a la naturaleza del objeto contractual.</t>
  </si>
  <si>
    <t>El término estrictamente indispensable para que el contratista cumpla con el objeto y obligaciones contractuales será de nueve (9) meses y quince (15 días), o hasta 31 de diciembre 2026, lo primero que ocurra.</t>
  </si>
  <si>
    <t>JUAN SEBASTIAN RINCÓN BUCHELI</t>
  </si>
  <si>
    <t>INGENIERIA SANITARIA AMBIENTAL</t>
  </si>
  <si>
    <t>Prestar servicios profesionales a la Dirección de Asuntos Ambientales Sectorial y Urbana del Ministerio de Ambiente y Desarrollo Sostenible, para apoyar la gestión y el desarrollo de insumos técnicos en el marco de la implementación de la Política Integral de Salud Ambiental (PISA).</t>
  </si>
  <si>
    <t>El valor del contrato a celebrar es hasta por la suma de CINCUENTA Y TRES MILLONES DOSCIENTOS NOVENTA Y CINCO MIL PESOS M/CTE ($53.295.000), incluido los impuestos a que haya lugar.</t>
  </si>
  <si>
    <t>1. Presentar para aprobación del supervisor un plan de trabajo (actividades, cronograma y entregables) dentro de los diez (10) días siguientes al cumplimiento de los requisitos de ejecución del contrato. 2. Generar los insumos técnicos para la incorporación del componente ambiental en la estrategia integral de salud ambiental en el marco de implementación de la Política Integral de Salud Ambiental (PISA). 3. Acompañar la gestión de los Consejos Territoriales de Salud Ambiental (COTSA), especialmente aquellos articulados en mesas de trabajo para los territorios priorizados, y desarrollar asistencias técnicas con enfoque diferencial para reactivar y fortalecer los COTSA en materia de gobernanza, planificación, articulación y coordinación estratégica. 4. Apoyar técnicamente el proceso de implementación del SUISA, en conjunto con las demás instituciones de la Comisión Técnica Nacional Intersectorial para la Salud Ambiental (CONASA), en la caracterización de las fuentes de información del sector ambiental y los ajustes metodológicos para análisis de información de los componentes de salud ambiental. 5. Participar, documentar y generar los insumos técnicos para las mesas intersectoriales de la Comisión Técnica Nacional Intersectorial para la Salud Ambiental (CONASA) y demás pertinentes, especialmente las relacionadas con los componentes de aire y salud, seguridad química y resistencia a los antimicrobianos (RAM).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</si>
  <si>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término estrictamente indispensable para que el contratista cumpla con el objeto y obligaciones contractuales será de nueve (9) meses y quince (15) días, o hasta 31 de diciembre 2026, lo primero que ocurra.</t>
  </si>
  <si>
    <t>ANDREA DEL PILAR MOJICA CORTES</t>
  </si>
  <si>
    <t>Prestar servicios profesionales de apoyo técnico a la Dirección de Asuntos Ambientales Sectorial y Urbana del Ministerio de Ambiente y Desarrollo Sostenible, para la implementación de la Estrategia para la Gestión de Pasivos Ambientales y la reglamentación de la Ley de Pasivos Ambientales, en lo referente a la evaluación del riesgo químico y otros.</t>
  </si>
  <si>
    <t>El valor del contrato a celebrar es hasta por la suma de OCHENTA Y DOS MILLONES QUINIENTOS CUARENTA Y OCHO MIL PESOS M/CTE ($82.548.000),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</si>
  <si>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Acompañar la reglamentación e implementación de la metodología de análisis de riesgo químico. Apoyar el desarrollo del marco conceptual para el análisis de riesgos requeridos para la reglamentación de la Ley 2327 de 2023. Acompañar la implementación de la Estrategia para la Gestión de Pasivos Ambientales - Manual Técnico de Procedimientos. Prestar apoyo en la capacitación, divulgación y formación de los instrumentos técnicos y normativos de las autoridades ambientales y ciudadanía en general. Apoyar la gestión de información y requerimientos judiciales y otros actos administrativos. Apoyar la elaboración de conceptos de viabilidad para el Mecanismo de Obras por Impuestos de acuerdo con las solicitudes recibidas.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Participar en las reuniones, mesas de trabajo y comités que sean requeridos por el supervisor del contrato, relacionados con el objeto y obligaciones contractuales, para lo cual se debe allegar los soportes de asistencia, ayudas de memoria y soporte del seguimiento a los compromisos establecidos, en caso de que aplique.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 10. Todas las demás que le sean asignadas por el supervisor del contrato y que tengan relación con el objeto contractual.</t>
  </si>
  <si>
    <t>El término estrictamente indispensable para que el contratista cumpla con el objeto y obligaciones contractuales será NUEVE (9) MESES o hasta 31 de diciembre 2026, lo primero que ocurra.</t>
  </si>
  <si>
    <t>Prestar servicios de apoyo a la gestión a la Oficina Asesora de Planeación del Ministerio de Ambiente y Desarrollo Sostenible en el desarrollo de las actividades relacionadas con el seguimiento y reporte de proyectos de inversión presentados en el marco del Sistema General de Regalías en el marco del cumplimiento de las funciones de la oficina</t>
  </si>
  <si>
    <t>El valor del contrato a celebrar es hasta por la suma de CINCUENTA Y OCHO MILLONES CIENTO NOVENTA MIL PESOS M/CTE ($58.190.000,00), incluido los impuestos a que haya lugar.</t>
  </si>
  <si>
    <t>1. Apoyar en la consolidación y actualización las bases de datos con la información de los proyectos de inversión presentados al Ministerio y que son susceptibles de ser financiados con cargo a los diferentes recursos del Sistema General de Regalías. Brindar apoyo en gestionado el trámite de los radicados correspondientes a las comunicaciones oficiales remitidas en el marco del proceso de las convocatorias de la Asignación Ambiental y el 20% del mayor recaudo a través del gestor documental de Administración y Recepción de Correspondencia Ambiental – ARCA. Prestar apoyo para realizar la trazabilidad y el seguimiento de los proyectos para mantener un control adecuado del estado de los mismos. Asistir a las reuniones y/o capacitaciones entre otras que sean programadas o indicadas por el supervisor del contrato y que estén relacionadas con el objeto contractual. Las demás obligaciones que le sean asignadas por el supervisor y que tengan relación con el objeto contractual del Plan de Convocatorias de la Asignación Ambiental del SGR y el 20% del mayor recaudo.</t>
  </si>
  <si>
    <t>NELLY MORALES PEREZ</t>
  </si>
  <si>
    <t>INGENIERIA AMBIENTA</t>
  </si>
  <si>
    <t>Prestar servicios profesionales a la Dirección de Gestión Integral del Recurso Hídrico del Ministerio de Ambiente y Desarrollo Sostenible, para apoyar la gestión y elaboración de insumos técnicos relacionados con temas de oferta y control de la contaminación del recurso hídrico.</t>
  </si>
  <si>
    <t>El valor del contrato a celebrar es hasta por la suma de Noventa Y Tres Millones Treinta Y Ocho Mil Trescientos Cuarenta Y Un Pesos M/CTE ($ 93.038.341), incluido los impuestos a que haya lugar.</t>
  </si>
  <si>
    <t>1. Presentar un plan de trabajo contra entrega del primer informe de supervisión, en el que se indique cómo se ejecutarán las obligaciones para las cuales fue contratado. 2. Elaborar insumos que reflejen el proceso de retroalimentación, socialización y ajuste técnico de la propuesta de guía para la estimación del caudal ambiental a nivel nacional y apoyar el proceso de iniciativa normativa. 3. Apoyar el desarrollo de estrategias para el fortalecimiento en la implementación de los instrumentos de administración del recurso hídrico en las eco regiones y/o en los territorios priorizados. 4. Apoyar en el análisis de información relacionada con los componentes de administración del recurso hídrico principalmente enfocado en el control y reducción de la contaminación, elaborando los documentos a que haya lugar. 5. Elaborar y revisar documentos o informes asociados al control y reducción de la contaminación del recurso hídrico, así como la normativa de instrumentos de administración de dicho recurso. 6. Dar respuesta a requerimientos internos y/o externos relacionados con la administración del recurso hídrico, así como participar en las reuniones, comités y/o espacios de trabajo que con este fin sean citados. 7. Las demás actividades que le sean requeridas por el Supervisor del Contrato y que tenga relación con el objeto y obligaciones del contrato.</t>
  </si>
  <si>
    <t>FABIAN ALONSO HERNANDEZ RAMOS</t>
  </si>
  <si>
    <t>Prestar servicios profesionales a la Dirección de Gestión Integral del Recurso Hídrico del Ministerio de Ambiente y Desarrollo Sostenible, en el acompañamiento a los procesos regionales estratégicos en el marco de los instrumentos de gestión de cuencas y acuíferos con énfasis en los páramos Santurbán, Almorzadero, Pisba, Sumapaz.</t>
  </si>
  <si>
    <t>El valor del contrato a celebrar es hasta por la suma de CIENTO CUATRO MILLONES NUEVE MIL CUATROCIENTOS PESOS M/CTE ($104.009.400), incluido los impuestos a que haya lugar.</t>
  </si>
  <si>
    <t>1. Apoyar el desarrollo de acciones de fortalecimiento con diferentes actores en la gestión del agua que involucren los instrumentos de planificación de cuencas en lo que respecta a la gestión de la información derivada de los instrumentos. 2. Brindar insumos técnicos (Documentales y/o espaciales) para fines de seguimiento respecto a los Planes de Ordenación y Manejo de Cuencas Hidrográficas, conforme los mecanismos definidos por el Ministerio para tal efecto. 3. Suministrar insumos técnicos (Documentales, espaciales, conceptuales) requeridos en el marco del cumplimiento de la sentencia de Ventanilla Minera (C339 de 2022) asociados con los instrumentos de planificación a nivel de cuencas. 4. Suministrar insumos técnicos (Documentales, espaciales, conceptuales) requeridos en el marco del cumplimiento de la sentencia de Páramos asociados con los instrumentos de planificación a nivel de cuencas. 5. Preparar, convocar y asistir a las reuniones, espacios y mesas de trabajo en relación con el cumplimiento de las acciones judiciales relacionadas con los instrumentos de planificación de cuencas.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Las demás actividades que le sean requeridas por el Supervisor del Contrato y que tenga relación con el objeto y obligaciones del contrato.</t>
  </si>
  <si>
    <t>DIANA CAROLINA CALLEJAS MONCALEANO</t>
  </si>
  <si>
    <t>Prestar servicios profesionales a la Dirección de Gestión Integral del Recurso Hídrico del Ministerio de Ambiente y Desarrollo Sostenible, para generar insumos técnicos para el uso eficiente y ahorro del agua, así como la gestión e impulso de los instrumentos relacionados con calidad del recurso hídrico.</t>
  </si>
  <si>
    <t>El valor del contrato a celebrar es hasta por la suma de, Noventa y Nueve Millones de pesos M/CTE ($99.000.000), incluido los impuestos a que haya lugar.</t>
  </si>
  <si>
    <t>1. Presentar un plan de trabajo en el que se indique cómo se ejecutarán las labores para las cuales fue contratado, en aquellas actividades en que aplique. 2. Apoyar a la DGIRH en el proceso de expedición de la iniciativa normativa “Por la cual se adopta el Protocolo de monitoreo de vertimientos a fuentes superficiales y al alcantarillado.” y de conformidad con el procedimiento establecido en P-M-INA-09 del sistema de gestión de calidad de Minambiente, así como la fase de divulgación, elaborando los documentos a que haya lugar. 3. Apoyar el desarrollo de estrategias para el fortalecimiento en la implementación de los instrumentos de administración del recurso hídrico en las eco regiones y/o en los territorios priorizados. 4. Apoyar el análisis de información sobre permisos de uso y aprovechamiento con base en la información reportada por las autoridades ambientales en el RURH. 5. Apoyar a la DGIRH en la generación de estrategias para la promoción del Uso Eficiente y Ahorro del Agua, enfocado principalmente en el uso seguro de las aguas residuales, así como, apoyar en lo referente a la gestión comunitaria del agua que indique la supervisión. 6. Dar respuesta a requerimientos internos o externos relacionados con la administración del recurso hídrico, así como participar en las mesas, comités, reuniones o espacios de trabajo que con este fin sean citados. 7. Las demás actividades que le sean requeridas por el Supervisor del Contrato y que tenga relación con el objeto y obligaciones del contrato. 3.2. OBLIGACIONES GENERAL</t>
  </si>
  <si>
    <t>LAURA CAMILA ALEJANDRA  RODRÍGUEZ SÁNCHEZ</t>
  </si>
  <si>
    <t>COMUNICACION SOCIALY PERIODISMO</t>
  </si>
  <si>
    <t>Prestar servicios profesionales para apoyar los procesos de participación ciudadana asociados a las dinámicas de Diálogo Social llevadas a cabo por la Subdirección de Educación y Participación.</t>
  </si>
  <si>
    <t>1. Apoyar la realización de acciones de participación dirigidas a las comunidades en el marco de la estrategia de diálogo social. 2. Apoyar el seguimiento a los procesos de abordaje y transformación de la conflictividad ambiental. 3. Atender las situaciones de conflictividad ambiental manifiesta que requieran la atención institucional prioritaria. 4. Apoyar a la Subdirección de Educación y Participación en el desarrollo de estrategias divulgativas y participativas que faciliten a las comunidades, organizaciones y actores sociales el acceso claro, oportuno y comprensible a la información ambiental. 5. Apoyar los procesos de articulación con las demás áreas de Ministerio según se requiera. 6. Apoyar la consolidación de informes y reportes de seguimiento requeridos a la Subdirección.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obligaciones que se le asignen y que tengan relación directa con el objeto del contrato.</t>
  </si>
  <si>
    <t>LUISA FERNANDA URIBE LAVERDE</t>
  </si>
  <si>
    <t>Prestar servicios profesionales a la Dirección de Gestión Integral del Recurso Hídrico del Ministerio de Ambiente y Desarrollo Sostenible, mediante el apoyo en la elaboración de insumos técnicos relacionados con temáticas relacionadas a la administración del recurso hídrico , y en las actividades asociadas a la actualización de la Política Nacional para la Gestión Integral del Recurso Hídrico – PNGIRH.</t>
  </si>
  <si>
    <t>El valor del contrato a celebrar es hasta por la suma de Sesenta Y Nueve Millones Setecientos Cincuenta Mil Pesos M/CTE ($69.750.000), incluido los impuestos a que haya lugar.</t>
  </si>
  <si>
    <t>1. Elaborar y presentar para la aprobación de la supervisión un plan de trabajo en el que se indique cómo se ejecutarán las obligaciones para las cuales fue contratado, en aquellas actividades en que aplique. 2. Apoyar a la DGIRH en el análisis de información técnica y desarrollo de la misma con el fin de avanzar en diferentes procesos de expedición normativa y de conformidad con el procedimiento establecido en el Sistema Integrado de Gestión del ministerio, elaborando los documentos a que haya lugar. 3. Apoyar técnicamente la actualización de la política Nacional Para la Gestión Integral del Recurso Hídrico, acorde con su objeto y obligaciones, elaborando los Documentos y acompañando los espacios requeridos por la supervisión. 4. Dar respuesta a requerimientos internos y/o externos relacionados con la administración del recurso hídrico, así como participar en las mesas, comités, reuniones y/o espacios de trabajo que con este fin sean citados. 5. Las demás actividades que le sean asignadas por el Supervisor del Contrato y que tenga relación con las obligaciones del contrato.</t>
  </si>
  <si>
    <t>JENNIFER DANIELA AYALA GUZMAN</t>
  </si>
  <si>
    <t>DIRECCION Y PRODUCCION DE MEDIOS AUDIOVISUALES</t>
  </si>
  <si>
    <t>Prestar servicios profesionales al Grupo de Comunicaciones del Ministerio de Ambiente y Desarrollo Sostenible, para desarrollar procesos de producción, edición y posproducción de contenidos audiovisuales destinados a la divulgación en redes sociales institucionales, con el fin de comunicar de manera efectiva las políticas, planes y programas que adelanta la Entidad</t>
  </si>
  <si>
    <t>El valor del contrato a celebrar es hasta por la suma de CUARENTA Y CUATRO MILLONES TRESCIENTOS CINCUENTA Y NUEVE MIL TRESCIENTOS TREINTA Y TRES PESOS M/CTE ($44.359.333), incluido los impuestos a que haya lugar.</t>
  </si>
  <si>
    <t>1. Apoyar la creación, desarrollo y realización de los productos audiovisuales animados para realizar la estrategia comunicacional del grupo de comunicaciones. 2. Brindar acompañamiento en la proyección de guiones para contenidos audiovisuales, a partir del insumo técnico que se genere de las diferentes dependencias y el Grupo de Comunicaciones. 3. Apoyar en las propuestas de animaciones que faciliten, conecten, comuniquen o motiven mensajes de acuerdo con los lineamientos de las políticas del Ministerio y demás requerimientos en línea de comunicaciones que establezca el Grupo de Comunicaciones. 4. Brindar apoyo en la realización y actualización de los paquetes gráficos animados que se requieran por parte del Grupo de Comunicaciones. 5. Realizar mensualmente el archivo de las imágenes y productos realizados fotográfico, proyectos editables y finalizado en la plataforma solicitada por el supervisor del contrato, para la clara y eficiente búsqueda y consulta actual y posterior del equipo en el marco de la transparencia y buen manejo de la información. 6. Asistir a las reuniones citadas por el grupo de Comunicaciones y a todas aquellas que tengan que ver con el objeto del presente contrato. 7. Las demás que sean solicitad as por el Supervisor/a del contrato y que estén relacionadas con el objeto contractual</t>
  </si>
  <si>
    <t>El término estrictamente indispensable para que el contratista cumpla con el objeto y obligaciones contractuales será de hasta ocho (8) meses y veintitrés (23) días calendario, sin que exceda el 31 de diciembre del año de la suscripción del contrato.</t>
  </si>
  <si>
    <t>ANGEL YOJANA GUZMAN HERNANDEZ</t>
  </si>
  <si>
    <t>ARTES PLASTICAS Y VISUALES</t>
  </si>
  <si>
    <t>Prestar servicios profesionales a la Subdirección de Educación y Participación para apoyar el diseño, implementación y consolidación de metodologías de diálogo y participación, en concordancia con los lineamientos, estrategias y planes establecidos por la dependencia.</t>
  </si>
  <si>
    <t>El valor del contrato a celebrar es hasta por la suma de SESENTA Y TRES MILLONES OCHOCIENTOS MIL PESOS M/CTE ($63.800.000) incluido los impuestos a que haya lugar.</t>
  </si>
  <si>
    <t>1. Apoyar en el diseño e implementación de metodologías y lineamientos para los procesos de educación y participación que permitan fortalecer los procesos y necesidades de los grupos de trabajo de la dependencia. 2. Apoyar la estructuración de proyectos que permitan atender las necesidades de los diferentes grupos de la dependencia en temas de educación, participación y divulgación del conocimiento. 3. Acompañar los procesos, espacios y actividades de educación ambiental que generen capacidad de coordinación y articulación entre los actores del SINA con el fin de que desarrollen de manera eficaz encuentros comunitarios, sectoriales y académicos en el marco de las estrategias de la Política Nacional de Educación Ambiental 4. Apoyar en la sistematización de información y seguimiento a los espacios de formación e intercambio de conocimientos que contribuyan y favorezcan las capacidades del SINA de acuerdo con las indicaciones dadas por la supervisión. 5. Apoyar en la implementación del Programa Nacional de Educación Ambiental en articulación interinstitucional y de diferentes actores, desde un enfoque diferencial y territorial. 6. Apoyar en los procesos de fortalecimiento y seguimiento a los Comités Técnicos Interinstitucionales de Educación Ambiental en las regiones priorizadas por el Ministerio de Ambiente y Desarrollo Sostenible. 7.Proyectar respuestas a derechos de petición, quejas, reclamos, requerimientos, consultas y demás que sean competencia de la Subdirección y que le sean asignadas al contratista que guarden relación con el objeto contractual. 8. Las demás obligaciones que se le asignen y que tengan relación directa con el objeto del contrato.</t>
  </si>
  <si>
    <t>MARIA DEBORA FRANKLIN MARTINEZ</t>
  </si>
  <si>
    <t>Prestación de servicios profesionales al Grupo de Contabilidad para realizar las operaciones contables inherentes al procedimiento pago de contratistas y proveedores.  (1)</t>
  </si>
  <si>
    <t>1. Generar en el Siif - Nación las obligaciones de las personas naturales y jurídicas observando las deducciones y descuentos previamente realizados, acorde con la normatividad vigente. 2. Generar en el Siif - Nación las obligaciones de nómina, prestaciones sociales, Bonos y Cuotas partes pensional, Fondo Nacional del Ahorro y Parafiscales, Giros a los Institutos, Pagos Contribuciones Internacionales, auxilios educativos y fondo para la vida, acorde con la normatividad vigente. 3. Generar en el Siif - Nación las obligaciones de los actos administrativos de las comisiones de los Directivos, funcionarios y contratistas. 4. Actualizar la Base de Datos de Cuentas de personas naturales, jurídicas y administrativas para su orden de pago. 5. Gestionar las Arcas asignadas, garantizando su respectivo trámite conforme a los procedimientos establecidos. 6. Brindar acompañamiento en la conciliación, seguimiento y control de las cuentas contables asignadas por el supervisor del contrato, de conformidad con la normatividad vigente. 7. Apoyo en la legalización de las comisiones de los anticipos al interior y exterior del país de funcionarios y contratistas. 8. Las demás actividades que estén relacionadas con el objeto contractual y que sean asignadas por el supervisor.</t>
  </si>
  <si>
    <t>El término estrictamente indispensable para que el contratista cumpla con el objeto y obligaciones contractuales será por once (11) meses y quince (15) días, o hasta 31 de diciembre del año de la suscripción del contrato, lo primero que ocurra.</t>
  </si>
  <si>
    <t>HELLEN MIREYA SANCHEZ GIL</t>
  </si>
  <si>
    <t>Prestación de servicios profesionales a la Dirección de Bosques, Biodiversidad y Servicios Ecosistémicos, para contribuir en la formulación, implementación y el seguimiento de proyectos de restauración de áreas degradadas y de cuencas abastecedoras.</t>
  </si>
  <si>
    <t>El valor del contrato a celebrar es hasta por la suma deCIENTO QUINCE MILLONES DE PESOS M/CTE ($115.000.000), incluido los impuestosa que haya lugar.</t>
  </si>
  <si>
    <t>1. Acompañar en la estructuración de los convenios y/o contratos que sean necesarios suscribirlos con recursos FONAM desincentivo del agua adelantados por la Dirección de Bosques, Biodiversidad y Servicios Ecosistémicos. Contribuir con la formulación, implementación y el seguimiento de proyectos de restauración de áreas degradadas y de cuencas abastecedoras. Apoyar el cargue, verificación y consolidación de la información relacionada con los proyectos de que el Ministerio defina para este fin. Participar en las reuniones, jornadas de trabajo y demás y actividades en las que se requiera su asistencia, en el marco del objeto contractual y conforme a las directrices del Supervisor del contrato. Realizar la revisión o elaboración de documentos técnicos generados en el marco de la evaluación o seguimiento a las obligaciones derivadas tales como planes de restauración y/o rehabilitación, entre otros. Adelantar la revisión o elaboración , según sea el caso, de las respuestas de las PQRS y demás requerimientos relacionados con el objeto del contrato, dentro de los términos establecidos y en el mes asignado, adjuntando el reporte del Sistema de Gestión Documental que evidencie el estado. Acompañar las visitas técnicas relacionadas con la evaluación o el seguimiento a los planes de restauración y/o rehabilitación , generando los informes y documentos técnicos a que haya lugar. Las demás que se requieran para la adecuada ejecución del objeto contractual</t>
  </si>
  <si>
    <t>El término estrictamente indispensable para que el contratista cumpla con el objeto y obligaciones contractuales será de (11) MESES Y QUINCE (15) DÍAS, o hasta 31 de diciembre de 2026, lo primero que ocurra.</t>
  </si>
  <si>
    <t>DANIELA PEÑALOZA FORERO</t>
  </si>
  <si>
    <t>Presentar servicios profesionales a la Dirección de Bosques, Biodiversidad y Servicios Ecosistémicos para brindar asistencia técnica relacionada con la temática de restauración en cumplimiento del Plan Nacional de Desarrollo 2022 - 2026 y el Plan Nacional de Restauración</t>
  </si>
  <si>
    <t>El valor del contrato a celebrar es hasta por la suma de NOVENTA Y CUATRO MILLONES SETECIENTOS SESENTA MIL PESOS M/CTE. ($94.760.000), incluido los impuestos a que haya lugar.</t>
  </si>
  <si>
    <t>1. Acompañar la formulación y seguimiento a los procesos de restauración ecológica que se financien con los recursos de destinación específica recaudados por el Fondo Nacional Ambiental, asegurando la coherencia técnica y administrativa con los lineamientos de la Dirección de Bosques, Biodiversidad y Servicios Ecosistémicos. Realizar el acompañamiento técnico principalmente a las regiones Orinoquia y Andina en la formulación, implementación y seguimiento de proyectos, planes o programas que contribuyan a las metas de restauración previstas en el Plan Nacional de Desarrollo 2022–2026 y el cumplimiento de ordenes judiciales. Brindar apoyo técnico a la supervisión de los convenios interadministrativos de restauración de ecosistemas y conservación que estén a cargo de la Dirección de Bosques, Biodiversidad y Servicios Ecosistémicos Asistir a mesas de técnicas presenciales y virtuales relacionadas con el objeto contractual Realizar el acompañamiento técnico para la formulación de la Estrategia Nacional de monitoreo para la restauración , en el cumplimiento de órdenes judiciales y normatividad que estén a cargo de la Dirección de Bosques, Biodiversidad y Servicios Ecosistémicos principalmente a las regiones Orinoquia y Valles interandinos.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la evaluación de planes de restauración competencia de la Dirección de Bosques, Biodiversidad y Servicios Ecosistémicos. Las demás que se requieran para la adecuada ejecución del objeto contractual</t>
  </si>
  <si>
    <t>El término estrictamente indispensable para que el contratista cumpla con el objeto y obligaciones contractuales será de ONCE (11) MESES Y QUINCE (15) DÍAS, o hasta 31 de diciembre de 2026, lo primero que ocurra.</t>
  </si>
  <si>
    <t>DIANA SOFIA PUYO GOMEZ</t>
  </si>
  <si>
    <t>MEDICINA VETERINARIA Y ZOOTECNIA</t>
  </si>
  <si>
    <t>Prestación de servicios profesionales a la Dirección de Bosques, Biodiversidad y Servicios Ecosistémicos del Ministerio de Ambiente y Desarrollo Sostenible para apoyar actividades de evaluación, seguimiento y control a las solicitudes de permisos de especímenes incluidos en los Apéndices de la Convención de Comercio Internacional de Especies Amenazadas de Fauna y Flora Silvestres CITES.</t>
  </si>
  <si>
    <t>El valor del contrato a celebrar es hasta por la suma de CUARENTA Y CUATRO MILLONES DE PESOS M/CTE ($44.000.000), incluido los impuestos a que haya lugar.</t>
  </si>
  <si>
    <t>1. Proyectar conceptos técnicos que consoliden los elementos técnicos de la evaluación de las solicitudes de permisos CITES con fines comerciales para especímenes de la fauna silvestre provenientes de establecimientos de zoocría que le sean asignadas, generando los documentos y registros digitales correspondientes de conformidad con el Sistema Integrado de Gestión de la entidad y las orientaciones de la DBBSE. 2. Llevar a cabo visitas de evaluación, seguimiento y control a las solicitudes de permisos de especímenes incluidos en los Apéndices de la Convención CITES. 3. Apoyar la elaboración de documentos e insumos técnicos para la construcción de proyectos normativos relacionados con su perfil y experiencia que faciliten la implementación de la Convención CITES en Colombia. 4.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5. Apoyar a la Dirección en la supervisión de los contratos y/o convenios, así como participar en las diferentes mesas de trabajo, reuniones y comités, relacionados con los trámites a cargo cuando se requiriera por parte del supervisor. 6. Las demás que se requieran para la adecuada ejecución del objeto contractual</t>
  </si>
  <si>
    <t>FRANCISCO JAVIER MORENO BUSTOS</t>
  </si>
  <si>
    <t>Prestación de servicios profesionales a la Oficina de Tecnologías de la Información y la Comunicación del Ministerio de Ambiente y Desarrollo Sostenible para apoyar la formulación, planeación, ejecución, seguimiento y cierre de proyectos de tecnología de la información de la entidad.</t>
  </si>
  <si>
    <t>El valor del contrato a celebrar es hasta por la suma de CIENTO VEINTISIETE MILLONES CINCUENTA MIL PESOS M/CTE ($127.050.000), incluido los impuestos a que haya lugar.</t>
  </si>
  <si>
    <t>1. Apoyar la formulación, planeación, ejecución, seguimiento y cierre de los proyectos de Tecnologías de la Información asignados por la Oficina TIC, brindando acompañamiento técnico y metodológico conforme a los lineamientos institucionales. 2. Apoyar la elaboración y actualización de planes de trabajo, cronogramas, matrices de seguimiento, informes y demás instrumentos de gestión definidos por la entidad, como insumo para la toma de decisiones del supervisor del contrato. 3. Apoyar la articulación con actores internos y externos involucrados en los proyectos, facilitando la comunicación y el intercambio de información requerida para su adecuada ejecución. 4. Apoyar la elaboración y presentación de informes periódicos de avance, estado de cumplimiento, riesgos, alertas y recomendaciones, suministrando insumos técnicos para la toma de decisiones por parte de la Entidad. 5. Apoyar la gestión documental de los proyectos, colaborando en el registro, organización y actualización de la información, con el fin de garantizar la trazabilidad y disponibilidad documental. 6. Apoyar el acompañamiento a los procesos de contratación asociados a los proyectos, colaborando en la revisión de requisitos técnicos o en la estructuración documental cuando aplique, sin asumir funciones propias de ordenación del gasto o supervisión contractual. 7. Apoyar la verificación técnica de la aplicación de las metodologías institucionales de gestión de proyectos, arquitectura empresarial y marcos de referencia vigentes, suministrando observaciones y recomendaciones técnicas. 8. Apoyar el registro de evidencias, entregables y reportes en las herramientas de gestión definidas por la entidad, conforme a los procedimientos establecidos.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t>
  </si>
  <si>
    <t>MAYRA ALEJANDRA FAJARDO GAMBA</t>
  </si>
  <si>
    <t>Prestación de servicios profesionales a la Subdirección de Educación y Participación del Ministerio de Ambiente y Desarrollo Sostenible, para apoyar los procesos de acopio, análisis y divulgación de los recursos bibliográficos de la biblioteca del Ministerio de Ambiente y Desarrollo Sostenible.</t>
  </si>
  <si>
    <t>1. Apoyar el proceso de actualización de los procedimientos, guías manuales y demás formatos de la gestión bibliotecaria de acuerdo con el Sistema Integrado de Gestión del Ministerio. 2. Apoyar el diseño e implementación de estrategias de divulgación de los recursos que conforman las colecciones de la biblioteca del Ministerio, con el fin de facilitar el acceso al conocimiento ambiental. 3. Apoyar y realizar la descripción y análisis de la memoria institucional inédita, aplicando los formatos, normas y estándares establecidos por la Biblioteca Especializada del Ministerio para su organización, conservación y consulta. 4. Apoyar los procesos de articulación interinstitucional, contribuyendo al fortalecimiento de la red de unidades de información en materia ambiental, mediante la gestión de alianzas, intercambio de información y buenas prácticas. 5. Participar en las reuniones relacionadas con las acciones misionales de la dependencia, dejando constancia formal de la asistencia a través de los correspondientes soportes, actas y otras fuentes de verificación pertinentes. 6. Las demás obligaciones que se le asignen y que tengan relación directa con el objeto del contrato.</t>
  </si>
  <si>
    <t>ANGELA CECILIA LOPEZ RODRIGUEZ</t>
  </si>
  <si>
    <t>Prestación de servicios profesionales a la Dirección de Asuntos Marinos, Costeros y Recursos Acuáticos del Ministerio de Ambiente y Desarrollo Sostenible, para el apoyo en el desarrollo y seguimiento de actividades relacionadas con la ordenación ambiental marino costera y la planificación espacial marina.</t>
  </si>
  <si>
    <t>El valor del contrato a celebrar es hasta por la suma de CIENTO CINCO MILLONES CIENTO CUARENTA Y CINCO MIL CUATROCIENTOS VEINTICINCO PESOS M/CTE ($105.145.425), incluido los impuestos a que haya lugar.</t>
  </si>
  <si>
    <t>1. Apoyar el desarrollo de las actividades y atención a requerimientos sobre ordenación ambiental marino costera y planificación espacial marina, incluyendo la atención a requerimientos y reportes (Conpes 3990, NDC, sentencias, etc.). 2. Realizar el acompañamiento, seguimiento y revisión de las acciones adelantadas para la actualización/reformulación de la Política Nacional Ambiental para el Desarrollo Sostenible de los Espacios Oceánicos y las Zonas Costeras e Insulares de Colombia. 3. Apoyar la socialización de las orientaciones para la definición de las determinantes ambientales del ordenamiento territorial y desarrollo sectorial en las zonas marinos costeras. 4. Participar y apoyar en la organización de talleres, reuniones, actividades, eventos y otros espacios de articulación pertinentes que realiza MINAMBIENTE relacionados con el objeto del contrato. 5.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Apoyar en la generación de insumos que hacen parte del Plan de Acción Institucional 2026 y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</si>
  <si>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RICARDO CAMACHO DIAZ</t>
  </si>
  <si>
    <t>Prestación de servicios profesionales a la Dirección de Asuntos Marinos, Costeros y Recursos Acuáticos del Ministerio de Ambiente y Desarrollo Sostenible, para el seguimiento de la agenda institucional en la que participe el director, la realización de trámites administrativos, el seguimiento a la correspondencia – PQRS y el apoyo asistencial técnico en la compilación de los informes de la dirección.</t>
  </si>
  <si>
    <t>1. Elaborar las relatorías y actas de las reuniones derivadas de los eventos organizados y de aquellos en los que participe el Director Técnico de la dependencia, garantizando un registro claro y detallado de la información, así como la elaboración de los correspondientes informes de gestión gerencial del Director. 2. Brindar el soporte administrativo para la consolidación y el seguimiento de la agenda institucional a cargo del Director Técnico, asegurando la información necesaria para la realización de su gestión. 3. Apoyar en la gestión y el seguimiento de requerimientos internos y PQRS presentadas por particulares, otras entidades y organismos de control, asignados a la dirección, a fin de generar alertas a los colaboradores, para su oportuna atención, así como apoyar la gestión y el seguimiento de la correspondencia y requerimientos que están en cabeza de la Dirección. 4. Apoyar en la planificación, gestión y seguimiento de las comisiones nacionales de la DAMCRA e internacionales del Director Técnico, así como la preparación de informes de comisión, solicitudes de comunicaciones y preparación logística de eventos donde participe el/la director/a Técnico/a de la DAMCRA. 5. Elaborar el tablero de seguimiento y realizar seguimiento a los compromisos resultado de los eventos organizados y donde participe el Director Técnico de la dependencia. 6. Apoyar en la generación de insumos que hacen parte del Plan de Acción Institucional 2026 y/o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</si>
  <si>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MARY LUZ CANON PAEZ</t>
  </si>
  <si>
    <t>Prestación de servicios profesionales a la Dirección de Asuntos Marinos, Costeros Recursos Acuáticos del Ministerio de Ambiente y Desarrollo Sostenible, para brindar asistencia técnica y fortalecer las capacidades de las instituciones y sectores en la gestión y seguimiento de medidas de adaptación al cambio climático y reducción de riesgos asociados en zonas marinas, costeras e insulares de Colombia.</t>
  </si>
  <si>
    <t>El valor del contrato a celebrar es hasta por la suma de CIENTO SEIS MILLONES QUINIENTOS SETENTA Y CINCO MIL PESOS M/CTE ($106.575.000), incluido los impuestos a que haya lugar.</t>
  </si>
  <si>
    <t>1. Apoyar la elaboración de programas y proyectos orientados al fortalecimiento de capacidades técnicas para la gestión de riesgos ecológicos derivados del cambio climático, con énfasis en la erosión costera y el aumento del nivel del mar, como determinantes ambientales para el ordenamiento ambiental del territorio marino, costero e insular. 2. Apoyar la formulación, ejecución y supervisión de contratos, convenios y demás instrumentos de cooperación que incorporen la temática de gestión del riesgo y adaptación al cambio climático en los ecosistemas marino–costeros e insulares. 3. Apoyar la revisión técnica de documentos y la elaboración de insumos institucionales, incluyendo conceptos, ayudas de memoria, respuestas a consultas y solicitudes de información, relacionados con las gestiones y compromisos nacionales e internacionales en materia de adaptación al cambio climático y gestión del riesgo en los ecosistemas marino–costeros e insulares. 4. Participar y apoyar la organización y desarrollo de talleres, reuniones, mesas técnicas, jornadas de capacitación y otros espacios de articulación promovidos por el Ministerio de Ambiente y Desarrollo Sostenible, en el marco del objeto contractual. 5.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Apoyar en la generación de insumos que hacen parte del Plan de Acción Institucional 2026 y/o que le sean designadas por el supervisor. 7. Mantener actualizada la información del drive (Carpeta digital) de la DAMCRA correspondiente a los trámites asignados. 8. Las demás actividades relacionadas con el desarrollo del objeto del presente contrato, incluyendo la supervisión de los contratos y/o convenios que le sean designados por el supervisor.</t>
  </si>
  <si>
    <t>El término estrictamente indispensable para que el contratista cumpla con el objeto y obligaciones contractuales será DIEZ (10) MESES Y QUINCE (15), o hasta 31 de diciembre del año de la suscripción del contrato, lo primero que ocurra.</t>
  </si>
  <si>
    <t>SILVANA ESPINOSA GUERRERO</t>
  </si>
  <si>
    <t>Prestación de servicios profesionales a la Dirección de Asuntos Marinos, Costeros y Recursos Acuáticos del Ministerio de Ambiente y Desarrollo Sostenible para apoyar la gestión nacional para la protección y conservación de los ecosistemas marinos costeros e insulares, con énfasis en los ecosistemas de carbono azul, en su función para la adaptación y mitigación al cambio climático.</t>
  </si>
  <si>
    <t>El valor del contrato a celebrar es hasta por la suma de NOVENTA Y CINCO MILLONES SETECIENTOS MIL PESOS M/CTE ($95.700.000), incluido los impuestos a que haya lugar.</t>
  </si>
  <si>
    <t>1. Apoyar la elaboración de documentos técnicos de soporte a proyectos normativos siguiendo el procedimiento INA-09 del Sistema Integrado de Gestión para la reglamentación de pastos marinos en el marco del compromiso para la Sentencia de Ventanilla Minera. 2. Apoyar el seguimiento y reporte de las iniciativas de adaptación al cambio climático para el uso sostenible de los manglares, como ecosistema de carbono azul, correspondiente a la Meta 29 de la Contribución Determinada a Nivel Nacional-NDC. (NDC 29), entre otras que se requieran. 3. Brindar apoyo técnico en la formulación, implementación y seguimiento de proyectos de conservación y restauración de ecosistemas marino-costeros, con énfasis en los ecosistemas de carbono azul y medidas de adaptación basada en ecosistemas. 4. Acompañar técnicamente procesos de gestión ambiental asociados a figuras de protección y conservación, incluyendo áreas marinas protegidas, RAMSAR y reservas de biósfera entre otras. 5. Apoyar en la elaboración de pronunciamientos relacionados con la sinergia entre biodiversidad marina y cambio climático, con énfasis en los ecosistemas marino costeros e insulares. 6.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</si>
  <si>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FERLEY ARROYO ROSERO</t>
  </si>
  <si>
    <t>ADMINISTRACION DE RECURSOS COSTEROS Y MARINOS</t>
  </si>
  <si>
    <t>CHOCO</t>
  </si>
  <si>
    <t>BAHÍA SOLANO</t>
  </si>
  <si>
    <t>Prestación de servicios profesionales a la Dirección de Asuntos Marinos, Costeros y Recursos Acuáticos del Ministerio de Ambiente y Desarrollo Sostenible, para contribuir en el seguimiento del estado de los recursos hidrobiológicos y los ecosistemas marino y costeros en el Pacífico Norte colombiano con la participación activa de las comunidades en los procesos de toma de decisiones.</t>
  </si>
  <si>
    <t>El valor del contrato a celebrar es hasta por la suma de CINCUENTA Y SIETE MILLONES DE PESOS M/CTE ($57.000.000), incluido los impuestos a que haya lugar.</t>
  </si>
  <si>
    <t>1. Apoyar en la realización del diagnóstico del estado de los ecosistemas marino-costeros a partir de información secundaria y validación en campo, identificando posibles cambios históricos, principales impactos y posibles acciones para su mitigación en el marco de la Sentencia 0078 de 2020. 2. Brindar apoyo técnico en el diagnóstico y el seguimiento del cumplimiento de las medidas de manejo, uso sostenible y protección de los recursos hidrobiológicos pesqueros y no pesqueros. 3. Aportar técnicamente en la elaboración del análisis de debilidades, oportunidades, fortalezas y amenazas de la aplicación de la normatividad ambiental en la zona norte del Pacifico colombiano. 4. Apoyar en el desarrollo de las mesas de trabajo, talleres, reuniones, etc., en los que participen todos los actores presentes en el territorio y llamados en la sentencia 0078 de 2020 y que tengan por objetivo contribuir al cumplimiento de las ordenes impartidas en la sentencia. 5. Apoyar las actividades que propendan por el cumplimiento de las metas de Plan de Acción de Biodiversidad de Colombia -2030 ,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</si>
  <si>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El término estrictamente indispensable para que el contratista cumpla con el objeto y obligaciones contractuales será NUEVE (9) MESES Y QUINCE (15) DÍAS, o hasta 31 de diciembre del año de la suscripción del contrato, lo primero que ocurra.</t>
  </si>
  <si>
    <t>RICHARD FREDY HERRERA TRIANA</t>
  </si>
  <si>
    <t>Prestar servicios profesionales a la Secretaria General y la Subdirección Administrativa y Financiera del Ministerio de Ambiente y Desarrollo Sostenible brindando apoyo integral en la gestión financiera, la planeación, seguimiento, análisis presupuestal de los procesos de contratación, garantizando el cumplimiento normativo.</t>
  </si>
  <si>
    <t>1.Apoyar en la elaboración y estructuración de los indicadores, así como en la formulación de los componentes 
financieros y económicos de los procesos de contratación que adelante el Ministerio de Ambiente y Desarrollo 
Sostenible, siguiendo las directrices del supervisor. 
2. Colaborar en el análisis y seguimiento de la ejecución financiera y contable de los contratos asignados por 
el supervisor, asegurando el cumplimiento de la normativa vigente. 
3. Prestar apoyo técnico a los comités de evaluación de ofertas en el componente financiero y consolidar los 
informes financieros y técnicos en los procesos de selección asignados. 
4.Contribuir en la definición y ajuste de requisitos habilitantes y criterios ponderables desde la perspectiva 
financiera en los procesos de contratación, cuando sea solicitado. 
5. Apoyar el control de la ejecución financiera y contable de los convenios y contratos relacionados con la 
Secretaría General y la Subdirección Administrativa y Financiera, incluyendo la revisión de actas de liquidación, 
garantizando la documentación completa y el cierre adecuado de los compromisos contractuales conforme a la 
normativa vigente. 
6. Colaborar en las evaluaciones financieras y económicas de los procesos de contratación que adelante el 
Ministerio, atendiendo las indicaciones del supervisor y respondiendo a las observaciones o subsanaciones 
financieras presentadas por los proponentes. 
7. Adelantar soporte en la gestión y archivo de los expedientes derivados de los trámites ejecutados conforme 
al objeto contractual, conforme a las directrices establecidas y la normativa vigente del Archivo General de la 
Nación aplicada al archivo de la SAF 
8. Las demás actividades que estén relacionadas con el objeto contractual y que sean asignadas por el 
supervisor.</t>
  </si>
  <si>
    <t>El valor del contrato a celebrar es hasta por la suma de NOVENTA Y NUEVE MILLONES NOVECIENTOS NOVENTA Y CUATRO PESOS M/CTE ($99.994.000), incluido los impuestos a que haya lugar.</t>
  </si>
  <si>
    <t>El término estrictamente indispensable para que el contratista cumpla con el objeto y obligaciones contractuales será Once (11) Meses y Dieciséis (16) días, o hasta 31 de diciembre de 2026, lo primero que ocurra.</t>
  </si>
  <si>
    <t>NANCY LISETH MUÑOZ ORTIZ</t>
  </si>
  <si>
    <t>Prestar servicios de apoyo a la gestión requeridos por el Grupo de Gestión Documental, para atender las solicitudes de consulta, préstamo de documentos del archivo central, los procesos técnicos relacionados con la organización de los fondos acumulados y los proyectos especiales del Ministerio de Ambiente y Desarrollo Sostenible.</t>
  </si>
  <si>
    <t>1. Realizar la búsqueda, recuperación y la reproducción de los documentos requeridos en consulta al archivo central del Ministerio de conformidad con el procedimiento y lineamientos establecidos. 2. Llevar a cabo el registro y control de las solicitudes de consulta, préstamos documentales en la herramienta definida para tal efecto y seguimiento a la devolución de los documentos físicos. 3. Apoyar las actividades de control de calidad a los productos y procesos requeridos en el archivo central, construyendo los reportes necesarios. 4. Participar en la consolidación de información y soportes, así como en la elaboración de los informes, reportes e indicadores que sean requeridos. 5. Asistir a las reuniones y/o actividades que sean requeridos por el supervisor del contrato y que estén relacionados en el marco contractual. 6. Todas las demás que le sean asignadas por el Supervisor del Contrato y que tengan relación con el objeto contractual.</t>
  </si>
  <si>
    <t>El valor del contrato a celebrar es hasta por la suma de CUARENTA Y SIETE MILLONES CIENTO VEINTICUATRO MIL PESOS M/CTE. ($47.124.000), incluido los impuestos a que haya lugar</t>
  </si>
  <si>
    <t>El término estrictamente indispensable para que el contratista cumpla con el objeto y obligaciones contractuales será ONCE (11) meses, o hasta 31 de diciembre de 2026, año de la suscripción del contrato, lo primero que ocurra.</t>
  </si>
  <si>
    <t>ADRIAN ALEJANDRO LOZANO VANEGAS</t>
  </si>
  <si>
    <t>TECNOLOGIA EN GESTION DE REDES DE DATOS</t>
  </si>
  <si>
    <t>Prestar los servicios de apoyo a la gestión del Grupo de Gestión Documental para desarrollar actividades relacionas con la organización de archivos electrónicos, el soporte funcional y la administración del archivo central digital, así como participar en la implementación de herramientas informáticas que apoyen la gestión documental, entre otros requeridos para la estrategia de organización de documentos y archivos electrónicos del Ministerio de Ambiente y Desarrollo Sostenible</t>
  </si>
  <si>
    <t>1. Apoyar las actividades de soporte funcional tales como parametrización, creación, registro, mantenimiento y requerimientos de usuarios, roles, perfiles, asignación de permisos, entre otros concernientes al control y seguimiento de la administración funcional del Archivo Central Digital, que sean recibidas mediante los canales dispuestos para tal fin, Así como generar los reportes requeridos. 2. Verificar, cotejar y recepcionar los documentos electrónicos de archivo e inventarios documentales que ingresen al Archivo Central Digital mediante el proceso de transferencias documentales primarias.  3. Participar en las actividades de implementación de la estrategia de organización de archivos electrónicos del Ministerio.  4. Apoyar la formulación, revisión o actualización de manuales, instructivos y otros documentos técnicos que sean requeridos. 5. Preparar y efectuar las capacitaciones y socialización sobre el uso, funcionalidades y demás temas concernientes al Archivo Central Digital.   6. Asistir a las reuniones y/o actividades que sean requeridos por el supervisor del contrato y que estén relacionados en el marco contractual.  7. Todas las demás que le sean asignadas por el Supervisor del Contrato y que tengan relación con el objeto contractual.  </t>
  </si>
  <si>
    <t>El valor del contrato a celebrar es hasta por la suma de TREINTA Y CUATRO MILLONES SETECIENTOS OCHENTA Y DOS MIL PESOS M/CTE. ($34.782.000), incluido los impuestos a que haya lugar.</t>
  </si>
  <si>
    <t>FAIBER GABRIEL TORRES OLAYA</t>
  </si>
  <si>
    <t>Prestación de servicios profesionales a la Oficina de Tecnologías de la Información y la Comunicación del Ministerio de Ambiente y Desarrollo Sostenible, para apoyar el diseño, implementación, ajuste, mantenimiento y mejora continua de los componentes de software que conforman los sistemas de información institucionales en interfaz de usuario</t>
  </si>
  <si>
    <t xml:space="preserve">1. Apoyar el análisis de los requerimientos asignados y transformarlos en especificaciones técnicas 
claras, identificando los módulos, servicios e integraciones que deban ser creados o ajustados en los sistemas 
de información institucionales. 
2.Apoyar el diseño de la solución técnica de los desarrollos a su cargo, definiendo estructuras de datos, 
flujos de procesamiento, servicios y dependencias, de acuerdo con los estándares y buenas prácticas 
establecidas por la institución. 
3. Apoyar el desarrollo y mantenimiento de componentes de software en las diferentes capas de la 
aplicación (presentación, negocio y acceso a datos), mediante un código ordenado, documentado, reutilizable 
y alineado con los lineamientos tecnológicos institucionales. 
4. Apoyar la implementación y ajuste de servicios de integración entre sistemas internos y externos, 
garantizando la correcta orquestación de procesos, el manejo adecuado de errores y la protección de la 
información intercambiada. 
5. Apoyar la ejecución de pruebas técnicas sobre los componentes desarrollados, registrando resultados 
y gestionando la corrección de los hallazgos identificados hasta su cierre. 
6. Apoyar actividades de mantenimiento correctivo, preventivo y evolutivo sobre las aplicaciones y 
servicios a su cargo, realizando análisis de causa raíz y aplicando mejoras que reduzcan la recurrencia de 
incidentes y fortalezcan la estabilidad del sistema. 
7. Apoyar la documentación técnica asociada a los desarrollos e integraciones realizados (diagramas, 
descripciones de módulos y servicios, instructivos de despliegue y operación, entre otros), utilizando los medios 
y herramientas definidos por la OTIC. 
8. Apoyar la creación, almacenamiento y actualilzación del código fuente y artefactos técnicos en los 
repositorios institucionales, aplicando prácticas de control de versiones, manejo de ramas, fusiones, revisiones 
de código y registro de cambios, conforme a los procedimientos establecidos por la Entidad.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 </t>
  </si>
  <si>
    <t>El término estrictamente indispensable para que el contratista cumpla con el objeto y obligaciones contractuales será 330 días, o hasta 31 de diciembre del año de la suscripción del contrato, lo primero que ocurra</t>
  </si>
  <si>
    <t>MATEO ROMERO VIVERO</t>
  </si>
  <si>
    <t>Prestación de servicios profesionales al Grupo de Servicios Administrativos para apoyar con el seguimiento a las actividades operativas de mantenimiento preventivo y correctivo que requiera la infraestructura del Ministerio de Ambiente y Desarrollo Sostenible</t>
  </si>
  <si>
    <t>1. Apoyar con la programación, ejecución y seguimiento a las actividades de mantenimiento locativo y eléctrico, con base en las solicitudes registradas en el aplicativo GEMA – ARANDA y/o las que solicite el supervisor del contrato.   2. Solicitar los materiales y/o herramientas necesarias para ejecutar las actividades de mantenimiento, previa aprobación del supervisor del contrato.   3. Identificar las necesidades de mantenimiento a la infraestructura física del Ministerio, proponer la organización de áreas y optimización de espacios de trabajo mediante la presentación de planos, diagramas, esquemas y/o levantamientos arquitectónicos.   4. Apoyar con el control y seguimiento, para que las áreas en mantenimiento se encuentren debidamente señalizadas y demarcadas.   5. Validar que el cuarto de mantenimiento permanezca en adecuadas condiciones de orden y aseo, dando cumplimiento a los lineamientos del sistema de gestión ambiental y normas de seguridad y salud en el trabajo.   6. Apoyar con el control y seguimiento al buen uso de las herramientas y materiales entregados por parte del almacén al personal de apoyo para ejecutar las actividades de mantenimiento y validar que el diligenciamiento de los formatos para el control de los materiales corresponda a cabalidad con la ejecución realizada.   7. Proyectar una base de control estadístico a las actividades gestionadas, con el fin de controlar la efectividad de los planes de mantenimiento y tomar las acciones correctivas necesarias.   8. Apoyar la supervisión de los contratos que le sean asignados y emitir su concepto técnico frente a los informes de actividades para la firma del supervisor del contrato.   9. Apoyar con la elaboración de estudios previos, anexos, respuestas a observaciones, evaluaciones técnicas y demás documentación correspondiente a la etapa precontractual de los procesos de mantenimiento de la infraestructura a cargo del Grupo de Servicios Administrativos.   10. Apoyar en el trámite de liquidación de los contratos de ferretería y/o mantenimiento a la infraestructura física del Ministerio, con el fin de que sean atendidas dentro de los términos legales correspondientes.   11. Las demás asignadas por la supervisión del contrato y que tengan relación con el objeto contractual.</t>
  </si>
  <si>
    <t>El valor del contrato a celebrar es hasta por la suma de OCHENTA MILLONES OCHOCIENTOS OCHENTA MIL PESOS M/CTE ($ 80.880.000), incluido los impuestos a que haya lugar.</t>
  </si>
  <si>
    <t>El término estrictamente indispensable para que el contratista cumpla con el objeto y obligaciones contractuales será de ONCE (11) MESES Y SIETE (7) DÍAS, o hasta 31 de diciembre del año de la suscripción del contrato, lo primero que ocurra.</t>
  </si>
  <si>
    <t>OSCAR ALDOVER GUERRERO SUAREZ</t>
  </si>
  <si>
    <t>Prestar servicios de apoyo a la gestión documental y administrativa al Grupo de Servicios Administrativos.</t>
  </si>
  <si>
    <t>1. Aplicar las Tablas de Retención Documental vigentes y aprobadas para los procesos de clasificación, organización, actualización, descripción documental, preservación y conservación. 2. Apoyar el proceso de transferencia documental al Archivo Central del Ministerio, velando por la custodia, circulación y administración de los expedientes del Grupo de Servicios Administrativos. 3. Apoyar con el proceso de actualización de las Tablas de Retención Documental y Tablas de Valoración Documental, acorde a los lineamientos establecidos por el Grupo de Gestión Documental del Ministerio. 4. Apoyar con la reorganización y rotación de las unidades documentales de conservación en el lugar destinado para la custodia de los expedientes del Grupo de Servicios Administrativos. 5. Apoyar con el seguimiento a la correspondencia a cargo del Grupo de Servicios Administrativos y finalizando el trámite por medio del aplicativo ARCA. 6. Apoyar con la elaboración de actas de cierres de expedientes contractuales y demás documentos soporte de los contratos del Grupo, que le sean asignados por el supervisor del contrato. 7. Apoyar los trámites administrativos del Grupo conforme a las solicitudes del supervisor del contrato. 8. Dar cumplimiento a las normas expedidas por el Archivo General de la Nación que le sean aplicables. 9. Las demás asignadas por la supervisión del contrato y que tengan relación con el objeto contractual.</t>
  </si>
  <si>
    <t>El valor del contrato a celebrar es hasta por la suma de CUARENTA Y CINCO MILLONES CIENTO DIEZ MIL PESOS M/CTE ($ 45.110.000), incluido los impuestos a que haya lugar.</t>
  </si>
  <si>
    <t>El término estrictamente indispensable para que el contratista cumpla con el objeto y obligaciones contractuales será de ONCE (11) MESES Y DIECISIETE (17) DÍAS, o hasta 31 de diciembre del año de la suscripción del contrato, lo primero que ocurra.</t>
  </si>
  <si>
    <t>LUIS MIGUEL MONTAÑEZ MORENO</t>
  </si>
  <si>
    <t>ADMINISTRACION PUBLICA TERRITORIAL</t>
  </si>
  <si>
    <t>Prestar servicios de apoyo a la gestión al Grupo de Servicios Administrativos del Ministerio de Ambiente y Desarrollo Sostenible, orientados al levantamiento físico, verificación, actualización y seguimiento del inventario de bienes de la Entidad</t>
  </si>
  <si>
    <t>1. Apoyar en el recibo y entrega de elementos y bienes, ya sea de propiedad o bajo la responsabilidad del Ministerio de Ambiente y Desarrollo Sostenible, siguiendo los procedimientos establecidos y previa solicitud y autorización del supervisor del contrato. 2. Colaborar en las actividades de almacenamiento, organización, custodia, verificación y validación de los inventarios de bienes de consumo y devolutivos a cargo del almacén. 3. Apoyar en el levantamiento, actualización y legalización de los inventarios asignados a los funcionarios y en custodia del almacén, generando los correspondientes soportes documentales. 4. Apoyar en el trámite de suscripción, organización y archivo de los soportes documentales generados por los movimientos de los bienes del almacén. 5. Apoyar en el registro en el sistema de inventarios los movimientos de los bienes, tales como ingresos, salidas, reintegros o traspasos, conforme a las solicitudes e indicaciones recibidas por el supervisor del contrato. 6. Las demás actividades asignadas por el supervisor en relación con el objeto del contrato.</t>
  </si>
  <si>
    <t>El valor del contrato a celebrar es hasta por la suma de TREINTA Y OCHO MILLONES SETECIENTOS CINCUENTA Y CINCO MIL PESOS M/CTE (38.755.000), incluido los impuestos a que haya lugar.</t>
  </si>
  <si>
    <t>El término estrictamente indispensable para que el contratista cumpla con el objeto y obligaciones contractuales será ONCE (11) MESES Y SIETE (07) DÍAS, o hasta 31 de diciembre de 2026, lo primero que ocurra.</t>
  </si>
  <si>
    <t>VIRGILIO ARANDA MOLANO</t>
  </si>
  <si>
    <t>Prestar servicios de apoyo a la gestión al Grupo de Servicios Administrativos del Ministerio de Ambiente y Desarrollo Sostenible, orientados al levantamiento físico verificación, actualización y seguimiento del inventario de bienes de la Entidad</t>
  </si>
  <si>
    <t>1.Apoyar en el recibo y la entrega de elementos y bienes, ya sean de propiedad o bajo la responsabilidad del Ministerio de Ambiente y Desarrollo Sostenible, siguiendo los procedimientos establecidos y previa solicitud y autorización del supervisor del contrato. 2.Colaborar en las actividades de almacenamiento, organización, custodia, verificación y validación de los inventarios de bienes de consumo y devolutivos bajo la responsabilidad del almacén. 3.Apoyar en el proceso de levantamiento, actualización y legalización de los inventarios asignados a los funcionarios y/o contratistas y bajo custodia del almacén, generando los soportes documentales correspondientes. 4.Apoyar en la suscripción, organización y archivo de los documentos generados a raíz de los movimientos de los bienes del almacén. 5. Las demás actividades asignadas por el supervisor en relación con el objeto del contrato.</t>
  </si>
  <si>
    <t>El valor del contrato a celebrar es hasta por la suma de TREINTA Y SIETE MILLONES QUINIENTOS SESENTA Y OCHO MIL QUINIENTOS TREINTA Y TRES PESOS M/CTE ($ 37.568.533), incluido los impuestos a que haya lugar.</t>
  </si>
  <si>
    <t>El término estrictamente indispensable para que el contratista cumpla con el objeto y obligaciones contractuales será ONCE (11) MESES Y DIECISIETE (17) DÍAS, o hasta 31 de diciembre de 2026, lo primero que ocurra.</t>
  </si>
  <si>
    <t xml:space="preserve">JENNY CRISTINA BOHORQUEZ VARGAS </t>
  </si>
  <si>
    <t>Prestar los servicios profesionales al Grupo de Servicios Administrativos del Ministerio de Ambiente y Desarrollo Sostenible, para el seguimiento de las actividades relacionadas con el manejo de los bienes muebles e inmuebles a cargo del almacén de la Entidad.</t>
  </si>
  <si>
    <t>1. Apoyar la elaboración de documentos relacionados con la suscripción, seguimiento y ejecución de los planes de mejoramiento derivados de las auditorías, así como con el manejo de inventarios y el almacén de la entidad. 2. Apoyar en la Proyección de informes, actas, memorandos, oficios y actos administrativos relacionados con los procesos de baja, enajenación y transferencia de bienes muebles e inmuebles gestionados por la entidad. 3. Apoyar en la realización del seguimiento de los contratos de comodato de bienes recibidos o entregados por el ministerio en dicha calidad, y elaborar los informes y documentos requeridos por la supervisión. 4. Colaborar en la Elaboración de informes mensuales sobre el avance y la ejecución de los compromisos derivados de las reuniones relacionadas con el manejo de bienes del Ministerio. 5. Apoyar en la Elaborar respuestas a requerimientos, derechos de petición y solicitudes efectuadas por entes de control, autoridades judiciales o administrativas, entidades estatales y usuarios internos o externos, en relación con el proceso de gestión del almacén, conforme a las indicaciones del supervisor. 6. Apoyar en la elaboración de estudios previos y otros documentos necesarios para iniciar los procesos de contratación asignados, así como colaborar en la supervisión de los contratos asignados por el supervisor, a cargo del Grupo de Servicios Administrativos. 7. Apoyar la elaboración de informes de supervisión, informes finales de supervisión, certificado de pagos y saldos y demás documentos soporte de los contratos de la dependencia que le sean asignados por el supervisor del contrato. 8. Apoyar las evaluaciones de carácter técnico-económico de los procesos contractuales a cargo del Grupo de Servicios Administrativos que le sean asignados por la supervisión 9. Las demás actividades asignadas por el supervisor en relación con el objeto del contrato.</t>
  </si>
  <si>
    <t>El valor del contrato a celebrar es hasta por la suma de SESENTA Y OCHO MILLONES SETECIENTOS CUARENTA Y OCHO MIL PESOS M/CTE ($ 68.748.000), incluido los impuestos a que haya lugar.</t>
  </si>
  <si>
    <t>El término estrictamente indispensable para que el contratista cumpla con el objeto y obligaciones contractuales será once (11) meses y siete (7) días o hasta 31 de diciembre del 2026, lo primero que ocurra.</t>
  </si>
  <si>
    <t>RONALD YESID RAMIREZ GRACIA</t>
  </si>
  <si>
    <t>INGENIERIA DE DISEÑO Y AUTOMATIZACION ELECTRONICA</t>
  </si>
  <si>
    <t>Prestar los servicios profesionales para apoyar la gestión de la plataforma del Libro de Operaciones Forestales en Línea (LOFL) y asegurar su correcto funcionamiento y actualización, proveyendo a la Dirección de Bosques, Biodiversidad y Servicios Ecosistémicos los insumos necesarios para el soporte técnico, mantenimiento evolutivo y el desarrollo de nuevas mejoras en el marco del Sistema Nacional de Trazabilidad Forestal.</t>
  </si>
  <si>
    <t>1. Realizar las historias de usuario, casos de pruebas, informes de ejecución de casos pruebas y demás componentes establecidos por la OTIC del Ministerio, para los nuevos requerimientos funcionales y ajustes de los casos para el módulo de salvoconducto único nacional en línea, LOFL. 2. Apoyar la implementación y gestión de los desarrollos y despliegues para mejoras técnicas en los ambientes de prueba y producción; así como la solución a incidentes que garanticen la operación del módulo de salvoconducto único nacional en línea, LOFL, conforme a los lineamientos del Ministerio. 3. Dar soporte y atender los casos técnicos presentados y reportados por parte de los usuarios temáticos del módulo del salvoconducto único nacional en línea, LOFL de acuerdo con lo definido en los acuerdos de nivel de servicio - ANS para LOFL. 4. Actualizar los documentos técnicos tales como, manual técnico, manual de instalación, diccionario de datos, entre otros; así mismo, los repositorios asignados para el módulo de salvoconducto único nacional en línea, LOFL. 5. Brindar soporte para la administración técnica de los módulos que conforman el SNTF. 6. Apoyar a la Dirección en la supervisión de los contratos y/o convenios, así como participar en las diferentes mesas de trabajo, reuniones y comités, relacionados con los trámites a cargo cuando se requiriera por parte del supervisor 7. Las demás actividades que estén relacionadas con el objeto contractual y que sean asignadas por el supervisor.</t>
  </si>
  <si>
    <t>El valor del contrato a celebrar es hasta por la suma de OCHENTA Y CUATRO MILLONES NOVECIENTOS SETENTA Y CINCO MIL PESOS M/CTE ($84.975.000) IVA incluido y demás impuestos a que haya lugar</t>
  </si>
  <si>
    <t>EMELY CUERVO CARRILLO</t>
  </si>
  <si>
    <t>Prestar servicios profesionales a la Dirección de Bosques, Biodiversidad y Servicios Ecosistémicos en materia jurídica en la implementación, formulación y seguimiento de acciones asociadas a ecosistemas estratégicos.</t>
  </si>
  <si>
    <t>1. Proyectar, revisar y consolidar documentos para dar respuesta oportuna a requerimientos de entes de 
control (Procuraduría, Contraloría, Veeduría, etc.), relacionados con la gestión integral de ecosistemas 
estratégicos. 
2. Participar y apoyar jurídicamente al equipo técnico en los espacios de participación comunitaria 
asociados a sentencias judiciales de ecosistemas estratégicos.
3. Revisar y aportar análisis y consideraciones legales a los informes sobre cumplimiento de sentencias 
judiciales de ecosistemas estratégicos y demás conceptos o documentos técnicos-ambientales según 
el objetivo de la Dirección de Bosques, Biodiversidad y Servicios Ecosistémicos.
4. Apoyar la elaboración y revisión jurídica de iniciativas normativas asociadas a la gestión integral de 
ecosistemas estratégicos.
5. Proyectar respuesta y apoyo a revisión de peticiones, solicitudes, quejas, reclamos o denuncias 
(PQRSD), acciones judiciales, sancionatorios, tutelas, entre otros, que le sean asignados, en el marco 
de su objeto contractual.
6. Apoyar a la Dirección en la supervisión de los contratos y/o convenios, así como participar en las 
diferentes mesas de trabajo, reuniones y comités, relacionados con los trámites a cargo cuando se 
requiriera por parte del supervisor.
7. Las demás que se requieran para la adecuada ejecución del objeto contractual</t>
  </si>
  <si>
    <t>CLAUDIA PATRICIA CAMACHO ROZO</t>
  </si>
  <si>
    <t>Prestar servicios profesionales especializados a la Dirección de Bosques, Biodiversidad y Sistemas Ecosistémicos del Ministerio de Ambiente y Desarrollo Sostenible para apoyar la formulación, implementación y seguimiento a planes de manejo de especies exóticas invasoras, así como de planes de acción de especies amenazadas y a la estrategia de bienestar y tráfico ilegal de animales silvestres</t>
  </si>
  <si>
    <t>1. Apoyar en la actualización, formulación o seguimiento de programas, planes y acciones de 
conservación in situ y ex situ, manejo, recuperación y restauración de las poblaciones naturales de 
fauna con énfasis exóticas invasoras y especies amenazadas y migratorias del país.
2. Acompañar procesos de formulación, seguimiento e implementación de acciones de prevención, 
control, manejo o erradicación de especies exóticas, con alto potencial invasor y exóticas invasoras en 
cumplimiento de la normativa ambiental y los compromisos suscritos por el país.
3. Apoyar en las respuestas a requerimientos internos o externos, PQRS y conceptos relacionados con 
conservación, manejo, recuperación y restauración de las poblaciones naturales, así como, en él 
seguimiento y reporte de acciones en el marco de los CONPES, acciones preventivas y requerimientos 
de control de especies fauna acuática continental.
4. Apoyar técnicamente el desarrollo de iniciativas normativas relacionadas con la gestión de especies de 
fauna silvestre con énfasis en especies amenazadas, exóticas, migratorias de los ecosistemas del 
país.
5. Apoyar la consolidación y análisis de información sobre la biodiversidad de la de especies exóticas 
invasoras, así como al plan de manejo de especies amenazadas y migratorias del país.
6. Realizar aportes técnicos, con base en su perfil, para la documentación y consolidación de insumos y 
actividades de gestión para la consolidación de iniciativas normativas de uso de especies de la fauna 
silvestre.
7. Apoyar técnicamente la gestión de la "Estrategia nacional para prevenir y controlar el tráfico ilegal y 
maltrato de animales silvestres en Colombia".
8. Apoyar técnicamente la elaboración de lineamientos y orientaciones para el manejo de los animales 
silvestres en los centros de atención y valoración, hogares de paso, Centros de Rehabilitación, 
Zoológicos y Acuarios en el marco del bienestar animal.
9. Apoyar a la Dirección en la supervisión de los contratos y/o convenios, así como participar en las 
diferentes mesas de trabajo, reuniones y comités, relacionados con los trámites a cargo cuando se 
requiriera por parte del supervisor.
10. Las demás que se requieran para la adecuada ejecución del objeto contractual</t>
  </si>
  <si>
    <t>ANA YEIN CASTELLANOS GOMEZ</t>
  </si>
  <si>
    <t>Prestar servicios profesionales a la Dirección de Bosques, Biodiversidad y Servicios Ecosistémicos del Ministerio de Ambiente y Desarrollo Sostenible desde el componente del recurso hídrico a la gestión de los ecosistemas estratégicos con énfasis en páramos.</t>
  </si>
  <si>
    <t>1. Apoyar desde el componente de hídrico el desarrollo de reuniones preparatorias y en campo en 
cumplimiento de las sentencias y demás órdenes judiciales asociadas a ecosistemas estratégicos. 
2. Aportar insumos técnicos desde el componente de recurso hídrico para la elaboración de los informes 
de cumplimiento, reportes de avance, metodologías y demás documentos técnicos asociados las 
sentencias y demás órdenes judiciales de ecosistemas estratégicos con énfasis en páramos. 
3. Apoyar técnicamente desde el componente de recurso hídrico la elaboración de documentos 
asociados a iniciativas normativas relacionadas con gestión integral de páramos. 
4. Apoyar la organización y participación en reuniones internas e interinstitucionales relacionadas con 
gestión integral de páramos. 
5. Elaborar las respuestas a las peticiones, quejas, reclamos, sugerencias y denuncias (PQRSD) 
relacionadas con los procesos de gestión integral de páramos, dentro de los tiempos establecidos por 
norma, adjuntando mensualmente el reporte del sistema de Gestión Documental que evidencia el 
estado de las asignaciones de ARCA. 
6. Apoyar a la Dirección en la supervisión de los contratos y/o convenios, así como participar en las 
diferentes mesas de trabajo, reuniones y comités, relacionados con los trámites a cargo cuando se 
requiriera por parte del supervisor. 
7. Las demás que se requieran para la adecuada ejecución del objeto contractual.</t>
  </si>
  <si>
    <t>El valor del contrato a celebrar es hasta por la suma de NOVENTA Y NUEVE MILLONES DE PESOS M/CTE ($99.000.000) incluido los impuestos a que haya lugar.</t>
  </si>
  <si>
    <t xml:space="preserve">C-3202-0900-19-40101B-3202053-02 </t>
  </si>
  <si>
    <t>PAOLA CATALINA ISOZA VELASQUEZ</t>
  </si>
  <si>
    <t>Prestación de servicios profesionales a la Dirección de Bosques, Biodiversidad y Servicios Ecosistémicos del Ministerio de Ambiente y Desarrollo Sostenible, para contribuir en la definición de los lineamientos jurídicos en el marco del seguimiento de procesos judiciales y el cumplimiento de las órdenes contenidas en sentencias dentro del ámbito de competencia de la Dirección de Bosques, Biodiversidad y Servicios Ecosistémicos.</t>
  </si>
  <si>
    <t>1. Brindar apoyo en la formulación de los lineamientos jurídicos que se requieran para dar respuestas a 
las solicitudes formuladas en el marco de los procesos judiciales, relacionados con los asuntos de 
competencia de la Dirección de Bosques, Biodiversidad y Servicios Ecosistémicos.
2. Revisar en oportunidad y con calidad, y dentro de los términos legales las respuestas para atender los 
requerimientos formulados en el marco de los procesos judiciales y derechos de petición relacionados 
con los asuntos de competencia de la Dirección de Bosques, Biodiversidad y Servicios Ecosistémicos.
3. Revisar en oportunidad y con calidad, y dentro de los términos legales las respuestas a los derechos 
de petición elevados por las entidades públicas y particulares, en relación con los procesos judiciales 
de competencia de la Dirección de Bosques, Biodiversidad y Servicios Ecosistémicos.
4. Asistir y participar en los encuentros en los despachos judiciales, las reuniones, internas y/o externas, 
comités, talleres, capacitaciones, visitas técnicas (presenciales o no presenciales) que sean 
convocados.
5. Articular y coordinar los espacios con entidades del orden nacional, regional y local, así como con las 
diferentes direcciones, oficinas y grupos de trabajo del Ministerio, mediante la creación y desarrollo de 
espacios de diálogo, reuniones y mesas de trabajo, orientados a la atención, seguimiento y 
cumplimiento de las órdenes y procesos judiciales a cargo de la Dirección de Bosques, Biodiversidad y 
Servicios Ecosistémicos.
6. Las demás que se requieran para la adecuada ejecución del objeto contractual</t>
  </si>
  <si>
    <t>El valor del contrato a celebrar es hasta por la suma de CIENTO TRECE MILLONES TRESCIENTOS MIL PESOS M/CTE ($113.300.000), incluido los impuestos a que haya lugar.</t>
  </si>
  <si>
    <t>CARLOS ALBERTO DUARTE DURAN</t>
  </si>
  <si>
    <t>Prestar servicios profesionales a la Dirección de Asuntos Ambientales Sectorial y Urbana del Ministerio de Ambiente y Desarrollo Sostenible, para la generación de insumos técnicos orientados a la gestión, reducción y control de la contaminación atmosférica, con énfasis en la reducción de emisiones de carbono negro, en el marco de las políticas nacionales de calidad del aire.</t>
  </si>
  <si>
    <t>1. Presentar para aprobación del supervisor un plan de trabajo (actividades, cronograma y entregables) dentro de los diez (10) días siguientes al cumplimiento de los requisitos de ejecución del contrato. 2. Apoyar en la generación de insumos técnicos para la formulación de una propuesta de hoja de ruta que articule las medidas de gestión de la calidad del aire, la mitigación de supercontaminantes con las políticas de cambio climático y calidad del aire. 3. Apoyar la generación de insumos técnicos para la articulación entre entidades para la atención de episodios críticos de contaminación atmosférica. 4. Apoyar en la elaboración de insumos técnicos y adelantar la gestión necesaria, en el marco del seguimiento a las metas de la Contribución Determinada a Nivel Nacional (NDC) en lo relacionado con la reducción de emisiones de carbono negro. 5. Apoyar técnicamente la gestión y atención de compromisos en el marco de procesos de cooperación internacional, con énfasis en carbono negro. 6.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7.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9. Cumplir con las demás obligaciones que le sean asignadas por el supervisor del contrato, inherentes a la naturaleza del objeto contractual.</t>
  </si>
  <si>
    <t>El valor del contrato a celebrar es hasta por la suma de NOVENTA Y UN MILLONES CUATROCIENTOS CUARENTA MIL PESOS M/CTE ($91.440.000), incluido los impuestos a que haya lugar.</t>
  </si>
  <si>
    <t>El término estrictamente indispensable para que el contratista cumpla con el objeto y obligaciones contractuales será de diez (10) meses, o hasta 31 de diciembre 2026, lo primero que ocurra.</t>
  </si>
  <si>
    <t>GINA LIZETH LANCHEROS</t>
  </si>
  <si>
    <t>Prestar servicios profesionales a la Dirección de Asuntos Ambientales Sectorial y Urbana del Ministerio de Ambiente y Desarrollo Sostenible, para apoyar la formulación y generación de instrumentos normativos e insumos técnicos ambientales de proyectos de infraestructura de transporte del modo férreo.</t>
  </si>
  <si>
    <t>1. Presentar para aprobación del supervisor un plan de trabajo (actividades, cronograma y entregables) dentro de los diez (10) días siguientes al cumplimiento de los requisitos de ejecución del contrato. 2. Apoyar la revisión, ajuste y actualización de los términos de referencia aplicables a proyectos del modo férreo. 3. Apoyar el proceso de actualización de la Guía ambiental del subsector férreo a cargo del sector transporte. 4. Apoyar la formulación de recomendaciones estratégicas de carácter ambiental y soportes técnicos para proyectos asociados a infraestructura férrea. 5. Apoyar la incorporación de criterios ambientales y de sostenibilidad en la formulación del Plan de Infraestructura de Transporte - PIT y la estructuración de un documento técnico con recomendaciones para orientar la elaboración de una Evaluación Ambiental Estratégica - EAE para dicho instrumento. 6. Apoyar la elaboración del reporte de avance en la implementación del Plan Amazónico de Transporte Intermodal Sostenible – PATIS. 7. Apoyar el seguimiento al proceso de formulación de las guías de detalle de Lineamientos de infraestructura 
verde vial - LIVV y su aplicación en proyectos piloto, incluyendo acciones de fortalecimiento de capacidades 
en esta temática. 
8.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9.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10.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11. Cumplir con las demás obligaciones que le sean asignadas por el supervisor del contrato, inherentes a la 
naturaleza del objeto contractual.</t>
  </si>
  <si>
    <t>El valor del contrato a celebrar es hasta por la suma de SETENTA Y UN MILLONES DOSCIENTOS VEINTIUN MIL QUINIENTOS PESOS M/CTE ($71.221.500), incluido los impuestos a que haya lugar.</t>
  </si>
  <si>
    <t>VLADIMIR CALDERON MORALES</t>
  </si>
  <si>
    <t>ZOOTECNIA</t>
  </si>
  <si>
    <t>Prestar servicios profesionales a la Dirección de Asuntos Ambientales Sectorial y Urbana del Ministerio de Ambiente y Desarrollo Sostenible, mediante el apoyo en la formulación e implementación de instrumentos técnicos y normativos dirigidos al sector agropecuario en el marco de la gestión ambiental, promoviendo activamente la producción y el consumo responsable, la economía circular y las metas de la Política Nacional Cero Deforestación.</t>
  </si>
  <si>
    <t>1. Presentar para aprobación del supervisor un plan de trabajo (actividades, cronograma y entregables) dentro de los 
diez (10) días siguientes al cumplimiento de los requisitos de ejecución del contrato. 
2. Contribuir a la formulación de instrumentos técnicos ambientales del sector pecuario. 
3. Participar en la definición de la hoja de ruta y acciones requeridas para la adopción de la política pública de 
agroecología y de bioinsumos, en el marco de las competencias del sector ambiental. 
4. Apoyar la fase de estructuración y formulación de los Instrumentos Técnicos y/o Normativos (borrador de 
Resolución, Lineamientos o Guía) que promuevan y regulen de manera efectiva el uso, manejo y aprovechamiento 
de residuos pecuarios, así como la Propuesta normativa de un instrumento (borrador de resolución) hacia el 
establecimiento de los mecanismos de interoperabilidad y trazabilidad de sistemas de información Integrando el 
Protocolo MRV, para Cadenas de Suministro Libres de Deforestación (ganadería bovina carne y leche). 
5. Apoyar en la definición e implementación del plan de acción de la política para la gestión sostenible del suelo en el 
sector agropecuario.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9. Cumplir con las demás obligaciones que le sean asignadas por el supervisor del contrato, inherentes a la naturaleza 
del objeto contractual.</t>
  </si>
  <si>
    <t>JHON ALEXANDER UVA BAYONA</t>
  </si>
  <si>
    <t>GESTION AMBIENTAL</t>
  </si>
  <si>
    <t>Prestar servicios de apoyo a la gestión a la Dirección de Asuntos Ambientales Sectorial y Urbana del Ministerio de Ambiente y Desarrollo Sostenible, para apoyar en los procesos de formulación de la Política de Producción y Consumo Responsable, en lo relativo a economías populares, registro documental y gestión de la información.</t>
  </si>
  <si>
    <t>1. Presentar para aprobación del supervisor un plan de trabajo (actividades, cronograma y entregables) dentro de los diez (10) días siguientes al cumplimiento de los requisitos de ejecución del contrato. 2. Apoyar la consolidación de la información obtenida durante los procesos de consulta pública al interior del ministerio y con diferentes grupos de interés, así como el apoyo en el registro documental de respuestas a la ciudadanía realizando la tabulación, compilación de soportes y lisas de asistencia de los participantes por taller, caracterización de sectores participantes, instituciones y registros documentales de los procesos. 3. Apoyar la revisión de fuentes de información y registro de fuentes bibliográficas e información de Economías Populares que deban citarse en las referencias de la política de Producción y Consumo Responsable con Enfoque de Economía Circular. 4. Apoyo en la elaboración de reportes documentales para OAP de la Política de Producción y Consumo Responsable, así como el reporte de acciones para otras políticas y Conpes que le sean requeridas. 5. Apoyo en la convocatoria y realización de talleres de concertación con la industria manufacturera 6. Realizar la gestión, seguimiento y reporte de las actividades desarrolladas con la Unión Universitaria. 7.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8.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</si>
  <si>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El valor del contrato a celebrar es hasta por la suma de VEINTICINCO MILLONES CUARENTA MIL PESOS M/CTE ($25.040.000), incluido los impuestos a que haya lugar.</t>
  </si>
  <si>
    <t>HECTOR LEONARDO BERMUDEZ CARVAJAL</t>
  </si>
  <si>
    <t>Prestar servicios profesionales para apoyar las actividades relacionadas con la prevención, gestión e intervención de áreas afectadas por la explotación ilícita de minerales, en cumplimiento de las metas de la gestión ambiental minera del Plan de Acción de la Dirección de Asuntos Ambientales Sectorial y Urbana del Ministerio de Ambiente y Desarrollo Sostenible.</t>
  </si>
  <si>
    <t>1. Elaborar y presentar al supervisor un plan de trabajo específico y detallado, que incluya actividades, cronograma y entregables, para el plazo pactado del contrato armonizado con las metas de la DAASU y presentar mensualmente el avance de ejecución. 2. Elaborar el documento de lineamientos técnicos con la propuesta de una caja de herramientas para la prevención, gestión e intervención de áreas afectadas por la explotación ilícita de minerales 3. Apoyar en la elaboración, adopción y asistencia técnica relacionada de los instrumentos técnicos y normativos para el desarrollo de actividades mineras en territorios de comunidades NARP 4. Apoyar en la gestión, implementación y seguimiento de las acciones requeridas para dar cumplimientos a las alertas tempranas de la Defensoría del Pueblo a cargo de la DAASU 5. Apoyar en la implementación de los distritos mineros especiales para diversificación productiva y las actividades relacionadas con el cierre y poscierre minero según le sea asignado. 6. Apoyar en lo que se requiera relacionado con el tema minero en cuanto a los procesos de declaración de Zonas de Reserva Temporal 7. Realizar las acciones requeridas para el fortalecimiento de las capacidades de los diferentes actores de la cadena de valor del sector minero en la región que le sea asignada, en relación con los instrumentos técnicos ambientales adelantados por la DAASU para el sector minero. 8. Proyectar y gestionar, dentro de los plazos legales, los insumos técnicos para dar respuesta a derechos de petición, quejas, circulares, alertas tempranas, compromisos de diálogo social, requerimientos de órganos de control y demás solicitudes relacionadas con el objeto contractual, que sean solicitadas a través de la plataforma ARCA o por cualquier otro medio o herramienta de la entidad. 9. Gestionar, ejecutar y realizar el seguimiento a las acciones requeridas para el cumplimiento de las órdenes judiciales y/o la atención de movilizaciones sociales de competencia de la DAASU, según le sean asignadas, así como elaborar y suministrar los insumos necesarios para la preparación de informes y la emisión de respuestas oportunas relacionadas con el cumplimiento de dichas órdenes, incluidas sentencias y demás actuaciones judiciales, en la región asignada. 10. Aportar insumos para la implementación de las acciones del Plan de Acción Nacional sobre Mercurio que sean competencia del Ministerio de Ambiente y Desarrollo Sostenible, en cumplimiento del Convenio de Minamata. 11. Mantener actualizadas las bases de datos y archivos técnicos del área relacionados con el sector minero. 12. Participar en las reuniones, mesas de trabajo y demás que sean requeridos por el supervisor del contrato, relacionados con el objeto y obligaciones contractuales, adjuntado los soportes de asistencia, ayudas de memoria y soporte del seguimiento a los compromisos establecidos, en caso de que aplique. 13. Apoyar con la proyección, el reporte y las evidencias de las acciones establecidas en el Plan de Acción y/o informes solicitados por el supervisor(a) relacionados con las funciones de la Dirección de Asuntos Ambientales, Sectorial y Urbana, garantizando su conservación mediante el cargue respectivo en las carpetas digitales institucionales designadas para ello. 14. Cumplir con las demás obligaciones que le sean asignadas por el supervisor del contrato, inherentes a la naturaleza del objeto contractual.</t>
  </si>
  <si>
    <t>El valor del contrato a celebrar es hasta por la suma de NOVENTA Y UN MILLONES OCHOCIENTOS MIL PESOS M/CTE ($ 91.800.000) incluido los impuestos a que haya lugar.</t>
  </si>
  <si>
    <t>El término estrictamente indispensable para que el contratista cumpla con el objeto y obligaciones contractuales será de DIEZ (10) MESES o hasta 31 de diciembre de 2025, lo primero que ocurra.</t>
  </si>
  <si>
    <t>EDWIN YAMID CASTELLANOS MORA</t>
  </si>
  <si>
    <t>Prestar servicios profesionales a la Dirección de Asuntos Ambientales, Sectorial y Urbana del Ministerio de Ambiente y Desarrollo Sostenible, para la gestión de proyectos, iniciativas, agenda y acciones de cooperación técnica.</t>
  </si>
  <si>
    <t xml:space="preserve">1. Elaborar y presentar para aprobación del supervisor un plan de trabajo (actividades, cronograma y 
entregables) dentro de los diez (10) días siguientes al cumplimiento de los requisitos de ejecución del 
contrato. 
2. Asistir a la dirección en el cumplimiento de compromisos con la Organización para la Cooperación y 
el Desarrollo Económico (OCDE), gestionando las agendas, efectuando las convocatorias, 
consolidación de la información y elaboración de informes de seguimiento a los avances 
correspondientes y demás trámites relacionados. 
3. Gestionar e implementar el portafolio de proyectos para la gestión de cooperación técnica y 
financiera, en el marco de las metas estratégicas del PND y las actividades misionales de la 
dependencia, como punto focal de articulación con la oficina Asesora de Asuntos Internacionales. 
4. Participar en representación de la DAASU en las reuniones o sesiones de trabajo de proyectos de 
cooperación en desarrollo, elaborando las actas y/o memorias correspondientes y efectuar el 
seguimiento a los compromisos de las partes.  
5. Asistir al despacho de la Dirección en la estructuración, construcción, preparación e implementación 
de la agenda internacional, así como promover el fortalecimiento de capacidades en cooperación 
técnica para los servidores de la dependencia.  
6. Apoyar a la Dirección en la gestión y seguimiento de la agenda estratégica para el fortalecimiento de 
la cooperación técnica, así como realizar el seguimiento de los compromisos adquiridos. 
7. Efectuar el seguimiento oportuno a la agenda designada por el(la) director(a) a los coordinadores y/o 
profesionales de los grupos técnicos de la dependencia, verificando su cumplimiento oportuno con la 
gestión documental de evidencias. 
8.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10. Cumplir con las demás obligaciones que le sean asignadas por el supervisor del contrato, inherentes 
a la naturaleza del objeto contractual. </t>
  </si>
  <si>
    <t>El valor del contrato a celebrar es hasta por la suma de SETENTA Y SIETE MILLONES CIENTO DOCE MIL PESOS M/CTE ($77.112.000), incluido los impuestos a que haya lugar.</t>
  </si>
  <si>
    <t>El término estrictamente indispensable para que el contratista cumpla con el objeto y obligaciones contractuales será de NUEVE (9) MESES, o hasta 31 de diciembre 2026, lo primero que ocurra.</t>
  </si>
  <si>
    <t>CLAUDIA PATRICIA GAONA ALDANA</t>
  </si>
  <si>
    <t>ADMINISTRACION Y GESTION</t>
  </si>
  <si>
    <t>Prestar servicios profesionales a la Dirección de Asuntos Ambientales Sectorial y Urbana del Ministerio de Ambiente y Desarrollo Sostenible, como apoyo técnico en la planeación, diseño, implementación, evaluación y mejora continua del Sistema Integrado de Gestión de Calidad.</t>
  </si>
  <si>
    <t>1. Elaborar y presentar al supervisor un plan detallado de trabajo, que incluya actividades, cronograma y entregables, en un plazo máximo de diez (10) días calendario una vez cumplidos los requisitos de ejecución establecidos en el contrato. 2. Consolidar y reportar los indicadores trimestrales relacionados con la implementación, mantenimiento y mejora de los Sistemas de Gestión, de acuerdo con las directrices y requisitos establecidos en las normas técnicas colombianas. 3. Consolidar y reportar la información de la dirección en atención a los requerimientos provenientes de auditorías internas y externas. 4. Apoyar la actualización y sostenimiento de las unidades documentales de los procesos asociados a la dirección en el Sistema Integrado de gestión. 5. Preparar y atender las auditorías internas, externas, o las que se requieran en el marco del Sistema Integrado de Gestión y realizar el seguimiento y acompañamiento de las acciones de mejora de los Planes de Mejoramiento. 6. Preparar, revisar, consolidar y presentar la información y documentación asociada a los procesos misionales que maneja la dirección en el marco de los requisitos y compromisos adquiridos en virtud de las normas técnicas colombianas requeridas por la oficina asesora de planeación. 7. Apoyar a la DAASU en el seguimiento, consolidación y reporte del estado de avance y cumplimiento de las políticas ambientales a su cargo, mediante la gestión de información, indicadores, evidencias y soportes, incluyendo los requerimientos asociados a la Política de Gestión de Información Estadística (PEI/PEN, cuando aplique), y la remisión de informes e insumos a la Oficina Asesora de Planeación o a quien corresponda, conforme a los lineamientos del SIG y la programación institucional. 8.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9. Participar en las reuniones, mesas de trabajo y comités que sean requeridos por el supervisor del contrato, relacionados con el objeto y obligaciones contractuales, para lo cual se debe allegar los soportes de asistencia, actas, ayudas de memoria y soporte del seguimiento a los compromisos establecidos, en caso de que aplique. 10. Contribuir con la proyección, reporte y evidencias de las acciones definidas en el Plan de Acción, el programa de transparencia y ética pública y/o en informes solicitados por el supervisor relacionadas con las funciones de la Dirección de Asuntos Ambientales, Sectorial y Urbana, garantizando la conservación de la documentación mediante el respectivo cargue en las carpetas digitales institucionales asignadas. 11. Cumplir con las demás obligaciones que le sean asignadas por el supervisor del contrato, inherentes a la naturaleza del objeto contractual.</t>
  </si>
  <si>
    <t>El término estrictamente indispensable para que el contratista cumpla con el objeto y obligaciones contractuales será de OCHO (08) MESES, o hasta 31 de diciembre 2026, lo primero que ocurra.</t>
  </si>
  <si>
    <t>LUIS GABRIEL CRUZ LOPEZ</t>
  </si>
  <si>
    <t>Prestar servicios profesionales a la Dirección de Asuntos Ambientales Sectorial y Urbana del Ministerio de Ambiente y Desarrollo Sostenible, para apoyar el cumplimiento de las metas establecidas en el Plan de Acción Institucional, desde los componentes de geomática y gestión ambiental.</t>
  </si>
  <si>
    <t>1. Elaborar y presentar al supervisor un plan detallado de trabajo, que incluya actividades, cronograma y entregables, en un plazo máximo de diez (10) días calendario tras cumplir con los requisitos de ejecución establecidos en el contrato. 2. Elaborar insumos y productos geoespaciales, así como datos técnicos del componente geomático ambiental vinculados al objeto contractual, en concordancia con las competencias de la Dirección de Asuntos Ambientales Sectorial y Urbana. 3. Apoyar la elaboración y actualización de herramientas web que integren información ambiental, normativa y de seguimiento institucional, con el fin de fortalecer la toma de decisiones de la Dirección de Asuntos Ambientales Sectorial y Urbana (DAASU). 4. Adelantar la difusión y actualización de la información geoespacial institucional, promoviendo la interoperabilidad y el uso eficiente de los sistemas de información en la gestión ambiental sectorial y urbana. 5. Brindar desde el componente técnico ambiental y geomático insumos que aporten al cumplimiento de las sentencias y órdenes judiciales a cargo de la DAASU.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9. Cumplir con las demás obligaciones que le sean asignadas por el supervisor del contrato, inherentes a la naturaleza del objeto contractual.</t>
  </si>
  <si>
    <t>El valor del contrato a celebrar es hasta por la suma de SETENTA Y DOS MILLONES OCHOCIENTOS TREINTA Y DOS MIL PESOS M/CTE ($72.832.000), incluido los impuestos a que haya lugar.</t>
  </si>
  <si>
    <t>PAULINA ROJAS LAMOS</t>
  </si>
  <si>
    <t>INGENIERIA SANITARIA Y AMBIENTA</t>
  </si>
  <si>
    <t>Prestar servicios profesionales para apoyar al Despacho de la Ministra de Ambiente y Desarrollo Sostenible en el análisis estratégico sectorial, mediante la elaboración de informes técnicos y la preparación de insumos que contribuyan a la gestión ambiental y a la implementación de la transición energética justa</t>
  </si>
  <si>
    <t>1. Elaborar documentos de análisis estratégico en temas relacionados con la gestión ambiental . 2. Elaborar en oportunidad y con calidad, matrices, actas y ayudas de memoria, informes, entre otros documentos, que propendan por coadyuvar el relacionamiento del Ministerio de ambiente, de conformidad con lo solicitado por la supervisión. 3. Apoyar procesos de articulación con las distintas áreas de la entidad para generar documentos, informes, notas y otros contenidos derivados de los análisis de información. 4. Apoyar en la formulación, implementación y seguimiento de procesos de análisis de información cuantitativa y cualitativa del sector ambiental. 5. Elaborar y/o revisar, en oportunidad y con calidad, las respuestas para resolver consultas, memorandos internos, peticiones, respuestas a entidades de control, informes de gestión y demás actividades, de conformidad con lo solicitado por la supervisión. 6. Asistir y participar activamente en la preparación y desarrollo de las reuniones (presenciales o virtuales), que le sean asignadas por el supervisor del contrato. 7. Las demás actividades que sean asignadas por el supervisor del contrato y estén relacionadas directamente con el objeto de este.</t>
  </si>
  <si>
    <t>El valor del contrato a celebrar es hasta por la suma de SESENTA Y SEIS MILLONES OCHOCIENTOS NOVENTA Y TRES MIL TRESCIENTOS TREINTA Y TRES PESOS M/CTE ($66.893.333), incluido los impuestos a que haya lugar.</t>
  </si>
  <si>
    <t>El término estrictamente indispensable para que el contratista cumpla con el objeto y obligaciones contractuales será ONCE (11) MESES Y DIECISEIS (16) DÍAS CALENDARIO, o hasta 31 de diciembre del año de la suscripción del contrato, lo primero que ocurra.</t>
  </si>
  <si>
    <t>MAGALY GARCIA BAUTISTA</t>
  </si>
  <si>
    <t>VICEMINISTRA DE POLÍTICAS Y NORMALIZACIÓN AMBIENTAL DIRECCIÓN DE ASUNTOS AMBIENTALES SECTORIAL Y URBANA</t>
  </si>
  <si>
    <t>Prestación de Servicios profesionales para apoyar la gestión jurídica del Despacho del Viceministerio de Políticas y Normalización, en las etapas precontractuales, contractuales y post-contractuales, en la preparación de consejos y/o juntas directivas, así como los demás trámites legales que requiera el Despacho.</t>
  </si>
  <si>
    <t xml:space="preserve">1. Asesorar al despacho del Viceministerio de Políticas y Normalización Ambiental en su participación en las 
diferentes Juntas, Comités Directivos y Espacios de decisión a los que asiste en representación del Ministerio de 
Ambiente o por delegación de la Ministra de Ambiente. 
2. Construir las ayudas de memoria para las intervenciones de la Viceministra de Políticas y Normalización 
Ambiental en espacios colegiados como comités, consejos y juntas directivas de entidades del SINA, fondos de 
cooperación internacional y otras entidades y participar en los espacios preparatorios de dichos espacios 
colegiados. 
3. Revisar actas, acuerdos y demás documentos jurídicos que deban ser aprobados y/o suscritos por el 
Viceministro de Políticas y Normalización Ambiental, a partir de sus intervenciones en espacios colegiados, fondos 
de cooperación internacional, entre otros. 
4. Proyectar los estudios previos, otrosí, modificaciones, y demás documentación relacionada con las etapas 
precontractual, contractual y postcontractual del equipo humano de apoyo al Despacho del Viceministro, 
atendiendo los lineamientos dados por la coordinación del Grupo de Contratos y servir como enlace entre el 
Despacho del Viceministerio de Políticas y el Grupo de Contratos, garantizando la atención oportuna de las 
solicitudes que se efectúen.
5. Participar en las reuniones, conferencias, comités y sesiones de trabajo a las que sea convocado y que se 
requieran en el marco de sus obligaciones contractuales. 
6. Las demás que determine el supervisor del contrato, relacionadas con la ejecución de las obligaciones y del 
objeto contractual. </t>
  </si>
  <si>
    <t>El valor del contrato a celebrar es hasta por la suma CIENTO CUARENTA Y UN MILLONES SEISCIENTOS TREINTA Y NUEVE MIL SETECIENTOS CINCUENTA PESOS M/CTE ($141.639.750), incluido los impuestos a que haya lugar.</t>
  </si>
  <si>
    <t>El término estrictamente indispensable para que el contratista cumpla con el objeto y obligaciones contractuales será de ONCE (11) MESES Y QUINCE (15) DÍAS CALENDARIO, o hasta 31 de diciembre del año de la suscripción del contrato, lo primero que ocurra.</t>
  </si>
  <si>
    <t>YEDDY BERENICE VIRACACHA PLAZAS</t>
  </si>
  <si>
    <t>VERA TATIANA MARTINEZ BAÑOS</t>
  </si>
  <si>
    <t>Prestación de servicios profesionales a la Dirección de Bosques Biodiversidad y Servicios Ecosistémicos del Ministerio de Ambiente y Desarrollo Sostenible para brindar asesoría en la actualización normativa de los humedales y en la generación de acciones para la implementación de la Política Nacional de Humedales</t>
  </si>
  <si>
    <t>1. Proyectar conceptos relacionados con los ecosistemas de humedales, así como participar en los espacios de trabajo, visitas técnicas, mesas de discusión y reuniones en las que sea designada por el supervisor del contrato, generando los informes y documentos técnicos a que haya lugar. 2. Apoyar la edición y socialización de la actualización de la Política Nacional de Humedales de Colombia. (Resolución 157 de 2004, Resolución 196 de 2006, Resolución 1128 de 2006). 3. Apoyar la socialización de la Política Nacional de Humedales y del Programa Nacional de Monitoreo de Humedales para Colombia en el marco de la Ley 2478 de 2025. 4. Generar insumos para la realización de las bases del inventario nacional de humedales de conformidad con los lineamientos de la Convención Ramsar y en el marco de la Ley 2478 de 2025. 5. Apoyar la validación y adopción del proceso de implementación de la Convención Ramsar en Colombia y las misiones Ramsar de Asesoramiento. 6. Gestionar insumos para la elaboración del plan de acción que permita asistir a las autoridades ambientales en la formulación de los planes de manejo orientados a la preservación, restauración y uso sostenible de humedales en el marco de la Ley 2478 de 2025. 7. Contribuir en el proceso de actualización, formulación y/o implementación de los planes de manejo de los sitios Ramsar y de las Fichas Informativas Ramsar (FIR). 8. Generar insumos para la formulación, ajuste y retroalimentación del Manual de Compensaciones Dulceacuícolas para Colombia. 9. Apoyar a la Dirección en la supervisión de los contratos y/o convenios, así como participar en las diferentes mesas de trabajo, reuniones y comités relacionados con los trámites a cargo cuando se requiera por parte del supervisor. 10. Atender, de conformidad con los lineamientos establecidos por el supervisor del contrato, las peticiones, quejas, reclamos y sugerencias (PQRS) relacionadas con el objeto y obligaciones específicas del contrato. 11. Las demás que se requieran para la adecuada ejecución del objeto contractual.</t>
  </si>
  <si>
    <t>El valor del contrato a celebrar es hasta por la suma de CIENTO CINCO MILLONES VEINTINUEVE MIL CIEN PESOS M/CTE ($105.029.100) incluido los impuestos a que haya lugar.</t>
  </si>
  <si>
    <t>OSCAR HERNAN MANRIQUE BETANCOURT</t>
  </si>
  <si>
    <t>Profesional Especializado Grado 9</t>
  </si>
  <si>
    <t>MARIA ANGELICA FERNANDEZ GARCIA</t>
  </si>
  <si>
    <t>Prestar servicios profesionales a la DBBSE del Ministerio de Ambiente y Desarrollo Sostenible, para aportar insumos técnicos en la etapa final de la formulación de la Política para la conservación y restauración del patrimonio espeleológico colombiano en el marco del cumplimiento de la Ley 2237 de 2022, así como apoyar en el seguimiento de acciones orientadas a lucha contra la degradación de suelos por desertificación y sequía.</t>
  </si>
  <si>
    <t>1. Realizar la consolidación del Plan de Acción del Marco Estratégico de la Política incluyendo los 
objetivos específicos, las líneas estratégicas, las acciones, los indicadores de medición, las metas 
asociadas y los actores clave en concertación con la mesa de técnica interinstitucional y los actores 
clave. 
2. Asesorar el proceso de reglamentación de la Ley 2237 de 2022 desde el componente biótico, ambiental 
y del ordenamiento territorial aportando a los criterios de identificación, conservación y uso sostenible 
de ecosistemas subterráneos para facilitar la reglamentación que se debe expedir. 
3. Apoyar técnicamente en el seguimiento de acciones, planes, programas y proyectos orientados a la 
lucha contra la degradación de suelos por desertificación y sequía. 
4. Apoyar la realización de los espacios de articulación a nivel nacional, regional y local, tales como 
talleres, mesas de trabajo y entre otros, requeridos para la formulación de la política con los actores 
mencionados en la Ley 2237 de 2022 y los demás que se consideren necesarios. 
5. Elaborar las actas, memorias y demás actividades que se deriven de los espacios interinstitucionales, 
incluida la mesa técnica de la cual ejerce la secretaría técnica el Ministerio de Ambiente y Desarrollo 
Sostenible. 
6. Consolidar los insumos necesarios para la construcción de la política, con base en los criterios y 
lineamientos definidos por la mesa interinstitucional. 
7. Atender y responder en el marco del objeto contractual las PQRS, adjuntando el reporte del Sistema 
de Gestión Documental que evidencia el estado de las asignaciones. 
8. Las demás que se requieran para la adecuada ejecución del objeto contractual</t>
  </si>
  <si>
    <t>El valor del contrato a celebrar es hasta por la suma de CINCUENTA MILLONES NOVECIENTOS VEINTITRÉS MIL DOSCIENTOS PESOS M/CTE ($50.923.200) incluido los impuestos a que haya lugar.</t>
  </si>
  <si>
    <t xml:space="preserve">C-3202-0900-19-40101B-3202057-02 </t>
  </si>
  <si>
    <t>Profesional Especializado - 09 Código 2028 grado 24</t>
  </si>
  <si>
    <t>El término estrictamente indispensable para que el contratista cumpla con el objeto y obligaciones contractuales será de. SEIS (6) MESES.</t>
  </si>
  <si>
    <t xml:space="preserve">NATHALIA ANDREA RAMIREZ MORAN </t>
  </si>
  <si>
    <t>Prestar servicios profesionales a la Dirección de Bosques, Biodiversidad y Servicios Ecosistémicos del Ministerio de Ambiente y Desarrollo Sostenible, para la generación de insumos técnicos que contribuyan a la adecuada gestión de los procesos de comercialización, conservación y uso sostenible de las especies de flora no maderable y líquenes presentes en el país, así como a su seguimiento y adecuada implementación</t>
  </si>
  <si>
    <t>1. Brindar insumos técnicos para el desarrollo de propuestas normativas asociadas con la regulación de la conservación, uso y manejo de la flora no maderable. 2. Apoyar técnicamente la evaluación de solicitudes de comercialización internacional de especies de orquídeas, bromelias y de otros especímenes de la flora no maderable. 3. Acompañar la formulación, seguimiento análisis de lineamientos y estrategias de conservación y manejo para la conservación de las especies de flora no maderable. 4. Apoyar la consolidación y análisis de información sobre la biodiversidad de la flora no maderable y líquenes silvestres del país relacionada con su uso, tráfico, comercio y conservación. 5. Participar en espacios interdisciplinarios y en visitas técnicas en el territorio nacional, orientadas al seguimiento de las actividades de uso y comercialización de especies de flora no maderable, con el fin de contribuir a su gestión sostenible y al cumplimiento de la normativa ambiental vigente. 6. Dar respuesta de las PQRS en los términos previstos en la ley, que sean asignadas por la supervisión en el marco del objeto contractual. 7. Las demás que se requieran para la adecuada ejecución del objeto contractual</t>
  </si>
  <si>
    <t>El valor del contrato a celebrar es hasta por la suma de SETENTA Y CINCO MILLONES OCHOCIENTOS CINCUENTA Y CUATRO MIL TRESCIENTOS CINCUENTA PESOS M/CTE ($75.854.350) incluido los impuestos a que haya lugar.</t>
  </si>
  <si>
    <t xml:space="preserve">JORMMY MARITZA MACHADO HERNANDEZ </t>
  </si>
  <si>
    <t>Prestar servicios profesionales a la Dirección de Bosques, Biodiversidad y Servicios Ecosistémicos para contribuir en la gestión del desarrollo y la operatividad funcional del Registro Único de Ecosistemas y Áreas Ambientales (REAA) con énfasis en el componente biótico y temático.</t>
  </si>
  <si>
    <t>1. Participar desde el alcance funcional del REAA, en los procesos y procedimientos del proyecto de Tecnologías de la Información definidos por el Ministerio, en coordinación con los profesionales de la DBBSE. 2. Apoyar la recopilación y consolidación de información para las funcionalidades del REAA, asegurando su alineación con el Plan de Gestión del proyecto. 3. Contribuir en la definición y validación de los requerimientos funcionales del REAA, así como en la ejecución de casos de prueba y la generación de informes correspondientes desde el alcance funcional. 4. Brindar acompañamiento técnico en los procesos de uso, apropiación y funcionamiento del REAA con las autoridades ambientales. 5. Atender y dar respuesta a las Peticiones, Quejas, Reclamos y Sugerencias (PQRS), dentro de los plazos establecidos, adjuntando el correspondiente reporte del sistema de gestión documental que evidencie el estado de las solicitudes asignadas. 6. Apoyar a la Dirección en la supervisión de los contratos y/o convenios que tengan relación con el objeto del contrato, así como participar en las diferentes mesas de trabajo, reuniones y comités, relacionados con los trámites a cargo cuando se requiriera por parte del supervisor. 7. Las demás que se requieran para la adecuada ejecución del objeto contractua</t>
  </si>
  <si>
    <t>El valor del contrato a celebrar es hasta por la suma de NOVENTA Y TRES MILLONES TRESCIENTOS CINCUENTA Y NUEVE MIL DOSCIENTOS PESOS M/ CTE ($93.359.200) IVA incluido y demás impuestos a que haya lugar</t>
  </si>
  <si>
    <t>El término estrictamente indispensable para que el contratista cumpla con el objeto y obligaciones contractuales será de.ONCE (11) MESES</t>
  </si>
  <si>
    <t>LILIAN CAROLINA GONZÁLEZ RINCÓN</t>
  </si>
  <si>
    <t>Prestar los Servicios Profesionales a la Oficina de Asuntos Internacionales del Ministerio de Ambiente y Desarrollo Sostenible, para apoyar el desarrollo de las actividades relacionadas con la participación del Ministerio en negociaciones internacionales y en la implementación y seguimiento los Acuerdos Multilaterales en materia Ambiental</t>
  </si>
  <si>
    <t>1. Realizar apoyo para la elaboración de un instrumento para el seguimiento a los compromisos adquiridos por el Ministerio de Ambiente y Desarrollo Sostenible y resultados de negociación en el marco de los Acuerdos Multilaterales y tratados internacionales en materia de negociación internacional. 2. Apoyar la coordinación, organización y construcción de insumos, ayudas de memoria, documentos estratégicos y de posición nacional en el marco de los Acuerdos Multilaterales y tratados internacionales en materia de negociación internacional. 3. Apoyar el seguimiento y desarrollo de las negociaciones de los Acuerdos Multilaterales y tratados internacionales y consignar los avances en el instrumento dispuesto por la OAI. 4. Apoyar en la preparación de respuestas e insumos para atender las diferentes solicitudes realizadas por organismos internacionales, para el desarrollo o reporte de avance de las negociaciones internacionales. 5. Apoyar la organización y participación de los diferentes actores en las conferencias de las partes y eventos internacionales. 6. Apoyar los procesos de ratificación de Acuerdos Multilaterales o tratados internacionales liderados por el Ministerio de Ambiente y consolidar insumos para aquellos procesos liderados por otros sectores del gobierno nacional. 7. Apoyar la Oficina de Asuntos Internacionales en el monitoreo y actualización de los procesos internos para la Gestión de Calidad. 8. Gestionar de manera oportuna las PQRSDF y requerimientos por parte de los diferentes solicitantes y entes de control conforme a la competencia de la OAI. 9. Todas las demás que determine el supervisor del contrato y que tengan relación directa con el objeto contractual</t>
  </si>
  <si>
    <t>El valor del contrato a celebrar es hasta por la suma de CIENTO VEINTISÉIS MILLONES DOSCIENTOS TREINTA Y TRES MIL CUATROCIENTOS NOVENTA Y DOS PESOS M/CTE ($126.233.492,00), incluido los impuestos a que haya lugar.</t>
  </si>
  <si>
    <t>CONSUELO GAUTA GÓMEZ</t>
  </si>
  <si>
    <t xml:space="preserve">SISTEMAS DE INFORMACION Y
DOCUMENTACION </t>
  </si>
  <si>
    <t>Prestar servicios profesionales para apoyar en el proceso de gestión documental, desarrollo y mantenimiento del acervo bibliográfico, mediante el procesamiento técnico y físico, la preservación, la organización de los recursos producidos por el Ministerio y del sector ambiente que se integren a las colecciones de la Biblioteca Especializada.</t>
  </si>
  <si>
    <t>1. Apoyar y gestionar la adquisición de materiales bibliográficos en diferentes soportes, mediante mecanismos de donación con organismos públicos y privados relacionados con la misionalidad del Ministerio de Ambiente y Desarrollo Sostenible. 2. Apoyar y gestionar el flujo y la disposición del acervo bibliográfico mediante el análisis de contenido, determinando su destino final (catalogación, difusión o descarte) con base en la pertinencia y el valor informativo de los documentos. 3. Apoyar el acopio de la documentación de gestión de la SEP y sus grupos en soporte físico y digital, aplicando el proceso de organización documental que comprende la clasificación, ordenación, foliación y almacenamiento, así como la descripción en los formatos establecidos por la Entidad, garantizando la adecuada conservación y preservación de los archivos. 4. Atender de manera oportuna los requerimientos y seguimientos emitidos por el Grupo Interno de Gestión Documental del Ministerio, garantizando el cumplimiento de los lineamientos institucionales. 5. Apoyar en los procesos de catalogación en los Sistema de Gestión Bibliotecaria de la Entidad, empleando los formatos establecidos y las normas de catalogación vigentes se Según correspondan a los recursos de las diferentes colecciones de la Biblioteca. 6. Apoyar y gestionar los documentos de archivo en el Sistema de Gestión de Documentos Electrónicos de la Entidad, de acuerdo con los lineamientos establecidos por el Ministerio y las políticas institucionales vigentes. 7. Reunir y organizar los documentos técnicos producidos en la SEP y sus grupos (manuales, lineamientos, guías, entre otros) para conformar y alimentar el repositorio institucional de gestión del conocimiento, de acuerdo con los lineamientos establecidos por el Grupo de Divulgación. 8. Apoyar la gestión de las entregas bibliográficas producto de solicitudes, para asegurar la divulgación de los materiales producidos por las áreas técnicas misionales del Ministerio y del sector ambiente. 9. Participar en las reuniones relacionadas con las acciones misionales de la dependencia, dejando constancia formal de la asistencia a través de los correspondientes soportes, actas y otras fuentes de verificación pertinentes. 10. Las demás obligaciones que se le asignen y que tengan relación directa con el objeto del contrato.</t>
  </si>
  <si>
    <t>LUZ ADRIANA JIMENEZ PATIÑO</t>
  </si>
  <si>
    <t xml:space="preserve"> ESTUDIOS POLITICOS Y RESOLUCION
DE CONFLICTOS</t>
  </si>
  <si>
    <t>Prestación de servicios profesionales a la Dirección de Gestión Integral de Recurso Hídrico del Ministerio de Ambiente y Desarrollo Sostenible para el fortalecimiento de la Gobernanza Territorial en la Cuenca del Río Atrato, mediante acciones de articulación con las entidades vinculadas en la Sentencia T 622 de 2016, Río Atrato Sujeto de Derechos."</t>
  </si>
  <si>
    <t xml:space="preserve">1. Acompañar y apoyar las acciones correspondientes al fortalecimiento del accionar del Ministerio de 
Ambiente y Desarrollo Sostenible en su calidad de Representante legal del rio Atrato en cumplimiento de 
la orden cuarta de la Sentencia T -622 de 2016. 
2. Articular técnicamente y realizar la interlocución interinstitucional desde el componente social, en los 
diferentes espacios y escenarios de trabajo, planificación y concertación que se desarrollen en relación con 
el cumplimiento de las órdenes establecidas en la Sentencia T 622 de 2016 del río Atrato. 
3. Participar en reuniones, foros académicos, eventos, mesas técnicas y demás espacios de discusión 
desarrollados en el marco de la Sentencia T- 622 de 2016. 
4. Apoyar la implementación de acciones desde el componente social en cumplimiento de la orden quinta de 
la Sentencia T- 622 de 2016 del río Atrato, principalmente lo relacionado a la implementación de la escuela 
de Liderazgo socioambiental.  
5. Apoyar la elaboración y consolidación de informes periódicos o inhabituales y/o documentos técnicos desde 
el componente social para dar respuesta a los órganos de control, las comunidades accionantes y demás 
actores. 
6. Apoyar técnicamente al grupo de Fortalecimiento de Gobernanza del Agua, en la atención de las demás 
órdenes judiciales y/o procesos de gobernanza del agua, de acuerdo con la priorización que sea definida 
desde la supervisión del contrato. 
7. Las demás que le asigne el supervisor del contrato y que tengan relación directa con el objeto. </t>
  </si>
  <si>
    <t>El término estrictamente indispensable para que el contratista cumpla con el objeto y obligaciones contractuales será DIEZ (10) MESES, o hasta 31 de diciembre, lo primero que ocurra.</t>
  </si>
  <si>
    <t>Prestar los servicios profesionales al Viceministerio de Políticas y Normalización Ambiental para apoyar la gestión técnica y seguimiento de los proyectos regulatorios a cargo de las áreas adscritas al despacho y la agenda regulatoria.</t>
  </si>
  <si>
    <t>1. Presentar dentro de los primeros 15 días calendario de la ejecución del contrato, un plan de trabajo que incluya un cronograma de actividades donde se detalle la forma en la que se ejecutarán cada una de las obligaciones contractuales. 2. Revisar y conceptuar sobre la viabilidad técnica y normativa de los proyectos regulatorios generados por las direcciones adscritas al despacho. 3. Realizar la revisión técnica de los proyectos regulatorios puestos a consideración por parte de otras carteras del Gobierno Nacional y que requieren viabilidad del Viceministerio de Políticas y Normalización Ambiental. 4. Participar en las reuniones, conferencias, comités y sesiones de trabajo a las que sea convocado y que se requieran en el marco de sus obligaciones contractuales. 5. Apoyar las acciones de mejora requeridas para la implementación del Procedimiento de Instrumentación Normativa P-M-INA-09. 6. Colaborar y apoyar con la consolidación de la agenda regulatoria del despacho del Viceministerio de Políticas y Normalización Ambiental y sus dependencias 7. Apoyar la generación de insumos y conceptos requeridos para la implementación de los Procedimientos de Formulación e Implementación de Políticas Públicas Ambientales, así como el reporte de los indicadores de gestión del Procedimiento de Instrumentación Normativa P-M-INA-09. 8. Apoyar las actividades y generación de insumos requeridas por el supervisor del contrato.</t>
  </si>
  <si>
    <t>El término estrictamente indispensable para que el contratista cumpla con el objeto y obligaciones contractuales será de ONCE MESES (11) Y QUINCE (15) DÍAS CALENDARIO, o hasta 31 de diciembre del año de la suscripción del contrato, lo primero que ocurra.</t>
  </si>
  <si>
    <t>ANDRÉS FELIPE VELASCO RIVERA</t>
  </si>
  <si>
    <t>Prestar servicios profesionales al Viceministerio de Políticas y Normalización Ambiental para el análisis de información, la planificación, la articulación interinstitucional para el desarrollo de estrategias de intervención relacionadas con el control a la deforestación y otros delitos ambientales.</t>
  </si>
  <si>
    <t>1. Presentar dentro de los primeros 15 días calendario de la ejecución del contrato, un plan de trabajo que incluya un cronograma de actividades donde se detalle la forma en la que se ejecutarán cada una de las obligaciones contractuales. 2. Desarrollar el accionar institucional del Ministerio de Ambiente y Desarrollo Sostenible en el marco del programa CONALDEF. 3. Articular la planeación y ejecución de estrategias e intervenciones para luchar contra la deforestación. 4. Participar en los grupos interinstitucionales a que haya lugar en el marco de la implementación del programa CONALDEF. 5. Generar y actualizar los informes en relación con el avance del programa CONALDEF. 6. Apoyar la definición e implementación de la política nacional de lucha contra la deforestación 7. Responder las peticiones y solicitudes allegadas a la Entidad, requerimientos de entes de control, entre otros, en el marco de la lucha contra la deforestación. 8. Participar en las reuniones, mesas de trabajo y recorridos de campo a los que sea delegado (a) en el marco de la lucha contra la deforestación y otros delitos ambientales asociados. 9. Hacer seguimiento a los casos priorizados en el marco de la lucha contra la deforestación y otros delitos ambientales asociados 10. Las demás que sean asignadas por el supervisor</t>
  </si>
  <si>
    <t>El valor del contrato a celebrar es hasta por la suma CIENTO SESENTA Y CUATRO MILLONES DOSCIENTOS VEINTE MIL PESOS M/CTE ($164.220.000), incluido los impuestos a que haya lugar.</t>
  </si>
  <si>
    <t>LIBIA ROSARIO GRUESO CASTELBLANCO</t>
  </si>
  <si>
    <t xml:space="preserve">VICEMINISTRA DE POLÍTICAS Y NORMALIZACIÓN AMBIENTAL DIRECCIÓN DE ASUNTOS MARINOS COSTEROS Y RECURSOS ACUÁTICOS </t>
  </si>
  <si>
    <t>Prestar servicios profesionales al Viceministerio de Políticas y Normalización Ambiental para el seguimiento al cumplimiento de acuerdos de la movilización social, enfoque étnico, generacional y de género a cargo del despacho.</t>
  </si>
  <si>
    <t>1. Presentar dentro de los primeros 15 días calendario de la ejecución del contrato, un plan de trabajo que incluya un cronograma de actividades donde se detalle la forma en la que se ejecutarán cada una de las obligaciones contractuales. 2. Apoyar desde un enfoque técnico procesos de movilización social y demás procesos con grupos étnicos, en los que participe el despacho y sus dependencias mediante la generación de reportes y análisis que sean requeridos. 3. Apoyar la actualización de las herramientas de seguimiento y articulación de los procesos necesarios con las entidades del SINA (Sistema Nacional Ambiental) y demás entidades responsables del cumplimiento de los acuerdos relacionados con el objeto contractual. 4. Proyectar y presentar informes mensuales, relacionados con los requisitos técnicos, jurídicos y financieros para avanzar en el efectivo cumplimiento de los compromisos de los acuerdos de movilización social en cabeza de las direcciones adscritas al viceministerio. 5. Apoyar el seguimiento y consolidación de los reportes de las áreas técnicas en materia de cumplimiento de los acuerdos de movilización social en los que participen las dependencias del viceministerio. 6.Participar y asistir a las reuniones virtuales y/o presenciales a que sea convocado en el territorio nacional apoyando la consolidación y actualización de los compromisos a cargo del Despacho. 7. Acompañar las actividades relacionadas con el conocimiento tradicional derivadas de la movilización social, enfoque étnico, generacional y de género. 8.Las demás que determine el supervisor del contrato, relacionadas con el ejercicio de sus obligaciones y del objeto contractual.</t>
  </si>
  <si>
    <t>El término estrictamente indispensable para que el contratista cumpla con el objeto y obligaciones contractuales será de UN ONCE MESES (11) Y QUINCE (15) DÍAS CALENDARIO, o hasta 31 de diciembre del año de la suscripción del contrato, lo primero que ocurra.</t>
  </si>
  <si>
    <t>BLANCA CECILIA ROJAS ARIAS</t>
  </si>
  <si>
    <t>Prestar servicios profesionales al Viceministerio de Políticas y Normalización Ambiental para atender los requerimientos de los órganos de control y las actividades técnicas de acciones orientadas por el Despacho.</t>
  </si>
  <si>
    <t xml:space="preserve">1. Presentar dentro de los primeros 15 días calendario de la ejecución del contrato, un plan 
de trabajo que incluya un cronograma de actividades donde se detalle la forma en la que se 
ejecutarán cada una de las obligaciones contractuales. 
2. Adelantar la revisión técnica de las solicitudes oficiales, conforme a las competencias 
del Viceministerio de Políticas y Normalización Ambiental, y gestionar el envío de aquellas que 
correspondan a otras entidades. 
3. Monitorear las respuestas a las comunicaciones oficiales de los órganos de control 
que deban ser gestionadas por el despacho del Viceministro de Políticas y Normalización 
Ambiental, proporcionando alertas oportunas para garantizar el cumplimiento de los plazos 
establecidos por la legislación vigente 
4. Articular entre el Viceministerio y la Oficina de Control Interno del Ministerio de 
Ambiente y Desarrollo Sostenible, la revisión de las acciones de mejora vinculadas con las 
funciones del Viceministerio de Políticas y Normalización Ambiental y sus direcciones técnicas 
5. Brindar apoyo técnico en la revisión de informes ambientales relacionados con las 
funciones del Viceministerio de Políticas y Normalización Ambiental, según sea necesario, 
asegurando el cumplimiento de los procedimientos internos del Sistema Integrado de Gestión - SIG. 
6. Implementar acciones orientadas al cumplimiento de los compromisos ambientales 
liderados por el Viceministerio de Políticas y Normalización Ambiental y sus direcciones 
técnicas, integrando principios de sostenibilidad 
7. Realizar las demás obligaciones inherentes a la naturaleza del contrato y las que le sean 
asignadas por el supervisor del contrato, necesarias para garantizar el cumplimiento del objeto 
contractual. </t>
  </si>
  <si>
    <t>El valor del contrato a celebrar es hasta por la suma CIENTO QUINCE MILLONES PESOS M/CTE ($115.000.000), incluido los impuestos a que haya lugar.</t>
  </si>
  <si>
    <t>El término estrictamente indispensable para que el contratista cumpla con el objeto y obligaciones contractuales será de ONCE MESES (11) Y QUINCE (15) DÍAS, o hasta 31 de diciembre del año de la suscripción del contrato, lo primero que ocurra.</t>
  </si>
  <si>
    <t>GODOFREDO SAMPEDRO BORRERO</t>
  </si>
  <si>
    <t>Prestación de servicios profesionales al Grupo de Contabilidad para el reconocimiento y manejo contable de los hechos económicos que se desarrollen en virtud de la ejecución del Fondo para la Vida y la Biodiversidad – PA FPVB, y demás operaciones contables conforme a las Obligaciones específicas.</t>
  </si>
  <si>
    <t xml:space="preserve">1. Apoyar la identificación, análisis y definición de las transacciones y documentos que respalden el reconocimiento, 
medición, revelación y presentación de los hechos económicos relacionados con la asignación, ejecución y pago 
del Fondo para la Vida y la Biodiversidad (PA FPVB), en cumplimiento del Marco Normativo para Entidades de 
Gobierno y sus lineamientos.  
2. Desarrollar y gestionar los archivos planos necesarios para el registro contable de las transacciones económicas 
en el Sistema Integrado de Información Financiera (SIIF) Nación, una vez que estas hayan sido analizadas, 
identificadas, soportadas y correctamente relacionadas.  
3. Realizar apoyo en la conciliación de los saldos correspondientes a cada cuenta contable vinculada al registro 
inicial de las transacciones, verificando la consistencia con los informes y reportes financieros presentados por 
la fiduciaria y otras entidades públicas, especialmente en lo relacionado con operaciones recíprocas. Esto incluirá 
la depuración y ajuste de los saldos para asegurar la integridad y precisión total de la información.  
4. Gestionar las actividades relacionadas con la solicitud de parametrización y sistematización de las operaciones 
en el SIIF Nación, colaborando estrechamente con la Contaduría General de la Nación para garantizar el 
cumplimiento normativo y la correcta integración de los procesos.  
5. Elaborar y presentar los informes contables correspondientes al Fondo para la Vida y la Biodiversidad (FPVB), 
proyectando y respondiendo a los requerimientos de usuarios internos y externos de manera oportuna y clara.  
6. Asistir al Ministerio de Ambiente y Desarrollo Sostenible proporcionando criterios contables para asegurar la 
correcta aplicación del Marco Normativo en los asuntos vinculados al Fondo para la Vida y la Biodiversidad (PA 
FPVB). </t>
  </si>
  <si>
    <t>El valor del contrato a celebrar es hasta por la suma de SETENTA MILLONES SETECIENTOS OCHENTA Y OCHO MIL PESOS M/CTE ($ 70.788.000) incluido los impuestos a que haya lugar.</t>
  </si>
  <si>
    <t>El término estrictamente indispensable para que el contratista cumpla con el objeto y obligaciones contractuales será de Once (11) Meses y Diecisiete (17) días, o hasta el 31 de diciembre de 2026, lo primero que ocurra.</t>
  </si>
  <si>
    <t>LUZ AMANDA BUITRAGO SALAZAR</t>
  </si>
  <si>
    <t xml:space="preserve"> GRUPO CONTROL INTERNO DISCIPLINARIO</t>
  </si>
  <si>
    <t>Prestar los servicios profesionales en el Grupo de Control Interno Disciplinario para apoyar el cumplimiento de los indicadores del proceso de gestión disciplinaria y la debida adecuación fáctica y jurídica de los proyectos interlocutorios y de fondo presentados a firma del Operador Disciplinario de Instrucción de Primera Instancia.</t>
  </si>
  <si>
    <t xml:space="preserve">
1. Examinar la documentación ingresada al área y apoyar su adecuada asignación y 
seguimiento entre los abogados sustanciadores. 
2. Preparar la respuesta correspondiente a las PQRSD que le hayan sido 
asignadas, garantizando su viabilidad jurídica. 
3. Colaborar en el análisis legal de los documentos producidos por los profesionales 
del área, proponiendo las modificaciones necesarias para viabilizar la firma final 
de la decisión por parte del Operador Disciplinario. 
4. Apoyar el cumplimiento y reporte de los indicadores del proceso de gestión 
disciplinaria. 
5. Contribuir al monitoreo y reporte del avance en el cumplimiento de las metas 
establecidas en el Plan de Acción. 
6. Gestionar los documentos relacionados con la etapa de instrucción del proceso 
disciplinario, verificando su actualización y correcta publicación. 
7. Guardar la debida reserva respecto de la información, documentación producida 
y recibida y a la que tenga acceso debido a la ejecución contractual. 
8. Las demás que le sean asignadas y que tengan relación con el objeto del 
contrato.</t>
  </si>
  <si>
    <t>El valor del contrato a celebrar es hasta por la suma de NOVENTA Y SEIS MILLONES CUARENTA Y TRES MIL DOSCIENTOS PESOS M/CTE ($96.043.200), incluido los impuestos a que haya lugar.</t>
  </si>
  <si>
    <t>NADIA SUSANA VALDERRAMA MONTOYA</t>
  </si>
  <si>
    <t>Coordinador (a) 
del Grupo de Control Interno Disciplinario</t>
  </si>
  <si>
    <t xml:space="preserve">
MARIA CAMILA GOMEZ SERRANO</t>
  </si>
  <si>
    <t>Prestar los servicios profesionales a la Oficina de Negocios Verdes y Sostenibles para apoyar la estructuración de lineamientos de políticas y/o programas y/o proyectos con enfoque diferencial y de derechos, relacionadas con los pueblos y comunidades indígenas, en articulación con el Plan Nacional de Desarrollo, el Plan Nacional de Negocios Verdes, el Programa Nacional de Pagos por Servicios Ambientales.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</si>
  <si>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el relacionamiento con pueblos y comunidades indígenas, en el marco del cumplimiento de los 
compromisos establecidos en el Plan Nacional de Desarrollo 2022 – 2026. 
3. Realizar el apoyo a la formulación y seguimiento de proyectos, en el marco del Plan Nacional de 
Negocios Verdes y el Programa de Pagos por Servicios Ambientales, en beneficio de las comunidades 
y pueblos indígenas. 
4. Apoyar el seguimiento técnico a las órdenes judiciales, medidas y compromisos derivados de 
decisiones constitucionales o administrativas que involucren pueblos y comunidades indígenas, a 
través de un enfoque interseccional y de género que salvaguarde la integridad cultural y territorial. 
5. Identificar brechas, retos y oportunidades para el fortalecimiento de las capacidades técnicas, 
organizativas y de participación de los pueblos indígenas en los programas y estrategias de la Oficina 
de Negocios Verdes y Sostenibles. 
6. Apoyar la supervisión en el componente  técnico de los contratos y/o convenios que le sean asignados 
por el supervisor. 
7. Proyectar y gestionar respuesta, en los términos previstos en la ley, de las PQRS que le sean 
asignadas por la supervisión a través de la plataforma ARCA o por otro medio o herramienta de la 
entidad, relacionado con el objeto del contrato.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</si>
  <si>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El valor del contrato a celebrar es hasta por la suma de OCHENTA MILLONES DE PESOS M/CTE $80.000.000 incluido los impuestos a que haya lugar.</t>
  </si>
  <si>
    <t>El término estrictamente indispensable para que el contratista cumpla con el objeto y obligaciones contractuales será de DIEZ (10) MESES o hasta 31 de diciembre del año 2026, lo primero que ocurra.</t>
  </si>
  <si>
    <t>RICARDO MAYO CORDOBA</t>
  </si>
  <si>
    <t>Prestar los servicios profesionales a la Oficina de Negocios Verdes y Sostenibles para apoyar el análisis jurídico tributario de los instrumentos económicos ambientales e incentivos para la conservación, en su actualización de sistema y método, implementación y seguimiento.</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</si>
  <si>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Elaborar los insumos, documentos y análisis jurídicos, que permitan la viabilidad jurídica de las iniciativas normativas reglamentarias relacionadas con los instrumentos económicos ambientales e incentivos para la conservación, en su actualización de sistema y método, implementación y seguimiento, de acuerdo con los requerimientos de la oficina y conforme con la normatividad vigente. 3. Elaborar los insumos necesarios para atender y responder en materia tributaria a los requerimientos judiciales, cumplimiento de las sentencias de primera o segunda instancia que se ocasionen durante la implementación y seguimiento de los instrumentos económicos ambientales e incentivos a la conservación. 4. Elaborar insumos y proyectar las respuestas a las solicitudes asignadas tanto internas como externas, que se presenten a la Oficina de Negocios Verdes y Sostenibles, en materia jurídico-tributaria, conforme a lo señalado en el objeto contractual. 5. Participar en las reuniones relacionadas con el objeto contractual que me sean asignadas, para lo cual se deben allegar los soportes de la asistencia, ayudas de memoria y soporte del seguimiento a los compromisos establecidos, en caso de aplicar. 6. Las demás que determine el supervisor del contrato, relacionadas con el objeto contractual y el ejercicio de sus obligaciones.</t>
  </si>
  <si>
    <t xml:space="preserve">FEDERICO MEDIORREAL GUTIERREZ </t>
  </si>
  <si>
    <t>Prestar los servicios profesionales a la Oficina de Negocios Verdes y Sostenibles, para apoyar la elaboración de insumos requeridos en las acciones requeridas para el seguimiento e implementación de la tasa retributiva por vertimientos puntuales, así como la generación de información que se requiera en la actualización del sistema y método de los demás instrumentos económicos existentes a cargo de la dependencia.</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</si>
  <si>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y 
ejecución. 
2.Realizar seguimiento a la implementación de la Tasa Retributiva por Vertimientos Puntuales al Agua, 
conforme con los reportes allegados por las autoridades ambientales, incluyendo dentro de estas la 
elaboración de informes a que haya lugar.  
3. Proyectar las respuestas, a las solicitudes allegadas tanto internas como externas, relacionadas con 
el objeto contractual, desde el componente económico.  
4. Elaborar los insumos económicos que contribuyan a las acciones de actualización del sistema y 
método de los instrumentos económicos a cargo de la Oficina de Negocios Verdes y Sostenibles, 
conforme con el Plan de Acción de la dependencia.  
5. Asistir a mesas de trabajo, talleres, socializaciones y demás espacios tanto internos como externos, 
cuyo objeto sea la orientación desde el punto de vista económico, en la implementación y/o reporte 
del instrumento denominado Tasa Retributiva por Vertimientos Puntuales, conforme a la normatividad 
que actualmente lo regula.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</si>
  <si>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El valor del contrato a celebrar es hasta por la suma de CINCUENTA Y TRES MILLONES DE PESOS M/CTE ($53.000.000), incluido los impuestos a que haya lugar.</t>
  </si>
  <si>
    <t>IVAN EDUARDO RAMOS VELÁSQUEZ</t>
  </si>
  <si>
    <t>Prestar los servicios profesionales a la Oficina de Negocios Verdes y Sostenibles para apoyar la estructuración, evaluación y seguimiento a los proyectos que se gestionen en la misma, relacionados con Agrosistemas sostenibles, en las líneas de inversión de Negocios Verdes y Pago por Servicios Ambientales.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</si>
  <si>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la estructura de proyectos y/o programas de Pago por Servicios Ambientales y/o Negocios Verdes para los componentes de Bioeconomía y Agrosistemas Sostenibles, bajo los lineamientos de la oficina de Negocios Verdes y Sostenibles. 3. Desarrollar estrategias de fortalecimiento de Negocios Verdes y sus cadenas de valor relacionados con Agrosistemas sostenibles. 4. Realizar la evaluación y seguimiento a proyectos y/o convenios relacionados con sistemas productivos sostenibles, Pagos por Servicios Ambientales, Negocios Verdes y/o Bioeconomía, bajo los lineamientos de la oficina de Negocios Verdes y Sostenibles. 5. Desarrollar modelos de fortalecimiento aplicables a proyectos de Negocios Verdes y sus cadenas de valor relacionados con producción animal sostenible. 6. Apoyar la supervisión en el componente técnico de los contratos y/o convenios que le sean asignados por el supervisor.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</si>
  <si>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 valor del contrato a celebrar es hasta por la suma SETENTA Y CINCO MILLONES DE PESOS M/CTE ($75.000.000), incluido los impuestos a que haya lugar.</t>
  </si>
  <si>
    <t>GINA CAROLINA AVELLA CASTIBLANCO</t>
  </si>
  <si>
    <t>JUAN PABLO RUBIO CORREA</t>
  </si>
  <si>
    <t xml:space="preserve">INGENIERIA EN TELECOMUNICACIONES </t>
  </si>
  <si>
    <t>Prestación de servicios profesionales a la Oficina de Tecnologías de la Información y la Comunicación del Ministerio de Ambiente y Desarrollo Sostenible para apoyar la administración, operación y soporte de los equipos activos de red y de seguridad perimetral del Ministerio de Ambiente y Desarrollo Sostenible.</t>
  </si>
  <si>
    <t>1. Gestionar incidentes o requerimientos reportados en la herramienta de gestión y mesa de asistencia, 
manteniendo una adecuada documentación de estos, de conformidad con los ANS pactados en los 
procedimientos establecidos por la entidad. 
2. Apoyar la administración y mantenimiento de la solución de Seguridad Perimetral de la Entidad en su 
componente onpremise 
3. Apoyar el diseño, implementación, mantenimiento y la segmentación de la red (VLANs, Zonas de Seguridad,  
4. Apoyar la construcción, depuración y actualización de la documentación de las reglas del firewall , eliminando 
reglas obsoletas o inseguras y asegurando que todas cumplan con las características de protección requeridas. 
5. Apoyar la administración, seguimiento y control de las conexiones de Red Privada Virtual (VPN), tanto site
to-site, como las de acceso remoto para usuarios (FortiClient VPN). 
6. Apoyar la administración y mantenimiento  de la infraestructura de red LAN y WLAN (switches, access points), 
garantizando la disponibilidad y el rendimiento dispuesto por estos. 
7. Apoyar la configuración de parámetros de red y seguridad orientados al protocolo IPv6 
8. Apoyar el monitoreo permanente a la red de datos de la Entidad, así como a los eventos de seguridad de red 
(Administrador de eventos), respondiendo a alertas de intrusión o rendimiento. 
9. Apoyar el soporte de segundo Nivel  para todos los incidentes relacionados con la conectividad de red, 
seguridad perimetral y VPNs. 
10. Apoyar la administración sobre la herramienta de control de acceso NAC y servidor DHCP, con el que 
actualmente cuenta a entidad, permitiendo los accesos seguros a  la red. 
11 Apoyar la actualización la documentación de la red, incluyendo diagramas físicos y lógicos detallados. 
12.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13. Las demás actividades que le asigne el supervisor del contrato y que tengan relación con el objeto 
contractual</t>
  </si>
  <si>
    <t>El valor del contrato a celebrar es hasta por la suma de CINCUENTA Y OCHO MILLONES TRESCIENTOS MIL PESOS M/CTE ($58.300.000), incluido los impuestos a que haya lugar.</t>
  </si>
  <si>
    <t>FREDY ALEJANDRO MORENO CASTRO</t>
  </si>
  <si>
    <t>INGENIERIA DE SISTEMAS Y
COMPUTACION</t>
  </si>
  <si>
    <t>Prestación de servicios profesionales a la Oficina de Tecnologías de la Información y la Comunicación del Ministerio de Ambiente y Desarrollo Sostenible para apoyar el diseño, desarrollo, mantenimiento y mejora de componentes de software y aplicaciones web asociados al servidor y lógica de negocio de los sistemas de información institucionales.</t>
  </si>
  <si>
    <t>1. Apoyar el desarrollo, ajuste y mejora de componentes de software conforme a los lineamientos técnicos y de 
arquitectura definidos por la entidad. 
2. Participar en la revisión y validación técnica de la arquitectura, infraestructura y lineamientos tecnológicos 
aplicables a los sistemas institucionales. 
3. Apoyar la documentación asociados con los desarrollos realizados. 
4. Apoyar la realización de pruebas técnicas o de validación sobre los componentes o servicios construidos o 
modificados. 
5. Apoyar la documentación y versionamiento de los artefactos desarrollados, conforme a los procedimientos 
de gestión de configuración definidos. 
6. Apoyar la identificación y reporte de mejoras técnicas que contribuyan a la estabilidad, escalabilidad o 
alineación tecnológica de las soluciones. 
7. Participar en espacios de revisión técnica, seguimiento o evaluación de avances de desarrollo. 
8. Atender observaciones o solicitudes técnicas derivadas de supervisión, pruebas o validaciones internas. 
9. Contribuir en actividades de aseguramiento de buenas prácticas de desarrollo y alineación con estándares 
institucionales. 
10.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11. Las demás actividades que le asigne el supervisor del contrato y que tengan relación con el objeto 
contractual</t>
  </si>
  <si>
    <t xml:space="preserve"> C-3299-0900-28-10101C-3299065-02</t>
  </si>
  <si>
    <t>ALEX SEBASTIAN BLANCO OCHOA</t>
  </si>
  <si>
    <t xml:space="preserve">1.  Elaborar y proyectar las respuestas a los derechos de petición, requerimientos y demás 
comunicaciones que formule el Congreso de la República al Ministerio de Ambiente y Desarrollo 
Sostenible, conforme a las directrices de la Oficina Asesora Jurídica 
2.  Redactar y revisar los documentos jurídicos necesarios para la gestión de las solicitudes del 
Congreso de la República, tales como memorandos, traslados, convocatorias a mesas de trabajo, 
comunicaciones oficiales y demás instrumentos relacionados con el objeto contractual. 
3. Apoyar jurídicamente al Despacho del Ministro y a la Oficina Asesora Jurídica en la coordinación 
con las distintas Direcciones Técnicas de la entidad, con el propósito de recopilar y consolidar los 
insumos técnicos requeridos para atender las solicitudes y derechos de petición, realizando el 
seguimiento a la obtención de los vistos buenos hasta la firma y radicación definitiva de las 
respuestas. 
4. Realizar el registro y la verificación de los plazos de atención de los requerimientos provenientes del 
Congreso de la República, con el fin de apoyar el seguimiento y el cumplimiento oportuno por parte 
del Ministerio. 
5. Analizar, elaborar y entregar los documentos, informes, actas y demás respuestas que requiera el 
supervisor del contrato en el marco del desarrollo de las actividades jurídicas a su cargo. 
6. Acompañar a la Oficina Asesora Jurídica en la preparación y desarrollo de reuniones, mesas de   
trabajo y demás espacios de coordinación interna o externa relacionados con el objeto contractual. 
7. Ejecutar las demás tareas o actividades que le asigne el supervisor del contrato, siempre que estén 
vinculadas directamente el alcance del objeto contractual. </t>
  </si>
  <si>
    <t>ANDREA TATHIANA GAONA CAMACHO</t>
  </si>
  <si>
    <t>Prestar los servicios profesionales para apoyar a la Dirección de Gestión Integral del Recurso Hídrico (DGIRH) en el impulso técnico y operativo de las acciones del clúster de sistemas de información del Plan de Acción del Consejo Estratégico de Cuenca Hidrográfica del Río Bogotá – CECH, así como en el fortalecimiento del subproceso de seguimiento estratégico en el marco de la Sentencia del Río Bogotá.</t>
  </si>
  <si>
    <t>1. Apoyar el acompañamiento y articulación institucional con los municipios de la cuenca del río Bogotá, en el marco de la Orden 4.15 de la Sentencia del Río Bogotá y de las funciones del Ministerio de Ambiente y Desarrollo Sostenible como Secretaría Técnica del CECH. 2. Impulsar las acciones del clúster de sistemas de información en el marco de la implementación del Plan de Acción del CECH, promoviendo el desarrollo técnico y operativo de las actividades asociadas a la Mesa Técnica y la Mesa SIRIO, en cumplimiento de las órdenes 4.5, 4.6, 4.67 y 4.68 de la Sentencia del Río Bogotá. 3. Apoyar e impulsar las acciones del subproceso de seguimiento estratégico de la Sentencia del Río Bogotá, específicamente aquellas asociadas al sistema de indicadores (Orden 4.73). 4. Apoyar la atención de los requerimientos y solicitudes allegadas en el marco de los compromisos del Ministerio de Ambiente y Desarrollo Sostenible con la Sentencia del Río Bogotá, en su rol de Secretaría Técnica del CECH y Coordinador de la Mesa de Articulación Nacional, elaborando los insumos y soportes técnicos necesarios relacionados con el clúster de sistemas de información. 5. Consolidar y actualizar informes técnicos, matrices de avance y herramientas de gestión que respalden el cumplimiento de las acciones asociadas al clúster de sistemas de información. 6. Definir y presentar la ruta técnica de trabajo anual, que integre la planeación, cronograma, entregables e instrumentos de seguimiento de las actividades del clúster de sistemas de información, en concordancia con las orientaciones del supervisor y con los objetivos estratégicos del Plan de Acción CECH 2024–2027. 7. Desarrollar las demás actividades que le sean requeridas por el supervisor del contrato, relacionadas con el objeto contractual y orientadas al fortalecimiento técnico del clúster de sistemas de información y seguimiento estratégico en el marco de la Sentencia del Río Bogotá.</t>
  </si>
  <si>
    <t>El valor del contrato a celebrar es hasta por la suma de Noventa y dos millones seiscientos sesenta y dos mil novecientos veinte pesos M/CTE ($ 92.662.920), incluido los impuestos a que haya lugar.</t>
  </si>
  <si>
    <t>El término estrictamente indispensable para que el contratista cumpla con el objeto y obligaciones contractuales será de diez (10) meses, o hasta 31 de diciembre del 2026, lo primero que ocurra.</t>
  </si>
  <si>
    <t>ZULAY PATRICIA VILLEGAS RAPALINO</t>
  </si>
  <si>
    <t>Prestar los servicios profesionales para apoyar a la Dirección de Gestión Integral del Recurso Hídrico (DGIRH) en el impulso técnico y operativo de las acciones del Clúster de Proyectos Estratégicos y Gestión Financiera del Plan de Acción del Consejo Estratégico de Cuenca Hidrográfica del Río Bogotá – CECH, así como en el marco de los compromisos del Ministerio de Ambiente y Desarrollo Sostenible con la Sentencia de Acción Popular del río Bogotá y en su rol como coordinador de la Mesa de Articulación Nacional.</t>
  </si>
  <si>
    <t>1. Apoyar el acompañamiento y articulación institucional con los municipios de la cuenca del río Bogotá, en 
el marco de la Orden 4.15 de la Sentencia del Río Bogotá y de las funciones del Ministerio de Ambiente y 
Desarrollo Sostenible como Secretaría Técnica del CECH. 
2. Impulsar las acciones del Clúster de Proyectos Estratégicos y Gestión Financiera en el marco de la 
implementación del Plan de Acción del Consejo Estratégico de Cuenca Hidrográfica del Río Bogotá – CECH 
y de la Mesa de Articulación Nacional de la Sentencia, promoviendo el desarrollo técnico y operativo de las 
actividades definidas en las mesas de POMCAS y Proyectos Estratégicos, Financiera y de Sectores 
Productivos, en cumplimiento de las órdenes 4.3, 4.17, 4.63 y 4.75 de la Sentencia del Río Bogotá. 
3. Apoyar la atención de los requerimientos y solicitudes allegadas en el marco de los compromisos del 
Ministerio de Ambiente y Desarrollo Sostenible con la Sentencia del Río Bogotá, en su rol de Secretaría 
Técnica del CECH y Coordinador de la Mesa de Articulación Nacional, elaborando los insumos y soportes 
técnicos necesarios relacionados con proyectos, aspectos financieros y sectores productivos. 
4. Consolidar y actualizar informes técnicos, matrices de avance e instrumentos de seguimiento que 
respalden el cumplimiento de las acciones del Clúster de Proyectos Estratégicos y Gestión Financiera. 
5. Definir y presentar la ruta técnica de trabajo anual, que integre la planeación, cronograma, entregables e 
instrumentos de seguimiento de las actividades del Clúster de Proyectos Estratégicos y Gestión Financiera, 
en concordancia con las orientaciones del supervisor y con los objetivos estratégicos del Plan de Acción 
CECH 2024–2027. 
6. Desarrollar las demás actividades que le sean requeridas por el supervisor del contrato, relacionadas con 
el objeto contractual y orientadas al fortalecimiento técnico y operativo del Clúster de Proyectos 
Estratégicos y Gestión Financiera en el marco de la Sentencia del Río Bogotá.</t>
  </si>
  <si>
    <t>El valor del contrato a celebrar es hasta por la suma de Ochenta y ocho millones setecientos treinta y tres mil seiscientos ochenta pesos M/CTE ($ 88.733.680)), incluido los impuestos a que haya lugar.</t>
  </si>
  <si>
    <t>El término estrictamente indispensable para que el contratista cumpla con el objeto y obligaciones contractuales será de Diez (10) meses, o hasta 31 de diciembre del 2025, lo primero que ocurra.</t>
  </si>
  <si>
    <t>EMILIO ANDRES GOMEZ GARCIA</t>
  </si>
  <si>
    <t>Prestar servicios profesionales a la Dirección de Gestión Integral del Recurso Hídrico del Ministerio de Ambiente y Desarrollo Sostenible, para apoyar técnicamente las acciones de fortalecimiento y seguimiento de los instrumentos de planificación de cuencas y acuíferos, así como los compromisos y prioridades territoriales en la Macrocuenca Caribe.</t>
  </si>
  <si>
    <t>1. Brindar apoyo a los ejercicios de fortalecimiento de capacidades dirigido a las Autoridades Ambientales priorizadas y otros actores locales asociado a los instrumentos de planificación de cuencas y acuíferos en la Macrocuenca Caribe, así como el seguimiento de estos. 2. Brindar apoyo técnico e insumos para el cumplimiento de los lineamientos del Plan Estratégico de Macrocuenca Caribe, acciones judiciales, compromisos territoriales, Metas con comunidades y otras iniciativas del Ministerio de Ambiente y Desarrollo Sostenible de acuerdo a la asignación realizada por la supervisión. 3. Apoyar las acciones, lineamientos o proyectos relacionados con el manejo de cuencas transfronterizas asignados por el supervisor. 4. Brindar insumos y apoyo técnico para el desarrollo o revisión de iniciativas normativas o técnicas a cargo de la Dirección de Gestión Integral de recurso Hídrico o el Minambiente de acuerdo con la asignación realizada por la supervisión. 5. Realizar los reportes de NDC conforme a los tiempos establecidos para tal fin en lo relacionado a las acciones desarrolladas para el cumplimiento de los lineamientos del Plan Estratégico de Macrocuenca Caribe. 6. Apoyar los temas transversales del grupo de planificación de cuencas conforme a lo requerido por el supervisor del contrato. 7.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8. Las demás actividades que le sean requeridas por el Supervisor del Contrato y que tenga relación con el objeto y obligaciones del contrato.</t>
  </si>
  <si>
    <t>El término estrictamente indispensable para que el contratista cumpla con el objeto y obligaciones contractuales será Diez (10) meses y doce (12) días calendario, o hasta 31 de diciembre del 2026, lo primero que ocurra.</t>
  </si>
  <si>
    <t>ADRIANA MARCELA DIAZ ESPINOSA</t>
  </si>
  <si>
    <t xml:space="preserve">OFICINA ASESORA DE PLANEACIÓN </t>
  </si>
  <si>
    <t>NATALIA ANDREA SÁNCHEZ RODRÍGUEZ</t>
  </si>
  <si>
    <t xml:space="preserve"> INGENIERIA FORESTAL</t>
  </si>
  <si>
    <t>KATTY  STEPHANY DUSSAN URRIAGO</t>
  </si>
  <si>
    <t>Prestar servicios profesionales para apoyar a la Oficina Asesora de Planeación del Ministerio de Ambiente y Desarrollo Sostenible en el soporte administrativo y operativo para la evaluación y seguimiento de los proyectos de inversión, así como en el desarrollo de las convocatorias de la asignación ambiental y el 20% del mayor recaudo, en el marco de las funciones asignadas a la Oficina.</t>
  </si>
  <si>
    <t>1. Apoyar en la planificación y coordinación logística de espacios de socialización y asistencia técnica de las convocatorias de la asignación ambiental y el 20% del mayor recaudo, así como espacios de trabajo relacionados con la evaluación y seguimiento de proyectos de la Oficina Asesora de Planeación. 2. Prestar apoyo técnico en el diseño y elaboración de informes consolidados y presentaciones con el análisis de los avances y resultados en la gestión de los recursos Asignación Ambiental y el 20% del mayor recaudo del SGR, la evaluación y seguimiento a los proyectos, identificando oportunidades de mejora, buenas prácticas y lecciones aprendidas. 3. Brindar apoyo gestionando las solicitudes realizadas por usuarios internos y externos asignados, verificando solicitud - respuesta con soportes adjuntos y la correcta clasificación, dispuestos en el gestor documental de Administración y Recepción de Correspondencia Ambiental -ARCA. 4. Apoyar en la revisión de informes de gestión y cuentas de cobro de los contratistas asignados. 5. Todas las demás asignadas por el supervisor del contrato y que tengan relación con el objeto contractual.</t>
  </si>
  <si>
    <t>El valor del contrato a celebrar es hasta por la suma de NOVENTA MILLONES SEISCIENTOS SESENTA Y SEIS MIL SEISCIENTOS SESENTA Y SIETE PESOS M/CTE ($90.666.667), incluido los impuestos a que haya lugar.</t>
  </si>
  <si>
    <t>El término estrictamente indispensable para que el contratista cumpla con el objeto y obligaciones contractuales será de 11 meses y 10 días, o hasta 31 de diciembre de 2026, lo primero que ocurra.</t>
  </si>
  <si>
    <t xml:space="preserve">GUILLERMO JOSUE GUARIN GONZALEZ </t>
  </si>
  <si>
    <t>Prestar servicios profesionales para apoyar a la Oficina Asesora de Planeación del Ministerio de Ambiente y Desarrollo Sostenible en la implementación de la asistencia técnica a las entidades públicas interesadas en la estructuración de proyectos de inversión susceptibles de ser financiados con recursos de la Asignación Ambiental y el 20% del mayor recaudo del Sistema General de Regalías.</t>
  </si>
  <si>
    <t>1. Brindar orientación conceptual y metodológica para la estructuración de proyectos ambientales del SGR, asegurando el cumplimiento de los requisitos normativos, técnicos y financieros para la postulación de los mismos a las convocatorias de la Asignación Ambiental y el 20% del mayor recaudo del SGR. 2. Apoyar técnicamente a las entidades públicas en la inscripción y postulación de los proyectos de inversión para participar en las convocatorias de la Asignación Ambiental y el 20% del mayor recaudo del SGR, y atender las solicitudes de aclaración derivadas de dichos procesos. 3. Promover, divulgar y acompañar los espacios de socialización y capacitación con las entidades territoriales y otras de carácter público, en el marco de los lineamientos y con base en la programación definidos por la Oficina Asesora de Planeación. 4. Proyectar las respuestas a los requerimientos que se presenten en relación con el Sistema General de Regalías de responsabilidad de la Oficina Asesora de Planeación o que se deriven para el cumplimiento de la ejecución del Plan de Convocatorias de la Asignación Ambiental del SGR y el 20% del mayor recaudo. 5. La demás que se deriven del objeto contractual y se requieran por parte de la Oficina Asesora de Planeación.</t>
  </si>
  <si>
    <t>El término estrictamente indispensable para que el contratista cumpla con el objeto y obligaciones contractuales será de 11 meses y 10 días o hasta 31 de diciembre de 2026, lo primero que ocurra.</t>
  </si>
  <si>
    <t xml:space="preserve">WHILMAR ALEJANDRO RODRIGUEZ SANDOVAL </t>
  </si>
  <si>
    <t xml:space="preserve"> ADMINISTRACION FINANCIERA</t>
  </si>
  <si>
    <t>Prestar los servicios profesionales a la Secretaría General del Ministerio de Ambiente y Desarrollo Sostenible con plena autonomía técnica, administrativa y financiera, para el apoyo en la revisión, análisis y valoración de asuntos presupuestales, financieros y planeación de la entidad.</t>
  </si>
  <si>
    <t xml:space="preserve">1 Brindar apoyo a la Secretaría General en el acompañamiento, seguimiento y ejecución derivada de 
las actividades y los procesos de planeación, administrativos y financieros adelantados por el Ministerio de 
Ambiente. 
2. Apoyar a la Secretaría General en el seguimiento periódico a la ejecución presupuestal de los proyectos de 
inversión y el presupuesto de funcionamiento del Ministerio del Ambiente. 
3. Proyectar los insumos necesarios para la formulación, desarrollo, revisión y seguimiento de las políticas, 
procedimientos, herramientas y demás instrumentos relacionados con los procesos financieros, presupuestales.  
4.Apoyar a la supervisión de contratos en la revisión, gestión y trámite de los contratos que estén bajo la 
supervisión de la Secretaría General de conformidad con las solicitudes del supervisor del contrato. 
5.Elaborar los análisis administrativos, financieros y económicos para los proyectos y contratos de la Secretaría 
General, asegurando su alineación con los objetivos institucionales, la planeación estratégica y la sostenibilidad de las 
inversiones. 
6.Apoyar desde la Secretaría General en la supervisión del contrato 1292 de 2023 suscrito entre el Ministerio de 
Ambiente y Desarrollo Sostenible y Fiducoldex, en la revisión y seguimiento de los asuntos financieros y presupuestales 
a cargo de la entidad. 
7.Las demás actividades que le sean asignadas por la supervisión y estén relacionadas con el objeto 
del contrato.  </t>
  </si>
  <si>
    <t>El valor del contrato a celebrar es hasta por la suma de CIENTO VEINTE MILLONES DE PESOS M/CTE ($120.000.000) incluido los impuestos a que haya lugar.</t>
  </si>
  <si>
    <t>El término estrictamente indispensable para que el contratista cumpla con el objeto y obligaciones contractuales será de OCHO(8) MESES.</t>
  </si>
  <si>
    <t>MARÍA EUGENIA VERA CASTRO</t>
  </si>
  <si>
    <t>Prestar servicios profesionales a la Secretaría General y al Despacho de la Ministra de Ambiente y Desarrollo Sostenible en los temas jurídicos y de acompañamiento con enfoque preventivo en la gestión administrativa estratégica de la Entidad.</t>
  </si>
  <si>
    <t>1. Apoyar en la articulación e integración de la gestión estratégica de la Secretaría General con las demás dependencias ministeriales, promoviendo la cohesión y eficiencia en el desarrollo de las actividades. 2. Colaborar en la articulación con actores externos para establecer las condiciones jurídicas necesarias para la ejecución exitosa de la gestión administrativa, conforme con lo asignado por el Supervisor. 3. Brindar acompañamiento y asistencia jurídica en el seguimiento al Plan de Acción conforme con la Política de Prevención del Daño Antijurídico aprobada por el Comité de Conciliación y Defensa Judicial del Ministerio. 4. Preparar informes, documentos, y proyectar respuestas a solicitudes de información, entre otros, relacionados con las actividades específicas de la Secretaría General. 5. Apoyar en el análisis jurídico y gestión administrativa en auditorías; participar en la formulación, implementación y seguimiento de los planes de mejoramiento resultantes de los procesos de auditorías adelantadas en el Ministerio, tanto por entes internos como externos, en el plan de acción y demás herramientas de planeación y gestión relacionadas con la Secretaría General. 6. Participar activamente en las reuniones convocadas por la Secretaría General, ofreciendo recomendaciones jurídicas cuando sea solicitado por el supervisor del contrato, y documentando adecuadamente la asistencia e intervenciones. 7. Las demás actividades que le sean asignadas por la supervisión y estén relacionadas con el objeto del contrato.</t>
  </si>
  <si>
    <t>El valor del contrato a celebrar es hasta por la suma de NOVENTA Y OCHO MILLONES OCHOCIENTOS OCHENTA MIL PESOS M/CTE ($ 98.880.000) incluido los impuestos a que haya lugar.</t>
  </si>
  <si>
    <t>El término estrictamente indispensable para que el contratista cumpla con el objeto y obligaciones contractuales será de OCHO (8) MESES.</t>
  </si>
  <si>
    <t>LIZETH ANDREA MARTINEZ HERRERA</t>
  </si>
  <si>
    <t>Prestación de servicios profesionales al Viceministerio de Ordenamiento Ambiental del Territorio para apoyar la gestión de los requerimientos de los Entes de Control, las solicitudes del Congreso de la República y el apoyo jurídico en temas de política pública y la articulación para la atención de alertas tempranas.</t>
  </si>
  <si>
    <t>1. Elaborar y consolidar insumos técnicos y jurídicos, con base en la información suministrada por las dependencias competentes, que sirvan de soporte para los asuntos que deban ser presentados o discutidos en los espacios relacionados con el Congreso de la República en los cuales se citen temas de este Viceministerio y sus áreas adscritas. 2. Compilar, revisar y organizar la información remitida por las direcciones adscritas al Viceministerio, relacionada con derechos de petición del Congreso y demás solicitudes externas asociadas a los asuntos misionales del despacho, garantizando su trazabilidad documental. 3. Brindar asistencia jurídica para el análisis y seguimiento de los requerimientos formulados por los entes de control, a partir de la información suministrada por las áreas competentes del Ministerio, en interacción funcional con la Oficina de Control Interno, sin perjuicio de las competencias propias de cada dependencia. 4. Apoyar la articulación interinstitucional para el seguimiento de la atención a comunidades y grupos poblacionales en relación con situaciones de riesgo, vulneración de derechos y atención de alertas tempranas. 5. Preparar insumos de carácter técnico y jurídico relacionados con iniciativas, lineamientos o instrumentos de política pública de interés del Viceministerio, con fundamento en la normatividad vigente y en la información proporcionada por sus áreas adscritas. 6. Las demás actividades que sean requeridas por la supervisión que guarden relación con el objeto contractual.</t>
  </si>
  <si>
    <t>El término estrictamente indispensable para que el contratista cumpla con el objeto y obligaciones contractuales será por diez (10) meses.</t>
  </si>
  <si>
    <t>GLADYS MARITZA FERNANDEZ VALBUENA</t>
  </si>
  <si>
    <t>Prestar servicios profesionales al Viceministerio de Políticas y Normalización Ambiental para el acompañamiento en la gestión y compromisos relacionados con sujetos de especial protección constitucional, especialmente comunidades campesinas, Pueblos Indígenas y NARP.</t>
  </si>
  <si>
    <t>1. Presentar dentro de los primeros 15 días calendario de la ejecución del contrato, un plan de trabajo que incluya un cronograma de actividades donde se detalle la forma en la que se ejecutarán cada una de las obligaciones contractuales. 2. Realizar gestión para el cumplimiento y seguimiento a los avances relativos a los acuerdos relacionados con sujetos de especial protección constitucional, especialmente comunidades indígenas, campesinas y afrodescendientes y con enfoque de género. 3. Apoyar la actualización de las herramientas de seguimiento y articulación de los procesos necesarios con las entidades del SINA (Sistema Nacional Ambiental) y demás entidades responsables del cumplimiento. 4. Realizar la revisión, análisis y recolección de información detallada para el logro de las prioridades y objetivos que requiera el despacho relacionado con el objeto contractual. 5. Gestionar los procesos necesarios para asegurar el oportuno y eficiente cumplimiento de los compromisos que se deriven de la agenda territorial del despacho del viceministerio, en relación con los compromisos derivados de reuniones, acuerdos y mesas técnicas. 6. Generar los espacios de articulación necesarios para avance de cada compromiso. 7. Participar y asistir a las reuniones virtuales y/o presenciales a que sea convocado en el territorio nacional apoyando la consolidación y actualización de los compromisos a cargo del Despacho. 8. Acompañar las actividades relacionadas con el conocimiento tradicional de los sujetos de especial protección constitucional, especialmente comunidades campesinas, Pueblos Indígenas y NARP.</t>
  </si>
  <si>
    <t>CESAR AUGUSTO REY ANGEL</t>
  </si>
  <si>
    <t>VICEMINISTRA DE POLÍTICAS Y NORMALIZACIÓN AMBIENTAL DIRECCIÓN GESTIÓN INTEGRAL DE RECURSO HÍDRICO</t>
  </si>
  <si>
    <t>Prestación de servicios profesionales al despacho del Viceministerio de Políticas y Normalización Ambiental para la formulación, revisión y seguimiento de los compromisos, planes y proyectos, así como el relacionamiento institucional e interinstitucional de los asuntos a cargo del despacho y sus dependencias.</t>
  </si>
  <si>
    <t>1. Entregar, dentro de los primeros 15 días calendario desde el inicio de la ejecución del contrato, un plan de acción que contenga un cronograma de actividades detallando cómo se llevarán a cabo cada una de las responsabilidades contractuales. 2. Realizar control del estado de avance de las actividades relacionadas con deforestación, paramos, biodiversidades, entre otras, a cargo de las dependencias del despacho del Viceministerio de Políticas y Normalización Ambiental de acuerdo con los Planes de Acción definidos para cada dependencia, y los requerimientos del despacho de la Ministra, generando reportes respectivos. 3. Elaborar los informes de avance semanales del seguimiento y estado de avance de las tareas priorizadas por el Despacho que se designen en los comités de seguimiento semanal a las dependencias que conforman el Viceministerio. 4. Revisar y elaborar los documentos técnicos requeridos por el despacho relacionados con el objeto del contrato. 5. Estructurar y acompañar la agenda territorial del Viceministerio de Políticas y Normalización Ambiental, de acuerdo con las prioridades establecidas en los planes de acción de las dependencias que conforman el Viceministerio. 6. Apoyar en las reuniones a cargo del Despacho y realizar ayudas de memoria, presentaciones, reportes y demás documentos que le sean requeridos de acuerdo con el objeto contractual. 7. Gestionar las acciones de articulación técnica del despacho a través del seguimiento de agendas para el fortalecimiento de la ejecución de programas, proyectos y planes del Despacho y sus dependencias. 8. Apoyar el direccionamiento de los requerimientos y consultas que lleguen al despacho de Viceministerio de Políticas y Normalización Ambiental. 9. Participar en las reuniones, conferencias, comités y sesiones de trabajo a las que sea convocado y que se requieran en el marco de sus obligaciones contractuales. 10. Las demás que determine el supervisor del contrato, relacionadas con el ejercicio de sus obligaciones y del objeto contractual.</t>
  </si>
  <si>
    <t>El valor del contrato a celebrar es hasta por la suma de CIENTO CUARENTA Y UN MILLONES SEISCIENTOS CUARENTA Y UN MIL QUINIENTOS PESOS M/CTE ($141.641.500), incluido IVA y los impuestos a que haya lugar.</t>
  </si>
  <si>
    <t>El término estrictamente indispensable para que el contratista cumpla con el objeto y obligaciones contractuales será de ONCE (11) MESES, o hasta 31 de diciembre del año de la suscripción del contrato, lo primero que ocurra.</t>
  </si>
  <si>
    <t>MARCO ANTONIO SANABRIA PULIDO</t>
  </si>
  <si>
    <t>Prestar servicios profesionales especializados en representación judicial y extrajudicial del Ministerio de Ambiente y Desarrollo Sostenible dentro de indagaciones y procesos penales de alto impacto, así como en las investigaciones judiciales que comprometan los intereses de la entidad y el capital natural, incluyendo el apoyo jurídico en actuaciones estratégicas de competencia de la Oficina Asesora Jurídica</t>
  </si>
  <si>
    <t>1. Ejercer la defensa jurídica del Ministerio de Ambiente y Desarrollo Sostenible en los procesos penales asignados, interviniendo en todas las etapas procesales y administrativas necesarias para salvaguardar los intereses institucionales y ambientales 2. Aportar análisis, elaborar conceptos, generar ayudas de memoria y fichas de seguimiento actualizadas sobre los procesos, sentencias y órdenes judiciales, precisando en ellas las competencias del Ministerio, las Direcciones Técnicas involucradas y las entidades externas con las cuales deba articularse su cumplimiento 3. Mantener el registro y actualización de las actuaciones e información a su cargo en las plataformas de gestión documental y jurídica dispuestas por la Oficina Asesora Jurídica (Arca, eKogui, Samai u otras que se adopten), siguiendo los lineamientos del Sistema Integrado de Gestión de Calidad 4. Brindar apoyo jurídico en el diseño, presentación y verificación de Trabajos, Obras y Actividades con enfoque restaurador-reparador (TOAR) ante la Jurisdicción Especial para la Paz (JEP), así como en el seguimiento de su implementación en coordinación con el sector ambiente 5. Proyectar recomendaciones, actuaciones jurídicas y estrategias de defensa en materia de delitos ambientales, participar en las gestiones ante el Alto Comisionado de Paz y garantizar el cumplimiento de sentencias, incluidas aquellas que impliquen gestiones de pago, cobro o seguimiento hasta su etapa final. 6. Atender y proyectar respuestas a derechos de petición, quejas, reclamos, solicitudes de información y demás requerimientos relacionados con el objeto contractual, dentro de los términos legales establecidos, asegurando su debida radicación en el sistema de gestión documental de la entidad 7. Participar activamente en reuniones, comités, visitas y demás actividades relacionadas con la ejecución del contrato, aportando insumos técnicos y jurídicos que fortalezcan las decisiones institucionales 8. Desarrollar las demás actividades asignadas por el Supervisor del Contrato que tengan relación directa con el objeto contractual</t>
  </si>
  <si>
    <t>El valor del contrato a celebrar es hasta por la suma de OCHENTA Y CUATRO MILLONES CUARENTA Y OCHO MIL PESOS ($84.048.000) INCLUIDO IVA, incluido los impuestos a que haya lugar.</t>
  </si>
  <si>
    <t>El término estrictamente indispensable para que el contratista cumpla con el objeto y obligaciones contractuales será de Ocho (8) meses, o hasta 31 de diciembre del año de la suscripción del contrato, lo primero que ocurra.</t>
  </si>
  <si>
    <t>ROSAURA HINESTROZA CUESTA</t>
  </si>
  <si>
    <t>INGENIERIA FINANCIERA</t>
  </si>
  <si>
    <t>Prestar los servicios profesionales a la Oficina de Negocios Verdes y Sostenibles para apoyar la formulación e implementación de estrategias que permita el escalonamiento de las tipologías de Negocios Verdes, así como, el fomento y promoción a través de espacios interinstitucionales en el marco de las Líneas Estratégicas del Plan Nacional de Negocios Verdes.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</si>
  <si>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apoyo técnico en la implementación del Programa de Economías Sostenibles presentado al 
Fondo para la Vida y la Biodiversidad, a través de la formulación o presentación de proyectos para 
economías populares sostenible, emprendimientos verdes y espacios de fomento o fortalecimiento de 
estas economías.  
3. Apoyar el desarrollo de acciones o estrategias para el fortalecimiento y fomento de economías 
populares sostenibles junto a emprendimientos verdes.  
4. Apoyar las etapas de planeación, desarrollo de espacios y eventos de visibilización de las economías 
sostenibles de la biodiversidad en el marco de las líneas / estratégicas 5 y 8 del Plan Nacional de 
Negocios Verdes. 
5. Apoyar la supervisión en el componente técnico de los contratos y/o convenios que le sean asignados 
por el supervisor.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</si>
  <si>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SAMIRNA CHILATRA RIVERA</t>
  </si>
  <si>
    <t>Prestar los servicios profesionales a la Oficina de Negocios Verdes y Sostenibles, para apoyar el cumplimiento de los compromisos de la oficina, en el marco de áreas de importancia ambiental y la dinamización de incentivos y ejercicios productivos sostenibles dentro de las mismas.</t>
  </si>
  <si>
    <t xml:space="preserve">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el apoyo técnico en la participación, relacionamiento y gestión de compromisos de la 
Oficina de Negocios Verdes y Sostenibles, en el marco de los procesos de delimitación de 
Páramos a nivel nacional. 
3. Apoyar el mejoramiento e implementación del artículo 6 de la Resolución 1195 de 2018 en lo 
concerniente a la competencia de la Oficina de Negocios Verdes y Sostenibles. 
4. Realizar el seguimiento y reportes del Plan de Acción institucional, desde el Grupo de 
Competitividad y Promoción de los Negocios Verdes y Sostenibles. 
5. Apoyar la supervisión en el componente técnico de los contratos y/o convenios que le sean 
asignados por el supervisor.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 </t>
  </si>
  <si>
    <t>LINA MARIA CORREA URIBE</t>
  </si>
  <si>
    <t>Prestar los servicios profesionales a la Oficina de Negocios Verdes y Sostenibles, para apoyar el desarrollo del Sistema de Registro de Proyectos de Incentivos a la conservación y la estructuración, seguimiento y evaluación de proyectos de Pagos Por Servicios Ambientales.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</si>
  <si>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las actividades que permitan la construcción del sistema de registro para establecer mecanismos que permitan el seguimiento a los proyectos de Pago por Servicios Ambientales y/o de Negocios Verdes. 3. Proyectar insumos técnicos geográficos que permitan la construcción de informes y documentos de análisis frente a los procesos de implementación, seguimiento y evaluación de los proyectos de Pago por Servicios Ambientales y otros incentivos a la conservación. 4. Apoyar la evaluación técnico ambiental de los proyectos de Pago por Servicios Ambientales, que sean asignados por el supervisor, de acuerdo con los lineamientos dados desde la oficina de Negocios Verdes. 5. Apoyar la estructuración de proyectos de Pago por Servicios Ambientales. 6. Realizar el seguimiento de proyectos de Pago por Servicios Ambientales y/o Negocios Verdes, desarrollados bajo el mecanismo de obras por impuestos.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</si>
  <si>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BRYAN MEDINA AREVALO</t>
  </si>
  <si>
    <t>Prestar los servicios profesionales a la Oficina de Negocios Verdes y Sostenibles para apoyar el desarrollo e implementación de planes y/o programas y/o proyectos en el marco de las fuentes de financiación del sector ambiente, así como, realizar el apoyo técnico en la formulación de estrategias de reconocimiento diferenciales.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</si>
  <si>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el apoyo en la implementación de la línea de Negocios Verdes a través del mecanismo de Obras por Impuestos en lo relacionado a proyectos de centros de transformación de productos sostenibles. 3. Proyectar los insumos requeridos para el desarrollo e implementación de los programas y/o proyectos a cargo de la Oficina de Negocios Verdes y Sostenibles, relacionado con el aprovechamiento sostenible de la Biodiversidad e incentivos ambientales para la conservación. 4. Realizar el apoyo al seguimiento, atención de espacios y reportes de acciones a cargo de la Oficina, relacionadas con órdenes judiciales, documentos CONPES, y Alertas Tempranas. 5. Apoyar el desarrollo y montaje institucional del curso de verificación de Negocios Verdes en la plataforma virtual del Ministerio. 6. Apoyar la implementación y seguimiento de la estrategia del Sello Nacional de Negocios Verdes y la estrategia de trazabilidad adscrita al mismo, desde el componente ambiental.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</si>
  <si>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PAULA TATIANA TAVERA GOMEZ</t>
  </si>
  <si>
    <t>RELACIONES INTERNACIONALES Y
ESTUDIOS POLITICO</t>
  </si>
  <si>
    <t xml:space="preserve"> GRUPO DE TALENTO HUMANO </t>
  </si>
  <si>
    <t>Prestación de servicios profesionales al Grupo de Talento Humano para apoyar el seguimiento a los compromisos sindicales singulares y sectoriales asumidos por el Ministerio de Ambiente y Desarrollo Sostenible, así como en las actividades derivadas de los planes y programas del GTH asignadas por la supervisión.</t>
  </si>
  <si>
    <t>1. Participar en la organización y desarrollo de mesas de negociación a nivel sectorial y singular, y las diferentes mesas de trabajo, diálogo y deliberación con las organizaciones sindicales, documentando las actas, memorias, registros de asistencia y control a compromisos. 2. Realizar el seguimiento administrativo periódico establecido por las mesas de seguimiento al cumplimiento de los acuerdos sindicales singulares y sectoriales, organizando mesas de trabajo, alertando a los procesos responsables del cumplimiento de los compromisos asumidos. 3. Recopilar, consolidar y elaborar los informes y evidencias de cumplimiento en el marco del desarrollo de los acuerdos sindicales de mesas singular y sectorial, vigentes y de rezago. 4. Presentar informes periódicos al supervisor sobre el progreso en el cumplimiento de los diferentes acuerdos sindicales de mesas singular y sectorial. 5. Gestionar en la plataforma documental establecida en el Ministerio, todas las actuaciones, requerimientos, y demás relacionados con el objeto contractual asignados. 6. Proyectar las respuestas a las solicitudes realizadas por las organizaciones sindicales en el marco de los acuerdos sindicales suscritos por el Ministerio. 7. Apoyar la proyección de los permisos sindicales realizados por las organizaciones sindicales del Ministerio y las sectoriales. 8. Apoyar, gestionar y tramitar todos asuntos que se deriven de los planes y programas del Grupo de Talento Humano, que le sean asignados por la supervisión.</t>
  </si>
  <si>
    <t>El valor del contrato a celebrar es hasta por la suma de SETENTA Y CUATRO MILLONES NOVECIENTOS SESENTA Y SEIS MIL SEISCIENTOS SESENTA Y SIETE PESOS, M/CTE ($74.966.667), incluido los impuestos a que haya lugar</t>
  </si>
  <si>
    <t xml:space="preserve">C-3299-0900-28-10101C-3299060-02 </t>
  </si>
  <si>
    <t>LIUDMILA POVEDA VARGAS</t>
  </si>
  <si>
    <t>El término estrictamente indispensable para que el contratista cumpla con el objeto y obligaciones contractuales será ONCE (11) MESES Y DIECISEIS (16) DÍAS, o hasta 30 de diciembre del año de la suscripción del contrato, lo primero que ocurra.</t>
  </si>
  <si>
    <t>DIANA PILAR DIAZ TORRES</t>
  </si>
  <si>
    <t>El valor del contrato a celebrar es hasta por la suma de CINCUENTA Y DOS MILLONES DE PESOS M/CTE ($52.000.000), incluido los impuestos a que haya lugar.</t>
  </si>
  <si>
    <t>1. Ejercer la representación judicial y extrajudicial del Ministerio en los asuntos asignados, promoviendo las actuaciones necesarias para la defensa de los intereses de la entidad e interviniendo en procesos judiciales, administrativos, constitucionales y demás escenarios conforme a la normatividad vigente 2. Tramitar, revisar y dar seguimiento a los procesos de cobro coactivo y restitución de tierras, así como a tutelas y demás procedimientos judiciales y conciliatorios encomendados por el supervisor del contrato 3. Proyectar, sustanciar y revisar actuaciones de procesos administrativos disciplinarios asignados a la Oficina Asesora Jurídica. 4. Realizar el análisis, trámite y seguimiento de los procesos judiciales, conciliaciones extrajudiciales y demás gestiones jurídicas encomendadas por el supervisor del contrato, velando por su adecuada conducción y oportunidad 5. Garantizar el registro, actualización y conservación de la información de los procesos y trámites asignados en las plataformas y sistemas de gestión documental y jurídica dispuestos por la Oficina Asesora Jurídica, manteniendo la trazabilidad y el cumplimiento de las directrices del Sistema Integrado de Gestión de Calidad 6. Elaborar informes, fichas de control, conceptos jurídicos y ayudas de memoria sobre los procesos y actuaciones a su cargo, con sus respectivas actualizaciones, identificando las responsabilidades del Ministerio, de las Direcciones Técnicas y de otras entidades vinculadas, y cuando sea requerido sustentar ante el Comité Institucional la posición jurídica recomendada 7. Participar activamente en audiencias, reuniones, mesas de trabajo, visitas y demás espacios de coordinación que se deriven del cumplimiento del objeto contractual 8. Proyectar y dar respuesta a derechos de petición, quejas, reclamos, solicitudes de información y demás requerimientos relacionados con la defensa jurídica de la entidad, dentro de los términos legales y de acuerdo con los lineamientos impartidos por la supervisión del contrato 9. Atender las demás actividades que, en el marco de las competencias de la Oficina Asesora Jurídica, sean asignadas por el Supervisor del Contrato y que resulten necesarias para el desarrollo del objeto contractual</t>
  </si>
  <si>
    <t>El término estrictamente indispensable para que el contratista cumpla con el objeto y obligaciones contractuales será de ocho (8) meses, o hasta 31 de diciembre del año de la suscripción del contrato, lo primero que ocurra</t>
  </si>
  <si>
    <t>CARMEN MARIA MARTINEZ LOBO</t>
  </si>
  <si>
    <t>El valor del contrato a celebrar es hasta por la suma de NOVENTA Y CINCO MILLONES OCHOCIENTOS CATORCE MIL SETECIENTOS VEINTE M/CTE ($95.814.720), incluido los impuestos a que haya lugar.</t>
  </si>
  <si>
    <t>El término estrictamente indispensable para que el contratista cumpla con el objeto y obligaciones contractuales será de Once (11) meses y doce (12) días calendario, o hasta 31 de diciembre del año de la suscripción del contrato, lo primero que ocurra.</t>
  </si>
  <si>
    <t xml:space="preserve">JULIANA PINZON TASAMA </t>
  </si>
  <si>
    <t>Prestar servicios profesionales especializados de carácter jurídico, mediante la revisión de actuaciones, conceptos y estrategias jurídicas dentro de los procesos de la Jurisdicción de lo Contencioso Administrativa, así como en la defensa judicial y extrajudicial de la entidad y en los demás trámites judiciales y administrativos de competencia de la Oficina Asesora Jurídica del Ministerio de Ambiente y Desarrollo Sostenible</t>
  </si>
  <si>
    <t>El valor del contrato a celebrar es hasta por la suma de CIENTO DOS MILLONES SEISCIENTOS MIL PESOS M/CTE ($102.600.000), incluido los impuestos a que haya lugar.</t>
  </si>
  <si>
    <t>1. Apoyar a la Coordinación del Grupo de Procesos Judiciales en la definición y fortalecimiento de lineamientos orientados a garantizar una representación judicial y extrajudicial eficaz en los medios de control y demás actuaciones contenciosas, articulando la labor con las Direcciones Técnicas del Ministerio y las entidades del SINA, conforme a la normativa vigente y directrices impartidas por el supervisor del contrato 2. Revisar y analizar las actuaciones proyectadas por los abogados en ejercicio de la representación judicial de la entidad, aportando observaciones, sugerencias y ajustes que contribuyan a la consolidación de estrategias jurídicas efectivas 3. Adelantar la revisión, trámite y seguimiento de los procesos judiciales, conciliaciones extrajudiciales y de los asuntos que le sean asignados por el supervisor del contrato, velando por la defensa de los intereses institucionales en todas las etapas procesales 4. Participar de manera activa en reuniones, comités, visitas y demás actividades que sean necesarias para el cumplimiento del objeto contractual F-A-CTR-52: V11 – 16/10/2025 Página 12 de 25 5. Proyectar conceptos, actuaciones, informes de seguimiento y documentos jurídicos que respalden la gestión de la Oficina Asesora Jurídica frente a los procesos contenciosos y demás asuntos relacionados con el objeto del contrato 6. Atender y elaborar las respuestas a derechos de petición, PQRS, requerimientos de entes de control y solicitudes relacionadas con el objeto contractual, cumpliendo los términos legales establecidos y registrando oportunamente las actuaciones en los sistemas de gestión documental de la entidad 7. Apoyar la identificación de tendencias y líneas jurisprudenciales relevantes en materia contenciosa administrativa, aportando insumos que fortalezcan la defensa institucional y la toma de decisiones jurídicas estratégicas 8. Desarrollar las demás actividades que le sean asignadas por el Supervisor del Contrato y que guarden relación con el objeto contractual</t>
  </si>
  <si>
    <t>LINDA NATHALY VIDALES LOZANO</t>
  </si>
  <si>
    <t>Prestar los servicios de apoyo a la gestión al Grupo de Comisiones y Apoyo Logístico, en el trámite operativo de comisiones de servicio de funcionarios y autorizaciones de viaje al exterior de contratistas, y demás actividades requeridas al interior del Grupo.</t>
  </si>
  <si>
    <t>El valor del contrato a celebrar es hasta por la suma de CUARENTA Y CUATRO MILLONES SETECIENTOS CINCUENTA Y SEIS MIL CUATROCIENTOS PESOS M/CTE ($ 44.756.400) incluido los impuestos a que haya lugar.</t>
  </si>
  <si>
    <t>1. Apoyar en el trámite administrativo para las solicitudes de comisiones y autorizaciones de desplazamiento al exterior del país, de los colaboradores del Ministerio, así como de los funcionarios de las entidades adscritas, con el fin de que reúna todos los requisitos legales para continuar el trámite. Apoyar en la realización de la proyección de los actos administrativos por medio de los cuales se confiere comisión de servicios al exterior, los funcionarios del Ministerio de Ambiente y las entidades adscritas al mismo. Apoyar en las actividades operativas en la solicitud de cotización y expedición de tiquetes a destinos internacionales ante la agencia de viajes. Apoyar en la generación de las planillas de legalización de las comisiones y autorizaciones de viaje al exterior que se encuentren liquidadas, con el fin de solicitar la gestión del reconocimiento y pago de las mismas. Apoyar en elaboración de los documentos precontractuales para los contratos de bienes y servicios que adelante el Grupo de Comisiones y Apoyo Logístico Apoyar y participar en todas las reuniones de seguimiento a la ejecución de los contratos de suministro de tiquetes y operados logístico y rendir informe de su desarrollo y seguimiento a los compromisos adquiridos. Apoyar en la elaboración de los informes de actividades y finales para la liquidación de los contratos de bienes y servicios a cargo del Grupo de Comisiones y Apoyo Logístico. Las demás actividades asignadas por el supervisor del contrato, relacionadas con el objeto contractual.</t>
  </si>
  <si>
    <t>El término estrictamente indispensable para que el contratista cumpla con el objeto y obligaciones contractuales será once (11) meses y doce (12) días, o hasta 31 de diciembre del 2026, lo primero que ocurra.</t>
  </si>
  <si>
    <t>YADIRA CALA CALDERON</t>
  </si>
  <si>
    <t>Prestación de servicios profesionales al Grupo de Tesorería en la gestión de revisión y pago de las obligaciones originadas durante la vigencia y la administración del usuario arca del área.</t>
  </si>
  <si>
    <t>El valor del contrato a celebrar es hasta por la suma de incluido los impuestos a que haya lugar. CINCUENTA Y CUATRO MILLONES TRESCIENTOS NOVENTA Y CINCO MIL PESOS M/CTE (54.395.000).</t>
  </si>
  <si>
    <t>1. Realizar la revisión y el pago de las obligaciones que le sean asignadas en el sistema SIIF Nación. 2. Contribuir con la elaboración y el envío de los certificados de ingresos y retenciones cuando sea requerido. 3. Apoyar al Grupo de Tesorería en el manejo y distribución de los radicados en ARCA originados por el desarrollo de las actividades propias del área. 4. Verificar y realizar el cargue del soporte SIIF “orden de pago presupuestal de gasto” en el aplicativo SECOP II de los contratos firmados durante la vigencia y las vigencias anteriores. 5. Modificar el estado aprobado a pagado de las líneas de ejecución de los contratos suscritos por la entidad “plan de pagos en el aplicativo SECOP II” 6. Las demás actividades que estén relacionadas con el objeto contractual y que sean asignadas por el supervisor.</t>
  </si>
  <si>
    <t>El término estrictamente indispensable para que el contratista cumpla con el objeto y obligaciones contractuales será por Once (11) meses y diez y quince días (15), o hasta 31 de diciembre del año de la suscripción del contrato, lo primero que ocurra.</t>
  </si>
  <si>
    <t>NOELY LIZETH DAVILA MOLINA</t>
  </si>
  <si>
    <t>ADMINISTRACIÓN FINANCIERA Y DE SISTEMAS</t>
  </si>
  <si>
    <t>Prestar servicios profesionales a la Oficina de Control Interno del Ministerio de Ambiente y Desarrollo Sostenible, para el seguimiento y evaluación de componentes presupuestales y financieros vinculados al Sistema de Control Interno, evaluación de controles institucionales, orientación para la atención de requerimientos de entes externos de control, y desarrollar las demás actividades previstas en el Plan Operativo del proceso de Evaluación Independiente (EIN) que contribuyan a la verificación de la implementación del MIPG, así como a la ejecución del Plan Anual de Auditorías para la vigencia 2026.</t>
  </si>
  <si>
    <t>El valor del contrato a celebrar es hasta por la suma de NOVENTA Y DOS MILLONES DE PESOS M/CTE ($92.000.000), incluido los impuestos a que haya lugar.</t>
  </si>
  <si>
    <t>1. Presentar el plan de trabajo del contrato a más tardar a los diez (10) días hábiles contados desde el inicio de este, bajo los mismos parámetros establecidos para el plan anual de auditorías de la vigencia 2026. 2. Apoyar la ejecución del plan anual de auditorías de la vigencia 2026, verificando el cumplimiento del Sistema de Control Interno del Ministerio, de conformidad con el objeto contractual y la asignación que haga el supervisor del contrato. 3. Apoyar en la realización de las actividades requeridas por la Oficina de Control Interno en temas contables, financieras y presupuestales. 4. Adelantar las actividades para desarrollar interlocución, orientación sobre los requerimientos provenientes de procesos auditores, actuaciones especiales y denuncias ante entes externos de control, siendo enlace de la Oficina de Control Interno para este fin. 5. Desarrollar las actividades que le sean asignadas en el marco de la estrategia para fortalecer el rol de enfoque a la prevención de la Oficina de Control Interno de la vigencia 2026. 6. Participar en reuniones en el marco de los roles asignados a las Oficinas de Control Interno autorizados y/o designadas por el supervisor del contrato relacionados con el objeto y obligaciones contractuales. 7. Apoyar la evaluación de la implementación de las políticas de MIPG en el Ministerio, de acuerdo con la asignación que haga el supervisor del contrato. 8. Apoyar el desarrollo de las actividades que le sean asignadas en el plan operativo del proceso EIN en concordancia con el objeto contractual. 9. Entregar con el último informe, el inventario de documentos producidos en la ejecución del contrato de conformidad con la tabla de retención documental TRD y el formato único de inventario documental FUID. 10. Las demás que le sean asignadas por el supervisor del contrato y que sean afines con el objeto contractual en el marco de su especialidad y experticia</t>
  </si>
  <si>
    <t>JEANET CORTÉS CALDERÓN</t>
  </si>
  <si>
    <t>Prestación de servicios profesionales a la Oficina de Tecnologías de la Información y la Comunicación del Ministerio de Ambiente y Desarrollo Sostenible para apoyar en el soporte a la gestión de la infraestructura de datos e interoperabilidad del Ministerio</t>
  </si>
  <si>
    <t>1. Apoyar la coordinación y actualización del mapa de interoperabilidad y su correspondiente catálogo, con todas las entidades del sector. 2. Apoyar la definición, negociación y formalización de acuerdos de intercambio y aprovechamiento de datos con entidades externas al sector. 3. Apoyar la adopción del Lenguaje Común de Intercambio de Información y la generación de los documentos exigidos por MinTIC para la puesta en producción de los servicios de interoperabilidad. 4. Apoyar la configuración y el uso de la plataforma nacional de interoperabilidad (X-Road) y los Servicios Ciudadanos Digitales para la información y trámites del Ministerio. 5. Apoyar el diseño e implementación de la estrategia de la infraestructura de datos del Ministerio según el Modelo de Gobernanza de la Infraestructura de Datos del Estado. 6. Participar en la formulación y ejecución de proyectos y oportunidades de colaboración con entidades para la explotación de datos ambientales, en línea con los lineamientos CONPES. 7. Participar en el Diseño e implementación de la estrategia de interoperabilidad del Ministerio, alineada con el PETI Institucional y Sectorial y los lineamientos del Marco de Interoperabilidad. 8.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9. Las demás actividades que le asigne el supervisor del contrato y que tengan relación con el objeto contractual.</t>
  </si>
  <si>
    <t>DAVID HERNANDO BELLO LADINO</t>
  </si>
  <si>
    <t>Prestar servicios profesionales a la Oficina de Tecnologías de la Información y la Comunicación del Ministerio de Ambiente y Desarrollo Sostenible, para apoyar en el desarrollo de la plataforma geográfica de la entidad, así como, en el diseño, soporte y la implementación de aplicaciones web que incluyan componentes geográficos.</t>
  </si>
  <si>
    <t>El valor del contrato a celebrar es hasta por la suma de CIENTO VEINTIÚN MILLONES PESOS M/CTE ($121.000.000), incluido los impuestos a que haya lugar.</t>
  </si>
  <si>
    <t>1. Apoyar el diseño e implementación de arquitecturas escalables y modulares para los sistemas de información geográfica del sector, mediante el uso de contenedores, microservicios y orquestadores, que optimicen la disponibilidad, la integración y el despliegue continuo de componentes geoespaciales. 2. Apoyar el diseño y optimización de los flujos automatizados de intercambio y sincronización de información geoespacial entre entidades del sector, utilizando estándares abiertos y herramientas ETL geoespaciales, para garantizar la coherencia, trazabilidad y actualización oportuna de los conjuntos de datos institucionales. 3. Apoyar la administración de la plataforma ArcGIS Enterprise (Portal, Server, Data Store) y/o sus equivalentes en software libre, garantizando su disponibilidad, rendimiento y seguridad. 4. Apoyar el diseño de modelos de datos extendidos que cumplan con el estándar LADM_COL (ISO) para la administración del territorio. 5. Brindar apoyo en la arquitectura de los servicios geográficos (WMS, WFS, WCS, MapServices, FeatureServices) requeridos por el Ministerio y otras aplicaciones misionales relacionadas con información geográfica. 6. Apoyar el desarrollo y mantenimiento de los geoprocesos y modelos (ModelBuilder, Python/ArcPy, R) para automatizar el análisis y procesamiento de información ambiental. 7. Apoyar en la implementación de los controles de seguridad y acceso (roles, permisos, grupos) sobre los servicios, datos y portales geoespaciales, conforme a la política de seguridad. 8. Apoyar el desarrollo de servicios de interoperabilidad para que la información geográfica cumpla con los estándares del IGAC y MinTIC para su consumo por otras entidades. 9. Apoyar el desarrollo del plan nacional de producción de datos geoespacioales en conjunto con la ICDE y las entidades del sector. 10.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11. Las demás actividades que le asigne el supervisor del contrato y que tengan relación con el objeto contractual.</t>
  </si>
  <si>
    <t>LIZETH CAROLINA QUIROGA CUBILLOS</t>
  </si>
  <si>
    <t>VICEMINISTRA DE POLÍTICAS Y NORMALIZACIÓN AMBIENTAL  DIRECCIÓN DE ASUNTOS AMBIENTALES SECTORIAL Y URBANA</t>
  </si>
  <si>
    <t>Prestar servicios profesionales al Despacho del Viceministerio de Políticas y Normalización Ambiental para apoyar la formulación e implementación de planes, programas y proyectos relacionados con el Plan de Acción de Biodiversidad de Colombia, conforme a los lineamientos internacionales y la política nacional e internacional ambiental</t>
  </si>
  <si>
    <t>El valor del contrato a celebrar es hasta por la suma CIENTO DOCE MILLONES DOSCIENTOS MIL PESOS M/CTE ($112.200.000), incluido los impuestos a que haya lugar.</t>
  </si>
  <si>
    <t>1. Entregar, dentro de los primeros 15 días calendario desde el inicio de la ejecución del contrato, un plan de trabajo que incluya un cronograma de actividades detallando cómo se llevarán a cabo las obligaciones contractuales. 2. Apoyar los procesos de colaboración interinstitucional relacionados con las agendas del Viceministerio de Políticas y Normalización Ambiental, enfocándose especialmente en el seguimiento de los compromisos establecidos en el Plan de Acción de Biodiversidad 2030 3. Elaborar insumos técnicos que sirvan como base para la elaboración del 7º Informe Nacional sobre biodiversidad, de acuerdo con los lineamientos establecidos por el Convenio sobre la Diversidad Biológica 4. Proponer rutas institucionales relacionadas con la implementación de políticas derivadas de instrumentos internacionales, como el Acuerdo de Escazú, el Protocolo de Nagoya y la agenda vinculante de derechos humanos y empresas. 5. Elaborar propuestas de lineamientos técnicos del Ministerio de Ambiente orientados a la implementación del Plan de Acción de Biodiversidad hacia 2030, asegurando coherencia con las prioridades nacionales e internacionales. 6. Analizar y elaborar propuestas técnicas para la integración de la agenda de biodiversidad con otras convenciones internacionales, en los términos definidos por el Viceministerio y sus direcciones. 7. Realizar las demás obligaciones inherentes a la naturaleza del contrato y las que le sean asignadas por el supervisor del contrato, necesarias para garantizar el cumplimiento del objeto contractual</t>
  </si>
  <si>
    <t>JUAN SEBASTIAN MARIÑO QUESADA</t>
  </si>
  <si>
    <t>Prestación de servicios de apoyo a la gestión a la Dirección de Bosques, Biodiversidad y Servicios Ecosistémicos del Ministerio de Ambiente y Desarrollo Sostenible, en los procesos de gestión documental orientados a la organización y clasificación de la documentación de la Dirección.</t>
  </si>
  <si>
    <t>El valor del contrato a celebrar es hasta por la suma de CUARENTA Y DOS MILLONES SESENTA Y NUEVE MIL NOVECIENTOS NOVENTA PESOS M/CTE ($42.069.990), incluido los impuestos a que haya lugar</t>
  </si>
  <si>
    <t>1. Apoyar con la clasificación y organización de la documentación relacionada al trámite de procesos sancionatorios de la Dirección de Bosques, Biodiversidad y Servicios Ecosistémicos, siguiendo la normatividad archivística vigente. Apoyar en el proceso técnico de elaboración de hojas de control, foliación, testigos documentales, rótulos de carpetas y cajas de acuerdo a los lineamientos establecidos por el grupo de gestión documental del Ministerio de Ambiente y desarrollo sostenible. Creación de expedientes físicos y actualización del Inventario Único Documental- FUID de los expedientes relacionados al trámite de sustracción de reservas forestales de conformidad con las indicaciones del supervisor del contrato, manteniendo así la información actualizada conforme a los estándares del Ministerio de Ambiente y Desarrollo Sostenible. Apoyar el servicio de préstamo de documentación para usuarios internos de la Dirección de Bosques, Biodiversidad y Servicios Ecosistémicos. Esto incluye el diligenciamiento preciso de la planilla. Apoyar la inclusión y finalización de radicados dentro del aplicativo ARCA de los diferentes grupos de la Dirección de Bosques, Biodiversidad y Servicios Ecosistémicos.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</si>
  <si>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RUBEN DARIO MUÑOZ ROMERO</t>
  </si>
  <si>
    <t>Prestar servicios profesionales a la Dirección de Bosques, Biodiversidad y Servicios Ecosistémicos del Ministerio de Ambiente y Desarrollo Sostenible, para realizar seguimiento a planes de mejoramiento, gestionar y consolidar información, y proyectar respuestas que permitan atender de manera oportuna y eficaz los requerimientos de los entes de control, la Oficina de Control Interno, la Oficina de Control Interno Disciplinario y los Congresistas de la República.</t>
  </si>
  <si>
    <t>El valor del contrato a celebrar es hasta por la suma de SETENTA Y SIETE MILLONES DE PESOS M/CTE ($77.000.000), incluido los impuestos a que haya lugar</t>
  </si>
  <si>
    <t>1. Gestionar la información relacionada con auditorías internas y externas, consolidando y presentando informes, así como formulando planes de mejoramiento que den respuesta a los hallazgos y compromisos derivados de los diferentes procesos auditores. Atender y dar trámite a circulares, cuestionarios del Informe del Estado de los Recursos Naturales IERNA, alertas tempranas y comunicaciones provenientes de la Oficina de Control Interno Disciplinario. Ejercer el rol de enlace para la atención de los requerimientos provenientes de entes externos de control, gestionando la consolidación y proyección de las respuestas institucionales, en el marco de lo previsto en la Ley 1755 de 2015 y conforme a lo estipulado en la Guía de Atención para entes externos de control Código G-C-EIN-02, Versión 4 del 23/08/2023 del Sistema Integrado de Gestión. Apoyar la gestión y actualización de las bases de datos de seguimiento a las peticiones de los entes de control y a los requerimientos de los Congresistas, registrando avances y estado de cumplimiento. Gestionar las solicitudes formuladas por Congresistas de la República en ejercicio de sus funciones de control político, consolidando y presentando las respuestas ante la Oficina Asesora Jurídica, dentro de los términos previstos en la Ley 5ª de 1992. Las demás que se requieran para la adecuada ejecución del objeto contractual</t>
  </si>
  <si>
    <t>MARIA ALEJANDRA MANTILLA GALINDO</t>
  </si>
  <si>
    <t>El valor del contrato a celebrar es hasta por la suma de (SETENTA Y CINCO MILLONES SETECIENTOS CUARENTA Y OCHO MIL DOSCIENTOS SESENTA PESOS M/CTE ($75.748.260) incluido los impuestos a que haya lugar</t>
  </si>
  <si>
    <t>1. Realizar el análisis técnico a las solicitudes de concepto en el marco del trámite de acceso a los recursos genéticos y productos derivados. 2. Apoyar desde el componente técnico en la implementación y seguimiento de políticas e instrumentos a cargo del Grupo de Recursos Genéticos. 3. Realizar la evaluación y seguimiento desde el componente técnico al trámite de contrato de acceso a recursos a los genéticos y productos derivados. 4. Proyectar reportes con la actualización mensual de los registros de información para el seguimiento al trámite de contrato de acceso a recursos genéticos y productos derivados. 5. Redactar y gestionar respuestas a las PQRS asignadas, conforme a los términos legales vigentes, a través de la plataforma ARCA u otros medios institucionales, incluyendo el respectivo reporte en el Sistema de Gestión Documental. 6. Las demás actividades que se requieran en el marco de la ejecución del objeto del contrato.</t>
  </si>
  <si>
    <t>El término estrictamente indispensable para que el contratista cumpla con el objeto y obligaciones contractuales será de DIEZ (10) MESES, o hasta 31 de diciembre, lo primero que ocurra.</t>
  </si>
  <si>
    <t>YOLYN CAROLINA RODRIGUEZ FERNANDEZ</t>
  </si>
  <si>
    <t>Prestar servicios profesionales a la Dirección de Gestión Integral del Recurso Hídrico del Ministerio de Ambiente y Desarrollo Sostenible, para apoyar en la elaboración de análisis y conceptos desde el componente jurídico, para el seguimiento y acompañamiento de los procesos judiciales, así como de iniciativas normativas a cargo de la DGIRH que sean encomendados.</t>
  </si>
  <si>
    <t>El valor del contrato a celebrar es hasta por la suma de CIENTO VEINTE MILLONES DE PESOS M/CTE. ($120.000.000), incluido los impuestos a que haya lugar.</t>
  </si>
  <si>
    <t>1. Apoyar desde el componente jurídico en el seguimiento de las acciones para el cumplimiento de los procesos judiciales a cargo de la Dirección que sean encomendados. 2. Brindar apoyo desde el componente jurídico en la articulación intra e interinstitucional y la participación en instancias y mecanismos para el cumplimiento de procesos judiciales en el marco de los compromisos a cargo de la Dirección. 3. Brindar apoyo jurídico en la construcción de insumos necesarios para la defensa en procesos judiciales activos en el marco de los compromisos a cargo de la Dirección. 4. Apoyar la elaboración de insumos, análisis y conceptos frente a las solicitudes o requerimientos relacionados con iniciativas normativas a cargo de la Dirección. 5. Elaborar solicitudes necesarias para el desarrollo del objeto contractual o proyectar respuestas a peticiones o requerimientos, cuando sea requerido a través de correo electrónico o la plataforma de Correspondencia del Ministerio, acorde con la asignación de la supervisión. 6. Las demás actividades que le sean requeridas por el Supervisor del Contrato y que tenga relación con el objeto y obligaciones del contrato.</t>
  </si>
  <si>
    <t>JUAN PABLO MOSQUERA FERNANDEZ</t>
  </si>
  <si>
    <t>Prestar los servicios profesionales a la Oficina de Negocios Verdes y Sostenibles, para apoyar desde el componente económico, el seguimiento y evaluación a la implementación de las acciones referentes a los instrumentos económicos ambientales y otros incentivos para la conservación; así como el apoyo en la información que se requiera en relación a los CONPES</t>
  </si>
  <si>
    <t>1. Suministrar la información y documentos necesarios que requiera el contratista para el cabal cumplimiento del objeto del contrato. 2. Realizar los pagos correspondientes previa certificación de cumplimiento suscrita por el Supervisor del Contrato en las condiciones pactadas. 3. Ejercer la supervisión del contrato para verificar el cumplimiento de las obligaciones del contratista. 4. Reconocer con cargo a los recursos destinados del presupuesto nacional los gastos de viaje y desplazamiento a que haya lugar, durante la ejecución del objeto del contrato, conforme al procedimiento establecido para tal fin. 5. El Ministerio a través de la Oficina Asesora de Planeación, entregará al Contratista, un documento que contenga la información relacionada con el Sistema Integrado de Gestión y sus diferentes componentes.</t>
  </si>
  <si>
    <t>LINA MARCELA PULECIO TRUJILLO</t>
  </si>
  <si>
    <t>Prestar los servicios profesionales a la Oficina de Negocios Verdes y Sostenibles para apoyar las acciones encaminadas al seguimiento y evaluación de la implementación de la Tasa compensatoria por utilización permanente de la Reserva Forestal Protectora Bosque Oriental de Bogotá y la implementación en el instrumento económico por ocupación en playas y terrenos de bajamar.</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</si>
  <si>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la elaboración de los informes de seguimiento y evaluación a la implementación de la Tasa Compensatoria por utilización permanente de la Reserva Forestal Protectora Bosque Oriental de Bogotá, a partir de los reportes remitidos por la Autoridad Ambiental Competente. Proyectar los insumos de los documentos técnicos necesarios para la expedición y/o ajuste de instrumentos normativos relacionados con instrumentos económicos e incentivos a la conservación. Apoyar técnicamente el desarrollo e implementación del instrumento económico por ocupación en playas y terrenos de bajamar, y contribuir en los requerimientos establecidos desde la Oficina para este aspecto. Apoyo en la elaboración de insumos técnicos para la tasa compensatoria por tasa de fauna silvestre con énfasis en tráfico de fauna Apoyar la supervisión en el componente técnico de los contratos y/o convenios que le sean asignados por el supervisor. Participar en las reuniones relacionadas con el objeto contractual que me sean asignadas, para lo cual se deben allegar los soportes de la asistencia, ayudas de memoria y soporte del seguimiento a los compromisos establecidos, en caso de aplicar. Las demás que determine el supervisor del contrato, relacionadas con el objeto contractual y el ejercicio de sus obligaciones.</t>
  </si>
  <si>
    <t>KATHERINE CASTRO LONDOÑO</t>
  </si>
  <si>
    <t>El valor del contrato a celebrar es hasta por la suma de CIENTO TRECE MILLONES SEISCIENTOS SESENTA Y SEIS MIL SEISCIENTOS SESENTA Y SIETEPESOS M/CTE ($113.666.667), incluido los impuestos a que haya lugar.</t>
  </si>
  <si>
    <t>1. Ejercer la representación judicial y extrajudicial del Ministerio en diligencias posfallo, medidas cautelares, audiencias de cumplimiento, comités de verificación, reuniones interinstitucionales y demás escenarios derivados de sentencias y órdenes judiciales, garantizando la defensa de los intereses de la entidad 2. Desarrollar la representación jurídica de la entidad en procesos judiciales, extrajudiciales, administrativos y constitucionales que sean asignados, actuando en todas las etapas procedimentales que exija la normatividad vigente 3. Impulsar al interior de las Direcciones Técnicas del Ministerio y demás entidades del SINA las gestiones necesarias para dar cumplimiento a las órdenes judiciales, promoviendo su inclusión en planes de acción y articulando reuniones de seguimiento periódicas, en las que se presente análisis del estado de cumplimiento y recomendaciones jurídicas 4. Elaborar fichas de seguimiento, conceptos, ayudas de memoria e informes actualizados sobre procesos, sentencias y órdenes judiciales, identificando las obligaciones que corresponden al Ministerio y a las Direcciones Técnicas, y sustentar, cuando sea requerido, la posición jurídica de la entidad ante los espacios institucionales designados F-A-CTR-52: V11 16/10/2025 Página 14 de 27 5. Registrar y mantener actualizada la información de los procesos y actuaciones a su cargo en las plataformas de gestión documental y jurídica que disponga la Oficina Asesora Jurídica (Arca, eKogui, Samai u otras), asegurando trazabilidad, calidad y oportunidad en los registros 6. Participar en reuniones, visitas, mesas de trabajo, audiencias y demás actividades de coordinación requeridas para el cumplimiento del objeto contractual 7. Atender, proyectar y consolidar respuestas a derechos de petición, quejas, reclamos, solicitudes de información, PQRS y demás requerimientos relacionados con las funciones asignadas, cumpliendo los plazos legales y reportando su trámite en los sistemas de gestión documental. 8. Cumplir con las demás actividades relacionadas con el objeto contractual que le sean asignadas por el Supervisor del Contrato</t>
  </si>
  <si>
    <t>El término estrictamente indispensable para que el contratista cumpla con el objeto y obligaciones contractuales seráde Once (11) meses y Once(11) días calendario, o hasta 31 de diciembredel año de la suscripción del contrato, lo primero que ocurra.</t>
  </si>
  <si>
    <t>DIANA GERALDINE QUEVEDO NIÑO</t>
  </si>
  <si>
    <t>Prestar servicios profesionales de carácter jurídico para el análisis, revisión y proyección de conceptos, actos administrativos y demás documentos en materia de Normatividad en Biodiversidad, incluyendo recursos de flora, fauna, recursos hidrobiológicos, el Sistema Nacional de Áreas Protegidas (SINAP), reservas forestales, entre otros asuntos de competencia del Grupo de Conceptos y Normatividad en Biodiversidad de la Oficina Asesora Jurídica.</t>
  </si>
  <si>
    <t>El valor del contrato a celebrar es hasta por la suma de NOVENTA Y CINCOMILLONES QUINIENTOS TREINTA Y CUATROMIL QUINIENTOS SESENTAPESOS M/CTE ($95.534.560), incluido los impuestos a que haya lugar.</t>
  </si>
  <si>
    <t>1. Revisar, proponer recomendaciones y apoyar la elaboración de actos administrativos e iniciativas normativas de competencia del Grupo de Conceptos y Normatividad en Biodiversidad de la Oficina Asesora Jurídica, tales como recursos de flora, fauna, recursos hidrobiológicos, el Sistema Nacional de Áreas Protegidas (SINAP), reservas forestales, entre otros documentos jurídicos asignados relacionados con el objeto del contrato. 2. Proyectar conceptos jurídicos, respuestas y demás documentos jurídicos en atención a las peticiones y consultas de los usuarios tanto internos como externos de la entidad relacionados con el objeto del contrato. 3. Proyectar dentro de los términos legales las respuestas a los requerimientos que efectúen los órganos de control, el Congreso de la República y demás entidades del estado relacionados con el objeto del contrato. 4. Participar en el desarrollo de las diferentes reuniones y mesas de trabajo requeridas para los asuntos a cargo del grupo de Conceptos y Normatividad en Biodiversidad, y de la Oficina Asesora Jurídica en el cumplimiento del objeto del contrato. 5. Las demás actividades asignadas por el Supervisor del Contrato y que estén relacionadas con el objeto contractual.</t>
  </si>
  <si>
    <t>El término estrictamente indispensable para que el contratista cumpla con el objeto y obligaciones contractuales será de 11 meses y 11días calendario,hasta 31 de diciembre del año de la suscripción del contrato, lo primero que ocurra.</t>
  </si>
  <si>
    <t>LAURA ELENA PALACIOS NARANJO</t>
  </si>
  <si>
    <t>Prestación de servicios profesionales jurídicos para apoyar la definición de estrategias jurídicas y la representación judicial y extrajudicial del Ministerio de Ambiente y Desarrollo Sostenible en asuntos relacionados con procesos de cobro coactivo, así como la revisión de actos administrativos, conceptos jurídicos y demás documentos requeridos que sean asignados a la Oficina Asesora Jurídica.</t>
  </si>
  <si>
    <t>El valor del contrato a celebrar es hasta por la suma de CIENTO DOS MILLONES TRESCIENTOSMILPESOS M/CTE ($102.300.000), incluido los impuestos a que haya lugar.</t>
  </si>
  <si>
    <t>1. Revisar, acompañar jurídicamente y apoyar la definición de estrategias jurídicas frente a los procesos de cobro coactivo, procesos judiciales de alto impacto que le sean asignados por el supervisor del contrato y asuntos estratégicos para el Ministerio de Ambiente y Desarrollo Sostenible que sean encomendados a la Oficina Asesora Jurídica. 2. Ejercer la representación judicial y extrajudicial de la entidad en los procesos de cobro coactivos que le sean asignados e intervenir en todas las actuaciones procesales, administrativas, acciones constitucionales y demás que le corresponda realizar conforme a la ley. 3. Realizar seguimiento a los procesos de cobro coactivo y demás procesos judiciales del Ministerio de ambiente y Desarrollo Sostenible con alta importancia a nivel nacional que le sean asignados por el supervisor del contrato. 4. Apoyar la revisión de los actos administrativos, conceptos y demás documentos relacionados con las actuaciones a cargo de la Oficina Asesora Jurídica, que le sean encomendados, de conformidad con los criterios y lineamientos que establezca para tal efecto el Ministerio de Ambiente y Desarrollo Sostenible. 5. Participar y guiar la preparación y ejecución de las reuniones que le sean asignadas por el Supervisor, relacionadas con el objeto y obligaciones contractuales con el fin de generar acciones tendientes al cumplimiento de la misión de la dependencia. 6. Proyectar las respuestas a las PQRS y requerimientos relacionados con el objeto del contrato, dentro de los términos legales establecidos, adjuntando el reporte del sistema de Gestión documental que evidencia el estado de las asignaciones. 7. Las demás actividades asignadas por el Supervisor del Contrato y que estén relacionadas con el objeto contractual</t>
  </si>
  <si>
    <t>El término estrictamente indispensable para que el contratista cumpla con el objeto y obligaciones contractuales seráde Once (11) meses y once(11) días calendario, o hasta 31 de diciembredel año de la suscripción del contrato, lo primero que ocurra.</t>
  </si>
  <si>
    <t>IGOR ELL OLARTE FAJARDO</t>
  </si>
  <si>
    <t>Prestar servicios profesionales a la Subdirección de Educación y Participación del Ministerio de Ambiente y Desarrollo Sostenible, para apoyar la implementación de las estrategias de diálogo social orientadas a la transformación de la conflictividad ambiental en los territorios</t>
  </si>
  <si>
    <t>1. Apoyar la planeación, implementación y seguimiento de las estrategias de diálogo social para la transformación de la conflictividad ambiental, en coordinación con la Subdirección de Educación y Participación. 2. Apoyar el desarrollo de espacios participativos, talleres, encuentros y mesas de trabajo que promuevan la construcción de acuerdos, el intercambio de saberes y la gestión pacífica de los conflictos socioambientales en los territorios priorizados. 3. Articular con las diferentes direcciones técnicas de la entidad, con el fin de buscar la atención de los conflictos socioambientales de su competencia. 4. Apoyar el diseño de herramientas y metodologías para fortalecer las capacidades técnicas del equipo de la oficina en torno a la atención de los conflictos socioambientales 5. Apoyar el acompañamiento técnico y metodológico a los equipos territoriales y a los actores institucionales y comunitarios vinculados a los procesos de educación y participación ambiental.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</si>
  <si>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KAROL TATIANA PADILLA PRADA</t>
  </si>
  <si>
    <t>Prestar los servicios profesionales para el seguimiento financiero a los planes operativos de inversión de la contratación adelantada por la dependencia.</t>
  </si>
  <si>
    <t>1. Apoyar la revisión de los soportes financieros presentados en los contratos de prestación de servicios de la Subdirección de Educación y Participación. 2. Apoyar la revisión de los productos desde el componente financiero de los convenios y contratos de la dependencia. 3.Apoyar la revisión del componente financiero de las liquidaciones de los convenios y contratos de la dependencia. 4. Apoyar la revisión financiera para el pago de los eventos y actividades adelantados por la dependencia.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</si>
  <si>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ANGEL RICARDO PERDOMO MEDINA</t>
  </si>
  <si>
    <t>Prestar servicios profesionales a la Subdirección de Educación y Participación para apoyar en el seguimiento al cumplimiento de medidas judiciales relacionadas con la protección de ecosistemas estratégicos fortaleciendo la participación de las poblaciones campesinas.</t>
  </si>
  <si>
    <t>El valor del contrato a celebrar es hasta por la suma de NOVENTA Y TRES MILLONES QUINIENTOS MIL PESOS M/CTE ($93.500.000) incluido los impuestos a que haya lugar.</t>
  </si>
  <si>
    <t>1. Apoyar a la Subdirección de Educación y Participación en el desarrollo de estrategias tendientes a garantizar la participación activa de poblaciones campesinas en el marco de la gestión del Ministerio de Ambiente y Desarrollo Sostenible. 2. Apoyar el desarrollo de iniciativas de protección y promoción de los sistemas de conocimiento tradicional con especial énfasis en comunidades campesinas y rurales asociados a la protección de ecosistemas estratégicos. 3. Apoyar la implementación de acciones para el cumplimiento de medidas judiciales relacionadas con el campesinado, proporcionando apoyo técnico y administrativo para asegurar su cumplimiento efectivo. 4. Apoyar la realización de acciones de participación y educación ambiental dirigidas a las poblaciones campesinas en el marco de la misionalidad de la dependencia.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</si>
  <si>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LINDA IRENE GOMEZ FERNANDEZ</t>
  </si>
  <si>
    <t>INGENIERIA GEOGRAFICA</t>
  </si>
  <si>
    <t>Prestar servicios profesionales a la Subdirección de Educación y Participación, para apoyar la elaboración de informes técnicos, el seguimiento y monitoreo de acciones de la estrategia de diálogo social para la transformación de los conflictos socioambientales.</t>
  </si>
  <si>
    <t>1. Apoyar el diseño de estrategias encaminadas a consolidar y analizar la información generada en el marco de la estrategia de diálogo social para la transformación de los conflictos socioambientales 2. Apoyar el ejercicio de caracterización de conflictos territoriales en el marco del Sistema Nacional de Diálogo Social para la Prevención y Transformación de Conflictos Socioambientales. 3. Adelantar la georreferenciación de las acciones de participación desarrolladas por la dependencia. 4. Revisar y consolidar los documentos generados en el proceso de sistematización de los eventos y actividades lideradas por la subdirección y que sean requeridos.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</si>
  <si>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DAYANA ESCAMILLA QUIROGA</t>
  </si>
  <si>
    <t>Prestación de servicios profesionales a la Dirección de Bosques, Biodiversidad y Servicios Ecosistémicos del Ministerio de Ambiente y Desarrollo Sostenible, para la elaboración y revisión de documentos técnicos, reportes y demás insumos que contribuyan al cumplimiento de las metas y responsabilidades asignadas a dicha Dirección en el marco de la Ley 2169 de 2021, con especial énfasis en el apoyo al seguimiento de la actualización de la Estrategia Integral de Contención a la Deforestación Bosques Territorios de Vida, la implementación de la Guía Nacional de Soluciones Basadas en la Naturaleza y el desarrollo de acciones asociadas, así como en el acompañamiento a los procesos y compromisos derivados de la NDC 2.0 y su actualización hacia la NDC 3.0.</t>
  </si>
  <si>
    <t>El término estrictamente indispensable para que el contratista cumpla con el objeto y obligaciones contractuales será DIEZ (10) MESES, o hasta 31 de diciembredel año de la suscripción del contrato, lo primero que ocurra.</t>
  </si>
  <si>
    <t>ELKIN MAURICIO PEDRAZA SARMIENTO</t>
  </si>
  <si>
    <t>ADMINISTRACION AMBIENTAL Y DE LOS RECURSOS NATURALES</t>
  </si>
  <si>
    <t>Prestación de servicios profesionales a la Dirección de Bosques, Biodiversidad y Servicios Ecosistémicos para desarrollar insumos técnicos relacionados con la reglamentación, determinación y declaratoria de zonas amortiguadoras de áreas protegidas, así como apoyar la evaluación y seguimiento a la implementación de acciones del CONPES 4050 de 2021.</t>
  </si>
  <si>
    <t>El valor del contrato a celebrar es hasta por la suma de SESENTA Y CUATRO MILLONES CIENTO OCHENTA Y CUATRO MIL CUATROCIENTOS CINCUENTA PESOS M/CTE ($64.184.450), incluido los impuestos a que haya lugar.</t>
  </si>
  <si>
    <t>1. Elaborar insumos técnicos para la reglamentación y determinación de zonas amortiguadoras, y acompañar la declaratoria de zonas amortiguadoras de las áreas protegidas del Sistema de Parques Nacionales Naturales de Colombia. 2. Generar los insumos técnicos, informes y avances, en articulación con los actores pertinentes de las acciones del CONPES 4050, responsabilidad de la DBBSE. Aplicar el procedimiento de reporte OMEC de SOMOSIG, elaborando los conceptos técnicos y demás soportes correspondientes, e incorporándolos en los expedientes asignados. Apoyar, de manera transversal, los demás procesos asignados al equipo de áreas protegidas y OMEC cuando se requiera. Tramitar las PQRS y demás requerimientos relacionados con el objeto y las obligaciones del contrato, a través del sistema de Gestión Documental dentro de los términos establecidos y en el mes asignado. Apoyar a la Dirección en la supervisión de los contratos y/o convenios, así como participar en las diferentes mesas de trabajo, reuniones y comités, relacionados con los trámites a cargo cuando se requiriera por parte del supervisor. Llevar a cabo las visitas técnicas necesarias relacionadas con el tema del contrato en el momento requerido, y elaborar los informes y documentos técnicos necesarios según corresponda. Las demás que se requieran para la adecuada ejecución del objeto contractual.</t>
  </si>
  <si>
    <t>1. Elaborar, consolidar y presentar los insumos técnicos y reportes requeridos por la Dirección de Bosques, Biodiversidad y Servicios Ecosistémicos, que permitan evidenciar el avance en el cumplimiento de las metas establecidas en la Ley 2169 de 2021, incluyendo los ajustes que sean solicitados por las instancias competentes. Apoyar técnica y metodológicamente el seguimiento y la actualización de la Estrategia Integral de Contención a la Deforestación Bosques Territorios de Vida, así como el desarrollo e implementación de la Guía Nacional de Soluciones Basadas en la Naturaleza, mediante la elaboración de insumos, análisis y demás productos necesarios, incluyendo el acompañamiento a las acciones y actividades asociadas. Apoyar a la Dirección en la supervisión de los contratos y/o convenios, así como participar en las diferentes mesas de trabajo, reuniones y comités, relacionados con los trámites a cargo cuando se requiriera por parte del supervisor. 4. Aportar insumos técnicos y de análisis que fortalezcan el cumplimiento de los compromisos de la NDC 2.0 y el proceso de actualización hacia la NDC 3.0, de conformidad con las orientaciones del Ministerio de Ambiente y Desarrollo Sostenible. 5. Atender oportunamente las solicitudes asignadas por la supervisión, incluyendo la elaboración de respuestas a PQRS y demás requerimientos relacionados con el objeto del contrato. Las demás que se requieran para la adecuada ejecución del objeto contractual.</t>
  </si>
  <si>
    <t>ARGEMIRO JAVIER MENDOZA GENEY</t>
  </si>
  <si>
    <t>Prestación de servicios profesionales a la Dirección de Bosques, Biodiversidad y Servicios Ecosistémicos del Ministerio de Ambiente y Desarrollo Sostenible para apoyar la evaluación de solicitudes de permisos CITES, visitas de inspección de especímenes de especies incluidas en los Apéndices de la Convención de Comercio Internacional de Especies Amenazadas de Fauna y Flora Silvestres -CITES y elaboración de documentos técnicos asociados a los procesos sancionatorios ambientales en cumplimiento de las funciones de la Dirección.</t>
  </si>
  <si>
    <t>El valor del contrato a celebrar es hasta por la suma de SETENTA Y OCHO MILLONES TRESCIENTOS OCHENTA Y DOS MIL OCHOCIENTOS VEINTIOCHO PESOS M/CTE ($78.382.828), incluido los impuestos a que haya lugar.</t>
  </si>
  <si>
    <t>1. Realizar la evaluación de solicitudes de permisos CITES con fines comerciales para especímenes de la fauna silvestre a través de la elaboración de los conceptos técnicos de las solicitudes asignadas, de conformidad con el Sistema Integrado de Gestión y las orientaciones de la DBBSE. Acompañar visitas de seguimiento y control a la exportación de especímenes de la fauna silvestre de conformidad con lo estipulado en la Resolución 2652 de 2015, según le sea designado en la programación de la DBBSE. Realizar la gestión de visitas de seguimiento y control al fraccionamiento de pieles de Caiman crocodilus fuscus en cumplimiento de la Resolución 2651 de 2015, de acuerdo con la asignación que se realice periódicamente. Analizar y proyectar los conceptos técnicos determinados por el supervisor, dentro de las actuaciones administrativas sancionatorias de la Dirección de Bosques, Biodiversidad y Servicios Ecosistémicos. Analizar la competencia de los traslados remitidos a esta Dirección en el marco de los procesos sancionatorios ambientales y determinar su procedencia. Brindar apoyo técnico al seguimiento a convenios y en procesos de liquidación de procesos relacionados de manera directa con el objeto de su contrato que le sean designados por el supervisor.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</si>
  <si>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ONCE(11) MESESY ONCE (11) DÍAS, o hasta 31 de diciembredel año de la suscripción del contrato, lo primero que ocurra.</t>
  </si>
  <si>
    <t>JESSICA LEONOR CORREA CALEÑO</t>
  </si>
  <si>
    <t>Prestar servicios profesionales al Grupo de Recursos Genéticos de la Dirección de Bosques, Biodiversidad y Servicios Ecosistémicos del Ministerio de Ambiente y Desarrollo Sostenible, para contribuir desde el componente técnico en la implementación de la Decisión Andina 391 de 1996, así como apoyar la implementación de políticas relacionadas.</t>
  </si>
  <si>
    <t>El valor del contrato a celebrar es hasta por la suma de SESENTA MILLONES SEISCIENTOS OCHENTA Y TRES MIL CUATROCIENTOS OCHENTAPESOS M/CTE ($60.683.480) incluido los impuestos a que haya lugar.</t>
  </si>
  <si>
    <t>EDNA DANIELA TAMAYO ARGUELLO</t>
  </si>
  <si>
    <t>Prestar servicios profesionales al Grupo de Recursos Genéticos de la Dirección de Bosques, Biodiversidad y Servicios Ecosistémicos del Ministerio de Ambiente y Desarrollo Sostenible para contribuir en la organizaciónyseguimiento a las acciones administrativas y financieras en el marco de los contratos de acceso a recursos genéticos.</t>
  </si>
  <si>
    <t>El valor del contrato a celebrar es hasta por la suma de CUARENTA Y SEIS MILLONES SEISCIENTOS SETENTA Y NUEVE MIL SEISCIENTOSPESOS M/CTE ($46.679.600) incluido los impuestos a que haya lugar</t>
  </si>
  <si>
    <t>1. Apoyar en la realización del análisis técnico para las solicitudes relacionadas con el acceso a los recursos genéticos y productos derivados, así como apoyar en la implementación de políticas relacionadas. Realizar el componente técnico de los dictámenes técnicos legales y de informes de seguimiento en el trámite de contratos de acceso a los recursos genéticos y productos derivados. Proyectar reportes con la actualización mensual de los registros de información para el seguimiento al trámite de contrato de acceso a recursos genéticos y productos derivados Proyectar y gestionar respuestas a las PQRS asignadas, conforme a los términos legales vigentes, a través de la plataforma ARCA u otros medios institucionales, incluyendo el respectivo reporte en el Sistema de Gestión Documental Las demás actividades que se requieran en el marco de la ejecución del objeto del contrato.</t>
  </si>
  <si>
    <t>1. Adelantar la sistematización de los registros y datos a cargo del Grupo de Recursos Genéticos. Realizar el seguimiento a los indicadores de gestión y proyectar informes de las acciones realizadas por el Grupo de Recursos Genéticos. Aportar insumos técnicos y financieros para el seguimiento a los contratos de acceso a recursos genéticos y productos derivados con fines comerciales. Realizar apoyo técnico y administrativo en las actividades de capacitación del Régimen Sobre Acceso a los Recursos Genéticos. Adelantar actividades para la implementación del sistema SILA-VITAL con respecto al trámite de acceso a recursos genéticos y productos derivados. 6. Elaborar las actividades documentales de los expedientes a cargo del Grupo de Recursos Genéticos. Proyectar reportes con la actualización mensual de los registros de información para el seguimiento al trámite de contrato de acceso a recursos genéticos y productos derivados. Proyectar y gestionar respuestas a las PQRS asignadas, conforme a los términos legales vigentes, a través de la plataforma ARCA u otros medios institucionales, incluyendo el respectivo reporte en el Sistema de Gestión Documental. Las demás actividades que se requieran en el marco de la ejecución del objeto del contrato.</t>
  </si>
  <si>
    <t>El término estrictamente indispensable para que el contratista cumpla con el objeto y obligaciones contractuales será de OCHO(8) MESES, o hasta 31 de diciembre, lo primero que ocurra.</t>
  </si>
  <si>
    <t>ISAAC DURAN OVIEDO</t>
  </si>
  <si>
    <t>MEDICINA VETERINARIA</t>
  </si>
  <si>
    <t>Prestación de servicios profesionales a la Dirección de Bosques, Biodiversidad y Servicios Ecosistémicos con el fin de contribuir a la gestión de acciones de seguimiento a instrumentos de manejo y gestión sostenible para especies de la fauna silvestre, así como instrumentos de seguimiento y control al aprovechamiento de las mismas en cumplimiento de la normativa nacional para la implementación de la Convención CITES.</t>
  </si>
  <si>
    <t>El valor del contrato a celebrar es hasta por la suma de SESENTA Y TRES MILLONES SETECIENTOS VEINTICUATRO MIL SETECIENTOS VEINTISIETE PESOS M/CTE ($63.724.727), incluido los impuestos a que haya lugar.</t>
  </si>
  <si>
    <t>1. Proyectar documentos técnicos, presentaciones y otras herramientas que aporten a la construcción de insumos para dar respuesta a las acciones ordenadas por autoridades judiciales y administrativas a la DBBSE relacionadas con los polinizadores y otras especies de la fauna silvestre. Aportar en la elaboración de insumos documentales y documentos técnicos para la construcción, el seguimiento y la actualización de planes y programas para la conservación de especies de fauna silvestre según las prioridades determinadas por la DBBSE. Realizar aportes técnicos, conforme a su perfil profesional, orientados a la documentación, estructuración y consolidación de insumos y actividades de gestión que contribuyan al desarrollo de iniciativas normativas relacionadas con el uso sostenible de especies de fauna silvestre. Contribuir a las acciones que adelante la Dirección de Bosques, Biodiversidad y Servicios Ecosistémicos, con el fin de implementar lo establecido en el Capítulo 4 de la Ley 2193 de 2022. Elaborar documentos que soporten la evaluación de solicitudes de permisos CITES tales como conceptos técnicos, diligenciamiento de registros en los archivos de los establecimientos de zoocría y otros dispuestos por la Dirección de Bosques, Biodiversidad y Servicios Ecosistémicos para dichos fines, de conformidad con la asignación de solicitudes que se le asigne. Acompañar, según la programación establecida por la Dirección de Bosques, Biodiversidad y Servicios Ecosistémicos, las visitas de seguimiento y control a la exportación de especímenes de fauna silvestre de especies incluidas en los Apéndices de la Convención CITES y de seguimiento y control al corte de pieles de Caiman crocodilus fuscus.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a la Dirección en la supervisión de los contratos y/o convenios, así como participar en las diferentes mesas de trabajo, reuniones y comités, relacionados con los trámites a cargo cuando se requiriera por parte del supervisor. Las demás que se requieran para la adecuada ejecución del objeto contractual.</t>
  </si>
  <si>
    <t>El término estrictamente indispensable para que el contratista cumpla con el objeto y obligaciones contractuales será ONCE(11) MESESY DIEZ (10) DÍAS, o hasta 31 de diciembredel año de la suscripción del contrato, lo primero que ocurra.</t>
  </si>
  <si>
    <t xml:space="preserve">SERGIO ALEJANDRO DUEÑAS BOHORQUEZ </t>
  </si>
  <si>
    <t>Prestación de servicios profesionales a la Dirección de Gestión Integral del Recurso Hídrico del Ministerio de Ambiente y Desarrollo Sostenible, para apoyar en la Gestión de proyectos estratégicos que aporten al ordenamiento alrededor del agua en las Eco regiones priorizadas en el Plan Nacional de Desarrollo 2022-2026 y compromisos adquiridos por la Dirección.</t>
  </si>
  <si>
    <t>El valor del contrato a celebrar es hasta por la suma de Ochenta millones trescientos setenta mil novecientos pesos M/CTE ($ 80.370.900) incluido los impuestos a que haya lugar.</t>
  </si>
  <si>
    <t>1. Gestionar recursos y apuestas de financiación de proyectos en el marco de los compromisos y metas de la dirección 2. Apoyar la evaluación de proyectos de inversión que aporten al cumplimiento de las metas de la DGIRH y consolidar la información del estado de la gestión de proyectos por la dirección. 3. Realizar las actividades de asistencia técnica a las Autoridades Ambientales y demás actores necesarios priorizados por la DGIRH, para la estructuración y/o gestión de proyectos. 4. Apoyar la proyección de conceptos, generación de insumos técnicos y el seguimiento del proyecto que se lleva a cabo en el territorio priorizado de la eco-región de La Mojana y demas ecoregiones que sean necesarias 5. Apoyar la generación de documentos y montajes necesarios en la plataforma MGA, PIIP y formatos del FPVB, de otros proyectos de inversión, que presente o acompañe la Dirección. 6. Las demás actividades que le sean requeridas por el Supervisor del Contrato y que tenga relación con el objeto y obligaciones del contrato.</t>
  </si>
  <si>
    <t>El término estrictamente indispensable para que el contratista cumpla con el objeto y obligaciones contractuales será de Nueve (9) meses, o hasta 31 de diciembre del año de la suscripción del contrato, lo primero que ocurra.</t>
  </si>
  <si>
    <t>LINA GABRIELA CHAVES TORRES</t>
  </si>
  <si>
    <t>Prestación de servicios profesionales para ejecutar las actividades operativas asociadas a los programas de uso eficiente del agua, energía, gestión de residuos y prácticas sostenibles del Ministerio de Ambiente y Desarrollo Sostenible.</t>
  </si>
  <si>
    <t>El valor del contrato a celebrar es hasta por la suma de NOVENTA Y UN MILLONES DOSCIENTOS MIL PESOS M/CTE ($ 91.200.000), incluido los impuestos a que haya lugar.</t>
  </si>
  <si>
    <t>1. Apoyar con el seguimiento y control estadístico al consumo de los servicios públicos domiciliarios como el de agua, luz, así como la generación de residuos, su aprovechamiento y otros que se establezcan para el desempeño ambiental y cumplimiento legal en las instalaciones del Ministerio. 2. Apoyar con la gestión integral de residuos en el Ministerio, ya sean no aprovechables, aprovechables, peligrosos o posconsumos, asegurando el cumplimiento legal ambiental, a través de la entrega a gestores autorizados junto con la cuantificación y seguimiento a la expedición de certificaciones. 3. Realizar las actividades y recomendaciones técnicas necesarias en pro del cumplimiento ambiental y sanitario en las instalaciones del Ministerio. 4. Apoyar con la elaboración de informes finales de supervisión asociados a los procesos de liquidación asignados del Grupo de Servicios Administrativos dentro del término legal previsto en la norma. 5. Proyectar las respuestas a derechos de petición, solicitudes de información y demás requerimientos asignados por el supervisor, utilizando la plataforma ARCA u otros medios, dentro de los plazos establecidos por la Ley. 6. Apoyar con la realización de los reportes asociados de Matriz de austeridad al Gasto Público a cargo de la Oficina de Control Interno. 7. Apoyar con las campañas de sensibilización relacionadas con el uso adecuado del agua, energía, gestión integral de residuos y practicas sostenibles respecto de los contratistas del Grupo de Servicios Administrativos y las demás que sean designadas. 8. Las demás asignadas por la supervisión del contrato y que tengan relación con el objeto contractual.</t>
  </si>
  <si>
    <t>El término estrictamente indispensable para que el contratista cumpla con el objeto y obligaciones contractuales será de ONCE (11) MESES Y DOCE (12) DÍAS.</t>
  </si>
  <si>
    <t>JOSÉ VILLE TRIANA GARCÍA</t>
  </si>
  <si>
    <t>Prestar servicios profesionales a la Dirección de Gestión Integral del Recurso Hídrico del Ministerio de Ambiente y Desarrollo Sostenible, para elaborar análisis espacial y consolidar cartografía como insumo para la atención a fallos judiciales, procesos y temas misionales de la dirección.</t>
  </si>
  <si>
    <t>El término estrictamente indispensable para que el contratista cumpla con el objeto y obligaciones contractuales será Diez (10) meses, o hasta 31 de diciembre del año de la suscripción del contrato, lo primero que ocurra.</t>
  </si>
  <si>
    <t>1. ⁠ Almacenar, estructurar y consolidar información geográfica mediante las herramientas visuales presentes en el Ministerio, para dar atención a los compromisos de la DGIRH. 2. ⁠ Apoyar técnicamente a la DGIRH en la consolidación de actividades relacionadas con diferentes procesos judiciales a cargo de la dirección. 3. ⁠ Apoyar técnicamente a la DGIRH en la articulación y seguimiento de las acciones relacionadas con el saneamiento, minería e indicadores ambientales de la sentencia. 4. ⁠ Apoyar la actualización del Micrositio Atrato, mediante herramientas de seguimiento de proyectos y tablero de indicadores. 5. ⁠ Analizar, estructurar y consolidar información para generar salidas gráficas y ayudas visuales de tipo espacial para atender temas misionales y demás procesos judiciales de la DGIRH. 6. ⁠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Apoyar los temas del grupo de Fortalecimiento de Gobernanza del Agua, en lo relacionado con el sistema de información del recurso hídrico y de acuerdo con las prioridades que sean definidas desde la supervisión del contrato. 8. ⁠ Las demás que le sean asignadas por el supervisor del contrato y que tengan relación con el objeto contractual.</t>
  </si>
  <si>
    <t>El valor del contrato a celebrar es hasta por la suma de Ciento Seis Millones Noventa Mil PESOS M/CTE ($106.090.000), incluido los impuestos a que haya lugar.</t>
  </si>
  <si>
    <t>LILIAN ANDREA ROJAS RODRIGUEZ</t>
  </si>
  <si>
    <t>CIENCIAS SOCIALES</t>
  </si>
  <si>
    <t>Prestación de servicios profesionales a la Dirección de Gestión Integral del Recurso Hídrico del Ministerio de Ambiente y Desarrollo Sostenible, para apoyar la territorialización de acciones, apropiación social del plan de acción, a partir de la articulación de actores en la gestión del plan de acción de la sentencia 038-2019 del río Cauca.</t>
  </si>
  <si>
    <t>El valor del contrato a celebrar es hasta por la suma de CIENTO UN MILLONES CUATROCIENTOS DIECISÉIS MIL NOVENTA Y CINCO PESOS M/CTE. ($101.416.095), incluido los impuestos a que haya lugar.</t>
  </si>
  <si>
    <t>1. Elaborar un plan de trabajo para la ejecución del contrato, de conformidad con las orientaciones del supervisor. 2. Aportar insumos técnicos del análisis de planes e instrumentos de planificación de orden nacional, regional y local que permitan territorializar acciones en el marco definido en el plan de acción de la sentencia. 3. Apoyar a la DGIRH en el relacionamiento, socialización y articulación con los actores regionales y locales vinculados a la sentencia del rio Cauca para avanzar en la apropiación territorial del Plan de Acción. 4. Generar insumos técnicos de análisis territorial basados en el mapeo de actores, su relacionamiento con la cuenca y efectos sobre ésta, para proponer posibles formas de coordinación en el marco del plan de acción. 5. Apoyar las convocatorias y requerimientos logísticos para llevar a cabo reuniones y sesiones de trabajo con actores externos, así como la realización de las sesiones de la comisión de guardianes del río Cauca, según los cronogramas definidos. 6. Asistir técnicamente la consolidación de actas, memorias, e informes, derivados de los diferentes espacios de trabajo y articulación con actores, en el marco de las acciones definidas por la DGIRH para la atención de sentencias de ríos sujetos de derechos. 7. Apoyar técnicamente al grupo de Fortalecimiento de Gobernanza del Agua, en la atención de las demás órdenes judiciales y/o procesos de gobernanza del agua, de acuerdo con la priorización que sea definida desde la supervisión del contrato. 8. Las demás actividades que le sean requeridas por el Supervisor del Contrato y que tenga relación con el objeto y obligaciones del contrato.</t>
  </si>
  <si>
    <t>MARIO ALEXANDER HOYOS MESA</t>
  </si>
  <si>
    <t>ANTIOQUIA</t>
  </si>
  <si>
    <t>MEDELLIN</t>
  </si>
  <si>
    <t>Prestar los servicios profesionales a la Dirección de Bosques, Biodiversidad y Servicios Ecosistémicos del Ministerio de Ambiente y Desarrollo Sostenible para consolidar la gobernanza forestal y contribuir en la implementación del Plan Integral de Contención de la Deforestación-PICD en las autoridades ambientales que le sean asignadas por la dirección.</t>
  </si>
  <si>
    <t>El valor del contrato a celebrar es hasta por la suma de CUARENTA Y UN MILLONES TRESCIENTOS SETENTA Y CINCO MIL CIEN PESOS M/CTE ($41.375.100), incluido los impuestos a que haya lugar.</t>
  </si>
  <si>
    <t>1. Diligenciar y mantener actualizado el instrumento de seguimiento a la implementación de la gobernanza forestal en la jurisdicción de las autoridades ambientales que le sean asignadas. Proyectar documento técnico de análisis sobre la implementación de la gobernanza forestal en las autoridades ambientales que le sean asignadas para el periodo de análisis 2020-2025. Proyectar documento técnico de análisis de la implementación del "protocolo 0 - Protocolo para la revisión y evaluación de planes de manejo forestal en bosque natural" que incluya la revisión de los expedientes abiertos en 2025 y 2026, relacionados con el manejo forestal sostenible en jurisdicción de las autoridades ambientales que le sean asignadas y presentar propuestas para su actualización, de conformidad con la normativa forestal vigente. Participar desde el componente técnico en los procesos de actualización y/o formulación de iniciativas normativas relacionadas con la gestión forestal en la autoridad ambiental que le sea asignada. Generar documento de concepto técnico de evaluación de las solicitudes de permiso Cites para exportación e importación de productos forestales maderables Asistir a espacios de diálogo y participación dirigidos a la consolidación de la gobernanza forestal y/o en la implementación del PICD, en jurisdicción de las autoridades ambientales del objeto. Atender oportunamente las PQRS que le sean asignadas en el marco del objeto contractual, dentro de los términos establecidos en la ley y demás disposiciones legales vigentes. Las demás que se requieran para la adecuada ejecución del objeto contractual</t>
  </si>
  <si>
    <t>El término estrictamente indispensable para que el contratista cumpla con el objeto y obligaciones contractuales será deSEIS(6) MESES, o hasta 31 de diciembre de 2026, lo primero que ocurra</t>
  </si>
  <si>
    <t>MARIA ALEXANDRA DEL PILAR COBOS MUNEVAR</t>
  </si>
  <si>
    <t>INGENIERA FORESTAL</t>
  </si>
  <si>
    <t>Prestar los servicios profesionales a la Dirección de Bosques, Biodiversidad y Prestación de servicios profesionales a la Dirección de Bosques, Biodiversidad y Servicios Ecosistémicos para apoyar la implementación de la estrategia de extensión forestal, en los núcleos de desarrollo forestal y de la biodiversidad y otras regiones del país, con el fin de contribuir a la conservación de ecosistemas, consolidación de la economía forestal y de la biodiversidad, en el marco del Plan Integral de Contención de la deforestación PICD.</t>
  </si>
  <si>
    <t>El valor del contrato a celebrar es hasta por la suma deCINCUENTA Y CINCO MILLONES SEISCIENTOS NOVENTA Y SIETE MIL DOSCIENTOS CINCUENTA PESOS M/CTE ($55.697.250), incluidos los impuestos a que haya lugar.</t>
  </si>
  <si>
    <t>1. Contribuir de manera técnica para encauzar el diseño de nuevos procesos de extensión forestal para el bosque natural en el país. Realizar seguimiento a los procesos de extensión forestal en curso a nivel nacional, sistematizar y analizar sus resultados. Apoyar la integración de la extensión forestal en los procesos de intervención integral en NDFyB Socializar la estrategia de extensión forestal y sus avances en diferentes escenarios del orden nacional, regional y local. Apoyar la formulación de planes de extensión y asistencia técnica en el marco de la implementación de las concesiones forestales campesinas Identificar temas de interés para fortalecimiento de capacidades de extensionistas y promover espacios para su realización. Generar los reportes del cumplimiento de las acciones relacionadas con la extensión forestal en cumplimiento de los CONPES y otros reportes relacionados. Atender oportunamente las PQRS que le sean asignadas en el marco del objeto contractual, dentro de los términos establecidos en la ley y demás disposiciones legales vigentes. Las demás que se requieran para la adecuada ejecución del objeto contractual</t>
  </si>
  <si>
    <t>DIANA PAOLA GONZALEZ JIMINEZ</t>
  </si>
  <si>
    <t>Prestar servicios profesionales técnicos al Despacho del Viceministerio de Políticas y Normalización Ambiental para hacer seguimiento a los compromisos y acciones que resultan de la sentencia de Ventanilla Minera.</t>
  </si>
  <si>
    <t>1. Entregar, dentro de los primeros 15 días calendario desde el inicio de la ejecución del contrato, un plan de trabajo que incluya un cronograma de actividades detallando cómo se llevarán a cabo las obligaciones contractuales. 2. Articular entre el Viceministerio y las áreas misionales la implementación y seguimiento de acciones relacionadas con el ordenamiento ambiental minero del territorio y el acceso a la información ambiental minera. 3. Participar y convocar reuniones periódicas de articulación y compromisos del Fallo de Acción Popular del 4 de agosto de 2022 Exp.25000234100020130245901, incluyendo las Mesas de Trabajo Interinstitucional (MTI), y gestionar las actas e informes correspondientes. 4. Desarrollar, revisar y hacer seguimiento al marco reglamentario, proyectos y políticas ambientales relacionados con el sector minero-energético, según sea necesario. 5. Articular entre el Viceministerio, la Oficina Asesora Jurídica y otras dependencias necesarias para la elaboración y entrega del informe anual de sostenibilidad del fallo, así como para cualquier otro informe o presentación periódica requerida en cumplimiento de la Sentencia de Ventanilla Minera. 6. Tramitar los requerimientos de órganos de control, peticiones de otras entidades y otras solicitudes vinculadas al objeto contractual. 7. Asistir a reuniones relacionadas con el objeto contractual, proporcionando los documentos de asistencia, memorias de apoyo y seguimiento a los compromisos establecidos. 8. Proyectar y reportar la documentación que se requiera para las acciones definidas en el Plan de Acción y/o los informes solicitados por el supervisor(a), garantizando su conservación mediante la carga en las carpetas digitales institucionales. 9. Realizar jornadas de capacitación o divulgación relacionadas con el Viceministerio de Políticas y Normalización Ambiental, garantizando su correcta ejecución y la elaboración de memorias y actas correspondientes. 10. Realizar las demás obligaciones inherentes a la naturaleza del contrato y las que le sean asignadas por el supervisor del contrato, necesarias para garantizar el cumplimiento del objeto contractual</t>
  </si>
  <si>
    <t xml:space="preserve">VICEMINISTRA DE POLÍTICAS Y NORMALIZACIÓN AMBIENTAL - DIRECCIÓN DE BOSQUES BIODIVERSIDAD Y SERVICIOS ECOSISTÉMICOS </t>
  </si>
  <si>
    <t>El término estrictamente indispensable para que el contratista cumpla con el objeto y obligaciones contractuales será de ONCE MESES (11) Y DIEZ (10) DÍAS, o hasta 31 de diciembre del año de la suscripción del contrato, lo primero que ocurra.</t>
  </si>
  <si>
    <t>JUAN GUILLERMO VILLEGAS ZULETA</t>
  </si>
  <si>
    <t>Prestar servicios profesionales para brindar acompañamiento técnico a los procesos y acciones de Ordenamiento Ambiental del Territorio alrededor del agua en las eco-regiones priorizadas lideradas por el viceministerio de ordenamiento ambiental del territorio, así como apoyar el seguimiento a los compromisos adquiridos con las comunidades campesinas reconocidas como sujetos de derechos</t>
  </si>
  <si>
    <t>El valor del contrato a celebrar es hasta por la suma de SESENTA Y SIETE MILLONES DE PESOS M/CTE ($ 67.000.000) incluido los impuestos a que haya lugar.</t>
  </si>
  <si>
    <t>1. Apoyar la planeación y seguimiento a la gestión de los procesos y acciones del Viceministerio de ordenamiento Ambiental del territorio y sus áreas técnicas orientadas el ordenamiento ambiental del territorio alrededor del agua, que se generen para los territorios priorizados. 2. Acompañar técnicamente espacios y agendas de trabajo con la comisión mixta del campesinado y demás organizaciones campesinas, así como realizar el seguimiento a los diferentes compromisos según actas, agendas y planes de trabajo acordados. 3. Apoyar la articulación interinstitucional del VOAT en los temas de ordenamiento ambiental del territorio alrededor del agua. 4. Apoyar los reportes de avances en la gestión del VOAT y la comunicación con la Unidad de Cumplimiento de acuerdo con las normativas ambientales, compromisos y acuerdos suscritos, implementando las recomendaciones y medidas correctivas indicadas, haciendo seguimiento y respondiendo a las solicitudes y requerimientos. 5. Apoyar la articulación entre el viceministerio de Ordenamiento Ambiental del Territorio y el viceministerio de Políticas y Normalización Ambiental. 6. Redactar documentos de apoyo, como actas de reunión, ayudas de memoria, insumos técnicos y respuestas a los PQRS en temas relacionados con su objeto contractual.</t>
  </si>
  <si>
    <t>El término estrictamente indispensable para que el contratista cumpla con el objeto y obligaciones contractuales será de DIEZ (10) MESES.</t>
  </si>
  <si>
    <t>MARIA EMA ARROYO SUAREZ</t>
  </si>
  <si>
    <t>Prestar servicios profesionales de carácter jurídico al Viceministerio de Ordenamiento Ambiental del Territorio para la proyección de respuestas, insumos, conceptos e informes relacionados con temas de cambio climático, diálogo social y participación, derechos humanos, ambientales, incluyendo el apoyo al cumplimiento de sentencias a cargo del Despacho.</t>
  </si>
  <si>
    <t>VICEMINISTRO DE ORDENAMIENTO AMBIENTAL DEL TERRITORIO - DIRECCIÓN DE CAMBIO CLIMÁTICO Y GESTIÓN DEL RIESGO</t>
  </si>
  <si>
    <t>El valor del contrato a celebrar es hasta por la suma de SESENTA Y DOS MILLONES QUINIENTOS DIECISEIS MIL SEISCIENTOS SESENTA Y SIETE PESOS M/CTE ($ 62.516.667) incluido los impuestos a que haya lugar.</t>
  </si>
  <si>
    <t>1. Apoyar jurídicamente al Viceministerio de Ordenamiento Ambiental del Territorio en la proyección de documentos, planes, herramientas y planificación de la participación social ambiental y atención a la conflictividad socioambiental, con enfoque de derechos humanos y justicia ambiental. Apoyar la revisión de insumos y elaboración de conceptos en temas relacionados con la gestión del Cambio Climático de interés y seguimiento del Viceministerio. Apoyar al Viceministerio de Ordenamiento Ambiental del Territorio para el seguimiento en el cumplimiento de sentencias judiciales, incluyendo el apoyo a la Secretaría Técnica asignada mediante la Resolución 1119 de 2024, con la proyección de las actas, consolidación de insumos técnicos y jurídicos, apoyo en la organización de agendas y documentación de las sesiones del Mecanismo Especial de Seguimiento y Evaluación de las Políticas Públicas -MESEPP, así como apoyo en el seguimiento a los compromisos derivados de dichas sesiones. Acompañar jurídicamente la elaboración de actas, ayudas de memoria e insumos que permitan el apoyo en el registro y seguimiento de compromisos y procesos de participación y diálogo social. Apoyar la redacción, trámite y gestión de insumos para dar respuesta a los requerimientos y PQR´s sobre los temas relacionados con su objeto contractual, mediante la revisión jurídica y técnica, y la consolidación de respuestas institucionales que le sean asignadas en la plataforma ARCA del Ministerio de Ambiente y Desarrollo Sostenible</t>
  </si>
  <si>
    <t>El término estrictamente indispensable para que el contratista cumpla con el objeto y obligaciones contractuales será de once (11) meses y once (11) días o hasta 31 de diciembre del año de la suscripción del contrato, lo primero que ocurra.</t>
  </si>
  <si>
    <t>VIANCY LEANY HENAO PUERTA</t>
  </si>
  <si>
    <t>ADMINISTRACION DE EMPERESAS</t>
  </si>
  <si>
    <t>Prestación de servicios profesionales para apoyar al Despacho de la ministra del Ministerio de Ambiente y Desarrollo Sostenible en el manejo y uso de la caja menor, en el trámite comisiones y cuentas de cobro del despacho</t>
  </si>
  <si>
    <t>El valor del contrato a celebrar es hasta por la suma de SESENTA Y DOS MILLONES SETECIENTOS MIL PESOS M/CTE ($62.700.000), incluido los impuestos a que haya lugar.</t>
  </si>
  <si>
    <t>1. Apoyar al Despacho de la Ministra en las legalizaciones de gastos y tramites de uso de la caja menor. 2. Elaborar los informes de corte de uso de caja menor, requeridos contablemente y por plan de acción. 3. Realizar el seguimiento y revisión de los informes de legalización de las comisiones y autorizaciones de viaje del equipo del despacho de la Ministra. 4. Apoyar la sistematización y organización de la información y la documentación que se produzca en la gestión de actividades relacionadas, asegurando la transferencia de conocimiento. 5. Apoyar el registro y cargue de la información correspondiente al manejo de la caja menor en el Sistema Integrado de Información Financiera SIIF Nación. 6. Apoyar al Despacho de la Ministra en los requerimientos de auditorías internas sobre el manejo de la caja menor. 7. Apoyar al Despacho de la Ministra en la revisión de las cuentas de cobro. 8. Las demás actividades asignadas por la supervisión del contrato, que guarden relación con el objeto contractual.</t>
  </si>
  <si>
    <t>El término estrictamente indispensable para que el contratista cumpla con el objeto y obligaciones contractuales será ONCE (11) MESES Y DOCE (12) DÍAS CALENDARIO, o hasta 31 de diciembre del año de la suscripción del contrato, lo primero que ocurra.</t>
  </si>
  <si>
    <t>SEBASTIAN ALVAREZ ARANGO</t>
  </si>
  <si>
    <t>Prestar servicios profesionales para apoyar el diseño e implementación de acciones comunicacionales internas que promuevan el reconocimiento, la apropiación y el sentido de pertenencia de los colaboradores frente a los procesos, iniciativas y objetivos del Ministerio de Ambiente y Desarrollo Sostenible.</t>
  </si>
  <si>
    <t>El valor del contrato a celebrar es hasta por la suma de OCHENTA Y NUEVE MILLONES DOSCIENTOS SETENTA Y TRES MIL OCHOCIENTOS PESOS M/CTE ($89.273.800), INCLUIDO LOS IMPUESTOS A QUE HAYA LUGAR.</t>
  </si>
  <si>
    <t>1. Apoyar el proceso de implementación de las estrategias de comunicación organizacional en la Entidad. 2. Apoyar el cubrimiento periodístico de las actividades desarrolladas por las dependencias al interior del Ministerio, conforme las solicitudes efectuadas por el supervisor del contrato. 3. Proyectar los documentos, noticias, guiones de presentación, contenido para copys, boletines de prensa relacionados con la gestión que desarrolla el Ministerio de Ambiente y Desarrollo Sostenible. 4. Apoyar la redacción de mensajes claves para difundir las noticias que se produzcan al interior del ministerio con el fin de divulgarlos a través de redes sociales o plataformas digitales con las que cuenta la Entidad. 5. Apoyar las convocatorias de las ruedas de prensa y demás eventos que desarrolle el Ministerio de Ambiente y Desarrollo Sostenible. 6. Brindar apoyo en la redacción de contenidos informativos como columnas, boletines de prensa y comunicados, entre otros, relacionados con temas ambientales a cargo del Ministerio. 7. Asistir a las reuniones citadas por el grupo de Comunicaciones y a todas aquellas que tengan que ver con el objeto del presente contrato 8. Las demás que sean solicitadas por el Supervisor/a del contrato y que estén relacionadas con el objeto contractual.</t>
  </si>
  <si>
    <t>El término estrictamente indispensable para que el contratista cumpla con el objeto y obligaciones contractuales será de ONCE (11) MESES Y ONCE (11) DÍAS CALENDARIO, sin que exceda el 31 de diciembre del año de la suscripción del contrato.</t>
  </si>
  <si>
    <t>CARLOS AUGUSTO PINILLOS SAAVEDRA</t>
  </si>
  <si>
    <t>Prestar servicios profesionales al grupo de Contratos apoyando los temas financieros, contables y técnicos en las fases contractual y poscontractual de los contratos, convenios y demás procesos de competencia.</t>
  </si>
  <si>
    <t>El valor del contrato a celebrar es hasta por la suma de NOVENTA Y DOS MILLONES QUINIENTOS CINCUENTA Y OCHO MIL SETECIENTOS SESENTA Y SIETE PESOS M/CTE ($92.558.767), incluido los impuestos a que haya lugar.</t>
  </si>
  <si>
    <t>1. Realizar la verificación financiera y presupuestal de los contratos, convenios y demás procesos a cargo del Grupo de Contratos, verificando la coherencia entre los valores, fuentes de financiación, vigencias, disponibilidad presupuestal y obligaciones pactadas. 2. Apoyar la revisión financiera de los trámites poscontractuales, incluyendo liquidaciones y cierres contractuales, verificando el cumplimiento de los requisitos y la correcta consolidación de la información requerida para su trámite. 3. Apoyar técnicamente la elaboración, revisión y ajuste de estudios previos, análisis del sector, presupuestos, matrices financieras y demás documentos requeridos en la gestión contractual de la entidad que se encuentren asignados para trámite en el Grupo de Contratos. 4. Apoyar técnicamente y proyectar insumos requeridos para la consolidación de informes de gestión y planes de acción a cargo del Grupo de Contratos conforme el objeto del contrato. 5. Participar en los Comités de Contratación, reuniones, convocatorias y demás espacios de coordinación del Grupo de Contratos cuando sea requerido, aportando insumos y observaciones técnicas de carácter financiero y presupuestal sobre los procesos, contratos y convenios en trámite. 6.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7. Las demás que le asigne el supervisor del contrato y que tengan relación directa con el objeto contractual.</t>
  </si>
  <si>
    <t>El término estrictamente indispensable para que el contratista cumpla con el objeto y obligaciones contractuales será de ONCE (11) MESES Y ONCE (11) DÍAS CALENDARIO o hasta 31 de diciembre del año de la suscripción del contrato, lo primero que ocurra.</t>
  </si>
  <si>
    <t>MARIA ALEJANDRA SERRANO GUEVARA</t>
  </si>
  <si>
    <t>prestar servicios profesionales a la dirección de Bosques Biodiversidad y Servicios Ecosistémicos con el fin de proyectar actos administrativos de apertura e impulso procesal dentro de los procedimientos sancionatorios ambientales, así como en las actuaciones de carácter sancionatorio conexas.</t>
  </si>
  <si>
    <t>El valor del contrato a celebrar es hasta por la suma de CINCUENTA Y OCHO MILLONES TRSECIENTOS CUARENTA Y NUEVE MIL QUINIENTOS PESOSM/CTE ($58.349.500) incluido los impuestos a que haya lugar.</t>
  </si>
  <si>
    <t>1. Proyectar los actos administrativos de inicio, impulso y de fondo de los expedientes de carácter sancionatorio que por reparto le sean asignados, en donde la Dirección de Bosques, Biodiversidad y Servicios Ecosistémicos ostente potestad sancionatoria. 2. Evaluar y gestionar los traslados por competencia de las distintas Autoridades Ambientales que sean asignados por el supervisor del contrato. 3. Elaborar respuestas a los requerimientos de Entes de Control en el marco de los procesos sancionatorios competencia de la Dirección de Bosques, Biodiversidad y Servicios Ecosistémico 4. Redactar,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5. Apoyar a la Dirección en la supervisión de los contratos y/o convenios que tengan relación con el objeto contractual, así como participar en las diferentes mesas de trabajo, reuniones y comités, relacionados con los trámites a cargo cuando se requiriera por parte del supervisor 6. Proyectar la respuesta a acciones judiciales, sancionatorios, tutelas, y peticiones, que se le sean asignados, en el marco de su objeto contractual 7. Las demás que se requieran para la adecuada ejecución del objeto contractual</t>
  </si>
  <si>
    <t>PABLO CAMILO CRUZ BAQUERO</t>
  </si>
  <si>
    <t>COMUNICACION SOCIAL- PERIODISMO</t>
  </si>
  <si>
    <t>Prestar servicios profesionales para llevar a cabo el acompañamiento integral en la atención a medios de comunicación, especialmente en los temas que correspondan directamente al despacho del(a) Ministro(a) de Ambiente y Desarrollo Sostenible.</t>
  </si>
  <si>
    <t>El valor del contrato a celebrar es hasta por la suma de CIENTO CATORCE MILLONES DE PESOS M/CTE ($114.000.000), incluido los impuestos a que haya lugar.</t>
  </si>
  <si>
    <t>1. Apoyar la atención a los medios de comunicaciones en los temas que correspondan directamente al Despacho del (la) Ministro (a) de Ambiente y Desarrollo Sostenible.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</si>
  <si>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término estrictamente indispensable para que el contratista cumpla con el objeto y obligaciones contractuales será de once (11) meses y doce (12) días calendario, sin que exceda el 31 de diciembre del año de la suscripción del contrato.</t>
  </si>
  <si>
    <t>NADIA RUBI MARTINEZ</t>
  </si>
  <si>
    <t>Prestar servicios profesionales a la Subdirección de Educación y Participación para gestionar y responder las peticiones de entes de control, congreso u otra área de la entidad, asignadas a la dependencia.</t>
  </si>
  <si>
    <t>1. Apoyar la proyección de respuestas a los requerimientos emitidos por el Congreso de la República, dentro del tiempo estipulado y con los procedimientos legales, normativos y las directrices de la entidad. 2. Elaborar reportes mensuales que resuman el estado y avance de los requerimientos del Congreso de la República, entes de control y compromisos judiciales. 3. Realizar las respuestas a derechos de petición y/o tutelas, solicitudes, información y demás peticiones, que correspondan a la competencia de la Subdirección y que le sean asignados por el supervisor. 4. Hacer seguimiento a los planes de mejoramiento suscritos con los entes de control y en donde la Subdirección tenga acciones a su cargo. 5. Participar en las reuniones relacionadas con las acciones misionales de la dependencia, dejando constancia formal de la asistencia a través de los correspondientes soportes, actas y otras fuentes de verificación pertinentes. 6. Las demás obligaciones que se le asignen y que tengan relación directa con el objeto del contrato.</t>
  </si>
  <si>
    <t>JORDY ANIBAL GOMEZ REY</t>
  </si>
  <si>
    <t>Prestar Servicios Profesionales para apoyar en la gestión de los procesos jurídicos adelantados por la Subdirección de Educación y Participación.</t>
  </si>
  <si>
    <t>El valor del contrato a celebrar es hasta por la suma de OCHENTA Y DÓS MILLONES QUINIENTOS MIL PESOS M/CTE ($82.500.000) incluido los impuestos a que haya lugar.</t>
  </si>
  <si>
    <t>1. Revisar las respuestas a derechos de petición y/o tutelas, solicitudes, información y demás peticiones, que correspondan a la competencia de la Subdirección y que le sean asignados por el supervisor. 2. Revisar y/o proyectar respuestas relacionadas con la implementación del Acuerdo de Escazú que le sean asignadas a la Subdirección de Educación y Participación. 3. Brindar apoyo jurídico a la Subdirección de Educación y Participación, para el desarrollo de acciones relacionadas con las dinámicas gremiales y sectoriales. 4. Revisar y/o elaborar respuestas a los requerimientos emitidos por el Congreso de la República, entes de control, entre otros, dentro del tiempo estipulado y con los procedimientos legales, normativos y las directrices de la entidad. 5. Brindar el acompañamiento jurídico a las sentencias judiciales encomendadas por la supervisión elaborando o revisando los documentos respectivos o solicitados. 6. Proyectar oportunamente las respuestas a peticiones, requerimientos y solicitudes de información relacionadas con el objeto del contrato.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</si>
  <si>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JUAN PABLO DAZA CARDOZO</t>
  </si>
  <si>
    <t>Prestar servicios profesionales para apoyar el proceso de implementación del Acuerdo de Escazú de acuerdo a la misionalidad de la entidad.</t>
  </si>
  <si>
    <t>El valor del contrato a celebrar es hasta por la suma de CINCUENTA Y SIETE MILLONES DOSCIENTOS MIL PESOS M/CTE ($57.200.000) incluido los impuestos a que haya lugar.</t>
  </si>
  <si>
    <t>1. Apoyar la implementación de acciones técnicas y pedagógicas en el acompañamiento a líderes, lideresas y defensores ambientales, orientado a promover entornos seguros y fortalecer su participación en la gestión ambiental, en el marco del Acuerdo de Escazú 2. Apoyar la articulación interinstitucional y territorial, en el marco del Sistema de Diálogo para la Conflictividad Ambiental, para el acompañamiento y seguimiento a líderes, lideresas y defensores ambientales en situación de riesgo en coordinación con las entidades competentes. 3. Apoyar en el desarrollo de estrategias pedagógicas y comunicacionales que faciliten el acceso claro, oportuno y comprensible a la información ambiental, en articulación con el Sistema de Información Ambiental de Colombia – SIAC y en el marco de la implementación del Acuerdo de Escazú. 4. Apoyar la organización y sistematización de un repositorio digital para la Subdirección de Educación y Participación, que consolide los insumos, documentos, conceptos y productos generados en el marco de la implementación del Acuerdo de Escazú y del Sistema de Diálogo para la Conflictividad Ambiental.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 el supervisor y que tengan relación directa con el objeto del contrato.</t>
  </si>
  <si>
    <t>ANGIE LIZETH CASTELLANOS VARGAS</t>
  </si>
  <si>
    <t>Prestar servicios profesionales a la Subdirección de Educación y Participación para apoyar el seguimiento a los compromisos adquiridos con los diferentes grupos poblacionales y víctimas.</t>
  </si>
  <si>
    <t>1. Apoyar la implementación de acciones que den cumplimiento a los compromisos o acuerdos con los diferentes grupos poblacionales. 2. Apoyar las actividades de articulación en el marco de la Política de Víctimas y el Sistema Nacional de Atención y Reparación Integral a Víctimas (SNARIV), en el marco de las necesidades de la Subdirección dependencia. 3. Apoyar la elaboración de documentos técnicos que sean requeridos en el marco de los acuerdos y compromisos con grupos poblacionales. 4. Elaborar la proyección de respuestas a solicitudes, consultas y demás asuntos que correspondan a la competencia de la Subdirección y que le sean asignados por el supervisor. 5. Participar en las reuniones relacionadas con las acciones misionales de la dependencia, dejando constancia formal de la asistencia a través de los correspondientes soportes, actas y otras fuentes de verificación pertinentes. 6. Las demás obligaciones que se le asignen y que tengan relación directa con el objeto del contrato.</t>
  </si>
  <si>
    <t>MARIA ISABEL NOREÑA BLANCO</t>
  </si>
  <si>
    <t>Prestar servicios profesionales a la Subdirección de Educación y Participación para apoyar la formulación, ejecución y consolidación de metodologías pedagógicas y de diálogo comunitario, orientadas a fortalecer los procesos educativos y de relacionamiento con las comunidades, en concordancia con los lineamientos, estrategias y planes establecidos por la dependencia.</t>
  </si>
  <si>
    <t>1. Apoyar en la formulación de metodologías y de diálogo comunitario para los procesos de educación y participación que permitan fortalecer los procesos y necesidades de los grupos de trabajo de la dependencia. 2. Apoyar en la estructuración de una estrategia para la promoción, divulgación y apropiación social de los derechos de acceso a la información, la participación ciudadana y el acceso a la justicia en asuntos ambientales. 3. Apoyar el desarrollo y seguimiento de proyectos, estrategias o lineamientos de educación ambiental que permitan a la Subdirección de Educación y Participación generar acciones en materia de promoción, protección y cuidado del medio ambiente de conformidad a la normatividad vigente y políticas ambientales aplicables. 4. Elaborar una propuesta metodológica para la gestión de espacios de educación ambiental con el propósito de fortalecer las capacidades del Ministerio de Ambiente y Desarrollo Sostenible en sus equipos internos, para la compresión e implementación de los compromisos institucionales y sectoriales. 5. Apoyar y respaldar el proceso de revisión de los resultados derivados de instrumentos o documentos generados para el Programa Nacional de Educación Ambiental. 6. Aportar a la construcción de herramientas que aporten a la implementación de las estrategias de educación ambiental con enfoque diferencial y territorial en materia de promoción, protección y cuidado del medio ambiente de conformidad a la normatividad vigente y políticas ambientales aplicables. 7. Orientar procesos de formación, desarrollo de capacidades y habilidades del SINA que aporten a la implementación del Programa Nacional de Educación Ambiental. 8. Proyectar respuestas a derechos de petición, quejas, reclamos, requerimientos, consultas y demás que sean competencia de la Subdirección y que le sean asignadas al contratista que guarden relación con el objeto contractual. 9. Las demás obligaciones que se le asignen y que tengan relación directa con el objeto del contrato.</t>
  </si>
  <si>
    <t>LILIANA ALEXANDRA RODRIGUEZ VERA</t>
  </si>
  <si>
    <t>ASISTENCIA EN ADMINISTRACION DOCUMENTAL</t>
  </si>
  <si>
    <t>Prestar servicios de apoyo a la gestión a la Secretaria General y a la Subdirección Administrativa y Financiera, para la implementación de los procesos técnicos, procedimientos y lineamientos de organización de archivos y gestión documental en el marco de la política institucional y el Programa de gestión Documental PGD.</t>
  </si>
  <si>
    <t>El valor del contrato a celebrar es hasta por la suma de CUARENTA Y CINCO MILLONES SEISCIENTOS CINCUENTA Y UN MIL TRESCIENTOS PESOS M/CTE ($45.651.300), incluido los impuestos a que haya lugar.</t>
  </si>
  <si>
    <t>1. Asegurar la actualización permanente de los inventarios documentales del archivo de la Secretaria General y la Subdirección Administrativa y Financiera, empleando el Formato Único de Inventario Documental (FUID) e incluyendo todos los documentos físicos y electrónicos. 2. Implementar los procedimientos necesarios para la organización de los documentos físicos y electrónicos que integran el archivo de gestión de la Secretaria General y la Subdirección Administrativa y Financiera, integrando tanto los documentos físicos como todos los existentes en el sistema de gestión documental ARCA y otras plataformas o herramientas informáticas institucionales. 3. Participar en la planificación de la gestión documental de la dependencia, atender auditorías internas y externas relacionadas con la gestión documental, y preparar los informes y reportes requeridos por el Grupo de Gestión Documental u otras instancias pertinentes. 4. Brindar apoyo y orientación a los funcionarios y contratistas tanto de la Secretaria General como la Subdirección Administrativa y Financiera en temas relacionados con la gestión documental, el sistema ARCA y otras herramientas informáticas utilizadas en la gestión documental, respetando los lineamientos y procedimientos establecidos en el Ministerio. Además de promover buenas prácticas en la seguridad de los documentos y archivos, la aplicación del Sistema Integrado de Conservación, y la prevención y atención de emergencias documentales, entre otros aspectos. 5. Atender las solicitudes de consulta de expedientes o documentos de los archivos de gestión de la Secretaria General y la Subdirección Administrativa y Financiera, manteniendo un registro actualizado de las consultas, préstamos y devoluciones, y realizando el seguimiento pertinente. Además de gestionar las solicitudes de documentos al archivo central cuando sea necesario. 6. Asistir a las reuniones, capacitaciones y eventos académicos y técnicos organizados por el Grupo de Gestión Documental, y participar activamente en los planes, programas, proyectos y actividades relacionadas con la gestión documental que se requieran. 7. Todas las demás que le sean asignadas por el Supervisor del Contrato y que tengan relación con el objeto contractual.</t>
  </si>
  <si>
    <t>El término estrictamente indispensable para que el contratista cumpla con el objeto y obligaciones contractuales será Once (11) Meses y Doce (12) días, o hasta 31 de diciembre de 2026, lo primero que ocurra.</t>
  </si>
  <si>
    <t>ELEIDER PARRA QUINTERO</t>
  </si>
  <si>
    <t>TECNOLOGIA EN PRODUCCION MULTIMEDIA</t>
  </si>
  <si>
    <t>Prestación de servicios profesionales a la Unidad Coordinadora para el Gobierno Abierto y Servicio a la Ciudadanía, en el diseño, desarrollo y ajuste de contenidos gráficos y multimedia, orientados al fortalecimiento de la comunicación institucional y la difusión de información ambiental en medios digitales y canales de divulgación del Ministerio de Ambiente y Desarrollo Sostenible.</t>
  </si>
  <si>
    <t>El valor del contrato a celebrar es hasta por la suma de CINCUENTA Y OCHO MILLONES CUATROCIENTOS SETENTA Y SEIS MIL SEISCIENTOS SESENTA Y SIETE PESOS M/CTE ($58.476.667) incluido los impuestos a que haya lugar.</t>
  </si>
  <si>
    <t>1. Diseñar, elaborar y ajustar piezas gráficas, documentos y material multimedia requeridos por la UCGA para apoyar los proyectos, actividades y estrategias internas de la dependencia, asegurando coherencia con la identidad institucional del Ministerio. Llevar el control mensual del tráfico de diseño, registrando las piezas desarrolladas y los avances de diseño como soporte del seguimiento a las actividades del contrato. Apoyar la producción y adaptación de contenido visual para medios digitales externos, como el portal web Institucional, redes sociales y el canal de WhatsApp Amazonía Informada, contribuyendo a la difusión de información ambiental y de interés ciudadano. Servir como enlace con el Grupo de Comunicaciones para realizar las acciones necesarias para la validación, aprobación y publicación de las piezas gráficas y audiovisuales producidas, asegurando uniformidad en la línea institucional. Las demás actividades que le sean asignadas por la supervisión del contrato y que estén en el marco del objeto del contrato.</t>
  </si>
  <si>
    <t>El término estrictamente indispensable para que el contratista cumpla con el objeto y obligaciones contractuales será de ONCE (11) MESES Y UN (01) DÍA o hasta 31 de diciembre del año de la suscripción del contrato, lo primero que ocurra.</t>
  </si>
  <si>
    <t>YAMIT ESTEBAN TORRES CASTILLO</t>
  </si>
  <si>
    <t>Prestación de servicios de Apoyo a la Gestión a la Unidad Coordinadora para el Gobierno Abierto y Servicio a la Ciudadanía para brindar interpretación y acompañamiento en Lengua de Señas Colombiana (LSC), con el fin de facilitar la comunicación y la accesibilidad de las personas con discapacidad auditiva, en las actividades, trámites y servicios de la entidad.</t>
  </si>
  <si>
    <t>El valor del contrato a celebrar es hasta por la suma de TREINTA Y SIETE MILLONES CUATROCIENTOS CUARENTA MIL PESOS M/CTE ($37.440.000) incluido los impuestos a que haya lugar.</t>
  </si>
  <si>
    <t>1. Acompañar los espacios institucionales de participación, capacitación o rendición de cuentas, asegurando la accesibilidad comunicativa y la inclusión de personas sordas en las acciones lideradas por la Entidad. 2. Colaborar en la elaboración de materiales informativos y comunicacionales, contribuyendo a que el contenido sea comprensible y accesible para la población con discapacidad auditiva, en articulación con las dependencias del Ministerio. 3. Prestar apoyo en la atención presencial y/o virtual a la ciudadanía sorda, para lograr una comunicación accesible y respetuosa en los diferentes servicios ofrecidos por el Ministerio de Ambiente y Desarrollo Sostenible. 4. Contribuir al fortalecimiento de la gestión interna del Ministerio, mediante el acompañamiento a procesos administrativos, reportes y actividades que promuevan la implementación del enfoque de inclusión y accesibilidad comunicacional en la Entidad. 5. as demás actividades que le sean asignadas por la supervisión del contrato y que estén en el marco del objeto del contrato.</t>
  </si>
  <si>
    <t>El término estrictamente indispensable para que el contratista cumpla con el objeto y obligaciones contractuales será de DIEZ (10) MESES Y DOCE (12) DÍAS o hasta 31 de diciembre del año de la suscripción del contrato, lo primero que ocurra.</t>
  </si>
  <si>
    <t>MARIA GABRIELA PAZ VILLAMIZAR</t>
  </si>
  <si>
    <t>Prestar servicios profesionales para apoyar a la Dirección de Ordenamiento Ambiental Territorial y del SINA en el desarrollo de sus actividades misionales y estratégicas, en función al fortalecimiento institucional e interinstitucional para el cumplimiento de las metas a cargo de la Dirección.</t>
  </si>
  <si>
    <t>1. Apoyar en la elaboración, revisión y consolidación de documentos tales como informes, presentaciones, memorandos, agendas y demás insumos generados por las acciones de la Dirección, garantizando su coherencia y alineación con los lineamientos y directrices institucionales. 2. Apoyar en los procesos de coordinación y articulación con las entidades del SINA, mediante la participación a reuniones, mesas de trabajo, espacios de participación, entre otros, además de garantizar el seguimiento y la generación de alertas para el cumplimiento de los compromisos adquiridos con las entidades del SINA. 3. Apoyar y participar en el desarrollo de actividades técnicas, administrativas y de gestión requeridas por la Dirección en el marco del cumplimiento de los compromisos y metas establecidos para la DOAT-SINA. 4. Apoyar en la elaboración de informes, bases de datos, fichas contextuales y demás insumos que sean requeridos por la dirección para la toma de decisiones. 5. Todas las demás que le sean asignadas por el supervisor del contrato y tengan relación con el objeto.</t>
  </si>
  <si>
    <t>ANA MARIA MEDINA SANCHEZ</t>
  </si>
  <si>
    <t>Prestación de servicios profesionales a la Dirección de Bosques, Biodiversidad y Servicios Ecosistémicos del Ministerio de Ambiente y Desarrollo Sostenible, orientados a apoyar la evaluación técnica desde el componente biótico de las solicitudes de sustracción, seguimiento y pronunciamiento para el desarrollo de actividades de bajo impacto de áreas de reservas forestales nacionales.</t>
  </si>
  <si>
    <t>El valor del contrato a celebrar es hasta por la suma de SETENTA Y UN MILLONES CUATROCIENTOS MIL PESOS M/CTE ($71.400.000) incluido los impuestos a que haya lugar.</t>
  </si>
  <si>
    <t>1. Apoyar en la evaluación técnica desde el componente biótico de las solicitudes de sustracción, seguimiento y de pronunciamiento para el desarrollo de actividades de bajo impacto en áreas de reservas forestales nacionales, generando los respectivos conceptos técnicos. 2. Realizar visitas técnicas en campo desde el componente biótico, en el marco de las solicitudes de sustracción de reservas forestales nacionales, con el fin de recopilar información que soporte la evaluación y emisión de conceptos técnicos. 3. Proyectar respuestas a las PQRS y demás requerimientos que se relacionen con el objeto del contrato, cumpliendo con los plazos establecidos. 4. Evidenciar la ejecución de las actividades asignadas a través del Sistema de Información para la Gestión de Trámites Ambientales – SILAMC, mediante los reportes que emita dicho sistema, según corresponda. 5. Asistir a reuniones, comités técnicos y mesas de trabajo que le sean requeridas en el marco del objeto contractual, elaborando los soportes, actas o memorias necesarias. 6. Entregar al archivo de gestión de la Dirección de Bosques, Biodiversidad y Servicios Ecosistémicos la documentación generada en el desarrollo de sus actividades, utilizando los formatos establecidos por el SOMOSIG – Sistema Integrado de Gestión. 7. Las demás que se requieran para la adecuada ejecución del objeto contractual.</t>
  </si>
  <si>
    <t>El término estrictamente indispensable para que el contratista cumpla con el objeto y obligaciones contractuales será DIEZ (10) MESES y QUINCE (15) DÍAS, o hasta 31 de diciembre del año de la suscripción del contrato, lo primero que ocurra.</t>
  </si>
  <si>
    <t>DANIEL FELIPE REAL RAMIREZ</t>
  </si>
  <si>
    <t>Prestación de servicios profesionales a la Dirección de Bosques, Biodiversidad y Servicios Ecosistémicos del Ministerio de Ambiente y Desarrollo Sostenible, para generar y revisar documentos relacionados con la infraestructura de los trabajos, obras o actividades sujetas de sustracción y los demás trámites en el marco de la gestión de las Reservas Forestales Nacionales</t>
  </si>
  <si>
    <t>1. Proyectar y revisar, según sea el caso desde los aspectos técnicos de los trabajos, obras o actividades sujetas de sustracción, los documentos relacionados con el trámite y los pronunciamientos para el desarrollo de actividades de bajo impacto en Reservas Forestales Nacionales. 2. Proyectar y revisar, según sea el caso, los documentos técnicos relacionados con temas de infraestructura y saneamiento, en el marco de la conservación, uso, manejo y ordenación de las Reservas Forestales Nacionales. 3. Proponer lineamientos técnicos relacionados con el objeto contractual. 4. Revisar y proyectar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Las demás que se requieran para la adecuada ejecución del objeto contractual.</t>
  </si>
  <si>
    <t>JUAN CAMILO TAFUR GUERRERO</t>
  </si>
  <si>
    <t>El valor del contrato a celebrar es hasta por la suma de SETENTA Y TRESMILLONES QUINIENTOS MILPESOS M/CTE ($73.500.000), incluido los impuestos a que haya lugar</t>
  </si>
  <si>
    <t>1. Proyectar los insumos técnicos correspondientes para la afectación y desafectación ante las Oficinas de Registro de Instrumentos Públicos de los predios relacionados con la Reserva Forestal Protectora Bosque Oriental de Bogotá y la Reserva Forestal Protectora Productora la Cuenca Alta del Rio Bogotá. 2. Elaborar desde el componente biótico insumos técnicos relacionados con la conservación, uso, manejo y ordenación de las Reservas Forestales Nacionales. 3. Realizar las visitas técnicas que se le asignen, relacionadas con el objeto contractual. 4. Proyectar las respuestas de las PQRS y demás requerimientos relacionados con el objeto del contrato, dentro de los tiempos requeridos. 5. Participar, cuando se requiera, en la elaboración de iniciativas normativas de reglamentación, relacionadas con el objeto contractual. 6. Apoyar a la Dirección en la supervisión de los contratos y/o convenios, así como participar en las diferentes mesas de trabajo, reuniones y comités, relacionados con los trámites a cargo cuando se requiriera por parte del supervisor. 7. Remitir al archivo de la entidad los documentos que le sean asignados y los que elabore, mediante el formato único de inventario documental (FUID) 8. Las demás que se requieran para la adecuada ejecución del objeto contractual</t>
  </si>
  <si>
    <t>GUZMAN JIMENEZ ABOGADOS S.A.S</t>
  </si>
  <si>
    <t>N/A</t>
  </si>
  <si>
    <t>LUIS FELIPE GUZMAN JIMENEZ</t>
  </si>
  <si>
    <t xml:space="preserve">CÉDULA DE CIUDADANÍA </t>
  </si>
  <si>
    <t>1 0 5 2 3 9 6 7 1 5</t>
  </si>
  <si>
    <t>Prestar servicios profesionales especializados jurídicosa la Oficina Asesora Jurídica del Ministerio de Ambiente y Desarrollo Sostenible, mediante la revisión integral de acciones constitucionales, el análisis de constitucionalidad en procesos estratégicos y de interés nacional, así como en los demás trámites judiciales de competencia de la entidad.</t>
  </si>
  <si>
    <t>El valor del contrato a celebrar es hasta por la suma de CIENTO TREINTA Y OCHO MILLONES SETECIENTOS VEINTEMIL PESOS M/CTE ($138.720.000) INCLUIDO IVA.</t>
  </si>
  <si>
    <t>1. Revisar todas las actuaciones de las acciones constitucionales que sean proyectadas por los abogados de defensa judicial y extrajudicial de la Oficina Asesora Jurídica. 2. Apoyar a la Coordinación del Grupo de Procesos Judiciales en la generación de lineamientos en el desarrollo de estrategias de defensa judicial, especialmente en lo relacionado con acciones constitucionales, de conformidad con la normativa vigente y orientaciones del supervisor del contrato. 3. Participar en el desarrollo de las diferentes reuniones, visitas requeridas y demás actividades en el cumplimiento del objeto del contrato. 4. Elaborar conceptos y documentos relacionados con la constitucionalidad de temas de alto impacto e interés nacional y temas estratégicos para el Ministerio de Ambiente y Desarrollo Sostenible que sean encomendados a la Oficina Asesora Jurídica. 5. Proyectar, consolidar y gestionar respuestas a derechos de petición, quejas, reclamos, solicitudes de información y demás peticiones y requerimientos relacionados con el objeto del contrato, que le sean solicitados por la supervisión, para lo cual deberá dar cumplimiento a los términos previstos en la Ley. 6. Apoyar la formulación de líneas jurisprudenciales y la fundamentación y revisión de constitucionalidad en procesos estratégicos y de interés nacional. 7. Las demás actividades asignadas por el Supervisor del Contrato y que estén relacionadas con el objeto contractual</t>
  </si>
  <si>
    <t>El término estrictamente indispensable para que el contratista cumpla con el objeto y obligaciones contractuales seráde Once (11) meses y Diez(10) días calendario, o hasta 31 de diciembredel año de la suscripción del contrato, lo primero que ocurra.</t>
  </si>
  <si>
    <t>JOHAN ALBERTO ZAPATA OME</t>
  </si>
  <si>
    <t>El valor del contrato a celebrar es hasta por la suma de SESENTA Y SIETEMILLONES DOSCIENTOS TREINTA Y OCHO MIL CUATROCIENTOS PESOS M/CTE ($ 67.238.400), incluido los impuestos a que haya lugar.</t>
  </si>
  <si>
    <t>El término estrictamente indispensable para que el contratista cumpla con el objeto y obligaciones contractuales seráde Ocho(8) meses, o hasta 31 de diciembredel año de la suscripción del contrato, lo primero que ocurra.</t>
  </si>
  <si>
    <t>ESTHER CECILIA DAVILA VISBAL</t>
  </si>
  <si>
    <t>Prestar servicios profesionales jurídicos en la revisión, análisis y estructuración de instrumentos normativos, conceptos jurídicos, documentos de política pública y demás documentos de normatividad en Biodiversidad y Políticas Sectoriales que sean sometidos a consideración de la Oficina Asesora Jurídica del Ministerio de Ambiente y Desarrollo Sostenible.</t>
  </si>
  <si>
    <t>El valor del contrato a celebrar es hasta por la suma de $ 102.000.000 INCLUIDO IVA.</t>
  </si>
  <si>
    <t>1. Brindar acompañamiento jurídico a la Oficina Asesora Jurídica en la proyección de conceptos jurídicos referente al trámite de iniciativas normativas orientados a garantizar la adecuada formulación, interpretación y aplicación de políticas ambientales en consonancia con el marco legal vigente. 2.Proyectar y/o revisar actos administrativos, conceptos jurídicos, informes y demás documentos jurídicos relacionados con el objeto del contrato. 3. Proyectar, consolidar y gestionar respuestas a derechos de petición, quejas, reclamos, solicitudes de información y demás peticiones y requerimientos relacionados con el objeto del contrato, que le sean solicitados por la supervisión, para lo cual deberá dar cumplimiento a los términos previstos en la Ley. 4. Participar en el desarrollo de las diferentes reuniones y mesas de trabajo requeridas en el cumplimiento del objeto del contrato brindando acompañamiento jurídico. 5. Las demás actividades asignadas por el Supervisor del Contrato y que estén relacionadas con el objeto contractual</t>
  </si>
  <si>
    <t>El término estrictamente indispensable para que el contratista cumpla con el objeto y obligaciones contractuales seráOnce (11) meses y Diez (10) días calendario, o hasta 31 de diciembredel año de la suscripción del contrato, lo primero que ocurra.</t>
  </si>
  <si>
    <t>WILMER JEFFERSON HERRERA GUZMAN</t>
  </si>
  <si>
    <t>Prestación de servicios profesionales al Grupo de Contabilidad de la Subdirección Administrativa y Financiera para la realización de los trámites y actividades requeridas por el grupo, incluyendo la verificación de las cuentas de cobro radicadas en la aplicación ARCA.</t>
  </si>
  <si>
    <t>El valor del contrato a celebrar es hasta por la suma de CUARENTA Y OCHO MILLONES OCHOCIENTOS SETENTA Y SEIS MIL SEISCIENTOS SESENTA Y SIETE PESOS M/CTE ($48.876.667), incluido los impuestos a que haya lugar.</t>
  </si>
  <si>
    <t>1. Apoyar el seguimiento de los trámites administrativos relacionados con las funciones del Grupo de Contabilidad, así como proyectar, consolidar y gestionar las respuestas a las solicitudes de información y requerimientos que sean solicitados por la supervisión a través de la plataforma ARCA. 2. Brindar acompañamiento a la revisión de los informes de supervisión del equipo de contabilidad y organizar los expedientes del grupo de acuerdo con los lineamientos del Archivo General de la Nación. 3. Verificar, registrar y actualizar la “Base de Datos de Cuentas” de personas naturales, jurídicas y administrativas para su liquidación o corrección. 4. Verificar y registrar en el aplicativo MADS Cuentas la información de las cuentas de personas naturales y jurídicas s que cumplen con los requisitos establecidos para el proceso de liquidación o para su respectiva devolución cuando haya lugar. 5. Gestionar la revisión y trámite de las Arcas asignadas, garantizando el cumplimiento de los procedimientos establecidos, así como realizar el seguimiento a las solicitudes de personas naturales y jurídicas relacionadas con las cuentas devueltas en el Arca Corrección Cuentas. 6. Apoyar al Grupo de Contabilidad en la aprobación de las líneas de ejecución del contrato, correspondientes al plan de pagos, en la plataforma electrónica de contratación SECOP II. 7. Las demás actividades que estén relacionadas con el objeto contractual y que sean asignadas por el supervisor.</t>
  </si>
  <si>
    <t>El término estrictamente indispensable para que el contratista cumpla con el objeto y obligaciones contractuales será por once (11) meses y once (11) días, o hasta 31 de diciembre del año de la suscripción del contrato, lo primero que ocurra. SUPERVISIÓN La supervisión y control de la ejecución del contrato estará a cargo de la</t>
  </si>
  <si>
    <t>DAVID FERNANDO MOOR ARAUJO</t>
  </si>
  <si>
    <t>El valor del contrato a celebrar es hasta por la suma de SESENTA MILLONES CUATROCIENTOS SETENTA Y TRES MIL TRESCIENTOS TREINTA Y TRES PESOS M/CTE ($ 70.473.333) incluido los impuestos a que haya lugar.</t>
  </si>
  <si>
    <t>1. Generar en el SIIF - Nación las cuentas por pagar de las personas naturales y jurídicas acorde con la normatividad vigente. Efectuar la liquidación, descuentos y aplicar las deducciones tributarias de las cuentas en el aplicativo "Mads Cuentas", de las personas naturales y jurídicas según la normatividad vigente, que le sean asignadas a través del Arca. Generar en el SIIF - Nación las cuentas por pagar de los actos administrativos de las comisiones de Directivos, funcionarios y contratistas. Generar en el SIIF - Nación las obligaciones de las personas naturales y jurídicas observando las deducciones y descuentos registrados en el aplicativo Mads Cuentas, acorde con la normatividad vigente. Actualizar la "Base de Datos de Cuentas" de las personas naturales, jurídicas y administrativas para su respectiva obligación u orden de pago. Gestionar las Arcas asignadas, garantizando su respectivo trámite conforme a los procedimientos establecidos Apoyar al Grupo de Contabilidad en la elaboración, conservación y actualización de la matriz que contenga los porcentajes y tarifas aplicables a la retención del ICA y la sobretasa bomberil Territorial, conforme a la normatividad expedida por las Secretarías de Hacienda municipales y el Estatuto Tributario. Apoyar al Grupo de Contabilidad en la elaboración y envío al Grupo de Tesorería de la información exógena de las entidades territoriales, de conformidad con lo establecido en el calendario tributario fijado por las Secretarías de Hacienda Municipales o Departamentales. Realizar la depuración de las deducciones (Bolsa de Deducciones) correspondientes a reteICA territoriales validando la información con los movimientos contables, radicando el reporte por el aplicativo ARCA al Grupo de Tesorería de la Entidad. 10. Apoyar en la conciliación, seguimiento y control de las cuentas contables asignadas por el supervisor del contrato, de conformidad con la normatividad vigente. 11. Las demás actividades que estén relacionadas con el objeto contractual y que sean asignadas por el supervisor.</t>
  </si>
  <si>
    <t>El término estrictamente indispensable para que el contratista cumpla con el objeto y obligaciones contractuales será Once (11) Meses y Once (11) días, o hasta 31 de diciembre de 2026, lo primero que ocurra.</t>
  </si>
  <si>
    <t xml:space="preserve">JOHNIER MORALES VACA </t>
  </si>
  <si>
    <t>ADMINISTRACION FINANCIERA</t>
  </si>
  <si>
    <t>Prestación de servicios profesionales al Grupo de Contabilidad en la elaboración de informes y reportes de información contable, conforme a las obligaciones específicas establecidas.</t>
  </si>
  <si>
    <t>El valor del contrato a celebrar es hasta por la suma de CINCUENTA MILLONES TRECE MIL TRESCIENTOS TREINTA Y TRES PESOS M/CTE ($ 50.013.333) incluido los impuestos a que haya lugar.</t>
  </si>
  <si>
    <t>1. Apoyar la recopilación de información necesaria para la elaboración del informe del Plan de Acción del grupo de contabilidad Proyectar reportes mensuales relacionados con las cuentas radicadas y tramitadas de personas naturales y jurídicas. Asistir en el diligenciamiento del reporte de Indicadores de gestión del grupo de contabilidad. Brindar acompañamiento en la conciliación, seguimiento y control de las cuentas contables asignadas por el supervisor del contrato, de conformidad con la normatividad vigente. 5. Asistir el proceso de cargue y reporte del Documento Equivalente, conforme a los lineamientos y procedimientos establecidos. 6. 7. 8. Realizar seguimiento a las solicitudes de personas naturales y jurídicas relacionadas con las cuentas devueltas en el módulo ARCA Corrección Cuentas. Actualizar la Base de Datos de Cuentas de personas naturales, jurídicas y administrativas. Las demás actividades que estén relacionadas con el objeto contractual y que sean asignadas por el supervisor.</t>
  </si>
  <si>
    <t>El término estrictamente indispensable para que el contratista cumpla con el objeto y obligaciones contractuales será de Once (11) Meses y Once (11) días, o hasta el 31 de diciembre de 2026, lo primero que ocurra.</t>
  </si>
  <si>
    <t>MIGUEL ANGEL NUÑEZ HERRERA</t>
  </si>
  <si>
    <t>Prestación de servicios profesionales al Grupo de Tesorería en la gestión de revisión y pago de las obligaciones por concepto de viáticos, así como las demás obligaciones originadas durante la vigencia, según las actividades específicas del contrato.</t>
  </si>
  <si>
    <t>El valor del contrato a celebrar es hasta por la suma de incluido los impuestos a que haya lugar. CINCUENTA Y TRES MILLONES SETECIENTOS SESENTA Y CUATRO MIL TRECIENTOS TREINTA Y TRES PESOS M/CTE ($53.764.333).</t>
  </si>
  <si>
    <t>1. Verificar y pagar las obligaciones que le sean asignadas en el sistema SIIF Nación. 2. Apoyar en el lanzamiento de las órdenes de pago que sean tramitadas en el Grupo de Tesorería a través del aplicativo SIIF Nación. 3. Verificar y pagar las obligaciones por concepto de viáticos, así como realizar el lanzamiento de las órdenes de pago de estas, a través del aplicativo SIIF Nación. 4. Elaboración y presentación mensual del informe del Sistema de Rendición Electrónica de la Cuenta e Informes SIRECI. 5. Verificar y realizar el cargue del soporte SIIF “orden de pago presupuestal de gasto” en el aplicativo SECOP II de los contratos firmados durante la vigencia y las vigencias anteriores. 6. Modificar el estado aprobado a pagado de las líneas de ejecución de los contratos suscritos por la entidad “plan de pagos en el aplicativo SECOP II” 7. Las demás actividades que estén relacionadas con el objeto contractual y que sean asignadas por el supervisor.</t>
  </si>
  <si>
    <t>El término estrictamente indispensable para que el contratista cumpla con el objeto y obligaciones contractuales será por 341 días, o hasta 31 de diciembre del año de la suscripción del contrato, lo primero que ocurra.</t>
  </si>
  <si>
    <t>CARMELO RAFAEL HERNANDEZ ESCOBAR</t>
  </si>
  <si>
    <t>Prestar servicios profesionales para apoyar a la Oficina Asesora de Planeación del Ministerio de Ambiente y Desarrollo Sostenible en el desarrollo de las actividades contables y financieras en el marco del Sistema General de Regalías.</t>
  </si>
  <si>
    <t>El valor del contrato a celebrar es hasta por la suma de OCHENTA Y OCHO MILLONES DE PESOS M/CTE ($88.000.000), incluido los impuestos a que haya lugar.</t>
  </si>
  <si>
    <t>1. Apoyar con la identificación, análisis y definición de cada una de las transacciones y los documentos derivados de la ejecución de recursos provenientes del Sistema General de Regalías. 2. Brindar asistencia efectuando las conciliaciones de las cuentas bancarias que sean requeridas en el marco del Sistema General de Regalías. 3. Apoyar con la realización de las actividades y procedimientos asociados a las operaciones recíprocas presentadas por las entidades públicas en el marco del Sistema General de Regalías. 4. Apoyar las actividades inherentes a la solicitud de parametrización y sistematización de las operaciones que así lo requieran en la Contaduría General de la Nación. 5. Prestar apoyo en la elaboración y presentación de los informes contables relacionados con los recursos del Sistema General de Regalías. 6. Apoyar con la elaboración de las notas de revelación en los estados financieros, vinculadas a la razonabilidad de los saldos que representan el reconocimiento de los hechos económicos relacionados con los recursos del Sistema General de Regalías. 7. Brindar apoyo para liquidar y obligar las cuentas de contratistas y proveedores con los recursos del Sistema General de Regalías. 8. Proyectar las respuestas a los requerimientos que se presenten en relación con el Sistema General de Regalías de responsabilidad de la Oficina Asesora de Planeación. 9. La demás que se deriven del objeto contractual y se requieran por parte de la Oficina Asesora de Planeación.</t>
  </si>
  <si>
    <t>El término estrictamente indispensable para que el contratista cumpla con el objeto y obligaciones contractuales será de 11 meses o hasta 31 de diciembre de 2026, lo primero que ocurra.</t>
  </si>
  <si>
    <t>KAROL JULIETH ROMERO CORREDOR</t>
  </si>
  <si>
    <t>LUISA FERNANDA ROMERO CAMACHO</t>
  </si>
  <si>
    <t>CAMILA SAVINE LUENGAS BURGOS</t>
  </si>
  <si>
    <t>1. Elaborar desde el componente físico conceptos técnicos relacionados con el trámite de sustracción y pronunciamiento para el desarrollo de actividades de bajo impacto en reservas forestales nacionales. Elaborar desde el componente físico insumos técnicos relacionados con la conservación, uso, manejo y ordenación de las Reservas Forestales Nacionales. Realizar las visitas técnicas que se le asignen, relacionadas con el objeto contractual. Proyectar las respuestas de las PQRS y demás requerimientos relacionados con el objeto del contrato, dentro de los tiempos requeridos. Participar, cuando se requiera, en la elaboración de iniciativas normativas de reglamentación, relacionadas con el objeto contractual. Apoyar a la Dirección en la supervisión de los contratos y/o convenios, así como participar en las diferentes mesas de trabajo, reuniones y comités, relacionados con los trámites a cargo cuando se requiriera por parte del supervisor. Evidenciar la ejecución de las actividades creadas mediante el Sistema de Información para la Gestión de Trámites Ambientales SILAMC a través de reporte emitido por este, según corresponda. Realizar el saneamiento de los expedientes que le sean asignados asociados al trámite de sustracción de áreas de reserva forestal de orden nacional y mantener actualizadas las matrices relacionadas con el proceso. Remitir al archivo de la entidad los documentos que le sean asignados y los que elabore, mediante el formato único de inventario documental (FUID) Las demás que se requieran para la adecuada ejecución del objeto contractual.</t>
  </si>
  <si>
    <t>KATHERINE NATALIA PRECIADO RAMOS</t>
  </si>
  <si>
    <t>Prestar servicios de apoyo administrativo a la gestión a la Dirección de Gestión Integral de Recurso Hídrico del Ministerio de Ambiente y Desarrollo Sostenible, para apoyar en gestión documental, las acciones que permita avanzar en el cumplimiento de la Sentencia T-622 de 2016.</t>
  </si>
  <si>
    <t>El valor del contrato a celebrar es hasta por la suma de TREINTA Y NUEVE MILLONES CUATROCIENTOS NOVENTA Y SIETE MIL TRECIENTOS DIEZ PESOS M/CTE ($39.497.310), incluido los impuestos a que haya lugar.</t>
  </si>
  <si>
    <t>1. Compilar, documentar, sistematizar y organizar los soportes y reportes de la gestión de la información y del acervo documental en las actividades relacionadas con la ST-622 de 2016. 2. Realizar las convocatorias, apoyo administrativo y logístico que se requiera, para llevar a cabo reuniones y sesiones de trabajo con actores externos, así como al interior del Ministerio, en el marco de la sentencia T-622 de 2016 a cargo de la Dirección de Recurso Hídrico, elaborando las actas, ayudas de memoria, listados de asistencia y demás insumos que se requieran. 3. Actualizar y consolidar de manera estructurada la información relacionada con el cumplimiento de la Sentencia T-622 de 2016 dando cumplimiento a la Tabla de Retención Documental, con el fin de actualizar de forma continua el archivo documental de la misma. 4. Consolidar bases de datos, de actores accionados y vinculados a la Sentencia T 622 de 2016 y mantener la base debidamente actualizada en la carpeta OneDrive. 5. Proyectar, consolidar y gestionar respuestas a derechos de petición, solicitudes de información y demás peticiones, que le sean solicitados en la plataforma ARCA, o por cualquier otro medio o herramienta de la entidad relacionado con el objeto del contrato, teniendo en cuenta los términos previstos en la Ley. 6. Las demás actividades que le sean requeridas por el Supervisor del Contrato y que tenga relación con el objeto y obligaciones del contrato.</t>
  </si>
  <si>
    <t>El término estrictamente indispensable para que el contratista cumpla con el objeto y obligaciones contractuales será de Diez (10) Meses, o hasta 31 de diciembre del año de la suscripción del contrato, lo primero que ocurra.</t>
  </si>
  <si>
    <t>CARLOS JULIAN GUARIN VARGAS</t>
  </si>
  <si>
    <t>Prestación de servicios profesionales a la Dirección de Gestión Integral de Recurso Hídrico del Ministerio de Ambiente y Desarrollo Sostenible, para apoyar la gestión y avance de las acciones de restauración derivadas de la implementación de la línea de mejoramiento de la calidad ambiental en el marco de la ejecución de la orden quinta de la sentencia T-622 de 2016.</t>
  </si>
  <si>
    <t>El valor del contrato a celebrar es hasta por la suma de (NOVENTA MILLONES DE PESOS M/CTE ($ 90’000.000), incluido los impuestos a que haya lugar.</t>
  </si>
  <si>
    <t>1. Apoyar la articulación intrainstitucional a partir de las de las funciones asignadas a la dirección en la resolución 0115 de 2018, “por la cual se asignan funciones al interior del Ministerio en el marco del cumplimiento de la sentencia T – 622 de 2016” o aquella que la modifique. 2. apoyar la implementación de una estrategia de acompañamiento a entes territoriales y autoridades ambientales en el marco de la formulación de proyectos enfocados al cumplimiento del plan de acción de la orden quinta de la sentencia T – 622 de 2016 en la cuenca baja del rio Atrato. Apoyar el desarrollo de acciones que den cumplimiento a línea de mejoramiento de la calidad ambiental del plan de acción de la orden quinta de la ST622 de 2016, especialmente a las relacionadas con la restauración de la cuenca del río Atrato. Aportar insumos técnicos para la elaboración y consolidación de informes periódicos o habituales, documentos técnicos y demás peticiones, que permitan dar respuesta a los órganos de control, las comunidades accionantes, demás actores con interés en la ST-622 de 2016 y otros solicitados la supervisión. Apoyar el seguimiento y acompañamiento a proyectos y programas que se implementen para dar cumplimiento a la sentencia T 622 de 2016. Apoyar técnicamente al grupo de Fortalecimiento de Gobernanza del Agua, en la atención de las demás órdenes judiciales y/o procesos de gobernanza del agua, de acuerdo con la priorización que sea definida desde la supervisión del contrato. Las demás que sean requeridas por el supervisor del contrato y que tengan relación con el objeto contractual.</t>
  </si>
  <si>
    <t>El término estrictamente indispensable para que el contratista cumpla con el objeto y obligaciones contractuales será de Diez (10) meses, o hasta 31 de diciembre del año de la suscripción del contrato, lo primero que ocurra.</t>
  </si>
  <si>
    <t>SARA XIMENA CASTRO ZALDUA</t>
  </si>
  <si>
    <t>Prestar servicios profesionales a la Dirección de Gestión Integral del Recurso Hídrico del Ministerio de Ambiente y Desarrollo Sostenible, para apoyar la conceptualización del enfoque de derechos, del proceso de actualización de la Política Nacional para la Gestión Integral del Recurso Hídrico.</t>
  </si>
  <si>
    <t>El valor del contrato a celebrar es hasta por la suma de Cincuenta y Nueve Millones Quinientos Mil Pesos M/CTE. ($59.500.000) incluido los impuestos a que haya lugar.</t>
  </si>
  <si>
    <t>1. Apoyar a la Dirección de Gestión Integral del Recuso Hídrico en la conceptualización del enfoque de derechos, que permita implementar las fases de formulación estratégica, del proceso de actualización de la PNGIRH. 2. Apoyar el diseño de la estrategia de seguimiento y evaluación de la PNGIRH. 3. Elaborar insumos técnicos que permitan consolidar el documento de Política, en lo relacionado con la conceptualización del enfoque de derechos. 4. Participar en los espacios y escenarios, incluyendo el acompañamiento técnico a las autoridades ambientales, comités regionales, mesa de modelación y mesas de trabajo, así como aquellas que sean requeridas por el supervisor, en virtud del cumplimiento del objeto contractual. 5. Las demás actividades que le sean requeridas por el Supervisor del Contrato y que tenga relación con el objeto y obligaciones del contrato.</t>
  </si>
  <si>
    <t>El término estrictamente indispensable para que el contratista cumpla con el objeto y obligaciones contractuales será Siete(7) meses, o hasta 31 de diciembre del año de la suscripción del contrato, lo primero que ocurra.</t>
  </si>
  <si>
    <t>CINDY JOHANA ORJUELA RODRIGUEZ</t>
  </si>
  <si>
    <t>Prestar servicios profesionales a la Unidad Coordinadora para el Gobierno Abierto y Servicio a la Ciudadanía, mediante la gestión y fortalecimiento de los mecanismos de transparencia y acceso a la información pública, así como la articulación con las entidades del Sector Ambiente, en cumplimiento de los lineamientos institucionales y la normatividad vigente.</t>
  </si>
  <si>
    <t>El valor del contrato a celebrar es hasta por la suma de SETENTA Y DOS MILLONES QUINIENTOS SESENTA Y SEIS MIL SEISCIENTOS SESENTA Y SIETE PESOS M/CTE ($72.566.667) incluido los impuestos a que haya lugar.</t>
  </si>
  <si>
    <t>El término estrictamente indispensable para que el contratista cumpla con el objeto y obligaciones contractuales será de DIEZ (10) MESES Y ONCE (11) DÍAS o hasta 31 de diciembre del año de la suscripción del contrato, lo primero que ocurra.</t>
  </si>
  <si>
    <t>1. Apoyar el proyecto, ajuste y puesta en marcha de herramientas, guías y documentos técnicos que fortalezcan las capacidades institucionales en materia de transparencia, acceso a la información, gobierno abierto y prevención de la corrupción en las entidades del SINA. Elaborar los informes y reportes requeridos en materia de Transparencia y Acceso a la Información, incluyendo el correspondiente al Índice de Transparencia Institucional (ITA). Apoyar el seguimiento, revisión y actualización de la información publicada en los portales y menús institucionales de la entidad, garantizando su veracidad, pertinencia, accesibilidad y cumplimiento con la normativa vigente (Ley 1712 de 2014 y Resolución 1519 de 2020). Apoyar la publicación de datos abiertos en articulación con las dependencias de la Entidad siguiendo los lineamientos establecidos por el Ministerio de Tecnologías de la Información y las Comunicaciones – MINTIC Realizar campañas y capacitaciones sobre la política transparencia, mecanismos acceso a la información pública y lucha contra la corrupción a todos los servidores y contratistas del Ministerio 6. Las demás actividades que le sean asignadas por la supervisión del contrato y que estén en el marco del objeto contractual.</t>
  </si>
  <si>
    <t>NESTOR CAMILO PRADA GOMEZ</t>
  </si>
  <si>
    <t>LICENCIATURA EN EDUCACION ESPECIAL</t>
  </si>
  <si>
    <t>Prestar servicios profesionales a la Unidad Coordinadora para el Gobierno Abierto y Servicio a la Ciudadanía, para apoyar la implementación de acciones de política pública, promover el uso de lenguaje claro y el fortalecimiento de accesibilidad física y web del Ministerio</t>
  </si>
  <si>
    <t>El valor del contrato a celebrar es hasta por la suma de SESENTA Y CINCO MILLONES CIEN MIL PESOS M/CTE ($56.833.333) incluido los impuestos a que haya lugar.</t>
  </si>
  <si>
    <t>1. Apoyar la conceptualización y elaboración de documentos, informes y publicaciones institucionales internas y externas, en lenguaje claro, sencillo y comprensible, que den cuenta del funcionamiento del sector ambiente. Brindar apoyo a la Unidad con la formulación de acciones de mejora frente a los resultados de la encuesta de satisfacción de canales de atención de primer contacto. Verificar la accesibilidad física de las entidades del sector ambiente con el fin de generar acciones de inclusión social. Verificar la accesibilidad web de las entidades del sector ambiente con el fin de generar acciones de inclusión social. Brindar apoyo a la Unidad con la actualización del protocolo y carta del trato digno de servicio al ciudadano y su respectiva divulgación con el fin de garantizar la calidad y cordialidad en la atención a la ciudadanía. Todas las demás que le sean asignadas por el supervisor en relación con, el objeto contractual</t>
  </si>
  <si>
    <t>El término estrictamente indispensable para que el contratista cumpla con el objeto y obligaciones contractuales será de DIEZ (10) MESES Y DIEZ (10) DÍAS o hasta 31 de diciembre del año de la suscripción del contrato, lo primero que ocurra.</t>
  </si>
  <si>
    <t>MARIA JOSE BARRERA RANGEL</t>
  </si>
  <si>
    <t>Prestar los servicios profesionales a la Dirección de Cambio Climático Ministerio de Ambiente y Desarrollo Sostenible para apoyar actividades de revisión técnica y documental de procesos, el seguimiento a compromisos institucionales, la consolidación de informes, la sistematización de información y la formulación de propuestas de mejora, con el fin de fortalecer la gestión y garantizar la calidad, oportunidad y veracidad de la información.</t>
  </si>
  <si>
    <t>El valor del contrato a celebrar es hasta por la suma de CIENTO VEINTIUN MILLONES PESOS M/CTE ($121.000.000), incluido los impuestos a que haya lugar.</t>
  </si>
  <si>
    <t>1. ⁠Apoyar la revisión técnica y documental de los asuntos, procesos y compromisos que han sido delegados a la Dirección, asegurando la correcta aplicación de lineamientos y tiempos de respuesta. Hacer seguimiento al cumplimiento de los diferentes compromisos institucionales asignados o bajo responsabilidad del área, verificando avances, oportunidades de mejora y alertas tempranas que deban ser informadas a las dependencia responsables o socializadas con los equipos correspondientes Apoyar la consolidación de reportes, informes periódicos y/o ayudas de memoria relacionados con la ejecución, cumplimiento o estado de los asuntos bajo responsabilidad de la Dirección. Revisar y sistematizar información relevante de los procesos asignados al área técnica, con el fin de facilitar la toma de decisiones estratégicas, la generación de alertas y el cumplimiento de los requisitos establecidos Mantener actualizados los registros y bases de datos de seguimiento, asegurando la trazabilidad de los asuntos bajo análisis y el archivo adecuado de los soportes. Proponer acciones de mejora o recomendaciones técnicas cuando se identifiquen oportunidades para fortalecer la gestión de la Dirección, en los temas bajo su seguimiento. Velar por la calidad, oportunidad y veracidad de la información que se revise, consolide o reporte, actuando con criterios de integridad, transparencia y responsabilidad institucional. Participar en espacios de articulación interinstitucional o interdependencia, relacionadas con el objeto contractual, organizando en debida forma los soportes de la asistencia y ayudas de memoria correspondientes, en las carpetas digitales dispuestas por el supervisor o el despacho de la dirección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t>
  </si>
  <si>
    <t>El término estrictamente indispensable para que el contratista cumpla con el objeto y obligaciones contractuales será de ONCE (11) MESES, o hasta el 31 de diciembre de 2026</t>
  </si>
  <si>
    <t>MARIA JOSE OCHOA VASCO</t>
  </si>
  <si>
    <t>Prestar servicios profesionales para adelantar las actividades administrativas relacionadas con la gestión de solicitudes de comisiones de servicio y autorizaciones de viaje de los funcionarios y contratistas del Ministerio de Ambiente y Desarrollo Sostenible, así como el seguimiento a la ejecución presupuestal de viáticos y gastos de viaje.</t>
  </si>
  <si>
    <t>El valor del contrato a celebrar es hasta por la suma de CINCUENTA Y NUEVE MILLONES DOSCIENTOS OCHENTA MIL PESOS M/CTE ($ 59.280.000) incluido los impuestos a que haya lugar.</t>
  </si>
  <si>
    <t>1. Apoyar el seguimiento y verificación de las solicitudes de comisiones de servicio y autorizaciones de viaje al interior del país, en el sistema de gestión de comisiones, garantizando que cumplen con los lineamentos de austeridad del Gobierno Nacional, previa concesión del ordenador del gasto. 2. Elaborar los actos administrativos de comisiones y autorizaciones de servicio aprobadas, remitir para registro en el Sistema de Información Financiera SIIF Nación y enviar para firma y expedición de registros presupuestales. 3. Apoyar el soporte a los funcionarios y contratistas del Ministerio de Ambiente y Desarrollo Sostenible, sobre los trámites de solicitudes de comisiones, autorizaciones de viaje, reconocimiento de viáticos y gastos de desplazamiento, al interior del país, según los lineamientos del supervisor. 4. Apoyar en la generación de las planillas de legalización de funcionarios y contratistas con el fin de generar el proceso de pago de las comisiones y/o autorizaciones de viaje al interior del país que se encuentran liquidadas y cumplen a cabalidad las condiciones y normas que regulan la materia, para el reconocimiento de pago, conforme a los lineamientos del supervisor. 5. Apoyar la realización del seguimiento a la ejecución presupuestal de viáticos y gastos de viaje y generar alertas de uso y disponibilidad de recursos. 6. Apoyar las liberaciones de registros presupuestales y/o saldos no utilizados, correspondientes a comisiones y autorizaciones de viaje canceladas o legalizadas por menor valor. 7. Apoyar en la consolidación de los insumos para los informes y requerimientos de información de áreas internas, entidades externas y entes de control; así como documentos que difundan las acciones, productos, procedimientos o actividades a cargo el Grupo de Comisiones y Apoyo Logístico, requeridas por el supervisor del contrato. 8. Apoyar en la elaboración y/o actualización de los manuales y procedimientos del proceso de comisiones y autorizaciones de desplazamiento al interior del País, y haciendo uso y apropiación del mismo. 9. Apoyar en la elaboración de los informes que sean requeridos por la Subdirección Administrativa y Financiera y por la Coordinación del Grupo. 10. Las demás actividades asignadas por el supervisor en relación con el objeto del contrato.</t>
  </si>
  <si>
    <t>YILBERT STEVEN MATEUS CASTRO</t>
  </si>
  <si>
    <t>Prestación de servicios profesionales al Grupo de Comisiones y Apoyo Logístico, en todo lo concerniente a la gestión y trámite de autorizaciones de viaje al exterior de contratistas y comisiones de servicio de funcionarios en nombre del Ministerio de Ambiente y Desarrollo Sostenible y de las demás entidades adscritas, ante el Departamento Administrativo de la Presidencia de la República.</t>
  </si>
  <si>
    <t>El valor del contrato a celebrar es hasta por la suma de SESENTA Y CINCO MILLONES CIENTO DIECISÉIS MIL OCHOCIENTOS PESOS ($65.116.800) M/CTE incluido los impuestos a que haya lugar.</t>
  </si>
  <si>
    <t>1. Apoyar la verificación de los documentos soporte y justificación de las solicitudes de comisiones y autorizaciones de desplazamiento al exterior del país, de los funcionarios y contratistas del Ministerio, así como de los funcionarios de las entidades adscritas, con el fin de que reúna todos los requisitos legales para continuar el trámite. 2. Apoyar en la verificación de los actos administrativos por medio de los cuales se confiere comisión de servicios al exterior a los funcionarios del Ministerio de Ambiente y las entidades adscritas al mismo. 3. Apoyar como soporte a los funcionarios y contratistas del Ministerio de Ambiente y Desarrollo Sostenible, y enlaces de las entidades adscritas al Ministerio, sobre los trámites de solicitudes de comisiones, autorizaciones de viaje, reconocimiento de viáticos y gastos de desplazamiento, a nivel internacional. 4. Atender y adelantar oportunamente los trámites necesarios de cotización, autorización y expedición de tiquetes ante la agencia de viajes, previa autorización del ordenador del gasto, verificando que cumplan con los lineamientos de austeridad establecidos por el Gobierno Nacional, conforme a los lineamientos del supervisor. 5. Apoyar la realización de la verificación y liquidación de legalizaciones de comisiones y autorizaciones de desplazamiento al exterior del país, con el fin de que cumplan con los lineamientos impartidos en la entidad. 6. Apoyar en la verificación de las planillas de legalización de las comisiones y autorizaciones de viaje al exterior que se encuentren liquidadas, con el fin de solicitar la gestión del reconocimiento y pago de las mismas. 7. Apoyar en la elaboración y/o actualización de los manuales y procedimientos del proceso de comisiones y autorizaciones de desplazamiento al exterior del País, haciendo uso y apropiación del mismo. 8. Las demás actividades asignadas por el supervisor en relación con el objeto del contrato.</t>
  </si>
  <si>
    <t>El término estrictamente indispensable para que el contratista cumpla con el objeto y obligaciones contractuales será once (11) meses y doce (12) días, o hasta 31 de diciembre</t>
  </si>
  <si>
    <t>SANDRA MILENA URIBE ARIAS</t>
  </si>
  <si>
    <t>Prestar servicios profesionales al Viceministerio de Ordenamiento Ambiental del Territorio – VOAT, orientados al apoyo en la articulación institucional y temas estratégicos de despacho.</t>
  </si>
  <si>
    <t>El valor del contrato a celebrar es hasta por la suma de (NOVENTA Y SEIS MILLONES SEISCIENTOS DIECISEIS MIL SEISCIENTOS SESENTA Y SIETE PESOS M/CTE ($ 96.616.667) incluido los impuestos a que haya lugar.</t>
  </si>
  <si>
    <t>1. Elaborar y consolidar insumos de apoyo que faciliten la articulación interna y externa para el tratamiento de asuntos estratégicos del Viceministerio, relacionados con cambio climático, ordenamiento ambiental del territorio y educación y participación ambiental, conforme a los lineamientos impartidos por la supervisión del contrato. 2. Preparar matrices, agendas de trabajo, reportes y documentos de seguimiento que contribuyan a la organización y control de los compromisos, espacios y actividades estratégicas del Despacho del Viceministerio, conforme las directrices impartidas por la supervisión del contrato buscando asegurar la participación oportuna de la viceministra conforme sus prioridades y disponibilidad. 3. Apoyar la elaboración de insumos y reportes de seguimiento para la articulación con el Despacho de la Ministra, orientados a la trazabilidad de compromisos, tareas y acciones estratégicas relacionadas con el ámbito de competencia del Viceministerio 4. Articular como enlace del Viceministerio con el equipo de cumplimiento del Despacho de la Ministra para los temas estratégicos del Minambiente. 5. Participar activamente en reuniones, proyectar y gestionar respuestas a las solicitudes y PQRS asignadas en desarrollo del objeto contractual y producir las correspondientes notas informativas en torno a los temas vinculados con las actividades asignadas.</t>
  </si>
  <si>
    <t>El término estrictamente indispensable para que el contratista cumpla con el objeto y obligaciones contractuales será de once (11) meses y once (11) días calendario, o hasta el 30 de diciembre del año de la suscripción del contrato, lo primero que ocurra.</t>
  </si>
  <si>
    <t>LEIDY YESENIA DAZA NAVEROS</t>
  </si>
  <si>
    <t>Prestar servicios profesionales a la Dirección de Cambio Climático y Gestión del Riesgo del Ministerio de Ambiente y Desarrollo Sostenible para apoyar técnica y administrativamente en asuntos relacionados con participación y atención ciudadana, gestión y seguimiento a respuestas a PQRs y requerimientos especiales, así como en el apoyo a la supervisión de contratos y convenios a cargo de la DCCGR.</t>
  </si>
  <si>
    <t>El valor del contrato a celebrar es hasta por la suma de CIENTO QUINCE MILLONES QUINIENTOS MIL PESOS M/CTE ($115.500.000), incluido los impuestos a que haya lugar.</t>
  </si>
  <si>
    <t>1-Apoyar desde el componente técnico y administrativo, en el seguimiento, proyección y/o revisión de respuestas a las peticiones, quejas y reclamos interpuestas por los ciudadanos entes de control, Congreso y otras autoridades, con criterios de calidad y en los tiempos indicados por la normatividad vigente, relacionados con el objeto del contrato, según designación realizada por el supervisor. 2-Gestionar oportunamente los trámites, documentos o asignaciones que le sean realizadas a través de los diferentes aplicativos institucionales, manteniendo actualizadas sus bandejas en cada uno de ellos, particularmente en el Sistema de Gestión de Documentos Electrónicos de Archivo ARCA recibir, registrar, gestionar y responder por dicho medio las asignaciones realizadas dejando traza de sus actuaciones. 3-Apoyar desde el componente técnico y administrativo la ejecución de contratos a cargo de la Dirección, adelantando apoyo a la supervisión y/o liquidación de los mismos. 4-Apoyar desde el despacho de la Dirección y en articulación con otras áreas del Ministerio, procesos de participación ciudadana y/o comunitaria, en relación con las Políticas de Cambio Climático, dirigidas a diferentes grupos poblacionales. 5-Apoyar la elaboración de las ayudas de memoria de las temáticas inherentes a la dirección, así como las derivadas de los comités directivos de proyectos, sector ambiente y demás en los que se encuentre delegado el director técnico, y conforme los lineamientos de la supervisión, en relación con los diferentes asuntos a cargo 6-articipar en reuniones relacionadas con el objeto contractual, organizando en debida forma los soportes de la asistencia y ayudas de memoria correspondientes, en las carpetas digitales dispuestas por el supervisor o el despacho de la dirección. 7-Todas las demás que le sean asignadas por la Dirección y que tengan relación con el objeto contractual.</t>
  </si>
  <si>
    <t>MARIA CRISTINA CIFUENTES CIFUENTES</t>
  </si>
  <si>
    <t>ADMINISTRACIÓN PÚBLICA TERRITORIAL</t>
  </si>
  <si>
    <t>Prestar servicios profesionales al Ministerio de Ambiente y Desarrollo sostenible, para apoyar a la Oficina de Asuntos internacionales en actividades relacionadas con procesos de coordinación y negociación a nivel nacional e internacional para la consolidación de la posición sectorial en materia de cambio climático, en el marco, y para apoyar a la Dirección de Cambio Climático y Gestión del Riesgo en la integración transversal del enfoque de paz en la acción climática de Colombia, en alineación con la agenda global de transición justa.</t>
  </si>
  <si>
    <t>El valor del contrato a celebrar es hasta por la suma de CIENTO DIECIOCHO MILLONES DE PESOS M/CTE ($118.000.000), incluido los impuestos a que haya lugar.</t>
  </si>
  <si>
    <t>1. Apoyar a la oficina de asuntos Internacionales en la articulación sectorial e interinstitucional mediante la realización de reuniones y mesas de trabajo con las entidades del Sistema Nacional Ambiental (SINA), el Ministerio de Relaciones Exteriores y las áreas sustantivas del Ministerio de Ambiente y Desarrollo Sostenible, con el fin de revisar, analizar y consolidar la posición nacional en materia de cambio climático. 2. Apoyar la elaboración y consolidación de documentos técnicos que reflejen la posición sectorial frente a los temas prioritarios de las negociaciones internacionales sobre cambio climático, asegurando coherencia con las políticas, estrategias y compromisos nacionales e internacionales del país. 3. Apoyar la construcción de insumos técnicos y conceptuales para los procesos de negociación en el marco de la Convención Marco de las Naciones Unidas sobre el Cambio Climático (CMNUCC) y otros foros internacionales pertinentes, incluyendo análisis, propuestas y aportes estratégicos 4. Apoyar la logística técnica de reuniones internacionales e interinstitucionales relacionadas con el objeto contractual.                         Dirección de Cambio Climático y Gestión del Riesgo          1. Apoyar la estructuración de la actualización de la nueva NDC, acompañando la implementación de las estrategias para la integración de la implementación del Acuerdo de París con la implementación del Acuerdo Final para la Terminación del Conflicto y la política de paz total en la NDC 3.0 de Colombia. 2. Apoyar la articulación de los temas de enfoque de paz en la acción climática, territorios, genero, niños, niñas, adolescentes, jóvenes, y grupos étnicos, en articulación con los demás profesionales de la dirección que desarrollen actividades asociadas al tema (enlaces temáticos de cada grupo/equipo). 3. Apoyar técnicamente en la inclusión de los elementos de la agenda global de transición justa en la NDC 3.0 y en la agenda de movilidad humana por causas climáticas de la DCCGR.  Comunes a ambas dependencias       1. ⁠ Participar en reuniones relacionadas con el objeto contractual, para lo cual, se deben allegar los soportes de la asistencia, ayudas de memoria y soporte del seguimiento a los compromisos establecidos, en caso de aplicar. 2.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t>
  </si>
  <si>
    <t xml:space="preserve">DIRECCIÓN DE CAMBIO CLIMÁTICO Y GESTIÓN DEL RIESGO - OFICINA DE ASUNTOS INTERNACIONALES </t>
  </si>
  <si>
    <t>6226 - 7926</t>
  </si>
  <si>
    <t>80026 80126</t>
  </si>
  <si>
    <t>202400000000095 - 202300000000041</t>
  </si>
  <si>
    <t>C-3206-0900-5-40404A-3206003-02 C-3299-0900-28-10101C-3299069-02</t>
  </si>
  <si>
    <t>El término estrictamente indispensable para que el contratista cumpla con el objeto y obligaciones contractuales será de DIEZ MESES (10) MESES, o hasta el 31 de diciembre de 2026 (lo primero que ocurra), contados a partir del cumplimiento de los requisitos de ejecución previo perfeccionamiento del contrato.</t>
  </si>
  <si>
    <t>NATALIA QUINTERO LÓPEZ</t>
  </si>
  <si>
    <t>ARQUITECTA</t>
  </si>
  <si>
    <t>Prestación de servicios profesionales para apoyar a la Dirección de Ordenamiento Ambiental Territorial y SINA en la implementación de la política ambiental en materia de ordenamiento ambiental y lineamientos ambientales.</t>
  </si>
  <si>
    <t>El valor del contrato a celebrar es hasta por la suma de CIENTO VEINTIDÓS MILLONES CIEN MIL PESOS M/CTE ($122.100.000), incluido los impuestos a que haya lugar.</t>
  </si>
  <si>
    <t>1. Apoyar los procesos de asistencia técnica a autoridades ambientales, con énfasis en autoridades ambientales urbanas, para la incorporación de la dimensión ambiental en los procesos de ordenamiento territorial. 2. Generar una propuesta de lineamientos para definir mecanismos de compensación por conservación ambiental en instrumentos de ordenamiento territorial 3. Apoyar la implementación de la estrategia de territorialización del modelo de ordenamiento territorial alrededor del agua, a través de la elaboración de la ruta metodológica para su incorporación en los instrumentos de ordenamiento ambiental. 4. Apoyar los procesos de asistencia técnica relacionados con planes parciales y macroproyectos de interés social nacional 5. Apoyar a la Dirección de Ordenamiento Ambiental Territorial y SINA en la implementación de las estrategias de acción relacionadas con la recuperación de la Ciénaga de Mallorquín. 6. Apoyar en conjunto con la DAASU y DCCGR la generación de lineamientos para la implementación de la Ley 2476 de 2025 , PGAU y cambio climático y su implementación en un proyecto piloto. 7. Apoyar a la Dirección de Ordenamiento Ambiental Territorial y SINA en la generación de los conceptos técnicos sobre los procesos de no concertación de los POT allegados al Ministerio de Ambiente y Desarrollo Sostenible. 8. Las demás que le sean asignadas.</t>
  </si>
  <si>
    <t>MÓNICA DANIELA LOPEZ SERNA</t>
  </si>
  <si>
    <t>Prestación de servicios profesionales para apoyar a la Dirección de Ordenamiento Ambiental Territorial y Sistema Nacional Ambiental en el fortalecimiento del reporte, seguimiento y análisis de la información relacionada con la gestión y desempeño de las Corporaciones Autónomas Regionales y de Desarrollo Sostenible, así como en la implementación de acciones orientadas a mejorar el acceso y la calidad de la información institucional.</t>
  </si>
  <si>
    <t>El valor del contrato a celebrar es hasta por la suma de CINCUENTA Y UN MILLONES SETECIENTOS CINCUIENTA MIL PESOS M/CTE ($85.800.000), incluido los impuestos a que haya lugar.</t>
  </si>
  <si>
    <t>1. Participar en la elaboración y consolidación de informes sobre el avance en la ejecución de los Planes de Acción Cuatrienal de las Corporaciones Autónomas Regionales y de Desarrollo Sostenible. 2. Participar en las actividades de acompañamiento técnico a las Corporaciones Autónomas Regionales y de Desarrollo Sostenible para el fortalecimiento del reporte de los indicadores de seguimiento a la gestión y el desempeño. 3. Participar en las actividades de uso y apropiación de las fases del desarrollo evolutivo del sistema SIPGA - CARdinal, apoyando en la integración funcional con las necesidades de las Corporaciones y del Sistema Nacional Ambiental. 4. Participar en la elaboración de insumos para los documentos del Plan de Acción de la Dirección de Ordenamiento Ambiental Territorial y del Sistema Nacional Ambiental, así como para las respuestas a los requerimientos relacionados con el objeto del contrato realizados por entidades públicas, entes de control, sociedad civil y dependencias del Ministerio 5. Participar en las reuniones internas e interinstitucionales relacionadas con el objeto contractual y presentar informes, ayudas de memoria, actas y demás documentos que den cuenta de la participación 6. Las demás obligaciones que le sean asignadas y que guarden relación directa con la naturaleza del objeto contractual.</t>
  </si>
  <si>
    <t>El término estrictamente indispensable para que el contratista cumpla con el objeto y obligaciones contractuales será de 11 meses.</t>
  </si>
  <si>
    <t>ANGELA IVETTE GRIJALBA CASTRO</t>
  </si>
  <si>
    <t>El valor del contrato a celebrar es hasta por la suma de CINCUENTA Y UN MILLONES SETECIENTOS CINCUIENTA MIL PESOS M/CTE ($51.750.000), incluido los impuestos a que haya lugar.</t>
  </si>
  <si>
    <t>1. Participar en el análisis de insumos y en la elaboración y consolidación de informes sobre el avance en la ejecución de los Planes de Acción Cuatrienal de las Corporaciones Autónomas Regionales y de Desarrollo Sostenible y su reporte en el Sistema SIPGA-CARdinal. 2. Aportar insumos para la elaboración de documentos del Plan de Acción de la Dirección de Ordenamiento Ambiental Territorial y del Sistema Nacional Ambiental. 3. Participar en las reuniones internas e interinstitucionales relacionadas con el objeto contractual. 4. Las demás obligaciones que le sean asignadas y que guarden relación directa con la naturaleza del objeto contractual</t>
  </si>
  <si>
    <t>El término estrictamente indispensable para que el contratista cumpla con el objeto y obligaciones contractuales será de 11 meses y 15 días o, hasta 31 de diciembre del año de la suscripción del contrato, lo primero que ocurra.</t>
  </si>
  <si>
    <t>Prestar servicios profesionales de carácter jurídico ambiental a la Dirección de Bosques, Biodiversidad y Servicios Ecosistémicos, orientados al fortalecimiento de las medidas de conservación, manejo y utilización sostenible de la biodiversidad.</t>
  </si>
  <si>
    <t>El valor del contrato a celebrar es hasta por la suma de NOVENTA Y NUEVE MILLONES CIENTO TREINTA Y SIETE MIL QUINIENTOS PESOS M/CTE ($99.137.500) incluido los impuestos a que haya lugar.</t>
  </si>
  <si>
    <t>1. Elaborar y proyectar los documentos necesarios para las actuaciones administrativas del Grupo de Gestión en Biodiversidad, en el marco de los programas, proyectos, planes e instrumentos orientados a la preservación y uso sostenible de la biodiversidad. 2. Aportar en la preparación y/o revisión de respuestas a Derechos de Petición, solicitudes de información y requerimientos elevados por entes de control u otras autoridades, conforme a las directrices impartidas por el supervisor del contrato. 3. Suministrar los análisis y conceptos jurídicos que se requieran para atender procesos judiciales, acciones constitucionales y medios de control relacionados con la biodiversidad y los servicios ecosistémicos. 4. Asistir y contribuir en reuniones técnicas o de seguimiento convocadas por el supervisor. 5. Apoyar a la Dirección en la supervisión de los contratos y/o convenios, así como participar en las diferentes mesas de trabajo, reuniones y comités, relacionados con los trámites a cargo cuando se requiriera por parte del supervisor 6. Proyectar la respuesta a acciones judiciales, sancionatorios, tutelas, entre otros, que se le sean asignados, en el marco de su objeto contractual. 7. Las demás que se requieran para la adecuada ejecución del objeto contractual</t>
  </si>
  <si>
    <t>El término estrictamente indispensable para que el contratista cumpla con el objeto y obligaciones contractuales será de ONCEMESES (11)</t>
  </si>
  <si>
    <t>MARTHA NATALIA SILVA ULLOA</t>
  </si>
  <si>
    <t>Prestar servicios profesionales a la Dirección de Cambio Climático y Gestión del Riesgo del Ministerio de Ambiente y Desarrollo Sostenible para apoyar las actividades relacionadas con la gestión de los programas, proyectos e iniciativas presentados para fuentes de financiamiento climático tales como el Fondo Verde del Clima, Fondo para el Medio Ambiente Mundial, Obras por Impuestos y otros mecanismos de financiamiento climático.</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</si>
  <si>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Realizar seguimiento y consolidar una base de datos con los diversos programas, proyectos e iniciativas presentados para fuentes de financiamiento climático tales como el Fondo Verde del Clima, Fondo para el Medio Ambiente Mundial, Obras por Impuestos y otros mecanismos de financiamiento climático, que sean asignados a la Dirección de Cambio Climático y Gestión del Riesgo. 3. Apoyar en la revisión y validación de los programas, proyectos e iniciativas presentados para fuentes de financiamiento climático, que sean asignados a la Dirección de Cambio Climático y Gestión del Riesgo, y articular con los diferentes equipos encargados de elaborar los conceptos de viabilidad técnica y consolidar los insumos requeridos, como preparación para los respectivos comités, convocatorias o instancias que se dispongan para avanzar con su ejecución. 4. Participar en reuniones relacionadas con el objeto contractual, para lo cual, se deben allegar los soportes de la asistencia, ayudas de memoria y soporte del seguimiento a los compromisos establecidos, en caso de aplicar. 5.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6. Todas las demás que le sean asignadas por la Dirección y que tengan relación con el objeto contractual.</t>
  </si>
  <si>
    <t>El término estrictamente indispensable para que el contratista cumpla con el objeto y obligaciones contractuales será de OCHO (8) MESES, o hasta el 31 de diciembre de 2026</t>
  </si>
  <si>
    <t>MIGUEL FERNANDO VERA LUGO</t>
  </si>
  <si>
    <t>Prestar servicios profesionales a la Dirección de Cambio Climático y Gestión del Riesgo del Ministerio de Ambiente y Desarrollo Sostenible para apoyar al grupo de adaptación en la estructuración de una estrategia institucional de asistencias técnicas para la interacción con las entidades del sector ambiente, orientada a facilitar la planeación, implementación y seguimiento de compromisos de adaptación en la NDC 3.0, PNCC, PNACC y PIGCCS Ambiente.</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</si>
  <si>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Realizar seguimiento y consolidar una base de datos con los diversos programas, proyectos e iniciativas presentados para fuentes de financiamiento climático tales como el Fondo Verde del Clima, Fondo para el Medio Ambiente Mundial, Obras por Impuestos y otros mecanismos de financiamiento climático, que sean asignados a la Dirección de Cambio Climático y Gestión del Riesgo. Apoyar en la revisión y validación de los programas, proyectos e iniciativas presentados para fuentes de financiamiento climático, que sean asignados a la Dirección de Cambio Climático y Gestión del Riesgo, y articular con los diferentes equipos encargados de elaborar los conceptos de viabilidad técnica y consolidar los insumos requeridos, como preparación para los respectivos comités, convocatorias o instancias que se dispongan para avanzar con su ejecución.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</si>
  <si>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SIETE (7) MESES, o hasta el 31 de diciembre de 2026</t>
  </si>
  <si>
    <t>MARTHA CECILIA OCHOA OSORIO</t>
  </si>
  <si>
    <t>ADMINISTRACIÓN DEL MEDIO AMBIENTE</t>
  </si>
  <si>
    <t>Prestar servicios profesionales a la Dirección de Cambio Climático y Gestión del Riesgo del Ministerio de Ambiente y Desarrollo Sostenible para apoyar al grupo de gestión del riesgo en el fortalecimiento de las capacidades de las Autoridades Ambientales en la evaluación de daños y análisis de necesidades ambientales posdesastres, mediante la aplicación de la metodología EDANA-C, así como en la elaboración de insumos requeridos por la Dirección en temas relacionados con la movilidad humana causada por desastres en el contexto de la variabilidad y cambio climático.</t>
  </si>
  <si>
    <t>1. Realizar talleres y sesiones de asistencia técnica para fortalecer las capacidades de las Autoridades Ambientales en la aplicación de la metodología Evaluación de Daños y Análisis de Necesidades Ambientales pos-desastre Continental – EDANA C, incluyendo la evaluación de daños y estimación económica de las pérdidas en servicios ecosistémicos. 2. Apoyar el proceso de mejora continua de la metodología EDANA-C, con el objetivo de optimizar su consulta y aplicación por parte de las Autoridades Ambientales. 3. Apoyar a la DCCGRD para fortalecer las capacidades de los países miembros de la región, en gestión ambiental y resiliencia climática a través de la socialización y capacitación en EDANA-C en el marco de los compromisos del ministerio con los paises miembros. 4. Apoyar a la DCCGRD en la definición de criterios para integrar el análisis del desplazamiento interno por desastres y eventos de evolución lenta en la categoría de pérdidas no económicas. 5. Apoyar a la DCCGRD en definir una hoja de ruta sectorial para avanzar en los compromisos de pérdidas y daños del sector ambiente 6. Participar en reuniones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</si>
  <si>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BLANCA CECILIA MEDINA PETRO</t>
  </si>
  <si>
    <t>Prestar servicios profesionales a la Dirección de Cambio Climático y Gestión del Riesgo del Ministerio de Ambiente y Desarrollo Sostenible para apoyar al grupo de mitigación en el desarrollo de insumos, estudios y directrices técnicas que fortalezcan la acción climática en el sector agrícola, contribuyendo a la adopción de prácticas sostenibles en articulación con las iniciativas implementadas por los actores del SINA.</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</si>
  <si>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desarrollo de insumos, estudios y directrices técnicas que contribuyan a acelerar la transición energética en los distintos sectores y territorios del país, garantizando su coherencia con los marcos normativos y de política pública vigentes, su pertinencia sectorial y territorial, y su contribución efectiva a la reducción de emisiones de gases de efecto invernadero y al cumplimiento de los compromisos climáticos nacionales e internacionales. Apoyar la elaboración de insumos que le sean requeridos para la construcción de la Cuarta Comunicación Nacional en Cambio Climático y Segundo Reporte Bienal de Transparencia (CNCC+BTR2), de acuerdo con los ejes temáticos asignados.4.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</si>
  <si>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JORGE ENRIQUE ROJAS SÁNCHEZ</t>
  </si>
  <si>
    <t>Prestar los servicios profesionales a la Oficina de Negocios Verdes y Sostenibles, para apoyar desde el componente económico las acciones encaminadas al desarrollo, implementación y seguimiento de los instrumentos económicos ambientales e incentivos para la conservación de la biodiversidad, con énfasis en la formulación de los proyectos de reglamentación.</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</si>
  <si>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Elaborar los insumos técnicos y económicos que sustenten las memorias justificativas de los proyectos normativos a cargo de la Oficina de Negocios Verdes y Sostenibles, considerando el análisis de impacto económico y la disponibilidad presupuestal, conforme a los lineamientos y formatos definidos en el Sistema Integrado de Gestión. 3. Realizar el análisis y proyectar los documentos técnicos requeridos para la formulación de los proyectos de reglamentación relacionados con instrumentos económicos e incentivos ambientales, bajo los lineamientos de la Oficina de Negocios Verdes y Sostenibles. 4. Elaborar las respuestas a solicitudes, requerimientos y comunicaciones oficiales que se generen o reciban en el marco de las funciones de la Oficina Negocios Verdes y Sostenibles, en los temas relacionados con el objeto contractual. 5. Participar en las reuniones relacionadas con el objeto contractual que me sean asignadas, para lo cual se deben allegar los soportes de la asistencia, ayudas de memoria y soporte del seguimiento a los compromisos establecidos, en caso de aplicar. 6. Las demás que determine el supervisor del contrato, relacionadas con el objeto contractual y el ejercicio de sus obligaciones.</t>
  </si>
  <si>
    <t>LAURA PAOLA RINCON GONZALEZ</t>
  </si>
  <si>
    <t>Prestar servicios profesionales a la Dirección de Asuntos Ambientales Sectorial y Urbana del Ministerio de Ambiente y Desarrollo Sostenible, para apoyar la elaboración y actualización de instrumentos técnicos y normativos ambientales del sector hidrocarburos continental, así como la atención de conflictos socioambientales del sector.</t>
  </si>
  <si>
    <t>1. Elaborar y presentar al supervisor un plan detallado de trabajo, que incluya actividades, cronograma y entregables, en un plazo máximo de diez (10) días calendario tras cumplir con los requisitos de ejecución establecidos en el contrato. 2. Entregar insumos técnicos que permitan la adopción de términos de referencia, así como de guías, lineamientos técnicos y demás instrumentos normativos ambientales aplicables a los proyectos costa adentro del sector hidrocarburos y los demás que sean priorizados por la DAASU. 3. Apoyar y realizar el seguimiento a los conflictos ambientales relacionados con el sector de hidrocarburos, en el marco de sentencias judiciales y en aquellos casos en los que sea requerido el Ministerio de Ambiente y Desarrollo Sostenible, priorizados por la DAASU. 4.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5. Participar en las reuniones, mesas de trabajo y comités que sean requeridos por el supervisor del contrato, relacionados con el objeto y las obligaciones contractuales, incluidos los asuntos socioambientales, allegando los respectivos soportes de asistencia, ayudas de memoria, o actas de reunión y demás documentos que evidencien el seguimiento a los compromisos establecidos, cuando a ello haya lugar. 6. Ejecutar las acciones necesarias para dar cumplimiento a los productos programados en el Plan de Acción de la DAASU; reportar mensualmente los avances; entregar los productos asignados y cargar F-A-CTR-52: V11 – 16/10/2025 Página 7 de 19 en las carpetas digitales institucionales los soportes que acrediten su ejecución y resultados, incluyendo los informes requeridos por el(la) supervisor(a). 7. Cumplir con las demás obligaciones que le sean asignadas por el supervisor del contrato, inherentes a la naturaleza del objeto contractual.</t>
  </si>
  <si>
    <t>KATHERINNE DANIELA RINCON ACUÑA</t>
  </si>
  <si>
    <t>El término estrictamente indispensable para que el contratista cumpla con el objeto y obligaciones contractuales será Siete (7) meses y quince (15) días, o hasta 31 de diciembre 2026, lo primero que ocurra.</t>
  </si>
  <si>
    <t>Prestar servicios profesionales de apoyo técnico a la Dirección de Asuntos Ambientales Sectorial y Urbana del Ministerio de Ambiente y Desarrollo Sostenible, para la reglamentación e implementación de los Planes de Intervención de Pasivos Ambientales (PIPA) y la reglamentación de la Ley de Pasivos Ambientales, en lo referente a la evaluación del riesgo biológico y otros.</t>
  </si>
  <si>
    <t>1. Presentar para aprobación del supervisor un plan de trabajo (actividades, cronograma y entregables) dentro de los diez (10) días siguientes al cumplimiento de los requisitos de ejecución del contrato. 2. Apoyar el proceso de reglamentación e implementación de los Planes de Intervención de Pasivos Ambientales - PIPA. 3. Brindar apoyo en el desarrollo del marco conceptual para el análisis del riesgo biológico y otros. 4. Desarrollar capacitaciones y apoyar la divulgación y formulación de los instrumentos técnicos y normativos dirigidos a las autoridades ambientales y a la ciudadanía en general. 5. Generar Insumos para la gestión de información y requerimientos judiciales y otros actos administrativos. 6. Apoyar la elaborar de conceptos de viabilidad para el Mecanismo de Obras por Impuestos de acuerdo con las solicitudes recibidas. 7.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8.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9.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10. Cumplir con las demás obligaciones que le sean asignadas por el supervisor del contrato, inherentes a la naturaleza del objeto contractual.</t>
  </si>
  <si>
    <t>ANGELA MARIA DEL PILAR ECHEVERRI FRANCO</t>
  </si>
  <si>
    <t>Prestar servicios profesionales a la Dirección de Asuntos Ambientales Sectorial y Urbana del Ministerio de Ambiente y Desarrollo Sostenible, para contribuir en la formulación de insumos técnicos y normativos orientados al fortalecimiento del licenciamiento ambiental y del proceso de gestión ambiental urbana.</t>
  </si>
  <si>
    <t>El valor del contrato a celebrar es hasta por la suma de SETENTA Y DOS MILLONES DE PESOS M/CTE ($72.000.000), incluido los impuestos a que haya lugar.</t>
  </si>
  <si>
    <t>1. Presentar para aprobación del supervisor un plan de trabajo (actividades, cronograma y entregables) dentro de los diez (10) días siguientes al cumplimiento de los requisitos de ejecución del contrato. 2. Generar insumos técnicos para avanzar en la reglamentación orientada a la adopción de los lineamientos metodológicos del componente marino-costero para la elaboración de estudios ambientales de proyectos, obras o actividades sujetos a licenciamiento ambiental. 3. Apoyar el proceso de formulación, revisión, fortalecimiento y publicación de lineamientos técnicos e instrumentos regulatorios asociados al trámite de licenciamiento ambiental. 4. Apoyar en la elaboración de insumos técnicos para la reglamentación de la Ley de Ciudades Verdes - Ley 2476 de 2025, en lo relacionado con diagnósticos de biodiversidad y estructura ecológica principal, entre otros. 5.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6.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7.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8. Cumplir con las demás obligaciones que le sean asignadas por el supervisor del contrato, inherentes a la naturaleza del objeto contractual.</t>
  </si>
  <si>
    <t>El término estrictamente indispensable para que el contratista cumpla con el objeto y obligaciones contractuales será de ocho (8) meses, o hasta 31 de diciembre 2026, lo primero que ocurra.</t>
  </si>
  <si>
    <t>PAOLA ANDREA ACUÑA GUASCA</t>
  </si>
  <si>
    <t>Prestación de servicios profesionales para apoyar a la Dirección de Ordenamiento Ambiental Territorial y Sistema Nacional Ambiental en el fortalecimiento del reporte, seguimiento y análisis de la información relacionada con la gestión y desempeño de las Corporaciones Autónomas Regionales y de Desarrollo Sostenible, así como en la implementación de la metodología del cálculo IEDI.</t>
  </si>
  <si>
    <t>El valor del contrato a celebrar es hasta por la suma de CUARENTA Y NUEVE MILLONES QUINIENTOS MIL PESOS M/CTE ($49.500.000), incluido los impuestos a que haya lugar.</t>
  </si>
  <si>
    <t>1. Apoyar a la Dirección de Ordenamiento Ambiental Territorial y al Sistema Nacional Ambiental en el proceso de articulación técnica con las Corporaciones Autónomas Regionales y de Desarrollo Sostenible, con el fin de identificar y elaborar una propuesta de mejora a partir de la identificación de necesidades de ajuste metodológico para la optimización del Índice de Evaluación del Desempeño Institucional (IEDI). 2. Apoyar con el desarrollo de sesiones de trabajo y/o reuniones necesarias organizadas con profesionales de las Corporaciones y/o profesionales para la identificación de necesidades de ajuste metodológico del IEDI. 3. Apoyar la aplicación metodológica para el cálculo del reporte IEDI 2025. 4. Participar en la elaboración y consolidación de informes sobre el avance en la ejecución de los Planes de Acción Cuatrienal de las Corporaciones Autónomas Regionales y de Desarrollo Sostenible. 5. Participar en las actividades de uso y apropiación de las fases del desarrollo evolutivo del sistema SIPGA - CARdinal, apoyando en la integración funcional con las necesidades de las Corporaciones y del Sistema Nacional Ambiental. 6. Participar en la elaboración de insumos para los documentos del Plan de Acción de la Dirección de Ordenamiento Ambiental Territorial y del Sistema Nacional Ambiental, así como para las respuestas a los requerimientos relacionados con el objeto del contrato realizados por entidades públicas, entes de control, sociedad civil y dependencias del Ministerio. 7. Participar en las reuniones internas e interinstitucionales relacionadas con el objeto contractual y presentar informes, ayudas de memoria, actas y demás documentos que den cuenta de la participación 8. Las demás obligaciones que le sean asignadas y que guarden relación directa con la naturaleza del objeto contractual.</t>
  </si>
  <si>
    <t>LAURA STEPHANIA CALDERÓN RUIZ</t>
  </si>
  <si>
    <t>Prestar servicios profesionales a la Dirección de Ordenamiento Ambiental Territorial y Sistema Nacional Ambiental, para apoyar en la construcción y consolidación de acciones para el fortalecimiento y modernización de las entidades del SINA a través de la gestión, análisis y procesamiento de información, la implementación de la Estrategia CoordinAR y demás acciones relacionadas.</t>
  </si>
  <si>
    <t>El valor del contrato a celebrar es hasta por la suma de SESENTA Y DOS MILLONES TRECIENTOS VEINTIDOS MIL PESOS M/CTE ($62.322.000), incluido los impuestos a que haya lugar.</t>
  </si>
  <si>
    <t>1. Participar en la elaboración y consolidación de informes sobre el avance en la ejecución de los Planes de Acción Cuatrienal de las Corporaciones Autónomas Regionales y de Desarrollo Sostenible. 2. Participar en las actividades de uso y apropiación de las fases del desarrollo evolutivo del sistema SIPGA - CARdinal, apoyando en la integración funcional con las necesidades de las Corporaciones y del Sistema Nacional Ambiental. 3. Participar en la elaboración de insumos para los documentos del Plan de Acción de la Dirección de Ordenamiento Ambiental Territorial y del Sistema Nacional Ambiental, así como para las respuestas a los requerimientos relacionados con el objeto del contrato realizados por entidades públicas, entes de control, sociedad civil y dependencias del Ministerio 4. Participar en las reuniones internas e interinstitucionales relacionadas con el objeto contractual y presentar informes, ayudas de memoria, actas y demás documentos que den cuenta de la participación 5. Las demás obligaciones que le sean asignadas y que guarden relación directa con la naturaleza del objeto contractual.</t>
  </si>
  <si>
    <t>El término estrictamente indispensable para que el contratista cumpla con el objeto y obligaciones contractuales será de 11 meses y 10 días o, hasta 31 de diciembre del año de la suscripción del contrato, lo primero que ocurra.</t>
  </si>
  <si>
    <t>GLORIA PATRICIA DIAZ SANTOS</t>
  </si>
  <si>
    <t>El valor del contrato a celebrar es hasta por la suma de OCHENTA Y CINCO MILLONES OCHOCIENTOS MIL PESOS M/CTE ($85.800.000)</t>
  </si>
  <si>
    <t>Prestar los servicios profesionales a la dirección de bosques, biodiversidad y servicios ecosistémicos para apoyar el seguimiento desde el componente socioespacial y la gobernanza ambiental a la gestión de los ecosistemas estratégicos, las reservas forestales y los bosques.</t>
  </si>
  <si>
    <t>El valor del contrato a celebrar es hasta por la suma de CIENTO CINCUENTA Y CUATRO MILLONES DE PESOS M/CTE ($154.000.000), incluido los impuestos a que haya lugar.</t>
  </si>
  <si>
    <t>1. Aportar a la generación de documentos para formulación de estrategias socioespaciales para la gestión de los ecosistemas estratégicos, las reservas forestales y los bosques. Contribuir a la elaboración de contenidos para la construcción de herramientas e instrumentos que faciliten la divulgación de las estrategias que aporten a la gestión de los ecosistemas estratégicos, las reservas forestales y los bosques promoviendo la gobernanza ambiental. Realizar procesamientos cartográficos para análisis socioespaciales sobre gestión de ecosistemas estratégicos, las reservas forestales y los bosques. Generar salidas gráficas o material con información cartográfica para la gestión de ecosistemas estratégicos, las reservas forestales y los bosques. Realizar visitas técnicas desde el componente geográfico para la gestión de ecosistemas estratégicos, las reservas forestales y los bosques. Participar en mesas de trabajo para la articulación de acciones, con dependencias internas o instituciones externas como ejercicios de gobernanza ambiental para para la gestión de los ecosistemas estratégicos, las reservas forestales y los bosques. Preparar y dar respuesta de manera oportuna desde el componente socioespacial a los derechos de petición, solicitudes internas y externas que le sean asignadas. Realizar las demás actividades que considere la supervisión y que se relacionen con su objeto contractual</t>
  </si>
  <si>
    <t>JOSE MIGUEL CAMPO GAVIRIA</t>
  </si>
  <si>
    <t>INGENIERIA AGROPECUARIA</t>
  </si>
  <si>
    <t>Prestar servicios profesionales a la Dirección de Asuntos Ambientales Sectorial y Urbana del Ministerio de Ambiente y Desarrollo Sostenible, en la elaboración de insumos técnicos que contribuyan a la planificación de políticas, programas, mecanismos, metodologías y criterios para el análisis del impacto ambiental sectorial, en el marco de los protocolos de coordinación establecidos en el Decreto Ley 1094 de 2024.</t>
  </si>
  <si>
    <t>1. Presentar para aprobación del supervisor un plan de trabajo (actividades, cronograma y entregables) dentro de los diez (10) días siguientes al cumplimiento de los requisitos de ejecución del contrato. 2. Elaborar, compilar y gestionar los insumos técnicos requeridos para el soporte de iniciativas ambientales sectoriales, en el marco de las competencias misionales de la Dirección de Asuntos Ambientales Sectorial y Urbana (DAASU), orientados al desarrollo y aplicación de los protocolos de coordinación previstos en el Decreto Ley 1094 de 2024. 3. Aportar insumos técnicos y realizar el seguimiento correspondiente para garantizar el cumplimiento de los compromisos asumidos por la DAASU frente a las comunidades étnicas pertenecientes al Consejo Regional Indígena del Cauca –CRIC–, de conformidad con la normativa vigente y las directrices institucionales. 4.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5. Apoyar la articulación interinstitucional y el seguimiento frente a las instancias o espacios en el marco misional DAASU, que le sean asignados por la supervisión, participando en las reuniones siguiendo la línea institucional, soportando la asistencia con la presentación de actas, o ayudas de memoria y seguimiento documentado a los compromisos acordados, en caso de ser aplicable. 6.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7. Cumplir con las demás obligaciones que le sean asignadas por el supervisor del contrato, inherentes a la naturaleza del objeto contractual.</t>
  </si>
  <si>
    <t>El término estrictamente indispensable para que el contratista cumpla con el objeto y obligaciones contractuales será de NUEVE (09) MESES, o hasta 31 de diciembre 2026, lo primero que ocurra.</t>
  </si>
  <si>
    <t>ANDRES FELIPE MEDINA SERRATO</t>
  </si>
  <si>
    <t>1. Elaborar y presentar al supervisor un plan detallado de trabajo, que incluya actividades, cronograma y entregables, en un plazo máximo de diez (10) días calendario una vez cumplidos los requisitos de ejecución establecidos en el contrato. 2. Apoyar técnicamente a la Dirección en la orientación, análisis y elaboración de pronunciamientos, recomendaciones, conceptos, insumos e informes técnicos relacionados con proyectos especiales o temas estratégicos de interés nacional, designados por la Supervisión. 3. Realizar visitas técnicas que sean priorizadas por la supervisión brindando apoyo en la elaboración de pronunciamientos técnicos requeridos por la dependencia. 4. Apoyar en la revisión documental para emitir pronunciamientos técnicos relacionados con la participación de la Dirección en instancias delegadas por el Despacho de la ministra. 5. Apoyar el proceso de fortalecimiento de capacidades para autoridades ambientales y entes territoriales en materia de instrumentos regulatorios, guías y lineamientos técnicos, que le sean solicitados. 6.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7. Participar en las reuniones, mesas de trabajo y comités que sean requeridos por el supervisor del contrato, relacionados con el objeto y obligaciones contractuales, allegando los soportes de asistencia, con ayudas de memoria, o actas de reunión y demás documentos que evidencien el seguimiento a los compromisos establecidos, cuando a ello haya lugar. 8.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9. Cumplir con las demás obligaciones que le sean asignadas por el supervisor del contrato, inherentes a la naturaleza del objeto contractual.</t>
  </si>
  <si>
    <t>Prestar servicios profesionales a la Dirección de Asuntos Ambientales Sectorial y Urbana del Ministerio de Ambiente y Desarrollo Sostenible para apoyar la elaboración de informes, conceptos, insumos y recomendaciones técnicas en proyectos especiales y estratégicos de interés nacional.</t>
  </si>
  <si>
    <t>El valor del contrato a celebrar es hasta por la suma de CUARENTA Y CUATRO MILLONES DE PESOS M/CTE ($ 44.000.000), incluido los impuestos a que haya lugar.</t>
  </si>
  <si>
    <t>GLADYS EMILIA RODRIGUEZ PARDO</t>
  </si>
  <si>
    <t>Prestar servicios de apoyo a la gestión para la organización, ordenación, clasificación, depuración, selección, foliación, elaboración, identificación, actualización de inventarios documentales, aplicación de procesos de almacenamiento, re almacenamiento y la logística para la custodia de los documentos en el archivo central y de gestión a cargo del Grupo de Gestión Documental del Ministerio.</t>
  </si>
  <si>
    <t>El valor del contrato a celebrar es hasta por la suma de VENTITRES MILLONES DOSCIENTOS CINUENTA Y SEIS MIL PESOS M/CTE. ($23.256.000), incluido los impuestos a que haya lugar.</t>
  </si>
  <si>
    <t>1. Aplicar los procesos técnicos de organización de archivos de conformidad con las tablas de retención documental TRD, las tablas de valoración documental TVD y los lineamientos del Ministerio.   2. Apoyar el desarrollo de las actividades y procesos logísticos, de almacenamiento y re almacenamiento, requeridos en el archivo central del Ministerio.  3. Generar los respectivos reportes de producción y actividades de acuerdo con el plan de trabajo asignado haciendo uso de las herramientas electrónicas definidas para ello. 4. Asistir a las reuniones y/o actividades que sean requeridos por el supervisor del contrato y que estén relacionados en el marco contractual.   5. Todas las demás que le sean asignadas por el Supervisor del Contrato y que tengan relación con el objeto contractual.  </t>
  </si>
  <si>
    <t>El término estrictamente indispensable para que el contratista cumpla con el objeto y obligaciones contractuales será OCHO (08) meses, o hasta 31 de diciembre de 2026, año de la suscripción del contrato, lo primero que ocurra.</t>
  </si>
  <si>
    <t>CHRISTIAN CAMILO VARGAS ARGUELLO</t>
  </si>
  <si>
    <t>INGENIERIA ELECTRICA</t>
  </si>
  <si>
    <t>Prestar servicios profesionales a la Dirección de Asuntos Ambientales Sectorial y Urbana del Ministerio de Ambiente y Desarrollo Sostenible, para apoyar la gestión, formulación y divulgación de instrumentos técnicos y normativos ambientales en infraestructura del sector eléctrico para el desarrollo de la transición energética justa (TEJ), con énfasis en proyectos termoeléctricos y líneas de transmisión.</t>
  </si>
  <si>
    <t>El término estrictamente indispensable para que el contratista cumpla con el objeto y obligaciones contractuales será de SIETE (07) MESES, o hasta 31 de diciembre de 2026, lo primero que ocurra.</t>
  </si>
  <si>
    <t>1. Elaborar y presentar al supervisor un plan detallado de trabajo, que incluya actividades, cronograma y entregables, en un plazo máximo de diez (10) días calendario tras cumplir con los requisitos de ejecución establecidos en el contrato. 2. Apoyar técnicamente y gestionar la estructuración de los Términos de referencia para la elaboración del Estudio de impacto Ambiental en proyectos de líneas de transmisión eléctrica con tensiones iguales o superiores a 220 KV. 3. Apoyar técnicamente y gestionar la expedición y divulgación de los Términos de referencia para la elaboración del estudio de impacto ambiental para la construcción y operación de centrales térmicas generadoras de energía eléctrica con capacidad instalada igual o superior a 100 MW. 4. Apoyar técnicamente y gestionar la expedición y divulgación de los Términos de referencia para la elaboración del Diagnóstico Ambiental de alternativas en proyectos de líneas de transmisión eléctrica con tensiones iguales o superiores a 220 KV. 5. Apoyar técnicamente el logro y reporte de la acción 5.19 del CONPES 4144. 6. Brindar acompañamiento técnico para la gestión de impactos de los proyectos termoeléctricos y líneas de transmisión, cuando sea requerido. 7. Elaborar un informe respecto al avance en la instrumentación técnica y normativa de los proyectos de generación a partir de fuentes de energía termoeléctrica, y líneas de transmisión, que aporten a la transición energética justa. 8. Proyectar y gestionar dentro de los plazos legales, las respuestas a derechos de petición, quejas, requerimientos de órganos de control y demás solicitudes relacionadas con el objeto contractual, que sean solicitadas a través de la plataforma ARCA o por cualquier otro medio o herramienta de la entidad. 9. Participar en las reuniones, mesas de trabajo y demás que sean requeridos por el supervisor del contrato, relacionados con el objeto y obligaciones contractuales, para lo cual se debe allegar los soportes de asistencia, ayudas de memoria y soporte del seguimiento a los compromisos establecidos, en caso de que aplique. 10. Contribuir con la proyección, reporte y evidencias de las acciones definidas en el Plan de Acción y/o en informes solicitados por el supervisor relacionadas con las funciones de la Dirección de Asuntos Ambientales, Sectorial y Urbana, garantizando la conservación de la documentación mediante el respectivo cargue en las carpetas digitales institucionales asignadas. 11. Brindar apoyo y participar, cuando sea necesario en las jornadas de capacitación o divulgación vinculadas con las funciones de la Dirección de Asuntos Ambientales, Sectorial y Urbana, directamente relacionada con el objeto contractual. 12. Cumplir con las demás obligaciones que le sean asignadas por el supervisor del contrato, inherentes a la naturaleza del objeto contractual.</t>
  </si>
  <si>
    <t>El valor del contrato a celebrar es hasta por la suma de SESENTA Y TRES MILLONES DE PESOS M/CTE ($63.000.000) incluido los impuestos a que haya lugar.</t>
  </si>
  <si>
    <t xml:space="preserve">EDGAR JESUS IBARRA MERCHAN </t>
  </si>
  <si>
    <t>Prestar los servicios profesionales a la Oficina de Negocios Verdes y Sostenibles para apoyar la generación de iniciativas y estrategias de fortalecimiento al componente empresarial, organizacional y financiero de los Negocios Verdes, así como en la implementación de la ruta metodológica de distribución de beneficios en el marco de las competencias de la oficina.</t>
  </si>
  <si>
    <t>El valor del contrato a celebrar es hasta por la suma de TREINTA Y UN MILLONES DOSCIENTOS MIL PESOS M/CTE ($31.200.000) incluido los impuestos a que haya lugar</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</si>
  <si>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técnicamente en el desarrollo y elaboración de estrategias, insumos y conceptos técnicos relacionados con el componente empresarial, organizacional y financiero de las tipologías de los Negocios Verdes y su divulgación.3. Apoyar la divulgación de las guías empresariales, financieras y ambientales, actualizadas en el marco de los lineamientos del Plan Nacional de Negocios Verdes y de la ruta metodológica. 4. Brindar asistencia técnica en la implementación de la ruta metodológica en lo concerniente a la distribución de beneficios, generando la articulación requerida con las demás dependencias competentes dentro del Ministerio. 5. Apoyar técnicamente la estructuración, evaluación y supervisión de proyectos y/o convenios que se generen dentro de las fuentes de financiamiento de iniciativas de Negocios Verdes. 6. Las demás que determine el supervisor del contrato, relacionadas con el ejercicio de sus obligaciones y del objeto contractual.</t>
  </si>
  <si>
    <t>El término estrictamente indispensable para que el contratista cumpla con el objeto y obligaciones contractuales será de SEIS (6) MESES, o hasta 31 de diciembre del año 2026, lo primero que ocurra.</t>
  </si>
  <si>
    <t>JEIMY CAROLINA AMADO SIERRA</t>
  </si>
  <si>
    <t>Prestar los servicios profesionales en la Oficina de Negocios Verdes y Sostenibles para apoyar la formulación, seguimiento e implementación de estrategias y/o programas y/o políticas y/o proyectos relacionados con población campesina y mujeres rurales, en el marco de la articulación con el Plan Nacional de Negocios Verdes, el Programa Nacional de Pagos por Servicios Ambientales y las metas del Plan Nacional de Desarrollo "Colombia Potencia Mundial de la Vida 2022–2026.</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</si>
  <si>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Apoyar la identificación, formulación y ejecución de acciones, que promuevan la inclusión y participación de la población campesina y mujeres rurales en las acciones encaminadas a la implementación de los instrumentos de planificación y gestión de la Oficina de Negocios Verdes y Sostenibles. 3. Hacer seguimiento técnico y metodológico a las metas del Plan Nacional de Desarrollo 2022 – 2026, en relación con la población campesina y mujeres rurales, en articulación con las estrategias de la Oficina de Negocios Verdes y Sostenibles y las metas del sector ambiente. 4. Participar en espacios de articulación y diálogo interinstitucional e intersectorial con entidades del orden nacional, territorial y local, y con organizaciones representativas de la población campesina y mujeres rurales, que contribuyan al cumplimiento de los compromisos establecidos. 5. Apoyar la supervisión en el componente técnico de los contratos y/o convenios que le sean asignados por el supervisor. 6. Proyectar y gestionar respuesta, en los términos previstos en la ley, de las PQRS que le sean asignadas por la supervisión a través de la plataforma ARCA o por otro medio o herramienta de la entidad, relacionado con el objeto del contrato.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</si>
  <si>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ELIANA XIMENA BAQUERO RUIZ</t>
  </si>
  <si>
    <t>Prestar los servicios profesionales a la Oficina de Negocios Verdes y Sostenibles, orientados al apoyo en el seguimiento, evaluación y actualización del sistema y del método del instrumento económico de la Tasa por Utilización de Aguas, conforme a la normativa vigente y a las necesidades técnicas de la entidad.</t>
  </si>
  <si>
    <t>El valor del contrato a celebrar es hasta por la suma de NOVENTA MILLONES DE PESOS M/CTE ($ 90.000.000), incluido los impuestos a que haya lugar.</t>
  </si>
  <si>
    <t>1. Elaborar un plan de trabajo para la ejecución del contrato, el cual debe contener el detalle y cronograma de la observancia de las labores y/o documentos para las que fue contratado, dicho plan debe ser presentado dentro de los cinco (5) días hábiles, siguientes al cumplimiento de los requisitos de perfeccionamiento y ejecución. Realizar el apoyo en la elaboración de los documentos y formularios necesarios, según lo estipulado en el procedimiento PM-INA-09, para impulsar la propuesta de modificación del sistema y la metodología de cálculo de la Tasa por Utilización de Aguas. Asistir a las mesas de trabajo, talleres, socializaciones y demás espacios, tanto internos como externos, cuyo objetivo sea el avance en el ajuste normativo, socialización de las propuestas resultantes, en la implementación, seguimiento y evaluación de la Tasa por Utilización de Aguas. Proyectar los informes y documentos analíticos relacionados con las fases de implementación, seguimiento y evaluación del instrumento económico de la Tasa por Utilización de Aguas, así como de la consolidación y validación de los reportes remitidos por las Autoridades Ambientales respecto a este instrumento. Elaborar insumos y proyectar las respuestas a las solicitudes asignadas tanto internas como externas, que se presenten a la Oficina de Negocios Verdes y Sostenibles, relacionadas con la Tasa por Utilización de Aguas, conforme con lo señalado en el objeto contractual. Participar en las reuniones relacionadas con el objeto contractual que me sean asignadas, para lo cual se deben allegar los soportes de la asistencia, ayudas de memoria y soporte del seguimiento a los compromisos establecidos, en caso de aplicar. Las demás que determine el supervisor del contrato, relacionadas con el objeto contractual y el ejercicio de sus obligaciones.</t>
  </si>
  <si>
    <t>LUIS JAMIR AGUIAR CARRION</t>
  </si>
  <si>
    <t>El valor del contrato a celebrar es hasta por la suma de CINCUENTA Y NUEVE MILLONES NOVECIENTOS SESENTA Y SEIS MIL SEISCIENTOS SESENTA Y SIETE PESOS M/CTE ($59.966.667), incluido los impuestos a que haya lugar.</t>
  </si>
  <si>
    <t>Prestar servicios profesionales al Grupo de Comunicaciones del Ministerio de Ambiente y Desarrollo Sostenible, en la conceptualización y construcción de piezas gráficas para que sean divulgadas a través de comunicación externa y/o interna.</t>
  </si>
  <si>
    <t>1. Apoyar la elaboración de las piezas graficas que le sean requeridas, para las estrategias a cargo del Ministerio de Ambiente y Desarrollo Sostenible. 2. Brindar apoyo al Grupo de Comunicaciones en la construcción creativa de productos, copys y del diseño de las piezas audiovisuales como parte de la estrategia de comunicaciones del Ministerio la cual será objeto de divulgación. 3. Apoyar la proyección de las infografías requeridas por el coordinador(a) del grupo de comunicaciones. 4. Brindar acompañamiento al Grupo de Comunicaciones en el diseño de piezas gráficas que se publicaran en medios de comunicación y/o redes sociales de la Entidad. 5. Realizar mensualmente el archivo de las imágenes y productos realizados fotográfico, proyectos editables y finalizado en la plataforma determinada por el supervisor del contrato, para la clara y eficiente búsqueda y consulta actual y posterior del equipo en el marco de la transparencia y buen manejo de la información. 6. Asistir a las reuniones citadas por el grupo de Comunicaciones y a todas aquellas que tengan que ver con el objeto del presente contrato. 7. Las demás que sean solicitadas por el Supervisor/a del contrato y que estén relacionadas con el objeto contractual</t>
  </si>
  <si>
    <t>El término estrictamente indispensable para que el contratista cumpla con el objeto y obligaciones contractuales será de ocho (8) meses y diecisiete (17) días calendario, sin que exceda el 31 de diciembre del año de la suscripción del contrato.</t>
  </si>
  <si>
    <t xml:space="preserve">LEIDY PAOLA SÁNCHEZ CUADROS </t>
  </si>
  <si>
    <t>Prestar servicios profesionales a la Dirección de Bosques, Biodiversidad y Servicios Ecosistémicos, con el fin de brindar apoyo técnico a los procesos de planificación, gestión e implementación de programas y actividades dirigidas a la protección y bienestar animal, contribuyendo a la consolidación del Sistema Nacional de Protección y Bienestar Animal -SINAPYBA y al cumplimiento del Plan de Acción de la Politica Nacional de Protección y Bienestar Animal - PNPYBA, asi como apoyar técnicamente la emisión de conceptos y análisis requeridos en el marco de la aplicación de la Convención sobre el Comercio Internacional de Especies Amenazadas de Fauna y Flora Silvestres - CITES, de acuerdo con las necesidades y prioridades definidas por la Dirección</t>
  </si>
  <si>
    <t>EL valor del contrato a celebrar es hasta por la suma de OCHENTA Y CINCO MILLONES SETECIENTOS SETENTA Y TRES MIL SETECIENTOS SESENTA Y CINCO PESOS M/CTE ($85.773.765) incluido los impuestos a que haya lugar.</t>
  </si>
  <si>
    <t>1. Apoyar la puesta en marcha y consolidación del Sistema Nacional de Protección y Bienestar Animal-SINAPYBA, promoviendo la articulación interinstitucional y el cumplimiento de las directrices técnicas, normativas y ambientales que orientan la gestión en materia de protección y bienestar animal en el pais 2. Apoyar la implementación de la Política Nacional de Protección y Bienestar Animal, mediante la gestión y desarrollo de acciones orentadas a la aplicación y socialización de sus lineamientos en materia de animales domésticos y silvestros, confonte al Plan de Acción.  3. Brindar acompañamiento técnico a las entidades nacionales y territoriales en la gestión, articulación, socialización e implementación de programas y actividades orientadas a la protección y bienestar animal, conforme a la PNPYBA y su Plan de Acción, en el marco del fortalecimiento del SINAPYBA. 4. Realizar acciones orientadas a la gestión para la reglamentación de la normativa relacionada con la protección y el bienestar de los animales domésticos y silvestres, conforme a las designaciones y prioridades definidas por la Dirección, y en coherencia con los neamientos del SINAPYBA y de la PNPYBA 5. Apoyar la gestión e implementación de las actividades contempladas en el plan de manejo de Hippopotamus amphibius, bajo el enfoque de protección y bienestar animal. 6. Apoyar técnicamente la proyección de conceptos e inspecciones para la exportación de pielles de la especie Caiman crocodilus fuscus en el marco de la aplicación de la Convención CITES, de acuerdo con las prioridades y solicitudes determinadas por la Dirección de Bosques, Biodiversidad y Servicios Ecosistémicos 7. Elaborar de manera oportuna y técnica los requerimientos de información, derechos de petición y demás solicitudes provenientes de entes de control, entidades gubemamentales o instancias internas, garantizando la calidad y coherencia de las respuestas asignadas por el supervisor del contrato y que tengan relación con el objeto del contrato 8. Las demás que se requieran para la adecuada ejecución del objeto contractual</t>
  </si>
  <si>
    <t>El término estrictamente indispensable para que el contratista cumpla con el objeto y obligaciones contractuales será ONCE(11) MESES</t>
  </si>
  <si>
    <t>ANA CAROLINA LOPEZ GALVAN</t>
  </si>
  <si>
    <t>Prestación de servicios profesionales a la Dirección de Bosques, Biodiversidad y Servicios Ecosistémicos del Ministerio de Ambiente y Desarrollo Sostenible para el apoyo desde el componente ambiental en la generación de insumos para la socialización de la guía para la restauración de ecosistemas de humedal y del programa de participación y comunicación en ecosistemas de humedales.</t>
  </si>
  <si>
    <t>El valor del contrato a celebrar es hasta por la suma de NOVENTA Y CUATRO MILLONES SEISCIENTOS OCHENTA Y CINCO MIL TRECIENTOS VEINTICINCO PESOS M/CTE ($94.685.325) incluido los impuestos a que haya lugar.</t>
  </si>
  <si>
    <t>1. Elaborar conceptos técnicos, relacionados con los ecosistemas de humedales que le sean asignados por el supervisor. Participar y contribuir en los espacios de trabajo, visitas técnicas, mesas de discusión, reuniones en las que sea designada por el supervisor del contrato, generando los informes y documentos técnicos a que haya lugar. Apoyar el proceso de socialización del programa nacional de comunicaciones para humedales de Colombia Impulsar el proceso de implementación del programa nacional de investigaciones básicas y aplicadas para ecosistemas de humedales de Colombia. Realizar acompañamiento técnico para la socialización de la guía para la restauración de ecosistemas de humedales en Colombia. Apoyar la respuesta, compilación de información y seguimiento a las solicitudes en el marco de la sentencia de Ventanilla Minera. Apoyar la implementación de las acciones necesarias para dar cumplimiento a la Resolución No 421 de 2024 relacionadas con las medidas de conservación para el sitio Ramsar Humedales Urbanos de Bogotá. Apoyar a la Dirección en la supervisión de los contratos y/o convenios que tengan relación con el objeto, así como participar en las diferentes mesas de trabajo, reuniones y comités, relacionados con los trámites a cargo cuando se requiriera por parte del supervisor. Atender de conformidad con los lineamientos establecidos por el supervisor del contrato las peticiones, quejas y reclamos y sugerencias (PQRS) relacionados con el objeto y obligaciones específicas del contrato 10. Las demás que se requieran para la adecuada ejecución del objeto contractual.</t>
  </si>
  <si>
    <t>El término estrictamente indispensable para que el contratista cumpla con el objeto y obligaciones contractuales será de DIEZ MESES (10) y QUINCE (15) DIAS,</t>
  </si>
  <si>
    <t>MIGUEL ANGEL ORTIZ SALAMANCA</t>
  </si>
  <si>
    <t>Prestación de servicios profesionales a la Dirección de Bosques, Biodiversidad y Servicios Ecosistémicos del Ministerio de Ambiente y Desarrollo Sostenible para apoyar, mediante el uso de Sistemas de Información Geográfica la gestión funcional, técnica, conceptual y de pruebas de los proyectos; así como los insumos geoespaciales requeridos en los procesos misionales de la dirección.</t>
  </si>
  <si>
    <t>El valor del contrato a celebrar es hasta por la suma de NOVENTA Y TRES MILLONES TRESCIENTOS CINCUENTA Y NUEVE MIL DOSCIENTOS PESOS M/CTE ($93.359.200) incluido los impuestos a que haya lugar.</t>
  </si>
  <si>
    <t>1. Apoyar la gestion del proyecto de desarrollo tecnológico del Registro Único de Ecosistemas y Áreas Ambientales – REAA, conforme a los lineamientos, metodologías y directrices establecidas por el Ministerio. 2. Revisar, validar y aprobar los entregables generados en las diferentes etapas del proyecto REAA, mediante la ejecución de pruebas funcionales, no funcionales, temáticas y geográficas, garantizando su calidad y pertinencia. 3. Brindar apoyo técnico desde el componente geográfico, en actividades de levantamiento, procesamiento, consolidación y validación de información de insumos espaciales, en atención a las solicitudes del grupo de Gestión en Biodiversidad y de la estrategia nacional de monitoreo a los procesos de restauración desde el componente espacial. 4. Generar los datos y productos geográficos requeridos para atender las Peticiones, Quejas, Reclamos y Sugerencias (PQRS), así como otros requerimientos vinculados al alcance del contrato, mediante el uso de herramientas de Sistemas de Información Geográfica (SIG) que sean asignadas por medio de las plataformas institucionales del Ministerio 5. Asistir a las reuniones y visitas técnicas relacionadas con el objeto del contrato, elaborando los informes técnicos necesarios. 6. Las demás que se requieran para la adecuada ejecución del objeto contractual</t>
  </si>
  <si>
    <t>STEFANNY GERALDINNE LEON PIÑEROS</t>
  </si>
  <si>
    <t>CLAUDIA LUZ RODRIGUEZ</t>
  </si>
  <si>
    <t>PROFESIONAL ESPECIALIZADO 09 CODIGO 2028 GRADO 24</t>
  </si>
  <si>
    <t>Prestar servicios profesionales a la Dirección de Bosques, Biodiversidad y Servicios Ecosistémicos, para apoyar la planificación y ejecución de programas, actividades y acciones que a nivel nacional establezca el Ministerio de Ambiente y Desarrollo Sostenible para garantizar la protección, prevención, vigilancia, manejo y control de los animales silvestres que se puedan ver afectados por la circulación de la rabia de origen silvestre, influenza aviar, fiebre amarilla, presencia de animales domésticos asilvestrados. enfermedades emergentes y reemergentes y animales introducidos y trasplantados ilegalmente.</t>
  </si>
  <si>
    <t>1. Apoyar técnicamente la elaboración e implementación del Plan Nacional Sectorial Ambiental de Vigilancia Activa y Pasiva de la Rabia de origen silvestre en Colombia. 2. Apoyar técnicamente la elaboración e implementación del Plan Nacional Sectorial Ambiental de Vigilancia Activa y Pasiva de la fiebre amarilla que circula en animales silvestres en Colombia. 3. Apoyar técnicamente la elaboración e implementación del Plan Nacional Sectorial Ambiental de Vigilancia Activa y Pasiva de la influenza aviar en Colombia. 4. Apoyar técnicamente la elaboración e implementación del Plan Nacional Sectorial Ambiental para el control y gestión del riesgo del caracol africano en Colombia. 5. Apoyar la generación de protocolos y documentos técnicos, que sirvan como insumo al ajuste normativo que, en materia de animales silvestres introducidos, ferales, y asilvestrados sean necesarios. 6. Las demás que le sean asignadas por el supervisor en el marco del objeto contractual.</t>
  </si>
  <si>
    <t>NELSON ENRIQUE CASILIMAS MONTAÑO</t>
  </si>
  <si>
    <t>Prestar servicios de apoyo a la gestión requeridos por el Grupo de Gestión Documental para la aplicación de procesos técnicos archivísticos y la logística para la custodia de los documentos en el archivo central, así como la implementación del Sistema Integrado de Conservación - SIC del Ministerio de Ambiente y Desarrollo Sostenible.</t>
  </si>
  <si>
    <t>El valor del contrato a celebrar es hasta por la suma de TREINTA Y TRES MILLONES CUARENTA Y DOS MIL NOVECIENTOS PESOS M/CTE. ($33.042.900), incluido los impuestos a que haya lugar.</t>
  </si>
  <si>
    <t>1. Aplicar los procesos técnicos de organización de archivos y transferencia documentales requeridas en el archivo central del Ministerio 2. Apoyar el desarrollo de los procesos técnicos para la conservación de los documentos de conformidad con el Sistema Integrado de Conservación – SIC. 3. Brindar apoyo para la realización de actividades concernientes con la promoción y fortalecimiento de la cultura archivística en el Ministerio. 4. Asistir a las reuniones y/o actividades que sean requeridos por el supervisor del contrato y que estén relacionados en el marco contractual. 5. Todas las demás que le sean asignadas por el Supervisor del Contrato y que tengan relación con el objeto contractual.</t>
  </si>
  <si>
    <t>El término estrictamente indispensable para que el contratista cumpla con el objeto y obligaciones contractuales será ONCE (11) meses DOCE (11) días, o hasta 31 de diciembre de 2026, año de la suscripción del contrato, lo primero que ocurra.</t>
  </si>
  <si>
    <t>LADY JULIETH MONROY HERNÁNDEZ</t>
  </si>
  <si>
    <t>Prestación de servicios profesionales a la Dirección de Gestión Integral de Recurso Hídrico del Ministerio de Ambiente y Desarrollo Sostenible para apoyar la implementación de mejoras y definición de mecanismos de captura de información geográfica, análisis espacial y generación de capas geográficas sobre gestión integral del recurso hídrico para el geovisor y tableros de control del SIRH, de conformidad con lo señalado en las obligaciones específicas, así como para el acompañamiento plan estadístico institucional.</t>
  </si>
  <si>
    <t>El valor del contrato a celebrar es hasta por la suma de NOVENTA Y TRES MILLONES SESENTA Y DOS MIL CIENTO CINCUENTA PESOS M/CTE ($ 93.062.150), incluido los impuestos a que haya lugar.</t>
  </si>
  <si>
    <t xml:space="preserve">SAMUEL DAVID CAÑAS MOLINA </t>
  </si>
  <si>
    <t>GEOCIENCIAS</t>
  </si>
  <si>
    <t>El valor del contrato a celebrar es hasta por la suma de CINCUENTA Y DOS MILLONES DE PESOS M/CTE ($52.000.000,00) incluido los impuestos a que haya lugar.</t>
  </si>
  <si>
    <t>1. Elaborar y presentar un plan de trabajo para la ejecución de las actividades del contrato. 2. Apoyar la definición técnica de condiciones coordinadas para planeación y gestión de proyectos de inversión involucrando actores del orden regional y local que aporten al cumplimiento de los programas territoriales 3. Realizar las actividades de asistencia técnica a las Autoridades Ambientales y demás actores necesarios priorizados por la DGIRH, para la estructuración y/o gestión de proyectos en el marco de los programas territoriales definidos en el plan de acción de la sentencia 038-19 4. Apoyar la proyección de conceptos, generación de insumos técnicos y criterios de seguimiento definidos en el marco de la estrategia de articulación de actores construida para la gestión del plan de acción de la sentencia 038-19. 5. Apoyar la generación de documentos y montajes necesarios en la plataforma MGA, PIIP y formatos del FPVB, de otros proyectos de inversión, que presente o acompañe en el marco del plan de acción de la sentencia 038-19, así como la gestión de la DGIRH en lo relacionado con proyectos de inversión. 6. Apoyar técnicamente al grupo de Fortalecimiento de Gobernanza del Agua, en la atención de las demás órdenes judiciales y/o procesos de gobernanza del agua, de acuerdo con la priorización que sea definida desde la supervisión del contrato. 7. Las demás actividades que le sean requeridas por el Supervisor del Contrato y que tenga relación con el objeto y obligaciones del contrato.</t>
  </si>
  <si>
    <t>Prestación de servicios profesionales a la Dirección de Gestión Integral del Recurso Hídrico del Ministerio de Ambiente y Desarrollo Sostenible, para apoyar en coordinación técnica para la formulación de proyectos que aporten a la gestión del plan de acción de la sentencia 038-19 y compromisos adquiridos por la Dirección.</t>
  </si>
  <si>
    <t>El término estrictamente indispensable para que el contratista cumpla con el objeto y obligaciones contractuales será Diez (10) meses, o hasta 31 de diciembre, lo primero que ocurra.</t>
  </si>
  <si>
    <t xml:space="preserve">MILLER HERNÁN ESPITIA RUIZ	</t>
  </si>
  <si>
    <t>PUBLICIDAD</t>
  </si>
  <si>
    <t>Prestar servicios profesionales para el Grupo de Comunicaciones con el fin de apoyar mediante el diseño la generación de estrategias y campañas comunicacionales que permitan difundir los servicios y actividades del Ministerio de Ambiente y Desarrollo Sostenible.</t>
  </si>
  <si>
    <t>El término estrictamente indispensable para que el contratista cumpla con el objeto y obligaciones contractuales será de OCHO (8) MESES Y DIECIOCHO (18) DÍAS CALENDARIO, sin que exceda el 31 de diciembre del año de la suscripción del contrato.</t>
  </si>
  <si>
    <t>El valor del contrato a celebrar es hasta por la suma de SETENTA Y CUATRO MILLONES QUINIENTOS SESENTA Y DOS MIL PESOS M/CTE ($74.562.000), incluido los impuestos a que haya lugar.</t>
  </si>
  <si>
    <t>LAURA LUCÍA TARAZONA MORENO</t>
  </si>
  <si>
    <t>Prestar servicios profesionales como comunicador social y/o periodista, apoyando la planeación y ejecución de espacios de relacionamiento con los sectores público y privado, orientados a la formulación de estrategias transversales de comunicación a cargo del Ministerio de Ambiente y Desarrollo Sostenible</t>
  </si>
  <si>
    <t>El valor del contrato a celebrar es hasta por la suma de SETENTA Y CUATRO MILLONES OCHOCIENTOS VEINTE MIL PESOS M/CTE ($74.820.000), incluido los impuestos a que haya lugar.</t>
  </si>
  <si>
    <t>1. Apoyar al Grupo de Comunicaciones en la articulación de espacios de relacionamientos con entidades del sector público y privado, orientados a la formulación de estrategias de comunicación del Ministerio.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</si>
  <si>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término estrictamente indispensable para que el contratista cumpla con el objeto y obligaciones contractuales será de ocho (8) meses y dieciocho (18) días calendario, sin que exceda el 31 de diciembre del año de la suscripción del contrato.</t>
  </si>
  <si>
    <t>JORGE JULIÁN PULIDO DÍAZ</t>
  </si>
  <si>
    <t>ARTES AUDIVISUALES</t>
  </si>
  <si>
    <t>Prestar servicios profesionales al Grupo de Comunicaciones del Ministerio de Ambiente y Desarrollo Sostenible llevando a cabo procesos de producción, edición y posproducción de contenidos audiovisuales destinados a la divulgación en redes sociales institucionales, con el fin de comunicar de manera efectiva las políticas, planes y programas que adelanta la Entidad.</t>
  </si>
  <si>
    <t>El valor del contrato a celebrar es hasta por la suma de OCHENTA Y SEIS MILLONES SETECIENTOS MIL PESOS M/CTE ($86.700.000), incluido los impuestos a que haya lugar.</t>
  </si>
  <si>
    <t>1. Apoyar técnicamente el diseño de estrategias de contenido audiovisual para redes sociales, en coordinación con el Grupo de Comunicaciones del Ministerio, articuladas con los planes, programas y campañas institucionales. 2. Apoyar técnicamente el desarrollo de estrategias audiovisuales para redes sociales, proponiendo enfoques narrativos, líneas creativas, guiones, estructuras de storytelling y formatos multimediales alineados con las directrices institucionales y los objetivos de comunicación digital. 3. Elaborar y proponer planes editoriales audiovisuales mensuales, que incluyan cronogramas de publicación, formatos sugeridos, mensajes clave y objetivos de comunicación, adaptados a cada plataforma digital. 4.Apoyar el desarrollo de contenidos audiovisuales creativos y relevantes, ajustados a las tendencias y dinámicas de cada red social (como reels, clips, carruseles animados, cápsulas informativas, entre otros). 5. Cubrir y realizar el registro de eventos y actividades institucionales, con un enfoque en la creación de contenido digital para redes sociales, acompañando los productos con mensajes clave y generando piezas adaptadas para su difusión digital, bajo criterios de oportunidad, pertinencia, calidad narrativa y alineación institucional. 6. Apoyar el monitoreo y análisis del desempeño de los contenidos audiovisuales en redes sociales, generando alertas y recomendaciones al equipo de comunicaciones para la mejora continua de las estrategias. 7. Participar en reuniones y/o mesas de trabajo a las que sea invitado por el Supervisor del Contrato 8. Las demás que sean solicitadas por el Supervisor/a del contrato y que estén relacionadas con el objeto contractual.</t>
  </si>
  <si>
    <t>El término estrictamente indispensable para que el contratista cumpla con el objeto y obligaciones contractuales será de ONCE (11) MESES Y DIEZ (10) DÍAS CALENDARIO, sin que exceda el 31 de diciembre del año de la suscripción del contrato.</t>
  </si>
  <si>
    <t>ANDRES MAURICIO CORTES LADINO</t>
  </si>
  <si>
    <t>Prestar los servicios profesionales a la Oficina de Negocios Verdes y sostenibles para apoyar las acciones encaminadas a la evaluación, seguimiento e implementación de acciones orientadas a la tasa compensatoria por caza de fauna silvestre.</t>
  </si>
  <si>
    <t>El valor del contrato a celebrar es hasta por la suma de TREINTA Y NUEVE MILLONES DE PESOS M/CTE ($39.000.000), incluido los impuestos a que haya lugar.</t>
  </si>
  <si>
    <t>1.Elaborar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Apoyar técnicamente para la promulgación y socialización del Manual de Implementación de la Tasa Compensatoria por Caza de Fauna Silvestre con las entidades del SINA Apoyar técnicamente el desarrollo y seguimiento de la implementación de la Tasa Compensatoria por Caza de Fauna Silvestre, correspondiente a la vigencia 2025, con base a los reportes suministrados por las Autoridades Ambientales Competentes, y generar un informe consolidado de seguimiento. Apoyar la implementación de la metodología para la evaluación de la Tasa Compensatoria por Caza de Fauna Silvestre, y proyectar los insumos técnicos requeridos para definir criterios de priorización como parte de esta evaluación. Apoyar en las respuestas a requerimientos internos o externos, PQRS y conceptos relacionados con la Tasa Compensatoria por Caza de Fauna Silvestre, que se presenten ante el Ministerio de Ambiente y Desarrollo Sostenible. Asistir a las mesas de trabajo, talleres, socializaciones y demás espacios, tanto internos como externos, relacionados con la tasa compensatoria por caza de fauna silvestre. Las demás que determine el supervisor del contrato, relacionadas con el objeto contractual y el ejercicio de sus obligaciones.</t>
  </si>
  <si>
    <t>ELIANA MARCELA MENDOZA PARRA</t>
  </si>
  <si>
    <t>El término estrictamente indispensable para que el contratista cumpla con el objeto y obligaciones contractuales será Siete (07) meses, o hasta 31 de diciembre del año de la suscripción del contrato, lo primero que ocurra.</t>
  </si>
  <si>
    <t>El valor del contrato a celebrar es hasta por la suma de Setenta Y Tres Millones Quinientos Mil Pesos M/CTE. ($73.500.000), incluido los impuestos a que haya lugar.</t>
  </si>
  <si>
    <t>Prestar servicios profesionales a la Dirección de Gestión Integral del Recurso Hídrico del Ministerio de Ambiente y Desarrollo Sostenible, para apoyar el componente de riesgo y cambio climático, del proceso de actualización de la Política Nacional para la Gestión Integral del Recurso Hídrico.</t>
  </si>
  <si>
    <t>1. Apoyar a la Dirección de Gestión Integral del Recuso Hídrico en el componente de riesgo y cambio climático, que permita implementar las fases de formulación estratégica, promoción y difusión del proceso de actualización de la PNGIRH. 2. Apoyar el diseño de la estrategia de seguimiento y evaluación de la PNGIRH. 3. Elaborar insumos técnicos que permitan consolidar el documento de Política, en lo relacionado riesgo y cambio climático. 4. Participar en los espacios y escenarios, incluyendo el acompañamiento técnico a las autoridades ambientales, comités regionales, mesa de modelación y mesas de trabajo, así como aquellas que sean requeridas por el supervisor, en virtud del cumplimiento del objeto contractual. 5. Las demás actividades que le sean requeridas por el Supervisor del Contrato y que tenga relación con el objeto y obligaciones del contrato.</t>
  </si>
  <si>
    <t>ANA KARINA ROMERO BUSTOS</t>
  </si>
  <si>
    <t>GESTION EMPRESARIAL</t>
  </si>
  <si>
    <t>Prestar los servicios profesionales a la Oficina de Negocios Verdes y Sostenibles para apoyar el análisis, producción uso y divulgación de los instrumentos económicos ambientales y la formulación del plan estadístico sectorial.</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</si>
  <si>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la consolidación, organización y análisis de información de los instrumentos económicos ambientales reportados por las Autoridades Ambientales a través de bases de datos. 3. Proyectar los insumos técnicos requeridos para el desarrollo de análisis estadísticos que permitan evaluar los indicadores de cumplimiento de los instrumentos económicos ambientales, a partir de la información aportada por las Autoridades Ambientales en los reportes anuales, de conformidad con el marco normativo aplicable. 4. Realizar la sistematización, depuración y verificación de calidad de los datos asociados a los instrumentos económicos ambientales. 5. Apoyar técnicamente la realización de talleres, socializaciones y demás espacios de trabajo cuyo propósito sea brindar orientación a las Autoridades Ambientales sobre el correcto reporte en la implementación de los distintos instrumentos económicos a cargo de la Oficina de Negocios Verdes y Sostenibles, en articulación a la normatividad vigente establecida para los mismos. 6. Apoyar en el reporte de insumos técnicos para la formulación del plan estadístico sectorial, como enlace de la Oficina de Negocios verdes. 7. Elaborar insumos y proyectar las respuestas a las solicitudes asignadas tanto internas como externas, que se presenten a la Oficina de Negocios Verdes y Sostenibles, relacionadas con el objeto contractual.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</si>
  <si>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ANDREA MELISSA OLAYA ALVAREZ</t>
  </si>
  <si>
    <t>Prestar los servicios profesionales a la Oficina de Negocios Verdes y Sostenibles para apoyar la estructuración y evaluación de programas y/o proyectos de fortalecimiento y fomento de incentivos a la conservación y negocios verdes con enfoque de apertura comercial, economía para el desarrollo e internacionalización de estas iniciativas productivas de aprovechamiento sostenible.</t>
  </si>
  <si>
    <t>1. Elaborar un documento de plan de trabajo que refleje los detalles de ejecución del contrato, relacionando a su vez cronograma e informes a entregar; dicho documento debe F-A-CTR-52: V11 – 16/10/2025 Página 8 de 21 ser presentado dentro de los cinco (5) días hábiles, siguientes al cumplimiento de los requisitos de perfeccionamiento. 2Apoyar técnicamente en la estructuración y evaluación de proyectos generados en el marco del Programa Nacional de Pago por Servicios Ambientales y el Plan Nacional de Negocios Verdes. Acompañar los espacios y demás actividades convocadas por la Oficina de Asuntos Internacionales y de Cooperación Internacional, brindando soporte técnico en las temáticas propias de la Oficina de Negocios Verdes y Sostenibles. Brindar apoyo técnico como enlace estratégico con el Fondo para la Vida y la Biodiversidad en los asuntos relacionados con la región amazónica. Apoyar el seguimiento de los programas, convenios y/o proyectos formulados en el marco de Negocios Verdes, Pagos por Servicios Ambientales y otros incentivos orientados a la conservación de acuerdo con la normatividad vigente. Proyectar las respuestas a peticiones, solicitudes de información u otros requerimientos que le sean asignados por la supervisión del contrato, a través de las plataformas internas, como ARCA, u otros canales oficiales, respetando los plazos perentorios establecidos en la ley. Apoyar la supervisión en el componente técnico de los contratos y/o convenios que le sean asignados por el supervisor. Participar en las reuniones relacionadas con el objeto contractual que le sean asignadas, para lo cual se deben allegar los soportes de la asistencia, ayudas de memoria y soporte del seguimiento a los compromisos establecidos, en caso de aplicar. Las demás que le sean asignadas por el supervisor del contrato, inherentes al objeto de este.</t>
  </si>
  <si>
    <t>El término estrictamente indispensable para que el contratista cumpla con el objeto y obligaciones contractuales será de DIEZ (10) meses, o hasta 31 de diciembre del año 2026, lo primero que ocurra.</t>
  </si>
  <si>
    <t>JORGE LUIS VARGAS BUITRAGO</t>
  </si>
  <si>
    <t>Prestación de servicios profesionales a la Oficina de Tecnologías de la Información y la Comunicación del Ministerio de Ambiente y Desarrollo Sostenible en la actualización, fortalecimiento y sostenibilidad del Modelo de Seguridad y Privacidad de la Información–MSPI y del Sistema de Gestión de Seguridad de la Información–SGSI.</t>
  </si>
  <si>
    <t>1. Apoyar la identificación y actualización de los activos de información en coordinación con líderes de proceso y jefes de dependencia. 2. Clasificar, valorizar y revisar periódicamente (mínimo trimestral) los activos de información, asegurando cumplimiento de requisitos legales, normativos, contractuales y organizacionales. 3. Verificar la implementación de controles de seguridad de acuerdo con el nivel de clasificación de los activos de información. 4. Apoyar la implementación de controles del SGSI relacionados con infraestructura, servicios y sistemas de información. 5. Formular estrategias de apropiación y uso seguro de los servicios tecnológicos dirigidas a usuarios internos. 6. Participar y/o asistir a las reuniones grupos y/o mesas de trabajo y/o comités virtuales o presenciales que sean requeridos por el supervisor relacionados con el objeto y obligaciones contractuales con el fin de generar acciones tendientes al cumplimiento de la misión de la dependencia. 7. Las demás actividades que le asigne el supervisor del contrato y que tengan relación con el objeto contractual.</t>
  </si>
  <si>
    <t>MARCO ALEJANDRO TELLEZ SALAS</t>
  </si>
  <si>
    <t>Prestar servicios profesionales a la Dirección de Asuntos Ambientales Sectorial y Urbana del Ministerio de Ambiente y Desarrollo Sostenible, para generar insumos técnicos orientados a la regulación de la emisión de ruido proveniente de fuentes móviles, y brindar apoyo técnico según el artículo 12 de la Ley 2476 de 2025.</t>
  </si>
  <si>
    <t>El valor del contrato a celebrar es hasta por la suma de CINCUENTA Y SEIS MILLONES DE PESOS M/CTE ($56.000.000), incluido los impuestos a que haya lugar.</t>
  </si>
  <si>
    <t>1. Presentar para aprobación del supervisor un plan de trabajo (actividades, cronograma y entregables) dentro de los diez (10) días siguientes al cumplimiento de los requisitos de ejecución del contrato. 2. Generar insumos técnicos para la formulación de un reglamento técnico de emisión de ruido de fuentes móviles. 3. Apoyar técnicamente a las carteras de Defensa, de Justicia y del Derecho y Vivienda en los procesos regulatorios a su cargo en cumplimiento de lo establecido en los parágrafos 2 y 3 del Artículo 12 de la Ley 2476 de 2025. 4.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5.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6.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7. Cumplir con las demás obligaciones que le sean asignadas por el supervisor del contrato, inherentes a la naturaleza del objeto contractual.</t>
  </si>
  <si>
    <t>CARLOS ANDRES MARTINEZ SALCEDO</t>
  </si>
  <si>
    <t>INGENIERIA DE MINAS</t>
  </si>
  <si>
    <t>Prestar servicios profesionales para gestionar y realizar las actividades relacionadas con el cumplimiento de las metas de la gestión ambiental minera del Plan de Acción de la Dirección de Asuntos Ambientales Sectorial y Urbana del Ministerio de Ambiente y Desarrollo Sostenible, con énfasis en los lineamientos técnicos ambientales aplicables para la fase de exploración minera y formalización minera.</t>
  </si>
  <si>
    <t xml:space="preserve">1. Elaborar y presentar al supervisor un plan detallado de trabajo, que incluya actividades, cronograma y 
entregables, en un plazo máximo de diez (10) días calendario tras cumplir con los requisitos de 
ejecución establecidos en el contrato. 
2. Apoyar la elaboración del documento de propuesta sobre los términos de referencia para la 
elaboración del EIA requerido en la obtención de la Licencia Ambiental en fase de exploración. 
3. Brindar asistencia técnica y fortalecimiento de capacidades a los diferentes actores de la cadena de 
valor del sector minero, entes territoriales y autoridades ambientales relacionada con los instrumentos 
tecnicos para la formalización minera y pequeña minería 
4. Apoyar en la formulación de una propuesta de lineamientos técnicos ambientales a considerar para la 
exploración y explotación de minerales en el lecho marino.  
5. Apoyar en la implementación de los distritos mineros especiales para diversificación productiva y las 
actividades relacionadas con el cierre y poscierre minero según le sea asignado.  
6. Gestionar y ejecutar las acciones requeridas para dar cumplimiento a ordenes judiciales y/o 
movilizaciones sociales de competencia de la DAASU según le sea asignado. 
7. Gestionar los compromisos establecidos en la Agenda Social SIGOP – CUMPLE 
8. Aportar insumos técnicos relacionados con temas específicos de Minería, de ser requeridos en los 
temas relacionados con declaratoria de Zonas de Reserva Temporal y Delimitación de páramos 
9.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10.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11.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incluyendo los informes requeridos por el(la) supervisor(a). 
12. Cumplir con las demás obligaciones que le sean asignadas por el supervisor del contrato, inherentes 
a la naturaleza del objeto contractual. </t>
  </si>
  <si>
    <t>El valor del contrato a celebrar es hasta por la suma de SETENTA Y UN MILLONES SEISCIENTOS SESENTA Y SEIS MIL SEISCIENTOS SESENTA Y SIETE PESOS M/CTE ($71.666.667), incluido los impuestos a que haya lugar.</t>
  </si>
  <si>
    <t>El término estrictamente indispensable para que el contratista cumpla con el objeto y obligaciones contractuales será DOSCIENTOS QUINCE (215) DIAS, o hasta 31 de diciembre 2026, lo primero que ocurra.</t>
  </si>
  <si>
    <t>MARIA JOSE CORTES MUÑOZ</t>
  </si>
  <si>
    <t>Prestar servicios profesionales con enfoque jurídico a la Dirección de Asuntos Ambientales Sectorial y Urbana del Ministerio de Ambiente y Desarrollo Sostenible, para apoyar la gestión integral de planes de mejoramiento y la atención oportuna de requerimientos de entes de control y del Congreso de la República, garantizando coherencia, trazabilidad y soportes.</t>
  </si>
  <si>
    <t>1. Elaborar y presentar para aprobación del supervisor un plan de trabajo (actividades, cronograma y entregables) dentro de los diez (10) días siguientes al cumplimiento de los requisitos de ejecución del contrato. 2. Brindar apoyo jurídico en la atención de auditorías internas y externas, en el marco del Sistema Integrado de Gestión, así como apoyar el seguimiento, revisión y consolidación de los reportes y acciones de mejora derivados de los planes de mejoramiento de la Contraloría General de la República. 3. Apoyar la elaboración y revisión de las respuestas a las solicitudes formuladas por los entes de control, que requieran insumos de la Dirección de Asuntos Ambientales Sectorial y Urbana y de otras dependencias, para su revisión, visto bueno del Director y posterior remisión a la dependencia competente. 4. Apoyar la gestión y consolidación de respuestas e insumos requeridos para la atención oportuna de las alertas tempranas formuladas por la Defensoría del Pueblo. 5. Apoyar, dentro de los plazos legales, la revisión jurídica y la consolidación de los insumos generados por los equipos técnicos, para la elaboración de respuestas a derechos de petición y requerimientos derivados de audiencias públicas, mesas técnicas, controles políticos del Congreso de la República, así como para la emisión de conceptos técnicos sobre proyectos de ley que hagan parte de la agenda legislativa de la Dirección. 6.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7. Cumplir con las demás obligaciones que le sean asignadas por el supervisor del contrato, inherentes a la naturaleza del objeto contractual.</t>
  </si>
  <si>
    <t>El término estrictamente indispensable para que el contratista cumpla con el objeto y obligaciones contractuales será ONCE (11) MESES, o hasta 31 de diciembre 2026, lo primero que ocurra.</t>
  </si>
  <si>
    <t>DANIELA VANESSA TAPIAS FERNANDEZ</t>
  </si>
  <si>
    <t>Prestar servicios profesionales a la Oficina Asesora Jurídica, orientados al seguimiento, análisis y acompañamiento de los proyectos legislativos relacionados con el sector ambiente, así como al fortalecimiento del relacionamiento institucional del Ministerio de Ambiente y Desarrollo Sostenible con las Unidades de Trabajo Legislativo del Congreso de la República, actuando como enlace y canal de comunicación entre dichas instancias para los asuntos de interés nacional e impacto en materia ambiental.</t>
  </si>
  <si>
    <t>1. Realizar seguimiento y acompañamiento a los proyectos legislativos que involucren asuntos del sector ambiente, garantizando la adecuada representación de los intereses y posiciones institucionales del Ministerio de Ambiente y Desarrollo Sostenible en los escenarios de discusión parlamentaria. 2. Prestar apoyo en la organización, coordinación y desarrollo de actividades relacionadas con los debates de control político, incluyendo audiencias públicas, mesas de trabajo, sesiones y votaciones de proyectos legislativos con incidencia en la política ambiental. 3. Participar activamente en las mesas de trabajo de carácter técnico y jurídico donde se analicen o propongan iniciativas legislativas vinculadas al sector ambiental, actuando como enlace institucional ante las Unidades de Trabajo Legislativo del Congreso de la República. 4. Facilitar la información oportuna, veraz y consolidada sobre las actuaciones legislativas relevantes, tales como citaciones, proposiciones, solicitudes de información, invitaciones y requerimientos formulados por el Congreso de la República al Ministerio de Ambiente y Desarrollo Sostenible. 5. Asistir a las sesiones o comisiones legislativas en las que se discutan temas de interés ambiental, elaborar reportes y documentos de seguimiento sobre los avances y resultados de las intervenciones o debates. 6. Ejecutar las demás actividades o tareas que sean asignadas por el supervisor del contrato y que se encuentren directamente relacionadas con el objeto contractual.</t>
  </si>
  <si>
    <t>ALEJANDRO BANOL SALAZAR</t>
  </si>
  <si>
    <t>El término estrictamente indispensable para que el contratista cumpla con el objeto y obligaciones contractuales será de ocho (8) meses, o hasta 31 de diciembre del año de la suscripción del contrato, lo primero que ocurra.</t>
  </si>
  <si>
    <t>YUCELLYS PAOLA DANIEL LEMUS</t>
  </si>
  <si>
    <t>INGENIERIA PESQUERA</t>
  </si>
  <si>
    <t>Prestación de servicios profesionales a la Dirección de Asuntos Marinos, Costeros y Recursos Acuáticos del Ministerio de Ambiente y Desarrollo Sostenible, para apoyar el diagnóstico de los recursos hidrobiológicos y el seguimiento al cumplimiento de compromisos relacionados con el manejo, protección y conservación de los recursos hidrobiológicos en las zonas marino costeras.</t>
  </si>
  <si>
    <t xml:space="preserve">1. Organizar, participar y realizar las correspondientes mesas de trabajo interinstitucionales, así como 
brindar apoyo en la recopilación y análisis de información relacionada con estudios, investigaciones y 
evaluaciones ambientales para la elaboración de un diagnóstico que apoye las decisiones y 
elaboración de proyectos o propuestas sobre el manejo, conservación y protección de recursos 
hidrobiológicos priorizados. 
2. Apoyar el seguimiento y atención al cumplimento de los compromisos de DAMCRA en diferentes 
espacios de trabajo con el sector pesquero institucional y comunitario relacionados con los recursos 
hidrobiológicos y ecosistemas marino costeros.  
3. Brindar apoyo en la elaboración de los documentos o informes de seguimiento y cumplimiento en el 
desarrollo de cumplimiento de procesos legales, compromisos de sentencias y solicitudes de entes 
de control relacionadas con la sostenibilidad de los recursos hidrobiológicos y la restauración de 
ecosistemas marino costeros. 
4. Proporcionar apoyo técnico en la elaboración de conceptos relacionados con temas nacionales e 
internacionales sobre recursos hidrobiológicos, proyectos, ayudas de memoria, actas, revisión de  
documentación, respuestas a consultas y solicitudes de información, etc., relacionados con el 
seguimiento y cumplimiento de obligaciones nacionales e internacionales en materia del objeto. 
5. Apoyar y participar en la organización de talleres, visitas de campo, reuniones, actividades y otros 
espacios de articulación pertinentes que realiza MINAMBIENTE relacionados con el objeto del 
contrato. 
6. Apoyar  las actividades que propendan por el cumplimiento de las metas de Plan de Acción de 
Biodiversidad de Colombia -2030, metas de Acción Climática, elaborar consideraciones técnicas en 
actividades y proyectos sectoriales relacionados con el tema recursos hidrobiológicos,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 </t>
  </si>
  <si>
    <t>El término estrictamente indispensable para que el contratista cumpla con el objeto y obligaciones contractuales será NUEVE (9) MESES, o hasta 31 de diciembre del año de la suscripción del contrato, lo primero que ocurra.</t>
  </si>
  <si>
    <t>OMAR ALFONSO SIERRA ROZO</t>
  </si>
  <si>
    <t>Prestación de servicios profesionales a la Dirección de Asuntos Marinos, Costeros y Recursos Acuáticos del Ministerio de Ambiente y Desarrollo Sostenible para brindar asistencia técnica a las instituciones y sectores en la gestión de medidas de adaptación basadas en ecosistemas y soluciones basadas en la naturaleza, como aporte a la adaptación al cambio climático y la reducción de riesgos a través de ecosistemas.</t>
  </si>
  <si>
    <t>1. Apoyar la formulación y desarrollo de programas y proyectos relacionados con la gestión de medidas de adaptación basadas en ecosistemas y soluciones basadas en la naturaleza, como aporte a la adaptación al cambio climático y la reducción de riesgos en zonas costeras e insulares del país. 2. Apoyar la elaboración de insumos técnicos y las actividades correspondientes al proceso de fortalecimiento del Sistema de Monitoreo de erosión costera y de Medidas de adaptación basadas en ecosistemas. 3. Apoyar la elaboración de insumos técnicos y las actividades correspondientes al proceso actualización del instrumento "Evaluación de Daños y Análisis de Necesidades Ambientales Marino Costeras (EDAN-AMC)". 4. Apoyar la revisión de documentos, preparación de conceptos, ayudas de memoria, respuestas a consultas y solicitudes en general de información, etc., relacionados con las gestiones y obligaciones nacionales e internacionales de adaptación al cambio climático y gestión del riesgo a través de ecosistemas y soluciones basadas en la naturaleza en zonas marinas, costeras e insulares. 5. Apoyar las actividades del plan de cumplimiento de sentencias o acciones constitucionales relacionadas con la adaptación al cambio climático y reducción de riesgos ecológicos en áreas marinas costeras e insulares, a través de soluciones basadas en la naturaleza. 6. Participar y apoyar en la organización de talleres, reuniones, actividades y otros espacios de articulación pertinentes que realiza MINAMBIENTE relacionados con el objeto del contrato. 7.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8. Apoyar en la generación de insumos que hacen parte del Plan de Acción Institucional 2026 y/o que le sean designadas por el supervisor. 9. Mantener actualizada la información del drive (Carpeta digital) de la DAMCRA correspondiente a los trámites asignados. 10. Las demás actividades relacionadas con el desarrollo del objeto del presente contrato, incluyendo la supervisión de los contratos y/o convenios que le sean designados por el supervisor.</t>
  </si>
  <si>
    <t>WALTER OCTAVIO GIL TORRES</t>
  </si>
  <si>
    <t>Prestación de servicios profesionales a la Dirección de Asuntos Marinos, Costeros y Recursos Acuáticos del Ministerio de Ambiente y Desarrollo Sostenible, con el fin de contribuir a la gestión y seguimiento de los compromisos asumidos en relación con la ecorregión Pacífico, así como brindar apoyo técnico y normativo en los procesos de manejo del ecosistema de manglar, orientados a la restauración, conservación y uso sostenible de este ecosistema estratégico</t>
  </si>
  <si>
    <t>1. Apoyar en la construcción de lineamientos técnicos para el uso y aprovechamiento de sedimentos 
marinos en recuperación de zonas de manglar. 
2. Apoyar la consolidación de información y seguimiento al programa aprobado por el fondo para la vida 
y la biodiversidad para la ecorregión Pacífico, junto a la elaboración y consolidación de su acuerdo. 
3. Apoyar la gestión desde el punto de vista ecológico y normativo de las actividades relacionadas con 
la restauración, preservación y uso sostenible de los ecosistemas de manglar.  
4. Participar en las reuniones y espacios de articulación a los que sea delegado, así como apoyar o 
gestionar la organización de talleres y actividades con entidades del SINA, otros ministerios, 
autoridades ambientales, centros de investigación, universidades, ONG, sectores productivos y 
comunidades, relacionados con el objeto del contrato. 
5. Apoyar la elaboración de contenidos y documentos técnicos para la divulgación de avances de 
actividades relacionadas de acuerdo con el objeto contractual. 
6.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t>
  </si>
  <si>
    <t>YULIANA DISNEY CORTES GONZALEZ</t>
  </si>
  <si>
    <t>Prestación de servicios profesionales a la Dirección de Bosques, Biodiversidad y Servicios Ecosistémicos, para apoyar en la formulación, implementación, el seguimiento y fortalecimiento de acciones de restauración de áreas degradadas, y de los proyectos de los recursos FONAM desincentivo del agua; así como la articulación interinstitucional y territorial, para el cumplimiento de la Meta Nacional de Restauración, en el marco de la Estrategia Nacional de Restauración establecida en el Plan Nacional de Desarrollo 2022 2026 y el Plan Nacional de Restauración.</t>
  </si>
  <si>
    <t xml:space="preserve">1. Apoyar en la formulación, implementación y seguimiento técnico a proyectos, programas, convenios 
y/o contratos relacionados con restauración de áreas degradadas y conservación de ecosistemas 
principalmente de los recursos FONAM desincentivo del agua. 
2. Acompañar y apoyar técnicamente a la Dirección de Bosques, Biodiversidad y Servicios Ecosistémicos 
en la elaboración de informes de seguimiento, reportes y productos derivados de mesas técnicas, 
instancias interinstitucionales y compromisos con autoridades ambientales, así como en la articulación 
con actores institucionales, comunitarios y territoriales para el cumplimiento de la Meta Nacional de 
Restauración. 
3. Realizar el cargue, verificación y consolidación de la información relacionada con la Meta Nacional de 
que el Ministerio defina para este fin. 
4. Asistir a reuniones, talleres y visitas de campo necesarias para garantizar el adecuado seguimiento e 
implementación de las acciones de restauración de áreas degradadas y conservación de los 
ecosistemas en el territorio.  
5. Brindar apoyo técnico y administrativo en la respuesta a derechos de petición, acciones de tutela, 
consultas, reclamos, quejas y solicitudes ciudadanas (PQRS), en el marco de las competencias de la 
Dirección. 
6. Asistir a las visitas de acompañamiento y seguimiento técnico en los territorios objeto de acciones y 
estrategias orientadas a la restauración en cumplimiento del Plan Nacional de Restauración, la 
Estrategia Nacional de Restauración y los instrumentos de planificación territorial. 
7. Las demás que se requieran para la adecuada ejecución del objeto contractual </t>
  </si>
  <si>
    <t>El valor del contrato a celebrar es hasta por la suma de NOVENTA Y TRES MILLONES TRESCIENTOS OCHENTA Y SEIS MIL SEISCIENTOS SESENTA Y SIETE PESOS M/CTE. ($93.386.667), incluido los impuestos a que haya lugar.</t>
  </si>
  <si>
    <t>El término estrictamente indispensable para que el contratista cumpla con el objeto y obligaciones contractuales será de ONCE (11) MESES Y DIEZ (10) DÍAS, o hasta 31 de diciembre de 2026, lo primero que ocurra.</t>
  </si>
  <si>
    <t>JULIANA PADRÓN VILLAFAÑE</t>
  </si>
  <si>
    <t>Prestar servicios profesionales al Viceministerio de Políticas y Normalización Ambiental para apoyar las solicitudes de conceptos técnicos sobre iniciativas legislativas, y el análisis, revisión y seguimiento de los Proyectos de Acto Legislativo y Proyectos de Ley.</t>
  </si>
  <si>
    <t xml:space="preserve">1. Entregar dentro de los primeros 15 días calendario desde el inicio de la ejecución del contrato 
un plan de trabajo que incluya un cronograma detallado de actividades, especificando la manera en que 
se llevarán a cabo cada una de las responsabilidades contractuales. 
2. Brindar apoyo en la revisión y seguimiento a los Proyectos de Actos Legislativos y Proyectos de 
Ley presentados en el Congreso de la República que sea de competencia Viceministerio de 
Políticas y Normalización Ambiental y de sus dependencias adscritas. 
3. Solicitar los insumos a las dependencias que integran el Viceministerio de Políticas y 
Normalización Ambiental para la elaboración de conceptos técnicos. 
4. Apoyar en la consolidación y revisión de las respuestas a los cuestionarios adjuntos a las 
citaciones a debates de control político y audiencias públicas, en el marco de las competencias de las 
direcciones que integran el Viceministerio de Políticas y Normalización Ambiental. 
5. Revisar las ayudas de memoria y presentaciones para los debates de control político y 
audiencias públicas. 
6. Facilitar la articulación con las direcciones técnicas la atención a invitaciones, foros y mesas de 
trabajo enviadas por el Congreso de la República. 
7. Asistir a las mesas técnicas convocadas por las Unidades de Trabajo Legislativo (UTL) de los 
Congresistas, para socializar y discutir las observaciones sobre las iniciativas legislativas en curso en el 
Congreso de la República. 
8. Realizar las demás obligaciones inherentes a la naturaleza del contrato y las que le sean asignadas 
por el supervisor del contrato, necesarias para garantizar el cumplimiento del objeto contractual.  </t>
  </si>
  <si>
    <t>El valor del contrato a celebrar es hasta por la suma CIENTO DIEZ MILLONES CIENTO CUARENTAY TRES MIL PESOS M/CTE ($110.143.000), incluido los impuestos a que haya lugar.</t>
  </si>
  <si>
    <t>El término estrictamente indispensable para que el contratista cumpla con el objeto y obligaciones contractuales será de ONCE MESES (11) Y ONCE (11) DÍAS, o hasta 31 de diciembre del año de la suscripción del contrato, lo primero que ocurra.</t>
  </si>
  <si>
    <t>ALIX JENIFFER JEREZ TARAZONA</t>
  </si>
  <si>
    <t>Prestar servicios profesionales al despacho del Viceministerio de Políticas y Normalización Ambiental para el seguimiento a la ejecución de los proyectos, fondos y recursos relacionados con las áreas del despacho y la planeación financiera.</t>
  </si>
  <si>
    <t>1. Presentar en los primeros 15 días calendario de ejecución del contrato un plan de trabajo que 
incluya un cronograma de actividades donde se detalle la forma en la que se ejecutarán cada una de las 
obligaciones contractuales. 
2. Apoyar en el seguimiento de los objetivos, compromisos y la ejecución financiera de los fondos 
y proyectos a cargo del despacho del Viceministerio de Políticas y Normalización Ambiental y las 
direcciones de Bosques, Asuntos Ambientales, Gestión integral del recurso hídrico y Asunto marino 
costeros. 
3. Apoyar en la revisión y seguimiento de la ejecución financiera de los fondos y proyectos a 
cargo del despacho del Viceministerio de Políticas y Normalización Ambiental y las direcciones de 
Bosques, Asuntos Ambientales, Gestión integral del recurso hídrico y Asuntos marino-costeros, 
presentando informes del análisis realizado y las alertas de gestión pertinentes 
4. Apoyar el análisis de aspectos financieros que sean sujeto de aprobación en las instancias de 
gestión en las que participe el Viceministro (a) de Políticas y Normalización Ambiental realizando para 
ello la respectiva articulación con las diferentes dependencias del Minambiente, especialmente Oficina 
Asesora de Planeación y Dirección de Ordenamiento Ambiental del Territorio. 
5. Apoyar en el análisis y estructuración financiera de los proyectos del Viceministerio de 
Políticas y Normalización Ambiental, o sus áreas técnicas, a ser presentados al Fondo para la Vida y la 
Biodiversidad u otros fondos. 
6. Apoyar la revisión y estructuración de los componentes financieros y presupuestales de los 
proyectos de cooperación internacional, proyectos de inversión de las dependencias del Viceministerio 
de Políticas y Normalización Ambiental y cuerpos colegiados en los cuales participe el Viceministro de 
Políticas y Normalización Ambiental, a través de la presentación de los respectivos comentarios y 
ajustes. 
7. Apoyar los procesos de planeación estratégica del Despacho del Viceministerio de Políticas y 
Normalización Ambiental desde los componentes financieros y presupuestales. 
8. Participar en las reuniones requeridas, así como proyectar y gestionar la respuesta a las 
PQRSD que le sean asignados en los tiempos establecidos por ley y elaborar las ayudas memoria de 
apoyo al Viceministro (a) o Ministro (a) en los temas relacionados con su objeto contractual. 
9. Las demás que le sean asignadas en desarrollo del objeto contractual.</t>
  </si>
  <si>
    <t>El valor del contrato a celebrar es hasta por la suma CIENTO CUATRO MILLONES OCHOCIENTOS CINCUENTA MIL NOVECIENTOS PESOS M/CTE ($104.850.900) incluido los impuestos a que haya lugar.</t>
  </si>
  <si>
    <t>ANDREA PAOLA PUERTA PRADA</t>
  </si>
  <si>
    <t>Prestar servicios profesionales para apoyar a la Oficina Asesora de Planeación del Ministerio de Ambiente y Desarrollo Sostenible, en el desarrollo de actividades que permitan el seguimiento a los compromisos adquiridos por la OAP en los diferentes comités, así como a los compromisos adquiridos por el área y sus grupos internos de trabajo en especial el seguimiento a la gestión de proyectos.</t>
  </si>
  <si>
    <t>1. Apoyar la realización de actividades que permitan a la Oficina Asesora de Planeación, el seguimiento a los compromisos adquiridos en los diferentes comités y a los procesos administrativos requeridos por las diferentes instancias del ministerio, para el cumplimiento de los acuerdos alcanzados en el marco de las competencias de la OAP. 2. Apoyar el seguimiento a la ejecución de los compromisos asignados a los grupos interno de trabajo de la Oficina, con ocasión de sus funciones, teniendo en cuenta los compromisos misionales. 3. Realizar el apoyo al seguimiento y gestión del estado de los proyectos presentados ante el Ministerio para acceder a los recursos de los fondos del sector ambiente y desarrollo sostenible, con el fin de registrar el progreso y cumplimiento de cronogramas. 4. Brindar apoyo en el seguimiento a las bases de datos de los proyectos con que cuenta la OAP, con el fin de verificar su continua actualización que sirva como insumo para dar respuesta a las entidades del sector, ciudadanía en general y entes de control. 5. Apoyar a la Oficina Asesora de Planeación en las actividades de articulación relacionamiento y consecución de información requeridas por la Unidad de Cumplimiento del Ministerio. 6. Apoyar la elaboración y presentación de informes requeridos por la Jefatura, sobre el desarrollo de actividades asignadas a la Oficina, con avances de gestión o recomendaciones que sirvan de insumo para la toma de decisiones. 7. Las demás que le sean asignadas por el supervisor del contrato, que se encuentren acordes con el objeto contractual.</t>
  </si>
  <si>
    <t>El término estrictamente indispensable para que el contratista cumpla con el objeto y obligaciones contractuales será 11 meses, o hasta 31 de diciembre del año de la suscripción del contrato, lo primero que ocurra.</t>
  </si>
  <si>
    <t>LUZ CLAUDIA FRAILE ORTIZ</t>
  </si>
  <si>
    <t>Prestar servicios profesionales para apoyar a la Oficina Asesora de Planeación del Ministerio de Ambiente y Desarrollo Sostenible, en la verificación, validación y seguimiento de los aportes efectuados por las Corporaciones al recaudo del Fondo Compensación Ambiental (FCA), mediante el análisis técnico de las liquidaciones presentadas y la implementación de acciones que permitan establecer las obligaciones de ley.</t>
  </si>
  <si>
    <t>1. Apoyar en la digitalización y validación de la información contenida en las liquidaciones mensuales de los aportes al Fondo de Compensación Ambiental en los formatos establecidos por la Secretaría Técnica del FCA, de las corporaciones que le hayan sido asignados por el supervisor. 2. Prestar apoyo en el análisis y verificación de la información relacionada con las liquidaciones al FCA y el CUIPO para determinar las obligaciones no liquidadas, generando las comunicaciones de cobro persuasivo de las Corporaciones obligadas a aportar y/o proyectar los actos administrativos que son el insumo en el Procedimiento de Cobro Coactivo. 3. Apoyar en la consolidación de la información generada en la verificación de la información relacionada en las liquidaciones al FCA y el CUIPO en las bases de datos oficiales de la Oficina de Planeación y la conformación de los expedientes digitales o físicos con el fin de hacer la trasferencia al grupo de gestión documental de manera periódica (mensual) 4. Apoyar en la verificación, análisis para resolver las solicitudes y otras comunicaciones que presenten las Corporaciones relacionadas al objeto del contrato 5. Apoyar en la elaboración o actualización del reglamento operativo, documentos asociados y/o identificar el mejoramiento del proceso de determinación de obligaciones de las Corporaciones al FCA. 6. Las demás actividades que le sean asignadas por el supervisor y que tengan relación con el objeto contractual.</t>
  </si>
  <si>
    <t>El valor del contrato a celebrar es hasta por la suma de SETENTA Y OCHO MILLONES QUINIENTOS CUARENTA MIL PESOS M/CTE ($78.540.000), incluido los impuestos a que haya lugar.</t>
  </si>
  <si>
    <t xml:space="preserve">C-3299-0900-28-10101C-3299054-02 </t>
  </si>
  <si>
    <t>HÉCTOR JULIÁN CAMELO PÁEZ</t>
  </si>
  <si>
    <t>Prestar servicios profesionales para apoyar a la Oficina Asesora de Planeación del Ministerio de Ambiente y Desarrollo Sostenible, en el desarrollo de estrategias de mejora continua en los procesos de seguimiento y gestión de las Políticas Públicas Ambientales y de los documentos generados por el Consejo de Política Económica y Social -CONPES, así como participar en la elaboración de ayudas memorias para las sesiones de conpes y otros eventos relacionados.</t>
  </si>
  <si>
    <t>1. Brindar apoyo en el proceso de validación y aprobación de los reportes relacionados con los compromisos integrados en el sistema de seguimiento a documentos CONPES, bajo la orientación del Departamento Nacional de Planeación (DNP), asegurando el análisis preliminar de la gestión de avance y facilitando estrategias para garantizar reportes oportunos y de alta calidad por parte de las áreas responsables del Ministerio y las entidades sectoriales. 2. Apoyar en la implementación de acciones dirigidas a fortalecer los procedimientos del sistema de gestión de calidad vinculados con la planificación, formulación y monitoreo de políticas públicas ambientales, promoviendo la correcta utilización de herramientas de captura de información y la adopción de metodologías que permitan un seguimiento eficiente a los compromisos establecidos. 3. Prestar asistencia en las sesiones técnicas de trabajo con las dependencias del Ministerio y las entidades del sector ambiental, con el propósito de estructurar y consolidar información clave que respalde los avances en los compromisos derivados de las políticas públicas y los documentos CONPES del sector. 4. Apoyar a las dependencias del Ministerio de Ambiente y Desarrollo Sostenible en la elaboración de respuestas, reportes e informes requeridos por órganos de control u otras entidades, asegurando que la información relacionada con los compromisos vigentes en los sistemas de seguimiento de políticas y documentos CONPES (SisConpes) sea precisa y cumpla con los lineamientos establecidos. 5. Prestar asistencia en los espacios de análisis y formulación de acciones de gestión vinculadas a los compromisos institucionales derivados de sentencias, acuerdos, estrategias, programas, planes operativos específicos y espacios de articulación para atención de problemáticas regionales, asegurando la articulación con los lineamientos de política definidos. 6. Apoyar en la elaboración de reportes consolidados y documentos de trabajo que detallen el estado de avance de las políticas públicas y los compromisos CONPES, utilizando herramientas digitales y metodologías actualizadas para la sistematización y análisis de información. 7. Apoyar la elaboración de ayudas memorias para las sesiones de conpes y otros eventos relacionados con comités o reuniones sectoriales e institucionales de políticas y planes estratégicos de información y estadísticas. 8. Las demás que le sean asignadas por el supervisor del contrato, de acuerdo con el objetivo contractual.</t>
  </si>
  <si>
    <t xml:space="preserve"> El valor del contrato a celebrar es hasta por la suma de SESENTA Y TRES MILLONES SETECIENTOS DIEZ MIL PESOS M/CTE ($63.710.000), incluido los impuestos a que haya lugar. </t>
  </si>
  <si>
    <t>ANA MARIA CALDAS BOTERO</t>
  </si>
  <si>
    <t>Prestar servicios profesionales a la Oficina de Asuntos Internacionales del Ministerio de Ambiente y Desarrollo Sostenible para el seguimiento de los proyectos de cooperación internacional y de los fondos verdes multilaterales, tales como el Fondo Verde para el Clima, entre otros, con el fin de fortalecer la gestión de los portafolios de proyectos asociados.</t>
  </si>
  <si>
    <t>1. Apoyar a la Oficina de Asuntos Internacionales en la gestión, seguimiento, monitoreo y evaluación de los proyectos de cooperación internacional financiados por el Fondo Verde para el Clima, entre otros, asegurando su articulación con las prioridades nacionales de cambio climático. 2. Apoyar la elaboración de informes técnicos, financieros y de gestión que garanticen el cumplimiento de la normativa nacional, así como de los lineamientos, directrices y requisitos establecidos el Fondo Verde para el Clima, incluyendo sus estándares de transparencia y rendición de cuentas. 3. Brindar apoyo técnico en procesos de comunicación, representación internacional y fortalecimiento de capacidades institucionales, facilitando la transferencia de conocimientos, el intercambio de buenas prácticas y la difusión de información estratégica sobre los mecanismos de financiamiento climático del Fondo Verde para el Clima. 4. Realizar la identificación y sistematización de todos los compromisos y obligaciones que ha adquirido el ministerio a través de sentencias y otro tipo de instrumentos, con el fin de revisar su articulación con los proyectos de cooperación internacional con los cuales pueden ser atendidos. 5. Gestionar de manera oportuna las PQRSDF y requerimientos por parte de los diferentes solicitantes y entes de control conforme a la competencia de la OAI. 6. Apoyar a la Oficina de Asuntos Internacionales en la integración de los temas de movilidad humana en la agenda nacional e internacional de cambio climático. 7. Las demás que le asigne el supervisor del contrato y que tengan relación directa con el objeto contractual</t>
  </si>
  <si>
    <t>El valor del contrato a celebrar es hasta por la suma de OCHENTA Y DOS MILLONES OCHOCIENTOS OCHENTA MIL PESOS M/CTE ($82.880.000), incluido los impuestos a que haya lugar.</t>
  </si>
  <si>
    <t>El término estrictamente indispensable para que el contratista cumpla con el objeto y obligaciones contractuales será de ocho (8) meses o hasta 31 de diciembre del año de la suscripción del contrato, lo primero que ocurra.</t>
  </si>
  <si>
    <t xml:space="preserve">LUIS GABRIEL MORENO SANDOVAL </t>
  </si>
  <si>
    <t>Prestación de servicios profesionales a la Oficina de Tecnologías de la Información y la Comunicación del Ministerio de Ambiente y Desarrollo Sostenible para apoyar en la construcción de arquitecturas de datos, así como, la elaboración y verificación de arquitecturas de solución y de software generando la documentación establecida.</t>
  </si>
  <si>
    <t xml:space="preserve">1. Apoyar la elaboración de arquitecturas de solución y de software, generando la documentación 
técnica requerida por la Oficina de Tecnologías de la Información y las Comunicaciones (OTIC), 
conforme a los lineamientos establecidos para los proyectos de TI asignados. 
2. Apoyar la realización de procesos de analítica de datos, desarrollo de componentes de software, 
integración, extracción, transformación y carga de información (ETL), así como la creación de 
tableros de control e informes, de acuerdo con las instrucciones del supervisor del contrato y los 
procedimientos vigentes definidos por la Oficina TIC. 
3. Apoyar la implementación y apropiación de tecnologías basadas en inteligencia artificial (IA) en los 
procesos misionales y de gestión del Ministerio, mediante el desarrollo de prototipos, pruebas de 
concepto y soluciones aplicadas que promuevan la innovación, la eficiencia operativa y la toma de 
decisiones basadas en datos. Así mismo, contribuir a la transferencia de conocimiento y 
fortalecimiento de capacidades institucionales en el uso responsable y ético de la IA, conforme a los 
lineamientos de la Oficina de Tecnologías de la Información y las Comunicaciones. 
4. Apoyar la documentación, control de versiones y trazabilidad de los productos desarrollados, 
garantizando el cumplimiento de los estándares técnicos y metodológicos definidos por la Oficina de 
Tecnologías de la Información y las Comunicaciones. 
5. Contribuir en la elaboración de lineamientos, procedimientos, instructivos y repositorios base 
relacionados con los procesos de arquitectura, desarrollo, migración, interoperabilidad, integración y 
despliegue de sistemas de información, siguiendo las directrices establecidas por el supervisor del 
contrato.  
6. Apoyar las actividades de revisión y verificación de los atributos de calidad del software, así como los 
procesos de integración y despliegue continuo que se realicen en el marco de los proyectos de TI 
asignados, conforme a las políticas y buenas prácticas de la Oficina TIC. 
7.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8. Las demás actividades que le asigne el supervisor del contrato y que tengan relación con el objeto 
contractual </t>
  </si>
  <si>
    <t>JOHANA KATHERINE JUNCA ORTIZ</t>
  </si>
  <si>
    <t xml:space="preserve"> INGENIERIA ELECTRONICA Y
TELECOMUNICACIONES</t>
  </si>
  <si>
    <t>Prestación de servicios profesionales a la Oficina de Tecnologías de la Información y la Comunicación del Ministerio de Ambiente y Desarrollo Sostenible, en el apoyo a la formulación, actualización y seguimiento de los planes institucionales de TI y Política de Gobierno Digital.</t>
  </si>
  <si>
    <t xml:space="preserve">1. Apoyar el ciclo de vida (formulación, actualización y seguimiento) del Plan Estratégico de TI (PETI) Institucional y Sectorial, alineándolo con el Plan Nacional de Desarrollo y el MIPG 2. Mantener actualizado y versionado el repositorio de Arquitectura Empresarial (AE) del Ministerio, asegurando la trazabilidad, integridad y consistencia de los artefactos en los dominios del Marco de Referencia de Arquitectura Empresarial (MRAE) de MinTIC 3. Apoyar la evaluación de la pertinencia, alineación estratégica y técnica de las nuevas iniciativas y proyectos de Tecnologías de la Información, verificando su correspondencia con los objetivos del PETI y los dominios del MRAE. 4. Recopilar, consolidar y verificar las evidencias requeridas para el reporte de los indicadores de la Dimensión de Gestión de la Información y la Tecnología del Formulario Único de Reporte de Avances de la Gestión (FURAG), en coordinación con el líder MIPG y la Oficina TIC, asegurando la consistencia y trazabilidad de la información reportada. 5. Apoyar el seguimiento y consolidación del avance de los planes de acción y compromisos de la Oficina de Tecnologías de la Información (OTIC), incluyendo los derivados de comités internos, auditorías, entes de control y lineamientos CONPES. 6. Servir de enlace técnico y metodológico con las entidades del sector para la coordinación, co-creación, consolidación y seguimiento del Plan Estratégico de Tecnologías de la Información (PETI) Sectorial, garantizando la aplicación de los lineamientos del MinTIC y la trazabilidad de las acciones conjuntas. 7. Apoyar la implementación, seguimiento y actualización de las acciones asociadas a la Política de Gobierno Digital (PGD), en coherencia con el Modelo Integrado de Planeación y Gestión (MIPG). 8.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9. Las demás actividades que le asigne el supervisor del contrato y que tengan relación con el objeto contractual </t>
  </si>
  <si>
    <t>El valor del contrato a celebrar es hasta por la suma de CIENTO DIEZ MILLONES PESOS M/CTE ($110.000.000), incluido los impuestos a que haya lugar.</t>
  </si>
  <si>
    <t>ERICA SOFÍA CELY GRANADOS</t>
  </si>
  <si>
    <t>Prestación de servicios profesionales a la Oficina de Tecnologías de la Información y la Comunicación del Ministerio de Ambiente y Desarrollo Sostenible, para apoyar las actividades de levantamiento y análisis de requerimientos, documentación funcional y pruebas, de los sistemas de información institucionales, de acuerdo con los lineamientos técnicos y funcionales definidos por la Entidad.</t>
  </si>
  <si>
    <t>1. Apoyar el levantamiento, análisis y documentación de los requerimientos funcionales y no funcionales de 
los sistemas de información institucionales, de acuerdo con los lineamientos y formatos definidos por la 
Oficina de Tecnologías de la Información y la Comunicación. 
2. Apoyar la elaboración y actualización de los artefactos funcionales (flujos, casos de uso, historias de 
usuario, reglas de negocio, matrices de trazabilidad, entre otros), como insumo para los procesos de 
desarrollo, pruebas y operación de los sistemas de información. 
3. Apoyar y participar en el diseño de planes de prueba, casos de prueba y datos de prueba para la validación 
funcional y no funcional de los sistemas de información, considerando los escenarios definidos por la Entidad. 
4. Apoyar la ejecución de pruebas funcionales, de regresión, de aceptación u otras que se definan, 
colaborando en el registro de evidencias, resultados y hallazgos en las herramientas o repositorios 
institucionales, así como en el seguimiento a su corrección. 
5. Apoyar la gestión de incidentes, requerimientos y cambios funcionales reportados por los usuarios, 
colaborando en el análisis inicial, clasificación, priorización y verificación de las soluciones implementadas. 
6. Apoyar la revisión y validación funcional de los entregables generados por los equipos de desarrollo y 
proveedores, verificando su alineación con los requerimientos, lineamientos y criterios de aceptación 
definidos. 
7. Apoyar la elaboración y actualización de manuales de usuario, guías de operación, instructivos y demás 
documentación funcional que facilite el uso y apropiación de los sistemas de información institucionales por 
parte de los usuarios. 
8. Apoyar la actualización y organización de los repositorios y herramientas institucionales (por ejemplo, 
GitLab, Wiki u otras que se definan) con la documentación funcional, matrices de prueba, evidencias y demás 
artefactos de aseguramiento de calidad y análisis funcional. 
9. Las demás actividades que le asigne el supervisor del contrato y que tengan relación con el objeto 
contractual. 
10.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t>
  </si>
  <si>
    <t>LEONARDO ANDRES IBAÑEZ TIRADO</t>
  </si>
  <si>
    <t>Prestación de servicios de apoyo a la gestión a la Oficina de Tecnologías de la Información y la Comunicación del Ministerio de Ambiente y Desarrollo Sostenible para apoyar el análisis de datos y los modelos de clasificación de texto.</t>
  </si>
  <si>
    <t xml:space="preserve">1. Apoyar la preparación, indexación y actualización de las fuentes de conocimiento (documentos, bases 
de datos, repositorios) utilizadas por los sistemas RAG, garantizando su correcta estructuración y 
disponibilidad. 
2. Apoyar la ejecución de procesos de generación y mantenimiento de embeddings, verificando la 
correcta integración con los motores de búsqueda semántica o bases vectoriales definidas por la 
entidad. 
3. Apoyar la validación funcional de las respuestas generadas por los sistemas RAG, identificando 
problemas de recuperación, contexto o relevancia y reportándolos al equipo responsable. 
4. Apoyar el diseño, desarrollo y ajuste de los flujos de extracción, transformación y carga (ETL/ELT), 
colaborando en la ingesta de datos al Data Lake os vigentes. 
5. Apoyar la documentación técnica de los pipelines de datos, incluyendo fuentes, transformaciones 
aplicadas, destinos, dependencias y modelos de datos de salida, conforme a los lineamientos 
institucionales. 
6. Apoyar la automatización y orquestación de la ejecución de los pipelines de datos, utilizando las 
herramientas dispuestas por la entidad y bajo los procedimientos definidos. 
7. Apoyar la implementación técnica de los controles de seguridad y acceso a los datos en el Data Lake, 
conforme a los lineamientos definidos por el arquitecto de datos y la normativa vigente. 
8. Apoyar el monitoreo y análisis de la ejecución y la salud de los pipelines de datos, colaborando en la 
generación de alertas tempranas ante fallos o degradación del rendimiento.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 </t>
  </si>
  <si>
    <t>El término estrictamente indispensable para que el contratista cumpla con el objeto y obligaciones contractuales será 330 días o hasta 31 de diciembre del año de la suscripción del contrato, lo primero que ocurra.</t>
  </si>
  <si>
    <t>OLGA LUCIA RODRÍGUEZ CÁRDENAS</t>
  </si>
  <si>
    <t>El término estrictamente indispensable para que el contratista cumpla con el objeto y obligaciones contractuales será 11 meses o hasta 31 de diciembre del año de la suscripción del contrato, lo primero que ocurra.</t>
  </si>
  <si>
    <t>CANDIDA ANGELINA SOLER VARGAS</t>
  </si>
  <si>
    <t>BLADIMIR HURTADO FAJARDO</t>
  </si>
  <si>
    <t>Prestar servicios profesionales para apoyar a la Oficina Asesora de Planeación del Ministerio de Ambiente y Desarrollo Sostenible, en la realización de acciones encaminadas a la gestión del seguimiento de los proyectos presentados por las entidades del Sector Ambiente y Desarrollo Sostenible y los entes territoriales, así como para los presentados a través de los diferentes fondos del Ministerio de Ambiente y Desarrollo Sostenible.</t>
  </si>
  <si>
    <t>1. Apoyar con la revisión de documentos para el seguimiento, generación de informes, conceptos técnicos, y pronunciamientos requeridos para los proyectos presentados por las entidades del sector ambiente y desarrollo sostenible y los entes territoriales, así como para los presentados a través de los diferentes fondos del ministerio de ambiente y desarrollo sostenible, acorde a los lineamientos establecidos, asegurando la consistencia entre los informes y los planes operativos aprobados y reportando los resultados en los formatos establecidos. 2. Apoyar en la realización de mesas de trabajo o reuniones para guiar a las entidades que presentan proyectos de inversión del sector ambiente y desarrollo sostenible ante el ministerio, así como de los diferentes fondos del ministerio, en la presentación de los informes conforme a los procedimientos de la oficina asesora de planeación, garantizando la adecuada transferencia de los documentos a los repositorios oficiales y promoviendo mejoras en la calidad de los informes. 3. Prestar apoyo en la participación en la revisión, elaboración, actualización o divulgación de los procedimientos, metodologías, guías técnicas o manuales internos o proyectos tipo, respecto a las temáticas de responsabilidad del ministerio, para la evaluación y seguimiento de proyectos de inversión presentados por las entidades del sector ambiente y desarrollo sostenible y entidades territoriales, alineando los documentos a los criterios y lineamientos definidos por el sistema general de regalías y las directrices internas. 4. Brindar apoyo en la proyección de las respuestas a las solicitudes de información, peticiones, quejas y reclamos dentro de los términos legales establecidos que efectúen los usuarios internos y externos de la entidad relacionados con sus funciones, integrando la trazabilidad y justificación técnica en todas las respuestas y reportes generados, garantizando su adecuada documentación en los repositorios oficiales.</t>
  </si>
  <si>
    <t>El valor del contrato a celebrar es hasta por la suma de OCHENTA Y SEIS MILLONES NOVECIENTOS CINCUENTA Y CINCO MIL PESOS M/CTE ($86.955.000), incluido los impuestos a que haya lugar.</t>
  </si>
  <si>
    <t>El término estrictamente indispensable para que el contratista cumpla con el objeto y obligaciones contractuales será 11 meses, o hasta 31 de diciembre del año de la suscripción del contrato, lo primero que ocurra</t>
  </si>
  <si>
    <t>El término estrictamente indispensable para que el contratista cumpla con el objeto y obligaciones contractuales será 11 meses o hasta 31 de diciembre del año de la suscripción del contrato, lo primero que ocurra</t>
  </si>
  <si>
    <t>EDDY JAZMINA QUINTERO PERILLA</t>
  </si>
  <si>
    <t>LINA MARCELA ARIAS ARIAS</t>
  </si>
  <si>
    <t>Prestar los servicios profesionales a la Subdirección de Educación y Participación para apoyar el desarrollo de actividades de participación en todas las etapas del ciclo vital.</t>
  </si>
  <si>
    <t>1. Apoyar el diseño e implementación de estrategias con enfoque diferencial para el fomento de la participación ciudadana en todas etapas del ciclo vital. 2. Contribuir a la elaboración de estrategias para la inclusión y participación efectiva de jóvenes y prácticas organizativas juveniles en las labores misionales de la dependencia. 3. Apoyar la planeación, coordinación y ejecución de actividades de participación ciudadana dirigidas a mujeres y comunidad LGBTI 4. Apoyar la generación de informes relacionados con el cumplimiento de acciones relacionadas con cada una de las etapas del ciclo vital.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</si>
  <si>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SANDRA PATRICIA SANABRIA HERNANDEZ</t>
  </si>
  <si>
    <t xml:space="preserve"> TRABAJO SOCIAL</t>
  </si>
  <si>
    <t>Prestar servicios profesionales para apoyar el diseño e implementación de acciones de participación ciudadana implementadas en el marco de los procesos estratégicos asociados a las dinámicas de Diálogo Social llevadas a cabo por la Subdirección de Educación y Participación.</t>
  </si>
  <si>
    <t>1. Apoyar el diseño e implementación de los procesos asociados con las dinámicas de la estrategia de diálogo social desarrollados por la dependencia. 2. Apoyar el seguimiento y monitoreo de los procesos de abordaje y transformación de la conflictividad ambiental, incorporando enfoques y herramientas propias del trabajo social. 3. Atender las situaciones de conflictividad ambiental manifiesta que requieran la atención institucional prioritaria. 4. Apoyar los procesos de articulación intra e interinstitucional relacionado con la estrategia de dialogo social. 5. Apoyar la consolidación de informes y reportes de seguimiento requeridos a la Subdirección.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</si>
  <si>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El valor del contrato a celebrar es hasta por la suma de CIENTO VEINTIÚN MILLONES DE PESOS M/CTE ($121.000.000) incluido los impuestos a que haya lugar.</t>
  </si>
  <si>
    <t>JACQUELINE SOTO QUIROS</t>
  </si>
  <si>
    <t>Prestar servicios profesionales para apoyar a la Oficina Asesora de Planeación del Ministerio de Ambiente y Desarrollo Sostenible, en el cumplimiento a los planes programas y proyectos de la oficina, así como el desarrollo de actividades que permitan a la oficina ejercer la función de secretaria técnica en fondos del sector ambiente y desarrollo sostenible.</t>
  </si>
  <si>
    <t>1. Acompañar a la Oficina Asesora de Planeación en la formulación, revisión, ejecución y seguimiento de los 
programas, proyectos, políticas y planes a cargo o con ocasión de las funciones que desempeña la Oficina y 
teniendo en cuenta los compromisos misionales.  
2. Apoyar el desarrollo de actividades de secretaria técnica de los fondos administrados por el Ministerio de 
Ambiente y Desarrollo Sostenible y Sistema General de Regalías asignadas la Oficina Asesora de 
Planeación.  
3. Apoyar con el seguimiento a la ejecución de las actividades administrativas asignadas a los grupos de 
trabajo de la Oficina, asegurando el cumplimiento de los compromisos establecidos.  
4. Prestar apoyo en la preparación y/o presentación y/o consolidación de los informes sobre el desarrollo de 
las actividades asignadas a la Oficina, según los parámetros dados por las instancias que los requieran, con  
la oportunidad y periodicidad requeridas, así como en la consolidación de respuestas recibidas por la Oficina 
teniendo en cuenta los lineamientos, procesos y procedimientos de la Entidad.  
5. Acompañar el desarrollo de los comités, mesas o grupos de trabajo reuniones en los que se convoque su 
asistencia por parte del Supervisor del contrato.  
6. Apoyar la revisión de informes de seguimiento y finales provenientes de los diferentes fondos y la 
asignación del Sistema General de Regalías, en el componente administrativo y/o financiero y/o presupuestal. 
7. Las demás que le sean asignadas por el supervisor del contrato y/o que se encuentren acordes con el 
objeto contractual.</t>
  </si>
  <si>
    <t>El valor del contrato a celebrar es hasta por la suma de CIENTO VEINTISEIS MILLONES QUINIENTOS MIL PESOS M/CTE ($126.500.000,00), incluido los impuestos a que haya lugar.</t>
  </si>
  <si>
    <t>LEYLA MARIA GARCIA MAYORCA REYES</t>
  </si>
  <si>
    <t>Prestar servicios profesionales para apoyar a la Oficina Asesora de Planeación OAP en el desarrollo, gestión y seguimiento de actividades dirigidas a cumplir con los compromisos relacionados con los programas transversales dirigidos a los actores diferenciales del Plan Nacional de Desarrollo, a través de actividades de acompañamiento y seguimiento con la implementación de los enfoques poblacional, diferencial y de género con los actores sociales priorizados y bajo el marco de los planes pactados y coordinados desde la Presidencia de la República y otras entidades del gobierno nacional.</t>
  </si>
  <si>
    <t>1. Apoyar técnicamente con el cumplimiento de los lineamientos para la rendición de cuentas de la implementación del acuerdo de paz establecidos en la Circular Conjunta 100-002-2023, articulados con el Programa de Transparencia y Ética Pública - PTEP. 2. Apoyar con la identificación y el seguimiento a las áreas técnicas que dan cumplimiento de los compromisos del Ministerio de Ambiente y Desarrollo Sostenible respecto de las recomendaciones emitidas por la Defensoría del Pueblo. 3. Brindar acompañamiento metodológico y técnico para la implementación de los enfoques poblacional- diferencial de género e interseccional en los programas, planes y proyectos que se ejecutan en las diferentes dependencias del Ministerio de Ambiente y Desarrollo Sostenible. 4. Aportar en la construcción de documentos técnicos y en la identificación y consolidación de información estratégica para apoyar el seguimiento de los compromisos del sector con diferentes poblaciones; grupos étnicos, mujeres, personas víctimas del conflicto armado interno y personas de los sectores sociales LGBTIQ+ requeridos para atender diferentes espacios. 5. Ofrecer la asistencia para atender los diferentes espacios convocados por el Departamento Nacional de Planeación, el Ministerio del Interior, la Unidad para las Víctimas y otras entidades del gobierno nacional en lo relacionado con los compromisos del sector con los actores estratégicos del PND. 6. Apoyar en la proyección de respuestas, en el marco del contrato, a las diferentes entidades que requieran información sobre compromisos de gestión institucional o del sector ambiental de competencia de la Oficina Asesora de Planeación. 7. Las demás actividades relacionadas con el objeto del contrato.</t>
  </si>
  <si>
    <t>El valor del contrato a celebrar es hasta por la suma de CIEN MILLONES NOVECIENTOS OCHENTA MIL PESOS M/CTE ($100.980.000,00), incluido los impuestos a que haya lugar.</t>
  </si>
  <si>
    <t>LAURA VICTORIA ALZATE RAMÍREZ</t>
  </si>
  <si>
    <t>Prestar servicios profesionales para apoyar a la Oficina Asesora de Planeación del Ministerio de Ambiente y Desarrollo Sostenible, en la proyección y revisión de respuestas y actos administrativos relacionados con los Fondos Administrados por el Ministerio y demás responsabilidades a cargo del Grupo de Gestión de Proyectos de la Oficina Asesora de Planeación.</t>
  </si>
  <si>
    <t>1. Apoyar la proyección y revisión de actos administrativos, respuestas a las solicitudes de información, derechos de petición y consultas que presenten personas naturales o jurídicas, entidades territoriales o del nivel nacional o de la sociedad civil, en temas relacionados con la financiación de proyectos de los Fondos de FCA, FONAM y SGR, así como a las comunicaciones emitidas en el Grupo de Gestión de Proyectos. 2. Brindar apoyo en la elaboración de un cuadro de control para hacer seguimiento de las comunicaciones y solicitudes remitidas a la Oficina Asesora de Planeación relacionadas con proyectos de inversión, para su consolidación y elaborar reportes requeridos por la Coordinación. 3. Asistir a las reuniones y/o capacitaciones que sean programadas o indicadas por el supervisor del contrato y que estén relacionadas con el marco contractual. 4. Brindar acompañamiento a la coordinación del Grupo de Gestión de Proyectos en el seguimiento para el cumplimiento oportuno de los compromisos y tareas asignadas y resultado de las reuniones de coordinación del Grupo de Gestión de Proyectos. 5. Prestar apoyo en la elaboración de actas de sesiones ordinarias y extraordinarias para la firma del presidente y la secretaría técnica del Fondo de Compensación Ambiental así como su convocatoria. 6. Todas las demás asignadas por el supervisor del contrato relacionadas con el ejercicio de sus obligaciones y del objeto contractual.</t>
  </si>
  <si>
    <t>El valor del contrato a celebrar es hasta por la suma de SESENTA Y SEIS MILLONES QUINIENTOS CINCUENTA MIL PESOS M/CTE ($66.550.000,00), incluido los impuestos a que haya lugar.</t>
  </si>
  <si>
    <t>NANCY MILENA MARTIN MARTÍNEZ   </t>
  </si>
  <si>
    <t>CIENCIA DE LA INFORMACIÓN Y BIBLIOTECOLOGIA</t>
  </si>
  <si>
    <t>Prestar servicios profesionales para apoyar a la Oficina Asesora de Planeación, en las acciones tendientes al desarrollo de la gestión documental, administracion de archivos, así como de los instrumentos archivisticos, organización de expedientes, transferencias, siguiendo los lineamientos del Ministerio de Ambiente y Desarrollo Sostenible y demás normas archivísticas aplicables.</t>
  </si>
  <si>
    <t>1. Apoyar la intervención de archivos, transferencias documentales y todo lo relacionado con el cumplimiento a la aplicación de la Tabla de Retención documental (TRD) de la Oficina Asesora de Planeación. 2. Apoyar el seguimiento y verificación a los procesos técnicos de organización de los archivos de gestión y la creación de expedientes físicos, híbridos y/o electrónicos, con base en la Tabla de Retención Documental TRD cumpliendo con parámetros de calidad conforme al Manual de Gestión Documental y procedimientos que existen en el Ministerio. 3. Prestar apoyo en la realización del inventario de expedientes físico y electrónicos correspondiente al Archivo de Gestión de la Oficina Asesora de Planeación, para verificar su completitud dando cumplimiento a los parámetros de calidad conforme a los procedimientos que existen en el Ministerio en materia de gestión documental. 4. Apoyar los trámites para cierre gestionados en la herramienta de Administración y Recepción de Correspondencia Ambiental - ARCA y tramitar los cierres a los radicados asignados mensualmente e incorporándolos en sus respectivos expedientes electrónicos. 5. Apoyar los reportes de plan de acción, riesgos, respuestas a entes de control interno y externo, entre otros que solicite el supervisor 6. Brindar apoyo en la actualización del formato de préstamos y devoluciones de archivo de los expedientes de la dependencia, haciendo seguimiento y atender las solicitudes realizadas por parte de los usuarios internos y externos; así como la digitalización de expedientes requeridos en consulta. 7. Brindar asistencia en las reuniones, capacitaciones y/o eventos que sean requeridos, así como atender las demás actividades que le sean asignadas por el Supervisor del Contrato y que tenga relación con el objeto contractual. 8. Dar cumplimiento a las normas expedidas por el Archivo General de la Nación "Jorge Palacios Preciado", que le sean aplicables, toda vez que intervendrá documentos públicos., que le sean aplicables, toda vez que intervendrá documentos públicos.</t>
  </si>
  <si>
    <t>El valor del contrato a celebrar es hasta por la suma de SESENTA Y UN MILLONES SETECIENTOS DIEZ MIL PESOS M/CTE ($ 61.710.000,00), incluido los impuestos a que haya lugar.</t>
  </si>
  <si>
    <t>PAOLA MORA CABEZA</t>
  </si>
  <si>
    <t>Prestación de servicios profesionales a la Dirección de Asuntos Marinos, Costeros y Recursos Acuáticos del Ministerio de Ambiente y Desarrollo Sostenible para apoyar la generación de insumos técnicos y propuestas metodológicas que contribuyan al desarrollo de estrategias para el control y mejoramiento de la calidad ambiental marina y costera, particularmente en lo relacionado con los sedimentos marinos.</t>
  </si>
  <si>
    <t>1. Proporcionar asistencia técnica para la validación y análisis de información técnica secundaria de sedimentos marinos recibidos de diferentes sectores públicos y privados, que permita desarrollar una propuesta de criterios de calidad de sedimentos marinos para el país. 2. Apoyo técnico para la articulación institucional en la estructuración del proyecto para el levantamiento de la línea base nacional de calidad de sedimentos marinos, que considere la disponibilidad de información primaria en entidades públicas y privadas del país. 3. Apoyar la formulación, seguimiento o implementación de proyectos y/o normativas relacionadas con la gestión de sedimentos marino-costeros y de sedimentos provenientes de dragados, así como fortalecer las capacidades técnicas requeridas sobre el tema. 4. Apoyar las actividades que propendan por el cumplimiento de las metas de Plan de Acción de Biodiversidad de Colombia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5. Apoyar en la generación de insumos que hacen parte del Plan de Acción Institucional 2026 y que le sean designadas por el supervisor. 6. Mantener actualizada la información del drive (Carpeta digital) de la DAMCRA correspondiente a los trámites asignados. 7. Las demás actividades relacionadas con el desarrollo del objeto del presente contrato, incluyendo la supervisión de los contratos y/o convenios que le sean designados por el supervisor.</t>
  </si>
  <si>
    <t>KATHERINE JOHANNA MEJIA QUINTERO</t>
  </si>
  <si>
    <t>ALFREDO MATIZ PIZARRO</t>
  </si>
  <si>
    <t>Prestación de servicios profesionales a la Dirección de Asuntos Marinos, Costeros y Recursos Acuáticos del Ministerio Ambiente y Desarrollo Sostenible, para apoyar la estructuración de lineamientos técnicos ambientales que soporten el pronunciamiento institucional relacionado con el desarrollo de actividades productivas sectoriales en las zonas marino-costeras, insulares y oceánicas del país, así como contribuir a la gestión y seguimiento de los compromisos asumidos en relación con la Ecorregión Pacífico.</t>
  </si>
  <si>
    <t xml:space="preserve">1. Apoyar en la elaboración del procedimiento de acuerdo al Sistema Integrado de Gestión para la 
incorporación de pronunciamientos técnicos, lineamientos y estrategias que promuevan el concepto 
de desarrollo sostenible de actividades productivas sectoriales en las zonas marino-costeras, 
insulares y oceánicas del país. 
2. Apoyar en la elaboración de documentos técnicos con criterios de desarrollo sostenible que soporten 
la ejecución de actividades productivas sectoriales y aporten al ordenamiento ambiental de las zonas 
costeras y oceánicas del país, incluyendo aquellas sujetas de licenciamiento ambiental. 
3.Suministrar insumos para la actualización de la base de datos y cierre de los conceptos y/o 
pronunciamientos técnicos relacionados con el Título 5 “Investigaciones científicas o tecnológicas 
marinas” del Decreto 1070 de 2015 “Por el cual se expide el Decreto Reglamentario del Sector 
Administrativo de Defensa”.  
4. Apoyar el desarrollo de acciones para el cumplimiento y seguimiento a sentencias relacionadas con 
la reducción de impactos ambientales asociados con actividades productivas sectoriales en 
ecosistemas marino-costeros. 
5. Apoyar la consolidación de información y seguimiento al programa aprobado por el fondo para la vida 
y la biodiversidad para la ecorregión Pacífico, junto a la elaboración y consolidación de su acuerdo. 
6.Apoyar las actividades que propendan por el cumplimiento de las metas de Plan de Acción   de  
Biodiversidad  de Colombia - 2030, metas de Acción Climática, elaborar consideraciones técnicas en 
actividades y proyectos sectoriales, así como participar en la elaboración de ayudas de memorias, 
actas, respuestas a derechos de petición y consultas en general, con criterios de calidad y 
oportunidad dando cumplimiento a los términos legales y en cumplimiento de su objeto contractual. 
7. Apoyar en la generación de insumos que hacen parte del Plan de Acción Institucional 2026 y que le 
sean designadas por el supervisor. 
8. Mantener actualizada la información del drive (Carpeta digital) de la DAMCRA correspondiente a los 
trámites asignados. 
9. Las demás actividades relacionadas con el desarrollo del objeto del presente contrato, incluyendo la 
supervisión de los contratos y/o convenios que le sean designados por el supervisor. </t>
  </si>
  <si>
    <t>JUAN PABLO CALDAS ARISTIZABAL</t>
  </si>
  <si>
    <t>Prestación de servicios profesionales a la Dirección de Asuntos Marinos, Costeros y Recursos Acuáticos del Ministerio de Ambiente y Desarrollo Sostenible para aportar a la gestión, manejo y seguimiento de las estrategias de conservación de los recursos hidrobiológicos en el marco del Comité Ejecutivo para la Pesca y contribuir con insumos técnicos en el Comité Nacional de Cogestión para las Capturas Incidentales en Colombia orientado a contribuir a la implementación del Plan de Acción de Biodiversidad 2030.</t>
  </si>
  <si>
    <t>1. Contribuir a la preparación de todos los espacios, insumos técnicos y discusiones, para fijar, de común acuerdo con el Ministerio de Agricultura y Desarrollo Rural y la Autoridad Nacional de Acuicultura y Pesca, con base en la mejor evidencia científica e información estadística disponibles las especies y los volúmenes de pesca susceptibles de ser aprovechados en las aguas continentales y en los mares adyacentes, con base en los cuales la autoridad competente expedirá los correspondientes permisos de aprovechamiento. 2. Apoyar en la implementación de la hoja de ruta para reducir las capturas incidentales de especies en peligro, amenazadas y protegidas asociadas a las prácticas pesqueras. 3. Apoyar en la elaboración e implementación del plan de trabajo articulado con las entidades competentes y comunidades, para el cumplimiento de las actividades definidas en las líneas de acción del “Plan de Acción Nacional para la Conservación y Aprovechamiento Sostenible del Caracol Pala, Aliger gigas, en el Archipiélago de San Andrés, Providencia y Santa Catalina “Reserva de Biosfera Seaflower” y el Caribe colombiano de acuerdo con las competencias de MinAmbiente, así como el seguimiento y la atención a los requerimientos de entes de control sobre la sentencia Caracol Pala. 4. Apoyar el desarrollo de capacidades en la gestión de los recursos hidrobiológicos y prácticas de pesca sostenibles para recuperar y monitorear las poblaciones de especies en peligro, amenazadas y protegidas. 5. Brindar apoyo técnico para la generación y/o revisión de las iniciativas normativas y estrategias relacionados con la conservación y regulación del aprovechamiento de los recursos hidrobiológicos y el tráfico de fauna silvestre en el ámbito marino costero. 6. Participar y apoyar en la organización de talleres, reuniones, actividades y otros espacios de articulación pertinentes que realiza MINAMBIENTE relacionados con el objeto del contrato. 7. Apoyar las actividades que propendan por el cumplimiento de las metas de Plan de Acción de Biodiversidad de Colombia -2030, metas de Acción Climática, elaborar consideraciones técnicas en actividades y proyectos sectoriales relacionados con el tema recursos hidrobiológicos, así como participar en la elaboración de conceptos, propuestas de proyectos, ayudas de memorias, actas, respuestas a derechos de petición (PQRs) y consultas en general, con criterios de calidad y oportunidad dando cumplimiento a los términos legales y en cumplimiento de su objeto contractual. 8. Apoyar en la generación de insumos que hacen parte del Plan de Acción Institucional 2026 y que le sean designadas por el supervisor. 9. Compilar y proporcionar en formato digital todos los datos, registros fotográficos y audiovisuales, así como los documentos y análisis generados, de acuerdo a las obligaciones del contrato y mantener actualizada la información del drive (Carpeta digital) de la DAMCRA correspondiente a los trámites asignados. 10. Las demás actividades relacionadas con el desarrollo del objeto del presente contrato, incluyendo la supervisión de los contratos y/o convenios que le sean designados por el supervisor.</t>
  </si>
  <si>
    <t>DANIELA YULIETH MEJIA PEÑATA</t>
  </si>
  <si>
    <t>Apoyar a la Dirección por medio del grupo de adaptación al cambio climático en la estructuración de una estrategia institucional de asistencias técnicas para la interacción con las entidades del sector ambiente, orientada a facilitar la planeación, implementación y seguimiento de compromisos de adaptación en la NDC 3.0, PNCC, PNACC y PIGCCS Ambiente.</t>
  </si>
  <si>
    <t xml:space="preserve">1. Apoyar en la recopilación de experiencias exitosas de adaptación al cambio climático en el sector Salud 
y de la Protección Social, y Ambiente y Desarrollo Sostenible, para construir un diagnóstico inicial de 
necesidades con enfoque basado en ecosistemas. 
2. Apoyar en la recopilación de experiencias exitosas de adaptación al cambio climático en los nodos 
regionales de cambio climático de Pacífico Sur y Norte, para construir un diagnóstico inicial de 
necesidades con énfasis en zonas costeras, marinas e insulares. 
3. Contribuir en la construcción colaborativa de un borrador metodológico intermedio de la guía de 
asistencias técnicas, incluyendo prueba piloto con autoridades ambientales del nodo regional de 
cambio climático y otras entidades. 
4. Aportar en el desarrollo del documento técnico de la guía de asistencias técnicas, con lineamientos 
claros para la evaluación del riesgo climático y vulnerabilidad, planeación, implementación, 
seguimiento y reporte de acciones de adaptación al cambio climático. 
5. Apoyar en los asuntos relacionados con Plan Nacional de Desarrollo, Objetivos de Desarrollo 
Sostenible y documentos del Consejo Nacional de Política Económica y Social (CONPES), que 
guarden relación con el objeto del contrato.                               
6.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9.Todas las demás que le sean asignadas por la Dirección y que tengan relación con el objeto 
contractual. </t>
  </si>
  <si>
    <t>MIGUEL ÁNGEL HERRERA HERNANDEZ</t>
  </si>
  <si>
    <t>Prestar servicios profesionales a la Dirección de Cambio Climático y Gestión del Riesgo del Ministerio de Ambiente y Desarrollo Sostenible para apoyar al grupo adaptación en la estructuración de una estrategia institucional de asistencias técnicas para la interacción con las entidades del sector ambiente, orientada a facilitar la planeación, implementación y seguimiento de compromisos de adaptación en la NDC 3.0, PNCC, PNACC y PIGCCS Ambiente.</t>
  </si>
  <si>
    <t xml:space="preserve">1. Apoyar en la recopilación de experiencias exitosas de adaptación al cambio climático en el sector 
Vivienda, Ciudad y Territorio (Viceministerio de Vivienda), para construir un diagnóstico inicial de 
necesidades con énfasis en ordenamiento ambiental territorial. 
2. Apoyar en la recopilación de experiencias exitosas de adaptación al cambio climático en los nodos 
regionales de cambio climático de Orinoquía y Amazonía, para construir un diagnóstico inicial de 
necesidades.  
3. Contribuir en la construcción colaborativa de un borrador metodológico intermedio de la guía de 
asistencias técnicas, incluyendo prueba piloto con autoridades ambientales del nodo regional de 
cambio climático y otras entidades. 
4. Aportar en el desarrollo del documento técnico de la guía de asistencias técnicas, con lineamientos 
claros para la evaluación del riesgo climático y vulnerabilidad, planeación, implementación, 
seguimiento y reporte de aciones de adaptación al cambio climático. 
5. Ofrecer acompañamiento técnico en la planificación, implementación y seguimiento de metas y 
medidas de adaptación que responden a los instrumentos referidos en la Ley 1931 de 2018, Ley 2169 
de 2021 y NDC 3.0, con énfasis en el sector ambiente y desarrollo sostenible. 
6. Apoyar la elaboración de insumos para el Reporte Bienal de Transparencia respecto de los 
instrumentos territoriales y sus objetivos de adaptación al cambio climático.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 </t>
  </si>
  <si>
    <t xml:space="preserve">C-3206-0900-5-40404A-3206003-02 </t>
  </si>
  <si>
    <t>DANIEL FELIPE ACOSTA MENDEZ</t>
  </si>
  <si>
    <t>Prestar servicios profesionales a la Dirección de Cambio Climático y Gestión del Riesgo del Ministerio de Ambiente y Desarrollo Sostenible para apoyar al grupo de mitigación en la estructuración, operación y administración del Registro Nacional de Emisiones de Gases de Efecto Invernadero – RENARE, mediante la generación de insumos técnicos y funcionales que fortalezcan su gestión como plataforma central de información climática.</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</si>
  <si>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2. Apoyar la estructuración, operación y administración del Registro Nacional de Emisiones de Gases de 
Efecto Invernadero – RENARE, mediante la generación, revisión y consolidación de insumos técnicos 
y funcionales que fortalezcan su gestión como plataforma central de información climática, asegurando 
su coherencia metodológica, su operatividad técnica y su contribución al cumplimiento de los 
compromisos nacionales e internacionales en materia de cambio climático. 
3. Apoyar la elaboración de insumos que le sean requeridos para la construcción de la Cuarta 
Comunicación Nacional en Cambio Climático y Segundo Reporte Bienal de Transparencia 
(CNCC+BTR2), de acuerdo con los ejes temáticos asignados. 
4. Apoyar la revisión y evaluación de documentos, estudios, productos de consultorías, proyectos de 
instrumentos normativos, documentos de proyectos, informes y/o reportes de instancias 
internacionales (FMI, OCDE, CMNUCC, etc.) 
5.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6.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</si>
  <si>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El valor del contrato a celebrar es hasta por la suma de SESENTA Y DOS MILLONES DE PESOS M/CTE ($62.000.000), incluido los impuestos a que haya lugar.</t>
  </si>
  <si>
    <t>El término estrictamente indispensable para que el contratista cumpla con el objeto y obligaciones contractuales será de OCHO (8) MESES, o hasta el 31 de diciembre de 2026 (lo primero que ocurra), contados a partir del cumplimiento de los requisitos de ejecución previo perfeccionamiento del contrato.</t>
  </si>
  <si>
    <t>OFELIA BAQUERO VERGARA</t>
  </si>
  <si>
    <t xml:space="preserve">1. Apoyar en la recopilación de experiencias exitosas de adaptación al cambio climático en los sectores 
Transporte, Ciencia, Tecnología e Innovación, Tecnologías de la Información y Comunicaciones, y 
Culturas, para construir un diagnóstico inicial de necesidades. 
2. Apoyar en la recopilación de experiencias exitosas de adaptación al cambio climático en los nodos 
regionales de cambio climático de Caribe e Insular, para construir un diagnóstico inicial de necesidades 
con énfasis en zonas costeras, marinas e insulares.  
3. Contribuir en la construcción colaborativa de un borrador metodológico intermedio de la guía de 
asistencias técnicas, incluyendo prueba piloto con autoridades ambientales del nodo regional de 
cambio climático y otras entidades. 
4. Aportar en el desarrollo del documento técnico de la guía de asistencias técnicas, con lineamientos 
claros para la evaluación del riesgo climático y vulnerabilidad, planeación, implementación, 
seguimiento y reporte de aciones de adaptación al cambio climático. 
5. Ofrecer acompañamiento técnico en la planificación, implementación y seguimiento de metas y 
medidas de adaptación que responden a los instrumentos referidos en la Ley 1931 de 2018, Ley 2169 
de 2021 y NDC 3.0, con énfasis en el sector ambiente y desarrollo sostenible. 
6. Apoyar la elaboración de insumos para el Reporte Bienal de Transparencia respecto de los 
instrumentos territoriales y sus objetivos de adaptación al cambio climático.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Ley.D 
9. Todas las demás que le sean asignadas por la Dirección y que tengan relación con el objeto 
contractual. </t>
  </si>
  <si>
    <t>El valor del contrato a celebrar es hasta por la suma de NOVENTA Y CUATRO MILLONES TRESCIENTOS CINCUENTA MIL PESOS M/CTE ($94.350.000), incluido los impuestos a que haya lugar.</t>
  </si>
  <si>
    <t>CRISTIAN CAMILO NOVOA GONZÁLEZ</t>
  </si>
  <si>
    <t>Prestar servicios profesionales a la Dirección de Cambio Climático y Gestión del Riesgo del Ministerio de Ambiente y Desarrollo Sostenible para apoyar al Grupo de Gestión del Riesgo en la implementación y seguimiento de estrategias, metodologías y herramientas institucionales del Sistema Nacional Ambiental – SINA, incluyendo acciones orientadas a la protección financiera, la gestión de pérdidas y daños, y la actualización de lineamientos, guías y documentos técnicos, garantizando la atención oportuna, eficiente y conforme a la normativa vigente de los requerimientos institucionales del sector</t>
  </si>
  <si>
    <t xml:space="preserve">1. Apoyar en la implementación en el Sistema Nacional Ambiental  la estrategia de  protección financiera 
del sector ambiente. 
2. Apoyar la implementación de la metodología EDANA-C en el componente de valoración económica 
para las autoridades ambientales; así como la actualización de la matriz de evaluación de la 
metodología. 
3. Apoyar técnicamente desde el componente económico el enfoque de pérdidas y daños, a partir del 
desarrollo y ejecución de una agenda de trabajo enmarcada en los compromisos nacionales e 
internacionales 
4. Apoyar con insumos desde el componente de economía ambiental los documentos técnicos emitidos  
por otras dependencias y entidades tendientes a la gestión del riesgo de desatres y cambio climático. 
5. Participar en reuniones relacionadas con el objeto contractual, para lo cual, se deben allegar los 
soportes de la asistencia, ayudas de memoria y soporte del seguimiento a los compromisos 
establecidos, en caso de aplicar. 
6.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7. Todas las demás que le sean asignadas por la Dirección y que tengan relación con el objeto 
contractual. </t>
  </si>
  <si>
    <t>LUZ MERY NARANJO CARDENAS</t>
  </si>
  <si>
    <t>Prestación de servicios profesionales en materia jurídica para apoyar las actuaciones administrativas de competencia del Grupo de Talento Humano y asistir jurídicamente al área en los asuntos de administración de personal, así como, apoyar jurídicamente al GTH en las mesas de negociación sindical que adelantadas por el Ministerio.</t>
  </si>
  <si>
    <t>1. Proyectar, revisar y hacer seguimiento a los actos administrativos en su componente jurídico, asignados cuando sean competencia del Grupo de Talento Humano. 2. Revisar y proyectar las respuestas a los requerimientos jurídicos, conceptos, consultas y peticiones de los diferentes entes de control y demás relacionadas con la administración y gestión del talento humano, conforme a las normas vigentes y procedimientos internos aplicables. 3. Adelantar el seguimiento jurídico a los acuerdos sindicales suscritos por el Ministerio en las mesas de negociación sindical singular y sectorial e implementar acciones tendientes para su cumplimiento. 4. Proyectar, consolidar y gestionar respuestas a derechos de petición, solicitudes de información y demás peticiones, solicitudes de órganos de control, que le sean solicitados por la supervisión en la plataforma ARCA o por cualquier otro medio o herramienta de la entidad relacionado con el objeto del contrato, para lo cual deberá dar cumplimiento a los términos previstos en la Ley. 5. Apoyar en la elaboración y revisión de documentos, en su componente jurídico, relacionados con los temas de negociación singular y sectorial. 6. Revisión y actualización de políticas internas, de conformidad con la legislación laboral vigente. 7. Asistir a las reuniones requeridas por el supervisor del contrato. 8. Gestionar en la plataforma documental establecida en el Ministerio, todos las actuaciones, requerimientos, y demás relacionados con el objeto contractual asignados. 9. Apoyar, gestionar y tramitar todos asuntos que se deriven de los planes y programas del Grupo de Talento Humano, que le sean asignados por la supervisión.</t>
  </si>
  <si>
    <t>El valor del contrato a celebrar es hasta por la suma de TREINTA Y CINCO MILLONES DE PESOS, M/CTE ($35.000.000), incluido los impuestos a que haya lugar</t>
  </si>
  <si>
    <t>El término estrictamente indispensable para que el contratista cumpla con el objeto y obligaciones contractuales será CINCO (05) MESES o hasta 31 de diciembre del año de la suscripción del contrato, lo primero que ocurra.</t>
  </si>
  <si>
    <t xml:space="preserve">NESTOR GERMAN LOPEZ VARGAS </t>
  </si>
  <si>
    <t xml:space="preserve"> INGENIERIA INDUSTRIAL</t>
  </si>
  <si>
    <t>Prestar servicios profesionales para adelantar actividades relacionadas con el ciclo PHVA del Sistema de Gestión de SST</t>
  </si>
  <si>
    <t>1.Apoyar en la implementación de las actividades del Plan Anual del Sistema de Gestión de Seguridad y Salud en el Trabajo del Ministerio. 2. Apoyar el seguimiento al cumplimiento de los controles operacionales como planes, programas y procedimientos inmersos en el Sistema de Gestión de Seguridad y Salud en el Trabajo por parte de los colaboradores de la entidad. 3. Realizar seguimiento a la gestión, así como a las acciones, compromisos adquiridos en las sesiones adelantadas del Comité Paritario de Seguridad y Salud en el Trabajo COPASST. 4. Apoyar la revisión, actualización e implementación de las políticas, documentos, planes y programas inmersos en el Sistema de Gestión de Seguridad y Salud en el Trabajo del Ministerio. 5. Realizar y documentar las investigaciones de los incidentes, accidentes o enfermedades laborales ocurridos en la sede o durante actividades del Ministerio, en conformidad con los procedimientos de la entidad. 6. Registrar y documentar de manera adecuada las actividades realizadas a través de informes, reportes, registros u otros mecanismos establecidos en el Sistema de Gestión de Seguridad y Salud en el Trabajo. 7. Documentar y dictar capacitaciones y/o charlas relacionadas con los riesgos identificados en la entidad y de acuerdo con el plan de capacitación de Seguridad y Salud en el Trabajo del ministerio. 8. Apoyar la implementación del plan de emergencias y contingencias de la entidad de acuerdo con lo establecido en el documento y en el plan de trabajo anual de seguridad y salud en el trabajo, atendiendo las diferentes emergencias que surjan en la entidad. 9. Apoyar la elaboración, seguimiento y cierre de planes de mejoramiento derivados de incidentes, auditorías, inspecciones o evaluaciones internas. 10. Gestionar en la plataforma documental establecida en el Ministerio, todas las actuaciones, requerimientos, y demás relacionados con el objeto contractual asignados. 11. Las demás que le sean asignadas por el supervisor en relación con el objeto del contrato.</t>
  </si>
  <si>
    <t>El valor del contrato a celebrar es hasta por la suma de SETENTA Y NUEVE MILLONES OCHOCIENTOS MIL PESOS M/CTE ($79.800.000), incluido los impuestos a que haya lugar</t>
  </si>
  <si>
    <t>El término estrictamente indispensable para que el contratista cumpla con el objeto y obligaciones contractuales será ONCE (11) MESES Y DOCE (12) DÍAS, o hasta 31 de diciembre del año de la suscripción del contrato, lo primero que ocurra.</t>
  </si>
  <si>
    <t>LUIS MIGUEL RAMIREZ ANAYA</t>
  </si>
  <si>
    <t>Prestar servicios profesionales para apoyar al Grupo de Talento Humano en materia jurídica con la proyección de actos administrativos, respuestas a las solicitudes realizadas por entidades del orden nacional y distrital y demás terceros que requieran información del GTH.</t>
  </si>
  <si>
    <t>1. Proyectar actos administrativos, requerimientos y respuestas a peticiones internas y externas en materia laboral y de seguridad social a cargo del Ministerio de Ambiente y Desarrollo Sostenible. 2. Proyectar el insumo de las respuestas a las acciones de tutela y demandas que sea requerida al Grupo de Talento Humano. 3. Proyectar las respuestas a los requerimientos que realice las administradoras de fondo de pensiones. 4. Apoyar la etapa poscontractual del Grupo de Talento Humano generando los documentos para las liquidaciones de los contratos que sean asignados por el supervisor 5. Apoyar los cierres de los contratos del Grupo de Talento Humano, de conformidad con los lineamientos dados por el Grupo de Contratos 6. Gestionar en la plataforma documental establecida en el Ministerio, todos las actuaciones, requerimientos, y demás relacionados con el objeto contractual asignados. 7. Las demás que le sean asignadas por el supervisor en relación con el objeto del contrato.</t>
  </si>
  <si>
    <t>El valor del contrato a celebrar es hasta por la suma SETENTA Y NUEVE MILLONES OCHOCIENTOS MIL PESOS, M/CTE ($79.800.000), incluido los impuestos a que haya lugar</t>
  </si>
  <si>
    <t>El término estrictamente indispensable para que el contratista cumpla con el objeto y obligaciones contractuales será ONCE (11) MESES Y DOCE (12) DÍAS, o hasta 30 de diciembre del año de la suscripción del contrato, lo primero que ocurra.</t>
  </si>
  <si>
    <t>YUDY PATRICIA CALDERON SILVA</t>
  </si>
  <si>
    <t>Prestación de servicios profesionales para brindar acompañamiento jurídico en el desarrollo de estrategias, seguimiento y propuestas en las mesas de negociación sindical singular y sectorial que adelante el Ministerio de Ambiente y Desarrollo Sostenible, así como, brindar apoyo jurídico en materia laboral a los requerimientos realizados por terceros en el marco de los planes y programas del GTH.</t>
  </si>
  <si>
    <t>1. Analizar la información de los acuerdos colectivos suscritos previamente por el Ministerio de Ambiente y Desarrollo Sostenible con las organizaciones sindicales, a fin de contar con un análisis jurídico previo a la presentación y análisis del nuevo pliego de solicitudes. 2. Proyectar, revisar y hacer seguimiento a todos los documentos que se generen con ocasión al desarrollo de los planes y programas del Grupo de Talento Humano. 3. Apoyar jurídicamente lo que se ocasione en virtud de los resultados de la mesa de negociación. 3. Proporcionar apoyo en la toma de decisiones del Grupo de Talento Humano en la administración de personal. 4. Brindar asesoría al Ministerio de Ambiente y Desarrollo Sostenible a través del Grupo de Talento Humano en la negociación colectiva participando y acompañando al equipo negociador en las mesas que se adelanten en este marco. 5. Apoyar en el estudio, revisión jurídica y propuestas que permitan en el marco de la ley, para avanzar en el cumplimiento de los acuerdos de la mesa sectorial ambiental, que actualmente lidera el Ministerio como cabeza de sector.</t>
  </si>
  <si>
    <t>El valor del contrato a celebrar es hasta por la suma de OCHENTA Y DOS MILLONES OCHENTA MIL PESOS, M/CTE ($82.080.000), incluido los impuestos a que haya lugar</t>
  </si>
  <si>
    <t>SANDRA MILENA SANCHEZ GAMBA</t>
  </si>
  <si>
    <t>Prestar servicios profesionales para apoyar al Grupo de Talento Humano del Ministerio de Ambiente y Desarrollo Sostenible, en la formulación, ejecución y mejoramiento del Sistema de Gestión Integral de Calidad del Ministerio de Ambiente y Desarrollo Sostenible.</t>
  </si>
  <si>
    <t>1. Apoyar el seguimiento a los indicadores de gestión que en el marco de los planes y programas del Grupo de Talento Humano sean formulados para el PAI. 2. Proyectar los planes, políticas y estrategias que en el marco de la gestión de calidad del Ministerio de Ambiente y Desarrollo Sostenible sean de competencia del Grupo de Talento Humano. 3. Realizar el seguimiento al plan de austeridad del gasto asociado al GTH. 4. Asistir a las reuniones que en el marco del Sistema de Gestión de Calidad sean programadas para seguimiento. 5. Apoyar la revisión y actualización de los procesos y procedimientos que hacen parte del Sistema de Gestión de Calidad del GTH. 6. Gestionar en la plataforma documental establecida en el Ministerio, todos las actuaciones, requerimientos, y demás relacionados con el objeto contractual asignados. 7. Las demás que le sean asignadas por el supervisor en relación con el objeto del contrato.</t>
  </si>
  <si>
    <t>El valor del contrato a celebrar es hasta por la suma de SETENTA Y NUEVE MILLONES OCHOCIENTOS MIL PESOS, M/CTE ($79.800.000), incluido los impuestos a que haya lugar</t>
  </si>
  <si>
    <t>HÉCTOR MAURICIO ZEA SANDOVAL</t>
  </si>
  <si>
    <t>1. Diligenciar y mantener actualizado el instrumento de seguimiento a la implementación de la 
gobernanza forestal en la jurisdicción de las autoridades ambientales que le sean asignadas.
2. Proyectar documento técnico de análisis sobre la implementación de la gobernanza forestal en las
autoridades ambientales que le sean asignadas, para el periodo de análisis 2020-2025.
3. Proyectar documento técnico de análisis de la implementación del "protocolo 0 - Protocolo para la 
revisión y evaluación de planes de manejo forestal en bosque natural" que incluya la revisión de los 
expedientes aperturados en 2025 y 2026, relacionados con el manejo forestal sostenible en 
jurisdicción de las autoridades ambientales que le sean asignadas y presentar propuestas para su 
actualización, de conformidad con la normativa forestal vigente.
4. Apoyar a la DBBSE en el seguimiento a la resolución por medio de la cual se fija el cupo global de
aprovechamiento forestal en la autoridad ambiental que le sea asignada.
5. Participar técnicamente en los procesos de actualización y/o formulación de iniciativas normativas
relacionadas con la gestión forestal.
6. Generar documento de concepto técnico de evaluación de las solicitudes de permiso Cites para 
exportación e importación de productos forestales maderables.
7. Asistir a espacios de diálogo y participación dirigidos a la consolidación de la gobernanza forestal y/o 
en la implementación del PICD, en jurisdicción de las autoridades ambientales que le sean 
asignadas.
8. Atender oportunamente las PQRS que le sean asignadas en el marco del objeto contractual, dentro 
de los términos establecidos en la ley y demás disposiciones legales vigentes.
9. Las demás que se requieran para la adecuada ejecución del objeto contractual</t>
  </si>
  <si>
    <t>MERY JOHANNA LADINO ZULUAGA</t>
  </si>
  <si>
    <t>1. Diligenciar y mantener actualizado el instrumento de seguimiento a la implementación de la 
gobernanza forestal en la jurisdicción de las autoridades ambientales que le sean asignadas.
2. Proyectar documento técnico de análisis sobre la implementación de la gobernanza forestal en las 
autoridades ambientales que le sean asignadas, para el periodo de análisis 2020-2025. 
3. Proyectar documento técnico de análisis de la implementación del "protocolo 0 - Protocolo para la 
revisión y evaluación de planes de manejo forestal en bosque natural" que incluya la revisión de los 
expedientes aperturados en 2025 y 2026, relacionados con el manejo forestal sostenible en 
jurisdicción de las autoridades ambientales que le sean asignadas y presentar propuestas para su 
actualización, de conformidad con la normativa forestal vigente. 
4. Apoyar a la DBBSE en el seguimiento a la resolución por medio de la cual se fija el cupo global de 
aprovechamiento forestal en la autoridad ambiental que le sea asignada 
5. Participar técnicamente en los procesos de actualización y/o formulación de iniciativas normativas 
relacionadas con la gestión forestal. 
6. Asistir a espacios de diálogo y participación dirigidos a la consolidación de la gobernanza forestal y/o 
en la implementación del PICD, en jurisdicción de las autoridades ambientales que le sean 
asignadas. 
7. Atender oportunamente las PQRS que le sean asignadas en el marco del objeto contractual, dentro 
de los términos establecidos en la ley y demás disposiciones legales vigentes. 
8. Las demás que se requieran para la adecuada ejecución del objeto contractual.</t>
  </si>
  <si>
    <t>CARLOS WILLIAM RODRIGUEZ CONTRERAS</t>
  </si>
  <si>
    <t>1. Diligenciar  y mantener  actualizado el instrumento de  seguimiento a la  implementación de la  
gobernanza forestal  en la jurisdicción de las autoridades ambientales que le sean asignadas.
2. Proyectar documento técnico de análisis sobre la implementación de la gobernanza forestal en las 
autoridades ambientales que le sean asignadas, para el periodo de análisis 2020-2025. 
3. Proyectar documento técnico de análisis de la implementación del "protocolo 0 - Protocolo para la 
revisión y evaluación de planes de manejo forestal en bosque natural" que incluya la revisión de los 
expedientes aperturados en 2025 y 2026, relacionados con el manejo forestal sostenible en 
jurisdicción de las autoridades ambientales que le sean asignadas y presentar propuestas para su 
actualización, de conformidad con la normativa forestal vigente.
4. Participar técnicamente en los procesos de actualización y/o formulación de iniciativas normativas 
relacionadas con la gestión forestal.
5. Apoyar a la DBBSE en el seguimiento a la resolución por medio de la cual se fija el cupo global de 
aprovechamiento forestal  en la autoridad ambiental que le sea asignada.
6. Generar documento de concepto técnico de evaluación de las solicitudes de permiso Cites para 
exportación e importación de productos forestales maderables
7. Asistir a espacios de diálogo y participación dirigidos a la consolidación de la gobernanza forestal y/o 
en la implementación del PICD, en jurisdicción de las autoridades ambientales del objeto.
8. Atender oportunamente las PQRS que le sean asignadas en el marco del objeto contractual, dentro 
de los términos establecidos en la ley y demás disposiciones legales vigentes. 
9. Las demás que sean asignadas por el supervisor relacionadas con el objeto del Contrato</t>
  </si>
  <si>
    <t>DIANA CAROLINA GRANDE PULIDO</t>
  </si>
  <si>
    <t>1. Diligenciar y mantener actualizado el instrumento de seguimiento a la implementación de la 
gobernanza forestal en la jurisdicción de las autoridades ambientales que le sean asignadas.
2. Proyectar documento técnico de análisis sobre la implementación de la gobernanza forestal en las 
autoridades ambientales  descritas en el objeto, para el periodo de análisis 2020-2025. 
3. Proyectar documento técnico de análisis de la implementación del "protocolo 0 - Protocolo para la 
revisión y evaluación de planes de manejo forestal en bosque natural" que incluya la revisión de los 
expedientes aperturados en 2025 y 2026, relacionados con el manejo forestal sostenible en 
jurisdicción de las autoridades ambientales que le sean asignadas y presentar propuestas para su 
actualización, de conformidad con la normativa forestal vigente.
4. Apoyar a la DBBSE en el seguimiento a la resolución por medio de la cual se fija el cupo global de 
aprovechamiento forestal en la autoridad ambiental que le sea asignada.  
5. Participar desde el componente técnico en los procesos de actualización y/o formulación de 
iniciativas normativas relacionadas con la gestión forestal en la autoridad ambiental que le sea 
asignada.
6. Generar documento de concepto técnico de evaluación de las solicitudes de permiso Cites para 
exportación e importación de productos forestales maderables. 
7. Asistir a espacios de diálogo y participación dirigidos a la consolidación de la gobernanza forestal y/o 
en la implementación del PICD, en jurisdicción de las autoridades ambientales del objeto.
8. Atender oportunamente las PQRS que le sean asignadas en el marco del objeto contractual, dentro 
de los términos establecidos en la ley y demás disposiciones legales vigentes. 
9.Las demás que se requieran para la adecuada ejecución del objeto contractual.</t>
  </si>
  <si>
    <t>https://community.secop.gov.co/Public/Tendering/OpportunityDetail/Index?noticeUID=CO1.NTC.9366131&amp;isFromPublicArea=True&amp;isModal=true&amp;asPopupView=true</t>
  </si>
  <si>
    <t>https://community.secop.gov.co/Public/Tendering/OpportunityDetail/Index?noticeUID=CO1.NTC.9366146&amp;isFromPublicArea=True&amp;isModal=true&amp;asPopupView=true</t>
  </si>
  <si>
    <t>https://community.secop.gov.co/Public/Tendering/OpportunityDetail/Index?noticeUID=CO1.NTC.9366514&amp;isFromPublicArea=True&amp;isModal=true&amp;asPopupView=true</t>
  </si>
  <si>
    <t>https://community.secop.gov.co/Public/Tendering/OpportunityDetail/Index?noticeUID=CO1.NTC.9366366&amp;isFromPublicArea=True&amp;isModal=true&amp;asPopupView=true</t>
  </si>
  <si>
    <t>https://community.secop.gov.co/Public/Tendering/OpportunityDetail/Index?noticeUID=CO1.NTC.9366378&amp;isFromPublicArea=True&amp;isModal=true&amp;asPopupView=true</t>
  </si>
  <si>
    <t>https://community.secop.gov.co/Public/Tendering/OpportunityDetail/Index?noticeUID=CO1.NTC.9366806&amp;isFromPublicArea=True&amp;isModal=true&amp;asPopupView=true</t>
  </si>
  <si>
    <t>https://community.secop.gov.co/Public/Tendering/OpportunityDetail/Index?noticeUID=CO1.NTC.9366841&amp;isFromPublicArea=True&amp;isModal=true&amp;asPopupView=true</t>
  </si>
  <si>
    <t>https://community.secop.gov.co/Public/Tendering/OpportunityDetail/Index?noticeUID=CO1.NTC.9368231&amp;isFromPublicArea=True&amp;isModal=true&amp;asPopupView=true</t>
  </si>
  <si>
    <t>https://community.secop.gov.co/Public/Tendering/OpportunityDetail/Index?noticeUID=CO1.NTC.9366943&amp;isFromPublicArea=True&amp;isModal=true&amp;asPopupView=true</t>
  </si>
  <si>
    <t>https://community.secop.gov.co/Public/Tendering/OpportunityDetail/Index?noticeUID=CO1.NTC.9367118&amp;isFromPublicArea=True&amp;isModal=true&amp;asPopupView=true</t>
  </si>
  <si>
    <t>https://community.secop.gov.co/Public/Tendering/OpportunityDetail/Index?noticeUID=CO1.NTC.9368771&amp;isFromPublicArea=True&amp;isModal=true&amp;asPopupView=true</t>
  </si>
  <si>
    <t>https://community.secop.gov.co/Public/Tendering/OpportunityDetail/Index?noticeUID=CO1.NTC.9369804&amp;isFromPublicArea=True&amp;isModal=true&amp;asPopupView=true</t>
  </si>
  <si>
    <t>https://community.secop.gov.co/Public/Tendering/OpportunityDetail/Index?noticeUID=CO1.NTC.9367801&amp;isFromPublicArea=True&amp;isModal=true&amp;asPopupView=true</t>
  </si>
  <si>
    <t>https://community.secop.gov.co/Public/Tendering/OpportunityDetail/Index?noticeUID=CO1.NTC.9367926&amp;isFromPublicArea=True&amp;isModal=true&amp;asPopupView=true</t>
  </si>
  <si>
    <t>https://community.secop.gov.co/Public/Tendering/OpportunityDetail/Index?noticeUID=CO1.NTC.9368440&amp;isFromPublicArea=True&amp;isModal=true&amp;asPopupView=true</t>
  </si>
  <si>
    <t>https://community.secop.gov.co/Public/Tendering/OpportunityDetail/Index?noticeUID=CO1.NTC.9369000&amp;isFromPublicArea=True&amp;isModal=true&amp;asPopupView=true</t>
  </si>
  <si>
    <t>https://community.secop.gov.co/Public/Tendering/OpportunityDetail/Index?noticeUID=CO1.NTC.9369328&amp;isFromPublicArea=True&amp;isModal=true&amp;asPopupView=true</t>
  </si>
  <si>
    <t>https://community.secop.gov.co/Public/Tendering/OpportunityDetail/Index?noticeUID=CO1.NTC.9369357&amp;isFromPublicArea=True&amp;isModal=true&amp;asPopupView=true</t>
  </si>
  <si>
    <t>https://community.secop.gov.co/Public/Tendering/OpportunityDetail/Index?noticeUID=CO1.NTC.9369745&amp;isFromPublicArea=True&amp;isModal=true&amp;asPopupView=true</t>
  </si>
  <si>
    <t>https://community.secop.gov.co/Public/Tendering/OpportunityDetail/Index?noticeUID=CO1.NTC.9368544&amp;isFromPublicArea=True&amp;isModal=true&amp;asPopupView=true</t>
  </si>
  <si>
    <t>https://community.secop.gov.co/Public/Tendering/OpportunityDetail/Index?noticeUID=CO1.NTC.9368645&amp;isFromPublicArea=True&amp;isModal=true&amp;asPopupView=true</t>
  </si>
  <si>
    <t>https://community.secop.gov.co/Public/Tendering/OpportunityDetail/Index?noticeUID=CO1.NTC.9369540&amp;isFromPublicArea=True&amp;isModal=true&amp;asPopupView=true</t>
  </si>
  <si>
    <t>https://community.secop.gov.co/Public/Tendering/OpportunityDetail/Index?noticeUID=CO1.NTC.9368766&amp;isFromPublicArea=True&amp;isModal=true&amp;asPopupView=true</t>
  </si>
  <si>
    <t>https://community.secop.gov.co/Public/Tendering/OpportunityDetail/Index?noticeUID=CO1.NTC.9369172&amp;isFromPublicArea=True&amp;isModal=true&amp;asPopupView=true</t>
  </si>
  <si>
    <t>https://community.secop.gov.co/Public/Tendering/OpportunityDetail/Index?noticeUID=CO1.NTC.9370673&amp;isFromPublicArea=True&amp;isModal=true&amp;asPopupView=true</t>
  </si>
  <si>
    <t>https://community.secop.gov.co/Public/Tendering/OpportunityDetail/Index?noticeUID=CO1.NTC.9370709&amp;isFromPublicArea=True&amp;isModal=true&amp;asPopupView=true</t>
  </si>
  <si>
    <t>https://community.secop.gov.co/Public/Tendering/OpportunityDetail/Index?noticeUID=CO1.NTC.9368436&amp;isFromPublicArea=True&amp;isModal=true&amp;asPopupView=true</t>
  </si>
  <si>
    <t>https://community.secop.gov.co/Public/Tendering/OpportunityDetail/Index?noticeUID=CO1.NTC.9375112&amp;isFromPublicArea=True&amp;isModal=true&amp;asPopupView=true</t>
  </si>
  <si>
    <t>https://community.secop.gov.co/Public/Tendering/OpportunityDetail/Index?noticeUID=CO1.NTC.9375172&amp;isFromPublicArea=True&amp;isModal=true&amp;asPopupView=true</t>
  </si>
  <si>
    <t>https://community.secop.gov.co/Public/Tendering/OpportunityDetail/Index?noticeUID=CO1.NTC.9369577&amp;isFromPublicArea=True&amp;isModal=true&amp;asPopupView=true</t>
  </si>
  <si>
    <t>https://community.secop.gov.co/Public/Tendering/OpportunityDetail/Index?noticeUID=CO1.NTC.9369693&amp;isFromPublicArea=True&amp;isModal=true&amp;asPopupView=true</t>
  </si>
  <si>
    <t>https://community.secop.gov.co/Public/Tendering/OpportunityDetail/Index?noticeUID=CO1.NTC.9370701&amp;isFromPublicArea=True&amp;isModal=true&amp;asPopupView=true</t>
  </si>
  <si>
    <t>https://community.secop.gov.co/Public/Tendering/OpportunityDetail/Index?noticeUID=CO1.NTC.9370447&amp;isFromPublicArea=True&amp;isModal=true&amp;asPopupView=true</t>
  </si>
  <si>
    <t>https://community.secop.gov.co/Public/Tendering/OpportunityDetail/Index?noticeUID=CO1.NTC.9366910&amp;isFromPublicArea=True&amp;isModal=true&amp;asPopupView=true</t>
  </si>
  <si>
    <t>https://community.secop.gov.co/Public/Tendering/OpportunityDetail/Index?noticeUID=CO1.NTC.9366932&amp;isFromPublicArea=True&amp;isModal=true&amp;asPopupView=true</t>
  </si>
  <si>
    <t>https://community.secop.gov.co/Public/Tendering/OpportunityDetail/Index?noticeUID=CO1.NTC.9370576&amp;isFromPublicArea=True&amp;isModal=true&amp;asPopupView=true</t>
  </si>
  <si>
    <t>https://community.secop.gov.co/Public/Tendering/OpportunityDetail/Index?noticeUID=CO1.NTC.9372137&amp;isFromPublicArea=True&amp;isModal=true&amp;asPopupView=true</t>
  </si>
  <si>
    <t>https://community.secop.gov.co/Public/Tendering/OpportunityDetail/Index?noticeUID=CO1.NTC.9367748&amp;isFromPublicArea=True&amp;isModal=true&amp;asPopupView=true</t>
  </si>
  <si>
    <t>https://community.secop.gov.co/Public/Tendering/OpportunityDetail/Index?noticeUID=CO1.NTC.9357470&amp;isFromPublicArea=True&amp;isModal=true&amp;asPopupView=true</t>
  </si>
  <si>
    <t>https://community.secop.gov.co/Public/Tendering/OpportunityDetail/Index?noticeUID=CO1.NTC.9386292&amp;isFromPublicArea=True&amp;isModal=true&amp;asPopupView=true</t>
  </si>
  <si>
    <t>https://community.secop.gov.co/Public/Tendering/OpportunityDetail/Index?noticeUID=CO1.NTC.9370624&amp;isFromPublicArea=True&amp;isModal=true&amp;asPopupView=true</t>
  </si>
  <si>
    <t>https://community.secop.gov.co/Public/Tendering/OpportunityDetail/Index?noticeUID=CO1.NTC.9369410&amp;isFromPublicArea=True&amp;isModal=true&amp;asPopupView=true</t>
  </si>
  <si>
    <t>https://community.secop.gov.co/Public/Tendering/OpportunityDetail/Index?noticeUID=CO1.NTC.9370289&amp;isFromPublicArea=True&amp;isModal=true&amp;asPopupView=true</t>
  </si>
  <si>
    <t>https://community.secop.gov.co/Public/Tendering/OpportunityDetail/Index?noticeUID=CO1.NTC.9376472&amp;isFromPublicArea=True&amp;isModal=true&amp;asPopupView=true</t>
  </si>
  <si>
    <t>https://community.secop.gov.co/Public/Tendering/OpportunityDetail/Index?noticeUID=CO1.NTC.9368638&amp;isFromPublicArea=True&amp;isModal=true&amp;asPopupView=true</t>
  </si>
  <si>
    <t>https://community.secop.gov.co/Public/Tendering/OpportunityDetail/Index?noticeUID=CO1.NTC.9380916&amp;isFromPublicArea=True&amp;isModal=true&amp;asPopupView=true</t>
  </si>
  <si>
    <t>https://community.secop.gov.co/Public/Tendering/OpportunityDetail/Index?noticeUID=CO1.NTC.9379217&amp;isFromPublicArea=True&amp;isModal=true&amp;asPopupView=true</t>
  </si>
  <si>
    <t>https://community.secop.gov.co/Public/Tendering/OpportunityDetail/Index?noticeUID=CO1.NTC.9381720&amp;isFromPublicArea=True&amp;isModal=true&amp;asPopupView=true</t>
  </si>
  <si>
    <t>https://community.secop.gov.co/Public/Tendering/OpportunityDetail/Index?noticeUID=CO1.NTC.9353973&amp;isFromPublicArea=True&amp;isModal=true&amp;asPopupView=true</t>
  </si>
  <si>
    <t>https://community.secop.gov.co/Public/Tendering/OpportunityDetail/Index?noticeUID=CO1.NTC.9353247&amp;isFromPublicArea=True&amp;isModal=true&amp;asPopupView=true</t>
  </si>
  <si>
    <t>https://community.secop.gov.co/Public/Tendering/OpportunityDetail/Index?noticeUID=CO1.NTC.9379430&amp;isFromPublicArea=True&amp;isModal=true&amp;asPopupView=true</t>
  </si>
  <si>
    <t>https://community.secop.gov.co/Public/Tendering/OpportunityDetail/Index?noticeUID=CO1.NTC.9391621&amp;isFromPublicArea=True&amp;isModal=true&amp;asPopupView=true</t>
  </si>
  <si>
    <t>https://community.secop.gov.co/Public/Tendering/OpportunityDetail/Index?noticeUID=CO1.NTC.9381532&amp;isFromPublicArea=True&amp;isModal=true&amp;asPopupView=true</t>
  </si>
  <si>
    <t>https://community.secop.gov.co/Public/Tendering/OpportunityDetail/Index?noticeUID=CO1.NTC.9370468&amp;isFromPublicArea=True&amp;isModal=true&amp;asPopupView=true</t>
  </si>
  <si>
    <t>https://community.secop.gov.co/Public/Tendering/OpportunityDetail/Index?noticeUID=CO1.NTC.9379120&amp;isFromPublicArea=True&amp;isModal=true&amp;asPopupView=true</t>
  </si>
  <si>
    <t>https://community.secop.gov.co/Public/Tendering/OpportunityDetail/Index?noticeUID=CO1.NTC.9387534&amp;isFromPublicArea=True&amp;isModal=true&amp;asPopupView=true</t>
  </si>
  <si>
    <t>https://community.secop.gov.co/Public/Tendering/OpportunityDetail/Index?noticeUID=CO1.NTC.9382239&amp;isFromPublicArea=True&amp;isModal=true&amp;asPopupView=true</t>
  </si>
  <si>
    <t>https://community.secop.gov.co/Public/Tendering/OpportunityDetail/Index?noticeUID=CO1.NTC.9384695&amp;isFromPublicArea=True&amp;isModal=true&amp;asPopupView=true</t>
  </si>
  <si>
    <t>https://community.secop.gov.co/Public/Tendering/OpportunityDetail/Index?noticeUID=CO1.NTC.9391067&amp;isFromPublicArea=True&amp;isModal=true&amp;asPopupView=true</t>
  </si>
  <si>
    <t>https://community.secop.gov.co/Public/Tendering/OpportunityDetail/Index?noticeUID=CO1.NTC.9379918&amp;isFromPublicArea=True&amp;isModal=true&amp;asPopupView=true</t>
  </si>
  <si>
    <t>https://community.secop.gov.co/Public/Tendering/OpportunityDetail/Index?noticeUID=CO1.NTC.9379174&amp;isFromPublicArea=True&amp;isModal=true&amp;asPopupView=true</t>
  </si>
  <si>
    <t>https://community.secop.gov.co/Public/Tendering/OpportunityDetail/Index?noticeUID=CO1.NTC.9375514&amp;isFromPublicArea=True&amp;isModal=true&amp;asPopupView=true</t>
  </si>
  <si>
    <t>https://community.secop.gov.co/Public/Tendering/OpportunityDetail/Index?noticeUID=CO1.NTC.9394874&amp;isFromPublicArea=True&amp;isModal=true&amp;asPopupView=true</t>
  </si>
  <si>
    <t>https://community.secop.gov.co/Public/Tendering/OpportunityDetail/Index?noticeUID=CO1.NTC.9381435&amp;isFromPublicArea=True&amp;isModal=true&amp;asPopupView=true</t>
  </si>
  <si>
    <t>https://community.secop.gov.co/Public/Tendering/OpportunityDetail/Index?noticeUID=CO1.NTC.9374298&amp;isFromPublicArea=True&amp;isModal=true&amp;asPopupView=true</t>
  </si>
  <si>
    <t>https://community.secop.gov.co/Public/Tendering/OpportunityDetail/Index?noticeUID=CO1.NTC.9381514&amp;isFromPublicArea=True&amp;isModal=true&amp;asPopupView=true</t>
  </si>
  <si>
    <t>https://community.secop.gov.co/Public/Tendering/OpportunityDetail/Index?noticeUID=CO1.NTC.9367937&amp;isFromPublicArea=True&amp;isModal=true&amp;asPopupView=true</t>
  </si>
  <si>
    <t>https://community.secop.gov.co/Public/Tendering/OpportunityDetail/Index?noticeUID=CO1.NTC.9379026&amp;isFromPublicArea=True&amp;isModal=true&amp;asPopupView=true</t>
  </si>
  <si>
    <t>https://community.secop.gov.co/Public/Tendering/OpportunityDetail/Index?noticeUID=CO1.NTC.9367769&amp;isFromPublicArea=True&amp;isModal=true&amp;asPopupView=true</t>
  </si>
  <si>
    <t>https://community.secop.gov.co/Public/Tendering/OpportunityDetail/Index?noticeUID=CO1.NTC.9370378&amp;isFromPublicArea=True&amp;isModal=true&amp;asPopupView=true</t>
  </si>
  <si>
    <t>https://community.secop.gov.co/Public/Tendering/OpportunityDetail/Index?noticeUID=CO1.NTC.9370824&amp;isFromPublicArea=True&amp;isModal=true&amp;asPopupView=true</t>
  </si>
  <si>
    <t>https://community.secop.gov.co/Public/Tendering/OpportunityDetail/Index?noticeUID=CO1.NTC.9373901&amp;isFromPublicArea=True&amp;isModal=true&amp;asPopupView=true</t>
  </si>
  <si>
    <t>https://community.secop.gov.co/Public/Tendering/OpportunityDetail/Index?noticeUID=CO1.NTC.9370895&amp;isFromPublicArea=True&amp;isModal=true&amp;asPopupView=true</t>
  </si>
  <si>
    <t>https://community.secop.gov.co/Public/Tendering/OpportunityDetail/Index?noticeUID=CO1.NTC.9380577&amp;isFromPublicArea=True&amp;isModal=true&amp;asPopupView=true</t>
  </si>
  <si>
    <t>https://community.secop.gov.co/Public/Tendering/OpportunityDetail/Index?noticeUID=CO1.NTC.9375715&amp;isFromPublicArea=True&amp;isModal=true&amp;asPopupView=true</t>
  </si>
  <si>
    <t>https://community.secop.gov.co/Public/Tendering/OpportunityDetail/Index?noticeUID=CO1.NTC.9382737&amp;isFromPublicArea=True&amp;isModal=true&amp;asPopupView=true</t>
  </si>
  <si>
    <t>https://community.secop.gov.co/Public/Tendering/OpportunityDetail/Index?noticeUID=CO1.NTC.9370923&amp;isFromPublicArea=True&amp;isModal=true&amp;asPopupView=true</t>
  </si>
  <si>
    <t>https://community.secop.gov.co/Public/Tendering/OpportunityDetail/Index?noticeUID=CO1.NTC.9370861&amp;isFromPublicArea=True&amp;isModal=true&amp;asPopupView=true</t>
  </si>
  <si>
    <t>https://community.secop.gov.co/Public/Tendering/OpportunityDetail/Index?noticeUID=CO1.NTC.9372139&amp;isFromPublicArea=True&amp;isModal=true&amp;asPopupView=true</t>
  </si>
  <si>
    <t>https://community.secop.gov.co/Public/Tendering/OpportunityDetail/Index?noticeUID=CO1.NTC.9380626&amp;isFromPublicArea=True&amp;isModal=true&amp;asPopupView=true</t>
  </si>
  <si>
    <t>https://community.secop.gov.co/Public/Tendering/OpportunityDetail/Index?noticeUID=CO1.NTC.9379995&amp;isFromPublicArea=True&amp;isModal=true&amp;asPopupView=true</t>
  </si>
  <si>
    <t>https://community.secop.gov.co/Public/Tendering/OpportunityDetail/Index?noticeUID=CO1.NTC.9378782&amp;isFromPublicArea=True&amp;isModal=true&amp;asPopupView=true</t>
  </si>
  <si>
    <t>https://community.secop.gov.co/Public/Tendering/OpportunityDetail/Index?noticeUID=CO1.NTC.9382973&amp;isFromPublicArea=True&amp;isModal=true&amp;asPopupView=true</t>
  </si>
  <si>
    <t>https://community.secop.gov.co/Public/Tendering/OpportunityDetail/Index?noticeUID=CO1.NTC.9386142&amp;isFromPublicArea=True&amp;isModal=true&amp;asPopupView=true</t>
  </si>
  <si>
    <t>https://community.secop.gov.co/Public/Tendering/OpportunityDetail/Index?noticeUID=CO1.NTC.9374192&amp;isFromPublicArea=True&amp;isModal=true&amp;asPopupView=true</t>
  </si>
  <si>
    <t>https://community.secop.gov.co/Public/Tendering/OpportunityDetail/Index?noticeUID=CO1.NTC.9372471&amp;isFromPublicArea=True&amp;isModal=true&amp;asPopupView=true</t>
  </si>
  <si>
    <t>https://community.secop.gov.co/Public/Tendering/OpportunityDetail/Index?noticeUID=CO1.NTC.9374953&amp;isFromPublicArea=True&amp;isModal=true&amp;asPopupView=true</t>
  </si>
  <si>
    <t>https://community.secop.gov.co/Public/Tendering/OpportunityDetail/Index?noticeUID=CO1.NTC.9372482&amp;isFromPublicArea=True&amp;isModal=true&amp;asPopupView=true</t>
  </si>
  <si>
    <t>https://community.secop.gov.co/Public/Tendering/OpportunityDetail/Index?noticeUID=CO1.NTC.9378092&amp;isFromPublicArea=True&amp;isModal=true&amp;asPopupView=true</t>
  </si>
  <si>
    <t>https://community.secop.gov.co/Public/Tendering/OpportunityDetail/Index?noticeUID=CO1.NTC.9379910&amp;isFromPublicArea=True&amp;isModal=true&amp;asPopupView=true</t>
  </si>
  <si>
    <t>https://community.secop.gov.co/Public/Tendering/OpportunityDetail/Index?noticeUID=CO1.NTC.9374523&amp;isFromPublicArea=True&amp;isModal=true&amp;asPopupView=true</t>
  </si>
  <si>
    <t>https://community.secop.gov.co/Public/Tendering/OpportunityDetail/Index?noticeUID=CO1.NTC.9378564&amp;isFromPublicArea=True&amp;isModal=true&amp;asPopupView=true</t>
  </si>
  <si>
    <t>https://community.secop.gov.co/Public/Tendering/OpportunityDetail/Index?noticeUID=CO1.NTC.9374791&amp;isFromPublicArea=True&amp;isModal=true&amp;asPopupView=true</t>
  </si>
  <si>
    <t>https://community.secop.gov.co/Public/Tendering/OpportunityDetail/Index?noticeUID=CO1.NTC.9386229&amp;isFromPublicArea=True&amp;isModal=true&amp;asPopupView=true</t>
  </si>
  <si>
    <t>https://community.secop.gov.co/Public/Tendering/OpportunityDetail/Index?noticeUID=CO1.NTC.9382225&amp;isFromPublicArea=True&amp;isModal=true&amp;asPopupView=true</t>
  </si>
  <si>
    <t>https://community.secop.gov.co/Public/Tendering/OpportunityDetail/Index?noticeUID=CO1.NTC.9377797&amp;isFromPublicArea=True&amp;isModal=true&amp;asPopupView=true</t>
  </si>
  <si>
    <t>https://community.secop.gov.co/Public/Tendering/OpportunityDetail/Index?noticeUID=CO1.NTC.9378059&amp;isFromPublicArea=True&amp;isModal=true&amp;asPopupView=true</t>
  </si>
  <si>
    <t>https://community.secop.gov.co/Public/Tendering/OpportunityDetail/Index?noticeUID=CO1.NTC.9382012&amp;isFromPublicArea=True&amp;isModal=true&amp;asPopupView=true</t>
  </si>
  <si>
    <t>https://community.secop.gov.co/Public/Tendering/OpportunityDetail/Index?noticeUID=CO1.NTC.9381471&amp;isFromPublicArea=True&amp;isModal=true&amp;asPopupView=true</t>
  </si>
  <si>
    <t>https://community.secop.gov.co/Public/Tendering/OpportunityDetail/Index?noticeUID=CO1.NTC.9382072&amp;isFromPublicArea=True&amp;isModal=true&amp;asPopupView=true</t>
  </si>
  <si>
    <t>https://community.secop.gov.co/Public/Tendering/OpportunityDetail/Index?noticeUID=CO1.NTC.9379457&amp;isFromPublicArea=True&amp;isModal=true&amp;asPopupView=true</t>
  </si>
  <si>
    <t>https://community.secop.gov.co/Public/Tendering/OpportunityDetail/Index?noticeUID=CO1.NTC.9382875&amp;isFromPublicArea=True&amp;isModal=true&amp;asPopupView=true</t>
  </si>
  <si>
    <t>https://community.secop.gov.co/Public/Tendering/OpportunityDetail/Index?noticeUID=CO1.NTC.9380800&amp;isFromPublicArea=True&amp;isModal=true&amp;asPopupView=true</t>
  </si>
  <si>
    <t>https://community.secop.gov.co/Public/Tendering/OpportunityDetail/Index?noticeUID=CO1.NTC.9377829&amp;isFromPublicArea=True&amp;isModal=true&amp;asPopupView=true</t>
  </si>
  <si>
    <t>https://community.secop.gov.co/Public/Tendering/OpportunityDetail/Index?noticeUID=CO1.NTC.9378797&amp;isFromPublicArea=True&amp;isModal=true&amp;asPopupView=true</t>
  </si>
  <si>
    <t>https://community.secop.gov.co/Public/Tendering/OpportunityDetail/Index?noticeUID=CO1.NTC.9378316&amp;isFromPublicArea=True&amp;isModal=true&amp;asPopupView=true</t>
  </si>
  <si>
    <t>https://community.secop.gov.co/Public/Tendering/OpportunityDetail/Index?noticeUID=CO1.NTC.9376900&amp;isFromPublicArea=True&amp;isModal=true&amp;asPopupView=true</t>
  </si>
  <si>
    <t>https://community.secop.gov.co/Public/Tendering/OpportunityDetail/Index?noticeUID=CO1.NTC.9377761&amp;isFromPublicArea=True&amp;isModal=true&amp;asPopupView=true</t>
  </si>
  <si>
    <t>https://community.secop.gov.co/Public/Tendering/OpportunityDetail/Index?noticeUID=CO1.NTC.9375106&amp;isFromPublicArea=True&amp;isModal=true&amp;asPopupView=true</t>
  </si>
  <si>
    <t>https://community.secop.gov.co/Public/Tendering/OpportunityDetail/Index?noticeUID=CO1.NTC.9377345&amp;isFromPublicArea=True&amp;isModal=true&amp;asPopupView=true</t>
  </si>
  <si>
    <t>https://community.secop.gov.co/Public/Tendering/OpportunityDetail/Index?noticeUID=CO1.NTC.9383211&amp;isFromPublicArea=True&amp;isModal=true&amp;asPopupView=true</t>
  </si>
  <si>
    <t>https://community.secop.gov.co/Public/Tendering/OpportunityDetail/Index?noticeUID=CO1.NTC.9377859&amp;isFromPublicArea=True&amp;isModal=true&amp;asPopupView=true</t>
  </si>
  <si>
    <t>https://community.secop.gov.co/Public/Tendering/OpportunityDetail/Index?noticeUID=CO1.NTC.9386991&amp;isFromPublicArea=True&amp;isModal=true&amp;asPopupView=true</t>
  </si>
  <si>
    <t>https://community.secop.gov.co/Public/Tendering/OpportunityDetail/Index?noticeUID=CO1.NTC.9376012&amp;isFromPublicArea=True&amp;isModal=true&amp;asPopupView=true</t>
  </si>
  <si>
    <t>https://community.secop.gov.co/Public/Tendering/OpportunityDetail/Index?noticeUID=CO1.NTC.9376328&amp;isFromPublicArea=True&amp;isModal=true&amp;asPopupView=true</t>
  </si>
  <si>
    <t>https://community.secop.gov.co/Public/Tendering/OpportunityDetail/Index?noticeUID=CO1.NTC.9376028&amp;isFromPublicArea=True&amp;isModal=true&amp;asPopupView=true</t>
  </si>
  <si>
    <t>https://community.secop.gov.co/Public/Tendering/OpportunityDetail/Index?noticeUID=CO1.NTC.9400198&amp;isFromPublicArea=True&amp;isModal=true&amp;asPopupView=true</t>
  </si>
  <si>
    <t>https://community.secop.gov.co/Public/Tendering/OpportunityDetail/Index?noticeUID=CO1.NTC.9381052&amp;isFromPublicArea=True&amp;isModal=true&amp;asPopupView=true</t>
  </si>
  <si>
    <t>https://community.secop.gov.co/Public/Tendering/OpportunityDetail/Index?noticeUID=CO1.NTC.9417540&amp;isFromPublicArea=True&amp;isModal=true&amp;asPopupView=true</t>
  </si>
  <si>
    <t>https://community.secop.gov.co/Public/Tendering/OpportunityDetail/Index?noticeUID=CO1.NTC.9384838&amp;isFromPublicArea=True&amp;isModal=true&amp;asPopupView=true</t>
  </si>
  <si>
    <t>https://community.secop.gov.co/Public/Tendering/OpportunityDetail/Index?noticeUID=CO1.NTC.9374660&amp;isFromPublicArea=True&amp;isModal=true&amp;asPopupView=true</t>
  </si>
  <si>
    <t>https://community.secop.gov.co/Public/Tendering/OpportunityDetail/Index?noticeUID=CO1.NTC.9387360&amp;isFromPublicArea=True&amp;isModal=true&amp;asPopupView=true</t>
  </si>
  <si>
    <t>https://community.secop.gov.co/Public/Tendering/OpportunityDetail/Index?noticeUID=CO1.NTC.9378730&amp;isFromPublicArea=True&amp;isModal=true&amp;asPopupView=true</t>
  </si>
  <si>
    <t>https://community.secop.gov.co/Public/Tendering/OpportunityDetail/Index?noticeUID=CO1.NTC.9377136&amp;isFromPublicArea=True&amp;isModal=true&amp;asPopupView=true</t>
  </si>
  <si>
    <t>https://community.secop.gov.co/Public/Tendering/OpportunityDetail/Index?noticeUID=CO1.NTC.9383004&amp;isFromPublicArea=True&amp;isModal=true&amp;asPopupView=true</t>
  </si>
  <si>
    <t>https://community.secop.gov.co/Public/Tendering/OpportunityDetail/Index?noticeUID=CO1.NTC.9386116&amp;isFromPublicArea=True&amp;isModal=true&amp;asPopupView=true</t>
  </si>
  <si>
    <t>https://community.secop.gov.co/Public/Tendering/OpportunityDetail/Index?noticeUID=CO1.NTC.9385588&amp;isFromPublicArea=True&amp;isModal=true&amp;asPopupView=true</t>
  </si>
  <si>
    <t>https://community.secop.gov.co/Public/Tendering/OpportunityDetail/Index?noticeUID=CO1.NTC.9396932&amp;isFromPublicArea=True&amp;isModal=true&amp;asPopupView=true</t>
  </si>
  <si>
    <t>https://community.secop.gov.co/Public/Tendering/OpportunityDetail/Index?noticeUID=CO1.NTC.9413364&amp;isFromPublicArea=True&amp;isModal=true&amp;asPopupView=true</t>
  </si>
  <si>
    <t>https://community.secop.gov.co/Public/Tendering/OpportunityDetail/Index?noticeUID=CO1.NTC.9389558&amp;isFromPublicArea=True&amp;isModal=true&amp;asPopupView=true</t>
  </si>
  <si>
    <t>https://community.secop.gov.co/Public/Tendering/OpportunityDetail/Index?noticeUID=CO1.NTC.9396952&amp;isFromPublicArea=True&amp;isModal=true&amp;asPopupView=true</t>
  </si>
  <si>
    <t>https://community.secop.gov.co/Public/Tendering/OpportunityDetail/Index?noticeUID=CO1.NTC.9385798&amp;isFromPublicArea=True&amp;isModal=true&amp;asPopupView=true</t>
  </si>
  <si>
    <t>https://community.secop.gov.co/Public/Tendering/OpportunityDetail/Index?noticeUID=CO1.NTC.9383079&amp;isFromPublicArea=True&amp;isModal=true&amp;asPopupView=true</t>
  </si>
  <si>
    <t>https://community.secop.gov.co/Public/Tendering/OpportunityDetail/Index?noticeUID=CO1.NTC.9383410&amp;isFromPublicArea=True&amp;isModal=true&amp;asPopupView=true</t>
  </si>
  <si>
    <t>https://community.secop.gov.co/Public/Tendering/OpportunityDetail/Index?noticeUID=CO1.NTC.9385764&amp;isFromPublicArea=True&amp;isModal=true&amp;asPopupView=true</t>
  </si>
  <si>
    <t>https://community.secop.gov.co/Public/Tendering/OpportunityDetail/Index?noticeUID=CO1.NTC.9387303&amp;isFromPublicArea=True&amp;isModal=true&amp;asPopupView=true</t>
  </si>
  <si>
    <t>https://community.secop.gov.co/Public/Tendering/OpportunityDetail/Index?noticeUID=CO1.NTC.9381315&amp;isFromPublicArea=True&amp;isModal=true&amp;asPopupView=true</t>
  </si>
  <si>
    <t>https://community.secop.gov.co/Public/Tendering/OpportunityDetail/Index?noticeUID=CO1.NTC.9387966&amp;isFromPublicArea=True&amp;isModal=true&amp;asPopupView=true</t>
  </si>
  <si>
    <t>https://community.secop.gov.co/Public/Tendering/OpportunityDetail/Index?noticeUID=CO1.NTC.9375538&amp;isFromPublicArea=True&amp;isModal=true&amp;asPopupView=true</t>
  </si>
  <si>
    <t>https://community.secop.gov.co/Public/Tendering/OpportunityDetail/Index?noticeUID=CO1.NTC.9389526&amp;isFromPublicArea=True&amp;isModal=true&amp;asPopupView=true</t>
  </si>
  <si>
    <t>https://community.secop.gov.co/Public/Tendering/OpportunityDetail/Index?noticeUID=CO1.NTC.9394623&amp;isFromPublicArea=True&amp;isModal=true&amp;asPopupView=true</t>
  </si>
  <si>
    <t>https://community.secop.gov.co/Public/Tendering/OpportunityDetail/Index?noticeUID=CO1.NTC.9396092&amp;isFromPublicArea=True&amp;isModal=true&amp;asPopupView=true</t>
  </si>
  <si>
    <t>https://community.secop.gov.co/Public/Tendering/OpportunityDetail/Index?noticeUID=CO1.NTC.9390345&amp;isFromPublicArea=True&amp;isModal=true&amp;asPopupView=true</t>
  </si>
  <si>
    <t>https://community.secop.gov.co/Public/Tendering/OpportunityDetail/Index?noticeUID=CO1.NTC.9386046&amp;isFromPublicArea=True&amp;isModal=true&amp;asPopupView=true</t>
  </si>
  <si>
    <t>https://community.secop.gov.co/Public/Tendering/OpportunityDetail/Index?noticeUID=CO1.NTC.9383734&amp;isFromPublicArea=True&amp;isModal=true&amp;asPopupView=true</t>
  </si>
  <si>
    <t>https://community.secop.gov.co/Public/Tendering/OpportunityDetail/Index?noticeUID=CO1.NTC.9388587&amp;isFromPublicArea=True&amp;isModal=true&amp;asPopupView=true</t>
  </si>
  <si>
    <t>https://community.secop.gov.co/Public/Tendering/OpportunityDetail/Index?noticeUID=CO1.NTC.9388808&amp;isFromPublicArea=True&amp;isModal=true&amp;asPopupView=true</t>
  </si>
  <si>
    <t>https://community.secop.gov.co/Public/Tendering/OpportunityDetail/Index?noticeUID=CO1.NTC.9395222&amp;isFromPublicArea=True&amp;isModal=true&amp;asPopupView=true</t>
  </si>
  <si>
    <t>https://community.secop.gov.co/Public/Tendering/OpportunityDetail/Index?noticeUID=CO1.NTC.9387788&amp;isFromPublicArea=True&amp;isModal=true&amp;asPopupView=true</t>
  </si>
  <si>
    <t>https://community.secop.gov.co/Public/Tendering/OpportunityDetail/Index?noticeUID=CO1.NTC.9387520&amp;isFromPublicArea=True&amp;isModal=true&amp;asPopupView=true</t>
  </si>
  <si>
    <t>https://community.secop.gov.co/Public/Tendering/OpportunityDetail/Index?noticeUID=CO1.NTC.9379096&amp;isFromPublicArea=True&amp;isModal=true&amp;asPopupView=true</t>
  </si>
  <si>
    <t>https://community.secop.gov.co/Public/Tendering/OpportunityDetail/Index?noticeUID=CO1.NTC.9383451&amp;isFromPublicArea=True&amp;isModal=true&amp;asPopupView=true</t>
  </si>
  <si>
    <t>https://community.secop.gov.co/Public/Tendering/OpportunityDetail/Index?noticeUID=CO1.NTC.9384277&amp;isFromPublicArea=True&amp;isModal=true&amp;asPopupView=true</t>
  </si>
  <si>
    <t>https://community.secop.gov.co/Public/Tendering/OpportunityDetail/Index?noticeUID=CO1.NTC.9383416&amp;isFromPublicArea=True&amp;isModal=true&amp;asPopupView=true</t>
  </si>
  <si>
    <t>https://community.secop.gov.co/Public/Tendering/OpportunityDetail/Index?noticeUID=CO1.NTC.9382488&amp;isFromPublicArea=True&amp;isModal=true&amp;asPopupView=true</t>
  </si>
  <si>
    <t>https://community.secop.gov.co/Public/Tendering/OpportunityDetail/Index?noticeUID=CO1.NTC.9378471&amp;isFromPublicArea=True&amp;isModal=true&amp;asPopupView=true</t>
  </si>
  <si>
    <t>https://community.secop.gov.co/Public/Tendering/OpportunityDetail/Index?noticeUID=CO1.NTC.9376041&amp;isFromPublicArea=True&amp;isModal=true&amp;asPopupView=true</t>
  </si>
  <si>
    <t>https://community.secop.gov.co/Public/Tendering/OpportunityDetail/Index?noticeUID=CO1.NTC.9376576&amp;isFromPublicArea=True&amp;isModal=true&amp;asPopupView=true</t>
  </si>
  <si>
    <t>https://community.secop.gov.co/Public/Tendering/OpportunityDetail/Index?noticeUID=CO1.NTC.9377130&amp;isFromPublicArea=True&amp;isModal=true&amp;asPopupView=true</t>
  </si>
  <si>
    <t>https://community.secop.gov.co/Public/Tendering/OpportunityDetail/Index?noticeUID=CO1.NTC.9386182&amp;isFromPublicArea=True&amp;isModal=true&amp;asPopupView=true</t>
  </si>
  <si>
    <t>https://community.secop.gov.co/Public/Tendering/OpportunityDetail/Index?noticeUID=CO1.NTC.9386238&amp;isFromPublicArea=True&amp;isModal=true&amp;asPopupView=true</t>
  </si>
  <si>
    <t>https://community.secop.gov.co/Public/Tendering/OpportunityDetail/Index?noticeUID=CO1.NTC.9386537&amp;isFromPublicArea=True&amp;isModal=true&amp;asPopupView=true</t>
  </si>
  <si>
    <t>https://community.secop.gov.co/Public/Tendering/OpportunityDetail/Index?noticeUID=CO1.NTC.9386761&amp;isFromPublicArea=True&amp;isModal=true&amp;asPopupView=true</t>
  </si>
  <si>
    <t>https://community.secop.gov.co/Public/Tendering/OpportunityDetail/Index?noticeUID=CO1.NTC.9379284&amp;isFromPublicArea=True&amp;isModal=true&amp;asPopupView=true</t>
  </si>
  <si>
    <t>https://community.secop.gov.co/Public/Tendering/OpportunityDetail/Index?noticeUID=CO1.NTC.9394115&amp;isFromPublicArea=True&amp;isModal=true&amp;asPopupView=true</t>
  </si>
  <si>
    <t>https://community.secop.gov.co/Public/Tendering/OpportunityDetail/Index?noticeUID=CO1.NTC.9387145&amp;isFromPublicArea=True&amp;isModal=true&amp;asPopupView=true</t>
  </si>
  <si>
    <t>https://community.secop.gov.co/Public/Tendering/OpportunityDetail/Index?noticeUID=CO1.NTC.9386864&amp;isFromPublicArea=True&amp;isModal=true&amp;asPopupView=true</t>
  </si>
  <si>
    <t>https://community.secop.gov.co/Public/Tendering/OpportunityDetail/Index?noticeUID=CO1.NTC.9380516&amp;isFromPublicArea=True&amp;isModal=true&amp;asPopupView=true</t>
  </si>
  <si>
    <t>https://community.secop.gov.co/Public/Tendering/OpportunityDetail/Index?noticeUID=CO1.NTC.9385408&amp;isFromPublicArea=True&amp;isModal=true&amp;asPopupView=true</t>
  </si>
  <si>
    <t>https://community.secop.gov.co/Public/Tendering/OpportunityDetail/Index?noticeUID=CO1.NTC.9385521&amp;isFromPublicArea=True&amp;isModal=true&amp;asPopupView=true</t>
  </si>
  <si>
    <t>https://community.secop.gov.co/Public/Tendering/OpportunityDetail/Index?noticeUID=CO1.NTC.9385531&amp;isFromPublicArea=True&amp;isModal=true&amp;asPopupView=true</t>
  </si>
  <si>
    <t>https://community.secop.gov.co/Public/Tendering/OpportunityDetail/Index?noticeUID=CO1.NTC.9386323&amp;isFromPublicArea=True&amp;isModal=true&amp;asPopupView=true</t>
  </si>
  <si>
    <t>https://community.secop.gov.co/Public/Tendering/OpportunityDetail/Index?noticeUID=CO1.NTC.9395079&amp;isFromPublicArea=True&amp;isModal=true&amp;asPopupView=true</t>
  </si>
  <si>
    <t>https://community.secop.gov.co/Public/Tendering/OpportunityDetail/Index?noticeUID=CO1.NTC.9387054&amp;isFromPublicArea=True&amp;isModal=true&amp;asPopupView=true</t>
  </si>
  <si>
    <t>https://community.secop.gov.co/Public/Tendering/OpportunityDetail/Index?noticeUID=CO1.NTC.9381242&amp;isFromPublicArea=True&amp;isModal=true&amp;asPopupView=true</t>
  </si>
  <si>
    <t>https://community.secop.gov.co/Public/Tendering/OpportunityDetail/Index?noticeUID=CO1.NTC.9382061&amp;isFromPublicArea=True&amp;isModal=true&amp;asPopupView=true</t>
  </si>
  <si>
    <t>https://community.secop.gov.co/Public/Tendering/OpportunityDetail/Index?noticeUID=CO1.NTC.9384826&amp;isFromPublicArea=True&amp;isModal=true&amp;asPopupView=true</t>
  </si>
  <si>
    <t>https://community.secop.gov.co/Public/Tendering/OpportunityDetail/Index?noticeUID=CO1.NTC.9384822&amp;isFromPublicArea=True&amp;isModal=true&amp;asPopupView=true</t>
  </si>
  <si>
    <t>https://community.secop.gov.co/Public/Tendering/OpportunityDetail/Index?noticeUID=CO1.NTC.9388942&amp;isFromPublicArea=True&amp;isModal=true&amp;asPopupView=true</t>
  </si>
  <si>
    <t>https://community.secop.gov.co/Public/Tendering/OpportunityDetail/Index?noticeUID=CO1.NTC.9387411&amp;isFromPublicArea=True&amp;isModal=true&amp;asPopupView=true</t>
  </si>
  <si>
    <t>https://community.secop.gov.co/Public/Tendering/OpportunityDetail/Index?noticeUID=CO1.NTC.9388915&amp;isFromPublicArea=True&amp;isModal=true&amp;asPopupView=true</t>
  </si>
  <si>
    <t>https://community.secop.gov.co/Public/Tendering/OpportunityDetail/Index?noticeUID=CO1.NTC.9388768&amp;isFromPublicArea=True&amp;isModal=true&amp;asPopupView=true</t>
  </si>
  <si>
    <t>https://community.secop.gov.co/Public/Tendering/OpportunityDetail/Index?noticeUID=CO1.NTC.9387984&amp;isFromPublicArea=True&amp;isModal=true&amp;asPopupView=true</t>
  </si>
  <si>
    <t>https://community.secop.gov.co/Public/Tendering/OpportunityDetail/Index?noticeUID=CO1.NTC.9387164&amp;isFromPublicArea=True&amp;isModal=true&amp;asPopupView=true</t>
  </si>
  <si>
    <t>https://community.secop.gov.co/Public/Tendering/OpportunityDetail/Index?noticeUID=CO1.NTC.9395131&amp;isFromPublicArea=True&amp;isModal=true&amp;asPopupView=true</t>
  </si>
  <si>
    <t>https://community.secop.gov.co/Public/Tendering/OpportunityDetail/Index?noticeUID=CO1.NTC.9395459&amp;isFromPublicArea=True&amp;isModal=true&amp;asPopupView=true</t>
  </si>
  <si>
    <t>https://community.secop.gov.co/Public/Tendering/OpportunityDetail/Index?noticeUID=CO1.NTC.9396163&amp;isFromPublicArea=True&amp;isModal=true&amp;asPopupView=true</t>
  </si>
  <si>
    <t>https://community.secop.gov.co/Public/Tendering/OpportunityDetail/Index?noticeUID=CO1.NTC.9396447&amp;isFromPublicArea=True&amp;isModal=true&amp;asPopupView=true</t>
  </si>
  <si>
    <t>https://community.secop.gov.co/Public/Tendering/OpportunityDetail/Index?noticeUID=CO1.NTC.9396588&amp;isFromPublicArea=True&amp;isModal=true&amp;asPopupView=true</t>
  </si>
  <si>
    <t>https://community.secop.gov.co/Public/Tendering/OpportunityDetail/Index?noticeUID=CO1.NTC.9397170&amp;isFromPublicArea=True&amp;isModal=true&amp;asPopupView=true</t>
  </si>
  <si>
    <t>https://community.secop.gov.co/Public/Tendering/OpportunityDetail/Index?noticeUID=CO1.NTC.9384059&amp;isFromPublicArea=True&amp;isModal=true&amp;asPopupView=true</t>
  </si>
  <si>
    <t>https://community.secop.gov.co/Public/Tendering/OpportunityDetail/Index?noticeUID=CO1.NTC.9388023&amp;isFromPublicArea=True&amp;isModal=true&amp;asPopupView=true</t>
  </si>
  <si>
    <t>https://community.secop.gov.co/Public/Tendering/OpportunityDetail/Index?noticeUID=CO1.NTC.9384260&amp;isFromPublicArea=True&amp;isModal=true&amp;asPopupView=true</t>
  </si>
  <si>
    <t>https://community.secop.gov.co/Public/Tendering/OpportunityDetail/Index?noticeUID=CO1.NTC.9392719&amp;isFromPublicArea=True&amp;isModal=true&amp;asPopupView=true</t>
  </si>
  <si>
    <t>https://community.secop.gov.co/Public/Tendering/OpportunityDetail/Index?noticeUID=CO1.NTC.9394350&amp;isFromPublicArea=True&amp;isModal=true&amp;asPopupView=true</t>
  </si>
  <si>
    <t>https://community.secop.gov.co/Public/Tendering/OpportunityDetail/Index?noticeUID=CO1.NTC.9407566&amp;isFromPublicArea=True&amp;isModal=true&amp;asPopupView=true</t>
  </si>
  <si>
    <t>https://community.secop.gov.co/Public/Tendering/OpportunityDetail/Index?noticeUID=CO1.NTC.9405163&amp;isFromPublicArea=True&amp;isModal=true&amp;asPopupView=true</t>
  </si>
  <si>
    <t>https://community.secop.gov.co/Public/Tendering/OpportunityDetail/Index?noticeUID=CO1.NTC.9389551&amp;isFromPublicArea=True&amp;isModal=true&amp;asPopupView=true</t>
  </si>
  <si>
    <t>https://community.secop.gov.co/Public/Tendering/OpportunityDetail/Index?noticeUID=CO1.NTC.9386878&amp;isFromPublicArea=True&amp;isModal=true&amp;asPopupView=true</t>
  </si>
  <si>
    <t>https://community.secop.gov.co/Public/Tendering/OpportunityDetail/Index?noticeUID=CO1.NTC.9388401&amp;isFromPublicArea=True&amp;isModal=true&amp;asPopupView=true</t>
  </si>
  <si>
    <t>https://community.secop.gov.co/Public/Tendering/OpportunityDetail/Index?noticeUID=CO1.NTC.9389229&amp;isFromPublicArea=True&amp;isModal=true&amp;asPopupView=true</t>
  </si>
  <si>
    <t>https://community.secop.gov.co/Public/Tendering/OpportunityDetail/Index?noticeUID=CO1.NTC.9391215&amp;isFromPublicArea=True&amp;isModal=true&amp;asPopupView=true</t>
  </si>
  <si>
    <t>https://community.secop.gov.co/Public/Tendering/OpportunityDetail/Index?noticeUID=CO1.NTC.9393283&amp;isFromPublicArea=True&amp;isModal=true&amp;asPopupView=true</t>
  </si>
  <si>
    <t>https://community.secop.gov.co/Public/Tendering/OpportunityDetail/Index?noticeUID=CO1.NTC.9387696&amp;isFromPublicArea=True&amp;isModal=true&amp;asPopupView=true</t>
  </si>
  <si>
    <t>https://community.secop.gov.co/Public/Tendering/OpportunityDetail/Index?noticeUID=CO1.NTC.9395410&amp;isFromPublicArea=True&amp;isModal=true&amp;asPopupView=true</t>
  </si>
  <si>
    <t>https://community.secop.gov.co/Public/Tendering/OpportunityDetail/Index?noticeUID=CO1.NTC.9390381&amp;isFromPublicArea=True&amp;isModal=true&amp;asPopupView=true</t>
  </si>
  <si>
    <t>https://community.secop.gov.co/Public/Tendering/OpportunityDetail/Index?noticeUID=CO1.NTC.9392840&amp;isFromPublicArea=True&amp;isModal=true&amp;asPopupView=true</t>
  </si>
  <si>
    <t>https://community.secop.gov.co/Public/Tendering/OpportunityDetail/Index?noticeUID=CO1.NTC.9393335&amp;isFromPublicArea=True&amp;isModal=true&amp;asPopupView=true</t>
  </si>
  <si>
    <t>https://community.secop.gov.co/Public/Tendering/OpportunityDetail/Index?noticeUID=CO1.NTC.9393808&amp;isFromPublicArea=True&amp;isModal=true&amp;asPopupView=true</t>
  </si>
  <si>
    <t>https://community.secop.gov.co/Public/Tendering/OpportunityDetail/Index?noticeUID=CO1.NTC.9409751&amp;isFromPublicArea=True&amp;isModal=true&amp;asPopupView=true</t>
  </si>
  <si>
    <t>https://community.secop.gov.co/Public/Tendering/OpportunityDetail/Index?noticeUID=CO1.NTC.9406910&amp;isFromPublicArea=True&amp;isModal=true&amp;asPopupView=true</t>
  </si>
  <si>
    <t>https://community.secop.gov.co/Public/Tendering/OpportunityDetail/Index?noticeUID=CO1.NTC.9414624&amp;isFromPublicArea=True&amp;isModal=true&amp;asPopupView=true</t>
  </si>
  <si>
    <t>https://community.secop.gov.co/Public/Tendering/OpportunityDetail/Index?noticeUID=CO1.NTC.9415645&amp;isFromPublicArea=True&amp;isModal=true&amp;asPopupView=true</t>
  </si>
  <si>
    <t>https://community.secop.gov.co/Public/Tendering/OpportunityDetail/Index?noticeUID=CO1.NTC.9392555&amp;isFromPublicArea=True&amp;isModal=true&amp;asPopupView=true</t>
  </si>
  <si>
    <t>https://community.secop.gov.co/Public/Tendering/OpportunityDetail/Index?noticeUID=CO1.NTC.9396925&amp;isFromPublicArea=True&amp;isModal=true&amp;asPopupView=true</t>
  </si>
  <si>
    <t>https://community.secop.gov.co/Public/Tendering/OpportunityDetail/Index?noticeUID=CO1.NTC.9397676&amp;isFromPublicArea=True&amp;isModal=true&amp;asPopupView=true</t>
  </si>
  <si>
    <t>https://community.secop.gov.co/Public/Tendering/OpportunityDetail/Index?noticeUID=CO1.NTC.9398082&amp;isFromPublicArea=True&amp;isModal=true&amp;asPopupView=true</t>
  </si>
  <si>
    <t>https://community.secop.gov.co/Public/Tendering/OpportunityDetail/Index?noticeUID=CO1.NTC.9398297&amp;isFromPublicArea=True&amp;isModal=true&amp;asPopupView=true</t>
  </si>
  <si>
    <t>https://community.secop.gov.co/Public/Tendering/OpportunityDetail/Index?noticeUID=CO1.NTC.9389809&amp;isFromPublicArea=True&amp;isModal=true&amp;asPopupView=true</t>
  </si>
  <si>
    <t>https://community.secop.gov.co/Public/Tendering/OpportunityDetail/Index?noticeUID=CO1.NTC.9403392&amp;isFromPublicArea=True&amp;isModal=true&amp;asPopupView=true</t>
  </si>
  <si>
    <t>https://community.secop.gov.co/Public/Tendering/OpportunityDetail/Index?noticeUID=CO1.NTC.9403821&amp;isFromPublicArea=True&amp;isModal=true&amp;asPopupView=true</t>
  </si>
  <si>
    <t>https://community.secop.gov.co/Public/Tendering/OpportunityDetail/Index?noticeUID=CO1.NTC.9388819&amp;isFromPublicArea=True&amp;isModal=true&amp;asPopupView=true</t>
  </si>
  <si>
    <t>https://community.secop.gov.co/Public/Tendering/OpportunityDetail/Index?noticeUID=CO1.NTC.9404424&amp;isFromPublicArea=True&amp;isModal=true&amp;asPopupView=true</t>
  </si>
  <si>
    <t>https://community.secop.gov.co/Public/Tendering/OpportunityDetail/Index?noticeUID=CO1.NTC.9410847&amp;isFromPublicArea=True&amp;isModal=true&amp;asPopupView=true</t>
  </si>
  <si>
    <t>https://community.secop.gov.co/Public/Tendering/OpportunityDetail/Index?noticeUID=CO1.NTC.9399336&amp;isFromPublicArea=True&amp;isModal=true&amp;asPopupView=true</t>
  </si>
  <si>
    <t>https://community.secop.gov.co/Public/Tendering/OpportunityDetail/Index?noticeUID=CO1.NTC.9399346&amp;isFromPublicArea=True&amp;isModal=true&amp;asPopupView=true</t>
  </si>
  <si>
    <t>https://community.secop.gov.co/Public/Tendering/OpportunityDetail/Index?noticeUID=CO1.NTC.9399351&amp;isFromPublicArea=True&amp;isModal=true&amp;asPopupView=true</t>
  </si>
  <si>
    <t>https://community.secop.gov.co/Public/Tendering/OpportunityDetail/Index?noticeUID=CO1.NTC.9402017&amp;isFromPublicArea=True&amp;isModal=true&amp;asPopupView=true</t>
  </si>
  <si>
    <t>https://community.secop.gov.co/Public/Tendering/OpportunityDetail/Index?noticeUID=CO1.NTC.9403456&amp;isFromPublicArea=True&amp;isModal=true&amp;asPopupView=true</t>
  </si>
  <si>
    <t>https://community.secop.gov.co/Public/Tendering/OpportunityDetail/Index?noticeUID=CO1.NTC.9402010&amp;isFromPublicArea=True&amp;isModal=true&amp;asPopupView=true</t>
  </si>
  <si>
    <t>https://community.secop.gov.co/Public/Tendering/OpportunityDetail/Index?noticeUID=CO1.NTC.9402644&amp;isFromPublicArea=True&amp;isModal=true&amp;asPopupView=true</t>
  </si>
  <si>
    <t>https://community.secop.gov.co/Public/Tendering/OpportunityDetail/Index?noticeUID=CO1.NTC.9403964&amp;isFromPublicArea=True&amp;isModal=true&amp;asPopupView=true</t>
  </si>
  <si>
    <t>https://community.secop.gov.co/Public/Tendering/OpportunityDetail/Index?noticeUID=CO1.NTC.9405677&amp;isFromPublicArea=True&amp;isModal=true&amp;asPopupView=true</t>
  </si>
  <si>
    <t>https://community.secop.gov.co/Public/Tendering/OpportunityDetail/Index?noticeUID=CO1.NTC.9403851&amp;isFromPublicArea=True&amp;isModal=true&amp;asPopupView=true</t>
  </si>
  <si>
    <t>https://community.secop.gov.co/Public/Tendering/OpportunityDetail/Index?noticeUID=CO1.NTC.9402910&amp;isFromPublicArea=True&amp;isModal=true&amp;asPopupView=true</t>
  </si>
  <si>
    <t>https://community.secop.gov.co/Public/Tendering/OpportunityDetail/Index?noticeUID=CO1.NTC.9403234&amp;isFromPublicArea=True&amp;isModal=true&amp;asPopupView=true</t>
  </si>
  <si>
    <t>https://community.secop.gov.co/Public/Tendering/OpportunityDetail/Index?noticeUID=CO1.NTC.9423130&amp;isFromPublicArea=True&amp;isModal=true&amp;asPopupView=true</t>
  </si>
  <si>
    <t>https://community.secop.gov.co/Public/Tendering/OpportunityDetail/Index?noticeUID=CO1.NTC.9421936&amp;isFromPublicArea=True&amp;isModal=true&amp;asPopupView=true</t>
  </si>
  <si>
    <t>https://community.secop.gov.co/Public/Tendering/OpportunityDetail/Index?noticeUID=CO1.NTC.9422464&amp;isFromPublicArea=True&amp;isModal=true&amp;asPopupView=true</t>
  </si>
  <si>
    <t>https://community.secop.gov.co/Public/Tendering/OpportunityDetail/Index?noticeUID=CO1.NTC.9391518&amp;isFromPublicArea=True&amp;isModal=true&amp;asPopupView=true</t>
  </si>
  <si>
    <t>https://community.secop.gov.co/Public/Tendering/OpportunityDetail/Index?noticeUID=CO1.NTC.9395578&amp;isFromPublicArea=True&amp;isModal=true&amp;asPopupView=true</t>
  </si>
  <si>
    <t>https://community.secop.gov.co/Public/Tendering/OpportunityDetail/Index?noticeUID=CO1.NTC.9397853&amp;isFromPublicArea=True&amp;isModal=true&amp;asPopupView=true</t>
  </si>
  <si>
    <t>https://community.secop.gov.co/Public/Tendering/OpportunityDetail/Index?noticeUID=CO1.NTC.9401225&amp;isFromPublicArea=True&amp;isModal=true&amp;asPopupView=true</t>
  </si>
  <si>
    <t>https://community.secop.gov.co/Public/Tendering/OpportunityDetail/Index?noticeUID=CO1.NTC.9398620&amp;isFromPublicArea=True&amp;isModal=true&amp;asPopupView=true</t>
  </si>
  <si>
    <t>https://community.secop.gov.co/Public/Tendering/OpportunityDetail/Index?noticeUID=CO1.NTC.9405866&amp;isFromPublicArea=True&amp;isModal=true&amp;asPopupView=true</t>
  </si>
  <si>
    <t>https://community.secop.gov.co/Public/Tendering/OpportunityDetail/Index?noticeUID=CO1.NTC.9403922&amp;isFromPublicArea=True&amp;isModal=true&amp;asPopupView=true</t>
  </si>
  <si>
    <t>https://community.secop.gov.co/Public/Tendering/OpportunityDetail/Index?noticeUID=CO1.NTC.9412991&amp;isFromPublicArea=True&amp;isModal=true&amp;asPopupView=true</t>
  </si>
  <si>
    <t>https://community.secop.gov.co/Public/Tendering/OpportunityDetail/Index?noticeUID=CO1.NTC.9412688&amp;isFromPublicArea=True&amp;isModal=true&amp;asPopupView=true</t>
  </si>
  <si>
    <t>https://community.secop.gov.co/Public/Tendering/OpportunityDetail/Index?noticeUID=CO1.NTC.9395516&amp;isFromPublicArea=True&amp;isModal=true&amp;asPopupView=true</t>
  </si>
  <si>
    <t>https://community.secop.gov.co/Public/Tendering/OpportunityDetail/Index?noticeUID=CO1.NTC.9396841&amp;isFromPublicArea=True&amp;isModal=true&amp;asPopupView=true</t>
  </si>
  <si>
    <t>https://community.secop.gov.co/Public/Tendering/OpportunityDetail/Index?noticeUID=CO1.NTC.9398388&amp;isFromPublicArea=True&amp;isModal=true&amp;asPopupView=true</t>
  </si>
  <si>
    <t>https://community.secop.gov.co/Public/Tendering/OpportunityDetail/Index?noticeUID=CO1.NTC.9412540&amp;isFromPublicArea=True&amp;isModal=true&amp;asPopupView=true</t>
  </si>
  <si>
    <t>https://community.secop.gov.co/Public/Tendering/OpportunityDetail/Index?noticeUID=CO1.NTC.9399565&amp;isFromPublicArea=True&amp;isModal=true&amp;asPopupView=true</t>
  </si>
  <si>
    <t>https://community.secop.gov.co/Public/Tendering/OpportunityDetail/Index?noticeUID=CO1.NTC.9395427&amp;isFromPublicArea=True&amp;isModal=true&amp;asPopupView=true</t>
  </si>
  <si>
    <t>https://community.secop.gov.co/Public/Tendering/OpportunityDetail/Index?noticeUID=CO1.NTC.9403287&amp;isFromPublicArea=True&amp;isModal=true&amp;asPopupView=true</t>
  </si>
  <si>
    <t>https://community.secop.gov.co/Public/Tendering/OpportunityDetail/Index?noticeUID=CO1.NTC.9408788&amp;isFromPublicArea=True&amp;isModal=true&amp;asPopupView=true</t>
  </si>
  <si>
    <t>https://community.secop.gov.co/Public/Tendering/OpportunityDetail/Index?noticeUID=CO1.NTC.9409798&amp;isFromPublicArea=True&amp;isModal=true&amp;asPopupView=true</t>
  </si>
  <si>
    <t>https://community.secop.gov.co/Public/Tendering/OpportunityDetail/Index?noticeUID=CO1.NTC.9395529&amp;isFromPublicArea=True&amp;isModal=true&amp;asPopupView=true</t>
  </si>
  <si>
    <t>https://community.secop.gov.co/Public/Tendering/OpportunityDetail/Index?noticeUID=CO1.NTC.9422249&amp;isFromPublicArea=True&amp;isModal=true&amp;asPopupView=true</t>
  </si>
  <si>
    <t>https://community.secop.gov.co/Public/Tendering/OpportunityDetail/Index?noticeUID=CO1.NTC.9396511&amp;isFromPublicArea=True&amp;isModal=true&amp;asPopupView=true</t>
  </si>
  <si>
    <t>https://community.secop.gov.co/Public/Tendering/OpportunityDetail/Index?noticeUID=CO1.NTC.9396387&amp;isFromPublicArea=True&amp;isModal=true&amp;asPopupView=true</t>
  </si>
  <si>
    <t>https://community.secop.gov.co/Public/Tendering/OpportunityDetail/Index?noticeUID=CO1.NTC.9396801&amp;isFromPublicArea=True&amp;isModal=true&amp;asPopupView=true</t>
  </si>
  <si>
    <t>https://community.secop.gov.co/Public/Tendering/OpportunityDetail/Index?noticeUID=CO1.NTC.9397406&amp;isFromPublicArea=True&amp;isModal=true&amp;asPopupView=true</t>
  </si>
  <si>
    <t>https://community.secop.gov.co/Public/Tendering/OpportunityDetail/Index?noticeUID=CO1.NTC.9403601&amp;isFromPublicArea=True&amp;isModal=true&amp;asPopupView=true</t>
  </si>
  <si>
    <t>https://community.secop.gov.co/Public/Tendering/OpportunityDetail/Index?noticeUID=CO1.NTC.9408971&amp;isFromPublicArea=True&amp;isModal=true&amp;asPopupView=true</t>
  </si>
  <si>
    <t>https://community.secop.gov.co/Public/Tendering/OpportunityDetail/Index?noticeUID=CO1.NTC.9408070&amp;isFromPublicArea=True&amp;isModal=true&amp;asPopupView=true</t>
  </si>
  <si>
    <t>https://community.secop.gov.co/Public/Tendering/OpportunityDetail/Index?noticeUID=CO1.NTC.9402090&amp;isFromPublicArea=True&amp;isModal=true&amp;asPopupView=true</t>
  </si>
  <si>
    <t>https://community.secop.gov.co/Public/Tendering/OpportunityDetail/Index?noticeUID=CO1.NTC.9401292&amp;isFromPublicArea=True&amp;isModal=true&amp;asPopupView=true</t>
  </si>
  <si>
    <t>https://community.secop.gov.co/Public/Tendering/OpportunityDetail/Index?noticeUID=CO1.NTC.9402973&amp;isFromPublicArea=True&amp;isModal=true&amp;asPopupView=true</t>
  </si>
  <si>
    <t>https://community.secop.gov.co/Public/Tendering/OpportunityDetail/Index?noticeUID=CO1.NTC.9403517&amp;isFromPublicArea=True&amp;isModal=true&amp;asPopupView=true</t>
  </si>
  <si>
    <t>https://community.secop.gov.co/Public/Tendering/OpportunityDetail/Index?noticeUID=CO1.NTC.9414747&amp;isFromPublicArea=True&amp;isModal=true&amp;asPopupView=true</t>
  </si>
  <si>
    <t>https://community.secop.gov.co/Public/Tendering/OpportunityDetail/Index?noticeUID=CO1.NTC.9427071&amp;isFromPublicArea=True&amp;isModal=true&amp;asPopupView=true</t>
  </si>
  <si>
    <t>https://community.secop.gov.co/Public/Tendering/OpportunityDetail/Index?noticeUID=CO1.NTC.9415039&amp;isFromPublicArea=True&amp;isModal=true&amp;asPopupView=true</t>
  </si>
  <si>
    <t>https://community.secop.gov.co/Public/Tendering/OpportunityDetail/Index?noticeUID=CO1.NTC.9415057&amp;isFromPublicArea=True&amp;isModal=true&amp;asPopupView=true</t>
  </si>
  <si>
    <t>https://community.secop.gov.co/Public/Tendering/OpportunityDetail/Index?noticeUID=CO1.NTC.9417236&amp;isFromPublicArea=True&amp;isModal=true&amp;asPopupView=true</t>
  </si>
  <si>
    <t>https://community.secop.gov.co/Public/Tendering/OpportunityDetail/Index?noticeUID=CO1.NTC.9418531&amp;isFromPublicArea=True&amp;isModal=true&amp;asPopupView=true</t>
  </si>
  <si>
    <t>https://community.secop.gov.co/Public/Tendering/OpportunityDetail/Index?noticeUID=CO1.NTC.9416318&amp;isFromPublicArea=True&amp;isModal=true&amp;asPopupView=true</t>
  </si>
  <si>
    <t>https://community.secop.gov.co/Public/Tendering/OpportunityDetail/Index?noticeUID=CO1.NTC.9401745&amp;isFromPublicArea=True&amp;isModal=true&amp;asPopupView=true</t>
  </si>
  <si>
    <t>https://community.secop.gov.co/Public/Tendering/OpportunityDetail/Index?noticeUID=CO1.NTC.9409122&amp;isFromPublicArea=True&amp;isModal=true&amp;asPopupView=true</t>
  </si>
  <si>
    <t>https://community.secop.gov.co/Public/Tendering/OpportunityDetail/Index?noticeUID=CO1.NTC.9401807&amp;isFromPublicArea=True&amp;isModal=true&amp;asPopupView=true</t>
  </si>
  <si>
    <t>https://community.secop.gov.co/Public/Tendering/OpportunityDetail/Index?noticeUID=CO1.NTC.9410006&amp;isFromPublicArea=True&amp;isModal=true&amp;asPopupView=true</t>
  </si>
  <si>
    <t>https://community.secop.gov.co/Public/Tendering/OpportunityDetail/Index?noticeUID=CO1.NTC.9409539&amp;isFromPublicArea=True&amp;isModal=true&amp;asPopupView=true</t>
  </si>
  <si>
    <t>https://community.secop.gov.co/Public/Tendering/OpportunityDetail/Index?noticeUID=CO1.NTC.9410254&amp;isFromPublicArea=True&amp;isModal=true&amp;asPopupView=true</t>
  </si>
  <si>
    <t>https://community.secop.gov.co/Public/Tendering/OpportunityDetail/Index?noticeUID=CO1.NTC.9410691&amp;isFromPublicArea=True&amp;isModal=true&amp;asPopupView=true</t>
  </si>
  <si>
    <t>https://community.secop.gov.co/Public/Tendering/OpportunityDetail/Index?noticeUID=CO1.NTC.9413542&amp;isFromPublicArea=True&amp;isModal=true&amp;asPopupView=true</t>
  </si>
  <si>
    <t>https://community.secop.gov.co/Public/Tendering/OpportunityDetail/Index?noticeUID=CO1.NTC.9408911&amp;isFromPublicArea=True&amp;isModal=true&amp;asPopupView=true</t>
  </si>
  <si>
    <t>https://community.secop.gov.co/Public/Tendering/OpportunityDetail/Index?noticeUID=CO1.NTC.9415138&amp;isFromPublicArea=True&amp;isModal=true&amp;asPopupView=true</t>
  </si>
  <si>
    <t>https://community.secop.gov.co/Public/Tendering/OpportunityDetail/Index?noticeUID=CO1.NTC.9415037&amp;isFromPublicArea=True&amp;isModal=true&amp;asPopupView=true</t>
  </si>
  <si>
    <t>https://community.secop.gov.co/Public/Tendering/OpportunityDetail/Index?noticeUID=CO1.NTC.9415043&amp;isFromPublicArea=True&amp;isModal=true&amp;asPopupView=true</t>
  </si>
  <si>
    <t>https://community.secop.gov.co/Public/Tendering/OpportunityDetail/Index?noticeUID=CO1.NTC.9410222&amp;isFromPublicArea=True&amp;isModal=true&amp;asPopupView=true</t>
  </si>
  <si>
    <t>https://community.secop.gov.co/Public/Tendering/OpportunityDetail/Index?noticeUID=CO1.NTC.9411774&amp;isFromPublicArea=True&amp;isModal=true&amp;asPopupView=true</t>
  </si>
  <si>
    <t>https://community.secop.gov.co/Public/Tendering/OpportunityDetail/Index?noticeUID=CO1.NTC.9410982&amp;isFromPublicArea=True&amp;isModal=true&amp;asPopupView=true</t>
  </si>
  <si>
    <t>https://community.secop.gov.co/Public/Tendering/OpportunityDetail/Index?noticeUID=CO1.NTC.9405012&amp;isFromPublicArea=True&amp;isModal=true&amp;asPopupView=true</t>
  </si>
  <si>
    <t>https://community.secop.gov.co/Public/Tendering/OpportunityDetail/Index?noticeUID=CO1.NTC.9411478&amp;isFromPublicArea=True&amp;isModal=true&amp;asPopupView=true</t>
  </si>
  <si>
    <t>https://community.secop.gov.co/Public/Tendering/OpportunityDetail/Index?noticeUID=CO1.NTC.9419136&amp;isFromPublicArea=True&amp;isModal=true&amp;asPopupView=true</t>
  </si>
  <si>
    <t>https://community.secop.gov.co/Public/Tendering/OpportunityDetail/Index?noticeUID=CO1.NTC.9413651&amp;isFromPublicArea=True&amp;isModal=true&amp;asPopupView=true</t>
  </si>
  <si>
    <t>https://community.secop.gov.co/Public/Tendering/OpportunityDetail/Index?noticeUID=CO1.NTC.9433040&amp;isFromPublicArea=True&amp;isModal=true&amp;asPopupView=true</t>
  </si>
  <si>
    <t>https://community.secop.gov.co/Public/Tendering/OpportunityDetail/Index?noticeUID=CO1.NTC.9420593&amp;isFromPublicArea=True&amp;isModal=true&amp;asPopupView=true</t>
  </si>
  <si>
    <t>https://community.secop.gov.co/Public/Tendering/OpportunityDetail/Index?noticeUID=CO1.NTC.9433515&amp;isFromPublicArea=True&amp;isModal=true&amp;asPopupView=true</t>
  </si>
  <si>
    <t>https://community.secop.gov.co/Public/Tendering/OpportunityDetail/Index?noticeUID=CO1.NTC.9421235&amp;isFromPublicArea=True&amp;isModal=true&amp;asPopupView=true</t>
  </si>
  <si>
    <t>https://community.secop.gov.co/Public/Tendering/OpportunityDetail/Index?noticeUID=CO1.NTC.9464945&amp;isFromPublicArea=True&amp;isModal=true&amp;asPopupView=true</t>
  </si>
  <si>
    <t>https://community.secop.gov.co/Public/Tendering/OpportunityDetail/Index?noticeUID=CO1.NTC.9429697&amp;isFromPublicArea=True&amp;isModal=true&amp;asPopupView=true</t>
  </si>
  <si>
    <t>https://community.secop.gov.co/Public/Tendering/OpportunityDetail/Index?noticeUID=CO1.NTC.9464194&amp;isFromPublicArea=True&amp;isModal=true&amp;asPopupView=true</t>
  </si>
  <si>
    <t>https://community.secop.gov.co/Public/Tendering/OpportunityDetail/Index?noticeUID=CO1.NTC.9411442&amp;isFromPublicArea=True&amp;isModal=true&amp;asPopupView=true</t>
  </si>
  <si>
    <t>https://community.secop.gov.co/Public/Tendering/OpportunityDetail/Index?noticeUID=CO1.NTC.9435323&amp;isFromPublicArea=True&amp;isModal=true&amp;asPopupView=true</t>
  </si>
  <si>
    <t>https://community.secop.gov.co/Public/Tendering/OpportunityDetail/Index?noticeUID=CO1.NTC.9439080&amp;isFromPublicArea=True&amp;isModal=true&amp;asPopupView=true</t>
  </si>
  <si>
    <t>https://community.secop.gov.co/Public/Tendering/OpportunityDetail/Index?noticeUID=CO1.NTC.9413892&amp;isFromPublicArea=True&amp;isModal=true&amp;asPopupView=true</t>
  </si>
  <si>
    <t>https://community.secop.gov.co/Public/Tendering/OpportunityDetail/Index?noticeUID=CO1.NTC.9408256&amp;isFromPublicArea=True&amp;isModal=true&amp;asPopupView=true</t>
  </si>
  <si>
    <t>https://community.secop.gov.co/Public/Tendering/OpportunityDetail/Index?noticeUID=CO1.NTC.9417225&amp;isFromPublicArea=True&amp;isModal=true&amp;asPopupView=true</t>
  </si>
  <si>
    <t>https://community.secop.gov.co/Public/Tendering/OpportunityDetail/Index?noticeUID=CO1.NTC.9428407&amp;isFromPublicArea=True&amp;isModal=true&amp;asPopupView=true</t>
  </si>
  <si>
    <t>https://community.secop.gov.co/Public/Tendering/OpportunityDetail/Index?noticeUID=CO1.NTC.9429058&amp;isFromPublicArea=True&amp;isModal=true&amp;asPopupView=true</t>
  </si>
  <si>
    <t>https://community.secop.gov.co/Public/Tendering/OpportunityDetail/Index?noticeUID=CO1.NTC.9414264&amp;isFromPublicArea=True&amp;isModal=true&amp;asPopupView=true</t>
  </si>
  <si>
    <t>https://community.secop.gov.co/Public/Tendering/OpportunityDetail/Index?noticeUID=CO1.NTC.9424498&amp;isFromPublicArea=True&amp;isModal=true&amp;asPopupView=true</t>
  </si>
  <si>
    <t>https://community.secop.gov.co/Public/Tendering/OpportunityDetail/Index?noticeUID=CO1.NTC.9422252&amp;isFromPublicArea=True&amp;isModal=true&amp;asPopupView=true</t>
  </si>
  <si>
    <t>https://community.secop.gov.co/Public/Tendering/OpportunityDetail/Index?noticeUID=CO1.NTC.9419250&amp;isFromPublicArea=True&amp;isModal=true&amp;asPopupView=true</t>
  </si>
  <si>
    <t>https://community.secop.gov.co/Public/Tendering/OpportunityDetail/Index?noticeUID=CO1.NTC.9425742&amp;isFromPublicArea=True&amp;isModal=true&amp;asPopupView=true</t>
  </si>
  <si>
    <t>https://community.secop.gov.co/Public/Tendering/OpportunityDetail/Index?noticeUID=CO1.NTC.9435752&amp;isFromPublicArea=True&amp;isModal=true&amp;asPopupView=true</t>
  </si>
  <si>
    <t>https://community.secop.gov.co/Public/Tendering/OpportunityDetail/Index?noticeUID=CO1.NTC.9426750&amp;isFromPublicArea=True&amp;isModal=true&amp;asPopupView=true</t>
  </si>
  <si>
    <t>https://community.secop.gov.co/Public/Tendering/OpportunityDetail/Index?noticeUID=CO1.NTC.9427680&amp;isFromPublicArea=True&amp;isModal=true&amp;asPopupView=true</t>
  </si>
  <si>
    <t>https://community.secop.gov.co/Public/Tendering/OpportunityDetail/Index?noticeUID=CO1.NTC.9428265&amp;isFromPublicArea=True&amp;isModal=true&amp;asPopupView=true</t>
  </si>
  <si>
    <t>https://community.secop.gov.co/Public/Tendering/OpportunityDetail/Index?noticeUID=CO1.NTC.9421185&amp;isFromPublicArea=True&amp;isModal=true&amp;asPopupView=true</t>
  </si>
  <si>
    <t>https://community.secop.gov.co/Public/Tendering/OpportunityDetail/Index?noticeUID=CO1.NTC.9417034&amp;isFromPublicArea=True&amp;isModal=true&amp;asPopupView=true</t>
  </si>
  <si>
    <t>https://community.secop.gov.co/Public/Tendering/OpportunityDetail/Index?noticeUID=CO1.NTC.9442176&amp;isFromPublicArea=True&amp;isModal=true&amp;asPopupView=true</t>
  </si>
  <si>
    <t>https://community.secop.gov.co/Public/Tendering/OpportunityDetail/Index?noticeUID=CO1.NTC.9438350&amp;isFromPublicArea=True&amp;isModal=true&amp;asPopupView=true</t>
  </si>
  <si>
    <t>https://community.secop.gov.co/Public/Tendering/OpportunityDetail/Index?noticeUID=CO1.NTC.9439421&amp;isFromPublicArea=True&amp;isModal=true&amp;asPopupView=true</t>
  </si>
  <si>
    <t>https://community.secop.gov.co/Public/Tendering/OpportunityDetail/Index?noticeUID=CO1.NTC.9444996&amp;isFromPublicArea=True&amp;isModal=true&amp;asPopupView=true</t>
  </si>
  <si>
    <t>https://community.secop.gov.co/Public/Tendering/OpportunityDetail/Index?noticeUID=CO1.NTC.9430201&amp;isFromPublicArea=True&amp;isModal=true&amp;asPopupView=true</t>
  </si>
  <si>
    <t>https://community.secop.gov.co/Public/Tendering/OpportunityDetail/Index?noticeUID=CO1.NTC.9430239&amp;isFromPublicArea=True&amp;isModal=true&amp;asPopupView=true</t>
  </si>
  <si>
    <t>https://community.secop.gov.co/Public/Tendering/OpportunityDetail/Index?noticeUID=CO1.NTC.9418676&amp;isFromPublicArea=True&amp;isModal=true&amp;asPopupView=true</t>
  </si>
  <si>
    <t>https://community.secop.gov.co/Public/Tendering/OpportunityDetail/Index?noticeUID=CO1.NTC.9423080&amp;isFromPublicArea=True&amp;isModal=true&amp;asPopupView=true</t>
  </si>
  <si>
    <t>https://community.secop.gov.co/Public/Tendering/OpportunityDetail/Index?noticeUID=CO1.NTC.9419040&amp;isFromPublicArea=True&amp;isModal=true&amp;asPopupView=true</t>
  </si>
  <si>
    <t>https://community.secop.gov.co/Public/Tendering/OpportunityDetail/Index?noticeUID=CO1.NTC.9431462&amp;isFromPublicArea=True&amp;isModal=true&amp;asPopupView=true</t>
  </si>
  <si>
    <t>https://community.secop.gov.co/Public/Tendering/OpportunityDetail/Index?noticeUID=CO1.NTC.9418604&amp;isFromPublicArea=True&amp;isModal=true&amp;asPopupView=true</t>
  </si>
  <si>
    <t>https://community.secop.gov.co/Public/Tendering/OpportunityDetail/Index?noticeUID=CO1.NTC.9422764&amp;isFromPublicArea=True&amp;isModal=true&amp;asPopupView=true</t>
  </si>
  <si>
    <t>https://community.secop.gov.co/Public/Tendering/OpportunityDetail/Index?noticeUID=CO1.NTC.9445456&amp;isFromPublicArea=True&amp;isModal=true&amp;asPopupView=true</t>
  </si>
  <si>
    <t>https://community.secop.gov.co/Public/Tendering/OpportunityDetail/Index?noticeUID=CO1.NTC.9445683&amp;isFromPublicArea=True&amp;isModal=true&amp;asPopupView=true</t>
  </si>
  <si>
    <t>https://community.secop.gov.co/Public/Tendering/OpportunityDetail/Index?noticeUID=CO1.NTC.9446349&amp;isFromPublicArea=True&amp;isModal=true&amp;asPopupView=true</t>
  </si>
  <si>
    <t>https://community.secop.gov.co/Public/Tendering/OpportunityDetail/Index?noticeUID=CO1.NTC.9446946&amp;isFromPublicArea=True&amp;isModal=true&amp;asPopupView=true</t>
  </si>
  <si>
    <t>https://community.secop.gov.co/Public/Tendering/OpportunityDetail/Index?noticeUID=CO1.NTC.9422028&amp;isFromPublicArea=True&amp;isModal=true&amp;asPopupView=true</t>
  </si>
  <si>
    <t>https://community.secop.gov.co/Public/Tendering/OpportunityDetail/Index?noticeUID=CO1.NTC.9423791&amp;isFromPublicArea=True&amp;isModal=true&amp;asPopupView=true</t>
  </si>
  <si>
    <t>https://community.secop.gov.co/Public/Tendering/OpportunityDetail/Index?noticeUID=CO1.NTC.9437305&amp;isFromPublicArea=True&amp;isModal=true&amp;asPopupView=true</t>
  </si>
  <si>
    <t>https://community.secop.gov.co/Public/Tendering/OpportunityDetail/Index?noticeUID=CO1.NTC.9473174&amp;isFromPublicArea=True&amp;isModal=true&amp;asPopupView=true</t>
  </si>
  <si>
    <t>https://community.secop.gov.co/Public/Tendering/OpportunityDetail/Index?noticeUID=CO1.NTC.9432026&amp;isFromPublicArea=True&amp;isModal=true&amp;asPopupView=true</t>
  </si>
  <si>
    <t>https://community.secop.gov.co/Public/Tendering/OpportunityDetail/Index?noticeUID=CO1.NTC.9432167&amp;isFromPublicArea=True&amp;isModal=true&amp;asPopupView=true</t>
  </si>
  <si>
    <t>https://community.secop.gov.co/Public/Tendering/OpportunityDetail/Index?noticeUID=CO1.NTC.9431962&amp;isFromPublicArea=True&amp;isModal=true&amp;asPopupView=true</t>
  </si>
  <si>
    <t>https://community.secop.gov.co/Public/Tendering/OpportunityDetail/Index?noticeUID=CO1.NTC.9419842&amp;isFromPublicArea=True&amp;isModal=true&amp;asPopupView=true</t>
  </si>
  <si>
    <t>https://community.secop.gov.co/Public/Tendering/OpportunityDetail/Index?noticeUID=CO1.NTC.9419384&amp;isFromPublicArea=True&amp;isModal=true&amp;asPopupView=true</t>
  </si>
  <si>
    <t>https://community.secop.gov.co/Public/Tendering/OpportunityDetail/Index?noticeUID=CO1.NTC.9440024&amp;isFromPublicArea=True&amp;isModal=true&amp;asPopupView=true</t>
  </si>
  <si>
    <t>https://community.secop.gov.co/Public/Tendering/OpportunityDetail/Index?noticeUID=CO1.NTC.9420983&amp;isFromPublicArea=True&amp;isModal=true&amp;asPopupView=true</t>
  </si>
  <si>
    <t>https://community.secop.gov.co/Public/Tendering/OpportunityDetail/Index?noticeUID=CO1.NTC.9425475&amp;isFromPublicArea=True&amp;isModal=true&amp;asPopupView=true</t>
  </si>
  <si>
    <t>https://community.secop.gov.co/Public/Tendering/OpportunityDetail/Index?noticeUID=CO1.NTC.9439414&amp;isFromPublicArea=True&amp;isModal=true&amp;asPopupView=true</t>
  </si>
  <si>
    <t>https://community.secop.gov.co/Public/Tendering/OpportunityDetail/Index?noticeUID=CO1.NTC.9429030&amp;isFromPublicArea=True&amp;isModal=true&amp;asPopupView=true</t>
  </si>
  <si>
    <t>https://community.secop.gov.co/Public/Tendering/OpportunityDetail/Index?noticeUID=CO1.NTC.9422645&amp;isFromPublicArea=True&amp;isModal=true&amp;asPopupView=true</t>
  </si>
  <si>
    <t>https://community.secop.gov.co/Public/Tendering/OpportunityDetail/Index?noticeUID=CO1.NTC.9424397&amp;isFromPublicArea=True&amp;isModal=true&amp;asPopupView=true</t>
  </si>
  <si>
    <t>https://community.secop.gov.co/Public/Tendering/OpportunityDetail/Index?noticeUID=CO1.NTC.9432562&amp;isFromPublicArea=True&amp;isModal=true&amp;asPopupView=true</t>
  </si>
  <si>
    <t>https://community.secop.gov.co/Public/Tendering/OpportunityDetail/Index?noticeUID=CO1.NTC.9425133&amp;isFromPublicArea=True&amp;isModal=true&amp;asPopupView=true</t>
  </si>
  <si>
    <t>https://community.secop.gov.co/Public/Tendering/OpportunityDetail/Index?noticeUID=CO1.NTC.9432014&amp;isFromPublicArea=True&amp;isModal=true&amp;asPopupView=true</t>
  </si>
  <si>
    <t>https://community.secop.gov.co/Public/Tendering/OpportunityDetail/Index?noticeUID=CO1.NTC.9444954&amp;isFromPublicArea=True&amp;isModal=true&amp;asPopupView=true</t>
  </si>
  <si>
    <t>https://community.secop.gov.co/Public/Tendering/OpportunityDetail/Index?noticeUID=CO1.NTC.9445601&amp;isFromPublicArea=True&amp;isModal=true&amp;asPopupView=true</t>
  </si>
  <si>
    <t>https://community.secop.gov.co/Public/Tendering/OpportunityDetail/Index?noticeUID=CO1.NTC.9434137&amp;isFromPublicArea=True&amp;isModal=true&amp;asPopupView=true</t>
  </si>
  <si>
    <t>https://community.secop.gov.co/Public/Tendering/OpportunityDetail/Index?noticeUID=CO1.NTC.9437408&amp;isFromPublicArea=True&amp;isModal=true&amp;asPopupView=true</t>
  </si>
  <si>
    <t>https://community.secop.gov.co/Public/Tendering/OpportunityDetail/Index?noticeUID=CO1.NTC.9445872&amp;isFromPublicArea=True&amp;isModal=true&amp;asPopupView=true</t>
  </si>
  <si>
    <t>https://community.secop.gov.co/Public/Tendering/OpportunityDetail/Index?noticeUID=CO1.NTC.9437776&amp;isFromPublicArea=True&amp;isModal=true&amp;asPopupView=true</t>
  </si>
  <si>
    <t>https://community.secop.gov.co/Public/Tendering/OpportunityDetail/Index?noticeUID=CO1.NTC.9432391&amp;isFromPublicArea=True&amp;isModal=true&amp;asPopupView=true</t>
  </si>
  <si>
    <t>https://community.secop.gov.co/Public/Tendering/OpportunityDetail/Index?noticeUID=CO1.NTC.9438008&amp;isFromPublicArea=True&amp;isModal=true&amp;asPopupView=true</t>
  </si>
  <si>
    <t>https://community.secop.gov.co/Public/Tendering/OpportunityDetail/Index?noticeUID=CO1.NTC.9442562&amp;isFromPublicArea=True&amp;isModal=true&amp;asPopupView=true</t>
  </si>
  <si>
    <t>https://community.secop.gov.co/Public/Tendering/OpportunityDetail/Index?noticeUID=CO1.NTC.9438610&amp;isFromPublicArea=True&amp;isModal=true&amp;asPopupView=true</t>
  </si>
  <si>
    <t>https://community.secop.gov.co/Public/Tendering/OpportunityDetail/Index?noticeUID=CO1.NTC.9440131&amp;isFromPublicArea=True&amp;isModal=true&amp;asPopupView=true</t>
  </si>
  <si>
    <t>https://community.secop.gov.co/Public/Tendering/OpportunityDetail/Index?noticeUID=CO1.NTC.9429481&amp;isFromPublicArea=True&amp;isModal=true&amp;asPopupView=true</t>
  </si>
  <si>
    <t>https://community.secop.gov.co/Public/Tendering/OpportunityDetail/Index?noticeUID=CO1.NTC.9429877&amp;isFromPublicArea=True&amp;isModal=true&amp;asPopupView=true</t>
  </si>
  <si>
    <t>https://community.secop.gov.co/Public/Tendering/OpportunityDetail/Index?noticeUID=CO1.NTC.9434577&amp;isFromPublicArea=True&amp;isModal=true&amp;asPopupView=true</t>
  </si>
  <si>
    <t>https://community.secop.gov.co/Public/Tendering/OpportunityDetail/Index?noticeUID=CO1.NTC.9431337&amp;isFromPublicArea=True&amp;isModal=true&amp;asPopupView=true</t>
  </si>
  <si>
    <t>https://community.secop.gov.co/Public/Tendering/OpportunityDetail/Index?noticeUID=CO1.NTC.9473874&amp;isFromPublicArea=True&amp;isModal=true&amp;asPopupView=true</t>
  </si>
  <si>
    <t>https://community.secop.gov.co/Public/Tendering/OpportunityDetail/Index?noticeUID=CO1.NTC.9437154&amp;isFromPublicArea=True&amp;isModal=true&amp;asPopupView=true</t>
  </si>
  <si>
    <t>https://community.secop.gov.co/Public/Tendering/OpportunityDetail/Index?noticeUID=CO1.NTC.9447172&amp;isFromPublicArea=True&amp;isModal=true&amp;asPopupView=true</t>
  </si>
  <si>
    <t>https://community.secop.gov.co/Public/Tendering/OpportunityDetail/Index?noticeUID=CO1.NTC.9445406&amp;isFromPublicArea=True&amp;isModal=true&amp;asPopupView=true</t>
  </si>
  <si>
    <t>https://community.secop.gov.co/Public/Tendering/OpportunityDetail/Index?noticeUID=CO1.NTC.9437418&amp;isFromPublicArea=True&amp;isModal=true&amp;asPopupView=true</t>
  </si>
  <si>
    <t>https://community.secop.gov.co/Public/Tendering/OpportunityDetail/Index?noticeUID=CO1.NTC.9439533&amp;isFromPublicArea=True&amp;isModal=true&amp;asPopupView=true</t>
  </si>
  <si>
    <t>https://community.secop.gov.co/Public/Tendering/OpportunityDetail/Index?noticeUID=CO1.NTC.9441971&amp;isFromPublicArea=True&amp;isModal=true&amp;asPopupView=true</t>
  </si>
  <si>
    <t>https://community.secop.gov.co/Public/Tendering/OpportunityDetail/Index?noticeUID=CO1.NTC.9436275&amp;isFromPublicArea=True&amp;isModal=true&amp;asPopupView=true</t>
  </si>
  <si>
    <t>https://community.secop.gov.co/Public/Tendering/OpportunityDetail/Index?noticeUID=CO1.NTC.9439432&amp;isFromPublicArea=True&amp;isModal=true&amp;asPopupView=true</t>
  </si>
  <si>
    <t>https://community.secop.gov.co/Public/Tendering/OpportunityDetail/Index?noticeUID=CO1.NTC.9438204&amp;isFromPublicArea=True&amp;isModal=true&amp;asPopupView=true</t>
  </si>
  <si>
    <t>https://community.secop.gov.co/Public/Tendering/OpportunityDetail/Index?noticeUID=CO1.NTC.9437837&amp;isFromPublicArea=True&amp;isModal=true&amp;asPopupView=true</t>
  </si>
  <si>
    <t>https://community.secop.gov.co/Public/Tendering/OpportunityDetail/Index?noticeUID=CO1.NTC.9451856&amp;isFromPublicArea=True&amp;isModal=true&amp;asPopupView=true</t>
  </si>
  <si>
    <t>https://community.secop.gov.co/Public/Tendering/OpportunityDetail/Index?noticeUID=CO1.NTC.9463569&amp;isFromPublicArea=True&amp;isModal=true&amp;asPopupView=true</t>
  </si>
  <si>
    <t>https://community.secop.gov.co/Public/Tendering/OpportunityDetail/Index?noticeUID=CO1.NTC.9453893&amp;isFromPublicArea=True&amp;isModal=true&amp;asPopupView=true</t>
  </si>
  <si>
    <t>https://community.secop.gov.co/Public/Tendering/OpportunityDetail/Index?noticeUID=CO1.NTC.9439990&amp;isFromPublicArea=True&amp;isModal=true&amp;asPopupView=true</t>
  </si>
  <si>
    <t>https://community.secop.gov.co/Public/Tendering/OpportunityDetail/Index?noticeUID=CO1.NTC.9441159&amp;isFromPublicArea=True&amp;isModal=true&amp;asPopupView=true</t>
  </si>
  <si>
    <t>https://community.secop.gov.co/Public/Tendering/OpportunityDetail/Index?noticeUID=CO1.NTC.9442065&amp;isFromPublicArea=True&amp;isModal=true&amp;asPopupView=true</t>
  </si>
  <si>
    <t>https://community.secop.gov.co/Public/Tendering/OpportunityDetail/Index?noticeUID=CO1.NTC.9445699&amp;isFromPublicArea=True&amp;isModal=true&amp;asPopupView=true</t>
  </si>
  <si>
    <t>https://community.secop.gov.co/Public/Tendering/OpportunityDetail/Index?noticeUID=CO1.NTC.9475005&amp;isFromPublicArea=True&amp;isModal=true&amp;asPopupView=true</t>
  </si>
  <si>
    <t>https://community.secop.gov.co/Public/Tendering/OpportunityDetail/Index?noticeUID=CO1.NTC.9475340&amp;isFromPublicArea=True&amp;isModal=true&amp;asPopupView=true</t>
  </si>
  <si>
    <t>https://community.secop.gov.co/Public/Tendering/OpportunityDetail/Index?noticeUID=CO1.NTC.9475855&amp;isFromPublicArea=True&amp;isModal=true&amp;asPopupView=true</t>
  </si>
  <si>
    <t>https://community.secop.gov.co/Public/Tendering/OpportunityDetail/Index?noticeUID=CO1.NTC.9476913&amp;isFromPublicArea=True&amp;isModal=true&amp;asPopupView=true</t>
  </si>
  <si>
    <t>https://community.secop.gov.co/Public/Tendering/OpportunityDetail/Index?noticeUID=CO1.NTC.9477163&amp;isFromPublicArea=True&amp;isModal=true&amp;asPopupView=true</t>
  </si>
  <si>
    <t>https://community.secop.gov.co/Public/Tendering/OpportunityDetail/Index?noticeUID=CO1.NTC.9477181&amp;isFromPublicArea=True&amp;isModal=true&amp;asPopupView=true</t>
  </si>
  <si>
    <t>https://community.secop.gov.co/Public/Tendering/OpportunityDetail/Index?noticeUID=CO1.NTC.9477169&amp;isFromPublicArea=True&amp;isModal=true&amp;asPopupView=true</t>
  </si>
  <si>
    <t>https://community.secop.gov.co/Public/Tendering/OpportunityDetail/Index?noticeUID=CO1.NTC.9475763&amp;isFromPublicArea=True&amp;isModal=true&amp;asPopupView=true</t>
  </si>
  <si>
    <t>https://community.secop.gov.co/Public/Tendering/OpportunityDetail/Index?noticeUID=CO1.NTC.9468290&amp;isFromPublicArea=True&amp;isModal=true&amp;asPopupView=true</t>
  </si>
  <si>
    <t>https://community.secop.gov.co/Public/Tendering/OpportunityDetail/Index?noticeUID=CO1.NTC.9471034&amp;isFromPublicArea=True&amp;isModal=true&amp;asPopupView=true</t>
  </si>
  <si>
    <t>https://community.secop.gov.co/Public/Tendering/OpportunityDetail/Index?noticeUID=CO1.NTC.9471528&amp;isFromPublicArea=True&amp;isModal=true&amp;asPopupView=true</t>
  </si>
  <si>
    <t>https://community.secop.gov.co/Public/Tendering/OpportunityDetail/Index?noticeUID=CO1.NTC.9469621&amp;isFromPublicArea=True&amp;isModal=true&amp;asPopupView=true</t>
  </si>
  <si>
    <t>https://community.secop.gov.co/Public/Tendering/OpportunityDetail/Index?noticeUID=CO1.NTC.9474435&amp;isFromPublicArea=True&amp;isModal=true&amp;asPopupView=true</t>
  </si>
  <si>
    <t>https://community.secop.gov.co/Public/Tendering/OpportunityDetail/Index?noticeUID=CO1.NTC.9475003&amp;isFromPublicArea=True&amp;isModal=true&amp;asPopupView=true</t>
  </si>
  <si>
    <t>https://community.secop.gov.co/Public/Tendering/OpportunityDetail/Index?noticeUID=CO1.NTC.9475316&amp;isFromPublicArea=True&amp;isModal=true&amp;asPopupView=true</t>
  </si>
  <si>
    <t>https://community.secop.gov.co/Public/Tendering/OpportunityDetail/Index?noticeUID=CO1.NTC.9466917&amp;isFromPublicArea=True&amp;isModal=true&amp;asPopupView=true</t>
  </si>
  <si>
    <t>https://community.secop.gov.co/Public/Tendering/OpportunityDetail/Index?noticeUID=CO1.NTC.9472527&amp;isFromPublicArea=True&amp;isModal=true&amp;asPopupView=true</t>
  </si>
  <si>
    <t>https://community.secop.gov.co/Public/Tendering/OpportunityDetail/Index?noticeUID=CO1.NTC.9467097&amp;isFromPublicArea=True&amp;isModal=true&amp;asPopupView=true</t>
  </si>
  <si>
    <t>https://community.secop.gov.co/Public/Tendering/OpportunityDetail/Index?noticeUID=CO1.NTC.9477340&amp;isFromPublicArea=True&amp;isModal=true&amp;asPopupView=true</t>
  </si>
  <si>
    <t>https://community.secop.gov.co/Public/Tendering/OpportunityDetail/Index?noticeUID=CO1.NTC.9475597&amp;isFromPublicArea=True&amp;isModal=true&amp;asPopupView=true</t>
  </si>
  <si>
    <t>https://community.secop.gov.co/Public/Tendering/OpportunityDetail/Index?noticeUID=CO1.NTC.9476381&amp;isFromPublicArea=True&amp;isModal=true&amp;asPopupView=true</t>
  </si>
  <si>
    <t>https://community.secop.gov.co/Public/Tendering/OpportunityDetail/Index?noticeUID=CO1.NTC.9476535&amp;isFromPublicArea=True&amp;isModal=true&amp;asPopupView=true</t>
  </si>
  <si>
    <t>https://community.secop.gov.co/Public/Tendering/OpportunityDetail/Index?noticeUID=CO1.NTC.9477733&amp;isFromPublicArea=True&amp;isModal=true&amp;asPopupView=true</t>
  </si>
  <si>
    <t>https://community.secop.gov.co/Public/Tendering/OpportunityDetail/Index?noticeUID=CO1.NTC.9476898&amp;isFromPublicArea=True&amp;isModal=true&amp;asPopupView=true</t>
  </si>
  <si>
    <t>https://community.secop.gov.co/Public/Tendering/OpportunityDetail/Index?noticeUID=CO1.NTC.9475999&amp;isFromPublicArea=True&amp;isModal=true&amp;asPopupView=true</t>
  </si>
  <si>
    <t>https://community.secop.gov.co/Public/Tendering/OpportunityDetail/Index?noticeUID=CO1.NTC.9477024&amp;isFromPublicArea=True&amp;isModal=true&amp;asPopupView=true</t>
  </si>
  <si>
    <t>https://community.secop.gov.co/Public/Tendering/OpportunityDetail/Index?noticeUID=CO1.NTC.9476651&amp;isFromPublicArea=True&amp;isModal=true&amp;asPopupView=true</t>
  </si>
  <si>
    <t>https://community.secop.gov.co/Public/Tendering/OpportunityDetail/Index?noticeUID=CO1.NTC.9475416&amp;isFromPublicArea=True&amp;isModal=true&amp;asPopupView=true</t>
  </si>
  <si>
    <t>https://community.secop.gov.co/Public/Tendering/OpportunityDetail/Index?noticeUID=CO1.NTC.9475162&amp;isFromPublicArea=True&amp;isModal=true&amp;asPopupView=true</t>
  </si>
  <si>
    <t>https://community.secop.gov.co/Public/Tendering/OpportunityDetail/Index?noticeUID=CO1.NTC.9475389&amp;isFromPublicArea=True&amp;isModal=true&amp;asPopupView=true</t>
  </si>
  <si>
    <t>KAREN JULIETH NIETO GARZON</t>
  </si>
  <si>
    <t>Prestar servicios profesionales a la Oficina de Negocios Verdes y Sostenibles para realizar acciones encaminadas a la gestión de proyectos enmarcados en el Plan Nacional de Negocios Verdes y el Programa de Nacional de Pagos por Servicios Ambientales PSA.</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</si>
  <si>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técnicamente la articulación y relacionamiento con actores nacionales, territoriales, cooperación y sector privado para promover alianzas y mecanismos de concurrencia que movilicen recursos destinados a financiar proyectos de Pagos por Servicios Ambientales PSA, incentivos a la conservación, negocios verdes e iniciativas productivas sostenibles.3. Apoyar la gestión administrativa, en el marco de los proyectos de Pagos por Servicios Ambientales PSA. 4. Apoyar técnicamente la consolidación y fortalecimiento de un portafolio de proyectos e iniciativas financiables, con criterios de priorización y consistencia técnica y financiera, que facilite su presentación y posicionamiento ante potenciales financiadores y aliados estratégicos. 5. Realizar el seguimiento integral de acuerdos, compromisos y resultados derivados de la gestión interinstitucional y de relacionamiento para el financiamiento de proyectos, asegurando trazabilidad, oportunidad de la información y generación de insumos ejecutivos para la toma de decisiones y reporte institucional. 6. Apoyar la supervisión en el componente técnico de los contratos y/o convenios que le sean asignados por el supervisor.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</si>
  <si>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JULIANA ACOSTA LOPEZ</t>
  </si>
  <si>
    <t>Prestar los servicios profesionales a la Oficina de Negocios Verdes y Sostenibles para apoyar técnicamente el manejo de viveros para diferentes ecosistemas en los proyectos de Pago por servicios Ambientales y Negocios Verdes, así como, el apoyo en el desarrollo de talleres u otros eventos de acuerdo con el procedimiento de implementación de los instrumentos económicos.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</si>
  <si>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Brindar asistencia técnica en los procesos de fortalecimiento de capacidades sobre manejo de viveros dirigidos a actores institucionales en el marco de Programa Nacional de Pagos por Servicios Ambientales y el Plan Nacional de Negocios Verdes. 3. Apoyar la revisión técnica de los programas y/o proyectos de Pago por Servicios Ambientales y Negocios Verdes, con énfasis en procesos de restauración ecológica y manejo de viveros. 4. Proyectar y gestionar las comunicaciones internas y externas asignadas y que se relacionen con la organización y realización de talleres y demás eventos programados por parte de la Oficina de Negocios Verdes y Sostenibles. 5. Apoyar las actividades operativas y logísticas requeridas para el desarrollo de talleres y u otros eventos programados por parte de la Oficina de Negocios Verdes y Sostenibles.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</si>
  <si>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CLAUDIA PAOLA MANQUILLO HOYOS</t>
  </si>
  <si>
    <t>Prestar los servicios profesionales a la Subdirección de Educación y Participación, para apoyar los espacios y acciones de participación en el marco de la estrategia de diálogo social.</t>
  </si>
  <si>
    <t>El valor del contrato a celebrar es hasta por la suma de CINCUENTA Y CINCO MILLONES DE PESOS M/CTE ($55.000.000) incluido los impuestos a que haya lugar.</t>
  </si>
  <si>
    <t>1. Apoyar el desarrollo y puesta en marcha de las estrategias de diálogo social en los territorios definidos como prioritarios. 2. Apoyar el seguimiento a los procesos de abordaje y transformación de los conflictos socioambientales presentes en el territorio. 3. Apoyar la organización y documentación de los procesos de diálogo social, así como la elaboración de informes técnicos sustentados en fuentes primarias y secundarias, orientados a la caracterización y transformación de la conflictividad socioambiental. 4. Brindar atención a las situaciones de conflictividad socioambiental manifiesta que requieran atención institucional prioritaria. 5. Apoyar el desarrollo de las estrategias para la inclusión y participación efectiva de jóvenes y prácticas organizativas juveniles en las labores misionales de la dependencia.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</si>
  <si>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LAURA RAMOS SILVA</t>
  </si>
  <si>
    <t>Prestar servicios profesionales a la Subdirección de Educación y Participación para apoyar el desarrollo y fortalecimiento de las metodologías de diálogo, de acuerdo con los lineamientos, estrategias y planes definidos por la dependencia.</t>
  </si>
  <si>
    <t>LICENCIAT LOGIA LICENCIATURA EN BIOLOGIA</t>
  </si>
  <si>
    <t>1. Apoyar en la implementación de metodologías para los procesos de educación y participación que permitan fortalecer los procesos y necesidades de los grupos de trabajo de la dependencia. 2. Apoyar la estructuración de proyectos que permitan atender las necesidades de los diferentes grupos de la dependencia en temas de educación, participación y divulgación del conocimiento. 3. Acompañar los procesos, espacios y actividades de educación ambiental que generen capacidad de coordinación y articulación entre los actores del SINA con el fin de que desarrollen de manera eficaz encuentros comunitarios, sectoriales y académicos en el marco de las estrategias de la Política Nacional de Educación Ambiental 4. Apoyar en la sistematización de información y seguimiento a los espacios de formación e intercambio de conocimientos que contribuyan y favorezcan las capacidades del SINA de acuerdo con las indicaciones dadas por la supervisión. 5. Apoyar en los procesos de fortalecimiento y seguimiento a los Comités Técnicos Interinstitucionales de Educación Ambiental en las regiones priorizadas por el Ministerio de Ambiente y Desarrollo Sostenible. 6.Proyectar respuestas a derechos de petición, quejas, reclamos, requerimientos, consultas y demás que sean competencia de la Subdirección y que le sean asignadas al contratista que guarden relación con el objeto contractual. 7. Las demás obligaciones que se le asignen y que tengan relación directa con el objeto del contrato.</t>
  </si>
  <si>
    <t>JAVIER DAVID SOSA  RUIZ</t>
  </si>
  <si>
    <t>Prestar servicios profesionales a la Subdirección de Educación y Participación para apoyar la articulación de las dependencias en el marco de la gestión estratégica orientada a la implementación del Acuerdo de Escazú, en coherencia con la misión institucional.</t>
  </si>
  <si>
    <t>El valor del contrato a celebrar es hasta por la suma de CIENTO CUATRO MILLONES QUINIENTOS MIL PESOS M/CTE ($ 104.500.000), incluido los impuestos a que haya lugar.</t>
  </si>
  <si>
    <t>1. Apoyar la articulación interinstitucional y territorial, en el marco del Sistema de Diálogo para la Conflictividad Ambiental, para el seguimiento y acompañamiento a líderes, lideresas y defensores ambientales en situación de riesgo, en coordinación con las entidades competentes. 2. Atender a defensores ambientales en riesgo, en coordinación con las entidades competentes y conforme a la ruta de acompañamiento, socializando estrategias con actores relevantes y proporcionando herramientas para afrontar la vulneración de derechos y riesgos inminentes. 3. Contribuir en el desarrollo de actividades orientadas a garantizar el derecho de acceso a la información ambiental por parte de la ciudadanía, en concordancia con las competencias de la Entidad y en el marco del Acuerdo de Escazú. 4. Apoyar la creación, organización y consolidación de un repositorio institucional para la dependencia, que integre los insumos, documentos y conceptos producidos por la Subdirección en el marco de la implementación del Acuerdo de Escazú.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</si>
  <si>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El término estrictamente indispensable para que el contratista cumpla con el objeto y obligaciones contractuales será de Once (11) meses o hasta 31 de diciembre de 2025, lo primero que ocurra</t>
  </si>
  <si>
    <t xml:space="preserve">DULFARY LILIANA SALAMANCA SERNA </t>
  </si>
  <si>
    <t>ARTES ESCENICAS</t>
  </si>
  <si>
    <t>1. Elaborar y documentar insumos metodológicos y conceptuales que contribuyan al diseño y aplicación de enfoques participativos para el diálogo entre actores institucionales, comunitarios y territoriales en los procesos de diálogo social que adelante el Viceministerio de Ordenamiento Ambiental del Territorio. 2. Preparar insumos técnicos y de análisis que apoyen la estructuración y el seguimiento de iniciativas asociadas a la agenda de paz y ambiente del Ministerio, en articulación con las líneas estratégicas definidas por el Gobierno Nacional. 3. Sistematizar información y elaborar reportes de seguimiento sobre la implementación de estrategias ambientales en territorios priorizados, aportando insumos técnicos para el fortalecimiento de actividades de educación ambiental y su socialización en el marco del Sistema Nacional Ambiental, SINA. 4. Apoyar la elaboración de contenidos y recursos pedagógicos, expresivos, artísticos y comunicativos, adaptados a contextos territoriales, que sirvan como insumo para espacios formativos, encuentros y escenarios de diálogo orientados a la democratización de los saberes ambientales, sociales y de derechos. 5. Preparar insumos metodológicos y herramientas de apoyo para la realización de espacios comunitarios y con comunidades étnicas, orientados a la gestión del conocimiento ambiental y social la organización y difusión de información relevante y la identificación de escenarios de conflictividad socioambiental. 6. Proyectar borradores de respuesta, ayudas memoria y documentos de apoyo relacionados con solicitudes y PQRS que le sean asignados en el marco de su objeto contractual, así como elaborar insumos para los espacios de reunión en los que sea requerido.</t>
  </si>
  <si>
    <t>Prestar servicios profesionales al Viceministerio de Ordenamiento Ambiental del Territorio para apoyar la democratización del conocimiento, la educación ambiental y la participación ciudadana, promoviendo el diálogo entre comunidades, gobiernos locales y entidades con el fin de apoyar la gestión de conflictos socioambientales y la implementación de acciones con enfoque diferencial y territorial en el marco del acuerdo de Escazú.</t>
  </si>
  <si>
    <t>El valor del contrato a celebrar es hasta por la suma de SETENTA Y NUEVE MILLONES TRESCIENTOS TREINTA Y TRES MIL TRESCIENTOS TREINTA Y TRES PESOS M/CTE ($79.333.333) incluido los impuestos a que haya lugar.</t>
  </si>
  <si>
    <t>El término estrictamente indispensable para que el contratista cumpla con el objeto y obligaciones contractuales será ONCE (11) meses y DIEZ (10) días calendario, o hasta 30 de diciembre del 2026, lo primero que ocurra.</t>
  </si>
  <si>
    <t>GABRIEL SERRANO MONSALVE</t>
  </si>
  <si>
    <t>Prestar los servicios profesionales a la Subdirección de Educación y Participación como promotor y animador cultural para el desarrollo de actividades de lectura, escritura y oralidad, así como de iniciativas culturales y de recuperación de memoria institucional y tradicional, todas enfocadas en la temática ambiental. Estos servicios se ejecutarán en la Biblioteca Especializada del Grupo de Divulgación de Conocimiento y Cultura Ambiental de la Subdirección de Participación y Educación.</t>
  </si>
  <si>
    <t>El valor del contrato a celebrar es hasta por la suma de CINCUENTA Y CINCO MILLONES DE PESOS ($ 55.000.000), incluido los impuestos a que haya lugar.</t>
  </si>
  <si>
    <t>1.Apoyar en el diseño y ejecución las sesiones de mediación de los programas establecidos por la coordinación de la Biblioteca Especializada y Programación, implementando estrategias para incrementar la participación en las actividades culturales y de formación. 2. Apoyar en el desarrollo y propuesta de metodologías, herramientas pedagógicas y estrategias didácticas inclusivas que fomenten la apropiación de los programas por parte de los diversos grupos poblacionales y etarios. 3. Apoya en la estructuración de la Estrategia de Contenidos Digitales para la página web y canales afines, garantizando el cumplimiento de criterios de accesibilidad, pertinencia informativa y calidad. 4.Gestionar y atender los requerimientos administrativos, logísticos y de información solicitados por la coordinación, utilizando los canales establecidos y dando cuenta del uso del tiempo y de las actividades realizadas. 5, Apoyar el seguimiento, registro y evaluación permanente de los programas, proyectos y eventos culturales ejecutados, sistematizando las acciones en los formatos institucionales para retroalimentar los procesos y proponer estrategias de mejora. 6. Atender al público en horarios concertados, recomendar contenidos de las colecciones y gestionar las solicitudes relacionadas con derechos de autor de los materiales en plataformas digitales y físicas, de acuerdo con los manuales y procedimientos establecidos. 7. Participar en las reuniones, mesas de trabajo y demás espacios de coordinación convocados por el Grupo de Divulgación del Conocimiento y Cultura Ambiental y la Subdirección de Educación y Participación, dando cumplimiento a los compromisos que le sean asignados en dichos espacios. 8. Atender los requerimientos y compromisos que le sean solicitados por el supervisor del contrato, en concordancia con el objeto contractual y las funciones asignadas. 9. Las demás obligaciones que se le asignen y que tengan relación directa con el objeto del contrato.</t>
  </si>
  <si>
    <t>El término estrictamente indispensable para que el contratista cumpla con el objeto y obligaciones contractuales será de Diez (10) meses o hasta 31 de diciembre, lo primero que ocurra</t>
  </si>
  <si>
    <t>YECID GIOVANNI MUÑOZ SANTAMARIA</t>
  </si>
  <si>
    <t>Prestar servicios profesionales a la Subdirección de Educación y Participación para apoyar el cumplimiento de la cadena de valor editorial de las publicaciones producidas por las distintas áreas del Ministerio a cargo del Grupo de Divulgación de Conocimiento y Cultura Ambiental</t>
  </si>
  <si>
    <t>1. Apoyar la gestión de los procesos editoriales de las publicaciones producidas por las distintas áreas del Ministerio, de acuerdo con las normas y protocolos establecidos en el Grupo de Divulgación de Conocimiento y Cultura Ambiental para tal fin, y las indicaciones de la supervisión. Apoyar el desarrollo de proyectos editoriales que respondan a los objetivos estratégicos de la Subdirección de Educación y Participación y sus grupos, y se articulen a las necesidades de divulgación de estos. Apoyar el diseño y el desarrollo de estrategias de divulgación editorial que permitan el aprovechamiento del ecosistema editorial y fortalezcan el posicionamiento de los productos editoriales del Ministerio. Apoyar en la edición y la corrección de estilo y ortotipográfica del material asignado por la supervisión. Participar en las reuniones y mesas de trabajo necesarias para la ejecución de las obligaciones del objeto contractual y atender los compromisos asignados derivados de su desarrollo. Atender las solicitudes asignadas por la supervisión para el cumplimiento del objeto contractual. Las demás obligaciones que sean asignadas por la supervisión y que tengan relación directa con el objeto del contrato</t>
  </si>
  <si>
    <t>El término estrictamente indispensable para que el contratista cumpla con el objeto y obligaciones contractuales será de diez (10) meses, o hasta el 31 de diciembre, lo primero que ocurra.</t>
  </si>
  <si>
    <t>ELIAS PINTO MARTINEZ</t>
  </si>
  <si>
    <t>Prestar servicios profesionales a la Dirección de Asuntos Ambientales Sectorial y Urbana del Ministerio de Ambiente y Desarrollo Sostenible, para apoyar la elaboración y actualización de instrumentos técnicos y normativos ambientales del sector energético y de hidrocarburos</t>
  </si>
  <si>
    <t>El valor del contrato a celebrar es hasta por la suma de SESENTA MILLONES DE PESOS M/CTE ($ 60.000.000,00),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</si>
  <si>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2. Apoyar en la elaboración de insumos técnicos que permitan avanzar en la reglamentación del artículo 18 de la Ley 1715 de 2014. 3. Apoyar en la elaboración de insumos técnicos para la expedición del instrumento normativo que modifica la Resolución 1767 de 2016 para la atención y reporte de contingencias en proyectos licenciados. 4. Apoyar en la elaboración de insumos técnicos y estructuración de la Iniciativa Normativa para la gestión ambiental de los sitios de almacenamiento de hidrocarburos en el territorio nacional 5. Elaborar el informe de asistencias técnicas realizadas para la divulgación y apropiación de los instrumentos técnicos y normativos de la gestión ambiental minera. 6. Apoyar en la consolidación del reporte y las evidencias de las acciones establecidas en el Plan de Acción y/o informes solicitados por el supervisor(a) relacionados con la gestión ambiental minera. 7. Mantener actualizadas las bases de datos, archivos técnicos y reportes del área relacionados con el sector minero. 8. Apoyar técnicamente a la gestión operativa y administrativa del equipo de gestión ambiental minera. 9.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10.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11. Aportar a la elaboración y/o compilación de los informes del Plan de Acción Institucional, específicamente de la DAASU y del Grupo del sector de Hidrocarburos, Minería y Energético, así como en lo referido a las acciones CONPES relacionadas con las actividades del sectoriales del grupo 12. Cumplir con las demás obligaciones que le sean asignadas por el supervisor del contrato, inherentes a la naturaleza del objeto contractual.</t>
  </si>
  <si>
    <t>El término estrictamente indispensable para que el contratista cumpla con el objeto y obligaciones contractuales será de SEIS (6) MESES, o hasta 31 de diciembre 2026, lo primero que ocurra.</t>
  </si>
  <si>
    <t>LUIS CARLOS PÁEZ LEAL</t>
  </si>
  <si>
    <t>INGENIERIA MECANICA</t>
  </si>
  <si>
    <t>Prestar servicios profesionales a la Dirección de Asuntos Ambientales Sectorial y Urbana del Ministerio de Ambiente y Desarrollo Sostenible, para la generación de insumos técnicos orientados al seguimiento y control de emisiones provenientes de fuentes móviles en circulación.</t>
  </si>
  <si>
    <t>El valor del contrato a celebrar es hasta por la suma de TREINTA MILLONES DE PESOS M/CTE ($30.000.000), incluido los impuestos a que haya lugar.</t>
  </si>
  <si>
    <t>1. Presentar para aprobación del supervisor un plan de trabajo (actividades, cronograma y entregables) dentro de los diez (10) días siguientes al cumplimiento de los requisitos de ejecución del contrato. 2. Generar insumos técnicos y adelantar la gestión necesaria para la formulación de instrumentos normativos para el seguimiento y control de emisiones contaminantes generadas por fuentes móviles en circulación. 3. Apoyar la generación de insumos técnicos y el proceso de fortalecimiento para la verificación de los límites máximos permisibles de emisión de contaminantes al aire generados por fuentes móviles mediante prueba estática. 4.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5.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6.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7. Cumplir con las demás obligaciones que le sean asignadas por el supervisor del contrato, inherentes a la naturaleza del objeto contractual.</t>
  </si>
  <si>
    <t>El término estrictamente indispensable para que el contratista cumpla con el objeto y obligaciones contractuales será de cuatro (04) meses, o hasta 31 de diciembre 2026, lo primero que ocurra.</t>
  </si>
  <si>
    <t>OSCAR JAVIER SEGURA GRANADOS</t>
  </si>
  <si>
    <t>Prestar sus servicios profesionales a la Oficina de Tecnologías de la Información y la Comunicación del Ministerio de Ambiente y Desarrollo Sostenible mediante la asistencia en la documentación, análisis y seguimiento de las actividades asociadas a la administración de motores de bases de datos.</t>
  </si>
  <si>
    <t>1. Apoyar la recolección, organización y documentación de los requerimientos funcionales y técnicos relacionados con ajustes, creación o mantenimiento de bases de datos institucionales. 2. Apoyar la actualización de las matrices de inventario de bases de datos, esquemas, usuarios, conexiones, respaldos y demás componentes relacionados, conforme a los lineamientos definidos por la entidad. 3. Apoyar la revisión técnica de los reportes automáticos de copias de seguridad, colaborando en la verificación de estados, el registro de hallazgos y la generación de alertas sobre posibles inconsistencias. 4. Apoyar el análisis técnico de las solicitudes de los usuarios, colaborando en la validación de información básica (campos, tablas, frecuencia, propósito) y en la preparación de insumos para el diseño, actualización o mantenimiento de bases de datos. 5. Apoyar la documentación de cambios en las bases de datos, colaborando en el ajuste de diagramas, la estandarización de formatos y la preparación de versiones actualizadas de los artefactos técnicos de la oficina. 6. Apoyar la extracción y consolidación de métricas e indicadores técnicos (uso de CPU, memoria, I/O, tiempos de respuesta, crecimiento de tablas), así como la preparación de reportes analíticos preliminares para la toma de decisiones técnicas. 7.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8. Las demás actividades que le asigne el supervisor del contrato y que tengan relación con el objeto contractual.</t>
  </si>
  <si>
    <t>JAIRO ANDRES BORBON REYES</t>
  </si>
  <si>
    <t>Prestación de apoyo a la gestión a la Oficina de Tecnologías de la Información y la Comunicación del Ministerio de Ambiente y Desarrollo Sostenible, para el soporte a las herramientas colaborativas e informáticas de la entidad y su correspondiente hardware, permitiendo que los usuarios cuentan con los accesos a los servicios TI de la entidad.</t>
  </si>
  <si>
    <t>El valor del contrato a celebrar es hasta por la suma de TREINTA Y SEIS MILLONES TRESCIENTOS MIL PESOS M/CTE ($36.300.000), incluido los impuestos a que haya lugar.</t>
  </si>
  <si>
    <t>1. Apoyar la atención del % de los incidentes y requerimientos que le sean asignados a través de la herramienta de Mesa de Ayuda. 2. Apoyar el soporte de primer Nivel de acuerdo con los ANS dispuestos para los requerimientos y la resolución de incidentes, de acuerdo con los procedimientos y lineamientos establecidos en la entidad. 3. Apoyar la gestión, escalamiento y la solución de los incidentes o requerimientos que sean escalados a segundo y tercer nivel especializados. 4. Apoyar el mantenimiento y utilización de la Base de Conocimiento (KDB) con soluciones a problemas frecuentes, para mejorar la tasa de resolución en primer contacto 5. Apoyar la Administración y actualización del Catálogo de Servicios de TI publicado para los usuarios, definiendo los servicios, ANS y procedimientos. 6. Cumplir con los Acuerdos de Nivel de Servicio (ANS/SLA) definidos en el Catálogo de Servicios para tiempo de respuesta y tiempo de solución. 7. Apoyar la aplicación de las mejoras, buenas prácticas e innovación en los servicios de TI de la entidad, de acuerdo con la información de que genera la herramienta de mesa de ayuda. 8. Apoyo en la gestión de cuentas de usuario para configuración y accesos en los PCS o equipos de los usuarios de la entidad. 9. Apoyar la instalación, actualización y mantenimiento de las herramientas de ofimática y aplicaciones instaladas en los PCS de los usuarios de la entidad. 10. Apoyar las ventanas de mantenimientos que sean programados por parte de los especialistas en la infraestructura de TI. 11.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12. Las demás actividades que le asigne el supervisor del contrato y que tengan relación con el objeto contractual.</t>
  </si>
  <si>
    <t>VALENTINA CASTAÑO GIRALDO</t>
  </si>
  <si>
    <t>Prestación de servicios profesionales a la Dirección de Gestión Integral del Recurso Hídrico del Ministerio de Ambiente y Desarrollo Sostenible, para elaborar y proyectar pronunciamientos jurídicos en el marco de los instrumentos de la gestión integral del recurso hídrico, incluida la revisión y propuestas de iniciativas normativas, así como el impulso de acciones que le sean asignadas.</t>
  </si>
  <si>
    <t>El valor del contrato a celebrar es hasta por la suma de Noventa y siete millones ochocientos cincuenta mil pesos M /CTE ($ 97.850.000), incluidos los impuestos a que haya lugar.</t>
  </si>
  <si>
    <t>1. Revisar y proponer ajustes desde el componente jurídico en iniciativas, actualizaciones o modificaciones normativas relacionadas con instrumentos de la DGIRH, de acuerdo con los requerimientos de la supervisión del contrato o las coordinaciones de la dependencia. 2. Apoyar a la DGIRH en la generación y revisión jurídica de comunicaciones o informes asociados a los instrumentos de la gestión integral del recurso hídrico requeridos por la Unidad Coordinadora Para el Gobierno Abierto, dependencias del Ministerio o entes externos relacionados con las iniciativas, actualizaciones o modificaciones normativas. 3. Proyectar, consolidar y gestionar respuestas a derechos de petición, solicitudes de información y demás peticiones, que le sean solicitados por la supervisión o las coordinaciones de la DGIRH en la plataforma ARCA, o por cualquier otro medio o herramienta de la entidad relacionado con el objeto del contrato, para lo cual deberá dar cumplimiento a los términos previstos en la Ley. 4. Proyectar respuestas a requerimientos y fallos judiciales que le sean asignadas. 5. Apoyar desde el componente jurídico la formulación de la política del agua, acorde con su objeto y obligaciones, elaborando los documentos y acompañando los espacios requeridos por la supervisión o el equipo de la política 6. Las demás actividades que le sean requeridas por el Supervisor del Contrato y que tengan relación con el objeto y obligaciones del contrato.</t>
  </si>
  <si>
    <t>El término estrictamente indispensable para que el contratista cumpla con el objeto y obligaciones contractuales será de Diez (10) meses y nueve (09) días calendario, o hasta 31 de diciembre del año de la suscripción del contrato, lo primero que ocurra.</t>
  </si>
  <si>
    <t>SANDRA MILENA ALVAREZ GOMEZ</t>
  </si>
  <si>
    <t>Prestar los servicios profesionales a la Dirección de gestión Integral del Recurso Hídrico del Ministerio de Ambiente y Desarrollo Sostenible, para apoyar el fortalecimiento de la gestión e implementación de los instrumentos de planificación de cuencas hidrográficas, según el marco legal vigente relacionado con la gestión Integral del Recurso hídrico.</t>
  </si>
  <si>
    <t>El valor del contrato a celebrar es hasta por la suma de Noventa y cuatro millones quinientos cincuenta y cuatro mil pesos M/CTE ($94.554.000), incluido los impuestos a que haya lugar.</t>
  </si>
  <si>
    <t>1. Apoyar el desarrollo de acciones de fortalecimiento con diferentes actores en la gestión del agua que involucren los instrumentos de planificación de cuencas, incluidas las iniciativas normativas bajo liderazgo del grupo de planificación de cuencas. 2. Brindar acompañamiento técnico en las diferentes instancias y escenarios de dialogo en el marco de los instrumentos de planificación que sea convocado. 3. Aportar insumos técnicos de apoyo para el cumplimiento de las acciones judiciales y otras iniciativas o solicitudes lideradas o que apoya la dependencia, de acuerdo con la asignación realizada por la supervisión. 4. Apoyar las acciones, lineamientos o acompañamientos a los proyectos relacionados con el manejo de cuencas transfronterizas asignados por el supervisor.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Las demás actividades que le sean requeridas por el Supervisor del Contrato y que tenga relación con el objeto y obligaciones del contrato.</t>
  </si>
  <si>
    <t>El término estrictamente indispensable para que el contratista cumpla con el objeto y obligaciones contractuales será de diez (10) meses o hasta 31 de diciembre de 2026, lo primero que ocurra.</t>
  </si>
  <si>
    <t>CARLOS EDUARDO SIERRA ZAPATA</t>
  </si>
  <si>
    <t>El valor del contrato a celebrar es hasta por la suma de TREINTA Y TRES MILLONES OCHOCIENTOS NOVENTA MIL CIENTO TREINTA Y TRES PESOS M/CTE ($33.890.133), incluido los impuestos a que haya lugar.</t>
  </si>
  <si>
    <t>El término estrictamente indispensable para que el contratista cumpla con el objeto y obligaciones contractuales será de ONCE (11) MESES Y OCHO (8) DÍAS CALENDARIO o hasta 31 de diciembre del año de la suscripción del contrato, lo primero que ocurra.</t>
  </si>
  <si>
    <t>Prestar servicios profesionales para gestionar los procesos poscontractuales que adelanta el Grupo de Contratos del Ministerio de Ambiente y Desarrollo Sostenible.</t>
  </si>
  <si>
    <t>El valor del contrato a celebrar es hasta por la suma de CUARENTA Y CINCO MILLONES SESENTA Y SEIS MIL SEISCIENTOS SESENTA Y SIETE PESOS M/CTE ($45.066.667), incluido los impuestos a que haya lugar.</t>
  </si>
  <si>
    <t>1. Realizar el seguimiento integral de la gestión poscontractual de los contratos y convenios suscritos por el Ministerio de Ambiente y Desarrollo Sostenible y FONAM, mediante la verificación del estado de los trámites y la generación de alertas semanales sobre vencimientos y la elaboración de reportes requeridos por la supervisión del contrato. 2. Proyectar, revisar y gestionar los trámites poscontractuales asignados, incluyendo memorandos, actos administrativos y los documentos necesarios para la suscripción de actas de liquidación en SECOP I, SECOP II y/o la Tienda Virtual del Estado Colombiano, garantizando el cumplimiento de los requisitos legales y contractuales. 3. Revisar y gestionar los documentos y requisitos necesarios para el procedimiento de cierre de contratos en SECOP I, SECOP II y/o la Tienda Virtual del Estado Colombiano, conforme a las asignaciones realizadas por la supervisión del contrato. 4. Publicar y gestionar en las plataformas de gestión contractual correspondientes las actas de liquidación, resoluciones y demás documentos suscritos en los procesos de liquidación asignados por el supervisor del contrato, asegurando su correcta formalización y registro. 5. Proyectar informes y demás documentos relacionados con el objeto del contrato, que le sean solicitados por la supervisión del contrato. 6. Proyectar, consolidar y gestionar las respuestas a derechos de petición, requerimientos de información y demás solicitudes elevadas por la ciudadanía, organismos de control u otras instancias, asignadas por la supervisión mediante la plataforma ARCA o los canales institucionales dispuestos, asegurando el cumplimiento de los plazos y requisitos establecidos en la normativa vigente. 7. Participar en reuniones o convocatorias y eventos a los cuales sea designado por el supervisor del contrato. 8. Las demás que le asigne el supervisor del contrato y que tengan relación directa con el objeto contractual.</t>
  </si>
  <si>
    <t>El término estrictamente indispensable para que el contratista cumpla con el objeto y obligaciones contractuales será de CINCO (5) MESES Y DIECINUEVE (19) DÍAS CALENDARIO o hasta 31 de diciembre del año de la suscripción del contrato, lo primero que ocurra.</t>
  </si>
  <si>
    <t>DIANA ANGELICA GUERRERO MONTERO</t>
  </si>
  <si>
    <t>Prestar servicios profesionales a la Dirección de Bosques, Biodiversidad y Servicios Ecosistémicos para dar cumplimiento de las metas de restauración en el marco de la Estrategia Nacional de Restauración, el Plan Nacional de Desarrollo 2022 -2026 y el Plan Nacional de Restauración, y apoyo técnico en la formulación, implementación y seguimiento de los programas, planes y proyectos de restauración ecosistémica.</t>
  </si>
  <si>
    <t>El valor del contrato a celebrar es hasta por la suma de CUARENTA Y NUEVE MILLONES CUATROCIENTOS CUARENTA MIL PESOS M/CTE. ($49.440.000), incluido los impuestos a que haya lugar.</t>
  </si>
  <si>
    <t>1.Prestar apoyo a la supervisión de convenios, en materia de restauración a los proyectos competencia de la Dirección de Bosques, Biodiversidad y Servicios Ecosistémicos. Consolidar y entregar las bases de datos correspondientes a los reportes al seguimiento de la meta nacional de restauración en sus diferentes enfoques Realizar el apoyo técnico a la evaluación y el seguimiento en el desarrollo de sus programas, planes y proyectos en materia de restauración que aporten al cumplimiento a las metas del Plan Nacional de Desarrollo 2022 2026 Apoyar la atención y gestión de las acciones de restauración para dar respuesta a las sentencias y otras acciones judiciales competencia de la Dirección de Bosques, Biodiversidad y Servicios Ecosistémicos. 5. Asistir a mesas técnicas virtuales o presenciales con las empresas del sector privado, entidades públicas, organizaciones, institutos, academia entre o tras, con el fin de definir estrategias que permitan apoyar al cumplimiento de las metas nacionales de restauración de áreas degradadas. Proyectar y gestionar respuesta, en los términos previstos en la ley, de las PQRS que le sean asignadas por la supervisión a través de la plataforma ARCA o por otro medio o herramienta de la entidad, relacionado con el objeto del contrato, adjuntando el reporte del Sistema de Gestión Documental Apoyar la evaluación de planes de restauración competencia de la Dirección de Bosques, Biodiversidad y Servicios Ecosistémicos. Las demás que se requieran para la adecuada ejecución del objeto contractual</t>
  </si>
  <si>
    <t>CAMILA ANDREA CARRILLO JIMENEZ</t>
  </si>
  <si>
    <t>Prestar servicios profesionales a la Subdirección de Educación y Participación del Ministerio de Ambiente y Desarrollo Sostenible, para apoyar el diseño e implementación del protocolo de la estrategia de diálogo social para la transformación de los conflictos socioambientales.</t>
  </si>
  <si>
    <t>El valor del contrato a celebrar es hasta por la suma de OCHENTA Y CINCO MILLONES DE PESOS M/CTE ($85.000.000) incluido los impuestos a que haya lugar.</t>
  </si>
  <si>
    <t>1. Apoyar el diseño metodológico y técnico del protocolo de la estrategia de diálogo social para la transformación de los conflictos socioambientales, garantizando su coherencia con los lineamientos institucionales y las políticas de educación y participación ambiental. 2. Acompañar la implementación del protocolo en los territorios priorizados, brindando asistencia técnica y metodológica a los equipos regionales y actores locales involucrados. 3. Elaborar documentos técnicos y de apoyo metodológico, tales como guías, instrumentos o formatos que faciliten la aplicación y seguimiento de los procesos de diálogo social. 4. Sistematizar las experiencias, avances y resultados obtenidos durante el proceso de diseño e implementación del protocolo, identificando buenas prácticas, aprendizajes y recomendaciones para su fortalecimiento. 5. Apoyar la sistematizar los resultados de los porcesos en torno a la conflictividad ambienta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asignen y que tengan relación directa con el objeto del contrato</t>
  </si>
  <si>
    <t>KEVIN ALEXANDER ALVARADO BURGOS</t>
  </si>
  <si>
    <t>Prestar servicios profesionales a la Subdirección de Educación y Participación para apoyar técnicamente en la aplicación e implementación del Acuerdo de Escazú.</t>
  </si>
  <si>
    <t>1. Apoyar la articulación interinstitucional y territorial, en el marco del Sistema de Diálogo para la Conflictividad Ambiental, para el seguimiento y acompañamiento a líderes, lideresas y defensores ambientales en situación de riesgo, en coordinación con las entidades competentes. 2. Apoyar las acciones de divulgación dirigidas a la población colombiana, para garantizar el derecho fundamental de acceso a la información relacionada con los asuntos ambientales del país y en el marco de las competencias de la Entidad. 3. Apoyar la sistematización de la información recolectada en las acciones adelantadas en el marco del Acuerdo de Escazú. 4. Elaborar la proyección de respuestas a solicitudes, consultas y demás asuntos que correspondan a la competencia de la Subdirección y que le sean asignados por el supervisor. 5. Participar en las reuniones relacionadas con las acciones misionales de la dependencia, dejando constancia formal de la asistencia a través de los correspondientes soportes, actas y otras fuentes de verificación pertinentes. 6. Las demás obligaciones que se le asignen y que tengan relación directa con el objeto del contrato.</t>
  </si>
  <si>
    <t>KAREN YISEL HERNANDEZ QUILCUE</t>
  </si>
  <si>
    <t>Prestar servicios profesionales a la Subdirección de Educación y Participación, para apoyar la elaboración de informes técnicos, el seguimiento y monitoreo de proyectos de cooperación nacional e internacional liderados por la dependencia.</t>
  </si>
  <si>
    <t>1. Apoyar la formulación, gestión y seguimiento de proyectos de cooperación internacional orientados al fortalecimiento de la educación ambiental, la participación ciudadana y el acceso a la información, en articulación con las dependencias y actores estratégicos correspondientes. 2. Apoyar los procesos de gestión del conocimiento e innovación implementados en la dependencia. 3. Promover espacios de articulación y participación con comunidades, organizaciones sociales, entidades públicas y cooperantes internacionales, con el fin de fortalecer los procesos de educación ambiental y participación informada. 4. Apoyar la implementación de estrategias de divulgación y acceso a la información, asegurando la socialización oportuna y comprensible de los resultados, avances y productos de los proyectos de cooperación internacional. 5. Contribuir al fortalecimiento de capacidades institucionales y comunitarias, mediante acciones de formación, transferencia de conocimiento y buenas prácticas en educación ambiental, participación ciudadana y acceso a la información. 6. Proyectar oportunamente las respuestas a peticiones, requerimientos y solicitudes de información relacionadas con el objeto del contrato.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</si>
  <si>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LIZETH ALEXANDRA BURBANO GUEVARA</t>
  </si>
  <si>
    <t>Prestar los servicios profesionales a la Oficina de Negocios Verdes y Sostenibles, desde el componente jurídico para apoyar los requerimientos en el cumplimiento de fallos judiciales y en la elaboración de instrumentos normativos, relacionados con los Incentivos económicos para la Conservación de la biodiversidad.</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</si>
  <si>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Proyectar los insumos y el sustento legal necesario para validar la factibilidad jurídica de las propuestas regulatorias que conciernen a los instrumentos económicos ambientales y a los mecanismos de estímulo o incentivo para la conservación. 3. Apoyar la elaboración de los estudios jurídicos previos, requeridos para determinar la viabilidad legal de los proyectos relacionados con Negocios Verdes y Sostenibles, los Pagos por Servicios Ambientales (PSA), y otros incentivos para la conservación de la biodiversidad. 4. Proyectar los insumos necesarios para los requerimientos judiciales que surjan como consecuencia de la aplicación de los instrumentos económicos e incentivos a la conservación. 5. Realizar la revisión y seguimiento de los acuerdos de conservación derivados de los convenios y/o proyectos que la Oficina de Negocios Verdes y Sostenibles asista técnicamente y que sean asignados por el supervisor. 6. Elaborar insumos y proyectar las respuestas a las solicitudes asignadas tanto internas como externas, que se presenten a la Oficina de Negocios Verdes y Sostenibles, relacionadas con el objeto contractual. F-A-CTR-52: V11 – 16/10/2025 Página 5 de 18 7. Apoyar la supervisión en el componente jurídico de los contratos y/o convenios que le sean asignados por el supervisor.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</si>
  <si>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DIANA STEPHANIE PUERTAS PINILLA</t>
  </si>
  <si>
    <t>Prestar servicios profesionales a la Dirección de Gestión Integral del Recurso Hídrico del Ministerio de Ambiente y Desarrollo Sostenible, para apoyar el fortalecimiento de procesos de gobernanza del agua, aportando insumos técnicos para garantizar las condiciones de acceso y participación efectiva de grupos étnicos en la gestión del agua</t>
  </si>
  <si>
    <t>El valor del contrato a celebrar es hasta por la suma de Sesenta millones trecientos veinte mil pesos M/CTE ($60.320.000), incluido los impuestos a que haya lugar.</t>
  </si>
  <si>
    <t>1. Elaborar un plan de trabajo para la ejecución del contrato, de conformidad con las orientaciones del supervisor. 2. Prestar asistencia técnica en procesos y espacios de diálogo, negociación y concertación con grupos étnicos en los cuales se requiera a la Dirección de Gestión Integral del Recurso Hídrico, así como en la elaboración de insumos técnicos y de gestión asociados al objeto del contrato. 3. Prestar apoyo técnico para formular, acompañar y hacer seguimiento a proyectos y/o convenios para el cumplimiento de los acuerdos con grupos étnicos del Plan Nacional de Desarrollo, en articulación con las diferentes dependencias del Ministerio de Ambiente y Desarrollo Sostenible y otras entidades de interés. 4. Apoyar a la DGIRH en la generación de insumos técnicos para adelantar acciones de reglamentación o ajuste de iniciativas normativas desde los procesos de gobernanza del agua, con especial énfasis en la garantía de los derechos a la participación de los grupos étnicos. 5.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6. Apoyar técnicamente al grupo de Fortalecimiento de Gobernanza del Agua, en la atención de las demás órdenes judiciales y/o procesos de gobernanza del agua, de acuerdo con la priorización que sea definida desde la supervisión del contrato. 7. Todas las demás actividades que le sean asignadas por el Supervisor del Contrato y que tengan relación con las obligaciones de objeto contractual.</t>
  </si>
  <si>
    <t>El término estrictamente indispensable para que el contratista cumpla con el objeto y obligaciones contractuales será de Diez (10) meses y doce (12) días calendario o hasta 30 de diciembre de 2025, lo primero que ocurra.</t>
  </si>
  <si>
    <t>BLANCA LILIA GUTIERREZ LOAIZA</t>
  </si>
  <si>
    <t>Prestar servicios profesionales como comunicador social y/o periodista para contribuir a la elaboración, implementación y ejecución de acciones comunicacionales institucionales que permitan fortalecer la relación de la Entidad con la ciudadanía y permitan la correcta divulgación de las metas, proyectos y actividades a cargo del Ministerio de Ambiente y Desarrollo Sostenible.</t>
  </si>
  <si>
    <t>El valor del contrato a celebrar es hasta por la suma de CIENTO DOCE MILLONES SEISCIENTOS SESENTA Y SEIS MIL SEISCIENTOS SESENTA Y SIETE PESOS M/CTE ($112.666.667), incluido los impuestos a que haya lugar.</t>
  </si>
  <si>
    <t>El término estrictamente indispensable para que el contratista cumpla con el objeto y obligaciones contractuales será de once (11) meses y ocho (8) días calendario, sin que exceda el 31 de diciembre del año de la suscripción del contrato.</t>
  </si>
  <si>
    <t>WILSON CAPERA RODRIGUEZ</t>
  </si>
  <si>
    <t>Prestar servicios profesionales para apoyar a la Oficina Asesora de Planeación del Ministerio de Ambiente y Desarrollo Sostenible, en todos los procesos y trámites jurídicos administrativos y de gestión fiscal o contractuales que sean competencia de esta Oficina y de los fondos respecto de los cuales la OAP ejerce la secretaría técnica.</t>
  </si>
  <si>
    <t>1. Apoyar en la proyección o revisión de actos administrativos a que haya lugar relacionados con el objeto del contrato que en derecho correspondan y que deba emitir la Oficina Asesora de Planeación en cumplimiento de las diferentes obligaciones que tiene esta señalada en la normativa vigente o en los diferentes fondos como secretaría técnica, así como brindar asistencia en la realización de las recomendaciones jurídicas respecto de las actualizaciones que deban surtirse a reglamentos, manuales o documentos de los diferentes Fondos. 2. Apoyar en la revisión de las respuestas a las solicitudes que presenten las Entidades del Orden Nacional Público o Privado o las dependencias del Ministerio o entidades del Sector de Ambiente y Desarrollo F-A-CTR-52: V11 – 16/10/2025 Página 18 de 31 Sostenible, acción de tutela y requerimientos de los entes de control y cuya competencia sea de la Oficina Asesora de Planeación. 3. Brindar apoyo jurídico a la Oficina como secretaría técnica, en los procesos y trámites correspondientes a la gestión de recaudo del Fondo de Compensación Ambiental (FCA), respecto de los aportes adeudados por las Corporaciones. 4. Apoyar a los supervisores en el seguimiento y revisión de informes de actividades de los contratos de prestación de servicios de la OAP. 5. Asistir y hacer acompañamiento jurídico en las diferentes mesas de trabajo, visitas, audiencias donde sea requerido o sesiones de comité de los Fondos en los que hace parte la Oficina Asesora de Planeación del Ministerio de Ambiente y Desarrollo Sostenible. 6. Las demás asignadas por parte del supervisor del contrato relacionadas con el objeto contractual.</t>
  </si>
  <si>
    <t>El término estrictamente indispensable para que el contratista cumpla con el objeto y obligaciones contractuales será 10 meses, o hasta 31 de diciembre del año de la suscripción del contrato, lo primero que ocurra.</t>
  </si>
  <si>
    <t>SANTIAGO BOTERO PACHECO</t>
  </si>
  <si>
    <t>Prestación de servicios de apoyo a la gestión a la Oficina de Tecnologías de la Información y la Comunicación del Ministerio de Ambiente y Desarrollo Sostenible, para apoyar en la implementación y configuración de estrategias de integración, despliegue y aprovisionamiento tecnológico que le sean asignados.</t>
  </si>
  <si>
    <t>El valor del contrato a celebrar es hasta por la suma de CUARENTA Y SIETE MILLONES TRESCIENTOS CUARENTA Y CUATRO MIL PESOS M/CTE ($ 47.344.000), incluido los impuestos a que haya lugar.</t>
  </si>
  <si>
    <t>1. Apoyar la operación continua y estandarizada de las plataformas de CI/CD, contribuyendo a su estabilidad, disponibilidad y correcta integración con los entornos de desarrollo, pruebas y producción, conforme a los lineamientos DevOps definidos por la entidad. 2. Colaborar en la mejora incremental de los pipelines de CI/CD, apoyando la automatización de los procesos de construcción, pruebas y despliegue, y promoviendo prácticas de integración y entrega continua (CI/CD) bajo supervisión técnica. 3. Apoyar la incorporación y correcta ejecución de controles de calidad y seguridad del software dentro de los pipelines (análisis estático, dependencias y pruebas automatizadas), alineados con los principios de shift left y los marcos de seguridad adoptados por la entidad. 4. Apoyar la gestión integral de repositorios de código y artefactos, asegurando el versionamiento, trazabilidad y limpieza de artefactos, en coherencia con las prácticas de gestión del ciclo de vida del software. 5. Apoyar la ejecución de despliegues automatizados y repetibles en los distintos ambientes, contribuyendo a la reducción de errores manuales y a la consistencia de las liberaciones de software. 6. Brindar apoyo en la ejecución de los pipelines de CI/CD, analizando logs, métricas y estados, e identificando oportunidades de optimización y mejora continua. 7. Brindar soporte técnico colaborativo a los equipos de desarrollo ante incidentes en procesos de integración, pruebas o despliegue, participando en el análisis de causa raíz y en la definición de acciones correctivas. 8. Apoyar la documentación y estandarización de los flujos DevOps, pipelines y procedimientos operativos, así como la transferencia de conocimiento orientada a fortalecer la cultura DevOps dentro de la entidad. 9.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10. Las demás actividades que le asigne el supervisor del contrato y que tengan relación con el objeto contractual.</t>
  </si>
  <si>
    <t>MAGDALIT HOLGUIN SANTA</t>
  </si>
  <si>
    <t>Prestar los servicios profesionales a la Dirección de Bosques, Biodiversidad y Servicios Ecosistémicos del Ministerio de Ambiente y Desarrollo Sostenible, para apoyar la consolidación del observatorio de espeleología y el catastro espeleológico establecido en la Ley 2237 de 2022</t>
  </si>
  <si>
    <t>1. Realizar la recopilación información de Espeleocol y demás entidades de catastro para la conformación del observatorio espeleológico 2. Proponer y gestionar la estructura del observatorio y del catastro espeleológico 3. Realizar y asistir a las reuniones con SGC y entidades de la mesa interinstitucional en el marco de la Ley 2237 de 2022, brindando el acompañamiento técnico necesario y elaborando las ayudas de memoria y actas correspondientes 4. Generar los insumos técnicos necesarios como bases de datos, geodatabase, información, contactos, entre otros 5. Las demás que le sean asignadas por el supervisor del contrato y que tengan relación con el objeto contractua</t>
  </si>
  <si>
    <t>El valor del contrato a celebrar es hasta por la suma de CUARENTA MILLONES CIENTO SETENTA MIL PESOS M/CTE ($40.170.000) incluido los impuestos a que haya lugar</t>
  </si>
  <si>
    <t>El término estrictamente indispensable para que el contratista cumpla con el objeto y obligaciones contractuales será de.SEIS (6) MESES.</t>
  </si>
  <si>
    <t>ANDRÉS EDUARDO VELÁSQUEZ VARGAS</t>
  </si>
  <si>
    <t>Prestación de servicios profesionales a la Dirección de Bosques, Biodiversidad y Servicios Ecosistémicos del Ministerio de Ambiente y Desarrollo Sostenible, para apoyar el seguimiento desde el componente jurídico a los procesos judiciales y el cumplimiento de las órdenes contenidas en sentencias dentro del ámbito de competencia de la Dirección de Bosques, Biodiversidad y Servicios Ecosistémicos</t>
  </si>
  <si>
    <t>El valor del contrato a celebrar es hasta por la suma de CIENTO TREINTA MILLONES DOSCIENTOS NOVENTA Y CINCO MIL PESOS M/CTE ($130.295.000), incluido IVA y todos los impuestos a que haya lugar.</t>
  </si>
  <si>
    <t>1. Gestionar con los grupos de la Dirección de Bosques, Biodiversidad y Servicios Ecosistémicos, los insumos jurídicos para dar respuesta a los procesos judiciales, relacionados con los asuntos de competencia de la Dirección de Bosques, Biodiversidad y Servicios Ecosistémicos. 2. Proyectar, en oportunidad y con calidad, y dentro de los términos legales los insumos jurídicos que se requieran para dar respuestas a los requerimientos formulados en el marco de los procesos judiciales, relacionados con los asuntos de competencia de la Dirección de Bosques, Biodiversidad y Servicios Ecosistémicos. 3. Proyectar, en oportunidad y con calidad, y dentro de los términos legales las respuestas a los derechos de petición elevados por las entidades públicas y particulares, en relación con los procesos judiciales de competencia de la Dirección de Bosques, Biodiversidad y Servicios Ecosistémicos. 4. Consolidar y actualizar mensualmente la Matriz de sentencias judiciales a cargo de la Dirección de Bosques, Biodiversidad y Servicios Ecosistémicos, recopilando los soportes necesarios para garantizar el adecuado seguimiento y cumplimiento de dichas órdenes. 5. Asistir y participar en los encuentros en los despachos judiciales, las reuniones, internas y/o externas, comités, talleres, capacitaciones, visitas técnicas (presenciales o no presenciales) que sean convocados.6. Apoyar la articulación y coordinación de espacios con entidades del orden nacional, regional y local, así como con las diferentes direcciones, oficinas y grupos de trabajo del Ministerio, mediante la creación y desarrollo de espacios de diálogo, reuniones y mesas de trabajo, orientados a la atención, seguimiento y cumplimiento de las órdenes y procesos judiciales a cargo de esta Dirección. 7. Entregar los soportes documentales correspondientes a los insumos jurídicos, garantizando su adecuada incorporación en los expedientes conforme a los lineamientos de gestión documental institucional. 8. Las demás que se requieran para la adecuada ejecución del objeto contractual.</t>
  </si>
  <si>
    <t>ADRIANA PAOLA RONDON GARCIA</t>
  </si>
  <si>
    <t>El valor del contrato a celebrar es hasta por la suma de SESENTA Y CUATRO MILLONES OCHOCIENTOS NOVENTA MILPESOS M/CTE ($64.890.000), incluido los impuestos a que haya lugar.</t>
  </si>
  <si>
    <t>1. Proyectar y revisar, según sea el caso, actos administrativos y demás documentos jurídicos relacionados con el trámite de sustracción y pronunciamiento para el desarrollo de actividades de bajo impacto en Reservas Forestales Nacionales. 2. Proyectar y revisar, según sea el caso, los actos administrativos y demás documentos jurídicos relacionados con la conservación, uso, manejo y ordenación de las Reservas Forestales Nacionales. 3. Proponer lineamientos jurídicos relacionadas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Proyectar la respuesta a acciones judiciales, sancionatorios, tutelas, entre otros, que se le sean asignados, en el marco de su objeto contractual. 7. Evidenciar la ejecución de las actividades creadas mediante el Sistema de Información para la Gestión de Trámites Ambientales SILAMC a través de reporte emitido por este, según corresponda. 8. Remitir al archivo de la entidad los documentos que le sean asignados y los que elabore, mediante el formato único de inventario documental (FUID) 9. Las demás que sean asignadas por el supervisor del contrato y que tengan relación con el objeto contractual.</t>
  </si>
  <si>
    <t>El término estrictamente indispensable para que el contratista cumpla con el objeto y obligaciones contractuales será SEIS(6) MESES.</t>
  </si>
  <si>
    <t>YEISON STIVEN GUTIERRES ROZO</t>
  </si>
  <si>
    <t>INGENIERIA DE PRODUCCION</t>
  </si>
  <si>
    <t>Prestación de servicios de apoyo a la gestión a la OTIC del Ministerio de Ambiente y Desarrollo Sostenible, para apoyar la ejecución de pruebas y validaciones relacionadas con configuración de componentes de análisis de datos que le sean asignados.</t>
  </si>
  <si>
    <t>1. Apoyar la ejecución de tareas operativas de carga de datos hacia el Data Lake, siguiendo los lineamientos técnicos establecidos por la OTIC. 2. Verificar la correcta recepción de los datos provenientes de las distintas fuentes, validando formatos, estructuras y volúmenes esperados. 3. Apoyar la aplicación de reglas básicas de limpieza, estandarización y validación de datos conforme a los estándares de calidad de datos. 4. Apoyar el registro y documentación de incidencias relacionadas con errores de datos, inconsistencias o fallas en los procesos de carga. 5. Apoyar la documentación técnica de los pipelines de datos, incluyendo fuentes, transformaciones básicas y destinos de información. 6. Apoyar la ejecución de pruebas operativas de los pipelines de datos en ambientes de desarrollo y pruebas. 7. Apoyar la operación de las herramientas de automatización y orquestación de pipelines dispuestas por la entidad. 8.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 9. Las demás obligaciones que le sean asignadas y que guarden relación directa con la naturaleza del objeto contractual.</t>
  </si>
  <si>
    <t>JUAN FELIPE LEON RAMOS</t>
  </si>
  <si>
    <t>El valor del contrato a celebrar es hasta por la suma de SETENTA Y UN MILLONES CUATROCIENTOS MILPESOS M/CTE ($71.400.000) incluido los impuestos a que haya lugar.</t>
  </si>
  <si>
    <t>1. Apoyar en la evaluación técnica desde el componente biótico de las solicitudes de sustracción, seguimiento y de pronunciamiento para el desarrollo de actividades de bajo impacto en áreas de reservas forestales nacionales, generando los respectivos conceptos técnicos. Realizar visitas técnicas en campo desde el componente biótico, en el marco de las solicitudes de sustracción de reservas forestales nacionales, con el fin de recopilar información que soporte la evaluación y emisión de conceptos técnicos. Proyectar respuestas a las PQRS y demás requerimientos que se relacionen con el objeto del contrato, cumpliendo con los plazos establecidos. Evidenciar la ejecución de las actividades asignadas a través del Sistema de Información para la Gestión de Trámites Ambientales SILAMC, mediante los reportes que emita dicho sistema, según corresponda. Apoyar a la Dirección en la supervisión de los contratos y/o convenios, así como participar en las diferentes mesas de trabajo, reuniones y comités, relacionados con los trámites a cargo cuando se requiriera por parte del supervisor. Entregar al archivo de gestión de la Dirección de Bosques, Biodiversidad y Servicios Ecosistémicos la documentación generada en el desarrollo de sus actividades, utilizando los formatos establecidos por el SOMOSIG Sistema Integrado de Gestión. Las demás que se requieran para la adecuada ejecución del objeto contractual.</t>
  </si>
  <si>
    <t>WILMAR GUSTAVO BARBOSA CADENA</t>
  </si>
  <si>
    <t>Profesional Especializado Grado 13 Código 2028</t>
  </si>
  <si>
    <t>El término estrictamente indispensable para que el contratista cumpla con el objeto y obligaciones contractuales seráDIEZ(10) MESESy QUINCE(15) DÍAS, o hasta 31 de diciembredel año de la suscripción del contrato, lo primero que ocurra.</t>
  </si>
  <si>
    <t>BAYRON STIVENTSGARCIA AMAYA</t>
  </si>
  <si>
    <t>ANALISIS Y DESARROLLO DE SISTEMAS DE INFORMACIO</t>
  </si>
  <si>
    <t>Prestación de servicios de apoyo a la gestión a la Oficina de Tecnologías de la Información y la Comunicación del Ministerio de Ambiente y Desarrollo Sostenible para apoyar en el mantenimiento, actualización y documentación de procesos.</t>
  </si>
  <si>
    <t>El valor del contrato a celebrar es hasta por la suma de CINCUENTA Y DOS MILLONES OCHOCIENTOS OCHENTA Y OCHO MIL PESOS M/CTE ($ 52.888.000), incluido los impuestos a que haya lugar.</t>
  </si>
  <si>
    <t>1. Brindar apoyo en la actualización, optimización y documentación de los procesos, procedimientos, políticas, estándares y artefactos técnicos del Sistema de Gestión de TI, mediante el estándar BPMN 2.0. 2. Apoyar el cálculo, análisis y actualización de los costos asociados a los servicios tecnológicos ofrecidos por la Oficina TIC a las dependencias del Ministerio, asegurando trazabilidad y consistencia con el modelo de costos institucional. 3. Participar en el diseño, implementación y fortalecimiento del Esquema de Gobierno de TI alineado con la estrategia institucional, la guía de MinTIC y los componentes del MIPG. 4. Brindar soporte en la identificación, evaluación y monitoreo de las capacidades actuales y requeridas de TI (procesos, roles, recursos, infraestructura y habilidades), asegurando su alineación con los servicios ofrecidos y las necesidades estratégicas. 5. Colaborar en el seguimiento mensual al desempeño del proceso Gestión TI mediante la medición, análisis y reporte de los indicadores definidos por la Oficina. 6. Participar y/o asistir a reuniones grupos y/o mesas de trabajo y/o comités virtuales o presenciales que sean requeridos por el supervisor, relacionados con el objeto y obligaciones contractuales, con el fin de generar acciones tendientes al cumplimiento de la misión de la dependencia y llevar las actas correspondientes. 7. Las demás actividades que le asigne el supervisor del contrato y que tengan relación con el objeto contractual</t>
  </si>
  <si>
    <t>ARTURO ALONSO DE JESUS CORDOBA OVALLE</t>
  </si>
  <si>
    <t>TECNOLOGIA EN GESTION ADMINISTRATIVA</t>
  </si>
  <si>
    <t>JENNY XIOMARA FRAILE RUIZ</t>
  </si>
  <si>
    <t>Prestar servicios de apoyo a la gestión del Grupo de Gestión Documental para la aplicación de procesos técnicos archivísticos requeridos para la organización de documentos de los archivos de gestión en el marco de las acciones para la ejecución del plan de mejoramiento archivístico suscrito entre el Ministerio de Ambiente y Desarrollo Sostenible y el Archivo General de la Nación.</t>
  </si>
  <si>
    <t>El valor del contrato a celebrar es hasta por la suma de DIECIOCHO MILLONES OCHOCIENTOS TREINTA Y TRES MIL TRESCIENTO TREINTA Y TRES PESOS M/CTE ($18.833.333) incluido los impuestos a que haya lugar.</t>
  </si>
  <si>
    <t>1. Ejecutar actividades de clasificación, ordenación, foliación, encarpetado, elaboración hojas de control, testigos documentales e inventario documental, entre otros procesos técnicos de organización de archivos de conformidad con los lineamientos del Ministerio, en los archivos que le sean asignados en cumplimiento del Plan de Mejoramiento Archivístico. 2. Generar y presentar los respectivos reportes de producción y actividades de acuerdo con el plan de trabajo asignado haciendo uso de las herramientas electrónicas definidas para ello. 3. Asistir a las reuniones y/o actividades que sean requeridos por el supervisor del contrato y que estén relacionados en el marco contractual.   4. Todas las demás que le sean asignadas por el Supervisor del Contrato y que tengan relación con el objeto contractual.  </t>
  </si>
  <si>
    <t>El término estrictamente indispensable para que el contratista cumpla con el objeto y obligaciones contractuales será de SIETE (7) MESES Y DIECISEIS (16) DÍAS o hasta 31 de diciembre de 2026, lo primero que ocurra.</t>
  </si>
  <si>
    <t>LYNA STEFANIA ORTEGON ORTIZ</t>
  </si>
  <si>
    <t>Prestación de servicios de apoyo a la gestión, orientados al desarrollo de actividades administrativas requeridas por el Grupo de Servicios Administrativos del Ministerio de Ambiente y Desarrollo Sostenible.</t>
  </si>
  <si>
    <t>El valor del contrato a celebrar es hasta por la suma de TREINTA Y SEIS MILLONES CINCUENTA Y TRES MIL TRESCIENTOS TREINTA Y TRES PESOS M/CTE ($ 36.053.333) incluido los impuestos a que haya lugar.</t>
  </si>
  <si>
    <t>1. Brindar apoyo en la gestión administrativa, operativa y logística, en los trámites relacionados con las actividades que se desarrollen en el Grupo de Servicios Administrativos. 2. Apoyar con la revisión de los documentos anexos para el trámite de facturación de los contratos adelantados por el Grupo, de conformidad con las instrucciones impartidas por el supervisor. 3. Apoyar con el trámite de firmas, asignación y respuesta a requerimientos allegados al Grupo a través de los diferentes aplicativos institucionales, manteniendo actualizadas sus bandejas en cada uno de ellos, particularmente en el Sistema de Gestión Documental ARCA y GEMA. 4. Apoyar con el agendamiento, preparación y desarrollo de reuniones y presentaciones del Grupo de Servicios Administrativos, de acuerdo con las indicaciones de la supervisión del contrato. 5. Proyectar las actas de reunión que se sostengan al interior del Grupo de Servicios Administrativo, conforme la instrucción dada por el supervisor. 6. Las demás actividades asignadas por el supervisor del contrato</t>
  </si>
  <si>
    <t>El término estrictamente indispensable para que el contratista cumpla con el objeto y obligaciones contractuales será de once (11) meses y ocho (8) días contados a partir del cumplimiento de los requisitos de perfeccionamiento del contrato.</t>
  </si>
  <si>
    <t>JOHN FREDY BOTERO</t>
  </si>
  <si>
    <t>Prestar servicios profesionales a la Dirección de Bosques, Biodiversidad y Servicios Ecosistémicos del Ministerio de Ambiente y Desarrollo Sostenible para impulsar el avance en el cumplimiento de los procesos de delimitación participativa y reglamentación de páramos.</t>
  </si>
  <si>
    <t>1. Coordinar las acciones de programación y desarrollo de reuniones preparatorias y en campo de los procesos de delimitación participativa de páramos en cumplimiento de la Sentencia T-361-17 y demás órdenes judiciales. 2. Redactar los informes de cumplimiento, reportes de avance y demás documentos técnicos asociados a los procesos de delimitación participativa y gestión de páramos. 3. Apoyar técnicamente el cumplimiento de órdenes judiciales mediante la realización de espacios pedagógicos con las comunidades de páramo en la fase de concertación para la delimitación participativa. 4. Apoyar la organización y participación en reuniones internas e interinstitucionales relacionadas con gestión integral de páramos. 5. Proyectar las respuestas a las peticiones, quejas, reclamos, sugerencias y denuncias (PQRSD) relacionadas con los procesos de delimitación y gestión integral de páramos, dentro de los tiempos establecidos por norma, adjuntando mensualmente el reporte del sistema de Gestión Documental que evidencia el estado de las asignaciones de ARCA. 6. Realizar el apoyo técnico a la supervisión de los contratos que le sean asignados en el marco del objeto contractual. 7. Las demás que se requieran para la adecuada ejecución del objeto contractual.</t>
  </si>
  <si>
    <t>JOHANNA MICHELLE HERNANDEZ GARZON</t>
  </si>
  <si>
    <t>BIOLAGIA APLICADA</t>
  </si>
  <si>
    <t>Prestar servicios profesionales a la Dirección de Cambio Climático y Gestión del Riesgo del Ministerio de Ambiente y Desarrollo Sostenible para apoyar en la articulación de la Estrategia Climática de Largo Plazo de Colombia E2050, con los distintos equipos y grupos de trabajo de la dirección, asegurando la armonización de las transformaciones allí planteadas, con los distintos instrumentos desarrollados por cada uno de ellos.</t>
  </si>
  <si>
    <t>1. Desarrollar una propuesta de TDR para la actualización de la E2050 del país, tendiente a involucrar las trayectorias de resiliencia en los objetivos y transformaciones de largo plazo del país. Apoyar transversalmente a los diferentes grupos de la Dirección de Cambio Climático y Gestión del riesgo, para involucrar las transformaciones y apuestas de la E2050 en los distintos documentos de planificación sectorial. Desarrollar acciones tendientes al fortalecimiento de las entidades externas del Ministerio de Ambiente para que involucren la E2050 en su planificación y orienten sus esfuerzos a sincronizar sus agendas con sus apuestas y transformaciones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</si>
  <si>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ANGELA LILIANA RODRIGUEZ GONZALEZ</t>
  </si>
  <si>
    <t>Prestar servicios profesionales a la Dirección de Cambio Climático y Gestión del Riesgo del Ministerio de Ambiente y Desarrollo Sostenible para apoyar al grupo de mitigación en la elaboración de análisis, insumos y aportes técnicos que respalden el desarrollo y la consolidación de instrumentos normativos vinculados al precio al carbono y a otros mecanismos económicos orientados a la mitigación del cambio climático.</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</si>
  <si>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elaboración de análisis, insumos y aportes técnicos que respalden el desarrollo y la consolidación de instrumentos normativos vinculados al precio al carbono y a otros mecanismos económicos orientados a la mitigación del cambio climático, garantizando su coherencia con el marco legal vigente, su viabilidad técnica y económica, y su contribución al fortalecimiento de la política nacional de mitigación y al cumplimiento de los compromisos internacionales del país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</si>
  <si>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 xml:space="preserve"> GEOGRAFIA</t>
  </si>
  <si>
    <t>1. Elaborar y presentar el plan de trabajo de las actividades a desarrollar de conformidad al objeto y obligaciones 
especificas contractuales para aprobación por parte de la supervisión.     
2. Apoyar en la sistematización, edición y análisis de la información espacial contenida en las bases de datos 
del SIRH para el componente de despliegue de información en geovisores y tableros de control  
3. Actualizar el modelo de datos espacial del SIRH de acuerdo con la priorización de información espacial y 
generar la documentación requerida para los productos geográficos, de acuerdo con los procedimientos 
establecidos en el sistema de gestión de calidad del Ministerio de Ambiente y Desarrollo Sostenible.   
4. Participar en los espacios de socialización y asistencia técnica en el uso de las plataformas del SIRH y sus 
respectivos módulos, que aporten a la consolidación de información de las ecorregiones priorizadas.  
5. Apoyar el diseño y documentación de los módulos del SIRH y sus componentes, como son historias de 
usuario y manuales de usuario.   
6, Acompañar el componente de recurso hídrico del plan estadístico institucional conforme se solicite por parte 
del Ministerio de Ambiente y Desarrollo Sostenible. 
7. Realizar el seguimiento al manejo de los módulos del SIRH, el control de calidad de la información espacial 
registrada y el soporte al usuario a través de los canales designados para tal fin.     
8. Generar las salidas gráficas que le sean solicitadas acorde con las plantillas definidas e institucionalizadas 
en el sistema de gestión de calidad del Ministerio de Ambiente y Desarrollo Sostenible     
9. Todas las demás actividades que sean requeridas por el supervisor del contrato y que tengan relación con 
el objeto del contrato.</t>
  </si>
  <si>
    <t>ANDRÉS FELIPE VILLALBA JEREZ</t>
  </si>
  <si>
    <t>Prestar los servicios profesionales a la oficina de Negocios Verdes y Sostenibles para apoyar el desarrollo e implementación de estrategias, planes y/o programas y/o proyectos relacionados con la subcategoría y actividades productivas del Turismo Sostenible en el marco de lo establecido en el Plan Nacional de Negocios Verdes.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</si>
  <si>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el apoyo en la implementación de la línea de Negocios Verdes a través del mecanismo de 
Obras por Impuestos en lo relacionado a proyectos de fomento y fortalecimiento del turismo sostenible. 
3. Apoyar la elaboración y territorialización de lineamientos e insumos sobre turismo sostenible, en el 
marco de lo establecido en el Plan Nacional de Negocios Verdes. 
4. Realizar la actualización y dinamización del catalogó de turismo sostenible a través de los Negocios 
Verdes, bajo los lineamientos dados desde la Oficina de negocios Verdes y Sostenibles. 
5. Apoyar los programas y/o proyectos a cargo de la Oficina de Negocios Verdes y Sostenibles 
relacionados con el componente de Turismo. 
6. Apoyar la supervisión en el componente técnico de los contratos y/o convenios que le sean asignados 
por el supervisor. 
7. Participar en las reuniones relacionadas con el objeto contractual que me sean asignadas, para lo cual 
se deben allegar los soportes de la asistencia, ayudas de memoria y soporte del seguimiento a los 
compromisos establecidos, en caso de aplicar. 
8. Las demás que determine el supervisor del contrato, relacionadas con el objeto contractual y el 
ejercicio de sus obligaciones.</t>
  </si>
  <si>
    <t>El valor del contrato a celebrar es hasta por la suma de CINCUENTA Y CINCO MILLONES DE PESOS M/CTE ($55.000.000), incluido los impuestos a que haya lugar.</t>
  </si>
  <si>
    <t>ADRIANA GIL RAMOS</t>
  </si>
  <si>
    <t>Prestar los servicios profesionales a la Oficina de Negocios Verdes y Sostenibles en gestión de alianzas estratégicas para la estructuración, financiación e implementación de proyectos gestionados desde la oficina.</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</si>
  <si>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técnicamente la estructuración e implementación de proyectos en el marco del Programa Nacional de Pago por Servicios Ambientales y el Plan Nacional de Negocios Verdes. 3. Realizar la evaluación y seguimiento técnico a los proyectos a cargo de la Oficina de Negocios Verdes y Sostenibles, que sean asignados por el supervisor. 4. Gestionar alianzas e instancias de articulación con actores públicos y/o privados que puedan fortalecer la sostenibilidad ambiental, social y económica de los proyectos de economía circular y tecnologías verdes generados en el Programa Nacional de Pago por Servicios Ambientales y el Plan Nacional de Negocios Verdes. 5. Apoyar la supervisión en el componente técnico de los contratos y/o convenios que le sean asignados por el supervisor.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</si>
  <si>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CAROLINA SERRANO DUQUE</t>
  </si>
  <si>
    <t xml:space="preserve">CIENCIA POLITICA </t>
  </si>
  <si>
    <t>Prestar los servicios profesionales a la Oficina de Negocios Verdes y Sostenibles para apoyar el relacionamiento con los pueblos y comunidades indígenas y el pueblo Rrom, en el marco del cumplimiento de los compromisos establecidos en el Plan Nacional de Desarrollo 2022–2026 y de las órdenes judiciales derivadas de sentencias, autos o decisiones relacionadas con estos pueblos.</t>
  </si>
  <si>
    <t>1. Elaborar un documento de plan de trabajo que refleje los detalles de ejecución del contrato, 
relacionando a su vez cronograma e informes a entregar; dicho documento debe ser presentado dentro 
de los cinco (5) días hábiles, siguientes al cumplimiento de los requisitos de perfeccionamiento. 
2. Realizar la gestión encaminada al cumplimiento de los compromisos derivados del Plan Nacional de 
Desarrollo 2022 – 2026, relacionados con los pueblos Rrom y Gitano, en coordinación con las 
estrategias de la Oficina de Negocios Verdes y Sostenibles y las metas del sector ambiente. 
3. Participar en espacios de articulación interinstitucional e intersectorial con entidades del orden 
nacional, territorial y con organizaciones representativas del pueblo Rrom y Gitano, que contribuyan al 
cumplimiento de los compromisos del Plan Nacional de Desarrollo y de las políticas ambientales con 
enfoque diferencial y de derechos.  
4. Apoyar la elaboración de los insumos técnicos para el cumplimiento de las acciones en las que se 
relaciona la Oficina de Negocios Verdes y Sostenibles respecto a la Sentencia T-302 de 2017, sobre 
el estado de cosas inconstitucionales en los municipios de Riohacha, Maicao, Manaure y Uribia (La 
Guajira), en garantía de los derechos de los pueblos indígenas. 
5. Apoyar el seguimiento técnico a las órdenes judiciales, medidas y compromisos derivados de 
decisiones constitucionales o administrativas que involucren pueblos y comunidades indígenas y 
pueblo Rrom, a través de un enfoque interseccional y de género que salvaguarde la integridad cultural 
y territorial. 
6. Apoyar la supervisión en el componente técnico de los contratos y/o convenios que le sean asignados 
por el supervisor. 
7. Proyectar y gestionar respuesta, en los términos previstos en la ley, de las PQRS que le sean 
asignadas por la supervisión a través de la plataforma ARCA o por otro medio o herramienta de la 
entidad, relacionado con el objeto del contrato.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</si>
  <si>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 xml:space="preserve">JULIAN ALFREDO QUINTERO LOZANO </t>
  </si>
  <si>
    <t xml:space="preserve"> SOCIOLOGIA</t>
  </si>
  <si>
    <t>Prestar los servicios profesionales a la Oficina de Negocios Verdes y Sostenibles para apoyar técnica y metodológicamente la formulación, implementación, articulación territorial y evaluación de estrategias y proyectos de la Oficina, mediante elaboración de insumos técnicos, y metodológicos socioambientales, dirigidos a las comunidades Negras, Afrocolombianas, Raizales y Palenqueras.</t>
  </si>
  <si>
    <t xml:space="preserve">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técnicamente la formulación y seguimiento de proyectos y/o procesos, en el marco del Plan 
Nacional de Negocios Verdes y el Programa de Pagos por Servicios Ambientales, en beneficio de las 
comunidades Negras, Afrocolombianas, Raizales y Palenqueras. 
3. Apoyar la estrategia de cumplimiento de los compromisos del PND 2022 – 2026, adquiridos con las 
comunidades Negras, Afrocolombianas, Raizales y Palenqueras, en el marco del Programa 
Estratégico de Comunidades Negras del FVB y el trazador NT4 – 136 “ formulación de proyectos de 
PSA en territorios de comunidades negras”.  
4. Apoyar el seguimiento técnico a las órdenes judiciales, medidas y compromisos derivados de 
decisiones constitucionales o administrativas que involucren a las comunidades negras, 
afrocolombianas, raizales y palenqueras a través de un enfoque interseccional. 
5. Brindar asistencia técnica al relacionamiento interinstitucional y diálogo intersectorial para la aplicación 
de estrategias que contribuyan al cumplimiento del Acuerdo Final para la Construcción de una Paz 
Estable en el marco de la misionalidad de la ONVS y las competencias del Ministerio de Ambiente.  
6. Apoyar la supervisión en el componente técnico de los contratos y/o convenios que le sean asignados 
por el supervisor. 
7. Proyectar y gestionar respuesta, en los términos previstos en la ley, de las PQRS que le sean 
asignadas por la supervisión a través de la plataforma ARCA o por otro medio o herramienta de la 
entidad, relacionado con el objeto del contrato.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 </t>
  </si>
  <si>
    <t xml:space="preserve">MARIA MARGARITA MANTILLA GARCIA </t>
  </si>
  <si>
    <t xml:space="preserve">ADMINISTRACION DE EMPRESAS </t>
  </si>
  <si>
    <t>Prestar servicios profesionales al grupo de talento humano para brindar apoyo en el implementación y seguimiento de las estrategias de seguridad pública, aplicación de protocolos de riesgo público en las entidades del SINA y demás actividades asociadas al equipo de Seguridad y Salud en el Trabajo del Grupo de Talento Humano.</t>
  </si>
  <si>
    <t>1. Formular la estrategia de riesgo público para el sector ambiente conforme a los acuerdos nacionales estatales suscritos con el gobierno nacional y las organizaciones sindicales. 2. Apoyar los temas asociados a riesgo público del Sistema de Seguridad y Salud en las mesas de negociación sindical. 3. Gestionar las solicitudes de apoyo en temas de riesgo público para la salida a territorio de los colaboradores de la entidad. 4. Asistir a las mesas de trabajo e encuentros interinstitucionales relacionados a riesgo publico. 5. Gestionar en las plataformas documentales y de comunicaciones establecidas en el ministerio, todas las actuaciones, requerimientos que le sean asignados por el supervisor. 6 . Las demás relacionadas con el objeto contractual y designadas por el supervisor.</t>
  </si>
  <si>
    <t>El valor del contrato a celebrar es hasta por la suma SETENTA Y NUEVE MILLONES TRESCIENTOS TREINTA Y TRES MIL TRESCIENTOS TREINTA Y TRES PESOS M/CTE ($79.333.333), incluido los impuestos a que haya lugar</t>
  </si>
  <si>
    <t>El término estrictamente indispensable para que el contratista cumpla con el objeto y obligaciones contractuales será ONCE (11) MESES Y DIEZ (10) DÍAS o hasta 31 de diciembre del año de la suscripción del contrato, lo primero que ocurra.</t>
  </si>
  <si>
    <t>VALERIA MARGARITA VERGARA MORALES</t>
  </si>
  <si>
    <t>Prestar Servicios para apoyar en la gestión y seguimiento de las acciones de participación adelantados por la Subdirección de Educación y Participación</t>
  </si>
  <si>
    <t>1. Apoyar la atención y seguimiento de las PQR´s que sean asignadas al equipo de participación 2. Apoyar la revisión de informes de supervisión de los contratistas que hacen parte del equipo de participación 3. Apoyar el proceso de cargue de información relacionada con la programación de pagos de la contratación de la dependencia en el SECOP II. 4. Apoyar la sistematización de la información generada por el equipo de participación 5. Apoyar el seguimiento y reporte de las actividades desarrolladas por el equipo de participación de la dependencia.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</si>
  <si>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El valor del contrato a celebrar es hasta por la suma de TREINTA Y OCHO MILLONES QUINIENTOS MIL PESOS M/CTE ($38.500.000) incluido los impuestos a que haya lugar.</t>
  </si>
  <si>
    <t xml:space="preserve">MICHAEL DAVID VARGAS FAJARDO </t>
  </si>
  <si>
    <t>Prestar servicios profesionales para apoyar a la Subdirección de Educación y Participación para apoyar el seguimiento en el cumplimiento a compromisos del Plan Nacional de Desarrollo adquiridos con comunidades indígenas</t>
  </si>
  <si>
    <t>1. Apoyar los procesos de recopilación y análisis de la información generada por la dependencia en 
temas de participación. 
2. Diligenciar los instrumentos de consolidación al seguimiento de los compromisos de la dependencia 
con grupos poblacionales 
3. Consolidar los informes requeridos por la entidad, como resultado del cumplimiento a los 
compromisos poblacionales de la dependencia.  
4. Apoyar el desarrollo de actividades relacionadas con la atención de asuntos étnicos y poblacionales 
y que sean liderados por la dependencia.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</si>
  <si>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 xml:space="preserve">C-3208-0900-6-10101A-3208013-02 </t>
  </si>
  <si>
    <t>JUAN CAMILO HURTADO CHAVEZ</t>
  </si>
  <si>
    <t>Prestar servicios profesionales a la Subdirección de Educación y Participación para apoyar los procesos de diálogo desde los componentes de Educación y Participación, contribuyendo a su desarrollo y fortalecimiento bajo los criterios y planes establecidos por la dependencia.</t>
  </si>
  <si>
    <t>1. Apoyar la ejecución de herramientas metodológicas para los procesos de educación y participación, con el objetivo de potenciar el trabajo y las necesidades operativas de los equipos de la dependencia. 2. Acompañar la realización de procesos, encuentros y actividades de educación ambiental que faciliten la coordinación y articulación entre los actores del SINA, promoviendo la ejecución eficaz de espacios comunitarios, sectoriales y académicos en el marco de la Política Nacional de Educación Ambiental. 3. Apoyar la organización, análisis y seguimiento de la información relacionada con los espacios de formación e intercambio de saberes, fortaleciendo las capacidades del SINA conforme a las orientaciones impartidas por la supervisión. 4. Apoyar la formulación de proyectos orientados a responder a las necesidades de los diferentes grupos de la dependencia en temas de educación, participación y divulgación del conocimiento. 5. Apoyar en los procesos de fortalecimiento y seguimiento a los Comités Técnicos Interinstitucionales de Educación Ambiental en las regiones priorizadas por el Ministerio de Ambiente y Desarrollo Sostenible. 6.Proyectar respuestas a derechos de petición, quejas, reclamos, requerimientos, consultas y demás que sean competencia de la Subdirección y que le sean asignadas al contratista que guarden relación con el objeto contractual. 7. Las demás obligaciones que se le asignen y que tengan relación directa con el objeto del contrato.</t>
  </si>
  <si>
    <t xml:space="preserve">DIEGO ALEJANDRO RAIGOZA RIOS </t>
  </si>
  <si>
    <t>Prestar servicios profesionales a la Subdirección de Educación y Participación para apoyar la implementación y acompañamiento de procesos pedagógicos virtuales, orientados al desarrollo de estrategias de educación ambiental mediante el uso de herramientas tecnológicas, conforme a la misionalidad de la dependencia.</t>
  </si>
  <si>
    <t xml:space="preserve">1. Apoyar la generación de contenidos y entornos virtuales que fortalezcan las estrategias de educación 
ambiental. 
2. Brindar acompañamiento y apoyo en los espacios de formación e intercambio de conocimientos que 
contribuyan a la implementación de los compromisos institucionales y fortalezcan las capacidades del 
SINA en la gestión y el desarrollo de estrategias. 
3. Apoyar la implementación del plan de acción de la Política Nacional de Educación Ambiental 
4. Apoyar la producción, consolidación y socialización de los documentos técnicos e informes 
relacionados con la generación de contenidos virtuales y estrategias de educación ambiental en el marco 
del Programa Nacional de Educación Ambiental donde participe la Subdirección de Educación y 
Participación. 
5. Apoyar la actualización periódica de la información que se deriva de los espacios virtuales y de los 
espacios de formación e intercambio de conocimientos que permita el seguimiento a las experiencias, 
buenas prácticas y lecciones aprendidas de las estrategias de educación ambiental implementadas por 
los diferentes actores territoriales. 
6. Apoyar en la creación de entornos virtuales de aprendizaje relacionados con temas de educación y 
gestión ambiental.  
7. Apoyar la organización y sistematización de la información que se emita en el desarrollo de los 
encuentros nacionales y regionales en educación ambiental gestionados por el grupo de educación 
ambiental de la Subdirección de Educación y Participación. 
8. Proyectar respuestas a derechos de petición, quejas, reclamos, requerimientos, consultas y demás que 
sean competencia de la Subdirección y que le sean asignadas al contratista, que guarden relación con el 
objeto contractual. 
9. Las demás obligaciones que se le asignen y que tengan relación directa con el objeto del contrato. </t>
  </si>
  <si>
    <t>KELLY JOHANA BARRIOS CASADIEGO</t>
  </si>
  <si>
    <t>Prestar Servicios para apoyar en la gestión y seguimiento de las acciones de divulgación del conocimiento adelantados por la Subdirección de Educación y Participación.</t>
  </si>
  <si>
    <t>1. Apoyar la atención y seguimiento de las PQR´s que sean asignadas al equipo de divulgación del 
conocimiento 
2. Apoyar la revisión de informes de supervisión de los contratistas que hacen parte del equipo de 
divulgación del conocimiento 
3. Apoyar el proceso de cargue de información relacionada con la programación de pagos de la 
contratación de la dependencia en el SECOP II. 
4. Apoyar la gestión de los requerimientos logísticos que se requieran desde el grupo de divulgación del 
conocimiento. 
5. Apoyar el seguimiento y reporte de las actividades desarrolladas por el equipo de divulgación del 
conocimiento de la dependencia.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</si>
  <si>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El valor del contrato a celebrar es hasta por la suma de TREINTA Y OCHO MILLONES QUINIENTOS MIL PESOS ($ 38.500.000) incluido los impuestos a que haya lugar.</t>
  </si>
  <si>
    <t>SALOMON FELIPE GARZON RUBIANO</t>
  </si>
  <si>
    <t>Prestación de los servicios profesionales para apoyar el desarrollo de las políticas nacionales relacionadas con la administración del talento humano y acompañar la implementación de acciones que contribuyan, desde el plan de bienestar social y seguridad y salud en el trabajo, a la gestión del riesgo psicosocial.</t>
  </si>
  <si>
    <t>1. Participar en la implementación, seguimiento y evaluación de las políticas del Gobierno Nacional aplicables al proceso de acciones de Talento Humano, incluyendo prevención del acoso sexual y del acoso laboral, atención de violencias basadas en discriminación y las demás que se requieran. 2. Proyectar, actualizar y mantener las políticas, lineamientos, procedimientos y demás documentos asociados a la gestión del Talento Humano relacionados con el objeto del contrato. 3. Apoyar el diseño, implementación, seguimiento y reporte del Plan de Bienestar Social e Incentivos del Ministerio de Ambiente y Desarrollo Sostenible. 4. Apoyar la planeación, ejecución y seguimiento de las para la evaluación, análisis e intervención del clima laboral del Ministerio de Ambiente y Desarrollo Sostenible. 5. Realizar el acompañamiento psicosocial a los servidores y contratistas asignados, conforme a los programas institucionales y las rutas de atención vigentes, dejando los soportes correspondientes. 6. Gestionar en la plataforma documental institucional todas las actuaciones, requerimientos y soportes relacionados con el objeto contractual. 7. Apoyar el proceso de modernización institucional 8. Cumplir las demás actividades que le asigne el supervisor, directa y específicamente relacionadas con el objeto del contrato.</t>
  </si>
  <si>
    <t>El valor del contrato a celebrar es hasta por la suma SESENTA Y CINCO MILLONES SETECIENTOS SETENTA Y TRES MIL TRESCIENTOS TREINTA Y TRES PESOS, M/CTE ($65.733.333), incluido los impuestos a que haya lugar</t>
  </si>
  <si>
    <t>El término estrictamente indispensable para que el contratista cumpla con el objeto y obligaciones contractuales será ONCE (11) MESES Y DIEZ (10) DÍAS, o hasta 30 de diciembre del año de la suscripción del contrato, lo primero que ocurra.</t>
  </si>
  <si>
    <t xml:space="preserve">JULIO ENRIQUE RODRIGUEZ GENEY </t>
  </si>
  <si>
    <t>Prestar servicios profesionales para brindar apoyo técnico a la Oficina Asesora de Planeación del Ministerio de Ambiente y Desarrollo Sostenible, en el seguimiento de los proyectos de inversión presentados por diferentes entidades que acceden a las fuentes de financiación que administra el Ministerio, con el fin de brindar información actualizada y oportuna para la toma de decisiones.</t>
  </si>
  <si>
    <t>1. Brindar apoyo técnico en el seguimiento de la información registrada en las bases de datos de la OAP, respecto de los proyectos de inversión presentados por diferentes entidades. 2. Apoyar la elaboración de informes requeridos por la Jefatura en los cuales se indique el avance de la evaluación de proyectos radicados ante el Ministerio y de competencia de la Oficina Asesora de Planeación. 3. Prestar asistencia técnica a la Oficina en el acompañamiento a comités o reuniones que surjan del seguimiento a los proyectos de inversión con el fin de brindar información actualizada y oportuna para la toma de decisiones. 4. Apoyar la elaboración de matrices y/o informes y/o presentaciones requeridas por la Jefatura asociados al estado de los proyectos como gestión estratégica de la OAP y que se requieran como insumo en los diferentes Comités. 5. Brindar apoyo a la Jefatura en la elaboración o revisión de informes o conceptos técnicos de los proyectos presentados al Fondo de Compensación Ambiental FCA, que le sean solicitados por la Supervisión. 6. Proyectar las respuestas sobre las peticiones, solicitudes y requerimientos formulados por particulares o por las diversas entidades de orden nacional, departamental y local, relacionados con los proyectos de inversión a cargo de la OAP. 7. Las demás que le sean asignadas por el supervisor del contrato, que se encuentren acordes con el objeto contractual.</t>
  </si>
  <si>
    <t>El valor del contrato a celebrar es hasta por la suma de NOVENTA Y CINCO MILLONES TRESCIENTOS SETENTA MIL PESOS M/CTE ($95.370.000), incluido los impuestos a que haya lugar.</t>
  </si>
  <si>
    <t>MARY ISABEL ALVIRA GOMEZ</t>
  </si>
  <si>
    <t>Prestar servicios profesionales de apoyo a la Oficina Asesora de Planeación del Ministerio de Ambiente y Desarrollo Sostenible, en el seguimiento y gestión de los proyectos financiados con recursos del Fondo de Compensación Ambiental – FCA, actuando como enlace técnico y de las Corporaciones Autónomas Regionales y de Desarrollo Sostenible.</t>
  </si>
  <si>
    <t>1. Apoyar de manera integral a la Oficina Asesora de Planeación en el ejercicio de la secretaría técnica del Fondo de Compensación Ambiental – FCA, mediante la preparación, revisión de los informes y apoyo logístico y operativo de las sesiones del comité, velando por el cumplimiento de los lineamientos normativos y el adecuado seguimiento a los compromisos adquiridos. 2. Realizar el acompañamiento técnico a las entidades beneficiarias de los Fondos en el proceso de presentación y entrega de proyectos de inversión, verificando el cumplimiento de los requisitos establecidos en los términos de referencia de cada convocatoria y en los reglamentos operativos vigentes. 3. Brindar apoyo a las Corporaciones durante la etapa de estructuración, en la gestión oportuna de los pronunciamientos técnicos requeridos para la viabilidad de los proyectos y el seguimiento a la presentación oportuna de los informes de avance y finales de la ejecución de los proyectos. 4. Apoyar en la consolidación y actualización permanentemente del registro de los proyectos de inversión en las bases de datos oficiales de la Oficina Asesora de Planeación, garantizando su trazabilidad hasta el cierre, con el fin de generar reportes e informes periódicos, emitir alertas sobre riesgos o hitos críticos y garantizar el control sobre el estado de los proyectos para responder a los requerimientos de las secretarías técnicas, comités, entidades beneficiarias y entes de control. 5. Prestar apoyo en la proyección de respuestas oportunas a las comunicaciones remitidas por clientes internos y externos, relacionadas con las funciones y obligaciones del contrato, garantizando de ser necesario la trazabilidad de la información con las demás dependencias del Ministerio, así como asistir a las reuniones convocadas por el supervisor del contrato, brindando el acompañamiento técnico que se requiera y haciendo seguimiento a los compromisos que se generen en dichos espacios. 6. Realizar las demás actividades solicitadas por el supervisor que tengan relación con el objeto contractual.</t>
  </si>
  <si>
    <t>El valor del contrato a celebrar es hasta por la suma de NOVENTA Y UN MILLONES TRESCIENTOS TREINTA MIL OCHOCIENTOS PESOS M/CTE ($91.330.800), incluido los impuestos a que haya lugar.</t>
  </si>
  <si>
    <t>GABRIEL HUMBERTO MURCIA CAMACHO</t>
  </si>
  <si>
    <t>Prestar servicios profesionales para apoyar a la Oficina Asesora de Planeación del Ministerio de Ambiente y Desarrollo Sostenible y a las secretarías técnicas de los fondos FCA, FONAM, en el seguimiento y actualización de información de proyectos de inversión, acompañamiento al proceso de las convocatorias y los compromisos estratégicos con el fin de fortalecer la gestión y el cumplimiento de los objetivos institucionales relacionados con los fondos administrados por el Ministerio.</t>
  </si>
  <si>
    <t>1. Apoyar a las secretarías técnicas de los comités del Fondo de Compensación Ambiental – FCA y Fondo Nacional Ambiental - FONAM, en el cumplimiento de sus funciones para la verificación de requisitos de informes de avance y finales de ejecución de las corporaciones beneficiarias, del cumplimiento de requisitos generales de las iniciativas presentadas, en las etapas de estructuración y asignación de recursos, solicitudes de modificación de POA y trámite de la evaluación de los informes de seguimiento. 2. Apoyar en el seguimiento a la actualización de la Matriz Unificada de Proyectos de inversión y consolidar en las bases de datos de la Oficina Asesora de Planeación del proceso de gestión de los proyectos aprobados, generando los expedientes digitales para la trasferencia al grupo de gestión documental. 3. Prestar apoyo como enlace facilitador en los temas conexos del Sistema de Gestión de Calidad, como mapas de riesgos, plan de acción e indicadores, consolidando y reportando al Grupo de Gestión y Desempeño Institucional de la Oficina Asesora de Planeación del Ministerio de Ambiente y Desarrollo Sostenible. 4. Brindar asistencia en las mesas de trabajo concertadas entre la Subdirección Administrativa y Financiera - SAF y grupo de Grupo de Gestión de proyectos, concernientes al estado de pago aportes transferidos por las Corporaciones, liquidación, conciliación y demás temas relacionados con el proceso. 5. Apoyar en la elaboración de comunicaciones a las entidades beneficiarias de los Fondos acerca de los pronunciamientos técnicos, proceso de convocatorias, resultados de evaluaciones de informes técnicos de avance, finales y resolver demás consultas 6. Las demás actividades asignadas por el supervisor del contrato que guarden relación directa con el objeto contractual.</t>
  </si>
  <si>
    <t>El valor del contrato a celebrar es hasta por la suma de SETENTA MILLONES CUATROCIENTOS DIECISEIS MIL SEISCIENTOS SESENTA Y SIETE PESOS M/CTE ($70.416.667), incluido los impuestos a que haya lugar.</t>
  </si>
  <si>
    <t>NORYS YUBELY FARIRATOFE GARCIA</t>
  </si>
  <si>
    <t>Prestar servicios de apoyo a la gestión en Oficina Asesora Jurídica y al Grupo de Procesos Judiciales del Ministerio de Ambiente y Desarrollo Sostenible, mediante el seguimiento, control y organización de documentos de naturaleza jurídica, la asistencia en actuaciones procesales y el apoyo en las actividades operativas y administrativas propias de la competencia de la Oficina</t>
  </si>
  <si>
    <t>1. Apoyar la gestión y el control de los trámites adelantados por la Oficina Asesora Jurídica y el Grupo de Procesos Judiciales, realizando el seguimiento, registro y manejo de la documentación recibida y emitida, asegurando su adecuada clasificación, radicación, trazabilidad y remisión en los plazos establecidos. 2. Colaborar en la organización, sistematización y consulta de la información jurídica y administrativa que se genere en el desarrollo de las funciones propias de la Oficina Asesora Jurídica, garantizando la actualización y disponibilidad de los registros. 3. Brindar apoyo en la ejecución de los procesos operativos y administrativos que demande el Grupo de Procesos Judiciales, contribuyendo al cumplimiento eficiente de las actividades asignadas a dicha dependencia. 4. Participar en la elaboración y seguimiento de las respuestas a las Peticiones, Quejas, Reclamos y Sugerencias (PQRS), así como en la atención de los requerimientos que sean competencia de la Oficina Asesora Jurídica, verificando el cumplimiento de los términos legales correspondientes. 5. Desarrollar las demás tareas o actividades que le sean asignadas por el supervisor del contrato, siempre que estén directamente relacionadas con el objeto contractual</t>
  </si>
  <si>
    <t>El valor del contrato a celebrar es hasta por la suma de CUARENTA Y CUATRO MILLONES NOVENTA Y OCHOMIL CUATROCIENTOS SETENTA Y SEISPESOS M/CTE($44.098.476)incluido los impuestos a que haya lugar.</t>
  </si>
  <si>
    <t>El término estrictamente indispensable para que el contratista cumpla con el objeto y obligaciones contractuales seráde Once (11) meses y nueve(9) días calendario, o hasta 31 de diciembredel año de la suscripción del contrato, lo primero que ocurra.</t>
  </si>
  <si>
    <t>JUAN SEBASTÁN ARBELÁEZ QUIROGA</t>
  </si>
  <si>
    <t>Prestar los servicios profesionales como abogado a la Oficina Asesora Jurídica en la estructuración y revisión de proyectos normativos, instrumentos jurídicos, conceptos jurídicos y demás documentos en materia de política ambiental</t>
  </si>
  <si>
    <t>1. Revisar, proponer recomendaciones y apoyar la elaboración de actos administrativos e iniciativas normativas de competencia del Grupo de Conceptos y Normatividad en Biodiversidad de la Oficina Asesora Jurídica. 2. Proyectar conceptos jurídicos, respuestas y demás documentos jurídicos en atención a las peticiones y consultas de los usuarios tanto internos como externos de la entidad relacionados con el objeto del contrato. 3. Proyectar dentro de los términos legales las respuestas a los requerimientos que efectúen los órganos de control, el Congreso de la República y demás entidades del estado relacionados con el objeto del contrato. 4. Participar en el desarrollo de las diferentes reuniones y mesas de trabajo requeridas para los asuntos a cargo del grupo de Conceptos y Normatividad en Biodiversidad, y de la Oficina Asesora Jurídica en el cumplimiento del objeto del contrato. 5. Las demás actividades asignadas por el Supervisor del Contrato y que estén relacionadas con el objeto contractual.</t>
  </si>
  <si>
    <t>El valor del contrato a celebrar es hasta por la suma de SESENTA Y DOS MILLONES DEPESOS M/CTE ($ 62.000.000), incluido los impuestos a que haya lugar.</t>
  </si>
  <si>
    <t>El término estrictamente indispensable para que el contratista cumpla con el objeto y obligaciones contractuales será de Ocho (8) meses, ohasta el 31 de diciembre del año de la suscripción del contrato, lo primero que ocurra</t>
  </si>
  <si>
    <t>NICOLAS RINCON CUBILLOS</t>
  </si>
  <si>
    <t xml:space="preserve">1. Realizar seguimiento y acompañamiento a los proyectos legislativos que involucren asuntos del 
sector ambiente, garantizando la adecuada representación de los intereses y posiciones 
institucionales del Ministerio de Ambiente y Desarrollo Sostenible en los escenarios de discusión 
parlamentaria. 
2. Prestar apoyo en la organización, coordinación y desarrollo de actividades relacionadas con los 
debates de control político, incluyendo audiencias públicas, mesas de trabajo, sesiones y votaciones 
de proyectos legislativos con incidencia en la política ambiental. 
3. Participar activamente en las mesas de trabajo de carácter técnico y jurídico donde se analicen o 
propongan iniciativas legislativas vinculadas al sector ambiental, actuando como enlace institucional 
ante las Unidades de Trabajo Legislativo del Congreso de la República. 
4. Facilitar la información oportuna, veraz y consolidada sobre las actuaciones legislativas relevantes, 
tales como citaciones, proposiciones, solicitudes de información, invitaciones y requerimientos 
formulados por el Congreso de la República al Ministerio de Ambiente y Desarrollo Sostenible. 
5. Asistir a las sesiones o comisiones legislativas en las que se discutan temas de interés ambiental, 
elaborar reportes y documentos de seguimiento sobre los avances y resultados de las intervenciones 
o debates. 
6. Ejecutar las demás actividades o tareas que sean asignadas por el supervisor del contrato y que se 
encuentren directamente relacionadas con el objeto contractual. </t>
  </si>
  <si>
    <t>El valor del contrato a celebrar es hasta por la suma de CINCUENTA Y SEIS MILLONES DE PESOS ($56.000.000), incluido los impuestos a que haya lugar.</t>
  </si>
  <si>
    <t>SUYAPA GENOBEVA BARON LOPEZ</t>
  </si>
  <si>
    <t>Prestar servicios profesionales a la Dirección de Cambio Climático y Gestión del Riesgo del Ministerio de Ambiente y Desarrollo Sostenible para apoyar al grupo adaptación en la actualización de la Guia de Adaptación basada en Ecosistemas (AbE), como Solución basada en la Naturaleza (SbN), para orientar programas y proyectos con actores del Sistema Nacional de Gestión del Riesgo.</t>
  </si>
  <si>
    <t>1. Contribuir al relacionamiento con el Sistema Nacional de Gestión del Riesgo en torno a las Soluciones 
basadas en Naturaleza que aporten a la adaptacion al Cambio Climático 
2. Contribuir en la identificación y sistematización de experiencias exitosas de articulación y 
complementariedad entre los procesos de adaptación al cambio climático y gestión del riesgo de 
desastres (ley 1931 de 2018)  y sus instrumentos de planificación 
3. Contribuir a un desarrollo metodologico para reconocer en la agenda climática y de gestión del riesgo 
del pais posibles impactos sobre la Biodiversidad 
4. Aportar en la elaboración del componente técnico de la guía AbE en actualización con énfasis en 
ciudades resilientes, integrando criterios de la Ley 2476 de 2025 sobre ciudades verdes y resilientes. 
5. Apoyar en los asuntos relacionados con la evaluación de la Política Nacional de Cambio Climático, la 
Política Nacional de Gestión Integral de la Biodiversidad y sus Servicios Ecosistémicos y la Política 
Nacional de Gestión del Riesgo de Desastres. 
6. Apoyar la elaboración de insumos técnicos con actores de la Comisión Intersectorial de Cambio 
Climático respecto del vínculo entre límites de la adaptación al cambio climático y pérdidas y daños 
relacionados con efectos adversos del clima.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odas las demás que le sean asignadas por la Dirección y que tengan relación con el objeto 
contractual.</t>
  </si>
  <si>
    <t xml:space="preserve">ADRIANA MARCELA BOTERO PITO </t>
  </si>
  <si>
    <t xml:space="preserve">Prestar servicios profesionales a la Dirección de Cambio Climático y Gestión del 
Riesgo del Ministerio de Ambiente y Desarrollo Sostenible para apoyar al grupo de gestión 
del riesgo acompañando técnicamente la formulación de documentos y proyectos para la 
articulación de acciones y lineamientos con las entidades integrantes del SINA, SISCLIMAy 
del SNGRD </t>
  </si>
  <si>
    <t>1. Apoyar la implantación de la Mesa Técnica de Gestión del Riesgo de Desastres del sector ambiente y 
la labor de la secretaria técnica en el momento de su aprobación.  2. Revisar la concordancia de los proyectos remitidos por la OAP y emitir el concepto técnico referente 
con la relación de gestión del riesgo y adaptación al cambio climático. 
3. Apoyar la elaboración del concepto Riesgo Ecológico en el marco de la gestión del riesgo de desastres 
en conjunto los demas integrantes del Sistema Nacional Ambiental 
4. Apoyar técnicamente desde el componente ecológico el enfoque de pérdidas y daños, a partir del 
desarrollo y ejecución de una agenda de trabajo enmarcada en los compromisos nacionales e 
internacionales. 
5. Apoyar con insumos técnicos dede el componente ecologico a los documentos, conceptos o 
requerimientos emitidos  por otras dependencias y entidades tendientes a la gestión del riesgo de 
desastres y cambio climático. 
6. Apoyar el seguimiento y reporte a los Planes: PND, Plan de Acción, SINERGIA, CONPES, 
SISCONPES, sobre las acciones realizadas por el grupo de gestión del riesgo.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</si>
  <si>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El término estrictamente indispensable para que el contratista cumpla con el objeto y obligaciones contractuales será de NUEVE (9) MESES, o hasta el 31 de diciembre de 2026</t>
  </si>
  <si>
    <t>OLGA LUCIA COLLAZOS FIERRO</t>
  </si>
  <si>
    <t>Prestar los servicios profesionales al a la Coordinación del Grupo de Tesorería del Ministerio de Ambiente y desarrollo sostenible para el análisis, revisión y valoración de los recursos financieros de la entidad.</t>
  </si>
  <si>
    <t>1. Revisar y realizar el cargue del soporte SIIF “orden de pago presupuestal de gasto” en el aplicativo SECOP II de los contratos firmados durante la vigencia y las vigencias anteriores. 2. Realizar la modificación de los pagos del estado aprobado a pagado de las líneas de ejecución de los contratos suscritos por la entidad “plan de pagos en el aplicativo SECOP II”. 3. Apoyar la solicitud y consolidación de los soportes requeridos para la construcción del Boletín Caja Bancos de acuerdo con lo establecido en el procedimiento. 4. Apoyar al grupo de Tesorería para el pago de las obligaciones que le sean asignadas en el sistema SIIF Nación. 5. Apoyar en el lanzamiento de las órdenes de pago que sean tramitadas en el Grupo de Tesorería a través del aplicativo SIIF Nación. 6. Realizar la consolidación de la base FONAM Desincentivo para el Uso del Agua. 7. Apoyar en la revisión de los extractos de la cuenta Desincentivo para el Uso del Agua del FONAM. 8. Las demás actividades que estén relacionadas con el objeto contractual y que sean asignadas por el supervisor.</t>
  </si>
  <si>
    <t>El valor del contrato a celebrar es hasta por la suma de CIENTO TRECE MILLONES TRESCIENTOS TREINTA Y TRES MIL, TRESCIENTOS TREINTA Y TRES PESOS M/CTE ($ 113.333.333) incluido los impuestos a que haya lugar.</t>
  </si>
  <si>
    <t>El término estrictamente indispensable para que el contratista cumpla con el objeto y obligaciones contractuales será por trescientos cuarenta días (340) días, o hasta 31 de diciembre del año de la suscripción del contrato, lo primero que ocurra.</t>
  </si>
  <si>
    <t>JEISSON ANDRES GONZALEZ HERRERA</t>
  </si>
  <si>
    <t>Prestación de servicios de apoyo a la gestión al Grupo de Tesorería para desarrollar acciones encaminadas a la administración de archivo y documentos originados de las actividades propias del área.</t>
  </si>
  <si>
    <t>1. Asistir al Grupo de Tesorería con la gestión del archivo y elaboración, así como la actualización de inventarios 
aplicando los lineamientos establecidos por el Grupo de Gestión Documental y demás actividades relacionadas.  
2. Apoyar y desarrollar las actividades relacionadas con la organización y actualización de expedientes físicos y 
electrónicos, del mismo modo, con las transferencias primarias y demás actividades que estén relacionadas.  
3. Adelantar ante las entidades financieras la radicación de pagos y trámites de conformidad con la documentación 
requerida.  
4.Proyectar los cheques que son generados para el pago de obligaciones del Ministerio de Ambiente y Desarrollo 
Sostenible, conforme las necesidades del Grupo de Tesorería.  
5. Elaborar y presentar para aprobación y firma la respuesta a los requerimientos que lleguen al Grupo referentes 
a la solicitud de información y notificar pagos de conformidad con la necesidad.  
6.Dar cumplimiento a las normas expedidas por el Archivo General de la Nación.  
7. Las demás actividades que estén relacionadas con el objeto contractual y que sean asignadas por el supervisor.</t>
  </si>
  <si>
    <t>El valor del contrato a celebrar es hasta por la suma de CUARENTA Y CUATRO MILLONES SETENTA MIL PESOS M/CTE ($44.070.000), incluido los impuestos a que haya lugar.</t>
  </si>
  <si>
    <t>El término estrictamente indispensable para que el contratista cumpla con el objeto y obligaciones contractuales será por once (11) meses y nueve (09) días, o hasta 31 de diciembre del año de la suscripción del contrato, lo primero que ocurra.</t>
  </si>
  <si>
    <t>BALVINA GUERRERO LOZANO</t>
  </si>
  <si>
    <t>GRUPO GESTIÓN DOCUMENTAL</t>
  </si>
  <si>
    <t>Prestar servicios profesionales al Grupo de Gestión Documental para articular, formular, implementar y hacer seguimiento a los planes, programas, proyectos y actividades relacionadas con la transformación digital de la gestión documental en materia de función archivística en el marco de la Política institucional y Sectorial de Gestión Documental.</t>
  </si>
  <si>
    <t>1. Formular y presentar el plan de trabajo de la vigencia y presentar los avances periódicos requeridos. 2. Formulación, construcción, articulación, ejecución y seguimiento de los planes, programas, proyectos y actividades requeridos por el Ministerio en materia de gestión, preservación y acceso de los documentos electrónicos en el marco de la política institucional de gestión documental. 3. Participar desde el punto de vista de la informática en las actividades relacionadas con la implementación y optimización de los sistemas de información y herramientas informáticas empleadas para la gestión de documentos electrónicos del Ministerio. 4. Participar desde el punto de vista de la informática en la formulación y ajuste de los instrumentos archivísticos, lineamientos, documentos técnicos, normativos, así como los procesos y procedimientos en materia de gestión documental y los archivos que le sean asignados, para su posterior aprobación e implementación. 5. Apoyar en la formulación de los documentos requeridos para la Red de Archivos del Sector Ambiente de acuerdo con las fases de implementación y las orientaciones del Grupo de Gestión documental, desde el punto de vista de la informática. 6. Apoyar la planeación, ejecución y seguimiento de las actividades requeridas en materia de la función archivística en el marco de la Política Sectorial de Gestión Documental. 7. Participar en la preparación de informes, reportes de indicadores y documentos técnicos, así como de las respuestas a comunicaciones que sean requeridos por el Grupo de Gestión Documental, recopilando los datos y evidencias de soporte necesarios, en las diferentes plataformas tecnológicas del Ministerio. 8. Brindar apoyo en la supervisión de los contratos de prestación de servicios del Grupo de Gestión Documental que sean requeridos por el supervisor del contrato y que estén relacionados en el marco contractual. 9. Asistir a las reuniones y/o eventos que sean requeridos por el supervisor del contrato y que estén relacionados en el marco contractual, entre ellas las actividades programadas por la Mesa Sectorial de Gestión Documental. 10. Todas las demás que le sean asignadas por el Supervisor del Contrato y que tengan relación con el objeto contractual.</t>
  </si>
  <si>
    <t>El valor del contrato a celebrar es hasta por la suma de (SESENTA Y SIETE MILLONES TRESCIENTOS VEINTE MIL PESOS M/CTE ($67.320.000), incluido los impuestos a que haya lugar.</t>
  </si>
  <si>
    <t>El término estrictamente indispensable para que el contratista cumpla con el objeto y obligaciones contractuales será DIEZ (10) MESES, o hasta 31 de diciembre de 2026, año de la suscripción del contrato, lo primero que ocurra.</t>
  </si>
  <si>
    <t>MILTON JAVIER OSPINA VARELA</t>
  </si>
  <si>
    <t>1. Aplicar los procesos técnicos de organización de archivos de conformidad con las tablas de retención documental TRD, las tablas de valoración documental TVD y los lineamientos del Ministerio.   2. Apoyar el desarrollo de las actividades y procesos logísticos, de almacenamiento y re almacenamiento, requeridos en el archivo central del Ministerio.  3. Generar los respectivos reportes de producción y actividades de acuerdo con el plan de trabajo asignado haciendo uso de las herramientas electrónicas definidas para ello. 4. Asistir a las reuniones y/o actividades que sean requeridos por el supervisor del contrato y que estén relacionados en el marco contractual.   5. Todas las demás que le sean asignadas por el Supervisor del Contrato y que tengan relación con el objeto contractual. </t>
  </si>
  <si>
    <t>El término estrictamente indispensable para que el contratista cumpla con el objeto y obligaciones contractuales será ONCE (11) meses ONCE (11) días, o hasta 31 de diciembre de 2026, año de la suscripción del contrato, lo primero que ocurra.</t>
  </si>
  <si>
    <t>LAURASAIA MANUELA BERNAL ARRIERO</t>
  </si>
  <si>
    <t>1. Apoyar en la evaluación técnica desde el componente biótico de las solicitudes de sustracción, seguimiento y de pronunciamiento para el desarrollo de actividades de bajo impacto en áreas de reservas forestales nacionales, generando los respectivos conceptos técnicos. 2. Realizar visitas técnicas en campo desde el componente biótico, en el marco de las solicitudes de sustracción de reservas forestales nacionales, con el fin de recopilar información que soporte la evaluación y emisión de conceptos técnicos. 3. Proyectar respuestas a las PQRS y demás requerimientos que se relacionen con el objeto del contrato, cumpliendo con los plazos establecidos. 4. Evidenciar la ejecución de las actividades asignadas a través del Sistema de Información para la Gestión de Trámites Ambientales – SILAMC, mediante los reportes que emita dicho sistema, según corresponda. 5. Apoyar a la Dirección en la supervisión de los contratos y/o convenios, así como participar en las diferentes mesas de trabajo, reuniones y comités, relacionados con los trámites a cargo cuando se requiriera por parte del supervisor. 6. Entregar al archivo de gestión de la Dirección de Bosques, Biodiversidad y Servicios Ecosistémicos la documentación generada en el desarrollo de sus actividades, utilizando los formatos establecidos por el SOMOSIG – Sistema Integrado de Gestión.  7. Las demás que se requieran para la adecuada ejecución del objeto contractual.</t>
  </si>
  <si>
    <t>El valor del contrato a celebrar es hasta por la suma de SESENTA Y OCHO MILLONES DOSCIENTOS CINCUENTA MIL PESOS M/CTE ($68.250.000) incluido los impuestos a que haya lugar.</t>
  </si>
  <si>
    <t>ANGELICA MARIA SALAS MÁRQUEZ</t>
  </si>
  <si>
    <t>1. Apoyar en la evaluación técnica desde el componente biótico de las solicitudes de sustracción, seguimiento y de pronunciamiento para el desarrollo de actividades de bajo impacto en áreas de reservas forestales nacionales, generando los respectivos conceptos técnicos. 2. Realizar visitas técnicas en campo desde el componente biótico, en el marco de las solicitudes de sustracción de reservas forestales nacionales, con el fin de recopilar información que soporte la evaluación y emisión de conceptos técnicos. 3. Proyectar respuestas a las PQRS y demás requerimientos que se relacionen con el objeto del contrato, cumpliendo con los plazos establecidos. 4. Evidenciar la ejecución de las actividades asignadas a través del Sistema de Información para la Gestión de Trámites Ambientales – SILAMC, mediante los reportes que emita dicho sistema, según corresponda. 5. Apoyar a la Dirección en la supervisión de los contratos y/o convenios, así como participar en las diferentes mesas de trabajo, reuniones y comités, relacionados con los trámites a cargo cuando se requiriera por parte del supervisor. 6. Entregar al archivo de gestión de la Dirección de Bosques, Biodiversidad y Servicios Ecosistémicos la documentación generada en el desarrollo de sus actividades, utilizando los formatos establecidos por el SOMOSIG – Sistema Integrado de Gestión. 7. Las demás que se requieran para la adecuada ejecución del objeto contractual.</t>
  </si>
  <si>
    <t>INGRID VANESSA CORTES MARTINEZ</t>
  </si>
  <si>
    <t>Prestación de servicios profesionales a la Dirección de Bosques, Biodiversidad y Servicios Ecosistémicos del Ministerio de Ambiente y Desarrollo Sostenible, para articular acciones técnicas en el marco de la gestión de las Reservas Forestales Nacionales</t>
  </si>
  <si>
    <t>1. Brindar acompañamiento en el proceso de elaboración y posterior socialización de los instrumentos 
normativos generados.
2. Apoyar y orientar técnicamente la construcción de lineamientos sobre la conservación, uso, manejo y 
ordenación de las Reservas Forestales Nacionales.
3. Consolidar la información para los informes periódicos de gestión, seguimiento, planes de acción, entre 
otros, requeridos por el grupo de Gestión Integral de Bosques y Reservas Forestales Nacionales.
4. Coadyudar a la orientación técnica y articulación entre los diferentes temas asociados a las reservas 
forestales nacionales al interior del Ministerio y con otras instituciones.
5. Apoyar a la Dirección en la supervisión de los contratos y/o convenios, así como participar en las 
diferentes mesas de trabajo, reuniones y comités, relacionados con los trámites a cargo cuando se 
requiriera por parte del supervisor.
6. Revisar las respuestas de las PQRS y demás pronunciamientos técnicos asignados, relacionados con 
el objeto del contrato, dentro de los tiempos requeridos. 
7. Las demás que se requieran para la adecuada ejecución del objeto contractual.</t>
  </si>
  <si>
    <t>El valor del contrato a celebrar es hasta por la suma de CIENTO TRECE MILLONES QUINIENTOS CINCUENTA Y SIETE MIL QUINIENTOS PESOSM/CTE ($113.557.500), incluido los impuestos a que haya lugar.</t>
  </si>
  <si>
    <t xml:space="preserve">C-3202-0900-21-40101B-3202053-02 </t>
  </si>
  <si>
    <t>El término estrictamente indispensable para que el contratista cumpla con el objeto y obligaciones contractuales seráDIEZ(10) MESESY QUINCE (15) DÍAS, o hasta 31 de diciembredel año de la suscripción del contrato, lo primero que ocurra.</t>
  </si>
  <si>
    <t>LORENA GUZMAN AYALA</t>
  </si>
  <si>
    <t>Prestación de servicios profesionales a la Dirección de Bosques Biodiversidad y Servicios Ecosistémicos del Ministerio de Ambiente y Desarrollo Sostenible, para adelantar el acompañamiento y la generación de insumos técnicos requeridos para el cumplimiento de los compromisos relacionados con las figuras de ocupación y uso en áreas de Reserva Forestal de Ley 2da de 1959.</t>
  </si>
  <si>
    <t>1. Proyectar los conceptos técnicos requeridos en el marco de las estrategias de ocupación y uso en áreas de reservas forestales establecidas mediante la Ley 2ª de 1959. 2. Asistir a las reuniones y mesas técnicas interinstitucionales que le sean requeridas en el marco de los temas relacionados con las reservas forestales de Ley 2da de 1959, generando los actas, informes y documentos técnicos a que haya lugar. 3. Proyectar las respuestas de las PQRS y demás requerimientos relacionados con el objeto y las obligaciones del contrato, dentro de los términos establecidos y en el mes asignado, adjuntando el reporte del sistema de Gestión Documental que evidencia el estado de las asignaciones. 4. Generar los insumos requeridos para los reportes asociados a la temática misional de las áreas de reserva forestal de Ley 2 de 1959. 5. Apoyo técnico para el desarrollo de iniciativas normativas relacionadas con las Reservas Forestales de Ley 2da de 1959. 6. Entregar a archivo de gestión de la Dirección de Bosques, Biodiversidad y Servicios Ecosistémicos, la documentación generada durante el desarrollo de las obligaciones del contrato, empleando los formatos establecidos en el MADSIGestión. 7. Apoyar a la Dirección en la supervisión de los contratos y/o convenios, así como participar en las diferentes mesas de trabajo, reuniones y comités, relacionados con los trámites a cargo cuando se requiriera por parte del supervisor. 8. Las demás que se requieran para la adecuada ejecución del objeto contractual.</t>
  </si>
  <si>
    <t>El valor del contrato a celebrar es hasta por la suma de SETENTA Y TRES MILLONES QUINIENTOS MIL PESOS M/CTE ($ 73.500.000), incluido los impuestos a que haya lugar.</t>
  </si>
  <si>
    <t>WENDY CAMILA PARDO GONZALEZ</t>
  </si>
  <si>
    <t>1. Evaluar desde el componente técnico las solicitudes de sustracción y la atención de solicitudes de bajo impacto ambiental en áreas de reservas forestales nacionales, generando los respectivos conceptos técnicos y documentos asociados. 2. Realizar las actividades de organización y saneamiento técnico de los expedientes asignados del trámite de sustracción de las áreas de reservas forestales nacionales, así como actualizar las matrices respectivas. 3. Apoyar con las respuestas a las solicitudes de certificación relacionada con la Ventanilla Minera. 4. Apoyar la creación de actividades en el SILAMC 5. Proyectar las respuestas de las PQRS, dentro de los tiempos requeridos. 6. Apoyar a la Dirección en la supervisión de los contratos y/o convenios, así como participar en las diferentes mesas de trabajo, reuniones y comités, relacionados con los trámites a cargo cuando se requiriera por parte del supervisor. 7. Entregar al archivo de gestión de la Dirección de Bosques, Biodiversidad y Servicios Ecosistémicos, la documentación generada durante el desarrollo de las obligaciones del contrato, empleando los formatos establecidos en el sistema integrado de gestión. 8. Las demás que se requieran para la adecuada ejecución del objeto contractual.</t>
  </si>
  <si>
    <t>El valor del contrato a celebrar es hasta por la suma de SESENTA Y TRES MILLONES DE PESOS M/CTE ($ 63.000.000), incluido los impuestos a que haya lugar.</t>
  </si>
  <si>
    <t>CAROLINA LOZANO  BOCANEGRA</t>
  </si>
  <si>
    <t>Prestar servicios profesionales a la Oficina de Asuntos Internacionales del Ministerio de Ambiente y Desarrollo Sostenible para apoyar la gestión administrativa en el marco de los compromisos internacionales.</t>
  </si>
  <si>
    <t>1. Realizar y mantener la actualización de bases de datos de socios internacionales de la Oficina de Asuntos Internacionales 2. Apoyar la organización documental de contratos, cartas de intención y memorandos de entendimiento, entre otros instrumentos generados por la Oficina de Asuntos Internacionales. 3. Apoyar al profesional de archivo en el proceso de archivo digital de la Oficina de Asuntos Internacionales. 4. Apoyar las diferentes solicitudes de viajes internacionales y nacionales que sean requeridos por el supervisor. 5. Apoyar el seguimiento de las cuentas de cobro que sean generadas desde la Oficina de Asuntos Internacionales. 6. Apoyar en la preparación logística y técnica de reuniones internacionales e interinstitucionales requeridas por el supervisor. 7. Las demás que le asigne el supervisor del contrato y que tengan relación directa con el objeto contractual.</t>
  </si>
  <si>
    <t>El valor del contrato a celebrar es hasta por la suma de (TREINTA Y OCHO MILLONES NOVENCIENTOS SETENTA Y CUATRO MIL TRECIENTOS VEINTE PESOS M/CTE ($ 38.974.320), incluido los impuestos a que haya lugar.</t>
  </si>
  <si>
    <t xml:space="preserve">EDGAR PEÑA QUITIAN </t>
  </si>
  <si>
    <t xml:space="preserve">1. Atender los casos asignados por el aplicativo GEMA y/o demás aplicativos tecnológicos, dando 
cumplimiento con los tiempos establecidos por el supervisor del contrato 
2. Realizar los mantenimientos preventivos, correctivos y rutinarios a la infraestructura del Ministerio, 
previa instrucción del supervisor del contrato. 
3. Portar los elementos de seguridad industrial necesarios para realizar los mantenimientos locativos 
asignados que deberán ser asumidos por el contratista, en cumplimiento a las normas de Seguridad 
y Salud en el Trabajo.  
4. Realizar la señalización y demarcación del sitio donde se están realizando los mantenimientos.  
5. Mantener en adecuadas condiciones de orden y aseo el cuarto de mantenimiento en cumplimiento a 
los lineamientos del sistema de gestión ambiental respecto al manejo de residuos y sustancias 
químicas.  
6. Responder por el cuidado y buen uso de las herramientas suministradas en calidad de préstamo por 
el Ministerio, que deberán ser devueltas para la finalización del contrato y pago del último informe. 
7. Las demás actividades asignadas por el supervisor en relación con el objeto del contrato.  </t>
  </si>
  <si>
    <t>El valor del contrato a celebrar es hasta por la suma de TREINTA Y TRES MILLONES TRESCIENTOS TREINTA Y NUEVE MIL CUARENTA PESOS M/CTE ($ 33.339.040), incluido los impuestos a que haya lugar.</t>
  </si>
  <si>
    <t>El término estrictamente indispensable para que el contratista cumpla con el objeto y obligaciones contractuales será de ONCE (11) MESES Y DIEZ (10) DÍAS, o hasta 31 de diciembre del año de la suscripción del contrato, lo primero que ocurra.</t>
  </si>
  <si>
    <t>CAMILA GÓMEZ OBANDO</t>
  </si>
  <si>
    <t>Prestar servicios profesionales a la Oficina de Asuntos Internacionales del Ministerio de Ambiente y Desarrollo Sostenible, para apoyar la articulación, seguimiento y ejecución de los proyectos del Fondo Mundial para el Medio ambiente (GEF) de las que hacen parte las dependencias del Ministerio Ambiente, así como el seguimiento de la agenda de cuencas hidrográficas y la gestión del recurso hídrico.</t>
  </si>
  <si>
    <t>1. Apoyar la estructuración y consolidación de proyectos, iniciativas y actividades realizados a través de recursos provenientes del Fondo Para el Medio Ambiente Mundial (GEF). 2. Apoyar el monitoreo y avance en la implementación de proyectos con recursos provenientes del Fondo Para el Medio Ambiente Mundial (GEF). 3. Apoyar la construcción de documentos e insumos técnicos para llevar a cabo reuniones y eventos con aliados nacionales e internacionales para la implementación de los proyectos financiados por Fondo Para el Medio Ambiente Mundial (GEF). 4. Apoyar la gestión, formulación y seguimiento a los compromisos actividades e iniciativas de la agenda internacional para la gestión integral del recurso hídrico. 5. Gestionar de manera oportuna las PQRSDF y requerimientos por parte de los diferentes solicitantes y entes de control conforme a la competencia de la OAI. 6. Elaborar los informes, actas, documentos y matrices que sean solicitados por el supervisor en relación con el objeto contractual. 7. Apoyar en la preparación logística y técnica de reuniones internacionales e interinstitucionales relacionadas con el objeto contractual. 8. Las demás que le asigne el supervisor del contrato y que tengan relación directa con el objeto contractual</t>
  </si>
  <si>
    <t>El valor del contrato a celebrar es hasta por la suma de (CUARENTA Y TRES MILLONES TRECIENTOS CUATRO MIL OCHOCIENTOS PESOS M/CTE ($43.304.800), incluido los impuestos a que haya lugar.</t>
  </si>
  <si>
    <t xml:space="preserve">WILLIAM ANDRÉS GÓMEZ CORREDOR </t>
  </si>
  <si>
    <t>1. Elaborar los insumos técnicos requeridos para la recolección de especies silvestres de la diversidad biológica 
en el trámite de acceso a los recursos genéticos y productos derivados.
2.Adelantar las actuaciones técnicas para las etapas de solicitud, evaluación y seguimiento en el trámite de 
contrato de acceso a recursos genéticos y productos derivados.
3. Realizar las actividades de capacitación sobre aspectos técnicos en el trámite de acceso a los recursos 
genéticos y productos derivados.
4. Proyectar reportes con la actualización mensual de los registros de información para el seguimiento al trámite 
de contrato de acceso a recursos genéticos y productos derivados.
5. Proyectar y gestionar respuestas a las PQRS asignadas, conforme a los términos legales vigentes, a través 
de la plataforma ARCA u otros medios institucionales, incluyendo el respectivo reporte en el Sistema de Gestión 
Documental.
6. Las demás actividades que se requieran en el marco de la ejecución del objeto del contrato."</t>
  </si>
  <si>
    <t>El valor del contrato a celebrar es hasta por la suma de SESENTA Y CUATRO MILLONES CIENTO OCHENTA Y CUATRO MIL CUATROCIENTOS CINCUENTA PESOS M/CTE ($64.184.450) incluido los impuestos a que haya lugar</t>
  </si>
  <si>
    <t>El término estrictamente indispensable para que el contratista cumpla con el objeto y obligaciones contractuales será deONCE (11) MESES.</t>
  </si>
  <si>
    <t>JAIRO MAURICIO BELTRAN BALLEN</t>
  </si>
  <si>
    <t xml:space="preserve">1. Proyectar y revisar, según sea el caso, actos administrativos y demás documentos jurídicos relacionados 
con el trámite de sustracción y pronunciamiento para el desarrollo de actividades de bajo impacto en 
Reservas Forestales Nacionales. 
2. Proyectar y revisar, según sea el caso, los actos administrativos y demás documentos jurídicos 
relacionados con la conservación, uso, manejo y ordenación de las Reservas Forestales Nacionales.
3. Proponer lineamientos jurídicos relacionados con el objeto contractual.
4. Revisar las respuestas de las PQRS y demás requerimientos relacionados con el objeto del contrato, 
dentro de los tiempos requeridos. 
5. Apoyar a la Dirección en la supervisión de los contratos y/o convenios, así como participar en las 
diferentes mesas de trabajo, reuniones y comités, relacionados con los trámites a cargo cuando se 
requiriera por parte del supervisor.
6. Proyectar la respuesta a acciones judiciales, sancionatorios, tutelas, entre otros, que se le sean 
asignados, en el marco de su objeto contractual.
7. Evidenciar la ejecución de las actividades creadas mediante el Sistema de Información para la Gestión 
de Trámites Ambientales SILAMC a través de reporte emitido por este, según corresponda. 
8. Remitir al archivo de la entidad los documentos que le sean asignados y los que elabore, mediante el 
formato único de inventario documental (FUID)
9. Las demás que se requieran para la adecuada ejecución del objeto contractual. </t>
  </si>
  <si>
    <t>El valor del contrato a celebrar es hasta por la suma de CIENTO TRECE MILLONES QUINIENTOS CINCUENTA Y SIETE MIL QUINIENTOS PESOS M/CTE ($ 113.557.500), incluido el valor del IVA y demás impuestos a que haya lugar</t>
  </si>
  <si>
    <t>Profesional especializado código 2028 grado 17 de la Dirección de Bosques, Biodiversidad y Servicios Ecosistémicos.</t>
  </si>
  <si>
    <t xml:space="preserve">SANTIAGO IVAN GUIOT SAAVEDRA </t>
  </si>
  <si>
    <t>1. Realizar el análisis técnico a las solicitudes de concepto para la atención al trámite de acceso a recursos genéticos y productos derivados, 2. Apoyar desde el componente técnico en la formulación e implementación de políticas e instrumentos normativos a cargo del Grupo de Recursos Genéticos. 3. Aportar insumos técnicos para las etapas de evaluación y seguimiento al trámite de autorizaciones de acceso a los recursos genéticos y productos derivados. 4. Proyectar reportes con la actualización mensual de los registros de información para el seguimiento al trámite de contrato de acceso a recursos genéticos y productos derivados. 5. Proyectar y gestionar respuestas a las PQRS asignadas, conforme a los términos legales vigentes, a través de la plataforma ARCA u otros medios institucionales, incluyendo el respectivo reporte en el Sistema de Gestión Documental. 6. Las demás actividades que se requieran en el marco de la ejecución del objeto del contrato</t>
  </si>
  <si>
    <t>El valor del contrato a celebrar es hasta por la suma de CINCUENTA Y SIETE MILLONES SETECIENTOS DOCE MIL NOVECIENTOS SESENTAPESOS M/CTE ($57.712.960) incluido los impuestos a que haya lugar.</t>
  </si>
  <si>
    <t>El término estrictamente indispensable para que el contratista cumpla con el objeto y obligaciones contractuales será de OCHO(8) MESES</t>
  </si>
  <si>
    <t>ANNY GERALDIN GÁLVEZ GALLEGO</t>
  </si>
  <si>
    <t>1. Realizar el análisis técnico a las solicitudes de concepto, de evaluación y seguimiento en el marco del trámite
de acceso a los recursos genéticos y productos derivados.
2. Aportar insumos técnicos para la implementación y seguimiento a instrumentos internacionales a cargo del
Grupo de Recursos Genéticos.
3. Proyectar reportes con la actualización mensual de los registros de información para el seguimiento al trámite
de contrato de acceso a recursos genéticos y productos derivados.
4. Proyectar y gestionar respuestas a las PQRS asignadas, conforme a los términos legales vigentes, a través 
de la plataforma ARCA u otros medios institucionales, incluyendo el respectivo reporte en el Sistema de Gestión 
Documental. 
5. Las demás actividades que se requieran en el marco de la ejecución del objeto del contrato.</t>
  </si>
  <si>
    <t>El valor del contrato a celebrar es hasta por la suma de SESENTA Y CUATRO MILLONES CIENTO OCHENTA Y CUATROMILCUATROCIENTOS CINCUENTAPESOS M/CTE ($64.184.450,00) incluido los impuestos a que haya lugar.</t>
  </si>
  <si>
    <t>El término estrictamente indispensable para que el contratista cumpla con el objeto y obligaciones contractuales será de ONCE (11) MESES</t>
  </si>
  <si>
    <t>JORGE ANDRES MORENO CONTRERAS</t>
  </si>
  <si>
    <t>TECNOLOGIA EN GESTION</t>
  </si>
  <si>
    <t>El valor del contrato a celebrar es hasta por la suma de TREINTA Y DOS MILLONES SETECIENTOS CINCUENTA Y DOS MIL DOSCIENTOS PESOS M/CTE. ($32.752.200), incluido los impuestos a que haya lugar.</t>
  </si>
  <si>
    <t>El término estrictamente indispensable para que el contratista cumpla con el objeto y obligaciones contractuales será ONCE (11) MESES Y OCHO (8) DIAS, o hasta 31 de diciembre de 2026, año de la suscripción del contrato, lo primero que ocurra.</t>
  </si>
  <si>
    <t>REINALDO AYALA MENDOZA</t>
  </si>
  <si>
    <t>El valor del contrato a celebrar es hasta por la suma de TREINTA Y DOS MILLONES NOVECIENTOS CUARENTA Y SEIS MIL PESOS M/CTE. ($32.946.000), incluido los impuestos a que haya lugar.</t>
  </si>
  <si>
    <t>El término estrictamente indispensable para que el contratista cumpla con el objeto y obligaciones contractuales será ONCE (11) meses DIEZ (10) días, o hasta 31 de diciembre de 2026, año de la suscripción del contrato, lo primero que ocurra.</t>
  </si>
  <si>
    <t>YOSEF FABIAN OJEDA LARA</t>
  </si>
  <si>
    <t>CIENCIAS DE LA INFORMACION Y LA DOCUMENTACION</t>
  </si>
  <si>
    <t>Prestar servicios profesionales al Grupo de Gestión Documental para formular, implementar y hacer seguimiento a los planes de trabajo relacionados con el plan de mejoramiento archivístico suscrito entre el Ministerio de Ambiente y Desarrollo Sostenible y el Archivo General de la Nación.</t>
  </si>
  <si>
    <t xml:space="preserve">1. Formular y presentar el plan de trabajo de la vigencia y presentar los avances periódicos 
requeridos. 
2. Asignar, registrar, controlar y hacer seguimiento de las actividades a ejecutar por parte del equipo 
de apoyo para la intervención de archivos de gestión en el marco del Plan de Mejoramiento 
Archivístico.  
3. Consolidar información y presentar los reportes que le sean requeridos en el marco del Plan de 
Mejoramiento Archivístico. 
4. Elaborar las fichas técnicas para los procesos de organización y brindar acompañamiento y 
orientación técnica al equipo de apoyo para la intervención de archivos de gestión en el marco 
del Plan de Mejoramiento Archivístico, así como a los colaboradores de las áreas que le sean 
asignadas. 
5. Apoyar la preparación de información, reportes, respuestas a solicitudes de los entes de control 
u otras entidades que sean requeridas, principalmente el Plan de Mejoramiento Archivístico – 
PMA, el informe final y otros. 
6. Brindar apoyo en la supervisión de los contratos de prestación de servicios que sean requeridos 
por el supervisor del contrato y que estén relacionados en el marco contractual.  
7. Asistir a las reuniones y/o eventos que sean requeridos por el supervisor del contrato y que estén 
relacionados en el marco contractual.     
8. Todas las demás que le sean asignadas por el Supervisor del Contrato y que tenga relación con 
el objeto contractual. </t>
  </si>
  <si>
    <t>El valor del contrato a celebrar es hasta por la suma de CINCUENTA Y UN MILLONES SEISCIENTOS MIL PESOS M/CTE ($51.600.000), incluido los impuestos a que haya lugar.</t>
  </si>
  <si>
    <t>El término estrictamente indispensable para que el contratista cumpla con el objeto y obligaciones contractuales será OCHO (8) meses y DIECIOCHO (18) días, o hasta 31 de diciembre de 2026, año de la suscripción del contrato, lo primero que ocurra.</t>
  </si>
  <si>
    <t>MARIA FERNANDA RANGEL ORTIZ</t>
  </si>
  <si>
    <t>TECNOLOGO EN GESTION BAN</t>
  </si>
  <si>
    <t>Prestación de servicios de apoyo a la gestión en los trámites administrativos para adelantar la emisión de tiquetes aéreos nacionales e internacionales, que realiza el Grupo de Comisiones y Apoyo Logístico, de acuerdo con las necesidades operativas y misionales del Ministerio de Ambiente y Desarrollo Sostenible.</t>
  </si>
  <si>
    <t>1. Apoyar en la gestión de las solicitudes de tiquetes aéreos autorizadas por el ordenador del gasto en las comisiones de servicio de funcionarios y autorizaciones de viaje de contratistas, con el fin de ser expedidos por la agencia de viajes, conforme con los lineamientos de austeridad establecidos por el Gobierno Nacional. 2. Apoyar en la verificación que las tarifas y expedición de los tiquetes aéreos, realizada por la agencia de viajes, se haga de manera correcta, transparente, oportuna y conforme a lo solicitado, de acuerdo con los lineamentos establecidos por la Entidad. 3. Apoyar al Grupo de Comisiones y apoyo Logístico en el control, seguimiento y verificación semanal de las facturas de venta por concepto de tiquetes, expedidas por parte de la agencia de viajes contratada, en los sistemas designados para ello. 4. Apoyar en los trámites administrativos derivados del contrato de suministro de tiquetes, en lo relacionado con el seguimiento de las obligaciones contractuales de la agencia de viajes contratada. 5. Apoyar en la proyección de los informes de actividades y la consolidación de la documentación para tramitar el pago del contrato de suministro de tiquetes. 6. Apoyar en los trámites necesarios para solicitar reembolsos de tiquetes emitidos, producto de cambios o cancelaciones. 7. Actualizar y consolidar la información periódica de la ejecución de tiquetes aéreos de cada dependencia del ministerio de ambiente, a través del tablero de control. 8. Apoyar en la elaboración de informes relacionados con la ejecución presupuestal, estadísticas de tiquetes aéreos, con la periodicidad requerida por el supervisor o por quien haga sus veces. 9. Apoyar en las actividades necesarias para elaborar las actas y demás documentos requeridos para la finalización de los contratos a cargo del Grupo relacionado con el suministro de tiquetes aéreos. 10. Apoyar en la revisión y seguimiento de los tiquetes abiertos o no utilizados, con el objeto de revisarlos como parte de pago en la emisión de nuevos tiquetes. 11. Las demás actividades asignadas por el supervisor en relación con el objeto del contrato.</t>
  </si>
  <si>
    <t>El valor del contrato a celebrar es hasta por la suma de CUARENTA MILLONES CIENTO TREINTA Y TRES MIL TRESCIENTOS TREINTA Y TRES PESOS M/CTE ($40.133.333) incluido los impuestos a que haya lugar.</t>
  </si>
  <si>
    <t>Coordinador Grupo de Comisiones y Apoyo Logístico</t>
  </si>
  <si>
    <t>El término estrictamente indispensable para que el contratista cumpla con el objeto y obligaciones contractuales será de Nueve (09) Meses y Diez (10) días, o hasta el 31 de diciembre de 2026, lo primero que ocurra.</t>
  </si>
  <si>
    <t>YORMAN BENAVIDES MONTENEGRO</t>
  </si>
  <si>
    <t xml:space="preserve"> INGENIERIA DE SISTEMAS</t>
  </si>
  <si>
    <t>Prestación de servicios profesionales a la Oficina de Tecnologías de la Información y la Comunicación del Ministerio de Ambiente y Desarrollo Sostenible, para apoyar las actividades de actualización, mantenimiento, desarrollo, operación y soporte de los sistemas de información en Operación, incluyendo la optimización de los servicios web y reportes.</t>
  </si>
  <si>
    <t xml:space="preserve">1. Apoyar en el trámite, gestión y solución de las incidencias de soporte, mantenimiento y actualización de información requeridas por las autoridades competentes y ciudadanos en general, a fin de resolver solicitudes de actualización de datos, depuración de información, inconsistencias en las solicitudes y temas relacionados con la indisponibilidad de la información o de los sistemas de información, de acuerdo con los ANS definidos por el Ministerio. 2. Apoyar en la actualización los reportes que se requieran por parte de los usuarios sobre los sistemas de información institucionales, utilizando las herramientas que defina la supervisión. 3. Realizar el soporte, mejora y mantenimiento de los módulos desarrollados como mejoras a los sistemas de información institucionales. 4. Dar soporte y acompañamiento a las autoridades competentes que estén o vayan a interoperar con los sistemas de información institucionales, a través de los mecanismos de interoperabilidad que defina el Ministerio. 5. Apoyar el levantamiento de información, desarrollo, mantenimiento o actualización de los servicios web requeridos, así como las consultas, datos, documentos e información necesaria para los procesos de interoperabilidad de los sistemas de información institucionales. 6. Apoyar el proceso de solución de requerimientos de soporte de segundo nivel asociados con las autoridades competentes, para incidencias presentadas en los sistemas de información institucionales y sus módulos complementarios. 7. Apoyar en las mejoras y actualizaciones de los asistentes virtuales o soluciones de chatbot con inteligencia artificial asociadas a los sistemas de información institucionales, conforme a los requerimientos de mejora solicitados por los usuarios y aplicando los lineamientos de la OTIC. 8. Adelantar la parametrización, actualización y configuración de los módulos complementarios de los sistemas de información institucionales para las autoridades competentes, de acuerdo con los lineamientos técnicos definidos por la OTIC. 9. Realizar la actualización de los componentes, librerías y frameworks asociados con los servicios web de los sistemas de información institucionales, así como la actualización de enlaces, direccionamientos y módulos funcionales a nivel visual, aplicando los lineamientos de diseño definidos por la Entidad. 10. Configurar la marcación y seguimiento de uso de los módulos de los sistemas de información institucionales mediante las herramientas de analítica web que se definan, e implementar los procesos de indexación pública en los ambientes de producción, ajustando los entornos de desarrollo y pruebas para que no sean indexados. 11. Participar y/o asistir a las reuniones, grupos, mesas de trabajo y comités virtuales o presenciales que sean requeridos por el supervisor, relacionados con el objeto y obligaciones contractuales, con el fin de generar acciones tendientes al cumplimiento de la misión de la dependencia. 12. 
Las demás obligaciones que le sean asignadas y que guarden relación directa con la naturaleza del 
objeto contractual. </t>
  </si>
  <si>
    <t>El valor del contrato a celebrar es hasta por la suma de CINCUENTA Y CINCO MILLONES PESOS M/CTE ($55.000.000), incluido los impuestos a que haya lugar.</t>
  </si>
  <si>
    <t>MARIA VICTORIA GARCIA RANGEL</t>
  </si>
  <si>
    <t>Prestar servicios profesionales de apoyo jurídico a la Dirección de Ordenamiento Ambiental Territorial y SINA, mediante la organización y análisis de información, la elaboración de documentos de carácter jurídico y el acompañamiento en actuaciones que fortalezcan la coordinación y articulación del SINA, incluyendo el apoyo en la gestión y respuesta a actuaciones, observaciones y requerimientos de los entes de control.</t>
  </si>
  <si>
    <t>El valor del contrato a celebrar es hasta por la suma de CINCUENTA Y DOS MILLONES OCHOCIENTOS MIL PESOS M/CTE ($52.800.000) incluido los impuestos a que haya lugar.</t>
  </si>
  <si>
    <t>1. Elaborar, consolidar y mantener actualizadas de manera continua las bases de datos y fichas técnicas de las entidades ambientales que integran el SINA, lo que incluye el registro de la composición de sus cuerpos colegiados, la documentación y reporte de los temas estratégicos abordados, así como la preparación del Plan de Acción, informes de avance e informes finales con sus respectivos soportes, y la demás información estratégica que requiera la Dirección, para efectos de generar los informes correspondientes. 2. Prestar apoyo en la gestión, elaboración y trámite de solicitudes, así como en la asignación y control de la correspondencia, documentos y comunicaciones a través del sistema ARCA, participando igualmente como enlace con la Unidad Coordinadora para el Gobierno Abierto, a fin de garantizar la adecuada gestión y respuesta de las peticiones, quejas, reclamos, sugerencias y denuncias (PQRSD) bajo responsabilidad de la Dirección de Ordenamiento Ambiental Territorial y del Sistema Nacional Ambiental. 3. Analizar, elaborar y suministrar insumos y recomendaciones jurídicas requeridas por la Oficina Asesora Jurídica, en el marco de la participación de la Dirección en comités internos y externos, mesas interinstitucionales y demás instancias en las que tenga competencia, tales como el Comité Fiduciario del Fondo para la Vida y la Biodiversidad y los Consejos Directivos de las Corporaciones Autónomas Regionales, entre otros. 4. Apoyar la elaboración, revisión y actualización de documentos técnicos, jurídicos y administrativos requeridos por la Dirección, tales como conceptos, actas, memorandos, oficios, comunicaciones oficiales y demás instrumentos necesarios para el cumplimiento de sus funciones misionales. 5. Prestar apoyo como enlace de las peticiones de órganos de control con la Oficina Asesora de Planeación y con la Oficina Asesora Jurídica para las peticiones relacionadas con el Congreso 6. Las demás obligaciones que le sean asignadas y que guarden relación directa con la naturaleza del objeto contractual.</t>
  </si>
  <si>
    <t>El término estrictamente indispensable para que el contratista cumpla con el objeto y obligaciones contractuales será 8 meses.</t>
  </si>
  <si>
    <t>LUCIA FERNANDA MUÑOZ CAMACHO</t>
  </si>
  <si>
    <t>Prestación de servicios profesionales a la Dirección de Bosques, Biodiversidad y Servicios Ecosistémicos del Ministerio de Ambiente y Desarrollo Sostenible para apoyar el seguimiento al cumplimiento de compromisos técnicos, relacionamiento con actores e implementación de la estrategia de comunicaciones dentro de la ejecución de los proyectos relacionados con el "Programa Estratégico de las Líneas de Inversión en la Amazonía" del Ministerio de Ambiente y Desarrollo Sostenible en el marco del Plan Integral deContención a la Deforestación, la Estrategia Nacional de Restauración 2023-2026, y el cumplimiento de las metas del Plan Nacional de Desarrollo 2022-2026</t>
  </si>
  <si>
    <t>El valor del contrato a celebrar es hasta por la suma de SETENTA Y SIETEMILLONES DEPESOS M/CTE ($77.000.000) incluido los impuestos a que haya lugar.</t>
  </si>
  <si>
    <t>1. Apoyar el seguimiento a los compromisos establecidos en los proyectos del Programa Estratégico de las Líneas de Inversión en la Amazonía, mediante la revisión de actas y demás documentos derivados de comités y reuniones, elaborando el análisis de información técnica y la proyección de informes relacionados con la implementación de actividades en territorio. 2. Coadyuvar al relacionamiento con actores territoriales y comunitarios, especialmente en zonas de influencia del programa apoyando la programación, planificación, reservación y organización de mesas de dialogo y trabajo con actores locales, comunitarios e institucionales, elaborando las actas y ayudas de memoria correspondientes. 3. Apoyar desde el componente técnico la implementación y seguimiento de la Estrategia de Comunicaciones del Programa, mediante la articulación con el Grupo de Comunicaciones del Ministerio para la producción y sistematización de contenidos audiovisuales, boletines informativos, piezas gráficas, y demás productos comunicativos orientados a visibilizar avances y logros. 4. Apoyar en la proyección de reportes periódicos de avance técnico y comunicativo, incluyendo análisis de datos, registro fotográfico, bases de datos actualizadas, inventarios de dispositivos o herramientas utilizadas, y demás insumos requeridos para la evaluación del cumplimiento de metas del Plan Nacional de Desarrollo 2022-2026 en el marco del programa. 5. Apoyar a la Dirección en la supervisión de los contratos y/o convenios que tengan relación con el objeto del contrato, así como participar en las diferentes mesas de trabajo, reuniones y comités, relacionados con los trámites a cargo cuando se requiriera por parte del supervisor. 6. Proyectar, consolidar y gestionar respuestas a derechos de petición, solicitudes de información y demás peticiones, que le sean solicitados por la supervisión en la plataforma ARCA, o por cualquier otro medio o herramienta de la entidad relacionado con el objeto del contrato, para lo cual deberá dar cumplimiento a los términos previstos en la Ley. 7. Las demás que se requieran para la adecuada ejecución del objeto contractual</t>
  </si>
  <si>
    <t>El término estrictamente indispensable para que el contratista cumpla con el objeto y obligaciones contractuales será de ONCEMESES (11),</t>
  </si>
  <si>
    <t>CLAUDIA INÉS MESA BETANCOURT</t>
  </si>
  <si>
    <t>Prestación de servicios profesionales para apoyar a la Dirección de Ordenamiento Ambiental del Territorial y SINA (DOAT) en la implementación de la Estrategia de Ordenamiento Territorial Alrededor del Agua (EOTAA), contribuyendo a la ejecución de los objetivos estratégicos de la DOAT mediante el desarrollo de actividades enfocadas en la gestión del conocimiento, la gobernanza, la participación social y el diálogo comunitario en los territorios priorizados.</t>
  </si>
  <si>
    <t>El valor del contrato a celebrar es hasta por la suma de SESENTA MILLONES CIENTO VEINTE MIL PESOS M/CTE ($60.120.000), incluido los impuestos a que haya lugar.</t>
  </si>
  <si>
    <t>1. Apoyar a la DOAT generando estrategias de comunicación y material educativo orientado a la implementación de la EOTAA atendiendo las necesidades de los territorios priorizados; facilitando la participación activa de los actores clave en las distintas convocatorias de la EOTAA de la DOAT. 2. Brindar apoyo a la DOAT desarrollando métodos de participación y herramientas prácticas que ayuden en la identificación, planificación y ejecución de proyectos dentro de los programas de EOTAA, asegurando que cada proyecto responda a los desafíos de cada territorio priorizado. 3. Brindar apoyo en la organización de espacios de participación con los actores y comunidades clave de cada territorio priorizado, con el objetivo de fortalecer los procesos de creación y puesta en marcha de los programas y proyectos en la Sabana de Bogotá. 4. Apoyar el componente de Gobernanza dentro de la EOTAA creando métodos y herramientas de identificación y caracterización de actores sociales, contribuyendo en la organización y firma de acuerdos de OTAA entre diferentes grupos sociales, comunidades y entidades que trabajen en la gestión del territorio. 5. Las demás que le asigne el supervisor del contrato y que tengan relación directa con el objeto contractual.</t>
  </si>
  <si>
    <t>El término estrictamente indispensable para que el contratista cumpla con el objeto y obligaciones contractuales será de 6 meses.</t>
  </si>
  <si>
    <t>ROBINSSON YESID SANCHEZ DEANTONIO</t>
  </si>
  <si>
    <t>INGENIERIA MECATRONICA</t>
  </si>
  <si>
    <t>Prestar servicios profesionales de apoyo a la Unidad Coordinadora para el Gobierno Abierto y Servicio a la Ciudadanía, en el análisis, definición y aplicación de metodologías para estructurar iniciativas orientadas a mejorar la participación ciudadana y la transparencia, en el marco de los procesos establecidos en la entidad y el sector.</t>
  </si>
  <si>
    <t>El valor del contrato a celebrar es hasta por la suma de SESENTA Y CINCO MILLONES CIEN MIL PESOS M/CTE ($65.100.000) incluido los impuestos a que haya lugar.</t>
  </si>
  <si>
    <t>1. Apoyar la creación de procesos de colaboración con las entidades del sector Ambiente para articular la preparación de los procesos de intercambio de información en la gestión de peticiones y solicitudes de acceso a la información pública, aplicando los lineamientos institucionales existentes (etiquetado y clasificación de la información). Apoyar la articulación con las dependencias misionales y la UCGA para fortalecer los mecanismos de Gobierno Abierto, debidamente documentados como ejercicio de innovación pública. Apoyar el diseño e implementación de procesos que optimicen la atención y respuesta a peticiones en los diferentes canales de primer contacto, promoviendo la apropiación, mejora y optimización de las herramientas digitales institucionales para mejorar la eficiencia y la experiencia de la ciudadanía. Apoyar a la UCGA en la construcción de alternativas e identificación de riesgos para la implementación de una propuesta tecnológica encaminada a la optimización de sus procesos, en articulación con OTIC cuando aplique. 5. Apoyar en la elaboración de una guía metodológica para la atención a la ciudadanía, la gestión de PQRSD y los procedimientos de traslado por competencia, utilizando las herramientas tecnológicas con que cuenta la entidad (en concordancia con los instrumentos/procedimientos ya existentes Las demás actividades que le sean asignadas por la supervisión del contrato y que estén en el marco del objeto del contrato.</t>
  </si>
  <si>
    <t>JORGE ESTEBAN MARROQUÍN BERNAL</t>
  </si>
  <si>
    <t>Prestar los servicios profesionales a la Oficina de Negocios Verdes y Sostenibles para apoyar la estructuración técnica, así como el seguimiento de programas y/o proyectos relacionados con incentivos a la conservación, bioproductos y servicios sostenibles.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</si>
  <si>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la estructuración de proyectos o programas de negocios verdes relacionados con bioproductos y servicios sostenibles, con enfoque en planes de negocios verdes. 3. Realizar el apoyo en la asistencia técnica y procesos de fortalecimiento de capacidades dirigidos a actores institucionales y negocios verdes, para apoyar planes de mejora relacionados con bioproductos y servicios sostenibles. 4. Apoyar técnicamente la revisión de prefactibilidad y factibilidad respecto de los proyectos bajo el mecanismo de obras por impuestos y demás fuentes de financiación, asignados por el supervisor. 5. Apoyar la supervisión en el componente técnico de los contratos y/o convenios que le sean asignados por el supervisor. 6. Participar en las reuniones relacionadas con el objeto contractual que le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</si>
  <si>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DOHERTY DE JESUS TORRES TORRES</t>
  </si>
  <si>
    <t>Prestación de servicios de apoyo a la gestión para apoyar al Grupo de Contabilidad y Presupuesto en las actividades operativas y documentales conforme a las Obligaciones específicas.</t>
  </si>
  <si>
    <t>El valor del contrato a celebrar es hasta por la suma de TREINTA Y SIETE MILLONES CUATROCIENTOS SESENTA Y UN MIL SEISCIENTOS SESENTA Y SIETE PESOS M/CTE ($ 37.461.667) incluido los impuestos a que haya lugar.</t>
  </si>
  <si>
    <t>1. Apoyar en la ejecución de los procesos técnicos de organización de los documentos físicos y electrónicos que integran los archivos de gestión de los Grupos de Contabilidad y Presupuesto, en los depósitos físicos, el sistema ARCA y demás herramientas institucionales de gestión documental. Mantener actualizados los inventarios documentales de los archivos de gestión de los Grupos de Contabilidad y Presupuesto, utilizando el Formato Único de Inventario Documental (FUID) y las herramientas informáticas dispuestas para tal fin, abarcando la totalidad de los documentos físicos y electrónicos. Apoyar las actividades de recepción, revisión, registro, distribución y seguimiento de la correspondencia de entrada, interna y salida generada por los Grupos de Contabilidad y Presupuesto de la Subdirección Administrativa y Financiera. Brindar acompañamiento y orientación a los funcionarios y contratistas de los Grupos de Contabilidad y Presupuesto en temas relacionados con la gestión documental, el uso del sistema ARCA y otras herramientas informáticas empleadas en estos procesos. Asimismo, fomentar buenas prácticas en la seguridad de los documentos y archivos, la implementación del Sistema Integrado de Conservación y la prevención y atención de emergencias documentales, entre otros aspectos. Participar activamente en las reuniones, capacitaciones, y eventos académicos o técnicos convocados por el Grupo de Gestión Documental, así como en la ejecución de los planes, programas, proyectos y actividades relacionados con la gestión documental que se desarrollen en la entidad. Realizar seguimiento a las solicitudes de personas naturales y jurídicas relacionadas con las cuentas devueltas en el módulo ARCA Corrección Cuentas. Actualizar la Base de Datos de Cuentas de personas naturales, jurídicas y administrativas.</t>
  </si>
  <si>
    <t>El término estrictamente indispensable para que el contratista cumpla con el objeto y obligaciones contractuales será Once (11) Meses y Ocho (08) días, o hasta 31 de diciembre de 2026, lo primero que ocurra.</t>
  </si>
  <si>
    <t>VIVIANA BURITICA PELAEZ</t>
  </si>
  <si>
    <t>Prestar servicios profesionales a la Dirección de Bosques, Biodiversidad y Servicios Ecosistémicos, para apoyar la implementación del Plan de Acción de la PNPYBA y la consolidación SINAPYBA de manera transversal desde el componente social.</t>
  </si>
  <si>
    <t>El valor del contrato a celebrar es hasta por la suma de NOVENTA Y TRES MILLONES CIENTO DOCE MIL PESOS M/CTE ($93.112.000) incluido los impuestos a que haya lugar</t>
  </si>
  <si>
    <t>1. Recolectar y procesar información técnica y social sobre conflictos socioambientales vinculados a la Política Nacional de Protección y Bienestar Animal (PNPYBA). 2. Apoyar la recolección y organización de información proveniente de entidades territoriales e institucionales sobre la Política Nacional de Protección y Bienestar Animal (PNPYBA) asegurando su articulación con las prioridades definidas por la Dirección. 3. Apoyar en la formulación de planes de trabajo con comunidades vinculadas a procesos de protección, bienestar y manejo responsable de animales en articulación con las prioridades definidas por la Dirección 4. Contribuir al diseño y fortalecimiento de espacios de comunicación y diálogo con actores institucionales, entre ellos los integrantes del Sistema Nacional de Protección y Bienestar Animal (SINAPYBA), y con la sociedad civil, para impulsar la implementación de acciones de prevención, manejo y control de especies invasoras, bajo un enfoque de concertación y mejora continua. 5. Aportar desde las capacidades técnicas y profesionales al desarrollo e implementación de estrategias de comunicación y divulgación orientadas a la protección y el bienestar animal, en concordancia con el plan de acción del PNPYBA y los lineamientos del SINAP 6. Proyectar y gestionar, en los términos previstos en la ley, las respuestas a las PQRS que le sean asignadas por la supervisión, a través de la plataforma ARCA o por otro medio dispuesto por la entidad, relacionadas con el objeto del contrato, adjuntando el respectivo reporte del Sistema de Gestión Documental. 7. Las demás que se requieran para la adecuada ejecución del objeto contractual</t>
  </si>
  <si>
    <t>El término estrictamente indispensable para que el contratista cumpla con el objeto y obligaciones contractuales será de ONCE MESES (11) y NUEVE (9) DIAS.</t>
  </si>
  <si>
    <t>NIDIA JOHANA HERNANDEZ MORENO</t>
  </si>
  <si>
    <t>ADMINISTRACION TURISTICA Y HOTELERA</t>
  </si>
  <si>
    <t>Prestar servicios profesionales al Grupo de Comisiones y Apoyo Logístico, en el trámite de seguimiento y liquidación de las legalizaciones de las comisiones de servicios generadas por los funcionarios y autorizaciones de viajes de los contratistas al interior del país.</t>
  </si>
  <si>
    <t>El valor del contrato a celebrar es hasta por la suma de TREINTA Y CINCO MILLONES SETECIENTOS MIL PESOS M/CTE ($ 35.700.000) incluido los impuestos a que haya lugar.</t>
  </si>
  <si>
    <t>1. Realizar el seguimiento a los trámites de las comisiones nacionales en curso, verificando los tiempos de aprobación, cumplimiento de requisitos y entrega de soportes por parte de los funcionarios y contratistas, conforme a los lineamientos establecidos por el Ministerio de Ambiente. 2. Apoyar en la verificación documental remitida por los funcionarios y contratistas, validando que cumpla con los requisitos exigidos para la legalización, aprobación y pago de las comisiones. 3. Elaborar y actualizar bases de datos y realizar los reportes relacionados con las comisiones de servicio, que le sean asignados por el supervisor. 4. Apoyar a las diferentes dependencias del ministerio, resolviendo las inquietudes relacionadas con la gestión de las comisiones y autorizaciones de viaje. 5.Elaborar informes estadísticos de legalizaciones de comisiones y demás documentos soporte, conforme a las instrucciones que le sean asignados por el supervisor. 6.Realizar el trámite administrativo de los reintegros de valores no utilizados, por concepto de pagos anticipados en comisiones de servicio y autorizaciones de viaje, desde la notificación al Grupo de Tesorería, hasta la verificación del registro en SIIF Nación. 7.Apoyar en la generación de las planillas de legalización de funcionarios y contratistas con el fin de generar el proceso de pago o legalización de pagos anticipados de las comisiones y/o autorizaciones de viaje al interior del país que se encuentran liquidadas y cumplen a cabalidad las condiciones y normas que regulan la materia, para el reconocimiento de pago, conforme a los lineamientos del supervisor. 8.Elaborar una guía o instructivo para la legalización y liquidación de comisiones. 9.Las demás actividades asignadas por el supervisor del contrato, relacionadas con el objeto contractual.</t>
  </si>
  <si>
    <t>El término estrictamente indispensable para que el contratista cumpla con el objeto y obligaciones contractuales será de Siete (07) Meses, o hasta el 31 de diciembre de 2026, lo primero que ocurra.</t>
  </si>
  <si>
    <t>SANTIAGO CORREA VASQUEZ</t>
  </si>
  <si>
    <t>El valor del contrato a celebrar es hasta por la suma de DIECIOCHO MILLONES OCHOCIENTOS TREINTA Y TRES MIL TRESCIENTOS TREINTA Y TRES PESOS M/CTE ($18.833.333) incluido los impuestos a que haya lugar.</t>
  </si>
  <si>
    <t>RICARDO ALFONSO REYES LEYTON</t>
  </si>
  <si>
    <t>ARCHIVO</t>
  </si>
  <si>
    <t>DIANA PAOLA MOSQUERA SILVA</t>
  </si>
  <si>
    <t>Prestar los servicios profesionales a la Oficina de Negocios Verdes y Sostenibles para apoyar la revisión y seguimiento en la ejecución de los programas y/o proyectos desde el componente financiero.</t>
  </si>
  <si>
    <t>1. Revisar los convenios suscritos en la Oficina de Negocios Verdes y Sostenibles para su diagnóstico y seguimiento del componente financiero. 2. Apoyar la elaboración de los informes financieros necesarios para la gestión y cumplimiento de compromisos y metas a cargo de la Oficina de Negocios Verdes y sostenibles. 3. Hacer seguimiento a los requerimientos del operador logístico según las necesidades de la oficina, desde el componente financiero. 4. Apoyar la realización de los informes de gestión y empalme de la Oficina de Negocios Verdes y Sostenibles. 5. Apoyar la realización de los reportes de indicadores Sinergia y demás indicadores de seguimiento solicitados por la Oficina Asesora de Planeación. 6. 7. Apoyar las actividades financieras solicitas por los coordinadores de la oficina y las dependencias del Ministerio. Realizar la proyección, revisión y seguimiento financiero a las liquidaciones de los contratos y/o convenios adelantados por la oficina de Negocios Verdes y Sostenibles, dentro de los términos legales correspondientes. 8. Apoyar la supervisión en el componente financiero de los contratos y/o convenios que le sean asignados por el supervisor. 9. Consolidar y registrar la información reportada por los equipos técnicos para el seguimiento de los CONPES a cargo de la oficina. 10. Participar en las reuniones relacionadas con el objeto contractual que le sean asignadas, para lo cual se deben allegar los soportes de la asistencia, ayudas de memoria y soporte del seguimiento a los compromisos establecidos, en caso de aplicar. 11. Las demás que determine el supervisor del contrato, relacionadas con el objeto contractual y el ejercicio de sus obligaciones.</t>
  </si>
  <si>
    <t xml:space="preserve">KAREN SILVANA BERDEJO CARRILLO </t>
  </si>
  <si>
    <t>Prestar servicios profesionales para apoyar a la Oficina Asesora de Planeación del Ministerio de Ambiente y Desarrollo Sostenible, para la articulación y la realización de las actividades necesarias de fortalecimiento y mejora del Modelo Integrado de Planeación y Gestión, así como del Programa de Transparencia y Ética Pública en cumplimiento a las normas y políticas vigentes</t>
  </si>
  <si>
    <t>El valor del contrato a celebrar es hasta por la suma de (SETENTA Y SIETE MILLONES DE PESOS M/CTE ($77.000.000), incluido los impuestos a que haya lugar.</t>
  </si>
  <si>
    <t>1. Apoyar la elaboración de instrumentos de gestión que permitan fortalecer el desempeño institucional y sectorial teniendo en el marco de lo establecido en el Modelo Integrado de Planeación y Gestión y demás normas y políticas asociadas vigentes. 2. Apoyar las responsabilidades de la Secretaría Técnica en la programación y elaboración de insumos para las cesiones de los Comités de Gestión y Desempeño, tanto institucional como sectorial, así como, elaborar las actas y realizar el seguimiento a los compromisos adquiridos en las sesiones realizadas. 3. Apoyar la realización de las actividades requeridas por el Departamento Administrativo de la Función Pública en el marco del análisis del reporte FURAG como entidad líder de la Política de Gestión Ambiental del Modelo Integrado de Planeación y Gestión. 4. Prestar apoyo en la realización de acciones que permitan consolidar la Información y realizar el reporte del Formato Único de reporte de Avance en la Gestión (FURAG) o la herramienta que lo modifique o sustituya y otros reportes relacionados a nivel institucional y sectorial durante el plazo de ejecución del contrato, así como, articular la formulación, implementación y monitoreo del plan de acción del Modelo Integrado de Planeación y Gestión. 5. Apoyar en el desarrollo de contenidos para el desarrollo de estrategias de comunicación, socialización o capacitación necesarias para el fortalecimiento en la toma de conciencia del Modelo Integrado de Planeación y Gestión. 6. Prestar apoyo en la articulación de las acciones necesarias que permitan la formulación, actualización y monitoreo del Programa de Transparencia y Ética Pública y el acompañamiento permanente con las dependencias del Ministerio. 7. Las demás asignadas por el supervisor y relacionadas con el objeto del presente contrato.</t>
  </si>
  <si>
    <t>DIEGO ALBERTO MEJÍA ACOSTA</t>
  </si>
  <si>
    <t>Prestar servicios profesionales en el ámbito de la comunicación social y el periodismo, con el objetivo de colaborar en la creación, implementación y ejecución de estrategias comunicativas institucionales para el Ministerio de Ambiente y Desarrollo Sostenible durante la vigencia 2026.</t>
  </si>
  <si>
    <t>El valor del contrato a celebrar es hasta por la suma de SETENTA Y SEIS MILLONES OCHOCIENTOS NOVENTA Y CUATRO MIL CUATROCIENTOS PESOS M/CTE ($76.894.400), incluido los impuestos a que haya lugar.</t>
  </si>
  <si>
    <t>1. Apoyar la creación, implementación y ejecución de las estrategias comunicaciones que adelante el Ministerio de Ambiente y Desarrollo Sostenible.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</si>
  <si>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término estrictamente indispensable para que el contratista cumpla con el objeto y obligaciones contractuales será de OCHO (8) MESES Y DIECISIETE (17) DÍAS CALENDARIO o hasta 31 de diciembre del año de la suscripción del contrato, lo primero que ocurra.</t>
  </si>
  <si>
    <t xml:space="preserve">JEFERSON PULIDO PULIDO </t>
  </si>
  <si>
    <t>Prestar servicios profesionales al grupo de talento humano para el diseño, administración y mantenimiento de bases de datos institucionales</t>
  </si>
  <si>
    <t>El valor del contrato a celebrar es hasta por la suma CUARENTA Y DOS MILLONES TRESCIENTOS OCHENTA Y UN MIL PESOS, M/CTE ($42.381.000), incluido los impuestos a que haya lugar</t>
  </si>
  <si>
    <t>1. Diseñar, estructurar y mantener actualizadas las bases de datos de talento humano, garantizando la integridad, consistencia, calidad y trazabilidad de la información. 2. Recolectar, consolidar y depurar datos provenientes de diferentes áreas del grupo de talento humano. 3. Elaborar, administrar y actualizar tableros de control con indicadores clave de talento humano (ausentismo, rotación, composición del personal, cumplimiento del SG-SST, entre otros) utilizando herramientas ofimáticas 4. Diseñar y mantener la base de datos sociodemográfica de funcionarios y contratistas, conforme a la normatividad vigente (incluyendo Resolución 1072 de 2015 y estándares del SG-SST), y garantizar su actualización permanente. 5. Responder oportunamente requerimientos internos y externos (auditorías, entes de control, comités, direcciones, sindicatos) proporcionando reportes estructurados, bases de datos verificadas y soportes técnicos necesarios. 6. Participar en la construcción y seguimiento de indicadores institucionales, proponiendo métricas basadas en evidencia que contribuyan a la planeación estratégica de talento humano. 7. Las demás que le sean asignadas por el supervisor en relación con el objeto del contrato.</t>
  </si>
  <si>
    <t>El término estrictamente indispensable para que el contratista cumpla con el objeto y obligaciones contractuales será NUEVE (9) MESES Y SIETE (7) DÍAS, o hasta 30 de diciembre del año de la suscripción del contrato, lo primero que ocurra.</t>
  </si>
  <si>
    <t>NOHEMY GOMEZ HERNANDEZ</t>
  </si>
  <si>
    <t>Prestación de servicios profesionales al Grupo de Talento Humano para apoyar el desarrollo de las actividades del Plan de Bienestar del Ministerio de Ambiente y Desarrollo Sostenible, así como aquellas que se prevean de clima y cultura organizacional.</t>
  </si>
  <si>
    <t>El valor del contrato a celebrar es hasta por la suma de NOVENTA Y UN MILLONES NOVECIENTOS TREINTA Y SEIS MIL PESOS M/CTE ($91.936.000), incluido los impuestos a que haya lugar</t>
  </si>
  <si>
    <t>1. Proponer, desarrollar y apoyar la evaluación de todas las actividades tendientes al cumplimiento de las metas del Plan de Gestión Estratégica del Talento Humano en los programas de clima y cultura organizacional y los demás designados por el supervisor del contrato. 2. Apoyar la implementación del Plan de Gestión Estratégica de Talento Humano, en los programas de bienestar social e incentivos y de capacitación. 3. Proponer y apoyar la implementación, en el marco de la estrategia de Talento Humano, de acciones encaminadas al fortalecimiento de los programas de clima y cultura organizacional. 4. Apoyar la preparación y ejecución de los eventos que se desarrollen en torno a los programas de bienestar y capacitación en lo designado por el supervisor del contrato. 5. Apoyar la elaboración de los documentos e insumos técnicos necesarios del contrato de bienestar. 6. Asistir y participar activamente en las reuniones, eventos, talleres, capacitaciones y demás actividades presenciales y/o virtuales que la supervisión del contrato le designe y que apunten al cumplimiento de las metas del Plan de Gestión Estratégica de Talento Humano. 7. Elaborar los informes de actividades, informes de seguimiento y monitoreo de compromisos que resulten de las reuniones, mesas de trabajo, eventos y demás actividades adelantadas, como parte de la ejecución del Plan de Gestión Estratégica del componente de bienestar, clima y cultura organizacional, cuando sea requerido por el supervisor. 8. Apoyar la elaboración de respuestas a las peticiones y solicitudes de información que le sean asignadas y que estén relacionadas con el objeto contractual, cuando sea requerido por el supervisor. 9. Apoyar en el diligenciamiento, registro y/o captura de la información necesaria para la formulación de indicadores y seguimiento a las cifras de apoyos, estímulos, incentivos y demás datos estadísticos requeridos por la supervisión del contrato. 10. Las demás actividades que se requieran por parte de la supervisión con relación al objeto del contrato.</t>
  </si>
  <si>
    <t>El término estrictamente indispensable para que el contratista cumpla con el objeto y obligaciones contractuales será ONCE (11) MESES Y OCHO (8) DÍAS, o hasta 31 de diciembre del año de la suscripción del contrato, lo primero que ocurra.</t>
  </si>
  <si>
    <t>NICOLAS SHAKIL JEREZ CORREA</t>
  </si>
  <si>
    <t>LUZ STELLA CADENA SUAREZ</t>
  </si>
  <si>
    <t>Prestar servicios profesionales de carácter jurídico al Despacho del Viceministerio de Ordenamiento Ambiental del Territorio, con el fin de apoyar la revisión, elaboración, análisis y seguimiento de proyectos normativos, actos administrativos, conceptos jurídicos y demás documentos legales de interés para el Viceministerio, en el marco de las funciones y competencias asignadas al Ministerio de Ambiente y Desarrollo Sostenible.</t>
  </si>
  <si>
    <t>El valor del contrato a celebrar es hasta por la suma de NOVENTA MILLONES DE PESOS M/CTE ($ 90.000.000) incluido los impuestos a que haya lugar.</t>
  </si>
  <si>
    <t>1. Analizar, elaborar y emitir insumos jurídicos requeridos para la formulación de proyectos de actos administrativos, guías, lineamientos técnicos e instrumentos normativos a cargo de la Dirección de Ordenamiento Ambiental del Territorio, así como revisar y apoyar la elaboración de conceptos jurídicos sobre proyectos de decretos de otras carteras, requerimientos del Congreso de la República y proyectos de ley que resulten de interés para el Despacho Viceministerial. 2. Revisar, apoyar y hacer seguimiento a los informes remitidos por las áreas técnicas del Viceministerio de Ordenamiento Ambiental del Territorio, en relación con el cumplimiento de sentencias estratégicas, la participación institucional en paros cívicos y demás procesos comunitarios o territoriales en los que intervengan las dependencias del Viceministerio. 3. Brindar apoyo técnico y jurídico en las actividades de participación institucional, incluyendo la asistencia y contribución activa en los asuntos, espacios y gestiones que sean liderados por la Dirección de Ordenamiento Ambiental del Territorio. 4. Recopilar, analizar y consolidar la información e insumos remitidos por las direcciones adscritas al Viceministerio de Ordenamiento Ambiental del Territorio, con el fin de dar respuesta oportuna, completa y coherente a los requerimientos formulados por los Organismos de Control. 5. Apoyar la articulación, verificación y seguimiento de las acciones que adelanten las dependencias responsables del cumplimiento de la Sentencia T-302 de 2017, en el marco de las competencias asignadas al Ministerio de Ambiente y Desarrollo Sostenible. 6. Elaborar, proyectar y gestionar las respuestas a las Peticiones, Quejas, Reclamos y Sugerencias (PQRS) asignadas para la firma o visto bueno del Viceministro de Ordenamiento Ambiental del Territorio.</t>
  </si>
  <si>
    <t>El término estrictamente indispensable para que el contratista cumpla con el objeto y obligaciones contractuales será diez (10) meses.</t>
  </si>
  <si>
    <t>ANA MARIA VICENTE ALVAREZ</t>
  </si>
  <si>
    <t>ADMINISTRACION DEL MEDIO AMBIENTE</t>
  </si>
  <si>
    <t>1. Coordinar las acciones de programación y desarrollo de reuniones preparatorias y en campo de los procesos de delimitación participativa de páramos en cumplimiento de la Sentencia T-361-17 y demás órdenes judiciales. 2. Redactar los informes de cumplimiento, reportes de avance y demás documentos técnicos asociados a los procesos de delimitación participativa y gestión de páramos. 3.Apoyar técnicamente la elaboración de las iniciativas normativas relacionadas con delimitación y gestión integral de páramos. 4. Apoyar la organización y participación en reuniones internas e interinstitucionales relacionadas con gestión integral de páramos. 5. Proyectar las respuestas a las peticiones, quejas, reclamos, sugerencias y denuncias (PQRSD) relacionadas con los procesos de delimitación y gestión integral de páramos, dentro de los tiempos establecidos por norma, adjuntando mensualmente el reporte del sistema de Gestión Documental que evidencia el estado de las asignaciones de ARCA. 6. Realizar el apoyo técnico a la supervisión de los contratos que le sean asignados en el marco del objeto contractual. 7. Atender las demás actividades que le sean asignadas por el supervisor del contrato, en concordancia con el objeto contractual.</t>
  </si>
  <si>
    <t>El término estrictamente indispensable para que el contratista cumpla con el objeto y obligaciones contractuales será deONCE(11)MESES, o hasta 31 dediciembre de 2026, loprimero que ocurra</t>
  </si>
  <si>
    <t>JUAN ALBERTO AVILA CASTAÑEDA</t>
  </si>
  <si>
    <t>Prestar servicios profesionales a la Subdirección de Educación y Participación para apoyar la implementación de las estrategias de diálogo social para la transformación de la conflictividad ambiental en los territorios.</t>
  </si>
  <si>
    <t>1. Apoyar las acciones de divulgación de los lineamientos del PND y la oferta institucional para favorecer la garantía del derecho a la participación, el acceso a la información y la incidencia de las comunidades en la toma de decisiones de carácter ambiental. 2. Apoyar las acciones para el proceso de caracterización y focalización de la conflictividad ambiental en los territorios. 3. Apoyar la articulación con las áreas misionales de la entidad hacia la transformación de la conflictividad ambiental 4. Apoyar la implementación, sistematización y evaluación de las estrategias de diálogo social para el abordaje y transformación de la conflictividad ambiental en territorio 5. Elaborar la proyección de respuestas a solicitudes, consultas y demás asuntos que correspondan a la competencia de la Subdirección y que le sean asignados por el supervisor. 6. Participar en las reuniones relacionadas con las acciones misionales de la dependencia, dejando constancia formal de la asistencia a través de los correspondientes soportes, actas y otras fuentes de verificación pertinentes 7. Las demás obligaciones que se le asignen y que tengan relación directa con el objeto del contrato.</t>
  </si>
  <si>
    <t>JUAN ALBERTO CORTES GOMEZ</t>
  </si>
  <si>
    <t>Prestar servicios profesionales a la dependencia para el desarrollo de procesos de participación dirigidos a comunidades étnicas.</t>
  </si>
  <si>
    <t>El valor del contrato a celebrar es hasta por la suma de NOVENTA Y TRÉS MILLONES QUINIENTOS MIL PESOS M/CTE ($93.500.000) Incluido IVA, incluido los impuestos a que haya lugar.</t>
  </si>
  <si>
    <t>1. Apoyar los procesos participativos y servir de enlace con las organizaciones, instancias y formas organizativas de pueblos y comunidades étnicas 2. Brindar el acompañamiento técnico a los procesos de consulta previa libre e informada que se adelante con los pueblos y comunidades étnicas. 3. Apoyar el cumplimiento de compromisos relacionados con dinámicas de participación con pueblos y comunidades étnicas. 4. Dinamizar los procesos relacionamiento interinstitucional e intersectorial relacionados con el objeto contractual.5. Apoyar la elaboración de documentos técnicos, informes y reportes que sean requeridos en el marco del objeto contractual.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</si>
  <si>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El término estrictamente indispensable para que el contratista cumpla con el objeto y obligaciones contractuales será de once (11) meses, o hasta el 31 de diciembre, lo primero que ocurra.</t>
  </si>
  <si>
    <t xml:space="preserve">LAURA MARCELA GONZALEZ CUBILLOS </t>
  </si>
  <si>
    <t>DISEÑO INDUSTRIAL</t>
  </si>
  <si>
    <t>Prestación de servicios de apoyo a gestión a la Dirección de Ordenamiento Ambiental Territorial y SINA del Ministerio de Ambiente y Desarrollo Sostenible, como apoyo a la oficina de comunicaciones para el desarrollo de contenidos y acciones orientadas a la divulgación, sensibilización y fortalecimiento de la comunicación institucional en torno a la biodiversidad y la conservación ambiental, de acuerdo con los lineamientos definidos por la Dirección.</t>
  </si>
  <si>
    <t>El valor del contrato a celebrar es hasta por la suma de CUARENTA MILLONES QUINIENTOS MIL PESOS M/CTE ($40.500.000), incluido los impuestos a que haya lugar.</t>
  </si>
  <si>
    <t>1. Apoyar en las actividades de comunicación y fotografía para atender las necesidades de la Dirección de Ordenamiento Ambiental Territorial y SINA. 2. Asistir en la gestión de diseño y estructuración de una propuesta expositiva que permita la divulgación de los resultados obtenidos en las salidas a territorio. 3. Apoyar en la planificación de actividades enfocadas al fortalecimiento de la comunicación institucional en torno a la biodiversidad y la conservación ambiental. 4. Prestar apoyo en la revisión de los aspectos comunicacionales que correspondan a las funciones de la Dirección. 5. Las demás que le asigne el supervisor del contrato y que tengan relación directa con el objeto contractual.</t>
  </si>
  <si>
    <t>OMAR DAVID CIFUENTES CELIS</t>
  </si>
  <si>
    <t>Prestar servicios profesionales para brindar apoyo en la ejecución de las actividades comunicacionales que evidencien la gestión del ministerio de ambiente durante la vigencia 2026.</t>
  </si>
  <si>
    <t>1. Apoyar la ejecución de las actividades comunicaciones que adelanta el Ministerio de Ambiente y Desarrollo Sostenible.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</si>
  <si>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valor del contrato a celebrar es hasta por la suma de SETENTA Y TRES MILLONES SEISCIENTOS NOVENTA Y CINCO MIL PESOS M/CTE ($73.695.000), incluido los impuestos a que haya lugar.</t>
  </si>
  <si>
    <t>El término estrictamente indispensable para que el contratista cumpla con el objeto y obligaciones contractuales será de ocho (8) meses y quince (15) días calendario, sin que exceda el 31 de diciembre del año de la suscripción del contrato.</t>
  </si>
  <si>
    <t xml:space="preserve">BALENTINA MARTINEZ PABON </t>
  </si>
  <si>
    <t>Prestar servicios de apoyo a la gestión a la Unidad Coordinadora para el Gobierno Abierto y Servicio a la Ciudadanía para apoyar la gestión, organización y seguimiento de actividades relacionadas con Gobierno Abierto.</t>
  </si>
  <si>
    <t xml:space="preserve">1. Apoyar la gestión, organización y logística de espacios de trabajo con actores involucrados en las 
líneas de Gobierno Abierto, participando en reuniones y mesas de trabajo, registrando la asistencia y 
demás soportes de participación, así como realizando el seguimiento a los compromisos asignados. 
2. Apoyar la gestión para solicitar el cargue  y actualización de contenidos en la página web y en los 
canales de primer contacto, así como revisar y hacer seguimiento al cumplimiento oportuno de 
dichas publicaciones. 
3. Prestar apoyo en la recopilación, organización y consolidación de información para la elaboración de 
informes, reportes y documentos técnicos relacionados con los procesos de participación ciudadana, 
transparencia, rendición de cuentas y accesibilidad. 
4. Brindar apoyo con la realización de seguimiento e indagación con las dependencias sobre las 
preguntas frecuentes y temas de mayor interés de la ciudadanía, para que en la línea de gobierno 
abierto sean divulgados y presentados a la ciudadanía, promoviendo la transparencia, accesibilidad y 
participación ciudadana. 
5. Las demás actividades que le sean asignadas por la supervisión del contrato y que estén en el marco 
del objeto del contrato. </t>
  </si>
  <si>
    <t>El valor del contrato a celebrar es hasta por la suma de CUARENTA Y TRES MILLONES SETECIENTOS NUEVE MIL CUATROCIENTOS SESENTA Y SIETE PESOS M/CTE ($43.709.467) incluido los impuestos a que haya lugar.</t>
  </si>
  <si>
    <t>El término estrictamente indispensable para que el contratista cumpla con el objeto y obligaciones contractuales será de ONCE (11) MESES Y CUATRO (04) DÍAS o hasta 31 de diciembre del año de la suscripción del contrato, lo primero que ocurra.</t>
  </si>
  <si>
    <t>DANIELA FERNANDA PÉREZ MESA</t>
  </si>
  <si>
    <t>Prestar servicios profesionales a la Dirección de Cambio Climático y Gestión del Riesgo del Ministerio de Ambiente y Desarrollo Sostenible para apoyar al grupo adaptación en la articulación con entidades del Comité Técnico del SNICC en el diseño, consolidación y operación del Sistema Nacional de M&amp;E de la adaptación, articulado con SIIVRA, incluyendo postulación de indicadores y metodologías, y revisión de reportes nacionales y territoriales, y aprendizajes institucionales.</t>
  </si>
  <si>
    <t>1. Apoyar la elaboración del capítulo de adaptación del Segundo Reporte Bienal de Transparencia 
(BTR2), la Cuarta Comunicación Nacional sobre Cambio Climático y otros reportes internacionales, 
asegurando consistencia técnica con el ciclo de adaptación 
2. Apoyar en la recopilación y revisión de insumos técnicos del SIIVRA, sistemas territoriales y sistemas 
sectoriales de información para el seguimiento de la adaptación y estructurar el marco conceptual 
inicial del Sistema Nacional de Monitoreo y Evaluación de la Adaptación en asocio con IDEAM, y en 
relación con comprisos climáticos de la NDC 3.0. 
3. Contribuir en la formulación preliminar de la arquitectura del sistema M&amp;E, incluyendo mecanismos de 
reporte, flujo de información y análisis vinculados a salidas gráficas para el SNICC y al proceso BTR y 
4CNCC. 
4. Apoyar en la elaboración de documento de insumo para la redacción de la sección del plan de mejora 
del BTR2 y 4CNCC, en articulación con IDEAM, UNGRD y el DNP. 
5. Apoyar la elaboración de una estrategia de asistencias técnicas para sectores y nodos regionales de 
cambio climático, con énfasis en monitoreo, evaluación y aprendizaje de la adaptación. 
6. Apoyar en la identificación y elaboración de lineamientos para el monitoreo, evaluación y aprendizaje 
con respecto a la revisión, evaluación y/o actualización del PNACC. 
7.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8. Participar en reuniones relacionadas con el objeto contractual, para lo cual, se deben allegar los 
soportes de la asistencia, ayudas de memoria y soporte del seguimiento a los compromisos 
establecidos, en caso de aplicar. 
9.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10.Todas las demás que le sean asignadas por la Dirección y que tengan relación con el objeto 
contractual.</t>
  </si>
  <si>
    <t>CONSTANTINO HERNANDEZ</t>
  </si>
  <si>
    <t>Profesional especializado grado 19 código 2028 de la Dirección de Cambio Climático y Gestión del Riesgo.</t>
  </si>
  <si>
    <t>NICOLLE AVILA PABUENA</t>
  </si>
  <si>
    <t>TECNOLOGO EN GESTION ADMINISTRATIVA</t>
  </si>
  <si>
    <t>Prestación de apoyo a la gestión al Grupo de Contabilidad de la Subdirección Administrativa y Financiera en la asignación y verificación de las cuentas de cobro radicadas por la aplicación ARCA. (2).</t>
  </si>
  <si>
    <t>El valor del contrato a celebrar es hasta por la suma de TREINTA Y SIETE MILLONES CUATROCIENTOS SESENTA Y UN MIL SEISCIENTOS SESENTA Y SEIS PESOS M/CTE ($37.461.666), incluido los impuestos a que haya lugar.</t>
  </si>
  <si>
    <t>El término estrictamente indispensable para que el contratista cumpla con el objeto y obligaciones contractuales será por once (11) meses y ocho (8) días, o hasta 31 de diciembre del año de la suscripción del contrato, lo primero que ocurra</t>
  </si>
  <si>
    <t>MAURY ALEJANDRA GUZMAN OLARTE</t>
  </si>
  <si>
    <t xml:space="preserve">LICENCIATURA EN BIOLOGIA </t>
  </si>
  <si>
    <t>Prestar servicios profesionales para apoyar a la Oficina Asesora de Planeación del Ministerio de Ambiente y Desarrollo Sostenible en el desarrollo de las actividades relacionadas con la gestión técnica y operativa de los proyectos de inversión en el marco del Sistema General de Regalías.</t>
  </si>
  <si>
    <t>1. Apoyar la gestión y trámite de comunicaciones mediante el buzón de uso genérico regalias@minambiente.gov.co en relación con los proyectos de inversión ambiental presentados ante el Sistema General de Regalías. 2. Elaborar reportes de gestión y seguimiento a los proyectos de inversión presentados ante el Ministerio de Ambiente y Desarrollo Sostenible y susceptibles de ser financiados con recursos del Sistema General de Regalías. 3. Apoyar el desarrollar de herramientas e instrumentos de captura, parametrización, consolidación y organización de la información relacionada con los proyectos de inversión del Sistema General de Regalías. 4. Asistir técnicamente la generación de reportes con la información estadística de los proyectos de inversión del Sistema General de Regalías. 5. Dar respuesta a consultas, requerimientos de información, derechos de petición y demás solicitudes que efectúen usuarios internos y externos del Ministerio en el marco del Sistema General de Regalías. 6. Las demás que determine el supervisor del contrato, relacionadas con el ejercicio de sus obligaciones y del objeto contractual.</t>
  </si>
  <si>
    <t>LUISA FERNANDA DE FRANCISCO HUERTAS</t>
  </si>
  <si>
    <t>CIENCIAS POLITICAS</t>
  </si>
  <si>
    <t>Prestación de servicios profesionales para apoyar a la Subdirección Administrativa y Financiera con el análisis, control y evaluación de la situación técnica y social de los fondos que administra o interactúa el Ministerio de Ambiente y Desarrollo Sostenible.</t>
  </si>
  <si>
    <t>1. Brindar apoyo a la Subdirección Administrativa y Financiera en todas las gestiones administrativas y técnicas de las actividades relacionadas con los fondos que interactúan con el ministerio de ambiente y desarrollo sostenible. 2. Apoyar a la Subdirección Administrativa y Financiera en la generación, procesamiento y análisis de información de seguimiento a la gestión realizada por los Fondos donde el despacho participe. 3. Atender las solicitudes de información y proyección de informes relacionados con los fondos. 4. Asistir a las reuniones que se adelanten con los fondos Generando los informes Respectivos con sus respectivos soportes. 5. Proyectar las respuestas a las solicitudes de información, quejas, reclamos y derechos de petición que le sean asignadas. 6. Hacer seguimiento a la ejecución técnica y financiera de los recursos transferidos a los proyectos de los Fondos. 7. Las demás que sean designadas por el supervisor del contrato y que tenga relación directa con el cumplimiento del objeto del contrato.</t>
  </si>
  <si>
    <t>El valor del contrato a celebrar es hasta por la suma de CINCUENTA Y NUEVE MILLONES SETECIENTOS TREINTA Y TRES MIL TRESCIENTOS TREINTA Y TRES PESOS M/CTE ($59.733.333) incluido los impuestos a que haya lugar.</t>
  </si>
  <si>
    <t>El término estrictamente indispensable para que el contratista cumpla con el objeto y obligaciones contractuales será Ocho (08) Meses y Dieciséis (16) días, o hasta 31 de diciembre de 2026, lo primero que ocurra.</t>
  </si>
  <si>
    <t>PAULA ANDREA ESPAÑA CERQUERA</t>
  </si>
  <si>
    <t>Prestar servicios profesionales a la Unidad Coordinadora para el Gobierno Abierto y Servicio a la Ciudadanía, apoyando la gestión, seguimiento y control de los procesos administrativos y financieros, así como la elaboración de informes, registros y reportes respecto de la ejecución de los recursos y el cumplimiento de los lineamientos institucionales y normativos vigentes.</t>
  </si>
  <si>
    <t>El valor del contrato a celebrar es hasta por la suma de CINCUENTA MILLONES DOSCIENTOS CINCUENTA MIL PESOS M/CTE ($50.250.000) incluido los impuestos a que haya lugar.</t>
  </si>
  <si>
    <t>1. Apoyar en la elaboración y trámite de los procesos y procedimientos de la Unidad Coordinadora para el Gobierno Abierto y Servicio a la Ciudadanía. 2. Elaborar los informes de la unidad, asegurando que su contenido sea claro, completo y presentado oportunamente conforme a los lineamientos institucionales. 3. Apoyar el seguimiento de actividades administrativas y financieras, incluyendo cronogramas, ejecución presupuestal, reportes de avance y trazabilidad de compromisos internos. 4. Apoyar el seguimiento al cumplimiento de los términos de respuesta a peticiones establecidos en la Ley 1755 de 2015, con el fin de mejorar el índice de cumplimiento de los términos legales de respuesta a solicitudes que ingresan al Ministerio. 5. Las demás actividades que le sean asignadas por la supervisión del contrato y que estén en el marco del objeto del contrato.</t>
  </si>
  <si>
    <t>El término estrictamente indispensable para que el contratista cumpla con el objeto y obligaciones contractuales será de ONCE (11) MESES Y CINCO (05) DÍAS o hasta 31 de diciembre del año de la suscripción del contrato, lo primero que ocurra.</t>
  </si>
  <si>
    <t>PAULA ANDREA BUSTOS ROJAS</t>
  </si>
  <si>
    <t>Prestar servicios profesionales para apoyar la planeación, armonización e implementación de las disposiciones normativas relacionadas con el Sistema Nacional de Protección y Bienestar Animal (SINAPYBA) y la Política Nacional de Protección y Bienestar Animal, en el marco de las competencias asignadas a la Dirección de Bosques, Biodiversidad y Servicios Ecosistémicos.</t>
  </si>
  <si>
    <t>1. Apoyar técnicamente los procesos de formulación, ajuste y desarrollo de instrumentos de reglamentación en materia de protección y bienestar animal, contribuyendo a la estructuración y sustento técnico de actos administrativos, lineamientos o proyectos normativos asociados al objeto contractual. 2. Contribuir desde el enfoque técnico y metodológico a la socialización, apropiación e incorporación territorial de la Política Nacional de Protección y Bienestar Animal (PNPYBA) orientando los enfoques pedagógicos, comunicacionales y participativos asociados a su implementación, así como la construcción de insumos técnicos estratégicos a partir del diálogo con actores institucionales y territoriales. 3. Brindar asistencia técnica para la formulación, implementación y fortalecimiento de los lineamientos del Sistema Nacional de Protección y Bienestar Animal (SINAPYBA), mediante la elaboración de documentos técnicos, guías metodológicas y herramientas de gestión, así como el apoyo técnico a la secretaría técnica del sistema. 4. Apoyar técnicamente la formulación de un proyecto de inversión asociado a la implementación de la PNPYBA y el SINAPYBA, mediante la elaboración de insumos y soportes que faciliten su viabilidad conceptual, estratégica y programática. 5. Proponer y apoyar estrategias de articulación intersectorial con entidades del orden público y privado, a nivel nacional y territorial, orientadas a la integración de la PNPYBA y el SINAPYBA con iniciativas ambientales, de salud, educación y desarrollo territorial, desde un enfoque técnico y de sostenibilidad. 6. Apoyar técnicamente a la Dirección en el análisis y revisión de información asociada a la supervisión de contratos y/o convenios que tengan relación con el objeto del contrato, así como participar en mesas de trabajo, reuniones y comités, asociados a los trámites a cargo, cuando se requiriera por parte del supervisor. 7. Elaborar y proyectar insumos técnicos para la atención de requerimientos provenientes de entes de control, entidades gubernamentales y solicitudes internas, así como las peticiones, quejas, reclamos y solicitudes (PQRS) asignadas por la supervisión, a través de la plataforma ARCA u otros medios dispuestos por la entidad, garantizando la trazabilidad documental y el registro en el Sistema de Gestión Documental. 8. Desarrollar las demás actividades que se requieran para la adecuada ejecución del objeto contractual, siempre que guarden relación con el objeto contractual.</t>
  </si>
  <si>
    <t>El término estrictamente indispensable para que el contratista cumpla con el objeto y obligaciones contractuales será de DIEZ MESES (10)</t>
  </si>
  <si>
    <t>DANNA FERNANDA FERNANDEZ CALDERON</t>
  </si>
  <si>
    <t>JUAN GABRIEL MEDINA PULGARIN</t>
  </si>
  <si>
    <t>Prestar servicios profesionales al Grupo de Comunicaciones, brindando apoyo en la producción y postproducción de elementos audiovisuales que sean requeridos para divulgar los servicios, proyectos, actividades y logros del Ministerio de Ambiente y Desarrollo Sostenible.</t>
  </si>
  <si>
    <t>El valor del contrato a celebrar es hasta por la suma de SESENTA Y SIETE MILLONES DOSCIENTOS MIL PESOS M/CTE ($67.200.000), incluido los impuestos a que haya lugar.</t>
  </si>
  <si>
    <t>1. Brindar apoyo con el registro fotográfico y audiovisual solicitado por el Ministerio de Ambiente y Desarrollo Sostenible, sobre las actividades de gestión y/o eventos misionales. 2. Dar soporte al equipo digital y periodístico con la producción y postproducción de diferentes tipos de productos y formatos que se requieren en las diferentes redes sociales con las que cuenta el Ministerio de Ambiente y Desarrollo Sostenible. 3. Apoyar la edición y finalización de los productos audiovisuales requeridos para realizar la difusión de los proyectos y programas de la entidad. 4. Desplazarse dentro y fuera del territorio nacional cuando sea requerido para el cumplimiento de las obligaciones contractuales y legalizar las ordenes de viaje de acuerdo con los términos y lineamientos del Ministerio de Ambiente y Desarrollo Sostenible una vez culminado el desplazamiento. 5. Realizar mensualmente el archivo de las imágenes y productos realizados fotográfico en la plataforma designada por el supervisor del contrato, proyectos editables y finalizado, para la clara y eficiente búsqueda y consulta actual y posterior del equipo en el marco de la transparencia y buen manejo de la información. 6. Asistir a las reuniones y/o mesas de trabajo a las que sea invitado por el Supervisor del Contrato. 7. Las demás que sean solicitadas por el Supervisor/a del contrato y que estén relacionadas con el objeto contractual.</t>
  </si>
  <si>
    <t>El término estrictamente indispensable para que el contratista cumpla con el objeto y obligaciones contractuales será de OCHO (8) MESES Y DOCE (12) DÍAS CALENDARIO o hasta 31 de diciembre del año de la suscripción del contrato, lo primero que ocurra.</t>
  </si>
  <si>
    <t xml:space="preserve">FERNANDO ANTONIO DIAZ BERNAL </t>
  </si>
  <si>
    <t>LICENCIATURA EN LINGUISTICA Y LITERATURA</t>
  </si>
  <si>
    <t>Prestar servicios profesionales para apoyar a la Subdirección de Educación y Participación para apoyar el seguimiento en el cumplimiento a compromisos del Plan Nacional de Desarrollo adquiridos con comunidades indígenas.</t>
  </si>
  <si>
    <t>El valor del contrato a celebrar es hasta por la suma de OCHENTA MILLONES DE PESOS M/CTE ($80.000.000) incluido los impuestos a que haya lugar.</t>
  </si>
  <si>
    <t>1. Servir de enlace con las organizaciones, instancias y formas organizativas de pueblos y comunidades étnicas para dinamizar los procesos participativos adelantados por la dependencia. 2. Brindar el acompañamiento técnico a los procesos de consulta previa libre e informada que se adelante con los pueblos y comunidades étnicas. 3. Apoyar el cumplimiento de compromisos relacionados con dinámicas de participación con pueblos y comunidades étnicas. 4. Dinamizar los procesos relacionamiento interinstitucional e intersectorial relacionados con el objeto contractual. 5. Apoyar la elaboración de documentos técnicos, informes y reportes que sean requeridos en el marco del objeto contractual.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asignadas por la supervisión del contrato y que guarden relación con el objeto del contrato.</t>
  </si>
  <si>
    <t>LINA ANDREA GARCIA MEJIA</t>
  </si>
  <si>
    <t>Prestación de servicios profesionales para la implementación de la estrategia de comunicación externa, con el fin de fortalecer el posicionamiento del Ministerio de Ambiente ante sus grupos de valor, en cumplimiento de la estrategia institucional de comunicaciones</t>
  </si>
  <si>
    <t>El valor del contrato a celebrar es hasta por la suma de CIENTO ONCE MILLONES SEISCIENTOS SESENTA Y SEIS MIL SEISCIENTOS SESENTA Y SIETE PESOS M/CTE ($111.666.667), incluido los impuestos a que haya lugar.</t>
  </si>
  <si>
    <t>El término estrictamente indispensable para que el contratista cumpla con el objeto y obligaciones contractuales será de ONCE (11) MESES Y CINCO (5) DÍAS CALENDARIO o hasta 31 de diciembre del año de la suscripción del contrato, lo primero que ocurra.</t>
  </si>
  <si>
    <t>JOHJAN CAMILO MARTINEZ ZUBIETA</t>
  </si>
  <si>
    <t>Prestar servicios profesionales al Despacho de la Ministra de Ambiente y Desarrollo Sostenible, para apoyar en la consolidación y seguimiento de los asuntos estratégicos y compromisos del ministerio</t>
  </si>
  <si>
    <t>1.Brindar apoyo al despacho de la ministra con la consolidación y sistematización de los compromisos derivados de las reuniones de la ministra. Brindar apoyo al despacho de la ministra con la consolidación de los avances o reportes de seguimiento de los compromisos. Compilar, analizar y organizar la información relacionada con los asuntos estratégicos que se le asignen al despacho de la ministra. Brindar apoyo en la proyección de informes y presentaciones de seguimiento necesarias que requiera el despacho de la ministra. Brindar apoyo en la construcción de indicadores y metas para el monitoreo cuantitativo de los compromisos y asuntos estratégicos. Acompañar y participar en las reuniones del despacho de la ministra y de seguimiento de los compromisos adquiridos por las áreas con el despacho de la ministra. Brindar apoyo en la coordinación para la atención y respuesta a los requerimientos y derechos de petición en general, que le sean asignados por el supervisor. Las demás actividades que sean asignadas por el supervisor del contrato y estén relacionadas directamente con el objeto de este.</t>
  </si>
  <si>
    <t>DAISSY YAMILE PATIÑO POVEDA</t>
  </si>
  <si>
    <t>Prestar con plena autonomía técnica, administrativa y financiera, servicios profesionales a la Secretaría General del Ministerio de Ambiente y Desarrollo Sostenible en el fortalecimiento de los procesos y procedimientos contables, seguimiento a los planes de mejoramiento, así como en los aspectos relacionados con proyectar las respuestas a los requerimientos de entes de control y a las auditorías de los entes de control internos y externos.</t>
  </si>
  <si>
    <t>El valor del contrato a celebrar es hasta por la suma de CIENTO SIETE MILLONES DOSCIENTOS MIL PESOS M/CTE. ($107.200.000) incluido IVA y los impuestos a que haya lugar.</t>
  </si>
  <si>
    <t>1. Analizar, en oportunidad y con calidad, los soportes contables junto con sus respectivos anexos, que se presenten en o para las reuniones de todos los comités en los que se traten temas de naturaleza contable, en los que sea parte al Secretaría General y hacer seguimiento a los compromisos a cargo de esta o de sus grupos de Trabajo, generando las respectivas alertas por escrito. 2. Revisar, en oportunidad y con calidad, las actas que surjan con ocasión de las sesiones de todos los comités en los que se traten temas de naturaleza contable en los que sea parte la Secretaría General. 3. Revisar, en oportunidad y con calidad, los estados financieros, así como la cartera que tenga a cargo la entidad, y pronunciarse generando acciones de mejora, recomendaciones y/o proyectando lineamientos sobre las variaciones significativas que puedan llegar a afectar su razonabilidad. 4. Analizar, en oportunidad y con calidad, las distintas cuentas contables de la entidad que requieran articulación con otras dependencias o grupos internos de trabajo del Ministerio, para realizar el respetivo registro del hecho económico, con el fin de facilitar la claridad y transparencia de la información contable. 5. Revisar formatos, oficios, memorandos, manuales, instructivos, actos administrativos, procedimientos y/o circulares que tengan contenido y/o efecto contable, que deban ser avalados, aprobados y/o suscritos por la Secretaría General. 6. Apoyar en la gestión y proyectar las respuestas a los requerimientos realizados por los entes de control externos a la Entidad, a los derechos de petición atinentes a los procesos y procedimientos contables de competencia de la Secretaría General; y, a su vez, atender a las solicitudes y reuniones pertinentes a estas actividades que la Oficina de Control Interno establezca para ser tramitados por la Secretaría General. 7. Coadyuvar, en oportunidad y con calidad, en la proyección y revisión de las respuestas requeridas en el marco de auditorías internas y externas en todo lo relacionado con la ejecución contable de competencia de la Secretaría General y/o sus grupos internos de trabajo. 8. Coadyuvar, en oportunidad y con calidad, en la proyección y/o revisión de los distintos planes de mejoramiento (internos y externos) a cargo y/o relacionados con la Secretaría General y/o sus grupos internos de trabajo, realizar su respectivo seguimiento y generar alertas sobre su estado de cumplimiento</t>
  </si>
  <si>
    <t>NANY HEIDI ALONSO TRIANA</t>
  </si>
  <si>
    <t xml:space="preserve">SecretarÍa General </t>
  </si>
  <si>
    <t>El término estrictamente indispensable para que el contratista cumpla con el objeto y obligaciones contractuales será de ocho (8) meses, contados a partir de la suscripción del contrato.</t>
  </si>
  <si>
    <t>MICHAEL STIVEN RODRIGUEZ RODRIGUEZ</t>
  </si>
  <si>
    <t>Prestar servicios profesionales al Grupo de Comunicaciones como apoyo y enlace con las diferentes áreas técnicas del Ministerio de Ambiente y Desarrollo Sostenible para el efectivo desarrollo de las estrategias de comunicación que requieran lenguaje técnico adecuado para entendimiento de la ciudadanía.</t>
  </si>
  <si>
    <t>El valor del contrato a celebrar es hasta por la suma de TREINTA Y TRES MILLONES DOSCIENTOS MIL PESOS M/CTE ($33.200.000), incluido los impuestos a que haya lugar.</t>
  </si>
  <si>
    <t>El término estrictamente indispensable para que el contratista cumpla con el objeto y obligaciones contractuales será de OCHO (8) MESES Y NUEVE (9) DÍAS CALENDARIO o hasta 31 de diciembre del año de la suscripción del contrato, lo primero que ocurra.</t>
  </si>
  <si>
    <t>KELLY VANESSA RENGIFO CASTILLO</t>
  </si>
  <si>
    <t>INGENIERIA SANITARIA Y AMBIENTAL</t>
  </si>
  <si>
    <t>Prestar servicios de apoyo a la Subdirección de Educación y Participación para articular las acciones adelantadas por la dependencia en el marco de la implementación del Acuerdo de Escazú.</t>
  </si>
  <si>
    <t>1. Apoyar las acciones de educación y participación adelantadas en el marco del Acuerdo de Escazú. 2. Apoyar la organización y sistematización de la información, que consolide los insumos, documentos, conceptos y productos generados en el marco de la implementación del Acuerdo de Escazú y del Sistema de Diálogo para la Conflictividad Ambiental. 3. Apoyar en la organización de espacios de diálogo, organizando y facilitando talleres, mesas de trabajo y consultas con actores clave para socializar avances y recoger insumos sobre la integración de Escazú en la gestión ambiental participativa. 4. Brindar atención a las situaciones de conflictividad socioambiental manifiesta que requieran atención institucional prioritaria. 5. Apoyar el proceso de acompañamiento de los jóvenes que hacen parte del Servicio Social para la Paz. 6. Elaborar la proyección de respuestas a solicitudes, consultas y demás asuntos que correspondan a la competencia de la Subdirección y que le sean asignados por el supervisor. 7. Participar en las reuniones relacionadas con las acciones misionales de la dependencia, dejando constancia formal de la asistencia a través de los correspondientes soportes, actas y otras fuentes de verificación pertinentes. 8. Las demás obligaciones que se le asigne el supervisor y que tengan relación directa con el objeto del contrato.</t>
  </si>
  <si>
    <t>LAURA VALENTINA BAQUERO DURAN</t>
  </si>
  <si>
    <t>COMUNICACION SOCIAL Y PERIODISMO</t>
  </si>
  <si>
    <t>Prestar servicios profesionales al Grupo de Comunicaciones, para apoyar la gestión de las redes sociales del Ministerio de Ambiente y Desarrollo Sostenible, en articulación con las diferentes áreas del ministerio y las entidades adscritas y vinculadas.</t>
  </si>
  <si>
    <t>El valor del contrato a celebrar es hasta por la suma de SETENTA Y DOS MILLONES OCHOCIENTOS DIECISEIS MIL SEISCIENTOS SESENTA Y SIETE PESOS M/CTE ($72.816.667), incluido los impuestos a que haya lugar.</t>
  </si>
  <si>
    <t>1. Brindar apoyo en la proyección de insumos, así como en la proposición de elementos que permitan la construcción del diseño de la estrategia de difusión de contenidos del Ministerio de Ambiente y Desarrollo Sostenible en las diferentes plataformas digitales, incluyendo a las entidades adscritas y vinculadas. 2. Proyectar y gestionar las respuestas de solicitudes de los usuarios de las redes sociales en relación con servicios, proyectos y actividades del Ministerio. 3. Apoyar la generación de parrillas de los temas que sean asignados en la ejecución contractual. 4. Apoyar en la elaboración de informes de análisis de métricas de las redes sociales mediante las que se generen alertas para la debida respuesta del equipo. 5. Apoyar el acompañamiento y cubrimiento de eventos de la Entidad, así como la publicación de contenidos que se generen en estos en las distintas plataformas digitales del Ministerio de Ambiente y Desarrollo Sostenible. 6. Apoyo en el manejo de las redes sociales del Ministerio de Ambiente y Desarrollo Sostenible. 7. Asistir a las reuniones citadas por el grupo de Comunicaciones y a todas aquellas que tengan que ver con el objeto del presente contrato 8. Las demás que sean solicitadas por el Supervisor/a del contrato y que estén relacionadas con el objeto contractual.</t>
  </si>
  <si>
    <t>El término estrictamente indispensable para que el contratista cumpla con el objeto y obligaciones contractuales será de OCHO (8) MESES Y DIECISIETE (17) DÍAS CALENDARIO, sin que exceda el 31 de diciembre del año de la suscripción del contrato.</t>
  </si>
  <si>
    <t>JUAN DAVID GIRALDO BECERRA</t>
  </si>
  <si>
    <t>Prestar los servicios profesionales y jurídicos a la subdirección de educación y participación para apoyar los procesos de relacionamiento institucional con las organizaciones étnicas y los procesos asociados con la consulta previa libre e informada que se adelantan en el marco de la misionalidad de la dependencia.</t>
  </si>
  <si>
    <t>El valor del contrato a celebrar es hasta por la suma de NOVENTA Y CUATRO MILLONES NOVECIENTOS DIECISEIS MIL SEISCIENTOS SESENTA Y SIETE PESOS M/CTE ($94.916.667) incluido los impuestos a que haya lugar.</t>
  </si>
  <si>
    <t>1. Servir de enlace con las organizaciones, instancias y formas organizativas de pueblos y comunidades étnicas para dinamizar los procesos participativos adelantados por la dependencia. 2. Brindar el acompañamiento jurídico a los procesos de consulta previa libre e informada que se adelante con los pueblos y comunidades étnicas. 3. Apoyar el cumplimiento de compromisos relacionados con dinámicas de participación con pueblos y comunidades étnicas. 4. Apoyar la atención y seguimiento de las situaciones de riesgo en el marco del Sistema de Alertas Tempranas – SAT 5. Dinamizar los procesos relacionamiento interinstitucional e intersectorial relacionados con el objeto contractual. 6. Apoyar la elaboración de documentos jurídicos, informes y reportes que sean requeridos en el marco del objeto contractual. 7. Elaborar la proyección de respuestas a solicitudes, consultas y demás asuntos que correspondan a la competencia de la Subdirección y que le sean asignados por el supervisor. 8. Participar en las reuniones relacionadas con las acciones misionales de la dependencia, dejando constancia formal de la asistencia a través de los correspondientes soportes, actas y otras fuentes de verificación pertinentes. 9. Las demás asignadas por la supervisión del contrato y que guarden relación con el objeto del contrato.</t>
  </si>
  <si>
    <t>El término estrictamente indispensable para que el contratista cumpla con el objeto y obligaciones contractuales será de once (11) meses, cinco (5) días calendario, o hasta 31 de diciembre del año de la suscripción del contrato, lo primero que ocurra.</t>
  </si>
  <si>
    <t>LUCIA SALCEDO QUEVEDO</t>
  </si>
  <si>
    <t>1. Brindar apoyo y acompañamiento en los procesos de creación, implementación y seguimiento de planes, programas y proyectos en los territorios priorizados en el Plan Nacional de Desarrollo, con especial énfasis en la ecorregión de la Orinoquía, en el marco de las competencias del Ministerio de Ambiente y Desarrollo Sostenible. 2. Apoyar en la formulación e implementación de estrategias de ordenamiento ambiental territorial y gobernanza, en coherencia con los lineamientos del Plan Nacional de Desarrollo y las políticas del Ministerio. 3. Participar activamente en la organización de reuniones, comités, mesas de trabajo y espacios de diálogo en territorio priorizado, garantizando la inclusión de los diferentes actores y comunidades locales. 4. Apoyar en la proyección de los informes, conceptos, documentos y productos que sean requeridos por la supervisión del contrato, en concordancia con el objeto y las actividades desarrolladas. 5. Cumplir con las demás actividades afines y complementarias que le sean asignadas por el supervisor, siempre que se encuentren relacionadas con el objeto del contrato.</t>
  </si>
  <si>
    <t>Prestar servicios profesionales para la gestión interinstitucional y ejecución de los planes, programas y proyectos en los territorios priorizados en el Plan Nacional de Desarrollo, que son competencia del Ministerio de Ambiente y Desarrollo Sostenible, con especial énfasis en la ecorregión de la Orinoquía.</t>
  </si>
  <si>
    <t>El valor del contrato a celebrar es hasta por la suma de CIENTO CUARENTA MILLONES SETECIENTOS MIL PESOS M/CTE ($140.700.000), incluido los impuestos a que haya lugar.</t>
  </si>
  <si>
    <t>El término estrictamente indispensable para que el contratista cumpla con el objeto y obligaciones contractuales será ONCE (11) MESES Y CINCO (5) DÍAS CALENDARIO, o hasta 31 de diciembre del año de la suscripción del contrato, lo primero que ocurra.</t>
  </si>
  <si>
    <t xml:space="preserve">MARIANA SALDARRIAGA OSORIO </t>
  </si>
  <si>
    <t>Prestar los servicios profesionales a la oficina de Negocios Verdes y Sostenibles, desde el componente económico y social, en el desarrollo e implementación de estrategias que permitan la integración de la oferta misional de las tipologías de Negocios Verdes, con el sector privado y el aprovechamiento de las fuentes de financiamiento del sector ambiente para el cumplimiento de compromisos territoriales y de comunidades.</t>
  </si>
  <si>
    <t>1. Elaborar un documento de plan de trabajo para la ejecución del contrato, el cual contenga los informes a entregar y el cronograma, documento que debe ser presentado dentro de los cinco (5) días hábiles, siguientes al cumplimiento de los requisitos de perfeccionamiento y ejecución. 2. Apoyar técnicamente la implementación y seguimiento de las estrategias con el sector privado a través del mecanismo de obras por impuestos y empresas Ancla. 3. Realizar apoyo técnico en la gestión administrativa y política de iniciativas normativas que propendan al impulso y fomento de las tipologías de Negocios Verdes dentro de la Bioeconomía. 4. Brindar asistencia técnica con énfasis en enfoque diferencial y territorial en los espacios de promoción, fomento y participación con comunidades en los que sea parte la Oficina de Negocios Verdes en el marco de la territorialización del Plan Nacional de Negocios Verdes. 5. Proyectar y gestionar las comunicaciones internas y externas relacionadas con las solicitudes elevadas por la rama legislativa o a fines, y acompañar técnicamente los espacios convocados en el marco de las competencias de la Oficina de Negocios Verdes. 6. Participar en las reuniones relacionadas con el objeto contractual que me sean asignadas, para lo cual se deben allegar los soportes de la asistencia, ayudas de memoria y soporte del seguimiento a los compromisos establecidos, en caso de aplicar. 7. Las demás que determine el supervisor del contrato, relacionadas con el objeto contractual y el ejercicio de sus obligaciones.</t>
  </si>
  <si>
    <t xml:space="preserve">MAIRA YANIRA URRUTIA RIVAS </t>
  </si>
  <si>
    <t>El valor del contrato a celebrar es hasta por la suma de CIENTO DIECISIETE MILLONES OCHOCIENTOS DIEZ MIL PESOS M/CTE ($117.810.000), incluido los impuestos a que haya lugar.</t>
  </si>
  <si>
    <t>El término estrictamente indispensable para que el contratista cumpla con el objeto y obligaciones contractuales será de 11 meses días calendario, o hasta 31 de diciembre de 2026, lo primero que ocurra.</t>
  </si>
  <si>
    <t>MARTHA ALEXANDRA BECERRA ANDRADE</t>
  </si>
  <si>
    <t>El valor del contrato a celebrar es hasta por la suma de CINCUENTA Y SEIS MILLONES SETENCIENTOS MIL DE PESOS M/CTE ($56.700.000), incluido los impuestos a que haya lugar.</t>
  </si>
  <si>
    <t>Apoyar a la Dirección por medio del grupo de adaptación al cambio climático en la articulación interinstitucional del SISCLIMA y en la operación de la CICC y Nodos Regionales de Cambio Climático, garantizando coherencia de las medidas de adaptación entre niveles nacional, sectorial y territorial.</t>
  </si>
  <si>
    <t>1. Apoyar en la interlocución sobre asuntos de adaptación al cambio climático con el Ministerio de Hacienda y Crédito Público, Ministerio del Trabajo y el Departamento Nacional de Planeación, el Ministerio de Educación Nacional, para construir un diagnóstico inicial de necesidades de asistencia técnica. Apoyar la elaboración de documento de insumo para la redacción de la sección de cooperación, buenas prácticas, experiencias y lecciones aprendidas del BTR y 4CNCC. Apoyar el costeo de metas y medidas de adaptación, la identificación de oportunidades financieras y el fortalecimiento de capacidades sectoriales y territoriales. Apoyar en el acompañamiento y seguimiento de proyectos de cooperación, las notas de concepto presentados a fondos internacionales y fondos nacionales con recursos para la adaptación en Colombia. Aportar en la identificación y gestión de fuentes y recursos para la financiación de iniciativas SbN que aporten a la adaptación al cambio climático y sus diversos enfoques. Apoyar la preparación y documentación de las sesiones de los grupos de trabajo y comités técnicos que sirven a la Comisión Intersectorial de Cambio Climático en asuntos relacionados con adaptación al cambio climático, con particular énfasis en el comité financiero de la CICC.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</si>
  <si>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SANTIAGO MARTINEZ HOLGUIN</t>
  </si>
  <si>
    <t>Prestar servicios profesionales a la Dirección de Cambio Climático y gestión del Riesgo del Ministerio de Ambiente y Desarrollo Sostenible para apoyar en la gestión y desarrollo del eje estratégico normativo, en relación con la agenda regulatoria en materia de adaptación al cambio climático e institucionalidad climática, en el marco del Plan de acción y las competencias misionales del área.</t>
  </si>
  <si>
    <t>1. Apoyar el diagnóstico de los instrumentos jurídicos y políticas públicas que sustentan el desarrollo de un proceso sancionatorio por incumplimiento de normas ambientales relacionadas con la adaptación al cambio climático. Apoyar la revisión, elaboración y sustento técnico de normas y actos administrativos relacionadas con la acción por el clima y la adaptación, en el marco del Sistema Nacional de Cambio Climático y su institucionalidad, y la proyección de una agenda regulatoria con miras a 2030. Brindar apoyo en la elaboración de insumos técnicos y jurídicos para la respuesta, atención, implementación y cumplimiento de sentencias relacionadas con la adaptación al cambio climático y las solicitudes de los entes de control, el congreso de la república y de las entidades públicas nacionales que están vinculados al SISCLIMA.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Realizar acompañamiento en procesos de consulta previa que se requieran, en el marco de procesos de agenda regulatoria o cumplimiento de órdenes judiciales.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</si>
  <si>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SANDRA MILENA RODRIGUEZ</t>
  </si>
  <si>
    <t>Prestación de servicios profesionales al Grupo de Contabilidad para realizar las operaciones contables inherentes al procedimiento pago de contratistas y proveedores. (2)</t>
  </si>
  <si>
    <t>El valor del contrato a celebrar es hasta por la suma de SESENTA Y DOS MILLONES CUATROCIENTOS DIECISIETE MIL TRESCIENTOS TREINTA Y TRES PESOS M/CTE ($62.417.333), incluido los impuestos a que haya lugar.</t>
  </si>
  <si>
    <t>1. Generar en el SIIF - Nación las obligaciones de las personas naturales y jurídicas observando las deducciones y descuentos previamente realizados, acorde con la normatividad vigente 2. Generar en el SIIF - Nación las obligaciones de nómina, prestaciones sociales, Bonos y Cuotas partes pensional, Fondo Nacional del Ahorro y Parafiscales, Giros a los Institutos, Pagos Contribuciones Internacionales, auxilios educativos y fondo para la vida, acorde con la normatividad vigente. 3. Generar en el SIIF - Nación las obligaciones de los actos administrativos de las comisiones de Directivos, funcionarios y contratistas. 4. Actualizar la Base de Datos de Cuentas de personas naturales, jurídicas y administrativas para su orden de pago. 5. Gestionar las Arcas asignadas, garantizando su respectivo trámite conforme a los procedimientos establecidos. 6. Brindar acompañamiento en la conciliación, seguimiento y control de las cuentas contables asignadas por el supervisor del contrato, de conformidad con la normatividad vigente. 7. Realizar la depuración de las deducciones (Bolsa de Deducciones) correspondientes a retenciones y validar la información con los movimientos contables con el fin de realizar los ajustes necesarios. 8. Las demás actividades que estén relacionadas con el objeto contractual y que sean asignadas por el supervisor.</t>
  </si>
  <si>
    <t>El término estrictamente indispensable para que el contratista cumpla con el objeto y obligaciones contractuales será por once (11) meses y ocho (8) días, o hasta 31 de diciembre del año de la suscripción del contrato, lo primero que ocurra.</t>
  </si>
  <si>
    <t xml:space="preserve">PAOLA ANDREA TORRES ULLOA </t>
  </si>
  <si>
    <t>Prestar servicios profesionales para apoyar la generación de documentos técnicos y conceptos para ser presentados ante los Comités de Químicos y Biotecnología y de Política Ambiental, así como realizar acompañamiento en los diferentes espacios de discusión que se establezcan en los comités y sus grupos de trabajo.</t>
  </si>
  <si>
    <t>1. Presentar para aprobación del supervisor un plan de trabajo (actividades, cronograma y entregables) dentro de los diez (10) días calendario siguientes al cumplimiento de los requisitos de ejecución del contrato. 2. Apoyar la formulación de documentos técnicos y responder las solicitudes que sean requeridas por los Comités de Químicos y Biotecnología, así como el Comité de Política Ambiental de la OCDE, en los temas que son competencia del Grupo de Sustancias Químicas, residuos peligrosos y la UTO. 3. Apoyar y dar soporte técnico sobre las dudas que se presenten sobre la implementación de la resolución sobre movimientos transfronterizos o de las Enmiendas del Convenio de Basilea sobre residuos plásticos y Residuos de Aparatos Eléctricos y Electrónicos (RAEE). 4. Participar en los espacios de articulación, discusión y evaluación, como las reuniones de los comités, grupos de trabajo, post-acceso reuniones de los Comités de Químicos y Biotecnología y el Comité de Política Ambiental de la OCDE, u otros espacios internacionales que sean de interés o relevancia para el Grupo.54. 5. Apoyar y dar soporte técnico sobre los temas que sean competencia del Ministerio de Ambiente y Desarrollo Sostenible que surjan de la expedición de los Decretos del Programa de Gestión de Sustancias Químicas de Uso Industrial, Programa de Prevención de Accidentes Mayores (PPAM) y el Registro de Emisiones y Transferencia de Contaminantes (RETC) y en la formulación de las posteriores reglamentaciones. 6. Apoyar en la generación de insumos para la emisión de conceptos técnicos y en la proyección de respuestas a solicitudes relacionadas con residuos peligrosos y sustancias químicas. 7. Apoyar con la proyección, el reporte y las evidencias de las acciones establecidas en el Plan de Acción y/o informes solicitados por el supervisor(a) relacionados con las funciones de la Dirección de Asuntos Ambientales, Sectorial y Urbana, garantizando su conservación mediante el cargue respectivo en las carpetas digitales institucionales designadas para ello. 8. Proyectar y gestionar, dentro de los plazos legales establecidos, las respuestas a derechos de petición, quejas, requerimientos de los órganos de control, alertas tempranas y demás solicitudes relacionadas con el objeto del contrato, que le sean asignadas a través de la plataforma ARCA o por cualquier otro medio dispuesto por la entidad. 9. Participar en las reuniones, mesas de trabajo y comités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10. Cumplir con las demás obligaciones que le sean asignadas por el supervisor del contrato, inherentes a la naturaleza del objeto contractual.</t>
  </si>
  <si>
    <t>DIANA CAROLINA PEREZ BELLO</t>
  </si>
  <si>
    <t>Prestar servicios profesionales a la Dirección de Cambio Climático y Gestión del Riesgo del Ministerio de Ambiente y Desarrollo Sostenible para apoyar al Grupo de Gestión del Riesgo en el proceso de fortalecimiento de las autoridades ambientales mediante la incorporación de la gestión del riesgo de desastres en la planificación ambiental y territorial, así como la articulación con entidades para la gestión de áreas en riesgo no mitigable y la evaluación técnica de proyectos y documentos desde el enfoque de geología, gestión del riesgo de desastres y de cambio climático.</t>
  </si>
  <si>
    <t>1. Brindar acompañamiento técnico especializado a las Autoridades Ambientales para la incorporación de la gestión del riesgo de desastres en los instrumentos de planificación territorial y ambiental, promoviendo la articulación con los lineamientos nacionales y los instrumentos de ordenamiento territorial. Identificar y articular con municipios y autoridades ambientales interesados en la gestión de áreas en riesgo no mitigable, a fin de verificar la aplicabilidad de las orientaciones técnicas y apoyar la implementación del proyecto piloto previsto en el Plan Nacional de Gestión del Riesgo de Desastres. Efectuar el análisis técnico de los proyectos remitidos por la Oficina de Asuntos Políticos (OAP), desde los enfoques de geología, gestión del riesgo y cambio climático, asegurando su coherencia con los lineamientos de política del Ministerio de Ambiente y Desarrollo Sostenible y aportando insumos para la emisión de los conceptos respectivos. Apoyar la revisión técnica de documentos producidos por otras dependencias y entidades, incorporando análisis desde el área de geología, la gestión del riesgo y el ordenamiento territorial, con el propósito de sustentar la emisión de conceptos y recomendaciones relacionadas con la gestión del riesgo de desastres y el cambio climático.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</si>
  <si>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FABIAN ANDRES PATIÑO OVIEDO</t>
  </si>
  <si>
    <t>Prestar servicios profesionales a la Dirección de Cambio Climático y Gestión del Riesgo del Ministerio de Ambiente y Desarrollo Sostenible para apoyar al grupo de Mitigación en la revisión técnica y la verificación de la información reportada por las iniciativas de mitigación de gases de efecto invernadero del sector agropecuario y forestal, registradas en el RENARE, asegurando la calidad, consistencia y trazabilidad de los datos.</t>
  </si>
  <si>
    <t>El valor del contrato a celebrar es hasta por la suma de SESENTA MILLONES NOVECIENTOS MIL PESOS M/CTE ($60.900.000),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</si>
  <si>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revisión técnica y la verificación de la información reportada por las iniciativas de mitigación de gases de efecto invernadero del sector agropecuario y forestal registradas en el RENARE, asegurando la calidad, consistencia y trazabilidad de los datos, de manera que se fortalezcan la confiabilidad del sistema, la transparencia de la información y el cumplimiento de los compromisos nacionales e internacionales en materia de cambio climático.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que le sean asignadas,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</si>
  <si>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VALERIA RODRÍGUEZ VIANA</t>
  </si>
  <si>
    <t>Prestar servicios profesionales a la Dirección de Cambio Climático y Gestión del Riesgo del Ministerio de Ambiente y Desarrollo Sostenible para apoyar en la formulación y seguimiento de los planes de implementación y seguimiento PDIS de la Contribución Nacional Determinada - NDC del país a los actores sectoriales y empresariales</t>
  </si>
  <si>
    <t>1. Aportar insumos técnicos para la formulación, actualización y seguimiento de los Planes de Implementación y Seguimiento (PdIS) tanto de la NDC 2.0 como de la NDC 3.0 asociados a las metas y medidas de orden sectorial y empresarial. Realizar acompañamiento técnico a las entidades sectoriales, territoriales y empresariales responsables de metas y medidas de mitigación, adaptación, medios de implementación y transversales en los procesos de cargue, reporte y actualización de información en la plataforma +Clima, garantizando la consolidación y consistencia de los datos asociados tanto a la NDC 2.0 como a la NDC 3.0, de acuerdo con los lineamientos del DNP y de la Dirección de Cambio Climático y Gestión del Riesgo. Apoyar la construcción de insumos técnicos relacionados al seguimiento de los avances de la NDC 2.0 y la NDC 3.0, incluyendo aportes para el BTR (Biennial Transparency Report), elaboración de informes, presentaciones, ayudas de memoria, talleres y demás productos que contribuyan al reconocimiento de los avances y retos en el cumplimiento de los compromisos nacionales Elaborar informes trimestrales de avance sobre la implementación de los Planes de Implementación y Seguimiento (PdIS) de la NDC 2.0 y las acciones de formulación e implementación de la NDC 3.0, incluyendo análisis de avance por entidad o sector, según las metas y medidas de orden nacional, territorial y empresarial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</si>
  <si>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LEONARDO GUAYAN JARAMILLO</t>
  </si>
  <si>
    <t>Prestar servicios profesionales para apoyar el diseño, conceptualización y desarrollo de estrategias de comunicación estratégica, pedagógica y transmedia del Ministerio de Ambiente y Desarrollo Sostenible, orientadas a la apropiación social de las políticas ambientales, la educación ambiental, la participación ciudadana y el fortalecimiento de narrativas institucionales con enfoque territorial, cultural y de derechos.</t>
  </si>
  <si>
    <t>El valor del contrato a celebrar es hasta por la suma de CINCUENTA Y SIETE MILLONES OCHOCIENTOS SESENTA Y SEIS MIL SEISCIENTOS SESENTA Y SIETE PESOS M/CTE ($57.866.667), incluido los impuestos a que haya lugar.</t>
  </si>
  <si>
    <t>1. Apoyar el diseño de narrativas pedagógicas para la divulgación de políticas, programas y estrategias ambientales del MADS. 2. Contribuir a la conceptualización de campañas institucionales con enfoque educativo, cultural, territorial. 3. Aportar insumos creativos y narrativos para procesos de educación ambiental, participación social y apropiación ciudadana. 4. Apoyar el desarrollo de contenidos transmedia (textuales, visuales, audiovisuales y artísticos) en articulación con los equipos digital y audiovisual. 5. Proponer enfoques narrativos innovadores para piezas audiovisuales, exposiciones, activaciones culturales o productos especiales del Ministerio. 6. Realizar el cubrimiento audiovisual y fotográfico de eventos, agendas institucionales, recorridos territoriales, jornadas pedagógicas y actividades estratégicas del MADS.</t>
  </si>
  <si>
    <t>El término estrictamente indispensable para que el contratista cumpla con el objeto y obligaciones contractuales será de OCHO (8) MESES Y OCHO (8) DÍAS CALENDARIO o hasta 31 de diciembre del año de la suscripción del contrato, lo primero que ocurra.</t>
  </si>
  <si>
    <t xml:space="preserve">GERSON DANIEL PARIS GONZALEZ </t>
  </si>
  <si>
    <t>Prestar servicios profesionales de apoyo a la Dirección de Ordenamiento Ambiental Territorial y SINA en el desarrollo de actividades técnicas, administrativas y de gestión necesarias para el fortalecimiento institucional, la articulación de acciones interinstitucionales y el cumplimiento de las metas y objetivos misionales de la Dirección.</t>
  </si>
  <si>
    <t>El valor del contrato a celebrar es hasta por la suma de CIENTO OCHO MILLONES DE PESOS M/CTE ($108.000.000), incluido los impuestos a que haya lugar.</t>
  </si>
  <si>
    <t>1. Apoyar el desarrollo de actividades técnicas, administrativas y de gestión requeridas por la Dirección de Ordenamiento Ambiental Territorial y SINA, orientadas al cumplimiento de los objetivos, metas e indicadores institucionales. 2. Apoyar en la elaboración, revisión y/o consolidación de documentos técnicos, informes, actas, presentaciones, memorandos y demás insumos que se deriven de las acciones adelantadas por la Dirección, garantizando la coherencia con los lineamientos institucionales. 3. Apoyar la coordinación y articulación de acciones interinstitucionales, mediante la participación en reuniones, mesas de trabajo y espacios de concertación, así como el seguimiento a compromisos derivados de dichos escenarios. 4. Brindar apoyo en la sistematización y análisis de información técnica y administrativa, contribuyendo a la generación de reportes, bases de datos e insumos que respalden la toma de decisiones del director 5. Todas las demás que le sean asignadas por el supervisor del contrato y tengan relación con el objeto.</t>
  </si>
  <si>
    <t>El término estrictamente indispensable para que el contratista cumpla con el objeto y obligaciones contractuales será 9 meses.</t>
  </si>
  <si>
    <t>NUBIA CENID PULIDO VERANO</t>
  </si>
  <si>
    <t>Prestar servicios profesionales para apoyar a la Dirección de Ordenamiento Ambiental Territorial y SINA en la gestión, implementación y consolidación de acciones que permitan dar continuidad al ejercicio de la función de inspección y vigilancia sobre las Corporaciones Autónomas Regionales y de Desarrollo Sostenible, de acuerdo a las necesidades y el estado actual del proceso, y apoyar los demás temas jurídicos que le sean asignados por parte de la Dirección y correspondan a las funciones a cargo del Grupo Sistema Nacional Ambiental.</t>
  </si>
  <si>
    <t>El valor del contrato a celebrar es hasta por la suma de CIENTO TRES MILLONES DOSCIENTOS SEIS MIL PESOS M/CTE ($103.206.000), incluido los impuestos a que haya lugar.</t>
  </si>
  <si>
    <t>1. Apoyar a la Dirección de Ordenamiento Ambiental Territorial y Sistema Nacional Ambiental en la concertación del procedimiento institucional para el ejercicio de la función de inspección y vigilancia por parte del Ministerio sobre las Corporaciones Autónomas Regionales y de Desarrollo Sostenible, para su posterior adopción en el Sistema de gestión de la calidad – SOMOSIG, por parte de la Oficina Asesora de Planeación. 2. Apoyar a la Dirección de Ordenamiento Ambiental Territorial y Sistema Nacional Ambiental en la socialización interna y externa (en caso de que sea procedente) del alcance, naturaleza, procedimiento y resultados de la función de inspección y vigilancia, y en el desarrollo de mesas de trabajo institucionales e interinstitucionales para tales fines. 3. Requerir la información a que haya lugar a las Corporaciones Autónomas Regionales y de Desarrollo Sostenible y efectuar el análisis preliminar de los informes allegados por ellas, en el marco de los procesos adelantados en ejercicio de la función de Inspección y Vigilancia, y en caso de requerirse, solicitar a las diferentes áreas técnicas del Ministerio el análisis técnico y/o jurídico de dicha información, en función del adecuada cumplimiento e implementación por parte de las Corporaciones Autónomas regionales y de Desarrollo Sostenible, de las políticas ambientales y la normativa que las hace exigibles, , para sugerirles la adopción voluntaria de los correctivos a que haya lugar y/o trasladar los resultados a los Entes de Control, según corresponda. 3. Apoyar a la Dirección en la proyección y/o revisión de respuestas a memorandos, peticiones, solicitudes, requerimientos de personas naturales y jurídicas, entes de control y despachos judiciales, relacionadas con el ejercicio de la facultad de inspección y vigilancia por parte del Ministerio sobre las Corporaciones Autónomas regionales y de Desarrollo Sostenible, de conformidad con lo previsto en la Ley 1755 de 2015. 4. Mantener actualizada la información sobre los procesos adelantados en virtud de las funciones de inspección y vigilancia del Ministerio sobre las Corporaciones, que incluya al menos, los datos de identificación de las peticiones, requerimientos, respuestas, las actuaciones realizadas en éstos y las autoridades ambientales involucradas, que sirva de insumo para la divulgación de la información resultante del ejercicio de dicha función. 5. Brindar apoyo a la Dirección en el marco de sus competencias y funciones, en el análisis, discusión y ajuste de proyectos normativos propuestos por el Ministerio o en los que éste deba emitir concepto. 6. Apoyar a la Dirección de Ordenamiento Ambiental Territorial y SINA, en el análisis de la información requerida para la participación del Ministerio en Consejos Directivos, instancias de concertación intersectorial, y espacios de discusión que así lo requieran. 7. Apoyar la elaboración de los informes de cumplimiento del Plan de Acción de la Dirección de Ordenamiento Ambiental Territorial y SINA en relación con los asuntos asociados con el objeto y las obligaciones de este contrato. 8. Apoyar con la proyección y tramite de las respuestas a derechos de petición, solicitudes de órganos de control y demás solicitudes internas y externas que le sean asignadas a la dirección. 9. Las demás obligaciones que le sean asignadas y que guarden relación directa con la naturaleza del objeto contractual.</t>
  </si>
  <si>
    <t>El término estrictamente indispensable para que el contratista cumpla con el objeto y obligaciones contractuales será 11 meses y 4 días, o hasta 30 de diciembre del año de la suscripción del contrato, lo primero que ocurra.</t>
  </si>
  <si>
    <t>ALVARO JAHIR ISAZA ALTAMAR</t>
  </si>
  <si>
    <t>Prestación de servicios profesionales a la Dirección de Ordenamiento Ambiental Territorial y SINA del Ministerio de Ambiente y Desarrollo Sostenible, como apoyo conceptual, técnico -jurídico y de gestión en los requerimientos que se realicen a esta Dirección, relacionados con las comunidades Negra, Afrodescendiente, Raizal y Palenquera, establecidas en el marco del Plan Nacional de Desarrollo y en la reglamentación.</t>
  </si>
  <si>
    <t>El valor del contrato a celebrar es hasta por la suma de NOVENTA Y NUEVE MILLONES NOVECIENTOS MIL PESOS M/CTE ($99.900.000), incluido los impuestos a que haya lugar.</t>
  </si>
  <si>
    <t>1. Desarrollar la estrategia correspondiente para atender los compromisos que entrega Dirección de Ordenamiento Ambiental Territorial, relacionadas con compromisos con comunidades negras, afrocolombianas, raizales y palenqueras. 2. Asistir en los espacios que se generen en el marco del cumplimiento del Decreto 1384 de 2023 con las comunidades Negras, Afrocolombianas, Raizales y Palenqueras. 3. Participar de las mesas técnicas y Comisión de Ley 70 convocadas por la Agencia Nacional de Tierras- ANT dentro del procedimiento de titulación colectiva a comunidades negras, afrocolombianas, raizales y palenqueras. 4. Adelantar las actividades técnica-jurídicas que sean necesarias para impulsar los compromisos establecidos en el Plan Nacional de Desarrollo, y/o sentencias a cargo de la Dirección de Ordenamiento Ambiental Territorial y Sistema Nacional Ambiental relacionados con los compromisos de las comunidades Negras, Afrocolombianas, Raizales y Palenqueras. 5. Promover espacios de diálogo respetuoso y horizontal con las comunidades negras, afrocolombianas, raizales y palenqueras para comprender sus necesidades, conocimientos tradicionales y visiones sobre el territorio, en cumplimiento de la implementación. 6. Realizar visitas a los consejos comunitarios que requieran acompañamiento de la DOAT, en el marco de las sentencias judiciales y procesos de reparación de víctimas que vinculen a este grupo étnico. 7. Las demás que le asigne el supervisor del contrato y que tengan relación directa con el objeto contractual.</t>
  </si>
  <si>
    <t>GINA PAOLA PEREZ SOTO</t>
  </si>
  <si>
    <t>ECONOMIA INTERNACIONAL</t>
  </si>
  <si>
    <t>Prestar servicios profesionales para apoyar a la Dirección de Ordenamiento Ambiental Territorial y Sistema Nacional Ambiental como enlace con la oficina de asuntos internacionales, de acuerdo con los requerimientos y compromisos de la Dirección en relación con colaboradores internacionales y cooperantes.</t>
  </si>
  <si>
    <t>El valor del contrato a celebrar es hasta por la suma de SESENTA Y DOS MILLONES CUATROCIENTOS MIL PESOS M/CTE (62.400.000), incluido los impuestos a que haya lugar.</t>
  </si>
  <si>
    <t>1. Prestar apoyo como enlace con la Oficina de Asuntos Internacionales. 2. Prestar apoyo a la Dirección en revisión de compromisos de la Dirección con cooperantes y/o colaboradores Nacionales e internacionales 3. Prestar apoyo en la revisión y seguimiento de las actividades a cargo de la Dirección en relación con el Fondo para el Medio Ambiente Mundial - GEF 4. Prestar apoyo en la revisión de aspectos que correspondan a las funciones de la Dirección en el marco de los memorandos de entendimiento y acuerdos de cooperación. 5. Todas las demás obligaciones que se le asignen por la supervisión en relación con el cumplimiento del objeto del contrato.</t>
  </si>
  <si>
    <t>El término estrictamente indispensable para que el contratista cumpla con el objeto y obligaciones contractuales será de será de 8 meses.</t>
  </si>
  <si>
    <t>ANGIE NATHALIA ARIZA QUINTERO</t>
  </si>
  <si>
    <t>Prestar los servicios profesionales apoyando el monitoreo y seguimiento de las líneas de acción estratégica de la Dirección de Ordenamiento Ambiental Territorial y SINA.</t>
  </si>
  <si>
    <t>El valor del contrato a celebrar es hasta por la suma de SESENTA Y SEIS MILLONES OCHICIENTOS MIL PESOS M/CTE (66.800.000), incluido los impuestos a que haya lugar.</t>
  </si>
  <si>
    <t>1. Prestar apoyo en el seguimiento de los indicadores indígenas establecidos en el marco del Plan Nacional de Desarrollo y que se encuentran a cargo de la Dirección. 2. Apoyar la revisión de compromisos y alcances de las Dirección en el marco de sentencias, demandas y procesos judiciales que se asignen a la Dirección en relación con compromisos indígenas., 3. Participar en las instancias de diálogo y concertación pertinentes en representación de la DOAT frente a temas de ordenamiento territorial ambienta indígena y general compromisos adquiridos en el marco del Plan Nacional de Desarrollo que sean de participación o liderazgo de la Dirección. 4. Participar en las reuniones relacionadas con las acciones misionales de la dependencia, dejando constancia formal de la asistencia a través de los correspondientes soportes, actas y otras fuentes de verificación pertinentes. 5. Apoyar en el cumplimiento de los compromisos indígenas a cargo de la dirección y en la implementación del Decreto 1275 de 2024. 6. Las demás obligaciones que se le asignen y que tengan relación directa con el objeto del contrato.</t>
  </si>
  <si>
    <t>El término estrictamente indispensable para que el contratista cumpla con el objeto y obligaciones contractuales será de será 11 meses y 4 días, o hasta 31 de diciembre del año de la suscripción del contrato, lo primero que ocurra.</t>
  </si>
  <si>
    <t>JUAN SEBASTIAN VALLE PARRA</t>
  </si>
  <si>
    <t>Prestar servicios profesionales a la Dirección de Cambio Climático y Gestión del Riesgo del Ministerio de Ambiente y Desarrollo Sostenible para apoyar al grupo de mitigación en la elaboración de insumos técnicos relacionados con financiamiento climático y con el diseño de instrumentos económicos y regulatorios orientados a la reducción de emisiones de gases de efecto invernadero.</t>
  </si>
  <si>
    <t>El valor del contrato a celebrar es hasta por la suma de SETENTA Y CINCO MILLONES DOSCIENTOS MIL PESOS M/CTE ($75.200.000),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</si>
  <si>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2. Apoyar al grupo de mitigación en la elaboración de insumos técnicos relacionados con financiamiento climático y con el diseño de instrumentos económicos y regulatorios orientados a la reducción de emisiones de gases de efecto invernadero.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</si>
  <si>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JHON LEONIS SEGOVIA LOZANO</t>
  </si>
  <si>
    <t>El valor del contrato a celebrar es hasta por la suma de VEINTINUEVE MILLONES SETECIENTOS DIEZ MIL NOVECIENTOS SESENTA Y OCHO PESOS M/CTE ($ 29.710.968), incluido los impuestos a que haya lugar.</t>
  </si>
  <si>
    <t>1. Atender los casos asignados por el aplicativo GEMA y/o demás aplicativos tecnológicos, dando cumplimiento con los tiempos establecidos por el supervisor del contrato 2. Realizar los mantenimientos preventivos, correctivos y rutinarios a la infraestructura del Ministerio, previa instrucción del supervisor del contrato. 3. Portar los elementos de seguridad industrial necesarios para realizar los mantenimientos locativos asignados que deberán ser asumidos por el contratista, en cumplimiento a las normas de Seguridad y Salud en el Trabajo. 4. Realizar la señalización y demarcación del sitio donde se están realizando los mantenimientos. 5. Mantener en adecuadas condiciones de orden y aseo el cuarto de mantenimiento en cumplimiento a los lineamientos del sistema de gestión ambiental respecto al manejo de residuos y sustancias químicas. 6. Responder por el cuidado y buen uso de las herramientas suministradas en calidad de préstamo por el Ministerio, que deberán ser devueltas para la finalización del contrato y pago del último informe. 7. Las demás actividades asignadas por el supervisor en relación con el objeto del contrato.</t>
  </si>
  <si>
    <t>El término estrictamente indispensable para que el contratista cumpla con el objeto y obligaciones contractuales será de DIEZ (10) MESES Y TRES (3) DÍAS, o hasta 31 de diciembre del año de la suscripción del contrato, lo primero que ocurra.</t>
  </si>
  <si>
    <t>WALTER PERDOMO GUTIERREZ</t>
  </si>
  <si>
    <t>ENFERMERIA</t>
  </si>
  <si>
    <t>Prestar servicios profesionales al Grupo de Talento Humano, en la ejecución de las actividades que en seguridad y salud en el trabajo estén orientadas al fortalecimiento de las actividades de vigilancia epidemiológica, promoción y prevención en salud laboral y a su vez la implementación y seguimiento de los teletrabajadores</t>
  </si>
  <si>
    <t>El valor del contrato a celebrar es hasta por la suma de SETENTA Y DOS MILLONES TRESCIENTOS SESENTA Y SEIS MIL SEISCIENTOS SESENTA Y SIETE PESOS M/CTE ($72.366.667), incluido los impuestos a que haya lugar</t>
  </si>
  <si>
    <t>El término estrictamente indispensable para que el contratista cumpla con el objeto y obligaciones contractuales será ONCE (11) MESES Y CUATRO (4) DÍAS, o hasta 31 de diciembre del año de la suscripción del contrato, lo primero que ocurra.</t>
  </si>
  <si>
    <t>KAROLIN MARY FRANCO CASTAÑO</t>
  </si>
  <si>
    <t>Prestar servicios profesionales para apoyar la gestión estratégica y el fortalecimiento del recaudo efectivo de los aportes adeudados por las Corporaciones al Fondo de Compensación Ambiental (FCA), así como brindar el acompañamiento técnico a la Oficina Asesora de Planeación del Ministerio de Ambiente y Desarrollo Sostenible en la atención y seguimiento de requerimientos relacionados con los fondos de la Entidad.</t>
  </si>
  <si>
    <t>El valor del contrato a celebrar es hasta por la suma de NOVENTA MILLONES QUINIENTOS NOVENTA Y TRES MIL OCHOCIENTOS PESOS M/CTE ($90.593.800), incluido los impuestos a que haya lugar.</t>
  </si>
  <si>
    <t>1. Prestar asistencia técnica a la Oficina Asesora de Planeación del Ministerio de Ambiente y Desarrollo Sostenible en la formulación, seguimiento y ejecución de acciones que permitan el recaudo efectivo de los recursos adeudados al Fondo de Compensación Ambiental – FCA por parte de las Corporaciones Autónomas Regionales, conforme a la normatividad vigente. 2. Brindar apoyo para la adecuada articulación institucional con las dependencias internas del Ministerio y con las entidades externas competentes, realizando las acciones que se requieran para el recaudo del FCA, en concordancia con los lineamientos impartidos por la Oficina Asesora de Planeación. 3. Apoyar en la elaboración de informes técnicos periódicos que contengan el análisis del estado de cartera del FCA, el comportamiento del recaudo y demás insumos técnicos requeridos por el supervisor del contrato para la adecuada toma de decisiones institucionales. 4. Prestar apoyo en la redacción y consolidación de comunicaciones periódicas dirigidas a las Corporaciones beneficiarias del FCA, con los conceptos, evaluaciones e informes de seguimiento sobre el avance en la ejecución de los recursos de inversión y funcionamiento asignados, incluyendo saldos de vigencias anteriores, en el marco del monitoreo y acompañamiento institucional. 5. Brindar apoyo técnico en la respuesta y trámite de derechos de petición, requerimientos, consultas y demás solicitudes recibidas por el Ministerio relacionadas con el Fondo de Compensación Ambiental – FCA y demás fondos que administre el Ministerio, cuando así se requiera. 6. Realizar las demás actividades solicitadas por el supervisor que tengan relación con el objeto contractual.</t>
  </si>
  <si>
    <t>1.⁠ ⁠ Acompañar al Grupo de Talento Humano en el diseño, revisión y/o actualización, así como la implementación de los programas que hacen parte de Medicina Preventiva del Trabajo del SG-SST (Programas de vigilancia epidemiológica, programa de rehabilitación) 2.⁠ ⁠ Seguimientos a los casos especiales de Enfermedades Laborales e Incapacidades Prolongadas y patologías de alto riesgo (catastróficas). 3.⁠ ⁠ Apoyar el seguimiento al cumplimiento de las recomendaciones y restricciones médicas laborales de los colaboradores con el acompañamiento médico de la ARL.⁠ 4. ⁠ Realizar el seguimiento a la matriz de enfermedades laborales que se encuentres en proceso de calificación o calificadas con los insumos entregados por los líderes de los SVE. 5.⁠ ⁠ Brindar acompañamiento en la investigación de las enfermedades en proceso de calificación y de accidentes e incidentes laborales. 6. ⁠ Apoyar junto con el médico de la IPS que tiene a cargo los exámenes médicos la consolidación y revisión de los diagnósticos de condiciones de salud e implementar las acciones pertinentes según los resultados. 7.⁠ Apoyar la revisión del profesiograma de la entidad en conjunto con el médico de la IPS que tiene a cargo los exámenes médicos, de acuerdo con la matriz de peligros identificada en el Ministerio para funcionarios y contratistas. 8. Las demás relacionadas con el objeto del contrato</t>
  </si>
  <si>
    <t>DIEGO ANDRES GOMEZ POLANIA</t>
  </si>
  <si>
    <t>El término estrictamente indispensable para que el contratista cumpla con el objeto y obligaciones contractuales será once (11) meses y cuatro (4) días o hasta 31 de diciembre del 2026, lo primero que ocurra.</t>
  </si>
  <si>
    <t>El valor del contrato a celebrar es hasta por la suma de CINCUENTA Y SEIS MILLONES SETECIENTOS OCHENTA MIL PESOS M/CTE ($56.780.000), incluido los impuestos a que haya lugar.</t>
  </si>
  <si>
    <t>1. Realizar los informes mensuales sobre el avance y la ejecución de los compromisos derivados de las reuniones relacionadas con el manejo de bienes muebles e inmuebles del Ministerio. 2. Apoyar con la elaboración de los informes y consolidación de documentos para el trámite de la cuenta de cobro de los contratos a cargo del grupo. 3. Tramitar oportunamente las peticiones, quejas, reclamos, sugerencias, denuncias y/u otros documentos recibidos a través del sistema de gestión documental, evitando el vencimiento de los términos establecidos en la normatividad vigente y siguiendo los lineamientos impartidos por la entidad. 4. Apoyar en la identificación de los bienes susceptibles de baja, elaborando los documentos necesarios para ser presentados al Comité para la Gerencia y Administración de Bienes Muebles e Inmuebles de la entidad. 5. Apoyar la supervisión de los contratos que le sean asignados, revisando los informes de actividades para la aprobación y firma del supervisor del contrato. 6. Apoyar el proceso de levantamiento, actualización y legalización de los inventarios asignados a los funcionarios y en custodia del almacén, generando los soportes documentales y actualizaciones en el software del almacén. 7. Realizar, Actualizar, modificar e implementar acciones de mejora en las guías, procedimientos y formatos relacionados con las actividades del almacén. Adicionalmente, realizar seguimiento al correcto diligenciamiento y uso adecuado de los mismos para garantizar su posterior custodia, en el marco del Sistema de Gestión de Calidad. 8. Realizar el seguimiento a los planes de mejoramiento relacionados con los bienes muebles e inmuebles de la entidad. 9. Apoyar en los procesos de control y administración de los expedientes y documentos de gestión expedidos por el Almacén de acuerdo con las TRD del Grupo de servicios Administrativos cumpliendo con la correcta organización de los archivos de gestión de conformidad con la Ley General de Archivo y demás normas concordantes. 10.Las demás actividades que le sean asignadas por el supervisor del contrato, relacionadas con el objeto contractual.</t>
  </si>
  <si>
    <t>CESAR ANTONIO CRISTANCHO MOLINA</t>
  </si>
  <si>
    <t>Prestar servicios profesionales especializados para apoyar la formulación, implementación, evaluación y fortalecimiento de la gestión interinstitucional de los proyectos y planes en el marco del "Programa Estratégico para la Paz Social y Ambiental a través del Ordenamiento del Territorio Alrededor del Agua en la ecorregión del Macizo Colombiano", territorio priorizado en el Plan Nacional de Desarrollo 2022-2026 "Colombia Potencia Mundial de la Vida"</t>
  </si>
  <si>
    <t>El valor del contrato a celebrar es hasta por la suma de CIENTO CINCUENTA Y NUEVE MILLONES CUATROCIENTOS SESENTA MIL PESOS M/CTE ($159.460.000), incluido los impuestos a que haya lugar.</t>
  </si>
  <si>
    <t>1. Elaborar y presentar dentro de los primeros diez (10) días hábiles siguientes al inicio de la ejecución del contrato un cronograma con el desarrollo de actividades, metodologías y estrategias en el marco de los objetivos definidos con el equipo correspondiente. 2. Brindar apoyo y acompañamiento en la estructuración e implementación de estrategias, acciones e instrumentos de ordenamiento, planificación y gobernanza en el territorio priorizado, de acuerdo con los lineamiento del Plan Nacional de Desarrollo 3. Acompañar los procesos de formulación e implementación de instrumentos normativos, planes, programas y proyectos, incluyendo aquellos financiados con recursos de regalías, cooperación internacional y del fondo para la vida y la biodiversidad, con el propósito de contribuir al cumplimiento de compromisos estratégicos y de inversión ambiental en el territorio priorizado 4. Apoyar el seguimiento a la gestión y resultados de los planes, programas y proyectos implementados en el territorio priorizado, incluyendo aquellos relacionados con el proceso en la central hidroeléctrica el Quimbo, Huila 5. Fomentar la articulación y el intercambio de información entre las entidades del Sistema Nacional Ambiental -SINA- para fortalecer la consolidación de información técnica y científica que respalde la toma de decisiones en el territorio priorizado 6. Apoyar la organización y desarrollo de reuniones, comités, mesas de trabajo y espacios de diálogo en el territorio priorizado, con el objetivo de fortalecer la articulación del ministerio de ambiente y desarrollo sostenible con autoridades ambientales, entes territoriales, agencia no gubernamentales (nacionales e internacionales), comunidades, entes públicos y privados (del orden regional y nacional), entre otros grupos de interés 7. Desarrollar las actividades complementarias que se requieran en el marco del objeto del contrato y que contribuyan al cumplimiento de las acciones establecidas en los instrumentos de planificación del territorio priorizado</t>
  </si>
  <si>
    <t>MARILISSA MATOZA DEVOZ</t>
  </si>
  <si>
    <t>Prestar servicios profesionales al Grupo de Comunicaciones apoyando la proyección y generación de contenidos creativos que serán publicados en las diversas plataformas digitales del Ministerio mediante los que se informe a la ciudadanía de los mismos.</t>
  </si>
  <si>
    <t>El valor del contrato a celebrar es hasta por la suma de SESENTA Y SEIS MILLONES CIENTO TREINTA Y TRES MIL TRESCIENTOS TREINTA Y TRES PESOS M/CTE ($66.133.333), incluido los impuestos a que haya lugar.</t>
  </si>
  <si>
    <t>1. Apoyar, según requerimiento del supervisor la producción y presentación de contenidos efectivos y en lenguaje claro para los medios de comunicación externa e interna, con los cuales se evidencie los planes, proyectos y actividades que genera la Entidad. 2. Apoyar la presentación de eventos a cargo del Ministerio de Ambiente y Desarrollo Sostenible que serán publicados en las diferentes plataformas digitales de la Entidad, así como apoyar la logística u organización de los mismos. 3. Apoyar, según requerimiento de la supervisión, la elaboración de guiones con los cuales se socialice la gestión de la entidad, tanto a nivel externo como interno. 4. Apoyar la puesta en marcha de estrategias comunicacionales institucionales mediante las que se genere conocimiento a la ciudadanía de los proyectos, planes, programas, actividades, entre otros a cargo de la Entidad. 5. Asistir a las reuniones citadas por el grupo de Comunicaciones y a todas aquellas que tengan que ver con el objeto del presente contrato. 6. Las demás que sean solicitadas por el Supervisor/a del contrato y que estén relacionadas con el objeto contractual.</t>
  </si>
  <si>
    <t>JOSÉ ROBERTO ARANGO ROMERO</t>
  </si>
  <si>
    <t>TECNOLOGIA EN DISEÑO GRAFICO</t>
  </si>
  <si>
    <t>Prestar servicios de apoyo a la gestión al Grupo de Comunicaciones del Ministerio de Ambiente y Desarrollo Sostenible en la creación conceptual y gráfica de piezas visuales destinadas a fortalecer la comunicación institucional internamente.</t>
  </si>
  <si>
    <t>El valor del contrato a celebrar es hasta por la suma de CUARENTA Y TRES MILLONES TRESCIENTOS DIECISIETE MIL TRESCIENTOS TREINTA Y TRES PESOS M/CTE ($43.317.333), incluido los impuestos a que haya lugar.</t>
  </si>
  <si>
    <t>1. Apoyar la elaboración de las piezas graficas que le sean requeridas, para las estrategias a cargo del Ministerio de Ambiente y Desarrollo Sostenible. 2. Brindar apoyo al Grupo de Comunicaciones en la construcción creativa de productos, copys y del diseño de las piezas audiovisuales como parte de la estrategia de comunicaciones del Ministerio la cual será objeto de divulgación. 3. Brindar apoyo en las solicitudes de las áreas relacionadas con la maquetación y composición de los diferentes libros (políticas, guías, lineamientos, etc.) que emita el Ministerio para divulgar su gestión. 4. Apoyar a las diversas áreas del Ministerio de Ambiente y Desarrollo Sostenible en la impresión de archivos de gran formato, tales como cartografías y cuadros de Excel, entre otros. 5. Realizar mensualmente el archivo de las imágenes y productos realizados fotográfico, proyectos editables y finalizado en la plataforma requerida por el supervisor, para la clara y eficiente búsqueda y consulta actual y posterior del equipo en el marco de la transparencia y buen manejo de la información. 6. Apoyar las respuestas de consultas, quejas, reclamos o peticiones que le sean asignadas. 7. Asistir a las reuniones citadas por el grupo de Comunicaciones y a todas aquellas que tengan que ver con el objeto del presente contrato. 8. Las demás que sean solicitadas por el Supervisor/a del contrato y que estén relacionadas con el objeto contractual.</t>
  </si>
  <si>
    <t>El término estrictamente indispensable para que el contratista cumpla con el objeto y obligaciones contractuales será de OCHO (8) MESES Y VEINTIDÓS (22) DÍAS CALENDARIO o hasta 31 de diciembre del año de la suscripción del contrato, lo primero que ocurra.</t>
  </si>
  <si>
    <t>ELKIN PAUL RODRIGUEZ SAENZ</t>
  </si>
  <si>
    <t>Prestar servicios profesionales al Grupo de Control Interno Disciplinario, orientados al apoyo en la implementación y fortalecimiento de acciones preventivas para la mitigación del riesgo disciplinario y la promoción del cumplimiento oportuno y adecuado de los deberes funcionales al interior de la entidad, así como en el apoyo jurídico en la tramitación de las actuaciones disciplinarias que le sean asignadas, conforme al marco normativo vigente.</t>
  </si>
  <si>
    <t>El valor del contrato a celebrar es hasta por la suma de CINCUENTA Y DOS MILLONES DOSCIENTOS NOVENTA Y UN MIL TRESCIENTOS NUEVE PESOS M/Cte ($52.291.309), incluido los impuestos a que haya lugar.</t>
  </si>
  <si>
    <t>1. Proponer acciones de carácter preventivo, orientadas a promover el cumplimiento oportuno y adecuado de las disposiciones legales y reglamentarias que rigen la actuación administrativa y disciplinaria de la entidad. Realizar capacitaciones de periodicidad mensual al interior de la Entidad, enfocadas en la prevención de faltas disciplinarias, especialmente aquellas derivadas del eventual incumplimiento de los términos legales para la atención oportuna de las peticiones, quejas, reclamos, sugerencias y denuncias (PQRSD), de conformidad con el marco normativo vigente. Proyectar los actos administrativos que deban expedirse como resultado del análisis factico-jurídico de los procesos disciplinarios, así como de las quejas e informes que le sean asignados, de conformidad con el ordenamiento jurídico vigente. Revisar el Gestor de Correspondencia con el fin de verificar la incorporación oportuna y adecuada de la documentación a los expedientes disciplinarios, contribuyendo a la organización, trazabilidad y control de los procesos como medida de mitigación del riesgo disciplinario. Participar en las reuniones que le sean requeridas en el marco del objeto del contrato, aportando las evidencias del caso. Guardar la debida reserva respecto de la información, documentación y datos a los que tenga acceso con ocasión de la ejecución del contrato, en los términos previstos en la normativa aplicable y como parte de las medidas de control preventivo institucional. Las demás que le sean asignadas y que tengan relación con el objeto del contrato.</t>
  </si>
  <si>
    <t>El término estrictamente indispensable para que el contratista cumpla con el objeto y obligaciones contractuales será de SIETE (7) meses, previo cumplimiento de los requisitos de perfeccionamiento y ejecución del contrato, sin exceder el 31 de diciembre de 2026.</t>
  </si>
  <si>
    <t>LILIANA PATRICIA PEREZ HERRERA</t>
  </si>
  <si>
    <t>Prestar servicios profesionales para apoyar a la Oficina Asesora de Planeación del Ministerio de Ambiente y Desarrollo Sostenible, mediante el acompañamiento técnico‑administrativo de los fondos en los que ejerce funciones de Secretaría Técnica, incluyendo la validación del recaudo del Fondo de Compensación Ambiental (FCA) y determinación de las obligaciones financieras vinculadas y acompañamiento a las entidades beneficiarias desde la presentación de proyectos conforme a los términos de referencia hasta el cierre efectivo de los mismos.</t>
  </si>
  <si>
    <t>1. Brindar acompañamiento a la Oficina Asesora de Planeación en el ejercicio de las secretarías técnicas de los Fondos a su cargo, atendiendo los lineamientos y directrices impartidas por la OAP, especialmente en la elaboración o actualización de los reglamentos operativos y los documentos asociados de los fondos administrados por el Ministerio de Ambiente y Desarrollo Sostenible, además de la consolidación y presentación de informes, citación y registro de las sesiones de comité de los fondos. 2. Realizar el acompañamiento de las entidades beneficiarias de los Fondos para entrega de los proyectos de inversión, verificando cumplimiento de requisitos de acuerdo con los términos de referencia de cada convocatoria y el reglamento operativo. 3. Apoyar en la elaboración de los pronunciamientos técnicos de los proyectos presentados a las convocatorias abiertas por el Ministerio y apoyar el proceso de seguimiento en la gestión de los informes de avance y finales, cierre de proyectos. 4. Prestar apoyo en la consolidación del registro y trazabilidad de los proyectos de inversión para la elaboración de reportes, informes, generar alertas y sobre el control del estado actual de los proyectos, solicitados por las secretarias técnicas de los Fondos, los miembros de los Comités, entidades beneficiarias, entes del y demás interesados 5. Prestar apoyo realizando la verificación de la información relacionada en las liquidaciones del FCA para adelantar la determinación de las obligaciones no liquidadas, generar las comunicaciones a las Corporaciones obligadas y/o proyectar los actos administrativos necesarios para el cobro. 6. Brindar apoyo en la consolidación de la información generada en las bases de datos oficiales de la Oficina de Planeación y la conformación de los expedientes digitales o físicos con el fin de hacer la trasferencia al grupo de gestión documental de manera periódica (mensual). 7. Realizar las demás actividades solicitadas por el supervisor que tengan relación con el objeto contractual.</t>
  </si>
  <si>
    <t>HERNANDO JOSE GUTIERREZ VERGARA</t>
  </si>
  <si>
    <t>Prestar los servicios profesionales jurídicos a la Oficina Asesora Jurídica en la proyección de instrumentos normativos para la implementación de las políticas, planes, proyectos y estrategias del Ministerio de Ambiente y Desarrollo Sostenible, asuntos de gestión pública de contratación estatal y derecho administrativo, así como la representación judicial, extrajudicial y seguimiento de los procesos contencioso administrativos, acciones constitucionales, respuestas a los requerimientos formulados por los entes externos de control, peticiones presentadas por entidades del SINA y ciudadanía en general y demás actuaciones judiciales en las que la Entidad sea parte.</t>
  </si>
  <si>
    <t>El valor del contrato a celebrar es hasta por la suma de $ 70.000.000</t>
  </si>
  <si>
    <t>1. Proyectar y/o revisar conceptos jurídicos, instrumentos normativos, directivas, circulares y demás documentos jurídicos requeridos orientados a garantizar la adecuada formulación, interpretación y aplicación de políticas ambientales en consonancia con el marco legal vigente. 2. Brindar acompañamiento jurídico a la Oficina Asesora Jurídica en la gestión y desarrollo de los asuntos de contratación pública, incluyendo la elaboración de conceptos, la atención de requerimientos, la revisión y trámite de procesos y asuntos transversales de conocimiento de la Oficina Asesora Jurídica. 3. Proyectar las respuestas a las PQRS, solicitudes de información, requerimientos que efectúen los órganos externos de control, peticiones presentadas por entidades del SINA, la ciudadanía en general y demás requerimientos allegados a la Oficina Asesora Jurídica dentro de los términos legales establecidos, de acuerdo con los lineamientos impartidos por la supervisión del contrato y adjuntando el reporte del sistema de Gestión documental que evidencia el estado de las asignaciones. 4. Ejercer la representación judicial y extrajudicial del Ministerio en los asuntos asignados, incluyendo aquellos relacionados con asuntos laborales y contractuales, promoviendo las actuaciones necesarias para la defensa de los intereses institucionales y ambientales e interviniendo en procesos judiciales, administrativos, constitucionales y demás escenarios conforme a la normatividad vigente. 5. Garantizar el registro, actualización y conservación de la información de los procesos y trámites asignados en las plataformas y sistemas de gestión documental y jurídica dispuestos por la Oficina Asesora Jurídica, asegurando la trazabilidad de las actuaciones relacionadas con órdenes judiciales y el cumplimiento de las directrices del Sistema Integrado de Gestión de Calidad. 6. Participar preparación y ejecución de las reuniones que le sean asignadas por el Supervisor, en el marco del objeto y obligaciones contractuales, con el fin de promover acciones que contribuyan al cumplimiento de la misión de la dependencia. 7. Las demás actividades asignadas por el Supervisor del Contrato y que estén relacionadas con el objeto contractual.</t>
  </si>
  <si>
    <t>El término estrictamente indispensable para que el contratista cumpla con el objeto y obligaciones contractuales será de siete (7) meses, o hasta 31 de diciembre del año de la suscripción del contrato, lo primero que ocurra.</t>
  </si>
  <si>
    <t>JUAN MANUEL GUERRERO CLAVIJO</t>
  </si>
  <si>
    <t>Prestar servicios profesionales al Ministerio de Ambiente y Desarrollo Sostenible con el fin de realizar la toma de fotografías, la grabación y producción de vídeos que sean requeridos para divulgar los servicios, proyectos, actividades y logros de la Entidad.</t>
  </si>
  <si>
    <t>El valor del contrato a celebrar es hasta por la suma de SESENTA Y DOS MILLONES SETECIENTOS CINCUENTA MIL PESOS M/CTE ($62.750.000), incluido los impuestos a que haya lugar.</t>
  </si>
  <si>
    <t>1. Brindar apoyo y soporte audiovisual al equipo digital y periodístico del Ministerio de Ambiente y Desarrollo Sostenible, con la preproducción, producción y postproducción de diferentes tipos de productos y formatos que se requieren en las diferentes redes sociales. 2. Apoyar la realización de creación de contenidos y apoyar en la grabación en video y fotografía de las ruedas de prensa, jornadas de prevención y demás actividades internas y externas. 3. Brindar acompañamiento en el proceso de edición y animación de videos inclusivos, que cuenten con subtítulos en varios idiomas y/o lenguaje de señas. 4. Apoyar la elaboración de guiones conforme a los productos requeridos por el supervisor del contrato o quien este designe. 5. Apoyar el desarrollo de las transmisiones que sean realizadas por el grupo de comunicaciones del ministerio 6. Realizar mensualmente el archivo de las imágenes y productos realizados fotográfico, proyectos editables y finalizado en la plataforma determinada por el supervisor del contrato, para la clara y eficiente búsqueda y consulta actual y posterior del equipo en el marco de la transparencia y buen manejo de la información. 7. Asistir a las reuniones citadas por el grupo de Comunicaciones y a todas aquellas que tengan que ver con el objeto del presente contrato. 8. Las demás que sean solicitadas por el Supervisor/a del contrato y que estén relacionadas con el objeto contractual.</t>
  </si>
  <si>
    <t>El término estrictamente indispensable para que el contratista cumpla con el objeto y obligaciones contractuales será de OCHO (8) MESES Y ONCE (11) DÍAS CALENDARIO, sin que exceda el 31 de diciembre del año de la suscripción del contrato.</t>
  </si>
  <si>
    <t>MANUEL ALEJANDRO PANESSO POVEDA</t>
  </si>
  <si>
    <t>Prestar servicios profesionales para apoyar a la Oficina Asesora de Planeación del Ministerio de Ambiente y Desarrollo Sostenible, en el desarrollo de la campaña de comunicación SOMOSIG, a través de la ejecución y seguimiento de las actividades que permitan la generación de estrategias y piezas gráficas relacionadas con el Sistema Integrado de Gestión y el Modelo Integrado de Planeación y Gestión.</t>
  </si>
  <si>
    <t>1. Apoyar la planeación de la estrategia global de comunicación del Sistema Integrado de Gestión, así como, las campañas y tácticas derivadas para el cumplimiento de sus objetivos, apoyando a la Oficina Asesora de Planeación, fortaleciendo la imagen institucional manteniendo la línea e identidad gráfica del Ministerio. 2. Apoyar la producción o actualización de acuerdo con el plan de medios derivado de la estrategia de comunicación de piezas de audio, audiovisuales o multimedia para publicación permanente en medios virtuales e internos del Ministerio con material del Sistema Integrado de Gestión, y los solicitados por la Oficina Asesora de Planeación, para el cumplimiento de los objetivos de la estrategia de Comunicación del SIG y su fortalecimiento. 3. Apoyar la producción del material gráfico necesario para las campañas comunicativas planteadas dentro de la estrategia de comunicación del SIG, y los requeridos por la Oficina Asesora de Planeación, dando prioridad al cumplimiento de los objetivos planteados en la estrategia de Comunicación del SIG. 4. Apoyar el desarrollo de un nuevo medio de comunicación del Sistema Integrado de Gestión, por medio de la herramienta online SOMOSIG consignando allí piezas comunicativas, boletines periódicos y material virtual del Sistema Integrado de Gestión y la Oficina Asesora de Planeación, para el cumplimiento de los objetivos planteados en la estrategia de Comunicación del SIG. 5. Apoyar en diseño e imagen la actualización de los documentos e información de la herramienta SOMOSIG en el proceso de actualización permanente y desarrollos de dicha herramienta. 6. Prestar apoyo en la preparación, ejecución o asistencia a las reuniones o actividades pertinentes para la estrategia de comunicación del SIG y las demás relacionadas con el grupo del Sistema Integrado de Gestión y la Oficina Asesora de Planeación.</t>
  </si>
  <si>
    <t>El término estrictamente indispensable para que el contratista cumpla con el objeto y obligaciones contractuales será 10 meses, o hasta 30 de diciembre de 2026, lo primero que ocurra.</t>
  </si>
  <si>
    <t>ANA PATRICIA AJCANAMIJOY JACANAMIJOY</t>
  </si>
  <si>
    <t>LICENCIATURA EN EDUCACION BASICA CON ENFASIS EN CIENCIAS SOCIALES</t>
  </si>
  <si>
    <t>Prestación de servicios profesionales al Viceministerio de Ordenamiento Ambiental del Territorio para apoyar el relacionamiento, articulación y gestión de los temas étnicos cuyas áreas temáticas sean del Viceministerio.</t>
  </si>
  <si>
    <t xml:space="preserve">1. Apoyar el relacionamiento y el diálogo con comunidades y grupos étnicos en los temas estratégicos para el Viceministerio y gestionar los compromisos derivados de las mismas. 
2. Compilar, organizar y analizar información relacionada con el seguimiento a los compromisos étnicos acordados en el marco del Plan Nacional de Desarrollo, con el fin de facilitar su trazabilidad y reporte por parte del Viceministerio. 
3. Apoyar la atención a compromisos étnicos producto de mesas, reuniones y actos sancionatorios que contemplen temas relacionados con el Viceministerio y sus áreas adscritas 
4. Elaborar y recopilar insumos técnicos de los temas relacionados con las áreas del viceministerio para apoyar las respuestas institucionales que deban generarse desde el Viceministerio 
5. Participar en las reuniones donde se convoque, proyectar y generar respuesta a los PQRS asignados, elaborar los insumos técnicos que sean asignados y estén vinculados con su objeto contractual. </t>
  </si>
  <si>
    <t>El valor del contrato a celebrar es hasta por la suma de SETENTA MILLONES DE PESOS PESOS M/CTE ($ 70.000.000) incluido los impuestos a que haya lugar.</t>
  </si>
  <si>
    <t>ETHEL MARGARITA MORALES GIL</t>
  </si>
  <si>
    <t>El término estrictamente indispensable para que el contratista cumpla con el objeto y obligaciones contractuales será de DIEZ (10) meses.</t>
  </si>
  <si>
    <t>LAURA VANESSA MARIN MARIN</t>
  </si>
  <si>
    <t>Prestar servicios profesionales al Grupo de Recursos Genéticos de la Dirección de Bosques, Biodiversidad y Servicios Ecosistémicos del Ministerio de Ambiente y Desarrollo Sostenible, desde el componente técnico para apoyar la aplicación del Régimen Común sobre acceso a los recursos genéticos.</t>
  </si>
  <si>
    <t>1. Apoyar el análisis técnico para las solicitudes relacionadas con el régimen de acceso a los recursos 
genéticos y productos derivados. 
2. Elaborar desde componente técnico, lo correspondiente a la expedición de los dictámenes técnicos 
legales e informes de seguimiento en las solicitudes de contratos de acceso a los recursos genéticos y 
productos derivados. 
3. Proyectar reportes con la actualización mensual de los registros de información para el seguimiento al 
régimen de contrato de acceso a recursos genéticos y productos derivados. 
4. Tramitar las respuestas a las PQRS asignadas, conforme a los términos legales vigentes, a través de 
las plataformas institucionales.
5. Las demás actividades que se requieran en el marco de la ejecución del objeto del contrato.</t>
  </si>
  <si>
    <t>El valor del contrato a celebrar es hasta por la suma de CINCUENTA Y OCHO MILLONES NOVECIENTOS DIECISEIS MIL PESOS M/CTE ($58.916.000) incluido los impuestos a que haya lugar.</t>
  </si>
  <si>
    <t>MERY HELLEN SAMIENTO CASTILLO</t>
  </si>
  <si>
    <t>1. Proyectar los actos administrativos y demás documentos jurídicos relacionados con la conservación, 
uso, manejo y ordenación de las reservas Forestales Nacionales y de la biodiversidad
2. Proyectar las respuestas de las PQRS y demás requerimientos relacionados con el objeto del contrato, 
dentro de los tiempos requeridos. 
3. Apoyar a la Dirección en la supervisión de los contratos y/o convenios, así como participar en las 
diferentes mesas de trabajo, reuniones y comités, relacionados con los trámites a cargo cuando se 
requiriera por parte del supervisor.
4. Evidenciar la ejecución de las actividades creadas mediante el Sistema de Información para la Gestión 
de Trámites Ambientales SILAMC a través de reporte emitido por este, según corresponda. 
5. Remitir al archivo de la entidad los documentos que le sean asignados y los que elabore, mediante el 
formato único de inventario documental (FUID)
6. Las demás que se requieran para la adecuada ejecución del objeto contractual.</t>
  </si>
  <si>
    <t>El valor del contrato a celebrar es hasta por la suma de SESENTA Y TRESMILLONES DEPESOS M/CTE ($63.000.000), incluido los impuestos a que haya lugar.</t>
  </si>
  <si>
    <t>EDISON JAVIER VELASQUEZ RODRIGUEZ</t>
  </si>
  <si>
    <t>Prestar servicios profesionales para apoyar a la Oficina Asesora de Planeación del Ministerio de Ambiente y Desarrollo Sostenible, realizando las acciones encaminadas a garantizar el fortalecimiento, mantenimiento y mejora del Sistema de Integrado de Gestión, las políticas del Modelo Integrado de Planeación y Gestión, así como, la metodología de administración de riesgos vigente del ministerio.</t>
  </si>
  <si>
    <t>El valor del contrato a celebrar es hasta por la suma de OCHENTA Y CUATRO MILLONES DE PESOS M/CTE ($84.000.000), incluido los impuestos a que haya lugar.</t>
  </si>
  <si>
    <t>1. Apoyar la ejecución de las actividades del Sistema Integrado de Gestión, orientadas al fortalecimiento del control operacional de los Sistemas de Gestión Ambiental y de Seguridad y Salud en el Trabajo. Brindar apoyo a la preparación de la información tanto en la planificación, preparación y atención de las auditorías del Sistema Integrado de Gestión, en cumplimiento al programa de auditoria vigente del Sistema Integrado de Gestión y otras que se desarrollen en el marco de los requisitos legales y otros aplicables al ministerio. Apoyar la revisión, actualización, socialización y capacitación del plan de emergencias y contingencias, relacionado al control operacional del Sistema de Gestión Ambiental y sus riesgos identificados. Brindar apoyo a la formulación e implementación del Plan de Acción Climático (Ley 2169 del 2021) y el Plan de Gestión de Eficiencia Energética (PGEE) en el marco del Sistema Integrado de Gestión. Apoyar las actividades para la formulación, monitoreo y seguimiento del Mapa de Riesgos del Ministerio de Ambiente y Desarrollo Sostenible, de acuerdo con la metodología vigente del DAFP, en el marco del Sistema Integrado de Gestión y el cumplimiento de requisitos legales aplicables. Brindar acompañamiento al desarrollo e implementación de estrategias de comunicación, apropiación y toma de conciencia del Sistema Integrado de Gestión y uso de los módulos de la herramienta SomoSIG relacionados como herramientas para la mejora del desempeño institucional y el mantenimiento del Sistema del Sistema Integrado de Gestión. Apoyar en las reuniones de trabajo convocadas, proporcionando evidencia de asistencia, memorias y seguimiento de los compromisos adquiridos. Brindar apoyo en la proyección, verificación y ajuste de los documentos de los procesos asignados del Sistema Integrado de Gestión del Ministerio. Apoyar las actividades requeridas por el Departamento Administrativo de la Función Pública en el marco de la Política de Gestión Ambiental del Modelo Integrado de Planeación y Gestión. 10. Las demás actividades asignadas por la supervisión del contrato, siempre que guarden relación con el objeto contractual.</t>
  </si>
  <si>
    <t>El término estrictamente indispensable para que el contratista cumpla con el objeto y obligaciones contractuales será de 7 meses o hasta 31 de diciembre del año de la suscripción del contrato, lo primero que ocurra.</t>
  </si>
  <si>
    <t>DANYS WILFREDO ORTIZ OLARTE</t>
  </si>
  <si>
    <t>Prestar servicios profesionales en la Dirección de Cambio Climático y Gestión del Riesgo del Ministerio de Ambiente y Desarrollo sostenible para apoyar en la consolidación y desarrollo de la agenda técnica de trabajo en la gestión del cambio climático y gestión de riesgo, así como los diferentes ejes estratégicos trazados por esta área técnica, así como actividades de articulación con los diferentes grupos de trabajo y otras dependencias del ministerio.</t>
  </si>
  <si>
    <t>1. ⁠ Apoyar en la consolidación y desarrollo de una agenda de trabajo conjunto entre la dirección y sus diferentes grupos de trabajo, otras dependencias del Ministerio, entidades públicas y organizaciones en materia de mitigación y adaptación al cambio climático, gestión del riesgo, financiamiento climático y aquellas temáticas o programas que sean priorizados por la dirección 2. Apoyar en el seguimiento de la agenda regulatoria de la DCCGR, de acuerdo con la priorización hecha de la dirección, esto incluye todas las articulaciones necesarias y elaboración de insumos que sean solicitados desde la dirección de la DCCGR. 3. Estructurar insumos y generación de reportes para la construcción de una agenda de adaptación al cambio climático, que consolide una articulación entre la perspectiva y prioridades sectoriales con las necesidades y contextos de los territorios. 4. Apoyar en la construcción de ayudas memoria e insumos para el(la) director(a), de las temáticas asociadas a la dimensión de la mitigación en el país, así como el mercado de carbono, de acuerdo a las prioridades y líneas de trabajo que lleva la DCCGR. 5. Realizar apoyo a la supervisión de contratos de prestación de servicios a cargo del despacho del Director(a), realizando el seguimiento correspondiente al desarrollo del objeto contractual y su alcance. 6. Brindar apoyo técnico en la administración de datos y la aplicación de métodos de análisis espacial para la gestión adecuada de la información geográfica de la Dirección 7. Participar en reuniones relacionadas con el objeto contractual, organizando en debida forma los soportes de la asistencia y ayudas de memoria correspondientes, en las carpetas digitales dispuestas por el supervisor o el despacho de la dirección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</si>
  <si>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MARIA ALEJANDRA ALBA VILLALOBOS</t>
  </si>
  <si>
    <t>El valor del contrato a celebrar es hasta por la suma de VEINTISIETE MILLONES DE PESOS M/CTE ($27.000.000), incluido los impuestos a que haya lugar.</t>
  </si>
  <si>
    <t>RAMON ALBERTO MONTERO PINZON</t>
  </si>
  <si>
    <t>El término estrictamente indispensable para que el contratista cumpla con el objeto y obligaciones contractuales será NUEVE (09) MESES Y DIECISÉIS (16) DÍAS, o hasta 31 de diciembre de 2026, lo primero que ocurra.</t>
  </si>
  <si>
    <t>El valor del contrato a celebrar es hasta por la suma de TREINTA Y DOS MILLONES OCHOCIENTOS NOVENTA MIL PESOS M/CTE (32.890.000), incluido los impuestos a que haya lugar.</t>
  </si>
  <si>
    <t>1. Colaborar en las actividades de almacenamiento, organización, custodia, verificación y validación de los inventarios de bienes de consumo y devolutivos a cargo del almacén. 2. Apoyar en el recibo y entrega de elementos y bienes, ya sea de propiedad o bajo la responsabilidad del Ministerio de Ambiente y Desarrollo Sostenible, siguiendo los procedimientos establecidos y previa solicitud y autorización del supervisor del contrato, garantizando actividades de almacenamiento, organización, custodia, verificación y validación de los inventarios de bienes de consumo y devolutivos a cargo del almacén. 3. Apoyar en el levantamiento, actualización y legalización de los inventarios asignados a los funcionarios y en custodia del almacén, generando los correspondientes soportes documentales. 4. Apoyar en el trámite de suscripción, organización y archivo de los soportes documentales generados por los movimientos de los bienes del almacén. 5. Apoyar en el registro en el sistema de inventarios los movimientos de los bienes, tales como ingresos, salidas, reintegros o traspasos, conforme a las solicitudes e indicaciones recibidas por el supervisor del contrato. 6. Las demás actividades complementarias que se requieran en desarrollo del objeto contractual.</t>
  </si>
  <si>
    <t>JENNIFER MOISES MONCADA VIERA</t>
  </si>
  <si>
    <t>Prestar servicios profesionales al Viceministerio de Ordenamiento Ambiental del Territorio para proveer insumos jurídicos relacionados con la implementación de políticas de participación ambiental y apoyar la descongestión de los trámites jurídicos del Viceministerio.</t>
  </si>
  <si>
    <t>El valor del contrato a celebrar es hasta por la suma de VEINTIOCHO MILLONES DE PESOS M/CTE ($ 28.000.000) incluido los impuestos a que haya lugar.</t>
  </si>
  <si>
    <t>1. Proyectar, organizar y consolidar la revisión jurídica y los documentos técnicos en materia de conceptos, instrumentos jurídicos y normativos a cargo del Viceministerio de Ordenamiento Ambiental del Territorio. Apoyar el análisis y la descongestión de trámites jurídicos de importancia del Viceministerio. Estructurar insumos jurídicos relacionados con la implementación de políticas de participación ambiental Gestionar las respuestas a los PQRS que le sean asignados para firma o visto bueno del viceministro de ordenamiento ambiental del territorio, así como la elaboración de ayudas de memoria en los temas asociados con su objeto contractual.</t>
  </si>
  <si>
    <t>El término estrictamente indispensable para que el contratista cumpla con el objeto y obligaciones contractuales será de SIETE (7) meses.</t>
  </si>
  <si>
    <t>MELIDA NAYIBE CRUZ LUENGAS</t>
  </si>
  <si>
    <t>El valor del contrato a celebrar es hasta por la suma de CIENTO UN MILLONES NOVECIENTOS SETENTA MIL PESOS M/CTE (101.970.000), incluido los impuestos a que haya lugar.</t>
  </si>
  <si>
    <t>361 - CESION</t>
  </si>
  <si>
    <t>PAOLA ANDREA HENAO ZAMORA</t>
  </si>
  <si>
    <t>El valor sin ejecutar y que se cede del Contrato de Prestación de Servicios Profesionales CD-361-2026 es de NOVENTA Y NUEVE MILLONES SEISCIENTOS MIL PESOS M/CTE ($99.600.000) incluidos impuestos a que haya lugar.</t>
  </si>
  <si>
    <t>DARWIN MENA RENTERIA</t>
  </si>
  <si>
    <t>IMPRENTA NACIONAL DE COLOMBIA</t>
  </si>
  <si>
    <t>ALBA VIVIANA LEON HERRERA</t>
  </si>
  <si>
    <t xml:space="preserve"> CÉDULA DE CIUDADANÍA  </t>
  </si>
  <si>
    <t>Prestar el servicio de publicación y divulgación en el Diario Oficial de los actos administrativos expedidos por el Ministerio de Ambiente y Desarrollo Sostenible en el marco de la misión institucional y de acuerdo con la normativa vigente.</t>
  </si>
  <si>
    <t>1. Publicar y divulgar digitalmente, en el Diario Oficial, según la fecha señalada, los actos administrativos de carácter general proferidos por el MINISTERIO, así como los demás documentos que se requieran en el cumplimiento de la misión institucional, por solicitud del supervisor del contrato y de acuerdo con las tarifas establecidas por la IMPRENTA NACIONAL DE COLOMBIA. 2. Abstenerse de utilizar los documentos enviados por el MINISTERIO para fines distintos a los del objeto contractual. 3. Entregar al MINISTERIO por correo electrónico, un ejemplar o la constancia del Diario Oficial donde se evidencie la publicación de los actos administrativos de carácter general o el documento debidamente publicado acorde con las fechas fijadas por el supervisor, para lo cual deberá remitir la constancia de la publicación indicando: tipo de documento, número, fecha del acto administrativo, número de páginas, valor según la tarifa vigente, costo total de publicación, número y fecha del Diario Oficial en donde se publicó. 4. Responder por la calidad de las publicaciones solicitadas, incluido el contenido de estas, procurando que guarden fidelidad con el texto entregado por el MINISTERIO. 5. Facturar al MINISTERIO de acuerdo con las tarifas vigentes que expida la IMPRENTA NACIONAL DE COLOMBIA, conforme a los servicios efectivamente prestados y la propuesta comercial remitida. 6. Las demás inherentes al objeto y a la naturaleza del contrato y aquellas indicadas por el supervisor para el cabal cumplimiento y ejecución del objeto del contrato.</t>
  </si>
  <si>
    <t>El valor del presente Contrato es por la suma de CIEN MILLONES DE PESOS M/CTE (100.000.000) incluidos todos los impuestos de ley.</t>
  </si>
  <si>
    <t xml:space="preserve"> $                                  -  </t>
  </si>
  <si>
    <t xml:space="preserve">A-02-02-02-008-009 </t>
  </si>
  <si>
    <t>El plazo de ejecución El plazo de ejecución del contrato será hasta el 31 de diciembre de 2026 o hasta agotar el presupuesto, lo que ocurra primero, contado a partir del cumplimiento de los requisitos de perfeccionamiento y ejecución.</t>
  </si>
  <si>
    <t>RUBY YOLIMA MATEUS TRILLOS</t>
  </si>
  <si>
    <t xml:space="preserve"> ADMINISTRACION DE EMPRESAS</t>
  </si>
  <si>
    <t>Prestar servicios profesionales a la Dirección de Ordenamiento Ambiental Territorial y el SINA, en los trámites administrativos que se requieran en el marco de los procesos de organización y revisión de información de carácter misional de la dependencia.</t>
  </si>
  <si>
    <t>1. Apoyar a la Dirección de Ordenamiento Ambiental Territorial y el SINA en las actividades relacionadas con los procesos de organización de la información misional. 2. Diligenciar los documentos y formatos que se requieran para el desarrollo de los procesos de organización de la información institucional, en los formatos establecidos por el Ministerio de Ambiente y Desarrollo Sostenible. 3. Elaborar, revisar y consolidar informes que se requieran para el seguimiento del funcionamiento de los instrumentos establecidos para la organización de la información institucional. 4. Apoyar en la generación de insumos que se requieran para dar respuesta oportuna a peticiones relacionadas con el objeto contractual. 5. Participar en el desarrollo de las diferentes reuniones y mesas de trabajo requeridas por el supervisor para el cumplimiento del objeto del contrato. 6. Las demás obligaciones que le sean asignadas y que guarden relación directa con la naturaleza del objeto contractual.</t>
  </si>
  <si>
    <t>El valor del contrato a celebrar es hasta por la suma de SETENTA Y SIETE MILLONES NOVECIENTOS TREINTRA Y TRES MIL TRESCIENTOS TREINTA Y TRES PESOS M/CTE ($77.933.333), incluidos los impuestos a los que haya lugar.</t>
  </si>
  <si>
    <t>NANCY PATRICIA GOMEZ MARTINEZ</t>
  </si>
  <si>
    <t>Prestar los servicios profesionales para apoyar a la Oficina Asesora de Planeación del Ministerio de Ambiente y Desarrollo Sostenible, realizando las acciones encaminadas a actualizar la Política de Administración de Riesgos Institucional y realizar las socializaciones pertinentes, específicamente para la función de cumplimiento en materia de la operatividad del Sistema de Gestión de Riesgos para la Integridad Pública – SIGRIP, en el marco de la normatividad aplicable.</t>
  </si>
  <si>
    <t xml:space="preserve"> 
1. Apoyar la revisión y actualización de la guía de Administración de Riesgos y el mapa de 
riesgos institucional del Ministerio, en lo relacionado con la identificación, valoración y 
monitoreo de los riesgos para la integridad pública LA/FT/FP, en cumplimiento de  la Ley 
2195 de 2022 y las normas relacionadas con el Sistema de Administración del Riesgo de 
Lavado de Activos, Financiación del Terrorismo y Proliferación de Armas de Destrucción 
Masiva, asegurando su cumplimiento en el Ministerio de Ambiente y Desarrollo Sostenible. 
2. Brindar apoyo en la elaboración del diagnóstico e implementación del Sistema de Gestión de 
Riesgos para la Integridad Pública SIGRIP y proponer los ajustes necesarios para su 
fortalecimiento. 
3. Apoyar la elaboración y desarrollo de los documentos y lineamientos a través de los cuales 
se llevará acabo la función de cumplimiento, conforme a la normatividad vigente u otros 
requisitos aplicables 
4. Brindar apoyo en la elaboración de informes y respuestas a requerimientos sobre la gestión 
del riesgo LA/FT/FP cuando sean requeridos. 
5. Apoyar el análisis de operaciones inusuales o sospechosas que sean reportadas por los 
procesos, documentando los resultados y las medidas adoptadas y si es el caso reportarla a 
la autoridad competente. 
6. Brindar apoyo en el desarrollo de actividades de formación y sensibilización dirigidas a los 
colaboradores de MinAmbiente, con el fin de fortalecer la cultura de prevención y 
cumplimiento frente a los riesgos de integridad pública. 
7. Apoyar la consolidación de informes técnicos e institucionales sobre la gestión del SARLAFT 
para su presentación ante los comités o instancias competentes, así como, el apoyo en el 
registro, mantenimiento y actualización de la información del Oficial de Cumplimiento ante la 
Secretaría de Transparencia de la Presidencia de la República y la Unidad de Información y 
Análisis Financiero (UIAF). </t>
  </si>
  <si>
    <t>El valor del contrato a celebrar es hasta por la suma de SETENTA Y CUATRO MILLONES NOVECIENTOS SETENTA MIL PESOS M/CTE ($74.970.000), incluido los impuestos a que haya lugar.</t>
  </si>
  <si>
    <t>El término estrictamente indispensable para que el contratista cumpla con el objeto y obligaciones contractuales será de 9 meses, o hasta 31 de diciembre del año de la suscripción del contrato, lo primero que ocurra.</t>
  </si>
  <si>
    <t>LUZ MARY USECHE SALGADO</t>
  </si>
  <si>
    <t>Prestar servicios profesionales relacionados con la operación del sitio web del Ministerio, apoyando la configuración de las mejoras e implementación de las solicitudes requeridas por las áreas, para su debido funcionamiento y consulta de los ciudadanos.</t>
  </si>
  <si>
    <t>El valor del contrato a celebrar es hasta por la suma de CINCUENTA Y UN MILLONES SEISCIENTOS SESENTA Y SEIS MIL SEISCIENTOS SESENTA Y SIETE PESOS M/CTE ($51.666.667), incluido los impuestos a que haya lugar.</t>
  </si>
  <si>
    <t>El término estrictamente indispensable para que el contratista cumpla con el objeto y obligaciones contractuales será de OCHO (8) MESES Y DIEZ (10) DÍAS CALENDARIO o hasta 31 de diciembre del año de la suscripción del contrato, lo primero que ocurra.</t>
  </si>
  <si>
    <t>ANDREA ESTEFANIA CASTRO IBARRA</t>
  </si>
  <si>
    <t xml:space="preserve">COMUNICACIÓN SOCIAL </t>
  </si>
  <si>
    <t>Prestar servicios profesionales en el Grupo de Comunicaciones para el desarrollo de contenidos de prensa y estrategias comunicacionales, así como la elaboración de contenidos orientados a la divulgación institucional de las actividades de la Entidad, conforme a los lineamientos del Ministerio de Ambiente y Desarrollo Sostenible</t>
  </si>
  <si>
    <t>El valor del contrato a celebrar es hasta por la suma de SESENTA Y SIETE MILLONES CUATROCIENTOS CINCUENTA Y SEIS MIL PESOS M/CTE ($67.456.000), incluido los impuestos a que haya lugar.</t>
  </si>
  <si>
    <t>El término estrictamente indispensable para que el contratista cumpla con el objeto y obligaciones contractuales será de ocho (8) meses y ocho (8) días calendario, sin que exceda el 31 de diciembre del año de la suscripción del contrato.</t>
  </si>
  <si>
    <t>DIEGO ALEJANDRO LOPEZ SERRATO</t>
  </si>
  <si>
    <t>Prestar servicios profesionales para apoyar al grupo de comunicaciones del ministerio de Ambiente en el relacionamiento con medios de comunicación nacionales e internacionales durante la vigencia 2026</t>
  </si>
  <si>
    <t>1. Apoyar las acciones que requiera el Ministerio de Ambiente y Desarrollo Sostenible para el relacionamiento con los diferentes medios de comunicación a nivel nacional e internacional.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</si>
  <si>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valor del contrato a celebrar es hasta por la suma de SETENTA Y DOS MILLONES DOSCIENTOS CINCUENTA MIL PESOS M/CTE ($72.250.000), incluido los impuestos a que haya lugar.</t>
  </si>
  <si>
    <t>NICOLAS SANTIAGO OSPINA DELGADO</t>
  </si>
  <si>
    <t>PROFESIONAL UNIVERSITARIO EN FOTOGRAFIA PARA MEDIOS</t>
  </si>
  <si>
    <t>Prestación de servicios profesionales al grupo de comunicaciones para apoyar en la preproducción, producción, post producción de contenidos audiovisuales de la misionalidad del ministerio de Ambiente durante la vigencia 2026</t>
  </si>
  <si>
    <t>1. Dar soporte audiovisual al equipo digital y del Ministerio de Ambiente y Desarrollo Sostenible, con respecto a la preproducción, producción y postproducción de diversos tipos de productos y formatos que sean requeridos. 2. Apoyar la creación y producción de contenidos audiovisuales, incluyendo la grabación en video y fotografía de actividades institucionales, tanto internas como externas, del Ministerio de Ambiente y Desarrollo Sostenible. 3. Brindar acompañamiento en los procesos de edición de contenidos audiovisuales, garantizando su carácter inclusivo mediante la incorporación de subtítulos en varios idiomas, de acuerdo con los lineamientos institucionales. 4. Realizar mensualmente el archivo de imágenes y productos fotográficos generados, así como proyectos editables y finalizados en la plataforma que determine el supervisor del contrato, para la clara y eficiente búsqueda y consulta actual y posterior del equipo en el marco de la transparencia y el buen manejo de la información. 5. Garantizar el registro fotográfico de las actividades del Despacho del Ministerio de Ambiente y Desarrollo Sostenible, para fines de comunicación institucional y archivo. 6. Asistir a las reuniones citadas por el Grupo de Comunicaciones y a todas aquellas que estén relacionadas con el objeto contractual.</t>
  </si>
  <si>
    <t>El valor del contrato a celebrar es hasta por la suma de SESENTA Y OCHO MILLONES QUINIENTOS TREINTA Y TRES MIL TRESCIENTOS TREINTA Y TRES PESOS M/CTE ($68.533.333), incluido los impuestos a que haya lugar.</t>
  </si>
  <si>
    <t>El término estrictamente indispensable para que el contratista cumpla con el objeto y obligaciones contractuales será de hasta OCHO (8) MESES Y DIECISIETE (17) DÍAS CALENDARIO, sin que exceda el 31 de diciembre del año de la suscripción del contrato.</t>
  </si>
  <si>
    <t>LUCIANA MARIA PULIDO RODRIGUEZ</t>
  </si>
  <si>
    <t>VICEMINISTRO DE ORDENAMIENTO AMBIENTAL DEL TERRITORIO - DIRECCIÓN DE ORDENAMIENTO AMBIENTAL TERRITORIAL Y COORDINACIÓN DEL SISTEMA NACIONAL AMBIENTAL -SINA - DIRECCIÓN DE CAMBIO CLIMÁTICO Y GESTIÓN DEL RIESGO</t>
  </si>
  <si>
    <t>Prestar servicios de apoyo a la gestión administrativa del Despacho del Viceministerio de Ordenamiento Ambiental del Territorio en los temas relacionados con el Ordenamiento Ambiental del Territorio y el Cambio Climático y la Gestión del Riesgo.</t>
  </si>
  <si>
    <t>1. Apoyar la gestión de seguimiento a los compromisos entre el viceministerio y la Dirección de Ordenamiento Ambiental del Territorio y la Dirección de Cambio Climático y Gestión del Riesgo. 2. Apoyar la clasificación, registro y asignación de las Peticiones, Quejas y Reclamos PQRS, conforme las áreas adscritas al Viceministerio, asegurando su correcta tipificación, trazabilidad y direccionamiento de acuerdo con los procedimientos definidos, contribuyendo al cumplimiento de los tiempos de respuesta y a la mejora continua del servicio. 3. Apoyar la redacción, firma de asistentes, digitalización y disposición de las actas de reunión que sean solicitadas por la supervisión del contrato. 4. Proyectar consolidar, digitalizar y gestionar memorandos, oficios, informes y demás documentos que le sean solicitados por el despacho. 5. Las demás obligaciones que le sean asignadas y que guarden relación directa con la naturaleza del objeto contractual</t>
  </si>
  <si>
    <t>El valor del contrato a celebrar es hasta por la suma de TRECE MILLONES SETECIENTOS CUARENTA Y OCHO MIL CIENTO TREINTA Y TRES PESOS M/CTE ($ 13.748.133) incluido los impuestos a que haya lugar.</t>
  </si>
  <si>
    <t>6226 - 3026</t>
  </si>
  <si>
    <t>102926 - 103126</t>
  </si>
  <si>
    <t>C-3205-0900-5-10102A-3205030-02 - C-3206-0900-5-40404A-3206003-02.</t>
  </si>
  <si>
    <t>202400000000078 - 202300000000041</t>
  </si>
  <si>
    <t>ASESOR CÓDIGO 1020, GRADO 18.</t>
  </si>
  <si>
    <t>El término estrictamente indispensable para que el contratista cumpla con el objeto y obligaciones contractuales será seis (6) meses y catorce (14) días.</t>
  </si>
  <si>
    <t>ISABELLA RAMIREZ HERRERA</t>
  </si>
  <si>
    <t xml:space="preserve">DERECHO </t>
  </si>
  <si>
    <t>Prestar servicios de apoyo a la gestión para apoyar el seguimiento, trámite y respuesta de las Peticiones, Quejas, Reclamos, Sugerencias y Denuncias (PQRSD) de la Unidad Coordinadora para el Gobierno Abierto y Servicio a la Ciudadanía y de las diferentes dependencias del Ministerio</t>
  </si>
  <si>
    <t>1. Apoyar la gestión y trámite de las PQRSD que le sean asignadas, ya sea para emitir respuesta de fondo o para gestionar el traslado correspondiente a las entidades o dependencias competentes, de conformidad con la normatividad vigente. 2. Apoyar, cuando el supervisor del contrato así lo indique, a las diferentes áreas del Ministerio en la gestión, trámite y cierre de radicados de PQRSD vencidos o próximos a vencer, con el fin de garantizar el cumplimiento de los términos legales. 3. Realizar seguimiento permanente a la base de control de PQRSD, asegurando que la información se encuentre actualizada y al día, y generar las estadísticas e informes necesarios para la toma de decisiones y el control de la gestión 4. Registrar y mantener actualizada la información relacionada con las PQRSD en los sistemas o aplicativos institucionales, asegurando la trazabilidad y respaldo de la gestión realizada. 5. Las demás actividades asignadas por el supervisor, siempre que estén relacionadas con el objeto y las funciones del grupo.</t>
  </si>
  <si>
    <t>El valor del contrato a celebrar es hasta por la suma de VEINTIOCHO MILLONES QUINIENTOS SESENTA MIL PESOS M/CTE ($28.560.000) incluido los impuestos a que haya lugar.</t>
  </si>
  <si>
    <t>El término estrictamente indispensable para que el contratista cumpla con el objeto y obligaciones contractuales será de OCHO (08) MESES o hasta 31 de diciembre del año de la suscripción del contrato, lo primero que ocurra.</t>
  </si>
  <si>
    <t>LAURA VANESSA TORRES MARIÑO</t>
  </si>
  <si>
    <t>Prestar servicios a la Dirección de Gestión Integral del Recurso Hídrico del Ministerio de Ambiente y Desarrollo Sostenible de apoyo a la gestión documental y administrativas que le sean requeridas por la supervisión.</t>
  </si>
  <si>
    <t>1. Elaborar y presentar un plan de trabajo para la ejecución del contrato, de conformidad con las orientaciones del supervisor 2. Apoyar el proceso de levantamiento de inventarios de los archivos físicos y electrónicos de la Dirección de Gestión Integral del Recurso Hídrico y sus grupos adscritos. 3. Apoyar el proceso de clasificación, depuración y ordenación de los documentos de archivo de la Dirección de Gestión Integral del Recurso Hídrico y sus grupos adscritos. 1. 4.Realizar el proceso de foliación y almacenamiento de los documentos de archivo conforme a los instructivos del proceso de gestión documental del Ministerio. 4. Realizar la rotulación de carpetas y/o cajas de la DGIRH, conforme a los instructivos del Proceso de Gestión Documental que existen en el Ministerio para la organización de los archivos de gestión. 5. Las demás que requiera el supervisor del contrato y que tengan relación directa con el objeto contractual.</t>
  </si>
  <si>
    <t>El valor del contrato a celebrar es hasta por la suma de Dieciocho millones cuarenta y ocho mil pesos M/CTE ($ 18.048.000), incluidos los impuestos a que haya lugar.</t>
  </si>
  <si>
    <t>El término estrictamente indispensable para que el contratista cumpla con el objeto y 
obligaciones contractuales será de Seis (6) meses, o hasta 31 de diciembre del año de la 
suscripción del contrato, lo primero que ocurra.</t>
  </si>
  <si>
    <t>MARIA PAULA TORRES TINJACA</t>
  </si>
  <si>
    <t>Prestar servicios profesionales para apoyar a la Dirección de Ordenamiento Ambiental Territorial y del SINA en la ejecución de actividades técnicas, administrativas y de gestión orientadas al fortalecimiento institucional, la articulación interinstitucional y el cumplimiento de las metas y objetivos misionales de la Dirección.</t>
  </si>
  <si>
    <t>1. Apoyar en la ejecución de actividades técnicas, administrativas y de gestión requeridas por la Dirección de Ordenamiento Ambiental Territorial y SINA, con el fin de aportar al cumplimiento de los objetivos, metas e indicadores institucionales establecidos. 2. Apoyar en los procesos de coordinación y articulación interinstitucional, asistiendo a reuniones, comités, mesas de trabajo y espacios de concertación, así como realizar el seguimiento a los compromisos y tareas que surjan de dichos espacios. 3. Apoyar en la elaboración de reportes, bases de datos y demás insumos requeridos para la toma de decisiones por parte de la Dirección. 4. Apoyar en la preparación, revisión y consolidación de productos documentales como informes, presentaciones, memorandos, agendas y demás insumos derivados de las acciones de la Dirección, asegurando su alineación con los lineamientos y directrices institucionales. 5. Gestionar la articulación y consolidación de información del SINA con otras dependencias. 6. Apoyar a la Dirección de Ordenamiento Ambiental Territorial y al Sistema Nacional Ambiental en la implementación de la estrategia coordinar que permita la articulación con las Corporaciones Autónomas Regionales y de Desarrollo Sostenible, Autoridades Ambientales urbanas y las entidades adscritas y vinculadas del sector ambiente. 7. Todas las demás que le sean asignadas por el supervisor del contrato y tengan relación con el objeto.</t>
  </si>
  <si>
    <t xml:space="preserve">JUAN PABLO GONZALEZ CORTES </t>
  </si>
  <si>
    <t>Prestación de Servicios profesionales para apoyar la gestión jurídica del Despacho del Viceministerio de Políticas y Normalización, así como la formulación y seguimiento de normativas a cargo del despacho y de sus direcciones técnicas.</t>
  </si>
  <si>
    <t>El valor del contrato a celebrar es hasta por la suma CIENTO TREINTA Y CINCO MILLONES CUATROCIENTOS OCHENTA Y UN MIL QUINIENTOS PESOS M/CTE ($135.481.500), incluido los impuestos a que haya lugar.</t>
  </si>
  <si>
    <t>1. Presentar dentro de los primeros 15 días calendario de la ejecución del contrato, un plan de trabajo que incluya un cronograma de actividades donde se detalle la forma en la que se ejecutarán cada una de las obligaciones contractuales. 2. Revisar y realizar las observaciones que considere pertinentes a los proyectos normativos y demás documentos que el supervisor le indique, así como emitir las consultas a que haya lugar. 3. Brindar apoyo en la definición y seguimiento de la agenda regulatoria para mitigar el riesgo de daño antijurídico de las direcciones adscritas al viceministerio. 4. Participar en las reuniones, conferencias, comités y sesiones de trabajo a las que sea convocado y que se requieran en el marco de sus obligaciones contractuales. 5. Apoyar la elaboración y revisión jurídica de los conceptos que deban ser emitidos por el Despacho del Viceministro de Políticas y Normalización Ambiental en materia de agenda normativa y PQRs, de acuerdo con las solicitudes del supervisor del contrato. 6. Las demás que determine el supervisor del contrato, relacionadas con el ejercicio de sus obligaciones y del objeto contractual.</t>
  </si>
  <si>
    <t>El término estrictamente indispensable para que el contratista cumpla con el objeto y obligaciones contractuales será de ONCE MESES (11), o hasta 31 de diciembre del año de la suscripción del contrato, lo primero que ocurra.</t>
  </si>
  <si>
    <t xml:space="preserve">KAREN DANIELA ARIZA MORALES </t>
  </si>
  <si>
    <t>ARCHIVISTICA Y GESTION DE LA INFORMACION DIGITAL</t>
  </si>
  <si>
    <t>Prestar servicios profesionales requeridos por el Grupo de Gestión Documental para la aplicación de procesos técnicos, control de calidad y articulación de actividades en los archivos de gestión relacionados con el plan de mejoramiento archivístico suscrito entre el Ministerio de Ambiente y Desarrollo Sostenible y el Archivo General de la Nación.</t>
  </si>
  <si>
    <t>El valor del contrato a celebrar es hasta por la suma de TREINTA Y DOS MILLONES TRESCIENTOS CUARENTA MIL PESOS M/CTE. ($32.340.000), incluido los impuestos a que haya lugar.</t>
  </si>
  <si>
    <t>1. Consolidar y mantener actualizados los inventarios documentales de los archivos de gestión que le sean asignados en el marco del plan de mejoramiento archivístico. 2. Realizar el control de calidad de los productos y procesos requeridos en los archivos de gestión que le sean asignados en el marco del plan de mejoramiento archivístico. 3. Brindar orientación técnica al equipo de apoyo para la intervención de archivos de gestión en el marco del plan de mejoramiento archivístico, así como a los colaboradores de las áreas cuando se requiera. 4. Aplicar los procesos técnicos archivísticos a los documentos del archivo de gestión que le sean asignados en el marco del plan de mejoramiento archivístico. 5. Participar en la preparación de informes, reportes de indicadores y documentos técnicos, así como las respuestas a comunicaciones que sean requeridos por el Grupo de Gestión Documental, recopilando los datos y evidencias de soporte necesarios. 6. Asistir a las reuniones y/o actividades que sean requeridos por el supervisor del contrato y que estén relacionados en el marco contractual. 7. Todas las demás que le sean asignadas por el Supervisor del Contrato y que tengan relación con el objeto contractual.</t>
  </si>
  <si>
    <t>El término estrictamente indispensable para que el contratista cumpla con el objeto y obligaciones contractuales será SIETE (7) MESES Y VEINTIUN (21), o hasta 31 de diciembre de 2026, año de la suscripción del contrato, lo primero que ocurra.</t>
  </si>
  <si>
    <t>OSCAR JOHANNY RODRIGUEZ DIAZ</t>
  </si>
  <si>
    <t>CIENCIAS DE LA INFORMACION BIOTECNOLOGIA, DOCUMENTACION Y ARCHIVISTA</t>
  </si>
  <si>
    <t>Prestar servicios profesionales al Grupo de Gestión Documental para la formulación o actualización de los instrumentos archivísticos, lineamientos u otros documentos técnicos que le sean asignados.</t>
  </si>
  <si>
    <t>El valor del contrato a celebrar es hasta por la suma de (TREINTA Y TRES MILLONES DE PESOS M/CTE ($33.000.000), incluido los impuestos a que haya lugar.</t>
  </si>
  <si>
    <t>1. Formular y presentar el plan de trabajo de la vigencia y presentar los avances periódicos requeridos. Formular o actualizar los instrumentos archivísticos, lineamientos, documentos técnicos o normativos, procesos y procedimientos, entre otros, que sean requeridos por el Grupo de Gestión Documental. Asistir a las reuniones y/o eventos que sean requeridos por el supervisor del contrato y que estén relacionados en el marco contractual.    Todas las demás que le sean asignadas por el Supervisor del Contrato y que tenga relación con el objeto contractual.</t>
  </si>
  <si>
    <t>El término estrictamente indispensable para que el contratista cumpla con el objeto y obligaciones contractuales será SEIS (6) meses, o hasta 31 de diciembre de 2026, año de la suscripción del contrato, lo primero que ocurra.</t>
  </si>
  <si>
    <t>STEPHANY NOVOA DIAZ</t>
  </si>
  <si>
    <t>Prestar servicios profesionales a la Dirección de Cambio Climático y Gestión del Riesgo del Ministerio de Ambiente y Desarrollo Sostenible para apoyar al Grupo de Gestión del Riesgo orientados a fortalecer las capacidades técnicas del país en materia de pérdidas y daños asociados al cambio climático, mediante el apoyo en la formulación, análisis y seguimiento de estrategias que contribuyan al mejoramiento de la gestión climática nacional.</t>
  </si>
  <si>
    <t>1. Apoyar el desarrollo de las actividades para el cumplimiento de la función que el Ministerio de Ambiente tiene asignada como secretaria técnica del fondo de perdidas y Daños Apoyar la implementación de las acciones que se deriven del plan de trabajo de la secretaria técnica del fondo de pérdidas y Daños Apoyar la formulación del reglamento operativo de la secretaria técnica del fondo de pérdidas y Daños Acompañar técnicamente los procesos de cooperación internacional que se desarrollaran por parte de la entidad relacionados con la temática de Perdidas y daños en especial lo relacionado con el fondo de pérdidas y daños Apoyar la promoción el fortalecimiento institucional de las autoridades ambientales del SINA en materia de pérdidas y daños Apoyar la articulación las acciones de los sectores en torno a la temática de Perdidas y daños Participar en reuniones locales, regionales, nacionales e internacionales relacionadas con el objeto contractual, organizando en debida forma los soportes de la asistencia y ayudas de memoria correspondientes, en las carpetas digitales dispuestas por el supervisor o el despacho de la dirección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</si>
  <si>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LAURA MILENA MORENO BARON</t>
  </si>
  <si>
    <t>Prestar servicios profesionales a la Dirección de Cambio Climático y Gestión del Riesgo del Ministerio de Ambiente y Desarrollo Sostenible para apoyar en la formulación y seguimiento de los planes de implementación y seguimiento PDIS de la Contribución Nacional Determinada - NDC del país a los actores territoriales y empresariales</t>
  </si>
  <si>
    <t>1. Aportar insumos técnicos para la formulación, actualización y seguimiento de los Planes de Implementación y Seguimiento (PdIS) tanto de la NDC 2.0 como de la NDC 3.0 asociados a las metas y medidas de orden territorial y empresarial. Realizar acompañamiento técnico a las entidades sectoriales, territoriales y empresariales responsables de metas y medidas de mitigación, adaptación, medios de implementación y transversales en los procesos de cargue, reporte y actualización de información en la plataforma +Clima, garantizando la consolidación y consistencia de los datos asociados tanto a la NDC 2.0 como a la NDC 3.0, de acuerdo con los lineamientos del DNP y de la Dirección de Cambio Climático y Gestión del Riesgo. Apoyar la construcción de insumos técnicos relacionados al seguimiento de los avances de la NDC 2.0 y la NDC 3.0, incluyendo aportes para el BTR (Biennial Transparency Report), elaboración de informes, presentaciones, ayudas de memoria, talleres y demás productos que contribuyan al reconocimiento de los avances y retos en el cumplimiento de los compromisos nacionales. Elaborar informes trimestrales de avance sobre la implementación de los Planes de Implementación y Seguimiento (PdIS) de la NDC 2.0 y las acciones de formulación e implementación de la NDC 3.0, incluyendo análisis de avance por entidad o sector, según las metas y medidas de orden nacional, territorial y empresarial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</si>
  <si>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YAZMIN ANDREA SILVA PORRAS</t>
  </si>
  <si>
    <t>Prestar servicios profesionales jurídicos orientados al apoyo en la atención de compromisos que involucren el Viceministerio de Ordenamiento Ambiental Territorial, en lo concerniente a políticas, normatividad, cumplimiento de sentencias judiciales, requerimientos de otras entidades y agendas territoriales con comunidades o grupos de interés.</t>
  </si>
  <si>
    <t>El valor del contrato a celebrar es hasta por la suma de CIEN MILLONES DE PESOS M/CTE ($ 100.000.000) incluido los impuestos a que haya lugar.</t>
  </si>
  <si>
    <t>1. Apoyar jurídicamente la elaboración, revisión y seguimiento de instrumentos, insumos y actuaciones relacionadas con órdenes judiciales y sentencias de competencia del Viceministerio de Ordenamiento Ambiental Territorial y de la Dirección de Asuntos Ambientales Sectoriales y Urbanos, incluyendo el análisis de información y la articulación interinstitucional requerida. Brindar apoyo jurídico en la revisión del marco normativo ambiental, territorial y sectorial, así como en la elaboración de conceptos jurídicos asociados a políticas, lineamientos e instrumentos como la Evaluación Ambiental Estratégica (EAE), en especial aquellos relacionados con energías renovables y transición energética. Apoyar jurídicamente la preparación, revisión y estructuración de documentos e insumos para la participación del Viceministerio en agendas territoriales, mesas de trabajo, espacios de concertación y escenarios de diálogo con comunidades, entidades territoriales y otros actores. Apoyar la articulación interinstitucional mediante la consolidación, análisis y revisión jurídica de información proveniente del Viceministerio, la Oficina Asesora Jurídica, las dependencias del Ministerio y entidades del SINA, con el fin de atender de manera oportuna los requerimientos y temas estratégicos asignados. Apoyar el seguimiento jurídico a la implementación de políticas, planes y estrategias nacionales relacionadas con el ordenamiento ambiental territorial y la transición energética justa, incluyendo su articulación con instrumentos de planeación y la revisión de medidas sectoriales de adaptación y mitigación. Apoyar la proyección, revisión y análisis jurídico de documentos, conceptos, informes y actuaciones administrativas, así como la identificación y análisis de riesgos jurídicos y la elaboración de recomendaciones e insumos técnicos de interés del Viceministerio. Apoyar la revisión y proyección jurídica de documentos asociados a requerimientos, conceptos, respuestas y PQRS, así como la gestión de insumos necesarios para la articulación intra e interinstitucional en asuntos estratégicos del Viceministerio.</t>
  </si>
  <si>
    <t>El término estrictamente indispensable para que el contratista cumpla con el objeto y obligaciones contractuales será de ocho (8) meses y diez (10) días.</t>
  </si>
  <si>
    <t>JUAN PABLO BENAVIDES PEÑA</t>
  </si>
  <si>
    <t>Prestar servicios profesionales a la Dirección de Cambio Climático y Gestión del Riesgo del Ministerio de Ambiente y Desarrollo Sostenible para apoyar en la gestión, articulación y seguimiento técnico de la Contribución Determinada a Nivel Nacional.</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</si>
  <si>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2. Desarrollar actividades de gestión y articulación con todos los equipos de la DDCGR, y demas actores externos e internos, para la elaboración, actualización y seguimiento de los Planes de Implementación y Seguimiento (PdIS). 3. Apoyar a la DCCGR en el desarrollo de actividades asociadas a reportes de información requeridos por la convención marco de naciones unidas contra el cambio climático. 4. ⁠ Adelantar las gestiones intra e interinstitucionales para la implementación y seguimiento de las políticas, planes y estrategias de cambio climático a cargo del Ministerio de Ambiente y Desarrollo Sostenible (Contribuciones Nacionalmente Determinadas, Estrategia Colombia de Desarrollo Bajo en Carbono, Estrategia Climática de Largo Plazo de Colombia, entre otras). 5. Realizar actividades de apoyo a la supervisión de los contratos de la Dirección de Cambio Climático y Gestión del Riesgo relacionados con la formulación, actualización, implementación y seguimiento de las políticas, planes y estrategias de cambio climático a cargo del Ministerio de Ambiente y Desarrollo Sostenible. 6. Participar en reuniones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</si>
  <si>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El término estrictamente indispensable para que el contratista cumpla con el objeto y obligaciones contractuales será de SIETE (7) MESES o hasta el 31 de diciembre de 2026 (lo primero que ocurra), contados a partir del cumplimiento de los requisitos de ejecución previo perfeccionamiento del contrato.</t>
  </si>
  <si>
    <t>JUAN FERNANDO FIGUEROA ALZATE</t>
  </si>
  <si>
    <t>El valor del contrato a celebrar es hasta por la suma de CINCUENTA Y DOS MILLONES DOSCIENTOS MIL PESOS M/CTE ($52.200.000), incluido los impuestos a que haya lugar.</t>
  </si>
  <si>
    <t>1. Elaborar un plan de trabajo mensual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definición, diseño, desarrollo y fortalecimiento de los componentes de software de la capa lógica del negocio orientados al sistema de información del Registro Nacional de Emisiones de Gases de Efecto Invernadero – RENARE, en las fases que se requieran para su desarrollo, implementación y consolidación, garantizando su coherencia técnica, funcionalidad operativa y contribución al fortalecimiento de los procesos de gestión y reporte de información climática del país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que le sean asignadas, que guarden estricta relación con el objeto contractual y realizar el respectivo informe y proceso de legalización en los términos establecidos por el Ministerio.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</si>
  <si>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El término estrictamente indispensable para que el contratista cumpla con el objeto y obligaciones contractuales será de SEIS (6) MESES, o hasta el 31 de diciembre de 2026</t>
  </si>
  <si>
    <t>MICHAEL ANDRES CORTES CARO</t>
  </si>
  <si>
    <t>NELSON HUMBERTO ACEVEDO HURTADO</t>
  </si>
  <si>
    <t>Prestar servicios profesionales a la Dirección de Cambio Climático y Gestión del Riesgo del Ministerio de Ambiente y Desarrollo Sostenible, para apoyar al grupo de Mitigación en la elaboración de insumos, conceptos y lineamientos técnicos del sistema de monitoreo, reporte y verificación (MRV) a nivel nacional, y su articulación con el Programa Nacional de Cupos Transables de Emisión – PNCTE.</t>
  </si>
  <si>
    <t>Prestar servicios profesionales a la Dirección de Cambio Climático y Gestión del Riesgo del Ministerio de Ambiente y Desarrollo Sostenible para apoyar al grupo de Mitigación en el diseño, implementación y mantenimiento de los geoservicios del Registro Nacional de Emisiones de Gases de Efecto Invernadero – RENARE, aportando insumos técnicos y funcionales que fortalezcan su operación como herramienta de gestión, análisis espacial y transparencia climática.</t>
  </si>
  <si>
    <t>El valor del contrato a celebrar es hasta por la suma de OCHENTA Y NUEVE MILLONES CIEN MIL PESOS M/CTE ($89.100.000), incluido los impuestos a que haya lugar.</t>
  </si>
  <si>
    <t>1. Elaborar un plan de trabajo mensual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la elaboración, revisión y consolidación de insumos, conceptos y lineamientos técnicos del sistema nacional de monitoreo, reporte y verificación (MRV), garantizando su coherencia metodológica y operativa, así como su adecuada articulación con el Programa Nacional de Cupos Transables de Emisión – PNCTE, de manera que se fortalezcan los procesos de seguimiento, transparencia y cumplimiento de los compromisos climáticos del país. Apoyar la elaboración de insumos que le sean requeridos para la construcción de la Cuarta Comunicación Nacional en Cambio Climático y Segundo Reporte Bienal de Transparencia (CNCC+BTR2), de acuerdo con los ejes temáticos asignados. Apoyar la revisión y evaluación de documentos, estudios, productos de consultorías, proyectos de instrumentos normativos, documentos de proyectos, informes y/o reportes de instancias internacionales (FMI, OCDE, CMNUCC, etc.)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Apoyar la elaboración de insumos que le sean requeridos para realizar el reporte de avance en las plataformas SISCONPES, Sinergia, reporte del Plan de Acción Institucional – PAI 2026 y la elaboración de los informes anuales de gestión, informes al congreso, informes a los entes de control e informes de empalme. Consolidar, proyectar y/o reportar la información asociada a los instrumentos de seguimiento y control de los compromisos a cargo de la Dirección de Cambio Climático y Gestión del Riesgo, que tengan relación con el objeto contractual, en el marco de las Contribuciones Determinadas a Nivel Nacional, en la plataforma +CLIMA o a través del mecanismo establecido por le área, atendiendo con oportunidad la periodicidad establecida por esta entidad o por la Oficina Asesora de Planeación.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10. Todas las demás que le sean asignadas por la Dirección y que tengan relación con el objeto contractual.</t>
  </si>
  <si>
    <t>DIEGO CAMILO GUIO SANDOVAL</t>
  </si>
  <si>
    <t>Prestar servicios profesionales a la Dirección de Cambio Climático y gestión del Riesgo del Ministerio de Ambiente y Desarrollo Sostenible para apoyar al grupo de adaptación en la evaluación y reducción de vulnerabilidad hídrica frente al cambio climático mediante análisis hidrológicos y de sistemas de información geográfica, con alcance al sistema nacional de Monitoreo y Evaluación de la Adaptación y los instrumentos de planificación y gestión del cambio climático.</t>
  </si>
  <si>
    <t>1. Apoyar en la recopilación de información sobre medidas de adaptación frente a riesgos hídricos, hidrometeorológicos, como diagnóstico inicial para el capítulo de adaptación del BTR2 y Cuarta Comunicación Nacional sobre Cambio Climático, con énfasis en sector agricultura y subsector de agua y saneamiento. Contribuir en la elaboración de análisis hidrológicos y de vulnerabilidad climática territorial mediante el uso de sistemas de información geográfica (SIG), generando insumos técnicos para la evaluación de instrumentos de planificación y gestión del cambio climático. Acompañar la consolidación de los resultados y mapas temáticos de vulnerabilidad hídrica por cambio climático, incorporando retroalimentación institucional y generando el documento técnico final como insumo del capítulo de adaptación del BTR2 y la Cuarta Comunicación Nacional. Apoyar la elaboración de criterios para la evaluación del riesgo climático, exposición y vulnerabilidad frente a amenazas hidrometeorológicas asociadas a cambio climático en estudios de impacto ambiental y programas y proyectos alineados con PIGCCT. Apoyar el acompañamiento técnico y la estrategia de asistencia técnica a sectores del SISCLIMA, nodos regionales de cambio climático priorizados, y el enlace con los institutos de investigación del Sistema Nacional Ambiental (SINA). Apoyar el acompañamiento técnico en el marco de una estrategia de asistencia técnica a sectores con respeto a Planes Integrales de Gestión del Cambio Climático. Participar en reuniones locales, regionales, nacionales e internacionales relacionadas con el objeto contractual, organizando en debida forma los soportes de la asistencia y ayudas de memoria correspondientes, en las carpetas digitales dispuestas por el supervisor o el despacho de la dirección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</si>
  <si>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PAULA ANDREA MARMOLEJO PINZON</t>
  </si>
  <si>
    <t>Prestar servicios profesionales al Viceministerio de Ordenamiento Ambiental del Territorio para apoyar la gestión de requerimientos y realizar seguimiento a la respuesta oportuna de peticiones quejas, reclamos y demás solicitudes relacionadas con el Despacho del viceministerio y sus áreas adscritas.</t>
  </si>
  <si>
    <t>El valor del contrato a celebrar es hasta por la suma de (TREINTA Y CUATRO MILLONES OCHOCIENTOS CUARENTA MIL PESOS M/CTE ($ 34.840.000) incluido los impuestos a que haya lugar.</t>
  </si>
  <si>
    <t>1. Consolidar y actualizar información relacionada con el estado de avance de las respuestas a las peticiones, quejas, reclamos y demás solicitudes asignadas a las áreas adscritas al Viceministerio, con el fin de facilitar su trazabilidad y control. 2. Elaborar insumos técnicos y borradores de respuesta asociados a las peticiones, quejas, reclamos y solicitudes que le sean asignadas. 3. Preparar la información de soporte requerida para las reuniones a las que se le convoque conforme a las orientaciones impartidas por la supervisión del contrato. 4. Actualizar y/o presentar herramientas de seguimiento definidas conjuntamente con los profesionales jurídicos del Viceministerio, orientados a la identificación de alertas tempranas sobre el avance de las gestiones asociadas a agendas regulatorias y a los requerimientos atendidos por el Despacho y sus áreas adscritas.</t>
  </si>
  <si>
    <t>El término estrictamente indispensable para que el contratista cumpla con el objeto y obligaciones contractuales será de seis (6) meses y veintiún (21) días.</t>
  </si>
  <si>
    <t>ERICK ALEXANDER FERNANDEZ CARMONA</t>
  </si>
  <si>
    <t>LICENCIATURA EN QUIMICA</t>
  </si>
  <si>
    <t>Prestación de servicios profesionales a la Dirección de Bosques, Biodiversidad y Servicios Ecosistémicos para preparar la información necesaria y responder solicitudes de certificación relacionada con la Ventanilla Minera, así como las PQRS requeridas frente a las reservas forestales nacionales.</t>
  </si>
  <si>
    <t>El valor del contrato a celebrar es hasta por la suma de CUARENTA Y CINCO MILLONES DEPESOSM/CTE ($45.000.000), incluido los impuestos a que haya lugar</t>
  </si>
  <si>
    <t>1. Proyectar las respuestas a las solicitudes de certificación ambiental en el marco de la sentencia denominada "Ventanilla Minera". 2. Atender las solicitudes de copia de expedientes y estado de trámite de sustracción de reservas forestales. 3. 4. 5. 6. Proyectar las respuestas de las PQRS y demás requerimientos relacionados con el objeto y las obligaciones del contrato, dentro de los términos establecidos y en el mes asignado, adjuntando el reporte del sistema de Gestión Documental que evidencia el estado de las asignaciones. Asistir a las reuniones y mesas técnicas interinstitucionales que le sean requeridas en el marco de los temas relacionados con las reservas forestales de Ley 2da de 1959, generando los actas, informes y documentos técnicos a que haya lugar. Entregar a archivo de gestión de la Dirección de Bosques, Biodiversidad y Servicios Ecosistémicos, la documentación generada durante el desarrollo de las obligaciones del contrato, empleando los formatos establecidos en el MADSIGestión. Las demás que se requieran para la adecuada ejecución del objeto contractual.</t>
  </si>
  <si>
    <t>El término estrictamente indispensable para que el contratista cumpla con el objeto y obligaciones contractuales será DIEZ(10) MESES.</t>
  </si>
  <si>
    <t>AMERICO PANESSO RIVAS</t>
  </si>
  <si>
    <t>Prestar servicios profesionales al Grupo de Gestión Documental para brindar apoyo jurídico requerido para la formulación o actualización de instrumentos archivísticos, documentos técnicos, asistencia técnica y la implementación de acciones en el marco de las políticas institucional y sectorial de gestión documental.</t>
  </si>
  <si>
    <t>1. Participar jurídicamente en la formulación, actualización o ajuste de los instrumentos archivísticos, lineamientos, documentos técnicos y normativos, así como en los procesos y procedimientos en materia de gestión documental y archivos. 2. Mantener actualizado el normograma del proceso de gestión documental y realizar monitoreo y análisis sobre las leyes y normatividad que sean emitidas o modificadas y que tengan relación con la gestión de documentos y archivos. 3. Apoyar la formulación o actualización desde el componente jurídico de los documentos y productos requeridos en el marco de la mesa sectorial de gestión documental y la Red de Archivos del Sector Ambiente. 4. Apoyar las actividades necesarias para la revisión y cierre de expedientes contractuales de vigencias anteriores que sean requeridos. 5. Asistir a las reuniones y/o eventos que sean requeridos por el supervisor del contrato y que estén relacionados con el marco contractual. 6. Todas las demás que le sean asignadas por el Supervisor del Contrato y que tengan relación con el objeto contractual.</t>
  </si>
  <si>
    <t>El término estrictamente indispensable para que el contratista cumpla con el objeto y obligaciones contractuales será Once (11) Meses, o hasta 31 de diciembre de 2026, lo primero que ocurra.</t>
  </si>
  <si>
    <t>MONICA MARIA TARAZONA ALDANA</t>
  </si>
  <si>
    <t>El valor del contrato a celebrar es hasta por la suma de NOVENTA Y DOS MILLONES CUATROCIENTOS MIL PESOS M/CTE (92.400.000), incluido los impuestos a que haya lugar.</t>
  </si>
  <si>
    <t>MARIA FERNANDA RODRIGUEZ ESPINOSA</t>
  </si>
  <si>
    <t>ADMINISTRADORA DE EMPRESAS</t>
  </si>
  <si>
    <t>Prestar servicios profesionales al Grupo de Talento Humano para apoyar el seguimiento a los compromisos de la Comisión de personal y a los acuerdos sindicales de la vigencia 2026 y años anteriores.</t>
  </si>
  <si>
    <t>El valor del contrato a celebrar es hasta por la suma de TREINTA Y OCHO MILLONES SETECIENTOS TREINTA Y TRES MIL, TRECIENTOS TREINTA Y TRES PESOS, M/CTE ($38.733.333), incluido los impuestos a que haya lugar</t>
  </si>
  <si>
    <t>1. Apoyar la documentación y elaboración de actas de las sesiones de la comisión de personal, así como, en el seguimiento de los compromisos establecidos durante las mismas. 2.Participar en la organización y desarrollo de mesas de negociación a nivel sectorial y singular, y las diferentes mesas de trabajo, diálogo y deliberación con las organizaciones sindicales, documentando las actas, memorias, registros de asistencia y control a compromisos 3.Realizar el seguimiento administrativo periódico establecido por las mesas de seguimiento al cumplimiento de los acuerdos sindicales singulares y sectoriales, organizando mesas de trabajo, alertando a los procesos responsables del cumplimiento de los compromisos asumidos. 4.Recopilar, consolidar y elaborar los informes y evidencias de cumplimiento en el marco del desarrollo de los acuerdos sindicales de mesas singular y sectorial, vigentes y de rezago. 5.Presentar informes periódicos al supervisor sobre el progreso en el cumplimiento de los diferentes acuerdos sindicales de mesas singular y sectorial. 6.Gestionar en la plataforma documental establecida en el Ministerio, todas las actuaciones, requerimientos, y demás relacionados con el objeto contractual asignados. 7. Apoyar, gestionar y tramitar todos asuntos que se deriven de los planes y programas del Grupo de Talento Humano, que le sean asignados por la supervisión.</t>
  </si>
  <si>
    <t>El término estrictamente indispensable para que el contratista cumpla con el objeto y obligaciones contractuales será CINCO (5) MESES Y DIECISEIS (16) DÍAS, o hasta 31 de diciembre del año de la suscripción del contrato, lo primero que ocurra.</t>
  </si>
  <si>
    <t>EDISON CAMILO NAVARRO MALAGON</t>
  </si>
  <si>
    <t>Prestación de servicios de apoyo a la gestión a la Dirección de Ordenamiento Ambiental Territorial y Sistema Nacional Ambiental, para el reporte, seguimiento y análisis de la información relacionada con la gestión de las Corporaciones Autónomas Regionales y de Desarrollo Sostenible, así como en la implementación de acciones orientadas a mejorar el acceso y la calidad de la información institucional.</t>
  </si>
  <si>
    <t>El valor del contrato a celebrar es hasta por la suma de CUARENTA MILLONES NOVECIENTOS VEINTE MIL PESOS M/CTE ($40.920.000), incluido los impuestos a que haya lugar.</t>
  </si>
  <si>
    <t>1. Apoyar en el análisis y consolidación de información que se requiera para los reportes de avance en la ejecución de los Planes de Acción Cuatrienal de las Corporaciones Autónomas Regionales y de Desarrollo Sostenible. 2. Apoyar en la consolidación de insumos que permitan la elaboración de documentos del Plan de Acción de la Dirección de Ordenamiento Ambiental Territorial y del Sistema Nacional Ambiental. 3. Acompañar en las reuniones internas e interinstitucionales relacionadas con el objeto contractual, para el apoyo de elaboración de ayudas de memoria y actas que den cuenta de la participación. 4. Las demás obligaciones que le sean asignadas y que guarden relación directa con la naturaleza del objeto contractual.</t>
  </si>
  <si>
    <t>DALILA CAMELO SALAMANCA</t>
  </si>
  <si>
    <t>1. Proponer un plan de trabajo y realizar su seguimiento mensual para el cumplimiento de las órdenes y obligaciones de sentencias, CONPES, espacios de diálogo social e instancias de coordinación y articulación interinstitucional, relacionadas con las funciones a cargo de la Dirección de Ordenamiento Ambiental Territorial y Sistema Nacional Ambiental o que impliquen gestión de información con las autoridades ambientales del SINA. 2. Proyectar insumos técnicos e informes, ayudas de memoria y actas, derivados de la participación y las acciones realizadas en el marco del cumplimiento de los compromisos de la Dirección que se le sean asignados, respecto a órdenes derivadas de sentencias, CONPES 4050, espacios de diálogo social e instancias de coordinación y articulación interinstitucional que involucren a las entidades del SINA, así como, los informes que den cuenta del cumplimiento del Plan de Acción de la Dirección en relación con estos temas. 3. Apoyar la articulación interinstitucional para el cumplimiento de las metas y acciones prioritarias contenidas en el Plan Nacional de Desarrollo 2022 - 2026 a cargo de la Dirección de Ordenamiento Ambiental Territorial y Sistema Nacional Ambiental, a través de convocatorias, acciones y espacios de participación requeridos. en donde se requiera promover un ejercicio de coordinación y articulación con las entidades del Sistema Nacional Ambiental - SINA. 4. Participar en las reuniones internas e interinstitucionales relacionadas con el cumplimiento de compromisos en el marco de sentencias, CONPES, espacios de diálogo social e instancias de coordinación y articulación interinstitucional y demás temas técnicos relacionados. 5. Apoyar desde la Dirección de Ordenamiento Territorial y Sistema Nacional Ambiental, la gestión ambiental en territorios priorizado así como, la formulación de los lineamientos para el ordenamiento ambiental, según lo dispuesto en el artículo 61 de la Ley 99 de 1993, en el marco de lo dispuesto en el Plan Nacional de Desarrollo 2022-2026. 6. Apoyar a los delegados del Ministerio de Ambiente y Desarrollo Sostenible ante los Consejos Directivos de las Corporaciones Autónomas Regionales y de Desarrollo Sostenible y a la Dirección en la revisión y asistencia técnica en temas relacionados con manejo de ecosistemas estratégicos y áreas protegidas, como insumo para la toma de decisiones, cuando se requiera. 7. Las demás obligaciones que le sean asignadas y que guarden relación directa con la naturaleza del objeto contractual.</t>
  </si>
  <si>
    <t>Prestar servicios profesionales para apoyar a la Dirección de Ordenamiento Ambiental Territorial y Sistema Nacional Ambiental en el cumplimiento de los compromisos a su cargo en el marco de CONPES, sentencias, espacios de diálogo social e instancias articulación interinstitucional, así como, en la generación de lineamientos para la Sabana de Bogotá, en el marco de las prioridades en materia ambiental del Plan Nacional de Desarrollo 2022-2026.</t>
  </si>
  <si>
    <t>El valor del contrato a celebrar es hasta por la suma de CIENTO VEINTIDÓS MILLONES CIEN MIL PESOS M/CTE ($120.780.000), incluido los impuestos a que haya lugar.</t>
  </si>
  <si>
    <t>JENNY MADELEINY RICO MARTINEZ</t>
  </si>
  <si>
    <t>INGENIERA AMBIENTAL Y SANITARIA</t>
  </si>
  <si>
    <t>Apoyar a la Dirección de Ordenamiento Ambiental Territorial y SINA en los procesos de planificación y ordenamiento ambiental territorial y lineamientos ambientales.</t>
  </si>
  <si>
    <t>1. Apoyar los espacios de asistencia técnica dirigidos a entidades territoriales y autoridades ambientales orientados a facilitar la incorporación de las determinantes ambientales, especialmente de aquellas relacionadas con la ocupación del suelo rural. 2. Apoyar la generación de una propuesta normativa para adoptar las generalidades de las determinantes ambientales. 3. Elaborar una guía para el desarrollo de la dimensión ambiental en los planes de ordenamiento territorial definido en el Decreto 1077 de 2015, con énfasis en cambio climático, como herramienta para orientar a los municipios en la debida incorporación de esta en sus instrumentos de ordenamiento territorial. 4. Apoyar la definición y consolidación de las prioridades ambientales a incluir en el Plan Nacional de Desarrollo 2026-2030, como insumo para la construcción de este instrumento de planificación nacional. 5. Apoyar la elaboración de una guía para la armonización de medidas de pago por servicios ambientales y mecanismos para conservación ambiental en los planes de ordenamiento territorial 6. Apoyar la implementación de la estrategia de territorialización del modelo de ordenamiento territorial alrededor del agua a través de la elaboración de la ruta metodológica para su incorporación en los instrumentos de ordenamiento ambiental. 7. Las demás que le sean asignadas.</t>
  </si>
  <si>
    <t>El término estrictamente indispensable para que el contratista cumpla con el objeto y obligaciones contractuales será 11 meses, o hasta 30 de diciembre del año de la suscripción del contrato, lo primero que ocurra.</t>
  </si>
  <si>
    <t>ERNESTO CHAPARRO ROZO</t>
  </si>
  <si>
    <t>Prestar servicios a la Subdirección de Educación y Participación para apoyar la implementación de estrategias de divulgación de los recursos bibliográficos de la Biblioteca Especializada mediante el uso de componentes tecnológicos, así como al apoyo en la automatización de procesos de información.</t>
  </si>
  <si>
    <t>El valor del contrato a celebrar es hasta por la suma de TREINTA Y SIETE MILLONES SEISCIENTOS OCHENTA Y TRES MIL TRESCIENTOS TREINTA Y TRES PESOS M/CTE ($37.683.333) incluido los impuestos a que haya lugar.</t>
  </si>
  <si>
    <t>1. Apoyar en la implementación y administración funcional de los sistemas de información destinados a la divulgación de los recursos bibliográficos de la Biblioteca Especializada del Ministerio. 2. Apoyar la articulación entre la Subdirección de Educación y Participación y la Oficina de Tecnologías de la Información, facilitando y respaldando los procesos tecnológicos, promoviendo la ejecución de actividades y garantizando el flujo oportuno de información necesario para el cumplimiento de los objetivos institucionales. 3. Apoyar la gestión en la administración, consolidación y generación de copias de respaldo de los sistemas de información y bases de datos de la Subdirección de Educación y Participación y sus grupos. 4. Contribuir en el diseño y ejecución de estrategias para la preservación a largo plazo, preservación digital y ciberseguridad de la información, en concordancia con las políticas institucionales de seguridad del Ministerio. 5. Apoyar la elaboración de documentos técnicos (manuales de usuario) para los sistemas de información y aplicativos administrados por la Biblioteca Especializada del Ministerio 6. Atender los requerimientos y compromisos que le sean solicitados por el supervisor del contrato, en concordancia con el objeto contractual y las funciones asignadas. 7. Las demás obligaciones que sean asignadas por la supervisión y que tengan relación directa con el objeto del contrato.</t>
  </si>
  <si>
    <t>El término estrictamente indispensable para que el contratista cumpla con el objeto y obligaciones contractuales será Diez (10) meses y Veintitrés (23) días, o hasta el 31 de diciembre, lo primero que ocurra.</t>
  </si>
  <si>
    <t>VICTOR ALFONSO MELO BARRERA</t>
  </si>
  <si>
    <t>COMUNICACIÓN SOCIAL</t>
  </si>
  <si>
    <t>Prestar servicios profesionales al Grupo de Comunicaciones para implementar y fortalecer la estrategia digital de difusión de contenidos institucionales a través de redes sociales, sitio web y demás canales oficiales del Ministerio de Ambiente y Desarrollo Sostenible.</t>
  </si>
  <si>
    <t>El valor del contrato a celebrar es hasta por la suma de SESENTA Y TRES MILLONES CUATROCIENTOS NOVENTA Y CINCO MIL PESOS M/CTE ($63.495.000), incluido los impuestos a que haya lugar.</t>
  </si>
  <si>
    <t>1. Brindar apoyo en el cubrimiento de los eventos y actividades del Ministerio para publicación de las diversas redes sociales (trinos, posts, contenidos) de la Entidad. 2. Apoyar la realización de informe de redes sociales para medir el desempeño de las estrategias y contenidos generados en redes sociales. 3. Brindar acompañamiento en la elaboración de los mensajes clave para difundir las noticias que se desarrollen desde el ministerio para redes sociales, así como para envío a periodistas y medios de comunicación. 4. Apoyar mensualmente la generación de un informe de métricas de las redes sociales de la entidad y la ministra, que deberá reposar en la carpeta designada por el supervisor del contrato. 5. Monitorear permanentemente los canales digitales de la entidad y proponer acciones de mejora que permitan rediseñar las estrategias digitales y de redes y/o campañas, para lograr un mayor impacto e interacción entre los usuarios finales y la entidad. 6. Asistir a las reuniones y/o mesas de trabajo a las que sea convocado por el Supervisor del Contrato. 7. Las demás que sean solicitadas por el Supervisor/a del contrato y que estén relacionadas con el objeto contractual</t>
  </si>
  <si>
    <t>El término estrictamente indispensable para que el contratista cumpla con el objeto y obligaciones contractuales será de OCHO (8) MESES Y NUEVE (9) DÍAS CALENDARIO, sin que exceda el 31 de diciembre del año de la suscripción del contrato.</t>
  </si>
  <si>
    <t xml:space="preserve">IVAN FELIPE OROZCO ARDILA </t>
  </si>
  <si>
    <t>IVAN FELIPE OROZCO ARDILA</t>
  </si>
  <si>
    <t>Prestar servicios profesionales para el Grupo de Comunicaciones durante la vigencia 2026, con el fin de realizar la producción y postproducción de elementos audiovisuales que sean requeridos para divulgar los servicios, proyectos, actividades y logros del Ministerio de Ambiente y Desarrollo Sostenible.</t>
  </si>
  <si>
    <t>El valor del contrato a celebrar es hasta por la suma de SETENTA Y SEIS MILLONES OCHOCIENTOS MIL PESOS M/CTE ($76.800.000), incluido los impuestos a que haya lugar.</t>
  </si>
  <si>
    <t>1. Apoyar la generación de contenidos audiovisuales relevantes de eventos de la Entidad donde haga presencial la Ministra o sus delegados para la respectiva publicación en los diferentes canales de comunicación con los que cuenta el Ministerio. 2. Brindar soporte al Grupo de Comunicación con la realización de cubrimiento audiovisual y fotográfico que se requiera por parte de la Entidad. 3.Brindar apoyo al equipo digital y periodístico del Grupo de Comunicaciones en la creación de nuevos productos. 4. Desplazarse dentro y fuera del territorio nacional cuando sea requerido para el cumplimiento de las obligaciones contractuales y legalizar las ordenes de viaje de acuerdo con los términos y lineamientos del Ministerio de Ambiente y Desarrollo Sostenible una vez culminado el desplazamiento. 5. Realizar mensualmente el archivo y revisión de las imágenes y productos realizados fotográfico, proyectos editables y finalizado en la plataforma que determine el supervisor, para la clara y eficiente búsqueda y consulta actual y posterior del equipo en el marco de la transparencia y buen manejo de la información. 6. Asistir al Grupo de Comunicaciones en las diversas reuniones en las que se requiera su acompañamiento. 7. Las demás que sean solicitadas por el Supervisor/a del contrato y que estén relacionadas con el objeto contractual</t>
  </si>
  <si>
    <t>El término estrictamente indispensable para que el contratista cumpla con el objeto y obligaciones contractuales será de hasta OCHO (8) MESES Y DIECISÉIS (16) DÍAS CALENDARIO, sin que exceda el 31 de diciembre del año de la suscripción del contrato.</t>
  </si>
  <si>
    <t>SANTIAGO VILLAMIL LOPEZ</t>
  </si>
  <si>
    <t>Prestar servicios profesionales a la Dirección de Cambio Climático y Gestión Riesgo del Ministerio de Ambiente y Desarrollo Sostenible para apoyar en el seguimiento técnico y financiero de la políticas públicas, planes, programas, proyectos y compromisos relacionados con cambio climático y gestión del riesgo</t>
  </si>
  <si>
    <t>El valor del contrato a celebrar es hasta por la suma de SESENTA Y NUEVE MILLONES SETECIENTOS CINCUENTA MIL PESOS M/CTE ($69.750.000), incluido los impuestos a que haya lugar.</t>
  </si>
  <si>
    <t>1. ⁠ Apoyar en el seguimiento y reporte antes las instancias correspondientes, de la Política Nacional de Cambio Climático y demás instrumentos de planificación a cargo del área 2. Realizar seguimiento, acompañamiento y apoyo para el avance en el cumplimiento a los compromisos del área en el marco del Plan Nacional de Desarrollo 2022-2026. 3. Consolidar, proyectar y/o reportar la información asociada a los instrumentos de seguimiento y control de los compromisos a cargo de la Dirección de Cambio Climático y Gestión del Riesgo, en el marco de las Contribuciones Determinadas a Nivel Nacional, en la plataforma +CLIMA o a través de cualquier otra instancia o mecanismo, atendiendo con oportunidad la periodicidad establecida por esta entidad o por la Oficina Asesora de Planeación. 4. Desarrollar gestiones como enlace articulador entre las áreas temáticas, grupos funcionales y/o ejes estratégicos de la DCCGR, con actores internos y externos, para la gestión de partidas presupuestales, así como la correspondiente formulación, seguimiento y ejecución de proyectos que permitan dar cumplimiento a los compromisos del Plan Nacional de Desarrollo y de otros espacios de concertación en materia de cambio climático 5. Brindar apoyo para la construcción de insumos y/o respuestas a requerimentos y/o reportes y/o formulación de proyectos relacionados con mercados de carbono 6. Participar en reuniones internas y externas, nacionales e internacionales,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</si>
  <si>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ANDRÉS FERNANDO VELÁSQUEZ SALGADO</t>
  </si>
  <si>
    <t>Prestar servicios profesionales a la Dirección de Cambio Climático y Gestión del Riesgo del Ministerio de Ambiente y Desarrollo Sostenible para apoyar al grupo de mitigación en el desarrollo de insumos, análisis y orientaciones técnicas que respalden la gestión técnica y operativa del mecanismo de no causación del Impuesto Nacional al Carbono, garantizando su adecuada implementación y seguimiento.</t>
  </si>
  <si>
    <t>El valor del contrato a celebrar es hasta por la suma de SETENTA MILLONES DOSCIENTOS MIL PESOS M/CTE ($70.200.000), incluido los impuestos a que haya lugar.</t>
  </si>
  <si>
    <t>1. ⁠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2. Apoyar el desarrollo de insumos, análisis y orientaciones técnicas que respalden la gestión técnica y operativa del mecanismo de no causación del Impuesto Nacional al Carbono, garantizando su adecuada implementación, seguimiento y articulación con los procesos institucionales y normativos, de manera que se fortalezca la transparencia, la trazabilidad y la efectividad en el cumplimiento de los objetivos de mitigación del país. 3. Apoyar la elaboración de insumos que le sean requeridos para la construcción de la Cuarta Comunicación Nacional en Cambio Climático y Segundo Reporte Bienal de Transparencia (CNCC+BTR2), de acuerdo con los ejes temáticos asignados. 4. Apoyar la revisión y evaluación de documentos, estudios, productos de consultorías, proyectos de instrumentos normativos, documentos de proyectos, informes y/o reportes de instancias internacionales (FMI, OCDE, CMNUCC, etc.) 5. Apoyar la participación del Grupo de Mitigación del Cambio Climático en las comisiones de servicios nacionales e internacionales para las cuales sea delegado, que guarden estricta relación con el objeto contractual y realizar el respectivo informe y proceso de legalización en los términos establecidos por el Ministerio. 6. Apoyar la elaboración de insumos que le sean requeridos para realizar el reporte de avance en las plataformas +Clima, SISCONPES, Sinergia, reporte del Plan de Acción Institucional – PAI 2026 y la elaboración de los informes anuales de gestión, informes al congreso, informes a los entes de control e informes de empalme. 7. Participar en reuniones relacionadas con el objeto contractual, para lo cual, se deben allegar los soportes de la asistencia, ayudas de memoria y soporte del seguimiento a los compromisos establecidos, en caso de aplicar. 8.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9. Todas las demás que le sean asignadas por la Dirección y que tengan relación con el objeto contractual</t>
  </si>
  <si>
    <t>El término estrictamente indispensable para que el contratista cumpla con el objeto y obligaciones contractuales será de NUEVE (09) MESES, o hasta el 31 de diciembre de</t>
  </si>
  <si>
    <t>ARNOLD CESAR DAVID LEÓN SARMIENTO</t>
  </si>
  <si>
    <t>Prestar servicios profesionales a la Dirección de Cambio Climático y gestión del Riesgo del Ministerio de Ambiente y Desarrollo Sostenible para apoyar al grupo de adaptación en el mapeo y articulación de actores, para la evaluación y actualización de instrumentos de planificación y gestión del cambio climático, con enfoque en el ciclo iterativo de adaptación y el ciclo de políticas públicas, y adaptación basada en comunidades.</t>
  </si>
  <si>
    <t>1. Apoyar en la recopilación de experiencias exitosas de adaptación al cambio climático en el sector Ambiente y Desarrollo Sostenible y el sector Vivienda, Ciudad y Territorio (Viceministerio de Agua y Saneamiento Básico), para construir un diagnóstico inicial de necesidades con enfoque basado en reducción del riesgo y recursos hídricos. Apoyar en la recopilación de experiencias exitosas de adaptación al cambio climático en los nodos regionales de cambio climático de Eje Cafetero y Antioquia, para construir un diagnóstico inicial de necesidades. Apoyar la preparación y compilación de insumos técnicos para responder solicitudes de Procuraduría, Contraloría, Congreso, agencias internacionales y entidades nacionales vinculadas al SISCLIMA. Brindar apoyo en la elaboración de insumos técnicos para la respuesta, atención, implementación y cumplimiento de acciones relacionadas con la adaptación al cambio climático en los documentos CONPES vigentes. Aportar en el desarrollo del documento técnico de la guía de asistencias técnicas, con lineamientos claros para la evaluación del riesgo climático y vulnerabilidad, planeación, implementación, seguimiento y reporte de aciones de adaptación al cambio climático. Apoyar en la recopilación de estrategias y acciones de políticas públicas complementarias con la Política Nacional de Cambio Climático con alcance a territorios prioritarios para la gestión del riesgo climático, la adaptación y la reducción de la vulnerabilidad por cambio climático.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Todas las demás que le sean asignadas por la Dirección y que tengan relación con el objeto contractual.</t>
  </si>
  <si>
    <t>HERNAN STEVEEN RODRIGUEZ ROJAS</t>
  </si>
  <si>
    <t>Prestar servicios profesionales a la Dirección de Cambio Climático y Gestión Riesgo del Ministerio de Ambiente y Desarrollo Sostenible para apoyar el desarrollo del eje estratégico étnico territorial y diálogo social, en relación con seguimiento a Planes, Programas o proyectos con diferentes poblaciones, en el marco del Plan de acción, las competencias misionales del área y los compromisos del Plan Nacional de Desarrollo.</t>
  </si>
  <si>
    <t>1. Apoyar en el seguimiento al cumplimiento de los diferentes planes, programas y/o proyectos que respondan a compromisos institucionales asignados o bajo responsabilidad del área, verificando avances, oportunidades de mejora y alertas tempranas que deban ser informadas a las dependencia responsables o socializadas con los equipos correspondientes 2. Brindar apoyo técnico para la respuesta, seguimiento oportuno y planes de acción frente al cumplimiento de fallos judiciales que vinculen a la DCCGR acorde a sus funciones misionales 3.Realizar actividades de apoyo técnico a la supervisión y ejecución de convenios y/o contratos relacionados con compromisos a cargo del área. 4. Brindar apoyo técnico en la formulación de los proyectos que requiera el área técnica, para ser presentados en diferentes instancias conforme a su misionalidad 5. Consolidar, proyectar y/o reportar la información asociada a los instrumentos de seguimiento y control de los compromisos a cargo de la Dirección de Cambio Climático y Gestión del Riesgo, en cualquier herramienta y/o plataforma que se requiera, atendiendo con oportunidad la periodicidad establecida por esta entidad o por la Oficina Asesora de Planeación. 6. Participar en reuniones internas y externas, nacionales e internacionales, relacionadas con el objeto contractual, para lo cual, se deben allegar los soportes de la asistencia, ayudas de memoria y soporte del seguimiento a los compromisos establecidos, en caso de aplicar. 7.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</si>
  <si>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El término estrictamente indispensable para que el contratista cumpla con el objeto y obligaciones contractuales será de SIETE (7) MESES, o hasta el 31 de diciembre de 2026 (lo primero que ocurra), contados a partir del cumplimiento de los requisitos de ejecución previo perfeccionamiento del contrato.</t>
  </si>
  <si>
    <t>GILSON RAUL ALFONSO MALDONADO</t>
  </si>
  <si>
    <t>INGENIERO ELECTROMECANICO</t>
  </si>
  <si>
    <t>Prestación de servicios profesionales al Grupo de Servicios Administrativos, para apoyar con la estructuración de los procesos, seguimiento y control de los contratos relacionados con la adquisición y mantenimiento de los equipos electromecánicos del del Ministerio de Ambiente y Desarrollo Sostenible.</t>
  </si>
  <si>
    <t>El valor del contrato a celebrar es hasta por la suma de SETENTA Y DOS MILLONES TRESCIENTOS OCHENTA MIL PESOS M/CTE ($ 72.380.000), incluido los impuestos a que haya lugar.</t>
  </si>
  <si>
    <t>1. Apoyar con la elaboración de estudios previos, fichas técnicas, anexos, respuestas a observaciones, evaluaciones de carácter técnico económico y demás documentación correspondiente a la etapa precontractual de los procesos cuyo objeto esté relacionado con la adquisición y/o mantenimiento de los equipos electromecánicos del Ministerio. 2. Apoyar a la supervisión, con el seguimiento técnico de los contratos de adquisición y/o mantenimiento de los equipos electromecánicos a cargo del Grupo de Servicios Administrativos. 3. Actualizar la hoja de vida de los equipos electromecánicos de la entidad, a cargo del Grupo de Servicios Administrativos. 4. Apoyar a la supervisión en la revisión de los informes de actividades de los contratos de adquisición y/o mantenimiento a los equipos electromecánicos, para la posterior aprobación de las facturas por parte del supervisor del contrato. 5. Apoyar desde la parte técnica, con el trámite de liquidación de los contratos de adquisición y/o mantenimiento de los equipos electromecánicos a cargo del Grupo de Servicios Administrativos, dentro de los términos legales correspondientes. 6. Las demás asignadas por la supervisión del contrato y que tengan relación con el objeto contractual.</t>
  </si>
  <si>
    <t>El término estrictamente indispensable para que el contratista cumpla con el objeto y obligaciones contractuales será de DIEZ (10) MESES Y VEINTINUEVE (29) DÍAS, o hasta 31 de diciembre del año de la suscripción del contrato, lo primero que ocurra.</t>
  </si>
  <si>
    <t>CANAL REGIONAL DE TELEVISION S.A.S</t>
  </si>
  <si>
    <t>JHON ALEJANDRO LINARES CAMBEROS</t>
  </si>
  <si>
    <t>Prestar los servicios de apoyo al Ministerio de Ambiente y Desarrollo Sostenible desarrollando acciones de Central de Medios que permitan fortalecer la socialización de las políticas públicas sostenibles, medioambientales, servicios, programas, divulgación y comunicación relacionados con la actividad institucional</t>
  </si>
  <si>
    <t>1. Desarrollar un plan de trabajo general del contrato y cronograma, que contenga la estrategia de comunicación y difusión para el Ministerio de Ambiente y Desarrollo Sostenible de acuerdo con los requerimientos de la entidad. 2. Ejecutar el objeto contractual con plena autonomía técnica, administrativa y operativa, dando cumplimiento a las actividades, lineamientos, especificaciones técnicas y estándares definidos en las Condiciones Técnicas exigidas y en los demás documentos que hacen parte integral del contrato. 3. Planear, elaborar y ejecutar los planes de medios requeridos para la difusión de las estrategias de comunicación institucional, de conformidad con los lineamientos impartidos por el Grupo de Comunicaciones del Ministerio de Ambiente y Desarrollo Sostenible, en los tiempos, cantidades, medios, horarios y franjas definidos por la Entidad. 4. Realizar la segmentación, negociación y compra de espacios en los diferentes medios de comunicación, garantizando que estos se ajusten a los públicos objetivo, horarios y franjas aprobadas dentro de los planes de medios. 5. Realizar los ajustes, modificaciones y adaptaciones que el supervisor del contrato solicite sobre los mensajes y piezas de comunicación, y entregarlos dentro de los plazos establecidos, de acuerdo con la complejidad del servicio requerido y previa aprobación del supervisor. 6. Adelantar estrategias de negociación óptimas y favorables con los medios de comunicación y proveedores, desplegando las acciones necesarias para acceder a espacios, franjas y audiencias estratégicas dentro de su programación o contenido, en beneficio del Ministerio. 7. Entregar, para cada pago, los soportes completos de las acciones ejecutadas, incluyendo pruebas de emisión, publicaciones y certificaciones expedidas por los respectivos medios de comunicación, conforme a lo establecido en la Ficha de Condiciones Técnicas. 8. Entregar los soportes de publicaciones y/o mensajes institucionales en los formatos, condiciones y plazos definidos en la Ficha de Condiciones Técnicas y demás documentos contractuales. 9. Presentar al supervisor del contrato los informes documentados, con sus respectivos soportes en medio magnético y electrónico, así: - Informe mensual de ejecución para trámite de pago, debidamente radicado en los canales dispuestos por el Ministerio, en el cual se evidencie el avance del contrato frente a las actividades ejecutadas, los recursos comprometidos y ejecutados, el control de la divulgación ordenada con pruebas de emisión en medios masivos, alternativos o los que correspondan, así como el movimiento de órdenes aprobadas y el saldo del valor total del contrato. Dicho informe deberá entregarse en formatos Word y Excel, desprotegidos, a la supervisión del contrato para su respectiva revisión y aprobación. 10. Trasladar al Ministerio la totalidad de los descuentos, tarifas preferenciales y bonificaciones otorgadas por los medios de comunicación y proveedores, derivados de la contratación de espacios de divulgación. Para tal efecto, el contratista deberá presentar previamente al supervisor los documentos definitivos que evidencien los acuerdos comerciales (tarifas y condiciones), para su respectiva aprobación. 11. Prestar los servicios necesarios para planear, orientar, coordinar, ejecutar, gestionar, administrar y controlar las actividades y activaciones que requiera el Grupo de Comunicaciones del Ministerio, de conformidad con las especificaciones técnicas definidas en las solicitudes de bienes y servicios aprobadas por el supervisor del contrato. 12. Asumir la responsabilidad total por el pago a los proveedores de los servicios contratados para el desarrollo de las acciones de comunicación, conforme a los plazos establecidos en los acuerdos comerciales que suscriba. En ningún caso estas condiciones podrán trasladarse al Ministerio, ni condicionarse la ejecución de acciones de comunicación a pagos anticipados o a la oportunidad del pago por parte del Ministerio. 13. Garantizar que todas las piezas comunicacionales producidas o adquiridas, incluyendo imágenes, fotografías, audios, videos y demás contenidos, cuenten con las autorizaciones escritas de uso de imagen, voz y derechos correspondientes, y entregar dichas autorizaciones al supervisor del contrato. La vigencia de dichas autorizaciones será acordada entre el contratista y el Ministerio en cada caso. 14. Entregar al término del contrato la totalidad del material audiovisual y gráfico producido, incluyendo piezas audiovisuales, gráficas y demás elementos, en dos (2) unidades de almacenamiento (discos duros) con capacidad mínima de ocho (8) terabytes cada una, compatibles con sistemas estándar y que garanticen la integridad, seguridad y organización de la información. La entrega se realizará en la dirección designada por el Ministerio, quien efectuará la revisión correspondiente. 15. Realizar el monitoreo diario de medios de comunicación, las veinticuatro (24) horas del día, los siete (7) días de la semana, de conformidad con los criterios establecidos en el anexo técnico, y presentar un informe mensual dentro de los tres (3) días hábiles siguientes al cierre de cada mes. 16. Apoyar el monitoreo y elaboración de hasta tres (3) informes especiales sobre temas específicos, de acuerdo con las necesidades definidas por el(la) coordinador(a) del Grupo de Comunicaciones del Ministerio. 17. Garantizar la disponibilidad permanente de un ejecutivo de cuenta, responsable de atender los requerimientos del supervisor del contrato o de quien este delegue, vía telefónica, WhatsApp u otros canales acordados, y brindar soporte en cualquier día y hora, incluyendo fines de semana y festivos, con un tiempo máximo de respuesta no superior a una (1) hora. 18. Garantizar el funcionamiento y acceso permanente a la plataforma web dispuesta para la consulta de la información monitoreada, conforme a los requerimientos definidos por el supervisor del contrato y lo establecido en el anexo técnico y documentos precontractuales. 19. Contar con un sistema de alertas en tiempo real que permita notificar, a través de grupos de mensajería instantánea u otros medios previamente acordados, las noticias o informaciones relevantes relacionadas con el Ministerio de Ambiente y Desarrollo Sostenible y sus entidades adscritas que puedan afectar la imagen institucional o la de sus voceros. 20. Elaborar y remitir al supervisor, conforme a la periodicidad definida en el anexo técnico, los informes cuantitativos y cualitativos, análisis, registros e insumos derivados del monitoreo de medios, necesarios para la evaluación del impacto de las acciones de divulgación y la toma de decisiones estratégicas.</t>
  </si>
  <si>
    <t>El valor del presente Contrato es por la suma de TRES MIL MILLONES DE PESOS M/CTE ($3.000.000.000), incluido IVA y todos los impuestos de ley</t>
  </si>
  <si>
    <t>El plazo de ejecución del contrato será hasta el 31 de diciembre del 2026 o hasta el agotamiento del presupuesto, lo que suceda primero, término contado a partir del cumplimiento de los requisitos de perfeccionamiento y ejecución.</t>
  </si>
  <si>
    <t>FELIX ENRIQUE GONZALEZ CALDERON</t>
  </si>
  <si>
    <t>Prestar servicios profesionales al Grupo de Comunicaciones del Ministerio de Ambiente y Desarrollo Sostenible, para desarrollar contenidos audiovisuales que fortalezcan la difusión institucional, mediante procesos de producción y posproducción de piezas requeridas para comunicar los avances, actividades, proyectos y resultados de la Entidad en sus canales digitales.</t>
  </si>
  <si>
    <t>El valor del contrato a celebrar es hasta por la suma de CINCUENTA MILLONES CUATROCIENTOS MIL PESOS M/CTE ($50.400.000), incluido los impuestos a que haya lugar.</t>
  </si>
  <si>
    <t>1. Brindar apoyo con el registro fotográfico y audiovisual solicitado por el Ministerio de Ambiente y Desarrollo Sostenible, sobre las actividades de gestión y/o eventos misionales. 2. Dar soporte al equipo digital y periodístico con la producción y postproducción de diferentes tipos de productos y formatos que se requieren en las diferentes redes sociales con las que cuenta el Ministerio de Ambiente y Desarrollo Sostenible. 3. Brindar acompañamiento en la edición y finalización de los productos audiovisuales requeridos para realizar la difusión de los proyectos y programas de la entidad. 4. Desplazarse dentro y fuera del territorio nacional cuando sea requerido para el cumplimiento de las obligaciones contractuales y legalizar las ordenes de viaje de acuerdo con los términos y lineamientos del Ministerio de Ambiente y Desarrollo Sostenible una vez culminado el desplazamiento. 5. Realizar mensualmente el archivo de las imágenes y productos realizados fotográfico en la plataforma designada por el supervisor del contrato, proyectos editables y finalizado, para la clara y eficiente búsqueda y consulta actual y posterior del equipo en el marco de la transparencia y buen manejo de la información. 6. Asistir a las reuniones y/o mesas de trabajo que sea citado por el Supervisor del Contrato. 7. Las demás que sean solicitadas por el Supervisor/a del contrato y que estén relacionadas con el objeto contractual.</t>
  </si>
  <si>
    <t>El término estrictamente indispensable para que el contratista cumpla con el objeto y obligaciones contractuales será de OCHO (8) MESES Y DOCE (12) DÍAS CALENDARIO, sin que exceda el 31 de diciembre del año de la suscripción del contrato.</t>
  </si>
  <si>
    <t>ERIKA LIZEH PLAZAS FONSECA</t>
  </si>
  <si>
    <t>COMUNICACION SOCIAL - PERIODISMO</t>
  </si>
  <si>
    <t>El valor del contrato a celebrar es hasta por la suma de CINCUENTA MILLONES CIENTO TREINTA Y TRES MIL TRESCIENTOS TREINTA Y TRES PESOS M/CTE ($50.133.333), incluido los impuestos a que haya lugar.</t>
  </si>
  <si>
    <t>1. Apoyar la revisión y modificación de la redacción e información de los comunicados, columnas, ayudas de memoria, bullets y demás producida por el Grupo de Comunicaciones del Ministerio de Ambiente y Desarrollo Sostenible. 2. Brindar acompañamiento al desarrollo de las estrategias de comunicaciones para promover la difusión de las actividades realizadas en los programas y proyectos que adelanta la entidad. 3. Apoyar el seguimiento a las asignaciones realizadas a los periodistas del Grupo de Comunicaciones, garantizando su publicación y entrega oportuna mediante reuniones de equipo. 4. Asistir al Grupo de Comunicaciones en el cubrimiento de eventos y/o actividades a las que asista la Ministra o los delegados que sean asignados por el supervisor del contrato. 5. Brindar apoyo en la convocatoria de las ruedas de prensa y demás eventos que desarrolle el Ministerio o en los que sea invitado. 6. Apoyar el seguimiento y desarrollo de proyectos o temas asignados por el supervisor del contrato. 7. Asistir al Grupo de Comunicaciones en las diversas reuniones en las que se requiera su acompañamiento. 8. Las demás que sean solicitadas por el Supervisor/a del contrato y que estén relacionadas con el objeto contractual.</t>
  </si>
  <si>
    <t>El término estrictamente indispensable para que el contratista cumpla con el objeto y obligaciones contractuales será de SEIS (6) MESES Y OCHO (8) DÍAS CALENDARIO o hasta 31 de diciembre del año de la suscripción del contrato, lo primero que ocurra.</t>
  </si>
  <si>
    <t>JUAN MANUEL VARGAS OVALLE</t>
  </si>
  <si>
    <t>Prestar servicios profesionales al Grupo de Comunicaciones del Ministerio de Ambiente y Desarrollo Sostenible para desarrollar contenidos informativos, estrategias de divulgación y coberturas periodísticas que visibilicen los planes, programas y proyectos institucionales.</t>
  </si>
  <si>
    <t>El valor del contrato a celebrar es hasta por la suma de SESENTA Y NUEVE MILLONES TRESCIENTOS SESENTA MIL PESOS M/CTE ($69.360.000), incluido los impuestos a que haya lugar.</t>
  </si>
  <si>
    <t>1. Apoyar la formulación e implementación de estrategias comunicacionales orientadas a visibilizar las acciones, programas y proyectos que adelanta el Ministerio de Ambiente y Desarrollo Sostenible. 2. Brindar apoyo en la redacción y adaptación de contenidos informativos para su divulgación entre los grupos de interés de la Entidad, a través de medios y plataformas digitales. 3. Acompañar al Grupo de Comunicaciones en la cobertura periodística de eventos institucionales en los que participen voceros del Ministerio, conforme a las asignaciones realizadas por el supervisor del contrato. 4. Apoyar el posicionamiento de temáticas ambientales en medios de comunicación regionales, con el propósito de incluir en la agenda pública las acciones desarrolladas por el Ministerio de Ambiente y Desarrollo Sostenible. 5. Brindar apoyo en la organización y convocatoria de ruedas de prensa y demás eventos comunicacionales que adelante el Ministerio de Ambiente y Desarrollo Sostenible. 6. Apoyar la elaboración de contenidos editoriales como comunicados, boletines, columnas y otros formatos informativos relacionados con la gestión ambiental de la Entidad. 7. Acompañar el seguimiento a proyectos estratégicos y temáticas especiales definidas por el Ministerio de Ambiente y Desarrollo Sostenible, en articulación con el Grupo de Comunicaciones. 8. Apoyar la cobertura informativa de los eventos institucionales que sean asignados por el supervisor del contrato. 9. Brindar apoyo en las demás actividades que solicite el supervisor del contrato siempre que estén relacionadas con el objeto contractual y las actividades a cargo del Grupo de Comunicaciones.</t>
  </si>
  <si>
    <t>El término estrictamente indispensable para que el contratista cumpla con el objeto y obligaciones contractuales será de OCHO (8) MESES Y QUINCE (15) DÍAS CALENDARIO, sin que exceda el 31 de diciembre del año de la suscripción del contrato.</t>
  </si>
  <si>
    <t>HARRISON AMÉZQUITA GAMA</t>
  </si>
  <si>
    <t>Prestar servicios profesionales jurídicos en la definición y formulación de estrategias jurídicas en el marco de Comités de conciliación, Comités de contratación y demás instancias de articulación y decisión de la jefatura de la Oficina Asesor-Jurídica, el apoyo jurídico en el ejercicio de la defensa judicial y extrajudicial de la entidad en los procesos y actuaciones que sean de competencia de la entidad y el acompañamiento jurídico en asuntos de derecho administrativo, tales como la revisión y elaboración de actos administrativos, conceptos y documentos jurídicos requeridos por la dependencia.</t>
  </si>
  <si>
    <t>El valor del contrato a celebrar es hasta por la suma de $ 80.000.000 INCLUIDO IVA</t>
  </si>
  <si>
    <t>1. Suministrar la información jurídica necesaria para la toma de decisiones que requiera el Jefe de la Oficina Asesora Jurídica, respecto de los temas a tratar en el Comité de Contratación, Comités de conciliación y demás instancias de articulación y decisión requeridas por la jefatura. 2. Brindar acompañamiento jurídico en la gestión contractual, administrativa y financiera de la Oficina Asesora Jurídica. 3. Proyectar y/o revisar conceptos jurídicos, instrumentos normativos, directivas, circulares y demás documentos jurídicos requeridos orientados a garantizar la adecuada formulación, interpretación y aplicación de políticas públicas en consonancia con el marco legal vigente. 4. Brindar acompañamiento jurídico a la Oficina Asesora Jurídica en la gestión y desarrollo de los asuntos de contratación pública, incluyendo la elaboración de conceptos, la atención de requerimientos, la revisión y trámite de procesos y asuntos transversales de conocimiento de la Oficina Asesora Jurídica. 5. Proyectar las respuestas a las PQRS, solicitudes de información, requerimientos que efectúen los órganos externos de control, peticiones presentadas por entidades del SINA, la ciudadanía en general y demás requerimientos allegados a la Oficina Asesora Jurídica dentro de los términos legales establecidos, de acuerdo con los lineamientos impartidos por la supervisión del contrato y adjuntando el reporte del sistema de Gestión documental que evidencia el estado de las asignaciones. 6. Ejercer la representación judicial y extrajudicial del Ministerio en los asuntos asignados, incluyendo aquellos relacionados con asuntos laborales y contractuales, promoviendo las actuaciones necesarias para la defensa de los intereses institucionales y ambientales e interviniendo en procesos judiciales, administrativos, constitucionales y demás escenarios conforme a la normatividad vigente 7. Garantizar el registro, actualización y conservación de la información de los procesos y trámites asignados en las plataformas y sistemas de gestión documental y jurídica dispuestos por la Oficina Asesora Jurídica, asegurando la trazabilidad de las actuaciones relacionadas con órdenes judiciales y el cumplimiento de las directrices del Sistema Integrado de Gestión de Calidad. 8. Participar en el desarrollo de las diferentes reuniones y mesas de trabajo requeridas en el cumplimiento del objeto del contrato brindando acompañamiento jurídico. 9. Las demás actividades que sean asignadas por el supervisor del contrato y que estén relacionadas con el objeto contractual.</t>
  </si>
  <si>
    <t xml:space="preserve">NATALIA HERRERA DURAN </t>
  </si>
  <si>
    <t>COMUNICADOR SOCIAL</t>
  </si>
  <si>
    <t>Prestar servicios profesionales al Ministerio de Ambiente y Desarrollo Sostenible apoyando la gestión comunicacional del Despacho de la señora Ministra en articulación con el cumplimiento de los logros y planes institucionales.</t>
  </si>
  <si>
    <t>El valor del contrato a celebrar es hasta por la suma de SETENTA Y TRES MILLONES DE PESOS M/CTE ($73.000.000), incluido los impuestos a que haya lugar.</t>
  </si>
  <si>
    <t>1. Apoyar la definición, ajuste y actualización de los lineamientos estratégicos de comunicación del Ministerio, en articulación con el Grupo de Comunicaciones y en coherencia con las prioridades institucionales. 2. Apoyar al/la Coordinador(a) del Grupo de Comunicaciones en la identificación y análisis de temas de coyuntura, tendencias mediáticas y narrativas emergentes que requieran respuesta oportuna y estratégica por parte del equipo. 3. Realizar análisis comunicacional permanente del contexto político, social, ambiental y mediático, anticipando riesgos, oportunidades y escenarios que puedan impactar la reputación y el posicionamiento del Ministerio de Ambiente. 4. Acompañar el diseño de estrategias de comunicación preventiva, reactiva y de posicionamiento, orientadas a mitigar impactos reputacionales y fortalecer los mensajes institucionales en situaciones sensibles o de alta exposición pública. 5. Apoyar el seguimiento y evaluación del cumplimiento de las estrategias de comunicación de la dependencia, proponiendo ajustes tácticos cuando sea necesario para asegurar su efectividad. 6. Brindar acompañamiento estratégico en la definición de mensajes clave, enfoques narrativos y vocerías, en coordinación con el equipo de comunicaciones, para distintos públicos y canales. 7. Apoyar la articulación estratégica con otras dependencias del Ministerio y entidades del sector, cuando se requiera coherencia comunicacional frente a temas transversales o interinstitucionales.</t>
  </si>
  <si>
    <t>El término estrictamente indispensable para que el contratista cumpla con el objeto y obligaciones contractuales será de SIETE (07) MESES Y NUEVE (09) DÍAS CALENDARIO, sin que exceda el 31 de diciembre del año de la suscripción del contrato.</t>
  </si>
  <si>
    <t>CST CONSULTORÍA EN SISTEMAS Y TECNOLOGÍA SAS</t>
  </si>
  <si>
    <t>MARITZA MARTINEZ BLANCO</t>
  </si>
  <si>
    <t>Contratar el soporte y mantenimiento del software de inventario SALIN, requerido para la administración y manejo de los bienes muebles e inmuebles del Ministerio de Ambiente y Desarrollo Sostenible</t>
  </si>
  <si>
    <t>1. Cumplir con el objeto del contrato en los términos y condiciones establecidos en los estudios previos, especificaciones técnicas y demás documentos que hacen parte el expediente contractual. 2. Entregar dentro de la primera semana de ejecución del contrato, el plan de trabajo por parte del contratista para aprobación de la supervisión a cargo del Grupo de Servicios Administrativos. Cumplir con los procedimientos y lineamientos de la Oficina Tecnologías de la Información y la Comunicación (OTIC), para el soporte y mantenimiento del aplicativo de Información (Salin). Mantener durante la ejecución del contrato, las condiciones presentadas aceptadas con la oferta, en forma permanente, para atender sus obligaciones, respetando y cumpliendo con las condiciones establecidas por la Entidad. Suscribir con el Supervisor el Acta de confidencialidad de la información establecida en SOMOSIG y lo establecido en el Manual de Contratación de la Entidad. Realizar Transferencia de conocimiento al personal del almacén en el funcionamiento de los diferentes módulos del software SALIN compuesto por los módulos Almacén e inventarios; Activos Fijos y Depreciación, en la versión Estándar. Para lo anterior, se deben entregar las evidencias de realización de las mismas y grabaciones audiovisuales que puedan ser reproducidas en los sistemas de información del Ministerio. Prestar el servicio de soporte y bolsa por horas de mantenimiento del software versión estándar SALIN, compuesto por los módulos de: Almacén e inventarios; Activos Fijos y Depreciación, conforme con la propuesta presentada. Permitir la creación y definición de permisos para los distintos usuarios los cuales deben registrar las novedades de los inventarios de la entidad. Apoyar en el monitoreo de la parametrización y configuración del sistema de información del aplicativo de Información (Salin). 10. Prestar asistencia general, remota y el soporte telefónico de lunes a viernes en horario de oficina de 8:00 a.m. a 12:00 p.m. y 2 p.m. a 5:00 p.m., y para la atención presencial con respuesta máxima de doce (12) horas hábiles. 11. Presentar un informe general de ejecución al cierre del contrato en el cual se evidencie el cumplimiento de cada una de las obligaciones pactadas con los correspondientes soportes documentales según corresponda. 12. Las demás que se deriven de la naturaleza y del objeto del contrato</t>
  </si>
  <si>
    <t>El presupuesto oficial para la presente contratación es de CINCUENTA Y NUEVE MILLONES SEISCIENTOS SETENTA Y CUATRO MIL TRESCIENTOS TREINTA Y CINCO PESOS M/CTE ($ 59.674.335) incluido IVA y demás impuestos.</t>
  </si>
  <si>
    <t>El término estrictamente indispensable para que el contratista cumpla con el objeto y obligaciones contractuales será de diez (10) meses.</t>
  </si>
  <si>
    <t>CAMILO ANDRÉS CARDOZO LEÓN</t>
  </si>
  <si>
    <t>Prestar los servicios profesionales como abogado a la Oficina Asesora Jurídica y el Grupo de Procesos Judiciales en la representación judicial y extrajudicial de la entidad, el seguimiento de los procesos contencioso-administrativos, acciones de tutela y demás actuaciones judiciales en las que la Entidad sea parte, así como la elaboración de conceptos jurídicos, de actos administrativos y demás instrumentos normativos.</t>
  </si>
  <si>
    <t>El valor del contrato a celebrar es hasta por la suma de $ 80.000.000</t>
  </si>
  <si>
    <t>1. Revisar, proyectar y proponer recomendaciones en la elaboración de actos administrativos, iniciativas normativas y demás documentos jurídicos de competencia de la Oficina Asesora Jurídica. 2. Proyectar conceptos jurídicos, respuestas y demás documentos jurídicos en atención a las peticiones y consultas de los usuarios tanto internos como externos de la entidad relacionados con el objeto del contrato. 3. Ejercer la representación judicial y extrajudicial del Ministerio en los asuntos asignados, incluyendo aquellos relacionados con asuntos laborales y contractuales, promoviendo las actuaciones necesarias para la defensa de los intereses institucionales y ambientales e interviniendo en procesos judiciales, administrativos, constitucionales y demás escenarios conforme a la normatividad vigente 4. Garantizar el registro, actualización y conservación de la información de los procesos y trámites asignados en las plataformas y sistemas de gestión documental y jurídica dispuestos por la Oficina Asesora Jurídica, asegurando la trazabilidad de las actuaciones relacionadas con órdenes judiciales y el cumplimiento de las directrices del Sistema Integrado de Gestión de Calidad 5. Participar en el desarrollo de las diferentes reuniones y mesas de trabajo requeridas en el cumplimiento del objeto del contrato brindando acompañamiento jurídico. 6. Las demás actividades que sean asignadas por el supervisor del contrato y que estén relacionadas con el objeto contractual.</t>
  </si>
  <si>
    <t>DANNA MARCELA DIAZ LOPEZ</t>
  </si>
  <si>
    <t>Prestar servicios profesionales a la gestión a la Dirección de Bosques, Biodiversidad y Servicios Ecosistémicos, para realizar actividades de recopilación, organización, análisis y seguimiento de la información relacionada con los compromisos ambientales internacionales de la Dirección</t>
  </si>
  <si>
    <t>El valor del contrato a celebrar es hasta por la suma de TREINTA Y OCHO MILLONES QUINIENTOS MIL PESOS M/CTE ($38.500.000), incluido los impuestos a que haya lugar.</t>
  </si>
  <si>
    <t>1. Recopilar, analizar y organizar la información relacionada con los compromisos, acuerdos y procesos internacionales en materia de bosques, biodiversidad y servicios ecosistémicos, así como elaborar y consolidar los reportes, documentos técnicos, actas y comunicaciones que le sean asignados. 2. Realizar el seguimiento y la actualización del estado de cumplimiento de los compromisos internacionales a cargo de la Dirección, preparando insumos, alertas y reportes que apoyen la toma de decisiones. 3. Elaborar documentos de apoyo técnico, tales como informes, resúmenes ejecutivos, fichas técnicas, presentaciones y demás insumos requeridos para respaldar las acciones de cooperación internacional y la participación en espacios de articulación interinstitucional. 4. Apoyar la coordinación y comunicación interna y externa con dependencias del Ministerio, entidades del Sistema Nacional Ambiental (SINA), organismos internacionales y aliados estratégicos, para facilitar el intercambio de información y el cumplimiento de las obligaciones internacionales de la Dirección. 5. Las demás que se requieran para la adecuada ejecución del objeto contractual</t>
  </si>
  <si>
    <t>ALEXANDRA CUMBE FIGUEROA</t>
  </si>
  <si>
    <t>Prestar servicios jurídicos al Viceministerio de Políticas y Normalización Ambiental para apoyar la gestión jurídica del Despacho, así como la formulación y seguimiento de políticas, normativa, compromisos y generación de insumos jurídicos.</t>
  </si>
  <si>
    <t>El valor del contrato a celebrar es hasta por la suma de CIENTO CUARENTA Y TRES MILLONES DE PESOS M/CTE ($143.000.000), incluido los impuestos a que haya lugar.</t>
  </si>
  <si>
    <t>1. Presentar dentro de los primeros 15 días calendario de la ejecución del contrato, un plan de trabajo que incluya un cronograma de actividades donde se detalle la forma en la que se ejecutarán cada una de las obligaciones contractuales 2. Apoyar el seguimiento y consolidación de los reportes de las áreas técnicas en materia de normativa, paros cívicos y demás procesos con grupos étnicos, en los que participen dependencias del viceministerio, mediante la elaboración y presentación de los respectivos reportes. 3. Apoyar la actualización de las herramientas de seguimiento y articulación de los procesos necesarios con las entidades del SINA (Sistema Nacional Ambiental) y demás entidades responsables del cumplimiento. 4. Apoyar la revisión jurídica y conceptualización de decretos de otras carteras, requerimientos del Congreso y proyectos de ley que lleguen a conocimiento del despacho del viceministerio de políticas. 5. Apoyar la revisión jurídica de las respuestas a órganos de control que deben ser revisadas o suscritas por el viceministro. 6. Elaborar insumos jurídicos (análisis de marcos normativos y líneas jurisprudenciales) en las temáticas que se manejen en el despacho del viceministerio de políticas y normalización ambiental. 7. Apoyar la revisión jurídica de proyectos de actos administrativos generales (decretos, resoluciones), guías o lineamientos técnicos que sean formulados por las dependencias del viceministerio de políticas y normalización ambiental. 8. Participar en reuniones, proyectar y gestionar las respuestas a los PQRS que le sean asignados y elaborar las ayudas memoria en los temas relacionados con su objeto contractual</t>
  </si>
  <si>
    <t>El término estrictamente indispensable para que el contratista cumpla con el objeto y obligaciones contractuales será de UN ONCE MESES (11), o hasta 31 de diciembre del año de la suscripción del contrato, lo primero que ocurra.</t>
  </si>
  <si>
    <t>WILLIAM BUSTOS CASTRO</t>
  </si>
  <si>
    <t>Prestar servicios profesionales al grupo de talento humano, para apoyar la elaboración del capítulo presupuestal y financiero del estudio técnico de Modernización, en el marco de los lineamientos establecidos y la normatividad vigente.</t>
  </si>
  <si>
    <t>El valor del contrato a celebrar es hasta por la suma de CUARENTA Y SIETE MILLONES OCHOCIENTOS OCHENTA Y TRES MIL TRECIENTOS TREINTA Y TRES PESOS, M/CTE ($47.883.333), incluido los impuestos a que haya lugar</t>
  </si>
  <si>
    <t>1. Consolidar el escenario de costos de la propuesta de estructura y planta aprobado para el rediseño del Ministerio de Ambiente y Desarrollo Sostenible. 2. Generar los instrumentos para el análisis de costos asociados a la provisión de la planta de personal 3. Participar en los espacios internos y externos generados para revisar el componente financiero del proceso de modernización del Ministerio. 4. Apoyar la elaboración y ajuste de los análisis financieros requeridos para el sector. 5. Adelantar las mesas técnicas y participar en las reuniones y espacios que se requieran para consolidar o socializar los escenarios financieros y los costos de las propuestas. 6. Elaborar documentos, conceptos y/o proyectar respuestas a requerimientos asociados con el proceso de Modernización Institucional en cuanto al objeto del contrato. 7. Las demás que sean pertinentes y necesarias para cumplir con el objeto del contrato.</t>
  </si>
  <si>
    <t>El término estrictamente indispensable para que el contratista cumpla con el objeto y obligaciones contractuales será SIETE (7) MESES Y ONCE (11) DÍAS, o hasta 31 de diciembre del año de la suscripción del contrato, lo primero que ocurra.</t>
  </si>
  <si>
    <t>SANDRA CAMILA MORENO HERNANDEZ</t>
  </si>
  <si>
    <t>Prestación de los servicios profesionales para apoyar el desarrollo de las políticas nacionales relacionadas con la administración del talento humano y acompañar la implementación de acciones que contribuyan al desarrollo del plan de seguridad y salud en el trabajo y a la gestión del riesgo psicosocial.</t>
  </si>
  <si>
    <t>El valor del contrato a celebrar es hasta por la suma de CUARENTA Y OCHO MILLONES CIEN MIL PESOS M/CTE ($48.100.000), incluido los impuestos a que haya lugar</t>
  </si>
  <si>
    <t>1. Participar en la proyección, actualización e implementación, seguimiento y evaluación de las acciones encaminadas a dar cumplimiento a las diferentes políticas establecidos por el Gobierno Nacional que correspondan al proceso de Talento Humano, tales como, acoso sexual laboral, acoso laboral, prevención y atención ante cualquier forma de violencia basada en discriminación, y demás que llegasen a requerir. 2. Apoyar y gestionar una cultura organizacional promoviendo actividades de no discriminación y prevención de violencia laboral y acoso en conjunto con el COCOLA. 3. Apoyar la planeación y ejecución de las acciones requeridas para la evaluación e intervención del clima laboral del Ministerio de Ambiente Desarrollo Sostenible. 4. Apoyar las actividades tendientes al acompañamiento psicosocial a los funcionarios y contratistas que le sean asignados en el marco del programa correspondientes y las rutas de atención establecidas. 5. Gestionar y ajustar el programa de intervención de factores Psicosociales que incluya medidas específicas para controlar los riesgos identificados y protocolos aplicados del ministerio 6. Gestionar en la plataforma documental establecida en el Ministerio, todas las actuaciones, requerimientos, y demás relacionados con el objeto contractual asignados. 7. Apoyar, gestionar y tramitar todos asuntos que se deriven de los planes y programas del Grupo de Talento 8. Las demás actividades que se requieran por parte de la supervisión con relación al objeto del contrato, que le sean asignados por la supervisión</t>
  </si>
  <si>
    <t>El término estrictamente indispensable para que el contratista cumpla con el objeto y obligaciones contractuales será SIETE (7) MESES Y DOCE (12) DÍAS, o hasta 31 de diciembre del año de la suscripción del contrato, lo primero que ocurra.</t>
  </si>
  <si>
    <t>HARBEY LEONARDO TORRES CASAS</t>
  </si>
  <si>
    <t>Prestación de servicios profesionales a la Subdirección Administrativa y Financiera del Ministerio de Ambiente y Desarrollo Sostenible, orientados al apoyo en el seguimiento financiero y presupuestal de los contratos a cargo del Grupo de Servicios Administrativos, conforme a la normatividad vigente.</t>
  </si>
  <si>
    <t>El valor del contrato a celebrar es hasta por la suma de SESENTA MILLONES DE PESOS M/CTE ($ 60.000.000) incluido los impuestos a que haya lugar.</t>
  </si>
  <si>
    <t>1. Realizar la depuración y tramite de las reservas y de los pasivos derivados de los contratos en la etapa de liquidación del Grupo de Servicios Administrativos. 2. Apoyar la revisión y validación de documentos financieros, tales como cuentas de cobro, facturas y soportes de pago, conforme a la normatividad vigente y los procedimientos internos. 3. Apoyar en las evaluaciones y hacer parte de los comités evaluadores de los procesos contractuales a cargo del Grupo de Servicios Administrativos. 4. Elaborar actos administrativos de carácter financiero para el trámite de pago de los asuntos que se requieran en el Grupo de Servicios Administrativos. 5. Apoyar la elaboración de informes de actividades mensuales y finales, informes financieros, solicitud de certificados de pagos y saldos, solicitudes de cierres contractuales, actas de liquidación y demás documentos soporte de los contratos de la dependencia que le sean asignados por el supervisor del contrato. 6. Apoyar en el diligenciamiento de formatos y proyectar las necesidades financieras y/o presupuestales para el trámite de las vigencias futuras requeridas en los contratos de bienes y servicios. 7. Las demás actividades asignadas por el supervisor en relación con el objeto del contrato.</t>
  </si>
  <si>
    <t>El término estrictamente indispensable para que el contratista cumpla con el objeto y obligaciones contractuales será Diez (10) Meses , o hasta 31 de diciembre de 2026, lo primero que ocurra.</t>
  </si>
  <si>
    <t>NÉSTOR JAVIERPÉREZ MONJE</t>
  </si>
  <si>
    <t>Prestación de servicios profesionales al Grupo de Talento Humano para apoyar la ejecución de actividades relacionadas con la implementación de las políticas de teletrabajo, apoyos educativos y vinculación de vacantes del Ministerio de Ambiente y Desarrollo Sostenible.</t>
  </si>
  <si>
    <t>El valor del contrato a celebrar es hasta por la suma de CUARENTA Y DOS MILLONES SETECIENTOS VEINTISÉIS MIL SEISCIENTOS SESENTA Y SIETE PESOS M/CTE ($42.726.667), incluido los impuestos a que haya lugar</t>
  </si>
  <si>
    <t>1. Apoyar la gestión de la política de teletrabajo del Ministerio de Ambiente y Desarrollo Sostenible en sus diferentes etapas. 2. Apoyar, el trámite de las solicitudes de apoyos educativos que le sean asignados, solicitados por los funcionarios del Ministerio de Ambiente y Desarrollo Sostenible. 3. Apoyar la realización del procedimiento y demás documentación para la vinculación de practicantes. 4. Apoyar el levantamiento de las necesidades de vinculación de practicantes en las dependencias de la entidad, y la búsqueda de los perfiles de formación académica. 5. Gestionar en la plataforma documental establecida en el Ministerio, todas las actuaciones, requerimientos, y demás relacionados con el objeto contractual asignados. 6. Las demás actividades que le sean asignadas por el supervisor en relación con el objeto del contrato</t>
  </si>
  <si>
    <t>MARIBEL ROBAYO LADINO</t>
  </si>
  <si>
    <t>DERECHO Y CIENCIAS POLITICAS Y</t>
  </si>
  <si>
    <t>Prestar con plena autonomía técnica, administrativa y financiera, servicios profesionales a la Secretaría General del Ministerio de Ambiente y Desarrollo Sostenible en asuntos jurídicos transversales a cargo de dicha dependencia.</t>
  </si>
  <si>
    <t>El valor del contrato a celebrar es hasta por la suma de CIENTO SIETE MILLONES DOSCIENTOS MIL PESOS M/CTE. ($107.200.000) incluido los impuestos a que haya lugar.</t>
  </si>
  <si>
    <t>1. Proyectar y/o revisar jurídicamente los estudios previos, minutas de contratos, convenios y/o demás instrumentos jurídicos de competencia del Despacho de la Secretaría General, de conformidad con indicado por el supervisor del contrato. 2. Revisar jurídicamente los Documentos del Proceso precontractuales que sean remitidos a los integrantes del Comité de Contratación, de conformidad con lo solicitado por el supervisor de contrato. 3. Asistir a los Precomités o Comités de Contratación a los que deba asistir el Secretario(a) General y realizar las observaciones a que hubiere lugar, según instrucción del supervisor. 4. Apoyar en la revisión jurídica de documentos relacionados con la administración de bienes y servicios administrativos de la entidad, de conformidad con lo solicitado por el supervisor del contrato. 5. Apoyar en la revisión jurídica de los actos administrativos y demás documentos del área de Talento Humano relacionados con empleo público y administración de personal, en cuyo trámite tenga participación la Secretaría General. 6. Proyectar y/o revisar informes, formatos, oficios y/o memorandos, de conformidad con lo solicitado por la supervisión de contrato. 7. Coadyuvar en la proyección y/o revisión de manuales, instructivos, procedimientos y/o circulares que sean de competencia del Despacho de la Secretaría General, de conformidad con lo solicitado por el supervisor del contrato. 8. Coadyuvar en la proyección y/o revisión de respuestas a derechos de petición, a entes de control y/o a solicitudes de las dependencias o áreas internas de la Entidad, de conformidad con lo solicitado por el supervisor del contrato. 9. Asistir a las reuniones internas o externas y/o audiencias en las que sea requerida, de conformidad con lo solicitado por la supervisión de contrato, documentando adecuadamente la asistencia e intervenciones.</t>
  </si>
  <si>
    <t>El término estrictamente indispensable para que el contratista cumpla con el objeto y obligaciones contractuales será de ocho (8) MESES, contados a partir de la suscripción del contrato.</t>
  </si>
  <si>
    <t>TOMAS ENRIQUE VICTOR ANTOLINEZ CUADROS</t>
  </si>
  <si>
    <t>Prestar servicios de apoyo a la gestión en el seguimiento a los compromisos adquiridos en el marco de las negociaciones internacional en materia de ambiental de la Oficina de Asuntos Internacionales</t>
  </si>
  <si>
    <t>El valor del contrato a celebrar es hasta por la suma de (TREINTA Y UN MILLONES CUATROCIENTOS OCHO MIL PESOS M/CTE ($31.408.000), incluido los impuestos a que haya lugar.</t>
  </si>
  <si>
    <t>1. Brindar apoyo en la organización de la agenda de la Oficina de Asuntos Internacionales y en la proyección de citaciones e informes de reuniones y comités conforme a las indicaciones de la supervisión. 2. Organizar y apoyar la logística de reuniones, actividades administrativas y demás requerimientos operativos de la Oficina de Asuntos Internacionales, incluyendo la preparación de insumos, coordinación de espacios y apoyo en situaciones administrativas. 3. Apoyar la gestión de correspondencia de la Oficina de Asuntos Internacionales. 4. Apoyar la gestión de insumos, ayudas de memoria, documentos estratégicos y de posición nacional en el marco de los Acuerdos Multilaterales y tratados internacionales en materia de negociación internacional ambiental. 5. Apoyar la gestión de la participación de los diferentes actores en las conferencias de las partes y eventos internacionales. 6. Apoyar la gestión de las solicitudes, quejas, reclamos, sugerencias, denuncias y felicitaciones (PQRSDF), así como los requerimientos formulados por los diferentes actores y entes de control, conforme a las competencias de la OAI.</t>
  </si>
  <si>
    <t>FABIAN ANDRES MAFLA DIAZ</t>
  </si>
  <si>
    <t>Prestar servicios profesionales para realizar el estudio y/o ajuste de cargas de trabajo y/o el ajuste del Manual de Funciones y Competencias Laborales del Ministerio de Ambiente y Desarrollo Sostenible.</t>
  </si>
  <si>
    <t>El valor del contrato a celebrar es hasta por la suma de TREINTA Y CUATRO MILLONES SETECIENTOS SESENTA Y SEIS MIL SEISCIENTOS SESENTA Y SIETE PESOS, M/CTE ($34.766.667), incluido los impuestos a que haya lugar</t>
  </si>
  <si>
    <t>1. Identificar y analizar el Manual de Funciones actual de las dependencias asignadas, con el propósito de realizar una alineación adecuada respecto a la propuesta del Manual de Funciones, en concordancia con la estructura organizacional y el modelo de operación propuesto en el marco del proceso de modernización del Ministerio de Ambiente y Desarrollo Sostenible. 2. Conformar las fichas del Manual de Funciones y Competencias Laborales asignadas, siguiendo los lineamientos y metodologías establecidas para la elaboración del manual, en el marco de la estructura organizacional propuesta para el Ministerio de Ambiente y Desarrollo Sostenible. 3. Participar en reuniones de seguimiento y validación de las fichas del Manual de Funciones, tanto con el equipo técnico de cargas de trabajo como con los equipos de las dependencias y directivos del Ministerio, de acuerdo con las asignaciones realizadas. 4. Realizar ajustes a las fichas del Manual de Funciones, incorporando las observaciones y revisiones realizadas, siguiendo las indicaciones y la metodología establecida para la conformación de dichas fichas 5. Apoyar la conformación y/o ajustes de documentos técnicos requeridos para la propuesta de la planta de personal en el marco de la modernización del Ministerio de Ambiente y Desarrollo Sostenible 6. Las demás asignadas por el supervisor relacionadas con el objeto contractual</t>
  </si>
  <si>
    <t>El término estrictamente indispensable para que el contratista cumpla con el objeto y obligaciones contractuales será CUATRO (4) MESES Y VEINTINUEVE (29) DÍAS, o hasta 31 de diciembre del año de la suscripción del contrato, lo primero que ocurra.</t>
  </si>
  <si>
    <t>MAQUINAS PROCESOS Y LOGITICA MP&amp;L SAS</t>
  </si>
  <si>
    <t>A-02-02-02-008-007</t>
  </si>
  <si>
    <t>Prestar el servicio de mantenimiento preventivo y correctivo, incluida la inspección y certificación bajo la NTC 5926-1 para los ascensores tipo pasajeros marca NOVA, ubicados en el Ministerio de Ambiente y Desarrollo Sostenible.</t>
  </si>
  <si>
    <t>1. Cumplir con plena autonomía técnica y administrativa, con las obligaciones, especificaciones y estándares definidos en la Ficha Técnica, Estudios Previos y demás documentos del proceso. Elaborar y entregar dentro de los cinco (5) días después de legalizado el contrato para aprobación del supervisor del contrato el cronograma en donde se incluya las actividades a desarrollar y las fechas de ejecución. Ejecutar las diferentes labores conforme cronograma de trabajo que apruebe el supervisor de contrato cumpliendo con las normas de seguridad y salud en el trabajo SST Entregar un informe técnico detallado posterior a la realización de cada uno de los mantenimientos preventivos o correctivos en los ascensores, señalando las fechas de ejecución, actividades realizadas, registro fotográfico. Realizar el soporte técnico con disponibilidad de atención de lunes a domingo en horario 7x24 cuando se presenten atrapamientos o fallas en los ascensores del edificio principal. Realizar los acompañamientos técnicos cuando se requieran intervenir los ascensores del edificio principal con el fin de garantizar el correcto funcionamiento. Los costos de estos acompañamientos técnicos deben estar incluidos dentro de la oferta económica. Abstenerse de realizar trabajos que no hayan sido autorizados por el supervisor del contrato, por ende, los costos incurridos en trabajos no autorizados no serán asumidos por la Entidad. En consecuencia, el contratista deberá solicitar la autorización previa a la intervención de los equipos y ejecución de todas las actividades. Entregar las certificaciones ONAC de los dos (2) ascensores del edificio principal, en el mes de febrero de 2026. Contar con el personal mínimo establecido en la ficha técnica garantizando durante toda la ejecución del contrato la permanencia e idoneidad dicho personal que intervenga en las actividades, respondiendo por la correcta y oportuna ejecución de los trabajos. Permitir al personal de seguridad y vigilancia o cualquier persona autorizada por la Entidad, la revisión de los elementos que ingresen o se retiren por parte del contratista de las instalaciones. Durante la permanencia en las instalaciones del Ministerio de Ambiente y Desarrollo Sostenible el contratista se obliga a identificar al personal que presta el servicio en las instalaciones Dar cumplimiento a los criterios ambientales establecidos por el Ministerio y entregar los debidos soportes de ejecución conforme a los establecido en la ficha técnica. Las demás que se deriven de la naturaleza y del objeto del contrato</t>
  </si>
  <si>
    <t>El presupuesto oficial para la presente contratación es de CINCUENTA Y NUEVE MILLONES CUARENTA Y DOS MIL OCHOCIENTOS DIECINUEVE PESOS M/CTE ($59.042.819).</t>
  </si>
  <si>
    <t>El plazo de ejecución del contrato será hasta el 31 de diciembre de 2026, contado a partir de la suscripción del acta de inicio, previo cumplimiento de los requisitos de perfeccionamiento y ejecución.</t>
  </si>
  <si>
    <t>11 INEXISTENCIA DE PLURALIDAD DE OFERENTES EN EL MERCADO</t>
  </si>
  <si>
    <t>CORPORACIÓN DE FERIAS Y EXPOSICIONES S.A. USUARIO OPERADOR DE ZONA FRANCA BENEFICIO E INTERÉS COLECTIVO, CORFERIAS S.A USUARIO OPERADOR DE ZONA FRANCA BIC</t>
  </si>
  <si>
    <t>ALEXANDRA RIVEROS CASTILLO</t>
  </si>
  <si>
    <t>Participación del Ministerio de Ambiente y Desarrollo Sostenible en la novena IX versión de la Feria Internacional del Ambiente (FIMA), a llevarse a cabo entre los días 9 al 11 de julio de 2026, en las instalaciones del recinto ferial de Corferias, con el objeto de presentar el balance de la gestión del sector ambiente”.</t>
  </si>
  <si>
    <t>El valor del contrato a celebrar es hasta por la suma de OCHOCIENTOS MILLONES DE PESOS M/CTE, ($800.000.000), incluido IVA</t>
  </si>
  <si>
    <t>1. Permitir la participación del Ministerio de Ambiente y Desarrollo Sostenible en la Feria Internacional del Ambiente – FIMA a llevarse a cabo del 09 al 11 de julio de 2026. 2. Permitir el uso de los espacios físicos de acuerdo con las especificaciones técnicas requeridas para la participación del Ministerio de Ambiente y Desarrollo Sostenible en la Feria Internacional del Ambiente – FIMA. en buen estado de sanidad y poner a disposición los servicios, bienes o usos conexos y los adicionales convenidos; previa elaboración de un acta de inventario firmada por las partes y el supervisor del contrato. 3. Gestionar y asegurar la publicación de notas en los medios de comunicación previstos para el evento, a través de la agencia PR, con base en la información que suministre el Ministerio, relacionadas con los escenarios que este liderará en la Feria Internacional del Medio Ambiente – FIMA y demás contenidos que se consideren pertinentes. 4. Gestionar los espacios en medios de comunicación previstos para el evento, con la información que el Ministerio de Ambiente y Desarrollo Sostenible suministre para tal fin, sobre los escenarios que liderará en la feria y demás que considere pertinente, mediante una estrategia de comunicaciones, (divulgación paga, divulgación digital, prensa y radio). 5. Garantizar la inclusión del logo del Ministerio en la pata de logos oficial de la Feria Internacional del Medio Ambiente – FIMA, en calidad de organizador, junto con CAEM y Corferias, así como su presencia en las diferentes piezas publicitarias y de divulgación de la Feria, tales como invitaciones físicas, acreditaciones de expositores, agenda académica, página web, fachadas y demás materiales de comunicación que se desarrollen en el marco del evento. 6. Asignar un área de ciento cincuenta metros cuadrados (150 m²) para uso exclusivo del Ministerio en el Pabellón 3, nivel 2, incluyendo el diseño, adecuación y montaje institucional correspondiente. 7. Realizar la producción y técnica de sonido, mobiliario y ambientación básica del pabellón 5 para la realización del congreso en tipo auditorio con aforo de 205 personas. 8. Realizar la producción y técnica de sonido, mobiliario y ambientación básica de 2 salas académicas ubicadas en el Pabellón 3 nivel 2. Con aforo por sala 60 personas. 9. Poner a disposición del Ministerio los espacios indicados en la propuesta técnica presentada. 10. Mantener en los espacios físicos los bienes y servicios conexos y adicionales en buen estado de servicio para el fin convenido en el contrato y garantizar durante todo el término del contrato el uso y goce exclusivo y pacífico de los espacios físicos por parte del Ministerio. 11. Hacer entrega de los espacios físicos con los servicios públicos, cuotas de administración e impuestos y demás cargos o pagos al día. 12. Entregar un informe de resultados de la realización y del desarrollo de la participación del Ministerio de Ambiente y Desarrollo Sostenible en FIMA 2026. 13. Dar estricto cumplimiento a la propuesta económica y demás documentos que hacen parte del contrato</t>
  </si>
  <si>
    <t>El plazo del contrato será hasta por un (1) mes, previo cumplimiento de los requisitos de perfeccionamiento y ejecución, sin que exceda el 31 de diciembre de 2026.</t>
  </si>
  <si>
    <t>https://community.secop.gov.co/Public/Tendering/OpportunityDetail/Index?noticeUID=CO1.NTC.9530332&amp;isFromPublicArea=True&amp;isModal=true&amp;asPopupView=true</t>
  </si>
  <si>
    <t>BRAYAN ALEYSON MULCUE GUEGIA</t>
  </si>
  <si>
    <t>Prestar servicios profesionales a la Dirección de Asuntos Ambientales Sectorial y Urbana del Ministerio de Ambiente y Desarrollo Sostenible, para la elaboración de insumos técnico-jurídicos que contribuyan a la identificación y formulación de estrategias, así como de propuestas de normatividad ambiental sectorial, en el marco de los protocolos de coordinación previstos en el Decreto Ley 1094 de 2024.</t>
  </si>
  <si>
    <t>1. Presentar para aprobación del supervisor un plan de trabajo (actividades, cronograma y entregables) dentro de los diez (10) días siguientes al cumplimiento de los requisitos de ejecución del contrato. 2. Elaborar, compilar y gestionar los insumos jurídicos requeridos para el soporte de iniciativas ambientales sectoriales, en el marco de las competencias misionales de la Dirección de Asuntos Ambientales Sectorial y Urbana (DAASU), orientados al desarrollo y aplicación de los protocolos de coordinación previstos en el Decreto Ley 1094 de 2024. 3. Aportar insumos jurídicos y efectuar el seguimiento necesario para garantizar el cumplimiento de los compromisos asumidos por la DAASU frente a comunidades étnicas pertenecientes al Consejo Regional Indígena del Cauca –CRIC–, de conformidad con la normativa vigente y las directrices institucionales. 4. Proyectar y gestionar dentro de los plazos legales, las respuestas a derechos de petición, quejas, requerimientos de órganos de control y demás solicitudes, que sean solicitadas a través de la plataforma ARCA o por cualquier otro medio o herramienta de la entidad, relacionados con el objeto del contrato. 5. Apoyar los procesos de articulación interinstitucional y efectuar el seguimiento a las instancias, espacios o escenarios que, en el marco misional de la DAASU, le sean expresamente asignados por la supervisión contractual, participando en las reuniones correspondientes y soportando dicha asistencia mediante la elaboración de actas, o ayudas de memoria y demás documentos de seguimiento a los compromisos que allí se acuerden, cuando ello resulte aplicable. 6. Las demás actividades que le asigne el supervisor del contrato y que tengan relación con el objeto contractual.</t>
  </si>
  <si>
    <t>LORENA MARÍA ARISTIZÁBAL FARAH</t>
  </si>
  <si>
    <t>Prestar servicios profesionales a la Dirección de Cambio Climático y Gestión del Riesgo del Ministerio de Ambiente y Desarrollo Sostenible para apoyar técnica y operativamente a la Dirección de Cambio Climático y Gestión del Riesgo en la implementación de acciones relacionadas con los enfoques étnico-territorial, campesino, de diálogo social, derechos humanos y enfoque diferencial, en el marco del Plan Nacional de Desarrollo, la NDC y otros instrumentos de política en cambio climático.</t>
  </si>
  <si>
    <t>El valor del contrato a celebrar es hasta por la suma de OCHENTA Y TRES MILLONES TRESCIENTOS MIL PESOS M/CTE ($83.300.000), incluido los impuestos a que haya lugar.</t>
  </si>
  <si>
    <t>1.Apoyar técnicamente la planeación, desarrollo y articulación de acciones de los equipos y grupos de la DCCGR, orientadas a la incorporación del enfoque de derechos humanos, campesino, étnico y territorial, asegurando la identificación de intereses, necesidades, problemáticas y propuestas de solución de las comunidades, en coherencia con los lineamientos institucionales. 2.Elaborar insumos técnicos y conceptuales para el diseño, ajuste y fortalecimiento de la propuesta metodológica del eje étnico-territorial y de diálogo social, así como apoyar el seguimiento y la elaboración de reportes sobre el cumplimiento de los compromisos establecidos en el Plan Nacional de Desarrollo 2022–2026, la NDC y otros instrumentos de política, en lo relacionado con la incorporación del enfoque de derechos humanos y enfoque diferencial, tanto en escenarios nacionales como internacionales. 3.Apoyar técnicamente la preparación de insumos, documentos, notas conceptuales y elementos de contexto con enfoque de dialogo social, territorial y de derechos humanos, que contribuyan al desarrollo de eventos, espacios de participación y conferencias nacionales e internacionales, en coordinación con los diferentes equipos y dependencias 4.Apoyar la articulación técnica e interinstitucional a través de espacios de participación, coordinación, concertación y seguimiento, entre las áreas temáticas, grupos funcionales y ejes estratégicos de la DCCGR y actores internos y externos, en escenarios nacionales e internacionales, orientada al cumplimiento de los compromisos del Plan Nacional de Desarrollo, mediante la elaboración de soportes de asistencia, ayudas de memoria y matrices de seguimiento, cuando aplique. 5.Apoyar técnicamente el seguimiento y la supervisión a la ejecución de proyectos, convenios y contratos derivados del Fondo para la Vida y la Biodiversidad y/o otros mecanismos, fondos, instrumentos financieros o fuentes de financiación relacionados con compromisos étnicos, campesinos y territoriales a cargo de la DCCGR, mediante la elaboración de informes técnicos, reportes de avance y ayudas de memoria. 6.Apoyar técnica y operativamente el desarrollo de eventos, espacios y conferencias nacionales e internacionales, mediante el acompañamiento a las actividades de coordinación requeridas y en articulación con los equipos responsables, garantizando la inclusión de los enfoques de derechos humanos, diferencial y territorial 7.Proyectar, consolidar y gestionar respuestas técnicas a derechos de petición, solicitudes de información y demás requerimientos ciudadanos o institucionales relacionados con el objeto del contrato, a través de la plataforma ARCA u otros canales oficiales de la entidad, garantizando el cumplimiento de los términos legales y la calidad técnica de las respuestas 8.Todas las demás que le sean asignadas por la Dirección y que tengan relación con el objeto contractual</t>
  </si>
  <si>
    <t>El término estrictamente indispensable para que el contratista cumpla con el objeto y obligaciones contractuales será de OCHO (8) MESES Y QUINCE (15) DÍAS, o hasta el 31 de diciembre de 2026 (lo primero que ocurra), contados a partir del cumplimiento de los requisitos de ejecución previo perfeccionamiento del contrato.</t>
  </si>
  <si>
    <t>CLAUDIA LORENA DORADO MUÑOZ</t>
  </si>
  <si>
    <t>Prestar servicios profesionales a la Dirección de Cambio Climático y Gestión del Riesgo del Ministerio de Ambiente y Desarrollo Sostenible para apoyar al grupo de mitigación en el diseño, fortalecimiento y mantenimiento de los componentes tecnológicos del RENARE, ROE, SIS y del Sistema MRV del sector ambiente, junto con otros instrumentos y plataformas de información sobre cambio climático, orientados a consolidar los procesos de reporte, seguimiento y transparencia climática</t>
  </si>
  <si>
    <t>El valor del contrato a celebrar es hasta por la suma de CINCUENTA Y CUATRO MILLONES SEISCIENTOS MIL PESOS M/CTE ($54.600.000), incluido los impuestos a que haya lugar.</t>
  </si>
  <si>
    <t>1. Elaborar un plan de trabajo dentro de los primeros cinco días hábiles de la ejecución del contrato, el cual debe ser concertado y aprobado por el supervisor y presentar los informes periódicos de supervisión de manera oportuna de acuerdo con los plazos fijados por el Ministerio, garantizando el Plan Anualizado de Caja (PAC) institucional. Apoyar el diseño, fortalecimiento y mantenimiento de los componentes tecnológicos del RENARE, ROE, SIS y del Sistema MRV del sector ambiente, así como de otros instrumentos y plataformas de información sobre cambio climático, garantizando su interoperabilidad, coherencia técnica y funcionalidad operativa, con el fin de consolidar los procesos de reporte, seguimiento y transparencia climática a nivel nacional e internacional. Participar en reuniones presenciales y virtuales con la Oficina de Tecnologías de Información OTIC’s que contribuyan con la planeación, estructuración, seguimiento, puesta en marcha y operación de los sistemas de información, herramientas y/o aplicaciones de la Dirección de Cambio Climático y Gestión del Riesgo, así como con el Instituto de Hidrología, Meteorología y Estudios Ambientales – IDEAM, en el momento que se requiera. Elaborar las fichas resumen de iniciativa de TI y los Planes de Gestión de Proyecto de TI de los sistemas de información, herramientas y/o aplicaciones de la Dirección de Cambio Climático y Gestión del Riesgo. Realizar las pruebas funcionales y la evaluación de las historias de usuario y casos de prueba que se requieran en el desarrollo de los nuevos sistemas de información, herramientas y/o aplicaciones de la Dirección de Cambio Climático y Gestión del Riesgo. Participar en reuniones relacionadas con el objeto contractual, para lo cual, se deben allegar los soportes de la asistencia, ayudas de memoria y soporte del seguimiento a los compromisos establecidos, en caso de aplicar. Proyectar, consolidar y gestionar respuestas a derechos de petición, solicitudes de información y demás peticiones, que le sean solicitados a través de la plataforma ARCA, o por cualquier otro medio o herramienta de la entidad relacionada con el objeto del contrato, para lo cual deberá dar cumplimiento a los términos previstos en la Ley. 8. Todas las demás que le sean asignadas por la Dirección y que tengan relación con el objeto contractual.</t>
  </si>
  <si>
    <t>El término estrictamente indispensable para que el contratista cumpla con el objeto y obligaciones contractuales será de SIETE (7) MESES o hasta el 31 de diciembre de 2026</t>
  </si>
  <si>
    <t>JORGE EDUARDO BURGOS MORAN</t>
  </si>
  <si>
    <t>Prestar servicios profesionales a la Dirección de Asuntos Ambientales Sectorial y Urbana del Ministerio de Ambiente y Desarrollo Sostenible para apoyar la formulación y generación de instrumentos normativos e insumos técnicos ambientales de proyectos de infraestructura de transporte de los modos portuario (marítimo y fluvial) y aeroportuario.</t>
  </si>
  <si>
    <t>1. Presentar para aprobación del supervisor un plan de trabajo (actividades, cronograma y entregables) dentro de los diez (10) días siguientes al cumplimiento de los requisitos de ejecución del contrato. 2. Apoyar la revisión, ajuste y actualización de los términos de referencia aplicables a proyectos de los modos portuario (marítimo y fluvial) y aeroportuario. 3. Apoyar las actividades de formulación de un decreto reglamentario para la gestión ambiental del aprovechamiento y disposición de materiales dragados en proyectos de infraestructura de transporte en zonas marítimas y fluviales. 4. Apoyar el seguimiento del plan de acción de la Política Nacional Portuaria: Modernización y Sostenibilidad de la Actividad Portuaria y su Articulación con el Territorio (CONPES 4118). 5. Apoyar la realización de ejercicios de formación de capacidades en licenciamiento ambiental de proyectos de infraestructura de transporte. 6. Apoyar el proceso de actualización de la Guía ambiental del subsector aeroportuario a cargo del sector transporte. 7. Apoyar técnicamente a la Dirección en la orientación, análisis y elaboración de pronunciamientos, recomendaciones, conceptos, insumos e informes técnicos relacionados con proyectos especiales o temas estratégicos de interés nacional, designados por la supervisión. 8. Proyectar y gestionar, dentro de los plazos legales establecidos, las respuestas a derechos de petición, quejas, requerimientos de órganos de control, alertas tempranas y demás solicitudes relacionadas con el objeto del contrato, que le sean asignadas a través de la plataforma de información del Ministerio para la “Administración y Recepción de Correspondencia Ambiental (ARCA)”, mediante correo electrónico o por cualquier otro medio dispuesto por la entidad. 9. Participar en las reuniones y mesas de trabajo que sean requeridos por el supervisor del contrato, relacionados con el objeto y obligaciones contractuales, allegando los soportes de asistencia, con ayudas de memoria, actas de reunión y demás documentos que evidencien el seguimiento a los compromisos establecidos, cuando a ello haya lugar. 10. Ejecutar las acciones necesarias para dar cumplimiento a los productos programados en el Plan de Acción de la DAASU; reportar mensualmente los avances; entregar los productos asignados y cargar en las carpetas digitales institucionales los soportes que acrediten su ejecución y resultados; y apoyar con la proyección y el reporte de informes solicitados por el supervisor(a) relacionados con las funciones de la (DAASU). 11. Cumplir con las demás obligaciones que le sean asignadas por el supervisor del contrato, inherentes a la naturaleza del objeto contractual.</t>
  </si>
  <si>
    <t>El término estrictamente indispensable para que el contratista cumpla con el objeto y obligaciones contractuales será de diez (10) meses o hasta el 31 de diciembre 2026, lo primero que ocurra.</t>
  </si>
  <si>
    <t>JULIAN DAVID VALVUENA LONDOÑO</t>
  </si>
  <si>
    <t>INGENIERIA ADMINISTRATIVA</t>
  </si>
  <si>
    <t>Prestar servicios de apoyo a la Dirección de Asuntos Ambientales Sectorial y Urbana del Ministerio de Ambiente y Desarrollo Sostenible, para realizar actividades de gestión documental y trámite administrativo, de acuerdo con las indicaciones y lineamientos institucionales.</t>
  </si>
  <si>
    <t>El valor del contrato a celebrar es hasta por la suma de TREINTA MILLONES SEISCIENTOS OCHO MIL PESOS M/CTE ($30.608.000), incluido los impuestos a que haya lugar.</t>
  </si>
  <si>
    <t>1. Elaborar y presentar al supervisor un plan detallado de trabajo, que incluya actividades, cronograma y entregables, en un plazo máximo de diez (10) días calendario tras cumplir con los requisitos de ejecución establecidos en el contrato. Ejecutar las labores de clasificación, depuración y organización del archivo de gestión electrónico de la dependencia de acuerdo guía para la gestión de expedientes electrónicos e híbridos. Realizar el proceso archivístico de descripción de expedientes en hojas de control e Inventario Único Documental –FUID–, conforme con guía para la gestión de expedientes electrónicos e híbridos. Apoyar en la gestión y archivo de las comunicaciones oficiales de los grupos de la dirección, que sean tramitadas a través de la plataforma ARCA o por cualquier otro medio o herramienta de la entidad. Participar en reuniones, mesas de trabajo y demás espacios convocados por el supervisor del contrato, relacionados con el objeto y las obligaciones contractuales, allegando los soportes de asistencia, ayudas de memoria o actas de reunión y seguimiento a compromisos, cuando aplique. Cumplir con las demás obligaciones que le sean asignadas por el supervisor del contrato, inherentes a la naturaleza del objeto contractual.</t>
  </si>
  <si>
    <t>El término estrictamente indispensable para que el contratista cumpla con el objeto y obligaciones contractuales será OCHO (8) MESES, o hasta 31 de diciembre 2026, lo primero que ocurra</t>
  </si>
  <si>
    <t>ERNESTO MEDRANO TRÓCHEZ</t>
  </si>
  <si>
    <t>Prestar servicios profesionales a la Oficina Asesora Jurídica del Ministerio de Ambiente y Desarrollo Sostenible, mediante el acompañamiento y articulación con las distintas dependencias internas de la entidad para la elaboración y revisión de informes, derechos de petición, respuestas y demás documentos requeridos por el Congreso de la República</t>
  </si>
  <si>
    <t>El valor del contrato a celebrar es hasta por la suma de CINCUENTA MILLONES DE PESOS ($50.000.000), incluido los impuestos a que haya lugar.</t>
  </si>
  <si>
    <t>1. Elaborar y proyectar las respuestas a los derechos de petición, requerimientos y demás comunicaciones que formule el Congreso de la República al Ministerio de Ambiente y Desarrollo Sostenible, conforme a las directrices de la Oficina Asesora Jurídica Apoyar la proyección, revisión y consolidación de las respuestas a los conceptos solicitados por el Congreso de la República al Ministerio de Ambiente y Desarrollo Sostenible, en relación con proyectos de ley, garantizando su coherencia, redacción y la atención oportuna dentro de los plazos establecidos Redactar y revisar los documentos necesarios para la gestión de las solicitudes del Congreso de la República, tales como memorandos, traslados, convocatorias a mesas de trabajo, comunicaciones oficiales y demás instrumentos relacionados con el objeto contractual. Apoyar al Despacho del Ministro y a la Oficina Asesora Jurídica en la coordinación con las distintas Direcciones Técnicas de la entidad, con el propósito de recopilar y consolidar los insumos técnicos requeridos para atender las solicitudes y derechos de petición, realizando el seguimiento a la obtención de los vistos buenos hasta la firma y radicación definitiva de las respuestas. Analizar, elaborar y entregar los documentos, informes, actas y demás respuestas que requiera el supervisor del contrato en el marco del desarrollo de las actividades a su cargo. Acompañar a la Oficina Asesora Jurídica en la preparación y desarrollo de reuniones, mesas de trabajo y demás espacios de coordinación interna o externa relacionados con el objeto contractual. Ejecutar las demás tareas o actividades que le asigne el supervisor del contrato, siempre que estén vinculadas directamente con las funciones y alcance del objeto contractual.</t>
  </si>
  <si>
    <t>LAURA MARIA ESPINOSA TABORDA</t>
  </si>
  <si>
    <t>Prestación de servicios profesionales a la Dirección de Bosques, Biodiversidad y Servicios Ecosistémicos del Ministerio de Ambiente y Desarrollo Sostenible, para apoyar las actividades relacionadas con la ejecución presupuestal de los contratos y convenios, asícomo la verificación de los expedientes virtuales a través de la plataforma SECOP II</t>
  </si>
  <si>
    <t>1. Revisar periódicamente el estado de los informes para pago de contratos y convenios suscritos por la DBBSE y sus coordinaciones, a través de la plataforma SECOP. Verificar la publicación de los informes de supervisión de los contratos y convenios suscritos por la DBBSE y sus coordinaciones en la plataforma SECOP. Brindar apoyo en la elaboración y revisión del cierre de los expedientes financieros virtuales de los contratos y convenios de la DBBSE y sus coordinaciones Apoyar la revisión de los documentos cargados en los radicados para la presentación de las cuentas de cobro de los contratos y convenios a cargo de la DBBSE y sus coordinaciones, y demás trámites inherentes al proceso que le sean asignados Las demás que se requieran para la adecuada ejecución del objeto contractual.</t>
  </si>
  <si>
    <t>El término estrictamente indispensable para que el contratista cumpla con el objeto y obligaciones contractuales será deONCE(11) MESES, o hasta 31 de diciembre de 2026, lo primero que ocurra.</t>
  </si>
  <si>
    <t>YINA PAOLA SERNA TRUJILLO</t>
  </si>
  <si>
    <t>Prestar servicios profesionales especializados a la Dirección de Bosques, Biodiversidad y Servicios Ecosistémicos, brindando apoyo técnico, conceptual y estratégico como profesional en las áreas de medicina veterinaria y/o zootecnia para apoyar a la dirección en la formulación, actualización e implementación de lineamientos, políticas y recomendación relacionadas con el bienestar de los animales silvestres.</t>
  </si>
  <si>
    <t>1. Elaborar insumos y orientaciones técnicas especializadas, mediante el análisis normativo y técnico 
correspondiente, que contribuyan a la construcción, formulación, actualización e implementación de 
lineamientos y criterios en materia de bienestar de los animales silvestres, como soporte para la adopción 
y aplicación de dichos lineamientos por parte del Ministerio. 
2. Brindar insumos y orientaciones técnicas, a través del análisis y revisión de los instrumentos de política 
pública vigentes, que faciliten la articulación y garanticen la coherencia entre el Plan Nacional de Protección 
y Bienestar Animal (PNPYBA), en lo relacionado exclusivamente con animales silvestres, y la Estrategia 
Nacional para Prevenir y Controlar el Tráfico Ilegal de Fauna Silvestre, así como con los demás 
instrumentos sectoriales. 
3. Elaborar insumos técnicos, protocolos, guías técnicas, conceptos, documentos de apoyo y análisis 
especializados, mediante la aplicación de criterios técnicos y veterinarios, relacionados con el manejo, 
atención, valoración, rehabilitación, mantenimiento y disposición final de los animales silvestres, incluyendo 
aquellos albergados en CAV, CAVR, hogares de paso, zoológicos y acuarios, como soporte técnico para 
su adecuado manejo y bienestar. 
4. Realizar la revisión técnica de los procesos de ajuste y fortalecimiento de lineamientos para la gestión y 
operación de centros de atención y manejo de animales silvestres, a partir de criterios de bienestar animal, 
salud, bioseguridad y manejo integral, con el fin de fortalecer la gestión, operación y toma de decisiones 
asociadas a dichos centros. 
5. Elaborar insumos técnicos orientados a la atención de situaciones asociadas al manejo de animales 
silvestres en contextos de tráfico ilegal, rescates, emergencias ambientales o conflictos humano animal, 
mediante un enfoque de conservación y bienestar animal, como orientación técnica para la respuesta 
institucional frente a este tipo de situaciones. 
6. Brindar apoyo técnico y participar en procesos de articulación interinstitucional, mediante la interacción con 
autoridades ambientales, entidades del Sistema Nacional Ambiental (SINA), centros especializados y otros 
actores relevantes, así como en mesas técnicas, reuniones y espacios de coordinación, con el propósito 
de fortalecer la gestión interinstitucional en materia de bienestar y manejo de animales silvestres, 
atendiendo las indicaciones del supervisor del contrato. 
7. Elaborar insumos técnicos, a partir de la revisión, sistematización y análisis de información técnica 
relevante, que sirvan como soporte para la toma de decisiones institucionales y contribuyan al 
fortalecimiento de los procesos de seguimiento, evaluación y control asociados a los centros que albergan 
animales silvestres, en el marco de las competencias del Ministerio. 
8. Apoyar la elaboración de respuestas técnicas a solicitudes, requerimientos, conceptos y comunicaciones 
relacionadas con fauna silvestre y bienestar animal, mediante el análisis técnico correspondiente, así como 
las demás actividades que sean asignadas por el supervisor del contrato y que guarden relación directa 
con el objeto contractual y las competencias del Ministerio.</t>
  </si>
  <si>
    <t>El valor del contrato a celebrar es hasta por la suma de SETENTA Y NUEVE MILLONES TRESCIENTOS DIEZ MIL PESOS M/CTE ($79.310.000) incluido los impuestos a que haya lugar.</t>
  </si>
  <si>
    <t>CLAUDIA PATRICIA VELANDIA SIACHOQUE</t>
  </si>
  <si>
    <t>Prestar servicios profesionales para apoyar a la Oficina Asesora de Planeación del Ministerio de Ambiente y Desarrollo Sostenible, realizando las acciones encaminadas a garantizar el fortalecimiento, mantenimiento y mejora del Sistema de Integrado de Gestión y la administración de módulos de la herramienta SOMOSIG del ministerio</t>
  </si>
  <si>
    <t>1. Apoyar la administración y mantenimiento del módulo de Documentación SIG de la herramienta SOMOSIG. 2. Apoyar la administración y mantenimiento del módulo de Normograma de la herramienta SOMOSIG. 3. Brindar apoyo en la actualización de los documentos de los procesos asignados del mapa de proceso del Sistema Integrado de Gestión del Ministerio. 4. Apoyar y hacer acompañamiento a los diferentes procesos en la actualización, reporte y cargue de los indicadores del Sistema Integrado de Gestión. 5. Apoyar la preparación de la información tanto en la planificación, preparación y atención de las auditorías del Sistema Integrado de Gestión, en cumplimiento al programa de auditoria vigente del Sistema Integrado de Gestión y otras que se desarrollen en el marco de los requisitos legales y otros aplicables al ministerio. 6. Brindar acompañamiento al desarrollo e implementación de estrategias de comunicación, apropiación y toma de conciencia del Sistema Integrado de Gestión y uso de los módulos de la herramienta SomoSIG relacionados como herramientas para la mejora del desempeño institucional y el mantenimiento del Sistema del Sistema Integrado de Gestión. 7. Apoyar las demás actividades asignadas por la supervisión del contrato, siempre que guarden relación con el objeto contractual.</t>
  </si>
  <si>
    <t>El valor del contrato a celebrar es hasta por la suma de CUARENTA Y DOS MILLONES DE PESOS M/CTE ($42.000.000,00), incluido los impuestos a que haya lugar.</t>
  </si>
  <si>
    <t>El término estrictamente indispensable para que el contratista cumpla con el objeto y obligaciones contractuales será 6 meses</t>
  </si>
  <si>
    <t>MANUELA DEL ROCIO URREGO RODRIGUEZ</t>
  </si>
  <si>
    <t>Prestar los servicios profesionales a la Oficina de Negocios Verdes y Sostenibles desde el componente social, para apoyar la identificación, estructuración y ejecución de estrategias, políticas, programas y/o proyectos con enfoque diferencial en armonía con los lineamientos del Plan Nacional de Negocios Verdes y la Estrategia de Paz Total del Gobierno Nacional.</t>
  </si>
  <si>
    <t>1. Elaborar documento plan de trabajo para la ejecución del contrato, el cual contenga los productos y el cronograma de entrega conforme a lo acordado por la supervisión. Documento que debe ser presentado con el primer informe para el inicio y seguimiento contractual. 2. Apoyo en el desarrollo e implementación de estrategias que permitan el mejoramiento y fortalecimiento del componente social y social-empresarial de las iniciativas que se encuentran integradas en el marco de negocios verdes y sus tipologías. 3. Apoyar técnicamente desde su perfil, en el manejo, actualización, promoción y seguimiento de las herramientas diseñadas por la oficina para el desarrollo de la promoción, publicidad y posicionamiento de los negocios verdes y sus tipologías. 4. Apoyar técnicamente los espacios de promoción, fomento y participación de la oficina de negocios verdes en el marco de la territorialización del Plan Nacional de Negocios Verdes. 5. Apoyar técnicamente el mejoramiento continuo e implementación de la estrategia de etiquetas diferenciales en articulación con los lineamientos de enfoque diferencial de la ONVS. 6. Contribuir a identificar y gestionar acuerdos de trabajo con instituciones públicas, privadas, de cooperación u otros, que apoyen los procesos de fortalecimiento social y social-empresarial de los negocios verdes. 7. Apoyar el seguimiento y espacios de la agenda de paz, consolidando la información requerida para los informes de gestión del acuerdo de paz, en relación a los negocios verdes. 8. Participar en las reuniones relacionadas con el objeto contractual que me sean asignadas, para lo cual se deben allegar los soportes de la asistencia, ayudas de memoria y soporte del seguimiento a los compromisos establecidos, en caso de aplicar. 9. Las demás que determine el supervisor del contrato, relacionadas con el objeto contractual y el ejercicio de sus obligaciones.</t>
  </si>
  <si>
    <t>El valor del contrato a celebrar es hasta por la suma de CUARENTA Y DOS MILLONES DE PESOS M/CTE ($42.000.000), incluido los impuestos a que haya lugar.</t>
  </si>
  <si>
    <t>CAJA DE COMPENSACION FAMILIAR COMPENSAR</t>
  </si>
  <si>
    <t>CARLOS MAURICIO VASQUEZ PAEZ</t>
  </si>
  <si>
    <t>Contratar los servicios de aliado estratégico para apoyar el desarrollo de las actividades del programa de bienestar social, estímulos e incentivos para los servidores públicos del Ministerio de Ambiente y Desarrollo Sostenible</t>
  </si>
  <si>
    <t>1) Dar cumplimiento a las actividades señaladas en el Anexo Técnico, la oferta económica presentada al Ministerio, y los términos establecidos en el contrato. 2) Cumplir con las normas de seguridad y salud en el trabajo vigentes para el desarrollo de las actividades objeto del contrato. 3) Proveer, todos los bienes y servicios necesarios para el cumplimiento del contrato, las actividades a desarrollar se realizarán de conformidad con las necesidades de la Entidad, con lo señalado en el anexo técnico, la oferta económica, atendiendo a lo dispuesto en el plan de bienestar e incentivos. 4) Designar al día hábil siguiente a la suscripción del contrato un coordinador con su respectivo suplente, el cual será el enlace entre el Ministerio y el contratista para el desarrollo y seguimiento de las actividades objeto del contrato, el Ministerio se reserva el derecho a solicitar su cambio previa solicitud y justificación del supervisor. 5) Coordinar con el Ministerio la elaboración de un cronograma para el desarrollo de las actividades objeto del contrato. 6) Desarrollar las actividades previa solicitud por parte del supervisor del contrato. 7) Disponer del personal idóneo y suficiente para el desarrollo de las actividades objeto del contrato, el Ministerio se reserva el derecho de solicitar cambio de personal para el desarrollo de las actividades previa solicitud y justificación. 8) Disponer de instalaciones adecuadas para la realización de las actividades objeto del contrato, y contar con los permisos y licencias correspondientes. 9) Garantizar la logística de confirmación de las actividades y de los eventos (equipos, ayudas audiovisuales, alimentos, transporte, boletas de ingreso a atracciones y/o actividades culturales, recreativas o deportivas, materiales y demás apoyo logístico necesario) y el montaje completo de los equipos, materiales y los elementos que se requieran en el desarrollo de cada una de las actividades a realizar, de acuerdo con las especificaciones señaladas por el supervisor del contrato. 10) Brindar el servicio de transporte, cuando sea requerido, en perfectas condiciones técnico-mecánicas, de seguridad, de aseo y contar con todos los seguros, permisos, licencias y demás documentación para la prestación del servicio requerido. 11) Coordinar con el supervisor del contrato las inscripciones de los servidores públicos de la entidad y sus familias de una manera ágil, fácil y expedita que permitan el cabal cumplimiento de las actividades objeto del contrato. 12) Cumplir con las disposiciones normativas relativas al suministro de alimentos y bebidas, la alimentación brindada deberá ser de óptima calidad y contar con prácticas optimas de manufactura, preparación, conservación, higiene, manipulación, presentación y distribución de alimentos. 13) Adelantar las reuniones de preparación y evaluación de las actividades que sean solicitadas por el supervisor, con la presencia del personal encargado de cada actividad, atendiendo las disposiciones que para el efecto le señale el supervisor. 14) Presentar al supervisor un informe sobre la ejecución del contrato, el cual debe contener: a) Cantidad de actividades desarrolladas en el respectivo periodo; b) Planillas de asistencia a las actividades objeto del contrato; c) Registro fotográfico de las actividades ejecutadas durante el respectivo período; d) Soportes de las actividades ejecutadas durante el respectivo período; e) Evaluación de la actividad 15) Cumplir con los criterios de ambientales estipulados por el Ministerio, de conformidad con lo establecido en el Anexo Técnico y presentar los respectivos soportes. 16) Informar a la entidad dentro de las 24 horas siguientes al conocimiento de hechos o circunstancias que puedan incidir en la no oportuna o debida ejecución del contrato o que puedan poner en peligro los intereses legítimos de la Entidad. 17) En el evento que, por situaciones de necesidades del servicio, fuerza mayor caso fortuito no pueden llevarse a cabo las actividades señaladas en el anexo técnico y la Oferta económica, estos podrán ser sustituidas por otras actividades relacionadas con las líneas previstas en el plan de bienestar social e incentivos, el supervisor coordinará con la Caja de Compensación la ejecución de dichos servicios.</t>
  </si>
  <si>
    <t>El valor del contrato a celebrar es hasta por la suma de SEISCIENTOS MILLONES DE PESOS M/CTE ($600.000.000), incluido IVA y todos los impuestos a que haya lugar</t>
  </si>
  <si>
    <t>A-02-02-02-009-007</t>
  </si>
  <si>
    <t>El término estrictamente indispensable para que el contratista cumpla con el objeto y obligaciones contractuales será hasta agotar los recursos o hasta 31 de diciembre de 2026, lo primero que ocurra, previo perfeccionamiento del contrato y previo cumplimiento de los requisitos de ejecución del mismo</t>
  </si>
  <si>
    <t>LUISA FERNANDA RONDON LEAL</t>
  </si>
  <si>
    <t>Prestar los servicios profesionales para apoyar a la Oficina Asesora de Planeación del Ministerio de Ambiente y Desarrollo Sostenible con el registro, actualización y seguimiento de la información presupuestal en el Sistema de Presupuesto y Giro de Regalías (SPGR).</t>
  </si>
  <si>
    <t>1. Brindar apoyo técnico a las dependencias ejecutoras en el uso del SPGR, para orientar los procedimientos presupuestales y financieros aplicables a los recursos del Sistema General de Regalías. 2. Apoyar en el seguimiento y registro de la ejecución presupuestal de regalías mediante el cronograma de flujos, identificando alertas, riesgos y posibles inconsistencias que puedan afectar la oportunidad en los giros. 3. Prestar apoyo en la elaboración y consolidación de informes presupuestales y financieros relacionados con la ejecución de recursos del Sistema General de Regalías, requeridos por los entes de control y las autoridades competentes. 4. Brindar apoyo en la verificación y coherencia de la información registrada en el SPGR y los actos administrativos, contratos y soportes presupuestales, asegurando la trazabilidad y consistencia de los registros. 5. Apoyar realizando el seguimiento a los giros de recursos del Sistema General de Regalías, verificando su correcta ejecución y la aplicación conforme a los fines autorizados. 6. Prestar apoyo en la actualización y aplicación de lineamientos, instructivos y procedimientos internos relacionados con la gestión presupuestal y financiera de los recursos del Sistema General de Regalías. 7. Las demás actividades designadas por el supervisor del contrato que guarden relación con el objeto contractual.</t>
  </si>
  <si>
    <t>El valor del contrato a celebrar es hasta por la suma de SESENTA MILLONES QUINIENTOS MIL PESOS M/CTE ($60.500.000), incluido los impuestos a que haya lugar</t>
  </si>
  <si>
    <t>LEYDY TATIANA CHAPARRO CARMONA</t>
  </si>
  <si>
    <t>Prestar servicios profesionales para la gestión interinstitucional y ejecución de los planes, programas y proyectos en los territorios priorizados en el Plan Nacional de Desarrollo, que son competencia del Ministerio de Ambiente y Desarrollo Sostenible, con especial énfasis en la ecorregión del Paisaje Cultural Cafetero.</t>
  </si>
  <si>
    <t>1. Brindar apoyo y acompañamiento en los procesos de creación, implementación y seguimiento de planes, programas y proyectos en los territorios priorizados en el Plan Nacional de Desarrollo, con especial énfasis en la ecorregión del Paisaje Cultural Cafetero, en el marco de las competencias del Ministerio de Ambiente y Desarrollo Sostenible. 2. Apoyar en la formulación e implementación de estrategias de ordenamiento ambiental territorial y gobernanza, en coherencia con los lineamientos del Plan Nacional de Desarrollo y las políticas del Ministerio. 3. Participar activamente en la organización de reuniones, comités, mesas de trabajo y espacios de diálogo en territorio priorizado, garantizando la inclusión de los diferentes actores y comunidades locales. 4. Apoyar en la proyección de los informes, conceptos, documentos y productos que sean requeridos por la supervisión del contrato, en concordancia con el objeto y las actividades desarrolladas. 5. Cumplir con las demás actividades afines y complementarias que le sean asignadas por el supervisor, siempre que se encuentren relacionadas con el objeto del contrato.</t>
  </si>
  <si>
    <t>El valor del contrato a celebrar es hasta por la suma de CIENTO TRECE MILLONES CIENTO CINCO MIL SETECIENTOS SESENTA PESOS M/CTE ($113.105.760), incluido los impuestos a que haya lugar.</t>
  </si>
  <si>
    <t>El término estrictamente indispensable para que el contratista cumpla con el objeto y obligaciones contractuales será ONCE (11) MESES Y DOS (2) DÍAS CALENDARIO, o hasta 31 de diciembre del año de la suscripción del contrato, lo primero que ocurra.</t>
  </si>
  <si>
    <t>DIANA MARCELA CASTAÑO LÓPEZ</t>
  </si>
  <si>
    <t>Prestación de servicios profesionales para apoyar jurídicamente en temas relacionados con el ordenamiento ambiental indígena en el marco del decreto 1275 de 2024.</t>
  </si>
  <si>
    <t>1. Apoyar el seguimiento jurídico al cumplimiento de compromisos institucionales derivados de procesos de concertación, consulta previa o coordinación con pueblos indígenas en materia de ordenamiento ambiental. 2. Apoyar jurídicamente la articulación interinstitucional, para la implementación de los instrumentos de ordenamiento ambiental indígena previstos en el Decreto 1275 de 2024. 3. Acompañar jurídicamente los procesos de diálogo, concertación y coordinación con los pueblos y comunidades indígenas, garantizando el respeto a la autonomía, los sistemas normativos propios y los enfoques diferencial y étnico. 4. Elaborar la proyección de respuestas a solicitudes, consultas y demás asuntos competencia de la dependencia, en el marco del objeto contractual y que le sean asignados por el supervisor. 5. Participar en las reuniones relacionadas con las acciones misionales de la dependencia, dejando constancia formal de la asistencia a través de los correspondientes soportes, actas y otras fuentes de verificación pertinentes. 6. Las demás obligaciones que se le asignen y que tengan relación directa con el objeto del contrato.</t>
  </si>
  <si>
    <t>El valor del contrato a celebrar es hasta por la suma de TREINTA Y TRÉS MILLONES CIENTO VEINTE MIL PESOS M/CTE ($33.120.00) incluido los impuestos a que haya lugar.</t>
  </si>
  <si>
    <t>LUIGI NICOLAS BAQUERO HUERTAS</t>
  </si>
  <si>
    <t>Prestar servicios profesionales para apoyar a la Oficina Asesora de Planeación en la elaboración del Plan Estadístico del Sector Ambiente y la implementación de la Política de Gestión de Información Estadística y Plan Estadístico Institucional del Ministerio de Ambiente y Desarrollo Sostenible, conforme a los lineamientos del Modelo Integrado de Planeación y Gestión (MIPG), la Norma Técnica de Calidad del Proceso Estadístico (NTC PE 1000:2020) y la Ley 2335 de 2023, fortaleciendo la generación, gestión y utilización de información estadística ambiental.</t>
  </si>
  <si>
    <t>1. Apoyar las actividades de la mesa estadística ambiental y las demás instancias de coordinación
relacionadas con la elaboración del Plan Estadístico Sectorial Ambiental e implementación del Plan 
Estadístico Institucional y la Política de Gestión de Información Estadística.  
2. Apoyar en la elaboración de la propuesta de Plan Estadístico del Sector Ambiental y realizar el 
seguimiento a la implementación del Plan Estadístico Institucional y al Plan de Trabajo de la Política de 
Gestión de Información Estadística.  
3. Apoyar en la contribución del fortalecimiento de las Operaciones Estadísticas y Registros 
Administrativos del Ministerio de Ambiente y Desarrollo Sostenible, en especial los que son 
responsabilidad de la Oficina Asesora de Planeación.  
4. Brindar asistencia en la documentación, revisión y reporte de los indicadores estadísticos e información 
ambiental relacionada con las Políticas Públicas Ambientales, los Objetivos de Desarrollo Sostenible y 
demás iniciativas priorizadas.  
5. Brindar apoyo en la elaboración y ajustes a los procedimientos y formatos necesarios para la 
implementación de la Política de Gestión de Información Estadística y los Planes Estadísticos 
Institucional y Sectorial, de acuerdo con los lineamientos definidos por el DANE, la NTC PE 1000:2020 y 
el Código nacional de buenas prácticas estadísticas.  
6. Las demás actividades relacionadas con el objeto del contrato.</t>
  </si>
  <si>
    <t>GERARDO HUMBERTO CARDONA CARDONA</t>
  </si>
  <si>
    <t>Prestar servicios profesionales en el Grupo de Comunicaciones, para desarrollar productos y actividades comunicacionales relacionados con la generación de contenidos comunicacionales que visibilicen al público objetivo los servicios y actividades desarrolladas por las diferentes dependencias del Ministerio de Ambiente y Desarrollo Sostenible.</t>
  </si>
  <si>
    <t>El valor del contrato a celebrar es hasta por la suma de CUARENTA Y DOS MILLONES NOVECIENTOS OCHENTA Y SEIS MIL SEISCIENTOS SESENTA Y SIETE PESOS M/CTE ($42.986.667), incluido los impuestos a que haya lugar.</t>
  </si>
  <si>
    <t>El término estrictamente indispensable para que el contratista cumpla con el objeto y obligaciones contractuales será de OCHO (08) MESES Y OCHO (08) DÍAS CALENDARIO, sin que exceda el 31 de diciembre del año de la suscripción del contrato.</t>
  </si>
  <si>
    <t>MARIA VIOLET MEDINA QUISCUE</t>
  </si>
  <si>
    <t>Prestar servicios profesionales a la Oficina de Asuntos Internacionales del Ministerio de Ambiente y Desarrollo Sostenible para apoyar la gestión administrativa y técnica de la cooperación internacional.</t>
  </si>
  <si>
    <t>1. Apoyar la proyección y gestión de respuestas a derechos de petición, actas de reunión y demás documentos que le sean solicitados por la supervisión del contrato en la plataforma ARCA o cualquier otra herramienta con la que cuente la entidad. 2. Realizar y mantener actualizada una base de datos de Organizaciones no Gubernamentales de carácter internacional que tengan incidencia en la cooperación internacional del Ministerio. 3. Brindar apoyo administrativo a la Oficina de Asuntos Internacionales, incluyendo la organización de documentos, preparación de comunicaciones y demás tareas asignadas por el supervisor. 4. Apoyar la comunicación requerida para el desarrollo de los eventos liderados por la Oficina de Asuntos Internacionales. 5. Actuar como enlace de la Oficina de Tecnología de la información y la Comunicación con el fin de atender requerimientos sobre el uso, manejo y/o disposición de los activos de información con bases de datos generadas la Oficina Asuntos Internacionales. 6. Las demás que le asigne el supervisor del contrato y que tengan relación directa con el objeto contractual.</t>
  </si>
  <si>
    <t>El valor del contrato a celebrar es hasta por la suma de (SESENTA Y DOS MILLONES TRECIENTOS QUINCEMIL PESOS M/CTE ($62.315.000), incluido los impuestos a que haya lugar.</t>
  </si>
  <si>
    <t>LUIS ENRIQUE OÑATE TORDECILLA</t>
  </si>
  <si>
    <t>Prestar servicios de apoyo a la gestión para la organización, ordenación, clasificación, depuración, selección, foliación, elaboración, identificación, actualización de inventarios documentales a cargo de la Secretaria General.</t>
  </si>
  <si>
    <t>1. Aplicar la organización, ordenación, clasificación, depuración, selección, foliación, elaboración, identificación, actualización de inventarios documentales y demás procesos técnicos de organización de archivos de conformidad con las tablas de retención documental TRD y las tablas de valoración documental TVD y los lineamientos del ministerio, a los archivos de la Secretaria General y sus grupos internos de trabajo de conformidad con los requerimientos que para el efecto realice el supervisor del contrato. 2. Realizar un reporte diario de producción y actividades de acuerdo con el plan de trabajo asignado haciendo uso de las herramientas electrónicas definidas para ello. 3. Dar cumplimiento a las normas expedidas por el Archivo General de la Nación, que le sean aplicables y demás normatividad aplicable. En especial al Acuerdo 001 de 2024 expedido por el del Archivo General de la Nación. 4. Asistir a las reuniones y/o actividades que sean requeridos por el supervisor del contrato y que estén relacionados en el marco contractual. 5. Todas las demás que le sean asignadas por el Supervisor del Contrato y que tengan relación con el objeto contractual.</t>
  </si>
  <si>
    <t>El valor del contrato a celebrar es hasta por la suma de TREINTA Y TRES MILLONES OCHENTA Y OCHO MIL PESOS M/CTE ($ 33.088.000), incluido los impuestos a que haya lugar.</t>
  </si>
  <si>
    <t>El término estrictamente indispensable para que el contratista cumpla con el objeto y obligaciones contractuales será de ONCE (11) meses o hasta 31 de diciembre de 2026, lo primero que ocurra.</t>
  </si>
  <si>
    <t>ALEXANDER MARTINEZ MONTERO</t>
  </si>
  <si>
    <t>Prestar servicios profesionales especializados al grupo de Talento Humano para la consolidación, seguimiento y presentación de la propuesta de planta de personal, en el marco del estudio técnico de Modernización institucional del Ministerio de acuerdo con lineamientos establecidos por el DAFP y la normatividad vigente.</t>
  </si>
  <si>
    <t>1. Revisar y analizar la estructura legal del Ministerio, el Modelo Integrado de Planeación y Gestión, la planta 
de personal, documento(s) de cargas de trabajo existentes y demás documentos técnicos internos 
relacionados y necesarios para impulsar el proceso de modernización institucional del Ministerio de 
Ambiente y Desarrollo Sostenible. 
2. Asistir la fase de planeación del proceso de modernización del Ministerio de Ambiente y Desarrollo 
Sostenible en la elaboración, revisión, ajuste y/o consolidación de la propuesta metodológica. 
3. Apoyar la elaboración y ejecución del proceso de planeación y desarrollo metodológico de la elaboración 
del Manual de Funciones y Competencias Laborales, basado en el levantamiento de cargas de trabajo del 
Ministerio de Ambiente y Desarrollo Sostenible. 
4. Coadyuvar en la revisión y reajuste de la propuesta del modelo de operación armonizada al proceso de 
modernización institucional del Ministerio de Ambiente y Desarrollo Sostenible que se impulsa. 
5. Acompañar liderando y retroalimentando, el proceso de consolidación e incorporación de los ajustes 
solicitados al equipo técnico, en el marco del estudio técnico de modernización institucional, conforme con 
los lineamientos establecidos por el Departamento Administrativo de la Función Pública (DAFP). 
6. Coadyuvar la elaboración del documento de propuesta técnica de planta de personal a partir del proceso 
de modernización institucional del Ministerio de Ambiente y Desarrollo Sostenible que se impulsa. 
7. Asistir a reuniones, presentar informes de avance, reportes, respuesta a solicitudes de información y 
demás requerimientos o peticiones asociados a los temas propios de las obligaciones del objeto del 
contrato.</t>
  </si>
  <si>
    <t>El valor del contrato a celebrar es hasta por la suma de OCHEINTA Y OCHO MILLONES OCHOCIENTOS MIL PESOS, M/CTE ($88.800.000), incluido los impuestos a que haya lugar</t>
  </si>
  <si>
    <t>ROBINSON RAMIREZ RUIZ</t>
  </si>
  <si>
    <t xml:space="preserve"> ECONOMIA</t>
  </si>
  <si>
    <t>Prestar servicios de apoyo administrativo, apoyo a la elaboración de informes y apoyo a la preparación de presentaciones requeridas por la entidad.</t>
  </si>
  <si>
    <t>1. Apoyar la elaboración de presentaciones ejecutivas e informes claros, precisos y oportunos, a partir de la información proporcionada por las distintas áreas de la entidad y del sector, garantizando su correcta síntesis, coherencia y alineación con los objetivos institucionales. 2. Apoyar la solicitud, consolidar y actualizar la información reportada por los equipos internos y del sector que será presentada en las reuniones, asegurando la consistencia de los datos y el cumplimiento de los plazos establecidos. 3. Mantener y aplicar los lineamientos institucionales de formato, estilo y presentación visual en todos los informes y presentaciones. 4. Apoyar la elaboración de respuesta a solicitudes de información y demás requerimientos asociados a los temas propios de las obligaciones y objeto del contrato. 5. Asistir a reuniones, mesas de trabajo y otros espacios según sea requerido, presentando los soportes de participación, a través de listados de asistencia, las actas u otros registros, así como gestionando los compromisos asignados. 6. Las demás asignadas por la supervisión del contrato y guarden relación con el objeto del contrato.</t>
  </si>
  <si>
    <t>El valor del contrato a celebrar es hasta por la suma de VEINTISEIS MILLONES SEISCIENTOS MIL PESOS M/CTE. ($26.600.000), incluido los impuestos a que haya lugar.</t>
  </si>
  <si>
    <t>El término estrictamente indispensable para que el contratista cumpla con el objeto y obligaciones contractuales será de SIETE (7) meses o hasta 31 de diciembre de 2026, lo primero que ocurra.</t>
  </si>
  <si>
    <t>INFORMATICA Y TECNOLOGIA S.A.S</t>
  </si>
  <si>
    <t>LYDIA MARIA PUCCINILOCATELLI</t>
  </si>
  <si>
    <t xml:space="preserve"> CÉDULA DE CIUDADANÍA </t>
  </si>
  <si>
    <t>Contratar el servicio de herramienta de software de nómina que permita el mantenimiento, soporte, desarrollo y actualización para las herramientas de nómina utilizadas por el Ministerio de Ambiente y Desarrollo Sostenible.</t>
  </si>
  <si>
    <t>1. Cumplir con todos los requisitos del estudio previo y fecha técnica servicios ofrecidos en la propuesta 
presentada al Ministerio de Ambiente y Desarrollo Sostenible, la cual hace parte integral del contrato. 
2. Realizar transferencia de conocimiento hasta máximo cuatro (4) horas, de forma presencial o virtual 
que sea requerido por el supervisor, con el fin de garantizar la apropiación y uso sobre el 
funcionamiento de Hominis. 
3. Realizar el proceso de parametrización o ajustes necesarios que permitan el correcto funcionamiento 
del software de nómina de acuerdo con los requerimientos definidos por el Ministerio y la 
normatividad vigente. 
4. Realizar la parametrización en el software de nómina HOMINIS para generar los archivos planos 
para los Grupos de presupuesto, contabilidad y tesorería, con el objeto de realizar el nuevo proceso 
de pago de nómina a beneficiario final, de acuerdo con las directrices establecidas por la 
administración del SIIF Nación del Ministerio de Hacienda y Crédito Público. 
5. Creación, actualización o eliminación de usuarios, de acuerdo con los requerimientos definidos por 
el Ministerio. 
6. Definir con el área respectiva en caso de ser necesario los formatos de salida de la información de 
la base de datos de Hominis de acuerdo con los requerimientos definidos por el Ministerio. 
7. Garantizar el correcto funcionamiento de la herramienta, siempre y cuando el mantenimiento y las 
actividades de administración mencionadas se puedan llevar a cabo con los usuarios HOMINIS o 
POSTGRES. 
8. Realizar el proceso de aprovisionamiento de seguridad con el Ministerio para asegurar los servidores 
y garantizar que se tienen accesos controlados sobre la infraestructura. 
9. Prestar el servicio de soporte técnico conforme a lo establecido en la ficha técnica 
10. Realizar la documentación, seguimiento y solución de los casos escalados por el Ministerio sobre la 
plataforma de gestión TI. 
11. Entregar los manuales de usuarios y técnicos correspondientes a las actualizaciones o cambios 
evolutivos que sean implementados. 
12. Realizar la transferencia de conocimientos cuando sea requerido por el supervisor del contrato, para 
los funcionarios de la entidad, de acuerdo con los requerimientos y/o necesidades de la entidad. 
Dicha programación deberá ser concertada con el supervisor del contrato. 
13. Presentar el informe de ejecución, mes vencido, de la bolsa de horas consumidas no superior a 
cincuenta (50) horas, el cual deberá contener de manera discriminada las actividades realizadas y 
el número de horas que se emplearon en el desarrollo de cada una de ellas, el recibo a satisfacción 
por parte del área o persona designada para ello por parte del Ministerio y la aprobación del 
supervisor del contrato. 
14. Cumplir con los lineamientos y procedimientos establecidos por el Ministerio de Hacienda y Crédito 
Público para el cumplimiento del modelo de recepción de facturas de venta, notas débito nota crédito 
Facturador electrónico. En todo caso si se requiere soporte adicional o se expide norma que genere 
cambio en la parametrización de la liquidación de las nóminas y éstas requieran actualización, ésta 
se realizará de acuerdo con las especificaciones técnicas impartidas por el supervisor dentro de las 
horas de soporte y asistencia del contrato. 
15. Entregar los productos y/o informes establecidos conforme a las condiciones descritas en el presente 
estudio previo. 
16. Las demás que sean necesarias para el cumplimiento del objeto contractual</t>
  </si>
  <si>
    <t>El presupuesto oficial para la presente contratación es de VEINTICINCO MILLONES OCHENTA Y CINCO MIL DOSCIENTOS PESOS M/CTE ($25.085.200) incluido IVA y todos los costos, impuestos, tasas y contribuciones que haya lugar.</t>
  </si>
  <si>
    <t>A-02-02-02-008-003</t>
  </si>
  <si>
    <t>El plazo de ejecución del presente contrato será hasta el 31 de diciembre de 2026 o hasta que se agote el 
presupuesto estimado, lo que primero ocurra, contado a partir del cumplimiento de los requisitos de 
perfeccionamiento y ejecución del contrato,</t>
  </si>
  <si>
    <t>120 - CESION</t>
  </si>
  <si>
    <t>JAKSON GUSTAVO MUÑOZ PINZON</t>
  </si>
  <si>
    <t>El valor sin ejecutar y que se cede del Contrato de Prestación de Servicios de apoyo a la gestión CD-120-2026 es de TREINTA Y CINCO MILLONES TRESCIENTOS SEIS MIL SEISCIENTOS SESENTA Y SIETE PESOS M/CTE ($35.306.667) incluidos impuestos a que haya lugar.</t>
  </si>
  <si>
    <t>El término estrictamente indispensable para que el contratista cumpla con el objeto y obligaciones contractuales será ONCE (11) MESES Y VEINTICUATRO (1) DIAS, o hasta 31 de diciembre de 2026, lo primero que ocurra.</t>
  </si>
  <si>
    <t>El término estrictamente indispensable para que el contratista cumpla con el objeto y obligaciones contractuales será hasta de once (11) meses y veintitrés (2) días calendario, sin que exceda el 31 de diciembre del año de la suscripción del contrato.</t>
  </si>
  <si>
    <t>591 - CESION</t>
  </si>
  <si>
    <t>LUIS FELIPE LARRARTE RESTREPO</t>
  </si>
  <si>
    <t>El valor sin ejecutar y que se cede del Contrato de Prestación de Servicios Profesionales No. CD-591 de 2026 es de SESENTA Y SIETE MILLONES TRECIENTOS VEINTE MIL PESOS ($67.320.000) incluido impuestos a que haya lugar.</t>
  </si>
  <si>
    <t>El término estrictamente indispensable para que el contratista cumpla con el objeto y obligaciones contractuales será de Once (11) Meses y Diecisiete (6) días, o hasta el 31 de diciembre de 2026, lo primero que ocurra.</t>
  </si>
  <si>
    <t>https://community.secop.gov.co/Public/Tendering/OpportunityDetail/Index?noticeUID=CO1.NTC.9370666&amp;isFromPublicArea=True&amp;isModal=true&amp;asPopupView=true</t>
  </si>
  <si>
    <t>https://community.secop.gov.co/Public/Tendering/OpportunityDetail/Index?noticeUID=CO1.NTC.9572600&amp;isFromPublicArea=True&amp;isModal=true&amp;asPopupView=true</t>
  </si>
  <si>
    <t>https://community.secop.gov.co/Public/Tendering/OpportunityDetail/Index?noticeUID=CO1.NTC.9483478&amp;isFromPublicArea=True&amp;isModal=true&amp;asPopupView=true</t>
  </si>
  <si>
    <t>https://community.secop.gov.co/Public/Tendering/OpportunityDetail/Index?noticeUID=CO1.NTC.9919891&amp;isFromPublicArea=True&amp;isModal=true&amp;asPopupView=true</t>
  </si>
  <si>
    <t>https://community.secop.gov.co/Public/Tendering/OpportunityDetail/Index?noticeUID=CO1.NTC.9826865&amp;isFromPublicArea=True&amp;isModal=true&amp;asPopupView=true</t>
  </si>
  <si>
    <t>https://community.secop.gov.co/Public/Tendering/OpportunityDetail/Index?noticeUID=CO1.NTC.9484027&amp;isFromPublicArea=True&amp;isModal=true&amp;asPopupView=true</t>
  </si>
  <si>
    <t>https://community.secop.gov.co/Public/Tendering/OpportunityDetail/Index?noticeUID=CO1.NTC.9803570&amp;isFromPublicArea=True&amp;isModal=true&amp;asPopupView=true</t>
  </si>
  <si>
    <t>https://community.secop.gov.co/Public/Tendering/OpportunityDetail/Index?noticeUID=CO1.NTC.9775410&amp;isFromPublicArea=True&amp;isModal=true&amp;asPopupView=true</t>
  </si>
  <si>
    <t>https://community.secop.gov.co/Public/Tendering/OpportunityDetail/Index?noticeUID=CO1.NTC.9479325&amp;isFromPublicArea=True&amp;isModal=true&amp;asPopupView=true</t>
  </si>
  <si>
    <t>https://community.secop.gov.co/Public/Tendering/OpportunityDetail/Index?noticeUID=CO1.NTC.9520601&amp;isFromPublicArea=True&amp;isModal=true&amp;asPopupView=true</t>
  </si>
  <si>
    <t>https://community.secop.gov.co/Public/Tendering/OpportunityDetail/Index?noticeUID=CO1.NTC.9506729&amp;isFromPublicArea=True&amp;isModal=true&amp;asPopupView=true</t>
  </si>
  <si>
    <t>https://community.secop.gov.co/Public/Tendering/OpportunityDetail/Index?noticeUID=CO1.NTC.9484528&amp;isFromPublicArea=True&amp;isModal=true&amp;asPopupView=true</t>
  </si>
  <si>
    <t>https://community.secop.gov.co/Public/Tendering/OpportunityDetail/Index?noticeUID=CO1.NTC.9480080&amp;isFromPublicArea=True&amp;isModal=true&amp;asPopupView=true</t>
  </si>
  <si>
    <t>https://community.secop.gov.co/Public/Tendering/OpportunityDetail/Index?noticeUID=CO1.NTC.9487255&amp;isFromPublicArea=True&amp;isModal=true&amp;asPopupView=true</t>
  </si>
  <si>
    <t>https://community.secop.gov.co/Public/Tendering/OpportunityDetail/Index?noticeUID=CO1.NTC.9483213&amp;isFromPublicArea=True&amp;isModal=true&amp;asPopupView=true</t>
  </si>
  <si>
    <t>https://community.secop.gov.co/Public/Tendering/OpportunityDetail/Index?noticeUID=CO1.NTC.9479284&amp;isFromPublicArea=True&amp;isModal=true&amp;asPopupView=true</t>
  </si>
  <si>
    <t>https://community.secop.gov.co/Public/Tendering/OpportunityDetail/Index?noticeUID=CO1.NTC.9479235&amp;isFromPublicArea=True&amp;isModal=true&amp;asPopupView=true</t>
  </si>
  <si>
    <t>https://community.secop.gov.co/Public/Tendering/OpportunityDetail/Index?noticeUID=CO1.NTC.9481304&amp;isFromPublicArea=True&amp;isModal=true&amp;asPopupView=true</t>
  </si>
  <si>
    <t>https://community.secop.gov.co/Public/Tendering/OpportunityDetail/Index?noticeUID=CO1.NTC.9798349&amp;isFromPublicArea=True&amp;isModal=true&amp;asPopupView=true</t>
  </si>
  <si>
    <t>https://community.secop.gov.co/Public/Tendering/OpportunityDetail/Index?noticeUID=CO1.NTC.9479943&amp;isFromPublicArea=True&amp;isModal=true&amp;asPopupView=true</t>
  </si>
  <si>
    <t>https://community.secop.gov.co/Public/Tendering/OpportunityDetail/Index?noticeUID=CO1.NTC.9528908&amp;isFromPublicArea=True&amp;isModal=true&amp;asPopupView=true</t>
  </si>
  <si>
    <t>https://community.secop.gov.co/Public/Tendering/OpportunityDetail/Index?noticeUID=CO1.NTC.9449471&amp;isFromPublicArea=True&amp;isModal=true&amp;asPopupView=true</t>
  </si>
  <si>
    <t>https://community.secop.gov.co/Public/Tendering/OpportunityDetail/Index?noticeUID=CO1.NTC.9437861&amp;isFromPublicArea=True&amp;isModal=true&amp;asPopupView=true</t>
  </si>
  <si>
    <t>https://community.secop.gov.co/Public/Tendering/OpportunityDetail/Index?noticeUID=CO1.NTC.9441431&amp;isFromPublicArea=True&amp;isModal=true&amp;asPopupView=true</t>
  </si>
  <si>
    <t>https://community.secop.gov.co/Public/Tendering/OpportunityDetail/Index?noticeUID=CO1.NTC.9469001&amp;isFromPublicArea=True&amp;isModal=true&amp;asPopupView=true</t>
  </si>
  <si>
    <t>https://community.secop.gov.co/Public/Tendering/OpportunityDetail/Index?noticeUID=CO1.NTC.9619754&amp;isFromPublicArea=True&amp;isModal=true&amp;asPopupView=true</t>
  </si>
  <si>
    <t>https://community.secop.gov.co/Public/Tendering/OpportunityDetail/Index?noticeUID=CO1.NTC.9478668&amp;isFromPublicArea=True&amp;isModal=true&amp;asPopupView=true</t>
  </si>
  <si>
    <t>https://community.secop.gov.co/Public/Tendering/OpportunityDetail/Index?noticeUID=CO1.NTC.9478333&amp;isFromPublicArea=True&amp;isModal=true&amp;asPopupView=true</t>
  </si>
  <si>
    <t>https://community.secop.gov.co/Public/Tendering/OpportunityDetail/Index?noticeUID=CO1.NTC.9478346&amp;isFromPublicArea=True&amp;isModal=true&amp;asPopupView=true</t>
  </si>
  <si>
    <t>https://community.secop.gov.co/Public/Tendering/OpportunityDetail/Index?noticeUID=CO1.NTC.9549342&amp;isFromPublicArea=True&amp;isModal=true&amp;asPopupView=true</t>
  </si>
  <si>
    <t>https://community.secop.gov.co/Public/Tendering/OpportunityDetail/Index?noticeUID=CO1.NTC.9462976&amp;isFromPublicArea=True&amp;isModal=true&amp;asPopupView=true</t>
  </si>
  <si>
    <t>https://community.secop.gov.co/Public/Tendering/OpportunityDetail/Index?noticeUID=CO1.NTC.9489177&amp;isFromPublicArea=True&amp;isModal=true&amp;asPopupView=true</t>
  </si>
  <si>
    <t>https://community.secop.gov.co/Public/Tendering/OpportunityDetail/Index?noticeUID=CO1.NTC.9481319&amp;isFromPublicArea=True&amp;isModal=true&amp;asPopupView=true</t>
  </si>
  <si>
    <t>https://community.secop.gov.co/Public/Tendering/OpportunityDetail/Index?noticeUID=CO1.NTC.9505673&amp;isFromPublicArea=True&amp;isModal=true&amp;asPopupView=true</t>
  </si>
  <si>
    <t>https://community.secop.gov.co/Public/Tendering/OpportunityDetail/Index?noticeUID=CO1.NTC.9485651&amp;isFromPublicArea=True&amp;isModal=true&amp;asPopupView=true</t>
  </si>
  <si>
    <t>https://community.secop.gov.co/Public/Tendering/OpportunityDetail/Index?noticeUID=CO1.NTC.9740184&amp;isFromPublicArea=True&amp;isModal=true&amp;asPopupView=true</t>
  </si>
  <si>
    <t>https://community.secop.gov.co/Public/Tendering/OpportunityDetail/Index?noticeUID=CO1.NTC.9566272&amp;isFromPublicArea=True&amp;isModal=true&amp;asPopupView=true</t>
  </si>
  <si>
    <t>https://community.secop.gov.co/Public/Tendering/OpportunityDetail/Index?noticeUID=CO1.NTC.9480516&amp;isFromPublicArea=True&amp;isModal=true&amp;asPopupView=true</t>
  </si>
  <si>
    <t>https://community.secop.gov.co/Public/Tendering/OpportunityDetail/Index?noticeUID=CO1.NTC.9480896&amp;isFromPublicArea=True&amp;isModal=true&amp;asPopupView=true</t>
  </si>
  <si>
    <t>https://community.secop.gov.co/Public/Tendering/OpportunityDetail/Index?noticeUID=CO1.NTC.9658101&amp;isFromPublicArea=True&amp;isModal=true&amp;asPopupView=true</t>
  </si>
  <si>
    <t>https://community.secop.gov.co/Public/Tendering/OpportunityDetail/Index?noticeUID=CO1.NTC.9706978&amp;isFromPublicArea=True&amp;isModal=true&amp;asPopupView=true</t>
  </si>
  <si>
    <t>https://community.secop.gov.co/Public/Tendering/OpportunityDetail/Index?noticeUID=CO1.NTC.9481290&amp;isFromPublicArea=True&amp;isModal=true&amp;asPopupView=true</t>
  </si>
  <si>
    <t>https://community.secop.gov.co/Public/Tendering/OpportunityDetail/Index?noticeUID=CO1.NTC.9612233&amp;isFromPublicArea=True&amp;isModal=true&amp;asPopupView=true</t>
  </si>
  <si>
    <t>https://community.secop.gov.co/Public/Tendering/OpportunityDetail/Index?noticeUID=CO1.NTC.9601786&amp;isFromPublicArea=True&amp;isModal=true&amp;asPopupView=true</t>
  </si>
  <si>
    <t>https://community.secop.gov.co/Public/Tendering/OpportunityDetail/Index?noticeUID=CO1.NTC.9601662&amp;isFromPublicArea=True&amp;isModal=true&amp;asPopupView=true</t>
  </si>
  <si>
    <t>https://community.secop.gov.co/Public/Tendering/OpportunityDetail/Index?noticeUID=CO1.NTC.9487420&amp;isFromPublicArea=True&amp;isModal=true&amp;asPopupView=true</t>
  </si>
  <si>
    <t>https://community.secop.gov.co/Public/Tendering/OpportunityDetail/Index?noticeUID=CO1.NTC.9491123&amp;isFromPublicArea=True&amp;isModal=true&amp;asPopupView=true</t>
  </si>
  <si>
    <t>https://community.secop.gov.co/Public/Tendering/OpportunityDetail/Index?noticeUID=CO1.NTC.9497804&amp;isFromPublicArea=True&amp;isModal=true&amp;asPopupView=true</t>
  </si>
  <si>
    <t>https://community.secop.gov.co/Public/Tendering/OpportunityDetail/Index?noticeUID=CO1.NTC.9494495&amp;isFromPublicArea=True&amp;isModal=true&amp;asPopupView=true</t>
  </si>
  <si>
    <t>https://community.secop.gov.co/Public/Tendering/OpportunityDetail/Index?noticeUID=CO1.NTC.9485021&amp;isFromPublicArea=True&amp;isModal=true&amp;asPopupView=true</t>
  </si>
  <si>
    <t>https://community.secop.gov.co/Public/Tendering/OpportunityDetail/Index?noticeUID=CO1.NTC.9706603&amp;isFromPublicArea=True&amp;isModal=true&amp;asPopupView=true</t>
  </si>
  <si>
    <t>https://community.secop.gov.co/Public/Tendering/OpportunityDetail/Index?noticeUID=CO1.NTC.9485743&amp;isFromPublicArea=True&amp;isModal=true&amp;asPopupView=true</t>
  </si>
  <si>
    <t>https://community.secop.gov.co/Public/Tendering/OpportunityDetail/Index?noticeUID=CO1.NTC.9506493&amp;isFromPublicArea=True&amp;isModal=true&amp;asPopupView=true</t>
  </si>
  <si>
    <t>https://community.secop.gov.co/Public/Tendering/OpportunityDetail/Index?noticeUID=CO1.NTC.9504911&amp;isFromPublicArea=True&amp;isModal=true&amp;asPopupView=true</t>
  </si>
  <si>
    <t>https://community.secop.gov.co/Public/Tendering/OpportunityDetail/Index?noticeUID=CO1.NTC.9519580&amp;isFromPublicArea=True&amp;isModal=true&amp;asPopupView=true</t>
  </si>
  <si>
    <t>https://community.secop.gov.co/Public/Tendering/OpportunityDetail/Index?noticeUID=CO1.NTC.9513519&amp;isFromPublicArea=True&amp;isModal=true&amp;asPopupView=true</t>
  </si>
  <si>
    <t>https://community.secop.gov.co/Public/Tendering/OpportunityDetail/Index?noticeUID=CO1.NTC.9849658&amp;isFromPublicArea=True&amp;isModal=true&amp;asPopupView=true</t>
  </si>
  <si>
    <t>https://community.secop.gov.co/Public/Tendering/OpportunityDetail/Index?noticeUID=CO1.NTC.9486365&amp;isFromPublicArea=True&amp;isModal=true&amp;asPopupView=true</t>
  </si>
  <si>
    <t>https://community.secop.gov.co/Public/Tendering/OpportunityDetail/Index?noticeUID=CO1.NTC.9478707&amp;isFromPublicArea=True&amp;isModal=true&amp;asPopupView=true</t>
  </si>
  <si>
    <t>https://community.secop.gov.co/Public/Tendering/OpportunityDetail/Index?noticeUID=CO1.NTC.9478410&amp;isFromPublicArea=True&amp;isModal=true&amp;asPopupView=true</t>
  </si>
  <si>
    <t>https://community.secop.gov.co/Public/Tendering/OpportunityDetail/Index?noticeUID=CO1.NTC.9478540&amp;isFromPublicArea=True&amp;isModal=true&amp;asPopupView=true</t>
  </si>
  <si>
    <t>https://community.secop.gov.co/Public/Tendering/OpportunityDetail/Index?noticeUID=CO1.NTC.9489943&amp;isFromPublicArea=True&amp;isModal=true&amp;asPopupView=true</t>
  </si>
  <si>
    <t>https://community.secop.gov.co/Public/Tendering/OpportunityDetail/Index?noticeUID=CO1.NTC.9520935&amp;isFromPublicArea=True&amp;isModal=true&amp;asPopupView=true</t>
  </si>
  <si>
    <t>https://community.secop.gov.co/Public/Tendering/OpportunityDetail/Index?noticeUID=CO1.NTC.9478016&amp;isFromPublicArea=True&amp;isModal=true&amp;asPopupView=true</t>
  </si>
  <si>
    <t>https://community.secop.gov.co/Public/Tendering/OpportunityDetail/Index?noticeUID=CO1.NTC.9498781&amp;isFromPublicArea=True&amp;isModal=true&amp;asPopupView=true</t>
  </si>
  <si>
    <t>https://community.secop.gov.co/Public/Tendering/OpportunityDetail/Index?noticeUID=CO1.NTC.9477460&amp;isFromPublicArea=True&amp;isModal=true&amp;asPopupView=true</t>
  </si>
  <si>
    <t>https://community.secop.gov.co/Public/Tendering/OpportunityDetail/Index?noticeUID=CO1.NTC.9483950&amp;isFromPublicArea=True&amp;isModal=true&amp;asPopupView=true</t>
  </si>
  <si>
    <t>https://community.secop.gov.co/Public/Tendering/OpportunityDetail/Index?noticeUID=CO1.NTC.9492753&amp;isFromPublicArea=True&amp;isModal=true&amp;asPopupView=true</t>
  </si>
  <si>
    <t>https://community.secop.gov.co/Public/Tendering/OpportunityDetail/Index?noticeUID=CO1.NTC.9483366&amp;isFromPublicArea=True&amp;isModal=true&amp;asPopupView=true</t>
  </si>
  <si>
    <t>https://community.secop.gov.co/Public/Tendering/OpportunityDetail/Index?noticeUID=CO1.NTC.9501113&amp;isFromPublicArea=True&amp;isModal=true&amp;asPopupView=true</t>
  </si>
  <si>
    <t>https://community.secop.gov.co/Public/Tendering/OpportunityDetail/Index?noticeUID=CO1.NTC.9501214&amp;isFromPublicArea=True&amp;isModal=true&amp;asPopupView=true</t>
  </si>
  <si>
    <t>https://community.secop.gov.co/Public/Tendering/OpportunityDetail/Index?noticeUID=CO1.NTC.9555658&amp;isFromPublicArea=True&amp;isModal=true&amp;asPopupView=true</t>
  </si>
  <si>
    <t>https://community.secop.gov.co/Public/Tendering/OpportunityDetail/Index?noticeUID=CO1.NTC.9513102&amp;isFromPublicArea=True&amp;isModal=true&amp;asPopupView=true</t>
  </si>
  <si>
    <t>https://community.secop.gov.co/Public/Tendering/OpportunityDetail/Index?noticeUID=CO1.NTC.9513694&amp;isFromPublicArea=True&amp;isModal=true&amp;asPopupView=true</t>
  </si>
  <si>
    <t>https://community.secop.gov.co/Public/Tendering/OpportunityDetail/Index?noticeUID=CO1.NTC.9508898&amp;isFromPublicArea=True&amp;isModal=true&amp;asPopupView=true</t>
  </si>
  <si>
    <t>https://community.secop.gov.co/Public/Tendering/OpportunityDetail/Index?noticeUID=CO1.NTC.9502989&amp;isFromPublicArea=True&amp;isModal=true&amp;asPopupView=true</t>
  </si>
  <si>
    <t>https://community.secop.gov.co/Public/Tendering/OpportunityDetail/Index?noticeUID=CO1.NTC.9729120&amp;isFromPublicArea=True&amp;isModal=true&amp;asPopupView=true</t>
  </si>
  <si>
    <t>https://community.secop.gov.co/Public/Tendering/OpportunityDetail/Index?noticeUID=CO1.NTC.9840992&amp;isFromPublicArea=True&amp;isModal=true&amp;asPopupView=true</t>
  </si>
  <si>
    <t>https://community.secop.gov.co/Public/Tendering/OpportunityDetail/Index?noticeUID=CO1.NTC.9557059&amp;isFromPublicArea=True&amp;isModal=true&amp;asPopupView=true</t>
  </si>
  <si>
    <t>https://community.secop.gov.co/Public/Tendering/OpportunityDetail/Index?noticeUID=CO1.NTC.9645142&amp;isFromPublicArea=True&amp;isModal=true&amp;asPopupView=true</t>
  </si>
  <si>
    <t>https://community.secop.gov.co/Public/Tendering/OpportunityDetail/Index?noticeUID=CO1.NTC.9476996&amp;isFromPublicArea=True&amp;isModal=true&amp;asPopupView=true</t>
  </si>
  <si>
    <t>https://community.secop.gov.co/Public/Tendering/OpportunityDetail/Index?noticeUID=CO1.NTC.9489683&amp;isFromPublicArea=True&amp;isModal=true&amp;asPopupView=true</t>
  </si>
  <si>
    <t>https://community.secop.gov.co/Public/Tendering/OpportunityDetail/Index?noticeUID=CO1.NTC.9492115&amp;isFromPublicArea=True&amp;isModal=true&amp;asPopupView=true</t>
  </si>
  <si>
    <t>https://community.secop.gov.co/Public/Tendering/OpportunityDetail/Index?noticeUID=CO1.NTC.9492844&amp;isFromPublicArea=True&amp;isModal=true&amp;asPopupView=true</t>
  </si>
  <si>
    <t>https://community.secop.gov.co/Public/Tendering/OpportunityDetail/Index?noticeUID=CO1.NTC.9476225&amp;isFromPublicArea=True&amp;isModal=true&amp;asPopupView=true</t>
  </si>
  <si>
    <t>https://community.secop.gov.co/Public/Tendering/OpportunityDetail/Index?noticeUID=CO1.NTC.9476378&amp;isFromPublicArea=True&amp;isModal=true&amp;asPopupView=true</t>
  </si>
  <si>
    <t>https://community.secop.gov.co/Public/Tendering/OpportunityDetail/Index?noticeUID=CO1.NTC.9476902&amp;isFromPublicArea=True&amp;isModal=true&amp;asPopupView=true</t>
  </si>
  <si>
    <t>https://community.secop.gov.co/Public/Tendering/OpportunityDetail/Index?noticeUID=CO1.NTC.9638627&amp;isFromPublicArea=True&amp;isModal=true&amp;asPopupView=true</t>
  </si>
  <si>
    <t>https://community.secop.gov.co/Public/Tendering/OpportunityDetail/Index?noticeUID=CO1.NTC.9489963&amp;isFromPublicArea=True&amp;isModal=true&amp;asPopupView=true</t>
  </si>
  <si>
    <t>https://community.secop.gov.co/Public/Tendering/OpportunityDetail/Index?noticeUID=CO1.NTC.9502602&amp;isFromPublicArea=True&amp;isModal=true&amp;asPopupView=true</t>
  </si>
  <si>
    <t>https://community.secop.gov.co/Public/Tendering/OpportunityDetail/Index?noticeUID=CO1.NTC.9495153&amp;isFromPublicArea=True&amp;isModal=true&amp;asPopupView=true</t>
  </si>
  <si>
    <t>https://community.secop.gov.co/Public/Tendering/OpportunityDetail/Index?noticeUID=CO1.NTC.9828137&amp;isFromPublicArea=True&amp;isModal=true&amp;asPopupView=true</t>
  </si>
  <si>
    <t>https://community.secop.gov.co/Public/Tendering/OpportunityDetail/Index?noticeUID=CO1.NTC.9481595&amp;isFromPublicArea=True&amp;isModal=true&amp;asPopupView=true</t>
  </si>
  <si>
    <t>https://community.secop.gov.co/Public/Tendering/OpportunityDetail/Index?noticeUID=CO1.NTC.9507603&amp;isFromPublicArea=True&amp;isModal=true&amp;asPopupView=true</t>
  </si>
  <si>
    <t>https://community.secop.gov.co/Public/Tendering/OpportunityDetail/Index?noticeUID=CO1.NTC.9480452&amp;isFromPublicArea=True&amp;isModal=true&amp;asPopupView=true</t>
  </si>
  <si>
    <t>https://community.secop.gov.co/Public/Tendering/OpportunityDetail/Index?noticeUID=CO1.NTC.9495422&amp;isFromPublicArea=True&amp;isModal=true&amp;asPopupView=true</t>
  </si>
  <si>
    <t>https://community.secop.gov.co/Public/Tendering/OpportunityDetail/Index?noticeUID=CO1.NTC.9484866&amp;isFromPublicArea=True&amp;isModal=true&amp;asPopupView=true</t>
  </si>
  <si>
    <t>https://community.secop.gov.co/Public/Tendering/OpportunityDetail/Index?noticeUID=CO1.NTC.9484440&amp;isFromPublicArea=True&amp;isModal=true&amp;asPopupView=true</t>
  </si>
  <si>
    <t>https://community.secop.gov.co/Public/Tendering/OpportunityDetail/Index?noticeUID=CO1.NTC.9481076&amp;isFromPublicArea=True&amp;isModal=true&amp;asPopupView=true</t>
  </si>
  <si>
    <t>https://community.secop.gov.co/Public/Tendering/OpportunityDetail/Index?noticeUID=CO1.NTC.9499344&amp;isFromPublicArea=True&amp;isModal=true&amp;asPopupView=true</t>
  </si>
  <si>
    <t>https://community.secop.gov.co/Public/Tendering/OpportunityDetail/Index?noticeUID=CO1.NTC.9499419&amp;isFromPublicArea=True&amp;isModal=true&amp;asPopupView=true</t>
  </si>
  <si>
    <t>https://community.secop.gov.co/Public/Tendering/OpportunityDetail/Index?noticeUID=CO1.NTC.9481894&amp;isFromPublicArea=True&amp;isModal=true&amp;asPopupView=true</t>
  </si>
  <si>
    <t>https://community.secop.gov.co/Public/Tendering/OpportunityDetail/Index?noticeUID=CO1.NTC.9868745&amp;isFromPublicArea=True&amp;isModal=true&amp;asPopupView=true</t>
  </si>
  <si>
    <t>https://community.secop.gov.co/Public/Tendering/OpportunityDetail/Index?noticeUID=CO1.NTC.9543587&amp;isFromPublicArea=True&amp;isModal=true&amp;asPopupView=true</t>
  </si>
  <si>
    <t>https://community.secop.gov.co/Public/Tendering/OpportunityDetail/Index?noticeUID=CO1.NTC.9573045&amp;isFromPublicArea=True&amp;isModal=true&amp;asPopupView=true</t>
  </si>
  <si>
    <t>https://community.secop.gov.co/Public/Tendering/OpportunityDetail/Index?noticeUID=CO1.NTC.9507057&amp;isFromPublicArea=True&amp;isModal=true&amp;asPopupView=true</t>
  </si>
  <si>
    <t>https://community.secop.gov.co/Public/Tendering/OpportunityDetail/Index?noticeUID=CO1.NTC.9507450&amp;isFromPublicArea=True&amp;isModal=true&amp;asPopupView=true</t>
  </si>
  <si>
    <t>https://community.secop.gov.co/Public/Tendering/OpportunityDetail/Index?noticeUID=CO1.NTC.9494815&amp;isFromPublicArea=True&amp;isModal=true&amp;asPopupView=true</t>
  </si>
  <si>
    <t>https://community.secop.gov.co/Public/Tendering/OpportunityDetail/Index?noticeUID=CO1.NTC.9494207&amp;isFromPublicArea=True&amp;isModal=true&amp;asPopupView=true</t>
  </si>
  <si>
    <t>https://community.secop.gov.co/Public/Tendering/OpportunityDetail/Index?noticeUID=CO1.NTC.9495627&amp;isFromPublicArea=True&amp;isModal=true&amp;asPopupView=true</t>
  </si>
  <si>
    <t>https://community.secop.gov.co/Public/Tendering/OpportunityDetail/Index?noticeUID=CO1.NTC.9523017&amp;isFromPublicArea=True&amp;isModal=true&amp;asPopupView=true</t>
  </si>
  <si>
    <t>https://community.secop.gov.co/Public/Tendering/OpportunityDetail/Index?noticeUID=CO1.NTC.9545111&amp;isFromPublicArea=True&amp;isModal=true&amp;asPopupView=true</t>
  </si>
  <si>
    <t>https://community.secop.gov.co/Public/Tendering/OpportunityDetail/Index?noticeUID=CO1.NTC.9483371&amp;isFromPublicArea=True&amp;isModal=true&amp;asPopupView=true</t>
  </si>
  <si>
    <t>https://community.secop.gov.co/Public/Tendering/OpportunityDetail/Index?noticeUID=CO1.NTC.9484810&amp;isFromPublicArea=True&amp;isModal=true&amp;asPopupView=true</t>
  </si>
  <si>
    <t>https://community.secop.gov.co/Public/Tendering/OpportunityDetail/Index?noticeUID=CO1.NTC.9485953&amp;isFromPublicArea=True&amp;isModal=true&amp;asPopupView=true</t>
  </si>
  <si>
    <t>https://community.secop.gov.co/Public/Tendering/OpportunityDetail/Index?noticeUID=CO1.NTC.9491058&amp;isFromPublicArea=True&amp;isModal=true&amp;asPopupView=true</t>
  </si>
  <si>
    <t>https://community.secop.gov.co/Public/Tendering/OpportunityDetail/Index?noticeUID=CO1.NTC.9492430&amp;isFromPublicArea=True&amp;isModal=true&amp;asPopupView=true</t>
  </si>
  <si>
    <t>https://community.secop.gov.co/Public/Tendering/OpportunityDetail/Index?noticeUID=CO1.NTC.9493322&amp;isFromPublicArea=True&amp;isModal=true&amp;asPopupView=true</t>
  </si>
  <si>
    <t>https://community.secop.gov.co/Public/Tendering/OpportunityDetail/Index?noticeUID=CO1.NTC.9494314&amp;isFromPublicArea=True&amp;isModal=true&amp;asPopupView=true</t>
  </si>
  <si>
    <t>https://community.secop.gov.co/Public/Tendering/OpportunityDetail/Index?noticeUID=CO1.NTC.9498035&amp;isFromPublicArea=True&amp;isModal=true&amp;asPopupView=true</t>
  </si>
  <si>
    <t>https://community.secop.gov.co/Public/Tendering/OpportunityDetail/Index?noticeUID=CO1.NTC.9499107&amp;isFromPublicArea=True&amp;isModal=true&amp;asPopupView=true</t>
  </si>
  <si>
    <t>https://community.secop.gov.co/Public/Tendering/OpportunityDetail/Index?noticeUID=CO1.NTC.9500290&amp;isFromPublicArea=True&amp;isModal=true&amp;asPopupView=true</t>
  </si>
  <si>
    <t>https://community.secop.gov.co/Public/Tendering/OpportunityDetail/Index?noticeUID=CO1.NTC.9500939&amp;isFromPublicArea=True&amp;isModal=true&amp;asPopupView=true</t>
  </si>
  <si>
    <t>https://community.secop.gov.co/Public/Tendering/OpportunityDetail/Index?noticeUID=CO1.NTC.9500419&amp;isFromPublicArea=True&amp;isModal=true&amp;asPopupView=true</t>
  </si>
  <si>
    <t>https://community.secop.gov.co/Public/Tendering/OpportunityDetail/Index?noticeUID=CO1.NTC.9499364&amp;isFromPublicArea=True&amp;isModal=true&amp;asPopupView=true</t>
  </si>
  <si>
    <t>https://community.secop.gov.co/Public/Tendering/OpportunityDetail/Index?noticeUID=CO1.NTC.9494552&amp;isFromPublicArea=True&amp;isModal=true&amp;asPopupView=true</t>
  </si>
  <si>
    <t>https://community.secop.gov.co/Public/Tendering/OpportunityDetail/Index?noticeUID=CO1.NTC.9495870&amp;isFromPublicArea=True&amp;isModal=true&amp;asPopupView=true</t>
  </si>
  <si>
    <t>https://community.secop.gov.co/Public/Tendering/OpportunityDetail/Index?noticeUID=CO1.NTC.9500117&amp;isFromPublicArea=True&amp;isModal=true&amp;asPopupView=true</t>
  </si>
  <si>
    <t>https://community.secop.gov.co/Public/Tendering/OpportunityDetail/Index?noticeUID=CO1.NTC.9526716&amp;isFromPublicArea=True&amp;isModal=true&amp;asPopupView=true</t>
  </si>
  <si>
    <t>https://community.secop.gov.co/Public/Tendering/OpportunityDetail/Index?noticeUID=CO1.NTC.9526903&amp;isFromPublicArea=True&amp;isModal=true&amp;asPopupView=true</t>
  </si>
  <si>
    <t>https://community.secop.gov.co/Public/Tendering/OpportunityDetail/Index?noticeUID=CO1.NTC.9526920&amp;isFromPublicArea=True&amp;isModal=true&amp;asPopupView=true</t>
  </si>
  <si>
    <t>https://community.secop.gov.co/Public/Tendering/OpportunityDetail/Index?noticeUID=CO1.NTC.9487339&amp;isFromPublicArea=True&amp;isModal=true&amp;asPopupView=true</t>
  </si>
  <si>
    <t>https://community.secop.gov.co/Public/Tendering/OpportunityDetail/Index?noticeUID=CO1.NTC.9498284&amp;isFromPublicArea=True&amp;isModal=true&amp;asPopupView=true</t>
  </si>
  <si>
    <t>https://community.secop.gov.co/Public/Tendering/OpportunityDetail/Index?noticeUID=CO1.NTC.9497731&amp;isFromPublicArea=True&amp;isModal=true&amp;asPopupView=true</t>
  </si>
  <si>
    <t>https://community.secop.gov.co/Public/Tendering/OpportunityDetail/Index?noticeUID=CO1.NTC.9495810&amp;isFromPublicArea=True&amp;isModal=true&amp;asPopupView=true</t>
  </si>
  <si>
    <t>https://community.secop.gov.co/Public/Tendering/OpportunityDetail/Index?noticeUID=CO1.NTC.9496838&amp;isFromPublicArea=True&amp;isModal=true&amp;asPopupView=true</t>
  </si>
  <si>
    <t>https://community.secop.gov.co/Public/Tendering/OpportunityDetail/Index?noticeUID=CO1.NTC.9497300&amp;isFromPublicArea=True&amp;isModal=true&amp;asPopupView=true</t>
  </si>
  <si>
    <t>https://community.secop.gov.co/Public/Tendering/OpportunityDetail/Index?noticeUID=CO1.NTC.9498280&amp;isFromPublicArea=True&amp;isModal=true&amp;asPopupView=true</t>
  </si>
  <si>
    <t>https://community.secop.gov.co/Public/Tendering/OpportunityDetail/Index?noticeUID=CO1.NTC.9495953&amp;isFromPublicArea=True&amp;isModal=true&amp;asPopupView=true</t>
  </si>
  <si>
    <t>https://community.secop.gov.co/Public/Tendering/OpportunityDetail/Index?noticeUID=CO1.NTC.9518357&amp;isFromPublicArea=True&amp;isModal=true&amp;asPopupView=true</t>
  </si>
  <si>
    <t>https://community.secop.gov.co/Public/Tendering/OpportunityDetail/Index?noticeUID=CO1.NTC.9518544&amp;isFromPublicArea=True&amp;isModal=true&amp;asPopupView=true</t>
  </si>
  <si>
    <t>https://community.secop.gov.co/Public/Tendering/OpportunityDetail/Index?noticeUID=CO1.NTC.9476790&amp;isFromPublicArea=True&amp;isModal=true&amp;asPopupView=true</t>
  </si>
  <si>
    <t>https://community.secop.gov.co/Public/Tendering/OpportunityDetail/Index?noticeUID=CO1.NTC.9530167&amp;isFromPublicArea=True&amp;isModal=true&amp;asPopupView=true</t>
  </si>
  <si>
    <t>https://community.secop.gov.co/Public/Tendering/OpportunityDetail/Index?noticeUID=CO1.NTC.9496383&amp;isFromPublicArea=True&amp;isModal=true&amp;asPopupView=true</t>
  </si>
  <si>
    <t>https://community.secop.gov.co/Public/Tendering/OpportunityDetail/Index?noticeUID=CO1.NTC.9497976&amp;isFromPublicArea=True&amp;isModal=true&amp;asPopupView=true</t>
  </si>
  <si>
    <t>https://community.secop.gov.co/Public/Tendering/OpportunityDetail/Index?noticeUID=CO1.NTC.9498936&amp;isFromPublicArea=True&amp;isModal=true&amp;asPopupView=true</t>
  </si>
  <si>
    <t>https://community.secop.gov.co/Public/Tendering/OpportunityDetail/Index?noticeUID=CO1.NTC.9502603&amp;isFromPublicArea=True&amp;isModal=true&amp;asPopupView=true</t>
  </si>
  <si>
    <t>https://community.secop.gov.co/Public/Tendering/OpportunityDetail/Index?noticeUID=CO1.NTC.9516527&amp;isFromPublicArea=True&amp;isModal=true&amp;asPopupView=true</t>
  </si>
  <si>
    <t>https://community.secop.gov.co/Public/Tendering/OpportunityDetail/Index?noticeUID=CO1.NTC.9567449&amp;isFromPublicArea=True&amp;isModal=true&amp;asPopupView=true</t>
  </si>
  <si>
    <t>https://community.secop.gov.co/Public/Tendering/OpportunityDetail/Index?noticeUID=CO1.NTC.9538854&amp;isFromPublicArea=True&amp;isModal=true&amp;asPopupView=true</t>
  </si>
  <si>
    <t>https://community.secop.gov.co/Public/Tendering/OpportunityDetail/Index?noticeUID=CO1.NTC.9553541&amp;isFromPublicArea=True&amp;isModal=true&amp;asPopupView=true</t>
  </si>
  <si>
    <t>https://community.secop.gov.co/Public/Tendering/OpportunityDetail/Index?noticeUID=CO1.NTC.9500058&amp;isFromPublicArea=True&amp;isModal=true&amp;asPopupView=true</t>
  </si>
  <si>
    <t>https://community.secop.gov.co/Public/Tendering/OpportunityDetail/Index?noticeUID=CO1.NTC.9522395&amp;isFromPublicArea=True&amp;isModal=true&amp;asPopupView=true</t>
  </si>
  <si>
    <t>https://community.secop.gov.co/Public/Tendering/OpportunityDetail/Index?noticeUID=CO1.NTC.9502986&amp;isFromPublicArea=True&amp;isModal=true&amp;asPopupView=true</t>
  </si>
  <si>
    <t>https://community.secop.gov.co/Public/Tendering/OpportunityDetail/Index?noticeUID=CO1.NTC.9498531&amp;isFromPublicArea=True&amp;isModal=true&amp;asPopupView=true</t>
  </si>
  <si>
    <t>https://community.secop.gov.co/Public/Tendering/OpportunityDetail/Index?noticeUID=CO1.NTC.9499018&amp;isFromPublicArea=True&amp;isModal=true&amp;asPopupView=true</t>
  </si>
  <si>
    <t>https://community.secop.gov.co/Public/Tendering/OpportunityDetail/Index?noticeUID=CO1.NTC.9515976&amp;isFromPublicArea=True&amp;isModal=true&amp;asPopupView=true</t>
  </si>
  <si>
    <t>https://community.secop.gov.co/Public/Tendering/OpportunityDetail/Index?noticeUID=CO1.NTC.9502042&amp;isFromPublicArea=True&amp;isModal=true&amp;asPopupView=true</t>
  </si>
  <si>
    <t>https://community.secop.gov.co/Public/Tendering/OpportunityDetail/Index?noticeUID=CO1.NTC.9512796&amp;isFromPublicArea=True&amp;isModal=true&amp;asPopupView=true</t>
  </si>
  <si>
    <t>https://community.secop.gov.co/Public/Tendering/OpportunityDetail/Index?noticeUID=CO1.NTC.9523555&amp;isFromPublicArea=True&amp;isModal=true&amp;asPopupView=true</t>
  </si>
  <si>
    <t>https://community.secop.gov.co/Public/Tendering/OpportunityDetail/Index?noticeUID=CO1.NTC.9523415&amp;isFromPublicArea=True&amp;isModal=true&amp;asPopupView=true</t>
  </si>
  <si>
    <t>https://community.secop.gov.co/Public/Tendering/OpportunityDetail/Index?noticeUID=CO1.NTC.9524067&amp;isFromPublicArea=True&amp;isModal=true&amp;asPopupView=true</t>
  </si>
  <si>
    <t>https://community.secop.gov.co/Public/Tendering/OpportunityDetail/Index?noticeUID=CO1.NTC.9527055&amp;isFromPublicArea=True&amp;isModal=true&amp;asPopupView=true</t>
  </si>
  <si>
    <t>https://community.secop.gov.co/Public/Tendering/OpportunityDetail/Index?noticeUID=CO1.NTC.9527145&amp;isFromPublicArea=True&amp;isModal=true&amp;asPopupView=true</t>
  </si>
  <si>
    <t>https://community.secop.gov.co/Public/Tendering/OpportunityDetail/Index?noticeUID=CO1.NTC.9519403&amp;isFromPublicArea=True&amp;isModal=true&amp;asPopupView=true</t>
  </si>
  <si>
    <t>https://community.secop.gov.co/Public/Tendering/OpportunityDetail/Index?noticeUID=CO1.NTC.9519718&amp;isFromPublicArea=True&amp;isModal=true&amp;asPopupView=true</t>
  </si>
  <si>
    <t>https://community.secop.gov.co/Public/Tendering/OpportunityDetail/Index?noticeUID=CO1.NTC.9534149&amp;isFromPublicArea=True&amp;isModal=true&amp;asPopupView=true</t>
  </si>
  <si>
    <t>https://community.secop.gov.co/Public/Tendering/OpportunityDetail/Index?noticeUID=CO1.NTC.9559413&amp;isFromPublicArea=True&amp;isModal=true&amp;asPopupView=true</t>
  </si>
  <si>
    <t>https://community.secop.gov.co/Public/Tendering/OpportunityDetail/Index?noticeUID=CO1.NTC.9547511&amp;isFromPublicArea=True&amp;isModal=true&amp;asPopupView=true</t>
  </si>
  <si>
    <t>https://community.secop.gov.co/Public/Tendering/OpportunityDetail/Index?noticeUID=CO1.NTC.9549404&amp;isFromPublicArea=True&amp;isModal=true&amp;asPopupView=true</t>
  </si>
  <si>
    <t>https://community.secop.gov.co/Public/Tendering/OpportunityDetail/Index?noticeUID=CO1.NTC.9513620&amp;isFromPublicArea=True&amp;isModal=true&amp;asPopupView=true</t>
  </si>
  <si>
    <t>https://community.secop.gov.co/Public/Tendering/OpportunityDetail/Index?noticeUID=CO1.NTC.9515121&amp;isFromPublicArea=True&amp;isModal=true&amp;asPopupView=true</t>
  </si>
  <si>
    <t>https://community.secop.gov.co/Public/Tendering/OpportunityDetail/Index?noticeUID=CO1.NTC.9516209&amp;isFromPublicArea=True&amp;isModal=true&amp;asPopupView=true</t>
  </si>
  <si>
    <t>https://community.secop.gov.co/Public/Tendering/OpportunityDetail/Index?noticeUID=CO1.NTC.9538929&amp;isFromPublicArea=True&amp;isModal=true&amp;asPopupView=true</t>
  </si>
  <si>
    <t>https://community.secop.gov.co/Public/Tendering/OpportunityDetail/Index?noticeUID=CO1.NTC.9541906&amp;isFromPublicArea=True&amp;isModal=true&amp;asPopupView=true</t>
  </si>
  <si>
    <t>https://community.secop.gov.co/Public/Tendering/OpportunityDetail/Index?noticeUID=CO1.NTC.9525030&amp;isFromPublicArea=True&amp;isModal=true&amp;asPopupView=true</t>
  </si>
  <si>
    <t>https://community.secop.gov.co/Public/Tendering/OpportunityDetail/Index?noticeUID=CO1.NTC.9542384&amp;isFromPublicArea=True&amp;isModal=true&amp;asPopupView=true</t>
  </si>
  <si>
    <t>https://community.secop.gov.co/Public/Tendering/OpportunityDetail/Index?noticeUID=CO1.NTC.9525181&amp;isFromPublicArea=True&amp;isModal=true&amp;asPopupView=true</t>
  </si>
  <si>
    <t>https://community.secop.gov.co/Public/Tendering/OpportunityDetail/Index?noticeUID=CO1.NTC.9525508&amp;isFromPublicArea=True&amp;isModal=true&amp;asPopupView=true</t>
  </si>
  <si>
    <t>https://community.secop.gov.co/Public/Tendering/OpportunityDetail/Index?noticeUID=CO1.NTC.9511853&amp;isFromPublicArea=True&amp;isModal=true&amp;asPopupView=true</t>
  </si>
  <si>
    <t>https://community.secop.gov.co/Public/Tendering/OpportunityDetail/Index?noticeUID=CO1.NTC.9568591&amp;isFromPublicArea=True&amp;isModal=true&amp;asPopupView=true</t>
  </si>
  <si>
    <t>https://community.secop.gov.co/Public/Tendering/OpportunityDetail/Index?noticeUID=CO1.NTC.9627238&amp;isFromPublicArea=True&amp;isModal=true&amp;asPopupView=true</t>
  </si>
  <si>
    <t>https://community.secop.gov.co/Public/Tendering/OpportunityDetail/Index?noticeUID=CO1.NTC.9656790&amp;isFromPublicArea=True&amp;isModal=true&amp;asPopupView=true</t>
  </si>
  <si>
    <t>https://community.secop.gov.co/Public/Tendering/OpportunityDetail/Index?noticeUID=CO1.NTC.9574078&amp;isFromPublicArea=True&amp;isModal=true&amp;asPopupView=true</t>
  </si>
  <si>
    <t>https://community.secop.gov.co/Public/Tendering/OpportunityDetail/Index?noticeUID=CO1.NTC.9655988&amp;isFromPublicArea=True&amp;isModal=true&amp;asPopupView=true</t>
  </si>
  <si>
    <t>https://community.secop.gov.co/Public/Tendering/OpportunityDetail/Index?noticeUID=CO1.NTC.9518679&amp;isFromPublicArea=True&amp;isModal=true&amp;asPopupView=true</t>
  </si>
  <si>
    <t>https://community.secop.gov.co/Public/Tendering/OpportunityDetail/Index?noticeUID=CO1.NTC.9513489&amp;isFromPublicArea=True&amp;isModal=true&amp;asPopupView=true</t>
  </si>
  <si>
    <t>https://community.secop.gov.co/Public/Tendering/OpportunityDetail/Index?noticeUID=CO1.NTC.9520400&amp;isFromPublicArea=True&amp;isModal=true&amp;asPopupView=true</t>
  </si>
  <si>
    <t>https://community.secop.gov.co/Public/Tendering/OpportunityDetail/Index?noticeUID=CO1.NTC.9544496&amp;isFromPublicArea=True&amp;isModal=true&amp;asPopupView=true</t>
  </si>
  <si>
    <t>https://community.secop.gov.co/Public/Tendering/OpportunityDetail/Index?noticeUID=CO1.NTC.9517152&amp;isFromPublicArea=True&amp;isModal=true&amp;asPopupView=true</t>
  </si>
  <si>
    <t>https://community.secop.gov.co/Public/Tendering/OpportunityDetail/Index?noticeUID=CO1.NTC.9524296&amp;isFromPublicArea=True&amp;isModal=true&amp;asPopupView=true</t>
  </si>
  <si>
    <t>https://community.secop.gov.co/Public/Tendering/OpportunityDetail/Index?noticeUID=CO1.NTC.9524597&amp;isFromPublicArea=True&amp;isModal=true&amp;asPopupView=true</t>
  </si>
  <si>
    <t>https://community.secop.gov.co/Public/Tendering/OpportunityDetail/Index?noticeUID=CO1.NTC.9525311&amp;isFromPublicArea=True&amp;isModal=true&amp;asPopupView=true</t>
  </si>
  <si>
    <t>https://community.secop.gov.co/Public/Tendering/OpportunityDetail/Index?noticeUID=CO1.NTC.9525192&amp;isFromPublicArea=True&amp;isModal=true&amp;asPopupView=true</t>
  </si>
  <si>
    <t>https://community.secop.gov.co/Public/Tendering/OpportunityDetail/Index?noticeUID=CO1.NTC.9552651&amp;isFromPublicArea=True&amp;isModal=true&amp;asPopupView=true</t>
  </si>
  <si>
    <t>https://community.secop.gov.co/Public/Tendering/OpportunityDetail/Index?noticeUID=CO1.NTC.9542675&amp;isFromPublicArea=True&amp;isModal=true&amp;asPopupView=true</t>
  </si>
  <si>
    <t>https://community.secop.gov.co/Public/Tendering/OpportunityDetail/Index?noticeUID=CO1.NTC.9534569&amp;isFromPublicArea=True&amp;isModal=true&amp;asPopupView=true</t>
  </si>
  <si>
    <t>https://community.secop.gov.co/Public/Tendering/OpportunityDetail/Index?noticeUID=CO1.NTC.9544719&amp;isFromPublicArea=True&amp;isModal=true&amp;asPopupView=true</t>
  </si>
  <si>
    <t>https://community.secop.gov.co/Public/Tendering/OpportunityDetail/Index?noticeUID=CO1.NTC.9617253&amp;isFromPublicArea=True&amp;isModal=true&amp;asPopupView=true</t>
  </si>
  <si>
    <t>https://community.secop.gov.co/Public/Tendering/OpportunityDetail/Index?noticeUID=CO1.NTC.9527488&amp;isFromPublicArea=True&amp;isModal=true&amp;asPopupView=true</t>
  </si>
  <si>
    <t>https://community.secop.gov.co/Public/Tendering/OpportunityDetail/Index?noticeUID=CO1.NTC.9527796&amp;isFromPublicArea=True&amp;isModal=true&amp;asPopupView=true</t>
  </si>
  <si>
    <t>https://community.secop.gov.co/Public/Tendering/OpportunityDetail/Index?noticeUID=CO1.NTC.9523145&amp;isFromPublicArea=True&amp;isModal=true&amp;asPopupView=true</t>
  </si>
  <si>
    <t>https://community.secop.gov.co/Public/Tendering/OpportunityDetail/Index?noticeUID=CO1.NTC.9524667&amp;isFromPublicArea=True&amp;isModal=true&amp;asPopupView=true</t>
  </si>
  <si>
    <t>https://community.secop.gov.co/Public/Tendering/OpportunityDetail/Index?noticeUID=CO1.NTC.9687368&amp;isFromPublicArea=True&amp;isModal=true&amp;asPopupView=true</t>
  </si>
  <si>
    <t>https://community.secop.gov.co/Public/Tendering/OpportunityDetail/Index?noticeUID=CO1.NTC.9575526&amp;isFromPublicArea=True&amp;isModal=true&amp;asPopupView=true</t>
  </si>
  <si>
    <t>https://community.secop.gov.co/Public/Tendering/OpportunityDetail/Index?noticeUID=CO1.NTC.9572175&amp;isFromPublicArea=True&amp;isModal=true&amp;asPopupView=true</t>
  </si>
  <si>
    <t>https://community.secop.gov.co/Public/Tendering/OpportunityDetail/Index?noticeUID=CO1.NTC.9575953&amp;isFromPublicArea=True&amp;isModal=true&amp;asPopupView=true</t>
  </si>
  <si>
    <t>https://community.secop.gov.co/Public/Tendering/OpportunityDetail/Index?noticeUID=CO1.NTC.9577629&amp;isFromPublicArea=True&amp;isModal=true&amp;asPopupView=true</t>
  </si>
  <si>
    <t>https://community.secop.gov.co/Public/Tendering/OpportunityDetail/Index?noticeUID=CO1.NTC.9564401&amp;isFromPublicArea=True&amp;isModal=true&amp;asPopupView=true</t>
  </si>
  <si>
    <t>https://community.secop.gov.co/Public/Tendering/OpportunityDetail/Index?noticeUID=CO1.NTC.9567529&amp;isFromPublicArea=True&amp;isModal=true&amp;asPopupView=true</t>
  </si>
  <si>
    <t>https://community.secop.gov.co/Public/Tendering/OpportunityDetail/Index?noticeUID=CO1.NTC.9548163&amp;isFromPublicArea=True&amp;isModal=true&amp;asPopupView=true</t>
  </si>
  <si>
    <t>https://community.secop.gov.co/Public/Tendering/OpportunityDetail/Index?noticeUID=CO1.NTC.9538634&amp;isFromPublicArea=True&amp;isModal=true&amp;asPopupView=true</t>
  </si>
  <si>
    <t>https://community.secop.gov.co/Public/Tendering/OpportunityDetail/Index?noticeUID=CO1.NTC.9532193&amp;isFromPublicArea=True&amp;isModal=true&amp;asPopupView=true</t>
  </si>
  <si>
    <t>https://community.secop.gov.co/Public/Tendering/OpportunityDetail/Index?noticeUID=CO1.NTC.9525347&amp;isFromPublicArea=True&amp;isModal=true&amp;asPopupView=true</t>
  </si>
  <si>
    <t>https://community.secop.gov.co/Public/Tendering/OpportunityDetail/Index?noticeUID=CO1.NTC.9523479&amp;isFromPublicArea=True&amp;isModal=true&amp;asPopupView=true</t>
  </si>
  <si>
    <t>https://community.secop.gov.co/Public/Tendering/OpportunityDetail/Index?noticeUID=CO1.NTC.9544526&amp;isFromPublicArea=True&amp;isModal=true&amp;asPopupView=true</t>
  </si>
  <si>
    <t>https://community.secop.gov.co/Public/Tendering/OpportunityDetail/Index?noticeUID=CO1.NTC.9541574&amp;isFromPublicArea=True&amp;isModal=true&amp;asPopupView=true</t>
  </si>
  <si>
    <t>https://community.secop.gov.co/Public/Tendering/OpportunityDetail/Index?noticeUID=CO1.NTC.9539017&amp;isFromPublicArea=True&amp;isModal=true&amp;asPopupView=true</t>
  </si>
  <si>
    <t>https://community.secop.gov.co/Public/Tendering/OpportunityDetail/Index?noticeUID=CO1.NTC.9525736&amp;isFromPublicArea=True&amp;isModal=true&amp;asPopupView=true</t>
  </si>
  <si>
    <t>https://community.secop.gov.co/Public/Tendering/OpportunityDetail/Index?noticeUID=CO1.NTC.9524384&amp;isFromPublicArea=True&amp;isModal=true&amp;asPopupView=true</t>
  </si>
  <si>
    <t>https://community.secop.gov.co/Public/Tendering/OpportunityDetail/Index?noticeUID=CO1.NTC.9525606&amp;isFromPublicArea=True&amp;isModal=true&amp;asPopupView=true</t>
  </si>
  <si>
    <t>https://community.secop.gov.co/Public/Tendering/OpportunityDetail/Index?noticeUID=CO1.NTC.9525706&amp;isFromPublicArea=True&amp;isModal=true&amp;asPopupView=true</t>
  </si>
  <si>
    <t>https://community.secop.gov.co/Public/Tendering/OpportunityDetail/Index?noticeUID=CO1.NTC.9524447&amp;isFromPublicArea=True&amp;isModal=true&amp;asPopupView=true</t>
  </si>
  <si>
    <t>https://community.secop.gov.co/Public/Tendering/OpportunityDetail/Index?noticeUID=CO1.NTC.9525403&amp;isFromPublicArea=True&amp;isModal=true&amp;asPopupView=true</t>
  </si>
  <si>
    <t>https://community.secop.gov.co/Public/Tendering/OpportunityDetail/Index?noticeUID=CO1.NTC.9534404&amp;isFromPublicArea=True&amp;isModal=true&amp;asPopupView=true</t>
  </si>
  <si>
    <t>https://community.secop.gov.co/Public/Tendering/OpportunityDetail/Index?noticeUID=CO1.NTC.9535656&amp;isFromPublicArea=True&amp;isModal=true&amp;asPopupView=true</t>
  </si>
  <si>
    <t>https://community.secop.gov.co/Public/Tendering/OpportunityDetail/Index?noticeUID=CO1.NTC.9516931&amp;isFromPublicArea=True&amp;isModal=true&amp;asPopupView=true</t>
  </si>
  <si>
    <t>https://community.secop.gov.co/Public/Tendering/OpportunityDetail/Index?noticeUID=CO1.NTC.9568006&amp;isFromPublicArea=True&amp;isModal=true&amp;asPopupView=true</t>
  </si>
  <si>
    <t>https://community.secop.gov.co/Public/Tendering/OpportunityDetail/Index?noticeUID=CO1.NTC.9598807&amp;isFromPublicArea=True&amp;isModal=true&amp;asPopupView=true</t>
  </si>
  <si>
    <t>https://community.secop.gov.co/Public/Tendering/OpportunityDetail/Index?noticeUID=CO1.NTC.9530603&amp;isFromPublicArea=True&amp;isModal=true&amp;asPopupView=true</t>
  </si>
  <si>
    <t>https://community.secop.gov.co/Public/Tendering/OpportunityDetail/Index?noticeUID=CO1.NTC.9552250&amp;isFromPublicArea=True&amp;isModal=true&amp;asPopupView=true</t>
  </si>
  <si>
    <t>https://community.secop.gov.co/Public/Tendering/OpportunityDetail/Index?noticeUID=CO1.NTC.9559657&amp;isFromPublicArea=True&amp;isModal=true&amp;asPopupView=true</t>
  </si>
  <si>
    <t>https://community.secop.gov.co/Public/Tendering/OpportunityDetail/Index?noticeUID=CO1.NTC.9552609&amp;isFromPublicArea=True&amp;isModal=true&amp;asPopupView=true</t>
  </si>
  <si>
    <t>https://community.secop.gov.co/Public/Tendering/OpportunityDetail/Index?noticeUID=CO1.NTC.9553127&amp;isFromPublicArea=True&amp;isModal=true&amp;asPopupView=true</t>
  </si>
  <si>
    <t>https://community.secop.gov.co/Public/Tendering/OpportunityDetail/Index?noticeUID=CO1.NTC.9533399&amp;isFromPublicArea=True&amp;isModal=true&amp;asPopupView=true</t>
  </si>
  <si>
    <t>https://community.secop.gov.co/Public/Tendering/OpportunityDetail/Index?noticeUID=CO1.NTC.9534879&amp;isFromPublicArea=True&amp;isModal=true&amp;asPopupView=true</t>
  </si>
  <si>
    <t>https://community.secop.gov.co/Public/Tendering/OpportunityDetail/Index?noticeUID=CO1.NTC.9556598&amp;isFromPublicArea=True&amp;isModal=true&amp;asPopupView=true</t>
  </si>
  <si>
    <t>https://community.secop.gov.co/Public/Tendering/OpportunityDetail/Index?noticeUID=CO1.NTC.9551137&amp;isFromPublicArea=True&amp;isModal=true&amp;asPopupView=true</t>
  </si>
  <si>
    <t>https://community.secop.gov.co/Public/Tendering/OpportunityDetail/Index?noticeUID=CO1.NTC.9544972&amp;isFromPublicArea=True&amp;isModal=true&amp;asPopupView=true</t>
  </si>
  <si>
    <t>https://community.secop.gov.co/Public/Tendering/OpportunityDetail/Index?noticeUID=CO1.NTC.9550526&amp;isFromPublicArea=True&amp;isModal=true&amp;asPopupView=true</t>
  </si>
  <si>
    <t>https://community.secop.gov.co/Public/Tendering/OpportunityDetail/Index?noticeUID=CO1.NTC.9552520&amp;isFromPublicArea=True&amp;isModal=true&amp;asPopupView=true</t>
  </si>
  <si>
    <t>https://community.secop.gov.co/Public/Tendering/OpportunityDetail/Index?noticeUID=CO1.NTC.9552281&amp;isFromPublicArea=True&amp;isModal=true&amp;asPopupView=true</t>
  </si>
  <si>
    <t>https://community.secop.gov.co/Public/Tendering/OpportunityDetail/Index?noticeUID=CO1.NTC.9551988&amp;isFromPublicArea=True&amp;isModal=true&amp;asPopupView=true</t>
  </si>
  <si>
    <t>https://community.secop.gov.co/Public/Tendering/OpportunityDetail/Index?noticeUID=CO1.NTC.9551684&amp;isFromPublicArea=True&amp;isModal=true&amp;asPopupView=true</t>
  </si>
  <si>
    <t>https://community.secop.gov.co/Public/Tendering/OpportunityDetail/Index?noticeUID=CO1.NTC.9552496&amp;isFromPublicArea=True&amp;isModal=true&amp;asPopupView=true</t>
  </si>
  <si>
    <t>https://community.secop.gov.co/Public/Tendering/OpportunityDetail/Index?noticeUID=CO1.NTC.9552084&amp;isFromPublicArea=True&amp;isModal=true&amp;asPopupView=true</t>
  </si>
  <si>
    <t>https://community.secop.gov.co/Public/Tendering/OpportunityDetail/Index?noticeUID=CO1.NTC.9569489&amp;isFromPublicArea=True&amp;isModal=true&amp;asPopupView=true</t>
  </si>
  <si>
    <t>https://community.secop.gov.co/Public/Tendering/OpportunityDetail/Index?noticeUID=CO1.NTC.9574906&amp;isFromPublicArea=True&amp;isModal=true&amp;asPopupView=true</t>
  </si>
  <si>
    <t>https://community.secop.gov.co/Public/Tendering/OpportunityDetail/Index?noticeUID=CO1.NTC.9568619&amp;isFromPublicArea=True&amp;isModal=true&amp;asPopupView=true</t>
  </si>
  <si>
    <t>https://community.secop.gov.co/Public/Tendering/OpportunityDetail/Index?noticeUID=CO1.NTC.9573838&amp;isFromPublicArea=True&amp;isModal=true&amp;asPopupView=true</t>
  </si>
  <si>
    <t>https://community.secop.gov.co/Public/Tendering/OpportunityDetail/Index?noticeUID=CO1.NTC.9566787&amp;isFromPublicArea=True&amp;isModal=true&amp;asPopupView=true</t>
  </si>
  <si>
    <t>https://community.secop.gov.co/Public/Tendering/OpportunityDetail/Index?noticeUID=CO1.NTC.9600972&amp;isFromPublicArea=True&amp;isModal=true&amp;asPopupView=true</t>
  </si>
  <si>
    <t>https://community.secop.gov.co/Public/Tendering/OpportunityDetail/Index?noticeUID=CO1.NTC.9558183&amp;isFromPublicArea=True&amp;isModal=true&amp;asPopupView=true</t>
  </si>
  <si>
    <t>https://community.secop.gov.co/Public/Tendering/OpportunityDetail/Index?noticeUID=CO1.NTC.9566566&amp;isFromPublicArea=True&amp;isModal=true&amp;asPopupView=true</t>
  </si>
  <si>
    <t>https://community.secop.gov.co/Public/Tendering/OpportunityDetail/Index?noticeUID=CO1.NTC.9613366&amp;isFromPublicArea=True&amp;isModal=true&amp;asPopupView=true</t>
  </si>
  <si>
    <t>https://community.secop.gov.co/Public/Tendering/OpportunityDetail/Index?noticeUID=CO1.NTC.9616245&amp;isFromPublicArea=True&amp;isModal=true&amp;asPopupView=true</t>
  </si>
  <si>
    <t>https://community.secop.gov.co/Public/Tendering/OpportunityDetail/Index?noticeUID=CO1.NTC.9562777&amp;isFromPublicArea=True&amp;isModal=true&amp;asPopupView=true</t>
  </si>
  <si>
    <t>https://community.secop.gov.co/Public/Tendering/OpportunityDetail/Index?noticeUID=CO1.NTC.9617817&amp;isFromPublicArea=True&amp;isModal=true&amp;asPopupView=true</t>
  </si>
  <si>
    <t>https://community.secop.gov.co/Public/Tendering/OpportunityDetail/Index?noticeUID=CO1.NTC.9627822&amp;isFromPublicArea=True&amp;isModal=true&amp;asPopupView=true</t>
  </si>
  <si>
    <t>https://community.secop.gov.co/Public/Tendering/OpportunityDetail/Index?noticeUID=CO1.NTC.9653873&amp;isFromPublicArea=True&amp;isModal=true&amp;asPopupView=true</t>
  </si>
  <si>
    <t>https://community.secop.gov.co/Public/Tendering/OpportunityDetail/Index?noticeUID=CO1.NTC.9625618&amp;isFromPublicArea=True&amp;isModal=true&amp;asPopupView=true</t>
  </si>
  <si>
    <t>https://community.secop.gov.co/Public/Tendering/OpportunityDetail/Index?noticeUID=CO1.NTC.9622336&amp;isFromPublicArea=True&amp;isModal=true&amp;asPopupView=true</t>
  </si>
  <si>
    <t>https://community.secop.gov.co/Public/Tendering/OpportunityDetail/Index?noticeUID=CO1.NTC.9847227&amp;isFromPublicArea=True&amp;isModal=true&amp;asPopupView=true</t>
  </si>
  <si>
    <t>https://community.secop.gov.co/Public/Tendering/OpportunityDetail/Index?noticeUID=CO1.NTC.9550771&amp;isFromPublicArea=True&amp;isModal=true&amp;asPopupView=true</t>
  </si>
  <si>
    <t>https://community.secop.gov.co/Public/Tendering/OpportunityDetail/Index?noticeUID=CO1.NTC.9549658&amp;isFromPublicArea=True&amp;isModal=true&amp;asPopupView=true</t>
  </si>
  <si>
    <t>https://community.secop.gov.co/Public/Tendering/OpportunityDetail/Index?noticeUID=CO1.NTC.9548871&amp;isFromPublicArea=True&amp;isModal=true&amp;asPopupView=true</t>
  </si>
  <si>
    <t>https://community.secop.gov.co/Public/Tendering/OpportunityDetail/Index?noticeUID=CO1.NTC.9549910&amp;isFromPublicArea=True&amp;isModal=true&amp;asPopupView=true</t>
  </si>
  <si>
    <t>https://community.secop.gov.co/Public/Tendering/OpportunityDetail/Index?noticeUID=CO1.NTC.9558509&amp;isFromPublicArea=True&amp;isModal=true&amp;asPopupView=true</t>
  </si>
  <si>
    <t>https://community.secop.gov.co/Public/Tendering/OpportunityDetail/Index?noticeUID=CO1.NTC.9556448&amp;isFromPublicArea=True&amp;isModal=true&amp;asPopupView=true</t>
  </si>
  <si>
    <t>https://community.secop.gov.co/Public/Tendering/OpportunityDetail/Index?noticeUID=CO1.NTC.9558466&amp;isFromPublicArea=True&amp;isModal=true&amp;asPopupView=true</t>
  </si>
  <si>
    <t>https://community.secop.gov.co/Public/Tendering/OpportunityDetail/Index?noticeUID=CO1.NTC.9559696&amp;isFromPublicArea=True&amp;isModal=true&amp;asPopupView=true</t>
  </si>
  <si>
    <t>https://community.secop.gov.co/Public/Tendering/OpportunityDetail/Index?noticeUID=CO1.NTC.9571324&amp;isFromPublicArea=True&amp;isModal=true&amp;asPopupView=true</t>
  </si>
  <si>
    <t>https://community.secop.gov.co/Public/Tendering/OpportunityDetail/Index?noticeUID=CO1.NTC.9554307&amp;isFromPublicArea=True&amp;isModal=true&amp;asPopupView=true</t>
  </si>
  <si>
    <t>https://community.secop.gov.co/Public/Tendering/OpportunityDetail/Index?noticeUID=CO1.NTC.9555456&amp;isFromPublicArea=True&amp;isModal=true&amp;asPopupView=true</t>
  </si>
  <si>
    <t>https://community.secop.gov.co/Public/Tendering/OpportunityDetail/Index?noticeUID=CO1.NTC.9556862&amp;isFromPublicArea=True&amp;isModal=true&amp;asPopupView=true</t>
  </si>
  <si>
    <t>https://community.secop.gov.co/Public/Tendering/OpportunityDetail/Index?noticeUID=CO1.NTC.9561187&amp;isFromPublicArea=True&amp;isModal=true&amp;asPopupView=true</t>
  </si>
  <si>
    <t>https://community.secop.gov.co/Public/Tendering/OpportunityDetail/Index?noticeUID=CO1.NTC.9555897&amp;isFromPublicArea=True&amp;isModal=true&amp;asPopupView=true</t>
  </si>
  <si>
    <t>https://community.secop.gov.co/Public/Tendering/OpportunityDetail/Index?noticeUID=CO1.NTC.9563289&amp;isFromPublicArea=True&amp;isModal=true&amp;asPopupView=true</t>
  </si>
  <si>
    <t>https://community.secop.gov.co/Public/Tendering/OpportunityDetail/Index?noticeUID=CO1.NTC.9600603&amp;isFromPublicArea=True&amp;isModal=true&amp;asPopupView=true</t>
  </si>
  <si>
    <t>https://community.secop.gov.co/Public/Tendering/OpportunityDetail/Index?noticeUID=CO1.NTC.9599984&amp;isFromPublicArea=True&amp;isModal=true&amp;asPopupView=true</t>
  </si>
  <si>
    <t>https://community.secop.gov.co/Public/Tendering/OpportunityDetail/Index?noticeUID=CO1.NTC.9604095&amp;isFromPublicArea=True&amp;isModal=true&amp;asPopupView=true</t>
  </si>
  <si>
    <t>https://community.secop.gov.co/Public/Tendering/OpportunityDetail/Index?noticeUID=CO1.NTC.9561429&amp;isFromPublicArea=True&amp;isModal=true&amp;asPopupView=true</t>
  </si>
  <si>
    <t>https://community.secop.gov.co/Public/Tendering/OpportunityDetail/Index?noticeUID=CO1.NTC.9562656&amp;isFromPublicArea=True&amp;isModal=true&amp;asPopupView=true</t>
  </si>
  <si>
    <t>https://community.secop.gov.co/Public/Tendering/OpportunityDetail/Index?noticeUID=CO1.NTC.9929471&amp;isFromPublicArea=True&amp;isModal=true&amp;asPopupView=true</t>
  </si>
  <si>
    <t>https://community.secop.gov.co/Public/Tendering/OpportunityDetail/Index?noticeUID=CO1.NTC.9615665&amp;isFromPublicArea=True&amp;isModal=true&amp;asPopupView=true</t>
  </si>
  <si>
    <t>https://community.secop.gov.co/Public/Tendering/OpportunityDetail/Index?noticeUID=CO1.NTC.9593739&amp;isFromPublicArea=True&amp;isModal=true&amp;asPopupView=true</t>
  </si>
  <si>
    <t>https://community.secop.gov.co/Public/Tendering/OpportunityDetail/Index?noticeUID=CO1.NTC.9600847&amp;isFromPublicArea=True&amp;isModal=true&amp;asPopupView=true</t>
  </si>
  <si>
    <t>https://community.secop.gov.co/Public/Tendering/OpportunityDetail/Index?noticeUID=CO1.NTC.9636906&amp;isFromPublicArea=True&amp;isModal=true&amp;asPopupView=true</t>
  </si>
  <si>
    <t>https://community.secop.gov.co/Public/Tendering/OpportunityDetail/Index?noticeUID=CO1.NTC.9621888&amp;isFromPublicArea=True&amp;isModal=true&amp;asPopupView=true</t>
  </si>
  <si>
    <t>https://community.secop.gov.co/Public/Tendering/OpportunityDetail/Index?noticeUID=CO1.NTC.9585073&amp;isFromPublicArea=True&amp;isModal=true&amp;asPopupView=true</t>
  </si>
  <si>
    <t>https://community.secop.gov.co/Public/Tendering/OpportunityDetail/Index?noticeUID=CO1.NTC.9586274&amp;isFromPublicArea=True&amp;isModal=true&amp;asPopupView=true</t>
  </si>
  <si>
    <t>https://community.secop.gov.co/Public/Tendering/OpportunityDetail/Index?noticeUID=CO1.NTC.9586562&amp;isFromPublicArea=True&amp;isModal=true&amp;asPopupView=true</t>
  </si>
  <si>
    <t>https://community.secop.gov.co/Public/Tendering/OpportunityDetail/Index?noticeUID=CO1.NTC.9573900&amp;isFromPublicArea=True&amp;isModal=true&amp;asPopupView=true</t>
  </si>
  <si>
    <t>https://community.secop.gov.co/Public/Tendering/OpportunityDetail/Index?noticeUID=CO1.NTC.9611568&amp;isFromPublicArea=True&amp;isModal=true&amp;asPopupView=true</t>
  </si>
  <si>
    <t>https://community.secop.gov.co/Public/Tendering/OpportunityDetail/Index?noticeUID=CO1.NTC.9612052&amp;isFromPublicArea=True&amp;isModal=true&amp;asPopupView=true</t>
  </si>
  <si>
    <t>https://community.secop.gov.co/Public/Tendering/OpportunityDetail/Index?noticeUID=CO1.NTC.9612523&amp;isFromPublicArea=True&amp;isModal=true&amp;asPopupView=true</t>
  </si>
  <si>
    <t>https://community.secop.gov.co/Public/Tendering/OpportunityDetail/Index?noticeUID=CO1.NTC.9671583&amp;isFromPublicArea=True&amp;isModal=true&amp;asPopupView=true</t>
  </si>
  <si>
    <t>https://community.secop.gov.co/Public/Tendering/OpportunityDetail/Index?noticeUID=CO1.NTC.9641118&amp;isFromPublicArea=True&amp;isModal=true&amp;asPopupView=true</t>
  </si>
  <si>
    <t>https://community.secop.gov.co/Public/Tendering/OpportunityDetail/Index?noticeUID=CO1.NTC.9606597&amp;isFromPublicArea=True&amp;isModal=true&amp;asPopupView=true</t>
  </si>
  <si>
    <t>https://community.secop.gov.co/Public/Tendering/OpportunityDetail/Index?noticeUID=CO1.NTC.9587192&amp;isFromPublicArea=True&amp;isModal=true&amp;asPopupView=true</t>
  </si>
  <si>
    <t>https://community.secop.gov.co/Public/Tendering/OpportunityDetail/Index?noticeUID=CO1.NTC.9588704&amp;isFromPublicArea=True&amp;isModal=true&amp;asPopupView=true</t>
  </si>
  <si>
    <t>https://community.secop.gov.co/Public/Tendering/OpportunityDetail/Index?noticeUID=CO1.NTC.9589721&amp;isFromPublicArea=True&amp;isModal=true&amp;asPopupView=true</t>
  </si>
  <si>
    <t>https://community.secop.gov.co/Public/Tendering/OpportunityDetail/Index?noticeUID=CO1.NTC.9572127&amp;isFromPublicArea=True&amp;isModal=true&amp;asPopupView=true</t>
  </si>
  <si>
    <t>https://community.secop.gov.co/Public/Tendering/OpportunityDetail/Index?noticeUID=CO1.NTC.9636441&amp;isFromPublicArea=True&amp;isModal=true&amp;asPopupView=true</t>
  </si>
  <si>
    <t>https://community.secop.gov.co/Public/Tendering/OpportunityDetail/Index?noticeUID=CO1.NTC.9641136&amp;isFromPublicArea=True&amp;isModal=true&amp;asPopupView=true</t>
  </si>
  <si>
    <t>https://community.secop.gov.co/Public/Tendering/OpportunityDetail/Index?noticeUID=CO1.NTC.9620778&amp;isFromPublicArea=True&amp;isModal=true&amp;asPopupView=true</t>
  </si>
  <si>
    <t>https://community.secop.gov.co/Public/Tendering/OpportunityDetail/Index?noticeUID=CO1.NTC.9609893&amp;isFromPublicArea=True&amp;isModal=true&amp;asPopupView=true</t>
  </si>
  <si>
    <t>https://community.secop.gov.co/Public/Tendering/OpportunityDetail/Index?noticeUID=CO1.NTC.9643840&amp;isFromPublicArea=True&amp;isModal=true&amp;asPopupView=true</t>
  </si>
  <si>
    <t>https://community.secop.gov.co/Public/Tendering/OpportunityDetail/Index?noticeUID=CO1.NTC.9590836&amp;isFromPublicArea=True&amp;isModal=true&amp;asPopupView=true</t>
  </si>
  <si>
    <t>https://community.secop.gov.co/Public/Tendering/OpportunityDetail/Index?noticeUID=CO1.NTC.9591745&amp;isFromPublicArea=True&amp;isModal=true&amp;asPopupView=true</t>
  </si>
  <si>
    <t>https://community.secop.gov.co/Public/Tendering/OpportunityDetail/Index?noticeUID=CO1.NTC.9593096&amp;isFromPublicArea=True&amp;isModal=true&amp;asPopupView=true</t>
  </si>
  <si>
    <t>https://community.secop.gov.co/Public/Tendering/OpportunityDetail/Index?noticeUID=CO1.NTC.9592346&amp;isFromPublicArea=True&amp;isModal=true&amp;asPopupView=true</t>
  </si>
  <si>
    <t>https://community.secop.gov.co/Public/Tendering/OpportunityDetail/Index?noticeUID=CO1.NTC.9593126&amp;isFromPublicArea=True&amp;isModal=true&amp;asPopupView=true</t>
  </si>
  <si>
    <t>https://community.secop.gov.co/Public/Tendering/OpportunityDetail/Index?noticeUID=CO1.NTC.9603348&amp;isFromPublicArea=True&amp;isModal=true&amp;asPopupView=true</t>
  </si>
  <si>
    <t>https://community.secop.gov.co/Public/Tendering/OpportunityDetail/Index?noticeUID=CO1.NTC.9603613&amp;isFromPublicArea=True&amp;isModal=true&amp;asPopupView=true</t>
  </si>
  <si>
    <t>https://community.secop.gov.co/Public/Tendering/OpportunityDetail/Index?noticeUID=CO1.NTC.9604549&amp;isFromPublicArea=True&amp;isModal=true&amp;asPopupView=true</t>
  </si>
  <si>
    <t>https://community.secop.gov.co/Public/Tendering/OpportunityDetail/Index?noticeUID=CO1.NTC.9603643&amp;isFromPublicArea=True&amp;isModal=true&amp;asPopupView=true</t>
  </si>
  <si>
    <t>https://community.secop.gov.co/Public/Tendering/OpportunityDetail/Index?noticeUID=CO1.NTC.9606389&amp;isFromPublicArea=True&amp;isModal=true&amp;asPopupView=true</t>
  </si>
  <si>
    <t>https://community.secop.gov.co/Public/Tendering/OpportunityDetail/Index?noticeUID=CO1.NTC.9607744&amp;isFromPublicArea=True&amp;isModal=true&amp;asPopupView=true</t>
  </si>
  <si>
    <t>https://community.secop.gov.co/Public/Tendering/OpportunityDetail/Index?noticeUID=CO1.NTC.9646477&amp;isFromPublicArea=True&amp;isModal=true&amp;asPopupView=true</t>
  </si>
  <si>
    <t>https://community.secop.gov.co/Public/Tendering/OpportunityDetail/Index?noticeUID=CO1.NTC.9647786&amp;isFromPublicArea=True&amp;isModal=true&amp;asPopupView=true</t>
  </si>
  <si>
    <t>https://community.secop.gov.co/Public/Tendering/OpportunityDetail/Index?noticeUID=CO1.NTC.9651709&amp;isFromPublicArea=True&amp;isModal=true&amp;asPopupView=true</t>
  </si>
  <si>
    <t>https://community.secop.gov.co/Public/Tendering/OpportunityDetail/Index?noticeUID=CO1.NTC.9704619&amp;isFromPublicArea=True&amp;isModal=true&amp;asPopupView=true</t>
  </si>
  <si>
    <t>https://community.secop.gov.co/Public/Tendering/OpportunityDetail/Index?noticeUID=CO1.NTC.9601214&amp;isFromPublicArea=True&amp;isModal=true&amp;asPopupView=true</t>
  </si>
  <si>
    <t>https://community.secop.gov.co/Public/Tendering/OpportunityDetail/Index?noticeUID=CO1.NTC.9601437&amp;isFromPublicArea=True&amp;isModal=true&amp;asPopupView=true</t>
  </si>
  <si>
    <t>https://community.secop.gov.co/Public/Tendering/OpportunityDetail/Index?noticeUID=CO1.NTC.9645116&amp;isFromPublicArea=True&amp;isModal=true&amp;asPopupView=true</t>
  </si>
  <si>
    <t>https://community.secop.gov.co/Public/Tendering/OpportunityDetail/Index?noticeUID=CO1.NTC.9601676&amp;isFromPublicArea=True&amp;isModal=true&amp;asPopupView=true</t>
  </si>
  <si>
    <t>https://community.secop.gov.co/Public/Tendering/OpportunityDetail/Index?noticeUID=CO1.NTC.9611038&amp;isFromPublicArea=True&amp;isModal=true&amp;asPopupView=true</t>
  </si>
  <si>
    <t>https://community.secop.gov.co/Public/Tendering/OpportunityDetail/Index?noticeUID=CO1.NTC.9622540&amp;isFromPublicArea=True&amp;isModal=true&amp;asPopupView=true</t>
  </si>
  <si>
    <t>https://community.secop.gov.co/Public/Tendering/OpportunityDetail/Index?noticeUID=CO1.NTC.9601697&amp;isFromPublicArea=True&amp;isModal=true&amp;asPopupView=true</t>
  </si>
  <si>
    <t>https://community.secop.gov.co/Public/Tendering/OpportunityDetail/Index?noticeUID=CO1.NTC.9607401&amp;isFromPublicArea=True&amp;isModal=true&amp;asPopupView=true</t>
  </si>
  <si>
    <t>https://community.secop.gov.co/Public/Tendering/OpportunityDetail/Index?noticeUID=CO1.NTC.9606095&amp;isFromPublicArea=True&amp;isModal=true&amp;asPopupView=true</t>
  </si>
  <si>
    <t>https://community.secop.gov.co/Public/Tendering/OpportunityDetail/Index?noticeUID=CO1.NTC.9610718&amp;isFromPublicArea=True&amp;isModal=true&amp;asPopupView=true</t>
  </si>
  <si>
    <t>https://community.secop.gov.co/Public/Tendering/OpportunityDetail/Index?noticeUID=CO1.NTC.9668358&amp;isFromPublicArea=True&amp;isModal=true&amp;asPopupView=true</t>
  </si>
  <si>
    <t>https://community.secop.gov.co/Public/Tendering/OpportunityDetail/Index?noticeUID=CO1.NTC.9925489&amp;isFromPublicArea=True&amp;isModal=true&amp;asPopupView=true</t>
  </si>
  <si>
    <t>https://community.secop.gov.co/Public/Tendering/OpportunityDetail/Index?noticeUID=CO1.NTC.9639797&amp;isFromPublicArea=True&amp;isModal=true&amp;asPopupView=true</t>
  </si>
  <si>
    <t>https://community.secop.gov.co/Public/Tendering/OpportunityDetail/Index?noticeUID=CO1.NTC.9640812&amp;isFromPublicArea=True&amp;isModal=true&amp;asPopupView=true</t>
  </si>
  <si>
    <t>https://community.secop.gov.co/Public/Tendering/OpportunityDetail/Index?noticeUID=CO1.NTC.9644639&amp;isFromPublicArea=True&amp;isModal=true&amp;asPopupView=true</t>
  </si>
  <si>
    <t>https://community.secop.gov.co/Public/Tendering/OpportunityDetail/Index?noticeUID=CO1.NTC.9654273&amp;isFromPublicArea=True&amp;isModal=true&amp;asPopupView=true</t>
  </si>
  <si>
    <t>https://community.secop.gov.co/Public/Tendering/OpportunityDetail/Index?noticeUID=CO1.NTC.9635688&amp;isFromPublicArea=True&amp;isModal=true&amp;asPopupView=true</t>
  </si>
  <si>
    <t>https://community.secop.gov.co/Public/Tendering/OpportunityDetail/Index?noticeUID=CO1.NTC.9638592&amp;isFromPublicArea=True&amp;isModal=true&amp;asPopupView=true</t>
  </si>
  <si>
    <t>https://community.secop.gov.co/Public/Tendering/OpportunityDetail/Index?noticeUID=CO1.NTC.9641533&amp;isFromPublicArea=True&amp;isModal=true&amp;asPopupView=true</t>
  </si>
  <si>
    <t>https://community.secop.gov.co/Public/Tendering/OpportunityDetail/Index?noticeUID=CO1.NTC.9609916&amp;isFromPublicArea=True&amp;isModal=true&amp;asPopupView=true</t>
  </si>
  <si>
    <t>https://community.secop.gov.co/Public/Tendering/OpportunityDetail/Index?noticeUID=CO1.NTC.9790713&amp;isFromPublicArea=True&amp;isModal=true&amp;asPopupView=true</t>
  </si>
  <si>
    <t>https://community.secop.gov.co/Public/Tendering/OpportunityDetail/Index?noticeUID=CO1.NTC.9635770&amp;isFromPublicArea=True&amp;isModal=true&amp;asPopupView=true</t>
  </si>
  <si>
    <t>https://community.secop.gov.co/Public/Tendering/OpportunityDetail/Index?noticeUID=CO1.NTC.9636649&amp;isFromPublicArea=True&amp;isModal=true&amp;asPopupView=true</t>
  </si>
  <si>
    <t>https://community.secop.gov.co/Public/Tendering/OpportunityDetail/Index?noticeUID=CO1.NTC.9637140&amp;isFromPublicArea=True&amp;isModal=true&amp;asPopupView=true</t>
  </si>
  <si>
    <t>https://community.secop.gov.co/Public/Tendering/OpportunityDetail/Index?noticeUID=CO1.NTC.9638019&amp;isFromPublicArea=True&amp;isModal=true&amp;asPopupView=true</t>
  </si>
  <si>
    <t>https://community.secop.gov.co/Public/Tendering/OpportunityDetail/Index?noticeUID=CO1.NTC.9633097&amp;isFromPublicArea=True&amp;isModal=true&amp;asPopupView=true</t>
  </si>
  <si>
    <t>https://community.secop.gov.co/Public/Tendering/OpportunityDetail/Index?noticeUID=CO1.NTC.9633591&amp;isFromPublicArea=True&amp;isModal=true&amp;asPopupView=true</t>
  </si>
  <si>
    <t>https://community.secop.gov.co/Public/Tendering/OpportunityDetail/Index?noticeUID=CO1.NTC.9634526&amp;isFromPublicArea=True&amp;isModal=true&amp;asPopupView=true</t>
  </si>
  <si>
    <t>https://community.secop.gov.co/Public/Tendering/OpportunityDetail/Index?noticeUID=CO1.NTC.9662796&amp;isFromPublicArea=True&amp;isModal=true&amp;asPopupView=true</t>
  </si>
  <si>
    <t>https://community.secop.gov.co/Public/Tendering/OpportunityDetail/Index?noticeUID=CO1.NTC.9663024&amp;isFromPublicArea=True&amp;isModal=true&amp;asPopupView=true</t>
  </si>
  <si>
    <t>https://community.secop.gov.co/Public/Tendering/OpportunityDetail/Index?noticeUID=CO1.NTC.9663200&amp;isFromPublicArea=True&amp;isModal=true&amp;asPopupView=true</t>
  </si>
  <si>
    <t>https://community.secop.gov.co/Public/Tendering/OpportunityDetail/Index?noticeUID=CO1.NTC.9663196&amp;isFromPublicArea=True&amp;isModal=true&amp;asPopupView=true</t>
  </si>
  <si>
    <t>https://community.secop.gov.co/Public/Tendering/OpportunityDetail/Index?noticeUID=CO1.NTC.9663907&amp;isFromPublicArea=True&amp;isModal=true&amp;asPopupView=true</t>
  </si>
  <si>
    <t>https://community.secop.gov.co/Public/Tendering/OpportunityDetail/Index?noticeUID=CO1.NTC.9670151&amp;isFromPublicArea=True&amp;isModal=true&amp;asPopupView=true</t>
  </si>
  <si>
    <t>https://community.secop.gov.co/Public/Tendering/OpportunityDetail/Index?noticeUID=CO1.NTC.9620262&amp;isFromPublicArea=True&amp;isModal=true&amp;asPopupView=true</t>
  </si>
  <si>
    <t>https://community.secop.gov.co/Public/Tendering/OpportunityDetail/Index?noticeUID=CO1.NTC.9606486&amp;isFromPublicArea=True&amp;isModal=true&amp;asPopupView=true</t>
  </si>
  <si>
    <t>https://community.secop.gov.co/Public/Tendering/OpportunityDetail/Index?noticeUID=CO1.NTC.9609963&amp;isFromPublicArea=True&amp;isModal=true&amp;asPopupView=true</t>
  </si>
  <si>
    <t>https://community.secop.gov.co/Public/Tendering/OpportunityDetail/Index?noticeUID=CO1.NTC.9617265&amp;isFromPublicArea=True&amp;isModal=true&amp;asPopupView=true</t>
  </si>
  <si>
    <t>https://community.secop.gov.co/Public/Tendering/OpportunityDetail/Index?noticeUID=CO1.NTC.9616629&amp;isFromPublicArea=True&amp;isModal=true&amp;asPopupView=true</t>
  </si>
  <si>
    <t>https://community.secop.gov.co/Public/Tendering/OpportunityDetail/Index?noticeUID=CO1.NTC.9609339&amp;isFromPublicArea=True&amp;isModal=true&amp;asPopupView=true</t>
  </si>
  <si>
    <t>https://community.secop.gov.co/Public/Tendering/OpportunityDetail/Index?noticeUID=CO1.NTC.9621670&amp;isFromPublicArea=True&amp;isModal=true&amp;asPopupView=true</t>
  </si>
  <si>
    <t>https://community.secop.gov.co/Public/Tendering/OpportunityDetail/Index?noticeUID=CO1.NTC.9619999&amp;isFromPublicArea=True&amp;isModal=true&amp;asPopupView=true</t>
  </si>
  <si>
    <t>https://community.secop.gov.co/Public/Tendering/OpportunityDetail/Index?noticeUID=CO1.NTC.9618408&amp;isFromPublicArea=True&amp;isModal=true&amp;asPopupView=true</t>
  </si>
  <si>
    <t>https://community.secop.gov.co/Public/Tendering/OpportunityDetail/Index?noticeUID=CO1.NTC.9614991&amp;isFromPublicArea=True&amp;isModal=true&amp;asPopupView=true</t>
  </si>
  <si>
    <t>https://community.secop.gov.co/Public/Tendering/OpportunityDetail/Index?noticeUID=CO1.NTC.9836548&amp;isFromPublicArea=True&amp;isModal=true&amp;asPopupView=true</t>
  </si>
  <si>
    <t>https://community.secop.gov.co/Public/Tendering/OpportunityDetail/Index?noticeUID=CO1.NTC.9636992&amp;isFromPublicArea=True&amp;isModal=true&amp;asPopupView=true</t>
  </si>
  <si>
    <t>https://community.secop.gov.co/Public/Tendering/OpportunityDetail/Index?noticeUID=CO1.NTC.9621001&amp;isFromPublicArea=True&amp;isModal=true&amp;asPopupView=true</t>
  </si>
  <si>
    <t>https://community.secop.gov.co/Public/Tendering/OpportunityDetail/Index?noticeUID=CO1.NTC.9643317&amp;isFromPublicArea=True&amp;isModal=true&amp;asPopupView=true</t>
  </si>
  <si>
    <t>https://community.secop.gov.co/Public/Tendering/OpportunityDetail/Index?noticeUID=CO1.NTC.9608887&amp;isFromPublicArea=True&amp;isModal=true&amp;asPopupView=true</t>
  </si>
  <si>
    <t>https://community.secop.gov.co/Public/Tendering/OpportunityDetail/Index?noticeUID=CO1.NTC.9657631&amp;isFromPublicArea=True&amp;isModal=true&amp;asPopupView=true</t>
  </si>
  <si>
    <t>https://community.secop.gov.co/Public/Tendering/OpportunityDetail/Index?noticeUID=CO1.NTC.9618142&amp;isFromPublicArea=True&amp;isModal=true&amp;asPopupView=true</t>
  </si>
  <si>
    <t>https://community.secop.gov.co/Public/Tendering/OpportunityDetail/Index?noticeUID=CO1.NTC.9633646&amp;isFromPublicArea=True&amp;isModal=true&amp;asPopupView=true</t>
  </si>
  <si>
    <t>https://community.secop.gov.co/Public/Tendering/OpportunityDetail/Index?noticeUID=CO1.NTC.9621230&amp;isFromPublicArea=True&amp;isModal=true&amp;asPopupView=true</t>
  </si>
  <si>
    <t>https://community.secop.gov.co/Public/Tendering/OpportunityDetail/Index?noticeUID=CO1.NTC.9637478&amp;isFromPublicArea=True&amp;isModal=true&amp;asPopupView=true</t>
  </si>
  <si>
    <t>https://community.secop.gov.co/Public/Tendering/OpportunityDetail/Index?noticeUID=CO1.NTC.9639550&amp;isFromPublicArea=True&amp;isModal=true&amp;asPopupView=true</t>
  </si>
  <si>
    <t>https://community.secop.gov.co/Public/Tendering/OpportunityDetail/Index?noticeUID=CO1.NTC.9672741&amp;isFromPublicArea=True&amp;isModal=true&amp;asPopupView=true</t>
  </si>
  <si>
    <t>https://community.secop.gov.co/Public/Tendering/OpportunityDetail/Index?noticeUID=CO1.NTC.9645365&amp;isFromPublicArea=True&amp;isModal=true&amp;asPopupView=true</t>
  </si>
  <si>
    <t>https://community.secop.gov.co/Public/Tendering/OpportunityDetail/Index?noticeUID=CO1.NTC.9680820&amp;isFromPublicArea=True&amp;isModal=true&amp;asPopupView=true</t>
  </si>
  <si>
    <t>https://community.secop.gov.co/Public/Tendering/OpportunityDetail/Index?noticeUID=CO1.NTC.9620283&amp;isFromPublicArea=True&amp;isModal=true&amp;asPopupView=true</t>
  </si>
  <si>
    <t>https://community.secop.gov.co/Public/Tendering/OpportunityDetail/Index?noticeUID=CO1.NTC.9625727&amp;isFromPublicArea=True&amp;isModal=true&amp;asPopupView=true</t>
  </si>
  <si>
    <t>https://community.secop.gov.co/Public/Tendering/OpportunityDetail/Index?noticeUID=CO1.NTC.9627749&amp;isFromPublicArea=True&amp;isModal=true&amp;asPopupView=true</t>
  </si>
  <si>
    <t>https://community.secop.gov.co/Public/Tendering/OpportunityDetail/Index?noticeUID=CO1.NTC.9634030&amp;isFromPublicArea=True&amp;isModal=true&amp;asPopupView=true</t>
  </si>
  <si>
    <t>https://community.secop.gov.co/Public/Tendering/OpportunityDetail/Index?noticeUID=CO1.NTC.9634309&amp;isFromPublicArea=True&amp;isModal=true&amp;asPopupView=true</t>
  </si>
  <si>
    <t>https://community.secop.gov.co/Public/Tendering/OpportunityDetail/Index?noticeUID=CO1.NTC.9635037&amp;isFromPublicArea=True&amp;isModal=true&amp;asPopupView=true</t>
  </si>
  <si>
    <t>https://community.secop.gov.co/Public/Tendering/OpportunityDetail/Index?noticeUID=CO1.NTC.9615724&amp;isFromPublicArea=True&amp;isModal=true&amp;asPopupView=true</t>
  </si>
  <si>
    <t>https://community.secop.gov.co/Public/Tendering/OpportunityDetail/Index?noticeUID=CO1.NTC.9654008&amp;isFromPublicArea=True&amp;isModal=true&amp;asPopupView=true</t>
  </si>
  <si>
    <t>https://community.secop.gov.co/Public/Tendering/OpportunityDetail/Index?noticeUID=CO1.NTC.9614695&amp;isFromPublicArea=True&amp;isModal=true&amp;asPopupView=true</t>
  </si>
  <si>
    <t>https://community.secop.gov.co/Public/Tendering/OpportunityDetail/Index?noticeUID=CO1.NTC.9635353&amp;isFromPublicArea=True&amp;isModal=true&amp;asPopupView=true</t>
  </si>
  <si>
    <t>https://community.secop.gov.co/Public/Tendering/OpportunityDetail/Index?noticeUID=CO1.NTC.9652636&amp;isFromPublicArea=True&amp;isModal=true&amp;asPopupView=true</t>
  </si>
  <si>
    <t>https://community.secop.gov.co/Public/Tendering/OpportunityDetail/Index?noticeUID=CO1.NTC.9643452&amp;isFromPublicArea=True&amp;isModal=true&amp;asPopupView=true</t>
  </si>
  <si>
    <t>https://community.secop.gov.co/Public/Tendering/OpportunityDetail/Index?noticeUID=CO1.NTC.9624754&amp;isFromPublicArea=True&amp;isModal=true&amp;asPopupView=true</t>
  </si>
  <si>
    <t>https://community.secop.gov.co/Public/Tendering/OpportunityDetail/Index?noticeUID=CO1.NTC.9625970&amp;isFromPublicArea=True&amp;isModal=true&amp;asPopupView=true</t>
  </si>
  <si>
    <t>https://community.secop.gov.co/Public/Tendering/OpportunityDetail/Index?noticeUID=CO1.NTC.9723903&amp;isFromPublicArea=True&amp;isModal=true&amp;asPopupView=true</t>
  </si>
  <si>
    <t>https://community.secop.gov.co/Public/Tendering/OpportunityDetail/Index?noticeUID=CO1.NTC.9647585&amp;isFromPublicArea=True&amp;isModal=true&amp;asPopupView=true</t>
  </si>
  <si>
    <t>https://community.secop.gov.co/Public/Tendering/OpportunityDetail/Index?noticeUID=CO1.NTC.9633282&amp;isFromPublicArea=True&amp;isModal=true&amp;asPopupView=true</t>
  </si>
  <si>
    <t>https://community.secop.gov.co/Public/Tendering/OpportunityDetail/Index?noticeUID=CO1.NTC.9634116&amp;isFromPublicArea=True&amp;isModal=true&amp;asPopupView=true</t>
  </si>
  <si>
    <t>https://community.secop.gov.co/Public/Tendering/OpportunityDetail/Index?noticeUID=CO1.NTC.9639994&amp;isFromPublicArea=True&amp;isModal=true&amp;asPopupView=true</t>
  </si>
  <si>
    <t>https://community.secop.gov.co/Public/Tendering/OpportunityDetail/Index?noticeUID=CO1.NTC.9642034&amp;isFromPublicArea=True&amp;isModal=true&amp;asPopupView=true</t>
  </si>
  <si>
    <t>https://community.secop.gov.co/Public/Tendering/OpportunityDetail/Index?noticeUID=CO1.NTC.9645140&amp;isFromPublicArea=True&amp;isModal=true&amp;asPopupView=true</t>
  </si>
  <si>
    <t>https://community.secop.gov.co/Public/Tendering/OpportunityDetail/Index?noticeUID=CO1.NTC.9649711&amp;isFromPublicArea=True&amp;isModal=true&amp;asPopupView=true</t>
  </si>
  <si>
    <t>https://community.secop.gov.co/Public/Tendering/OpportunityDetail/Index?noticeUID=CO1.NTC.9629917&amp;isFromPublicArea=True&amp;isModal=true&amp;asPopupView=true</t>
  </si>
  <si>
    <t>https://community.secop.gov.co/Public/Tendering/OpportunityDetail/Index?noticeUID=CO1.NTC.9662311&amp;isFromPublicArea=True&amp;isModal=true&amp;asPopupView=true</t>
  </si>
  <si>
    <t>https://community.secop.gov.co/Public/Tendering/OpportunityDetail/Index?noticeUID=CO1.NTC.9662323&amp;isFromPublicArea=True&amp;isModal=true&amp;asPopupView=true</t>
  </si>
  <si>
    <t>https://community.secop.gov.co/Public/Tendering/OpportunityDetail/Index?noticeUID=CO1.NTC.9662424&amp;isFromPublicArea=True&amp;isModal=true&amp;asPopupView=true</t>
  </si>
  <si>
    <t>https://community.secop.gov.co/Public/Tendering/OpportunityDetail/Index?noticeUID=CO1.NTC.9638940&amp;isFromPublicArea=True&amp;isModal=true&amp;asPopupView=true</t>
  </si>
  <si>
    <t>https://community.secop.gov.co/Public/Tendering/OpportunityDetail/Index?noticeUID=CO1.NTC.9639620&amp;isFromPublicArea=True&amp;isModal=true&amp;asPopupView=true</t>
  </si>
  <si>
    <t>https://community.secop.gov.co/Public/Tendering/OpportunityDetail/Index?noticeUID=CO1.NTC.9649258&amp;isFromPublicArea=True&amp;isModal=true&amp;asPopupView=true</t>
  </si>
  <si>
    <t>https://community.secop.gov.co/Public/Tendering/OpportunityDetail/Index?noticeUID=CO1.NTC.9769926&amp;isFromPublicArea=True&amp;isModal=true&amp;asPopupView=true</t>
  </si>
  <si>
    <t>https://community.secop.gov.co/Public/Tendering/OpportunityDetail/Index?noticeUID=CO1.NTC.9699562&amp;isFromPublicArea=True&amp;isModal=true&amp;asPopupView=true</t>
  </si>
  <si>
    <t>https://community.secop.gov.co/Public/Tendering/OpportunityDetail/Index?noticeUID=CO1.NTC.9668721&amp;isFromPublicArea=True&amp;isModal=true&amp;asPopupView=true</t>
  </si>
  <si>
    <t>https://community.secop.gov.co/Public/Tendering/OpportunityDetail/Index?noticeUID=CO1.NTC.9740561&amp;isFromPublicArea=True&amp;isModal=true&amp;asPopupView=true</t>
  </si>
  <si>
    <t>https://community.secop.gov.co/Public/Tendering/OpportunityDetail/Index?noticeUID=CO1.NTC.9669987&amp;isFromPublicArea=True&amp;isModal=true&amp;asPopupView=true</t>
  </si>
  <si>
    <t>https://community.secop.gov.co/Public/Tendering/OpportunityDetail/Index?noticeUID=CO1.NTC.9664104&amp;isFromPublicArea=True&amp;isModal=true&amp;asPopupView=true</t>
  </si>
  <si>
    <t>https://community.secop.gov.co/Public/Tendering/OpportunityDetail/Index?noticeUID=CO1.NTC.9662164&amp;isFromPublicArea=True&amp;isModal=true&amp;asPopupView=true</t>
  </si>
  <si>
    <t>https://community.secop.gov.co/Public/Tendering/OpportunityDetail/Index?noticeUID=CO1.NTC.9662528&amp;isFromPublicArea=True&amp;isModal=true&amp;asPopupView=true</t>
  </si>
  <si>
    <t>https://community.secop.gov.co/Public/Tendering/OpportunityDetail/Index?noticeUID=CO1.NTC.9741534&amp;isFromPublicArea=True&amp;isModal=true&amp;asPopupView=true</t>
  </si>
  <si>
    <t>https://community.secop.gov.co/Public/Tendering/OpportunityDetail/Index?noticeUID=CO1.NTC.9662384&amp;isFromPublicArea=True&amp;isModal=true&amp;asPopupView=true</t>
  </si>
  <si>
    <t>https://community.secop.gov.co/Public/Tendering/OpportunityDetail/Index?noticeUID=CO1.NTC.9666642&amp;isFromPublicArea=True&amp;isModal=true&amp;asPopupView=true</t>
  </si>
  <si>
    <t>https://community.secop.gov.co/Public/Tendering/OpportunityDetail/Index?noticeUID=CO1.NTC.9668133&amp;isFromPublicArea=True&amp;isModal=true&amp;asPopupView=true</t>
  </si>
  <si>
    <t>https://community.secop.gov.co/Public/Tendering/OpportunityDetail/Index?noticeUID=CO1.NTC.9659188&amp;isFromPublicArea=True&amp;isModal=true&amp;asPopupView=true</t>
  </si>
  <si>
    <t>https://community.secop.gov.co/Public/Tendering/OpportunityDetail/Index?noticeUID=CO1.NTC.9659386&amp;isFromPublicArea=True&amp;isModal=true&amp;asPopupView=true</t>
  </si>
  <si>
    <t>https://community.secop.gov.co/Public/Tendering/OpportunityDetail/Index?noticeUID=CO1.NTC.9660243&amp;isFromPublicArea=True&amp;isModal=true&amp;asPopupView=true</t>
  </si>
  <si>
    <t>https://community.secop.gov.co/Public/Tendering/OpportunityDetail/Index?noticeUID=CO1.NTC.9660183&amp;isFromPublicArea=True&amp;isModal=true&amp;asPopupView=true</t>
  </si>
  <si>
    <t>https://community.secop.gov.co/Public/Tendering/OpportunityDetail/Index?noticeUID=CO1.NTC.9691709&amp;isFromPublicArea=True&amp;isModal=true&amp;asPopupView=true</t>
  </si>
  <si>
    <t>https://community.secop.gov.co/Public/Tendering/OpportunityDetail/Index?noticeUID=CO1.NTC.9676273&amp;isFromPublicArea=True&amp;isModal=true&amp;asPopupView=true</t>
  </si>
  <si>
    <t>https://community.secop.gov.co/Public/Tendering/OpportunityDetail/Index?noticeUID=CO1.NTC.9649041&amp;isFromPublicArea=True&amp;isModal=true&amp;asPopupView=true</t>
  </si>
  <si>
    <t>https://community.secop.gov.co/Public/Tendering/OpportunityDetail/Index?noticeUID=CO1.NTC.9650638&amp;isFromPublicArea=True&amp;isModal=true&amp;asPopupView=true</t>
  </si>
  <si>
    <t>https://community.secop.gov.co/Public/Tendering/OpportunityDetail/Index?noticeUID=CO1.NTC.9652154&amp;isFromPublicArea=True&amp;isModal=true&amp;asPopupView=true</t>
  </si>
  <si>
    <t>https://community.secop.gov.co/Public/Tendering/OpportunityDetail/Index?noticeUID=CO1.NTC.9667423&amp;isFromPublicArea=True&amp;isModal=true&amp;asPopupView=true</t>
  </si>
  <si>
    <t>https://community.secop.gov.co/Public/Tendering/OpportunityDetail/Index?noticeUID=CO1.NTC.9683996&amp;isFromPublicArea=True&amp;isModal=true&amp;asPopupView=true</t>
  </si>
  <si>
    <t>https://community.secop.gov.co/Public/Tendering/OpportunityDetail/Index?noticeUID=CO1.NTC.9669811&amp;isFromPublicArea=True&amp;isModal=true&amp;asPopupView=true</t>
  </si>
  <si>
    <t>https://community.secop.gov.co/Public/Tendering/OpportunityDetail/Index?noticeUID=CO1.NTC.9685459&amp;isFromPublicArea=True&amp;isModal=true&amp;asPopupView=true</t>
  </si>
  <si>
    <t>https://community.secop.gov.co/Public/Tendering/OpportunityDetail/Index?noticeUID=CO1.NTC.9796893&amp;isFromPublicArea=True&amp;isModal=true&amp;asPopupView=true</t>
  </si>
  <si>
    <t>https://community.secop.gov.co/Public/Tendering/OpportunityDetail/Index?noticeUID=CO1.NTC.9696230&amp;isFromPublicArea=True&amp;isModal=true&amp;asPopupView=true</t>
  </si>
  <si>
    <t>https://community.secop.gov.co/Public/Tendering/OpportunityDetail/Index?noticeUID=CO1.NTC.9747059&amp;isFromPublicArea=True&amp;isModal=true&amp;asPopupView=true</t>
  </si>
  <si>
    <t>https://community.secop.gov.co/Public/Tendering/OpportunityDetail/Index?noticeUID=CO1.NTC.9713254&amp;isFromPublicArea=True&amp;isModal=true&amp;asPopupView=true</t>
  </si>
  <si>
    <t>https://community.secop.gov.co/Public/Tendering/OpportunityDetail/Index?noticeUID=CO1.NTC.9685619&amp;isFromPublicArea=True&amp;isModal=true&amp;asPopupView=true</t>
  </si>
  <si>
    <t>https://community.secop.gov.co/Public/Tendering/OpportunityDetail/Index?noticeUID=CO1.NTC.9697762&amp;isFromPublicArea=True&amp;isModal=true&amp;asPopupView=true</t>
  </si>
  <si>
    <t>https://community.secop.gov.co/Public/Tendering/OpportunityDetail/Index?noticeUID=CO1.NTC.9735896&amp;isFromPublicArea=True&amp;isModal=true&amp;asPopupView=true</t>
  </si>
  <si>
    <t>https://community.secop.gov.co/Public/Tendering/OpportunityDetail/Index?noticeUID=CO1.NTC.9745881&amp;isFromPublicArea=True&amp;isModal=true&amp;asPopupView=true</t>
  </si>
  <si>
    <t>https://community.secop.gov.co/Public/Tendering/OpportunityDetail/Index?noticeUID=CO1.NTC.9740398&amp;isFromPublicArea=True&amp;isModal=true&amp;asPopupView=true</t>
  </si>
  <si>
    <t>https://community.secop.gov.co/Public/Tendering/OpportunityDetail/Index?noticeUID=CO1.NTC.9655253&amp;isFromPublicArea=True&amp;isModal=true&amp;asPopupView=true</t>
  </si>
  <si>
    <t>https://community.secop.gov.co/Public/Tendering/OpportunityDetail/Index?noticeUID=CO1.NTC.9656077&amp;isFromPublicArea=True&amp;isModal=true&amp;asPopupView=true</t>
  </si>
  <si>
    <t>https://community.secop.gov.co/Public/Tendering/OpportunityDetail/Index?noticeUID=CO1.NTC.9670487&amp;isFromPublicArea=True&amp;isModal=true&amp;asPopupView=true</t>
  </si>
  <si>
    <t>https://community.secop.gov.co/Public/Tendering/OpportunityDetail/Index?noticeUID=CO1.NTC.9669326&amp;isFromPublicArea=True&amp;isModal=true&amp;asPopupView=true</t>
  </si>
  <si>
    <t>https://community.secop.gov.co/Public/Tendering/OpportunityDetail/Index?noticeUID=CO1.NTC.9662265&amp;isFromPublicArea=True&amp;isModal=true&amp;asPopupView=true</t>
  </si>
  <si>
    <t>https://community.secop.gov.co/Public/Tendering/OpportunityDetail/Index?noticeUID=CO1.NTC.9683490&amp;isFromPublicArea=True&amp;isModal=true&amp;asPopupView=true</t>
  </si>
  <si>
    <t>https://community.secop.gov.co/Public/Tendering/OpportunityDetail/Index?noticeUID=CO1.NTC.9682214&amp;isFromPublicArea=True&amp;isModal=true&amp;asPopupView=true</t>
  </si>
  <si>
    <t>https://community.secop.gov.co/Public/Tendering/OpportunityDetail/Index?noticeUID=CO1.NTC.9685239&amp;isFromPublicArea=True&amp;isModal=true&amp;asPopupView=true</t>
  </si>
  <si>
    <t>https://community.secop.gov.co/Public/Tendering/OpportunityDetail/Index?noticeUID=CO1.NTC.9665191&amp;isFromPublicArea=True&amp;isModal=true&amp;asPopupView=true</t>
  </si>
  <si>
    <t>https://community.secop.gov.co/Public/Tendering/OpportunityDetail/Index?noticeUID=CO1.NTC.9705137&amp;isFromPublicArea=True&amp;isModal=true&amp;asPopupView=true</t>
  </si>
  <si>
    <t>https://community.secop.gov.co/Public/Tendering/OpportunityDetail/Index?noticeUID=CO1.NTC.9699279&amp;isFromPublicArea=True&amp;isModal=true&amp;asPopupView=true</t>
  </si>
  <si>
    <t>https://community.secop.gov.co/Public/Tendering/OpportunityDetail/Index?noticeUID=CO1.NTC.9664337&amp;isFromPublicArea=True&amp;isModal=true&amp;asPopupView=true</t>
  </si>
  <si>
    <t>https://community.secop.gov.co/Public/Tendering/OpportunityDetail/Index?noticeUID=CO1.NTC.9683949&amp;isFromPublicArea=True&amp;isModal=true&amp;asPopupView=true</t>
  </si>
  <si>
    <t>https://community.secop.gov.co/Public/Tendering/OpportunityDetail/Index?noticeUID=CO1.NTC.9681935&amp;isFromPublicArea=True&amp;isModal=true&amp;asPopupView=true</t>
  </si>
  <si>
    <t>https://community.secop.gov.co/Public/Tendering/OpportunityDetail/Index?noticeUID=CO1.NTC.9681132&amp;isFromPublicArea=True&amp;isModal=true&amp;asPopupView=true</t>
  </si>
  <si>
    <t>https://community.secop.gov.co/Public/Tendering/OpportunityDetail/Index?noticeUID=CO1.NTC.9737003&amp;isFromPublicArea=True&amp;isModal=true&amp;asPopupView=true</t>
  </si>
  <si>
    <t>https://community.secop.gov.co/Public/Tendering/OpportunityDetail/Index?noticeUID=CO1.NTC.9710646&amp;isFromPublicArea=True&amp;isModal=true&amp;asPopupView=true</t>
  </si>
  <si>
    <t>https://community.secop.gov.co/Public/Tendering/OpportunityDetail/Index?noticeUID=CO1.NTC.9679166&amp;isFromPublicArea=True&amp;isModal=true&amp;asPopupView=true</t>
  </si>
  <si>
    <t>https://community.secop.gov.co/Public/Tendering/OpportunityDetail/Index?noticeUID=CO1.NTC.9679662&amp;isFromPublicArea=True&amp;isModal=true&amp;asPopupView=true</t>
  </si>
  <si>
    <t>https://community.secop.gov.co/Public/Tendering/OpportunityDetail/Index?noticeUID=CO1.NTC.9740748&amp;isFromPublicArea=True&amp;isModal=true&amp;asPopupView=true</t>
  </si>
  <si>
    <t>https://community.secop.gov.co/Public/Tendering/OpportunityDetail/Index?noticeUID=CO1.NTC.9681390&amp;isFromPublicArea=True&amp;isModal=true&amp;asPopupView=true</t>
  </si>
  <si>
    <t>https://community.secop.gov.co/Public/Tendering/OpportunityDetail/Index?noticeUID=CO1.NTC.9717951&amp;isFromPublicArea=True&amp;isModal=true&amp;asPopupView=true</t>
  </si>
  <si>
    <t>https://community.secop.gov.co/Public/Tendering/OpportunityDetail/Index?noticeUID=CO1.NTC.9669680&amp;isFromPublicArea=True&amp;isModal=true&amp;asPopupView=true</t>
  </si>
  <si>
    <t>https://community.secop.gov.co/Public/Tendering/OpportunityDetail/Index?noticeUID=CO1.NTC.9665164&amp;isFromPublicArea=True&amp;isModal=true&amp;asPopupView=true</t>
  </si>
  <si>
    <t>https://community.secop.gov.co/Public/Tendering/OpportunityDetail/Index?noticeUID=CO1.NTC.9664058&amp;isFromPublicArea=True&amp;isModal=true&amp;asPopupView=true</t>
  </si>
  <si>
    <t>https://community.secop.gov.co/Public/Tendering/OpportunityDetail/Index?noticeUID=CO1.NTC.9664399&amp;isFromPublicArea=True&amp;isModal=true&amp;asPopupView=true</t>
  </si>
  <si>
    <t>https://community.secop.gov.co/Public/Tendering/OpportunityDetail/Index?noticeUID=CO1.NTC.9683389&amp;isFromPublicArea=True&amp;isModal=true&amp;asPopupView=true</t>
  </si>
  <si>
    <t>https://community.secop.gov.co/Public/Tendering/OpportunityDetail/Index?noticeUID=CO1.NTC.9671385&amp;isFromPublicArea=True&amp;isModal=true&amp;asPopupView=true</t>
  </si>
  <si>
    <t>https://community.secop.gov.co/Public/Tendering/OpportunityDetail/Index?noticeUID=CO1.NTC.9684229&amp;isFromPublicArea=True&amp;isModal=true&amp;asPopupView=true</t>
  </si>
  <si>
    <t>https://community.secop.gov.co/Public/Tendering/OpportunityDetail/Index?noticeUID=CO1.NTC.9691738&amp;isFromPublicArea=True&amp;isModal=true&amp;asPopupView=true</t>
  </si>
  <si>
    <t>https://community.secop.gov.co/Public/Tendering/OpportunityDetail/Index?noticeUID=CO1.NTC.9676940&amp;isFromPublicArea=True&amp;isModal=true&amp;asPopupView=true</t>
  </si>
  <si>
    <t>https://community.secop.gov.co/Public/Tendering/OpportunityDetail/Index?noticeUID=CO1.NTC.9675221&amp;isFromPublicArea=True&amp;isModal=true&amp;asPopupView=true</t>
  </si>
  <si>
    <t>https://community.secop.gov.co/Public/Tendering/OpportunityDetail/Index?noticeUID=CO1.NTC.9729908&amp;isFromPublicArea=True&amp;isModal=true&amp;asPopupView=true</t>
  </si>
  <si>
    <t>https://community.secop.gov.co/Public/Tendering/OpportunityDetail/Index?noticeUID=CO1.NTC.9741879&amp;isFromPublicArea=True&amp;isModal=true&amp;asPopupView=true</t>
  </si>
  <si>
    <t>https://community.secop.gov.co/Public/Tendering/OpportunityDetail/Index?noticeUID=CO1.NTC.9836954&amp;isFromPublicArea=True&amp;isModal=true&amp;asPopupView=true</t>
  </si>
  <si>
    <t>https://community.secop.gov.co/Public/Tendering/OpportunityDetail/Index?noticeUID=CO1.NTC.9817467&amp;isFromPublicArea=True&amp;isModal=true&amp;asPopupView=true</t>
  </si>
  <si>
    <t>https://community.secop.gov.co/Public/Tendering/OpportunityDetail/Index?noticeUID=CO1.NTC.9809302&amp;isFromPublicArea=True&amp;isModal=true&amp;asPopupView=true</t>
  </si>
  <si>
    <t>https://community.secop.gov.co/Public/Tendering/OpportunityDetail/Index?noticeUID=CO1.NTC.9701961&amp;isFromPublicArea=True&amp;isModal=true&amp;asPopupView=true</t>
  </si>
  <si>
    <t>https://community.secop.gov.co/Public/Tendering/OpportunityDetail/Index?noticeUID=CO1.NTC.9684837&amp;isFromPublicArea=True&amp;isModal=true&amp;asPopupView=true</t>
  </si>
  <si>
    <t>https://community.secop.gov.co/Public/Tendering/OpportunityDetail/Index?noticeUID=CO1.NTC.9692269&amp;isFromPublicArea=True&amp;isModal=true&amp;asPopupView=true</t>
  </si>
  <si>
    <t>https://community.secop.gov.co/Public/Tendering/OpportunityDetail/Index?noticeUID=CO1.NTC.9680225&amp;isFromPublicArea=True&amp;isModal=true&amp;asPopupView=true</t>
  </si>
  <si>
    <t>https://community.secop.gov.co/Public/Tendering/OpportunityDetail/Index?noticeUID=CO1.NTC.9680090&amp;isFromPublicArea=True&amp;isModal=true&amp;asPopupView=true</t>
  </si>
  <si>
    <t>https://community.secop.gov.co/Public/Tendering/OpportunityDetail/Index?noticeUID=CO1.NTC.9680234&amp;isFromPublicArea=True&amp;isModal=true&amp;asPopupView=true</t>
  </si>
  <si>
    <t>https://community.secop.gov.co/Public/Tendering/OpportunityDetail/Index?noticeUID=CO1.NTC.9669446&amp;isFromPublicArea=True&amp;isModal=true&amp;asPopupView=true</t>
  </si>
  <si>
    <t>https://community.secop.gov.co/Public/Tendering/OpportunityDetail/Index?noticeUID=CO1.NTC.9716717&amp;isFromPublicArea=True&amp;isModal=true&amp;asPopupView=true</t>
  </si>
  <si>
    <t>https://community.secop.gov.co/Public/Tendering/OpportunityDetail/Index?noticeUID=CO1.NTC.9680454&amp;isFromPublicArea=True&amp;isModal=true&amp;asPopupView=true</t>
  </si>
  <si>
    <t>https://community.secop.gov.co/Public/Tendering/OpportunityDetail/Index?noticeUID=CO1.NTC.9684574&amp;isFromPublicArea=True&amp;isModal=true&amp;asPopupView=true</t>
  </si>
  <si>
    <t>https://community.secop.gov.co/Public/Tendering/OpportunityDetail/Index?noticeUID=CO1.NTC.9684970&amp;isFromPublicArea=True&amp;isModal=true&amp;asPopupView=true</t>
  </si>
  <si>
    <t>https://community.secop.gov.co/Public/Tendering/OpportunityDetail/Index?noticeUID=CO1.NTC.9678507&amp;isFromPublicArea=True&amp;isModal=true&amp;asPopupView=true</t>
  </si>
  <si>
    <t>https://community.secop.gov.co/Public/Tendering/OpportunityDetail/Index?noticeUID=CO1.NTC.9717685&amp;isFromPublicArea=True&amp;isModal=true&amp;asPopupView=true</t>
  </si>
  <si>
    <t>https://community.secop.gov.co/Public/Tendering/OpportunityDetail/Index?noticeUID=CO1.NTC.9682286&amp;isFromPublicArea=True&amp;isModal=true&amp;asPopupView=true</t>
  </si>
  <si>
    <t>https://community.secop.gov.co/Public/Tendering/OpportunityDetail/Index?noticeUID=CO1.NTC.9692626&amp;isFromPublicArea=True&amp;isModal=true&amp;asPopupView=true</t>
  </si>
  <si>
    <t>https://community.secop.gov.co/Public/Tendering/OpportunityDetail/Index?noticeUID=CO1.NTC.9693522&amp;isFromPublicArea=True&amp;isModal=true&amp;asPopupView=true</t>
  </si>
  <si>
    <t>https://community.secop.gov.co/Public/Tendering/OpportunityDetail/Index?noticeUID=CO1.NTC.9693797&amp;isFromPublicArea=True&amp;isModal=true&amp;asPopupView=true</t>
  </si>
  <si>
    <t>https://community.secop.gov.co/Public/Tendering/OpportunityDetail/Index?noticeUID=CO1.NTC.9708353&amp;isFromPublicArea=True&amp;isModal=true&amp;asPopupView=true</t>
  </si>
  <si>
    <t>https://community.secop.gov.co/Public/Tendering/OpportunityDetail/Index?noticeUID=CO1.NTC.9747776&amp;isFromPublicArea=True&amp;isModal=true&amp;asPopupView=true</t>
  </si>
  <si>
    <t>https://community.secop.gov.co/Public/Tendering/OpportunityDetail/Index?noticeUID=CO1.NTC.9748245&amp;isFromPublicArea=True&amp;isModal=true&amp;asPopupView=true</t>
  </si>
  <si>
    <t>https://community.secop.gov.co/Public/Tendering/OpportunityDetail/Index?noticeUID=CO1.NTC.9779232&amp;isFromPublicArea=True&amp;isModal=true&amp;asPopupView=true</t>
  </si>
  <si>
    <t>https://community.secop.gov.co/Public/Tendering/OpportunityDetail/Index?noticeUID=CO1.NTC.9779260&amp;isFromPublicArea=True&amp;isModal=true&amp;asPopupView=true</t>
  </si>
  <si>
    <t>https://community.secop.gov.co/Public/Tendering/OpportunityDetail/Index?noticeUID=CO1.NTC.9821194&amp;isFromPublicArea=True&amp;isModal=true&amp;asPopupView=true</t>
  </si>
  <si>
    <t>https://community.secop.gov.co/Public/Tendering/OpportunityDetail/Index?noticeUID=CO1.NTC.9728695&amp;isFromPublicArea=True&amp;isModal=true&amp;asPopupView=true</t>
  </si>
  <si>
    <t>https://community.secop.gov.co/Public/Tendering/OpportunityDetail/Index?noticeUID=CO1.NTC.9716687&amp;isFromPublicArea=True&amp;isModal=true&amp;asPopupView=true</t>
  </si>
  <si>
    <t>https://community.secop.gov.co/Public/Tendering/OpportunityDetail/Index?noticeUID=CO1.NTC.9710907&amp;isFromPublicArea=True&amp;isModal=true&amp;asPopupView=true</t>
  </si>
  <si>
    <t>https://community.secop.gov.co/Public/Tendering/OpportunityDetail/Index?noticeUID=CO1.NTC.9712181&amp;isFromPublicArea=True&amp;isModal=true&amp;asPopupView=true</t>
  </si>
  <si>
    <t>https://community.secop.gov.co/Public/Tendering/OpportunityDetail/Index?noticeUID=CO1.NTC.9735942&amp;isFromPublicArea=True&amp;isModal=true&amp;asPopupView=true</t>
  </si>
  <si>
    <t>https://community.secop.gov.co/Public/Tendering/OpportunityDetail/Index?noticeUID=CO1.NTC.9725623&amp;isFromPublicArea=True&amp;isModal=true&amp;asPopupView=true</t>
  </si>
  <si>
    <t>https://community.secop.gov.co/Public/Tendering/OpportunityDetail/Index?noticeUID=CO1.NTC.9759896&amp;isFromPublicArea=True&amp;isModal=true&amp;asPopupView=true</t>
  </si>
  <si>
    <t>https://community.secop.gov.co/Public/Tendering/OpportunityDetail/Index?noticeUID=CO1.NTC.9705269&amp;isFromPublicArea=True&amp;isModal=true&amp;asPopupView=true</t>
  </si>
  <si>
    <t>https://community.secop.gov.co/Public/Tendering/OpportunityDetail/Index?noticeUID=CO1.NTC.9707011&amp;isFromPublicArea=True&amp;isModal=true&amp;asPopupView=true</t>
  </si>
  <si>
    <t>https://community.secop.gov.co/Public/Tendering/OpportunityDetail/Index?noticeUID=CO1.NTC.9759528&amp;isFromPublicArea=True&amp;isModal=true&amp;asPopupView=true</t>
  </si>
  <si>
    <t>https://community.secop.gov.co/Public/Tendering/OpportunityDetail/Index?noticeUID=CO1.NTC.9717104&amp;isFromPublicArea=True&amp;isModal=true&amp;asPopupView=true</t>
  </si>
  <si>
    <t>https://community.secop.gov.co/Public/Tendering/OpportunityDetail/Index?noticeUID=CO1.NTC.9777143&amp;isFromPublicArea=True&amp;isModal=true&amp;asPopupView=true</t>
  </si>
  <si>
    <t>https://community.secop.gov.co/Public/Tendering/OpportunityDetail/Index?noticeUID=CO1.NTC.9717084&amp;isFromPublicArea=True&amp;isModal=true&amp;asPopupView=true</t>
  </si>
  <si>
    <t>https://community.secop.gov.co/Public/Tendering/OpportunityDetail/Index?noticeUID=CO1.NTC.9717580&amp;isFromPublicArea=True&amp;isModal=true&amp;asPopupView=true</t>
  </si>
  <si>
    <t>https://community.secop.gov.co/Public/Tendering/OpportunityDetail/Index?noticeUID=CO1.NTC.9732061&amp;isFromPublicArea=True&amp;isModal=true&amp;asPopupView=true</t>
  </si>
  <si>
    <t>https://community.secop.gov.co/Public/Tendering/OpportunityDetail/Index?noticeUID=CO1.NTC.9718623&amp;isFromPublicArea=True&amp;isModal=true&amp;asPopupView=true</t>
  </si>
  <si>
    <t>https://community.secop.gov.co/Public/Tendering/OpportunityDetail/Index?noticeUID=CO1.NTC.9734105&amp;isFromPublicArea=True&amp;isModal=true&amp;asPopupView=true</t>
  </si>
  <si>
    <t>https://community.secop.gov.co/Public/Tendering/OpportunityDetail/Index?noticeUID=CO1.NTC.9712315&amp;isFromPublicArea=True&amp;isModal=true&amp;asPopupView=true</t>
  </si>
  <si>
    <t>https://community.secop.gov.co/Public/Tendering/OpportunityDetail/Index?noticeUID=CO1.NTC.9732979&amp;isFromPublicArea=True&amp;isModal=true&amp;asPopupView=true</t>
  </si>
  <si>
    <t>https://community.secop.gov.co/Public/Tendering/OpportunityDetail/Index?noticeUID=CO1.NTC.9718073&amp;isFromPublicArea=True&amp;isModal=true&amp;asPopupView=true</t>
  </si>
  <si>
    <t>https://community.secop.gov.co/Public/Tendering/OpportunityDetail/Index?noticeUID=CO1.NTC.9739413&amp;isFromPublicArea=True&amp;isModal=true&amp;asPopupView=true</t>
  </si>
  <si>
    <t>https://community.secop.gov.co/Public/Tendering/OpportunityDetail/Index?noticeUID=CO1.NTC.9796348&amp;isFromPublicArea=True&amp;isModal=true&amp;asPopupView=true</t>
  </si>
  <si>
    <t>https://community.secop.gov.co/Public/Tendering/OpportunityDetail/Index?noticeUID=CO1.NTC.9744010&amp;isFromPublicArea=True&amp;isModal=true&amp;asPopupView=true</t>
  </si>
  <si>
    <t>https://community.secop.gov.co/Public/Tendering/OpportunityDetail/Index?noticeUID=CO1.NTC.9749244&amp;isFromPublicArea=True&amp;isModal=true&amp;asPopupView=true</t>
  </si>
  <si>
    <t>https://community.secop.gov.co/Public/Tendering/OpportunityDetail/Index?noticeUID=CO1.NTC.9749339&amp;isFromPublicArea=True&amp;isModal=true&amp;asPopupView=true</t>
  </si>
  <si>
    <t>https://community.secop.gov.co/Public/Tendering/OpportunityDetail/Index?noticeUID=CO1.NTC.9799165&amp;isFromPublicArea=True&amp;isModal=true&amp;asPopupView=true</t>
  </si>
  <si>
    <t>https://community.secop.gov.co/Public/Tendering/OpportunityDetail/Index?noticeUID=CO1.NTC.9725236&amp;isFromPublicArea=True&amp;isModal=true&amp;asPopupView=true</t>
  </si>
  <si>
    <t>https://community.secop.gov.co/Public/Tendering/OpportunityDetail/Index?noticeUID=CO1.NTC.9727393&amp;isFromPublicArea=True&amp;isModal=true&amp;asPopupView=true</t>
  </si>
  <si>
    <t>https://community.secop.gov.co/Public/Tendering/OpportunityDetail/Index?noticeUID=CO1.NTC.9839893&amp;isFromPublicArea=True&amp;isModal=true&amp;asPopupView=true</t>
  </si>
  <si>
    <t>https://community.secop.gov.co/Public/Tendering/OpportunityDetail/Index?noticeUID=CO1.NTC.9726734&amp;isFromPublicArea=True&amp;isModal=true&amp;asPopupView=true</t>
  </si>
  <si>
    <t>https://community.secop.gov.co/Public/Tendering/OpportunityDetail/Index?noticeUID=CO1.NTC.9730576&amp;isFromPublicArea=True&amp;isModal=true&amp;asPopupView=true</t>
  </si>
  <si>
    <t>https://community.secop.gov.co/Public/Tendering/OpportunityDetail/Index?noticeUID=CO1.NTC.9715420&amp;isFromPublicArea=True&amp;isModal=true&amp;asPopupView=true</t>
  </si>
  <si>
    <t>https://community.secop.gov.co/Public/Tendering/OpportunityDetail/Index?noticeUID=CO1.NTC.9723922&amp;isFromPublicArea=True&amp;isModal=true&amp;asPopupView=true</t>
  </si>
  <si>
    <t>https://community.secop.gov.co/Public/Tendering/OpportunityDetail/Index?noticeUID=CO1.NTC.9783207&amp;isFromPublicArea=True&amp;isModal=true&amp;asPopupView=true</t>
  </si>
  <si>
    <t>https://community.secop.gov.co/Public/Tendering/OpportunityDetail/Index?noticeUID=CO1.NTC.9832000&amp;isFromPublicArea=True&amp;isModal=true&amp;asPopupView=true</t>
  </si>
  <si>
    <t>https://community.secop.gov.co/Public/Tendering/OpportunityDetail/Index?noticeUID=CO1.NTC.9726204&amp;isFromPublicArea=True&amp;isModal=true&amp;asPopupView=true</t>
  </si>
  <si>
    <t>https://community.secop.gov.co/Public/Tendering/OpportunityDetail/Index?noticeUID=CO1.NTC.9844941&amp;isFromPublicArea=True&amp;isModal=true&amp;asPopupView=true</t>
  </si>
  <si>
    <t>https://community.secop.gov.co/Public/Tendering/OpportunityDetail/Index?noticeUID=CO1.NTC.9805108&amp;isFromPublicArea=True&amp;isModal=true&amp;asPopupView=true</t>
  </si>
  <si>
    <t>https://community.secop.gov.co/Public/Tendering/OpportunityDetail/Index?noticeUID=CO1.NTC.9835455&amp;isFromPublicArea=True&amp;isModal=true&amp;asPopupView=true</t>
  </si>
  <si>
    <t>https://community.secop.gov.co/Public/Tendering/OpportunityDetail/Index?noticeUID=CO1.NTC.9846847&amp;isFromPublicArea=True&amp;isModal=true&amp;asPopupView=true</t>
  </si>
  <si>
    <t>https://community.secop.gov.co/Public/Tendering/OpportunityDetail/Index?noticeUID=CO1.NTC.9805154&amp;isFromPublicArea=True&amp;isModal=true&amp;asPopupView=true</t>
  </si>
  <si>
    <t>https://community.secop.gov.co/Public/Tendering/OpportunityDetail/Index?noticeUID=CO1.NTC.9724321&amp;isFromPublicArea=True&amp;isModal=true&amp;asPopupView=true</t>
  </si>
  <si>
    <t>https://community.secop.gov.co/Public/Tendering/OpportunityDetail/Index?noticeUID=CO1.NTC.9795100&amp;isFromPublicArea=True&amp;isModal=true&amp;asPopupView=true</t>
  </si>
  <si>
    <t>https://community.secop.gov.co/Public/Tendering/OpportunityDetail/Index?noticeUID=CO1.NTC.9735310&amp;isFromPublicArea=True&amp;isModal=true&amp;asPopupView=true</t>
  </si>
  <si>
    <t>https://community.secop.gov.co/Public/Tendering/OpportunityDetail/Index?noticeUID=CO1.NTC.9760368&amp;isFromPublicArea=True&amp;isModal=true&amp;asPopupView=true</t>
  </si>
  <si>
    <t>https://community.secop.gov.co/Public/Tendering/OpportunityDetail/Index?noticeUID=CO1.NTC.9786996&amp;isFromPublicArea=True&amp;isModal=true&amp;asPopupView=true</t>
  </si>
  <si>
    <t>https://community.secop.gov.co/Public/Tendering/OpportunityDetail/Index?noticeUID=CO1.NTC.9789201&amp;isFromPublicArea=True&amp;isModal=true&amp;asPopupView=true</t>
  </si>
  <si>
    <t>https://community.secop.gov.co/Public/Tendering/OpportunityDetail/Index?noticeUID=CO1.NTC.9837769&amp;isFromPublicArea=True&amp;isModal=true&amp;asPopupView=true</t>
  </si>
  <si>
    <t>https://community.secop.gov.co/Public/Tendering/OpportunityDetail/Index?noticeUID=CO1.NTC.9820512&amp;isFromPublicArea=True&amp;isModal=true&amp;asPopupView=true</t>
  </si>
  <si>
    <t>https://community.secop.gov.co/Public/Tendering/OpportunityDetail/Index?noticeUID=CO1.NTC.9797202&amp;isFromPublicArea=True&amp;isModal=true&amp;asPopupView=true</t>
  </si>
  <si>
    <t>https://community.secop.gov.co/Public/Tendering/OpportunityDetail/Index?noticeUID=CO1.NTC.9791105&amp;isFromPublicArea=True&amp;isModal=true&amp;asPopupView=true</t>
  </si>
  <si>
    <t>https://community.secop.gov.co/Public/Tendering/OpportunityDetail/Index?noticeUID=CO1.NTC.9870847&amp;isFromPublicArea=True&amp;isModal=true&amp;asPopupView=true</t>
  </si>
  <si>
    <t>https://community.secop.gov.co/Public/Tendering/OpportunityDetail/Index?noticeUID=CO1.NTC.9801027&amp;isFromPublicArea=True&amp;isModal=true&amp;asPopupView=true</t>
  </si>
  <si>
    <t>https://community.secop.gov.co/Public/Tendering/OpportunityDetail/Index?noticeUID=CO1.NTC.9870901&amp;isFromPublicArea=True&amp;isModal=true&amp;asPopupView=true</t>
  </si>
  <si>
    <t>https://community.secop.gov.co/Public/Tendering/OpportunityDetail/Index?noticeUID=CO1.NTC.9827193&amp;isFromPublicArea=True&amp;isModal=true&amp;asPopupView=true</t>
  </si>
  <si>
    <t>https://community.secop.gov.co/Public/Tendering/OpportunityDetail/Index?noticeUID=CO1.NTC.9828487&amp;isFromPublicArea=True&amp;isModal=true&amp;asPopupView=true</t>
  </si>
  <si>
    <t>https://community.secop.gov.co/Public/Tendering/OpportunityDetail/Index?noticeUID=CO1.NTC.9783113&amp;isFromPublicArea=True&amp;isModal=true&amp;asPopupView=true</t>
  </si>
  <si>
    <t>https://community.secop.gov.co/Public/Tendering/OpportunityDetail/Index?noticeUID=CO1.NTC.9851444&amp;isFromPublicArea=True&amp;isModal=true&amp;asPopupView=true</t>
  </si>
  <si>
    <t>https://community.secop.gov.co/Public/Tendering/OpportunityDetail/Index?noticeUID=CO1.NTC.9784883&amp;isFromPublicArea=True&amp;isModal=true&amp;asPopupView=true</t>
  </si>
  <si>
    <t>https://community.secop.gov.co/Public/Tendering/OpportunityDetail/Index?noticeUID=CO1.NTC.9785089&amp;isFromPublicArea=True&amp;isModal=true&amp;asPopupView=true</t>
  </si>
  <si>
    <t>https://community.secop.gov.co/Public/Tendering/OpportunityDetail/Index?noticeUID=CO1.NTC.9807006&amp;isFromPublicArea=True&amp;isModal=true&amp;asPopupView=true</t>
  </si>
  <si>
    <t>https://community.secop.gov.co/Public/Tendering/OpportunityDetail/Index?noticeUID=CO1.NTC.9782609&amp;isFromPublicArea=True&amp;isModal=true&amp;asPopupView=true</t>
  </si>
  <si>
    <t>https://community.secop.gov.co/Public/Tendering/OpportunityDetail/Index?noticeUID=CO1.NTC.9781792&amp;isFromPublicArea=True&amp;isModal=true&amp;asPopupView=true</t>
  </si>
  <si>
    <t>https://community.secop.gov.co/Public/Tendering/OpportunityDetail/Index?noticeUID=CO1.NTC.9777004&amp;isFromPublicArea=True&amp;isModal=true&amp;asPopupView=true</t>
  </si>
  <si>
    <t>https://community.secop.gov.co/Public/Tendering/OpportunityDetail/Index?noticeUID=CO1.NTC.9805546&amp;isFromPublicArea=True&amp;isModal=true&amp;asPopupView=true</t>
  </si>
  <si>
    <t>https://community.secop.gov.co/Public/Tendering/OpportunityDetail/Index?noticeUID=CO1.NTC.9809134&amp;isFromPublicArea=True&amp;isModal=true&amp;asPopupView=true</t>
  </si>
  <si>
    <t>https://community.secop.gov.co/Public/Tendering/OpportunityDetail/Index?noticeUID=CO1.NTC.9803135&amp;isFromPublicArea=True&amp;isModal=true&amp;asPopupView=true</t>
  </si>
  <si>
    <t>https://community.secop.gov.co/Public/Tendering/OpportunityDetail/Index?noticeUID=CO1.NTC.9892624&amp;isFromPublicArea=True&amp;isModal=true&amp;asPopupView=true</t>
  </si>
  <si>
    <t>https://community.secop.gov.co/Public/Tendering/OpportunityDetail/Index?noticeUID=CO1.NTC.9807447&amp;isFromPublicArea=True&amp;isModal=true&amp;asPopupView=true</t>
  </si>
  <si>
    <t>https://community.secop.gov.co/Public/Tendering/OpportunityDetail/Index?noticeUID=CO1.NTC.9872671&amp;isFromPublicArea=True&amp;isModal=true&amp;asPopupView=true</t>
  </si>
  <si>
    <t>https://community.secop.gov.co/Public/Tendering/OpportunityDetail/Index?noticeUID=CO1.NTC.9867706&amp;isFromPublicArea=True&amp;isModal=true&amp;asPopupView=true</t>
  </si>
  <si>
    <t>https://community.secop.gov.co/Public/Tendering/OpportunityDetail/Index?noticeUID=CO1.NTC.9854254&amp;isFromPublicArea=True&amp;isModal=true&amp;asPopupView=true</t>
  </si>
  <si>
    <t>https://community.secop.gov.co/Public/Tendering/OpportunityDetail/Index?noticeUID=CO1.NTC.9896470&amp;isFromPublicArea=True&amp;isModal=true&amp;asPopupView=true</t>
  </si>
  <si>
    <t>https://community.secop.gov.co/Public/Tendering/OpportunityDetail/Index?noticeUID=CO1.NTC.9805580&amp;isFromPublicArea=True&amp;isModal=true&amp;asPopupView=true</t>
  </si>
  <si>
    <t>https://community.secop.gov.co/Public/Tendering/OpportunityDetail/Index?noticeUID=CO1.NTC.9805961&amp;isFromPublicArea=True&amp;isModal=true&amp;asPopupView=true</t>
  </si>
  <si>
    <t>https://community.secop.gov.co/Public/Tendering/OpportunityDetail/Index?noticeUID=CO1.NTC.9792255&amp;isFromPublicArea=True&amp;isModal=true&amp;asPopupView=true</t>
  </si>
  <si>
    <t>https://community.secop.gov.co/Public/Tendering/OpportunityDetail/Index?noticeUID=CO1.NTC.9794194&amp;isFromPublicArea=True&amp;isModal=true&amp;asPopupView=true</t>
  </si>
  <si>
    <t>https://community.secop.gov.co/Public/Tendering/OpportunityDetail/Index?noticeUID=CO1.NTC.9799289&amp;isFromPublicArea=True&amp;isModal=true&amp;asPopupView=true</t>
  </si>
  <si>
    <t>https://community.secop.gov.co/Public/Tendering/OpportunityDetail/Index?noticeUID=CO1.NTC.9791863&amp;isFromPublicArea=True&amp;isModal=true&amp;asPopupView=true</t>
  </si>
  <si>
    <t>https://community.secop.gov.co/Public/Tendering/OpportunityDetail/Index?noticeUID=CO1.NTC.9798157&amp;isFromPublicArea=True&amp;isModal=true&amp;asPopupView=true</t>
  </si>
  <si>
    <t>https://community.secop.gov.co/Public/Tendering/OpportunityDetail/Index?noticeUID=CO1.NTC.9801914&amp;isFromPublicArea=True&amp;isModal=true&amp;asPopupView=true</t>
  </si>
  <si>
    <t>https://community.secop.gov.co/Public/Tendering/OpportunityDetail/Index?noticeUID=CO1.NTC.9805999&amp;isFromPublicArea=True&amp;isModal=true&amp;asPopupView=true</t>
  </si>
  <si>
    <t>https://community.secop.gov.co/Public/Tendering/OpportunityDetail/Index?noticeUID=CO1.NTC.9842303&amp;isFromPublicArea=True&amp;isModal=true&amp;asPopupView=true</t>
  </si>
  <si>
    <t>https://community.secop.gov.co/Public/Tendering/OpportunityDetail/Index?noticeUID=CO1.NTC.9843983&amp;isFromPublicArea=True&amp;isModal=true&amp;asPopupView=true</t>
  </si>
  <si>
    <t>https://community.secop.gov.co/Public/Tendering/OpportunityDetail/Index?noticeUID=CO1.NTC.9808161&amp;isFromPublicArea=True&amp;isModal=true&amp;asPopupView=true</t>
  </si>
  <si>
    <t>https://community.secop.gov.co/Public/Tendering/OpportunityDetail/Index?noticeUID=CO1.NTC.9868008&amp;isFromPublicArea=True&amp;isModal=true&amp;asPopupView=true</t>
  </si>
  <si>
    <t>https://community.secop.gov.co/Public/Tendering/OpportunityDetail/Index?noticeUID=CO1.NTC.9809396&amp;isFromPublicArea=True&amp;isModal=true&amp;asPopupView=true</t>
  </si>
  <si>
    <t>https://community.secop.gov.co/Public/Tendering/OpportunityDetail/Index?noticeUID=CO1.NTC.9800407&amp;isFromPublicArea=True&amp;isModal=true&amp;asPopupView=true</t>
  </si>
  <si>
    <t>https://community.secop.gov.co/Public/Tendering/OpportunityDetail/Index?noticeUID=CO1.NTC.9827488&amp;isFromPublicArea=True&amp;isModal=true&amp;asPopupView=true</t>
  </si>
  <si>
    <t>https://community.secop.gov.co/Public/Tendering/OpportunityDetail/Index?noticeUID=CO1.NTC.9831566&amp;isFromPublicArea=True&amp;isModal=true&amp;asPopupView=true</t>
  </si>
  <si>
    <t>https://community.secop.gov.co/Public/Tendering/OpportunityDetail/Index?noticeUID=CO1.NTC.9871505&amp;isFromPublicArea=True&amp;isModal=true&amp;asPopupView=true</t>
  </si>
  <si>
    <t>https://community.secop.gov.co/Public/Tendering/OpportunityDetail/Index?noticeUID=CO1.NTC.9836354&amp;isFromPublicArea=True&amp;isModal=true&amp;asPopupView=true</t>
  </si>
  <si>
    <t>https://community.secop.gov.co/Public/Tendering/OpportunityDetail/Index?noticeUID=CO1.NTC.9897924&amp;isFromPublicArea=True&amp;isModal=true&amp;asPopupView=true</t>
  </si>
  <si>
    <t>https://community.secop.gov.co/Public/Tendering/OpportunityDetail/Index?noticeUID=CO1.NTC.9841673&amp;isFromPublicArea=True&amp;isModal=true&amp;asPopupView=true</t>
  </si>
  <si>
    <t>https://community.secop.gov.co/Public/Tendering/OpportunityDetail/Index?noticeUID=CO1.NTC.9848875&amp;isFromPublicArea=True&amp;isModal=true&amp;asPopupView=true</t>
  </si>
  <si>
    <t>https://community.secop.gov.co/Public/Tendering/OpportunityDetail/Index?noticeUID=CO1.NTC.9854847&amp;isFromPublicArea=True&amp;isModal=true&amp;asPopupView=true</t>
  </si>
  <si>
    <t>https://community.secop.gov.co/Public/Tendering/OpportunityDetail/Index?noticeUID=CO1.NTC.9891561&amp;isFromPublicArea=True&amp;isModal=true&amp;asPopupView=true</t>
  </si>
  <si>
    <t>https://community.secop.gov.co/Public/Tendering/OpportunityDetail/Index?noticeUID=CO1.NTC.9849930&amp;isFromPublicArea=True&amp;isModal=true&amp;asPopupView=true</t>
  </si>
  <si>
    <t>https://community.secop.gov.co/Public/Tendering/OpportunityDetail/Index?noticeUID=CO1.NTC.9862514&amp;isFromPublicArea=True&amp;isModal=true&amp;asPopupView=true</t>
  </si>
  <si>
    <t>https://community.secop.gov.co/Public/Tendering/OpportunityDetail/Index?noticeUID=CO1.NTC.9874371&amp;isFromPublicArea=True&amp;isModal=true&amp;asPopupView=true</t>
  </si>
  <si>
    <t>https://community.secop.gov.co/Public/Tendering/OpportunityDetail/Index?noticeUID=CO1.NTC.9890101&amp;isFromPublicArea=True&amp;isModal=true&amp;asPopupView=true</t>
  </si>
  <si>
    <t>https://community.secop.gov.co/Public/Tendering/OpportunityDetail/Index?noticeUID=CO1.NTC.9867732&amp;isFromPublicArea=True&amp;isModal=true&amp;asPopupView=true</t>
  </si>
  <si>
    <t>https://community.secop.gov.co/Public/Tendering/OpportunityDetail/Index?noticeUID=CO1.NTC.9873241&amp;isFromPublicArea=True&amp;isModal=true&amp;asPopupView=true</t>
  </si>
  <si>
    <t>https://community.secop.gov.co/Public/Tendering/OpportunityDetail/Index?noticeUID=CO1.NTC.9858853&amp;isFromPublicArea=True&amp;isModal=true&amp;asPopupView=true</t>
  </si>
  <si>
    <t>https://community.secop.gov.co/Public/Tendering/OpportunityDetail/Index?noticeUID=CO1.NTC.9863778&amp;isFromPublicArea=True&amp;isModal=true&amp;asPopupView=true</t>
  </si>
  <si>
    <t>https://community.secop.gov.co/Public/Tendering/OpportunityDetail/Index?noticeUID=CO1.NTC.9871546&amp;isFromPublicArea=True&amp;isModal=true&amp;asPopupView=true</t>
  </si>
  <si>
    <t>https://community.secop.gov.co/Public/Tendering/OpportunityDetail/Index?noticeUID=CO1.NTC.9863689&amp;isFromPublicArea=True&amp;isModal=true&amp;asPopupView=true</t>
  </si>
  <si>
    <t>https://community.secop.gov.co/Public/Tendering/OpportunityDetail/Index?noticeUID=CO1.NTC.9892473&amp;isFromPublicArea=True&amp;isModal=true&amp;asPopupView=true</t>
  </si>
  <si>
    <t>https://community.secop.gov.co/Public/Tendering/OpportunityDetail/Index?noticeUID=CO1.NTC.9891778&amp;isFromPublicArea=True&amp;isModal=true&amp;asPopupView=true</t>
  </si>
  <si>
    <t>https://community.secop.gov.co/Public/Tendering/OpportunityDetail/Index?noticeUID=CO1.NTC.9882695&amp;isFromPublicArea=True&amp;isModal=true&amp;asPopupView=true</t>
  </si>
  <si>
    <t>https://community.secop.gov.co/Public/Tendering/OpportunityDetail/Index?noticeUID=CO1.NTC.9892550&amp;isFromPublicArea=True&amp;isModal=true&amp;asPopupView=true</t>
  </si>
  <si>
    <t>https://community.secop.gov.co/Public/Tendering/OpportunityDetail/Index?noticeUID=CO1.NTC.9881084&amp;isFromPublicArea=True&amp;isModal=true&amp;asPopupView=true</t>
  </si>
  <si>
    <t>https://community.secop.gov.co/Public/Tendering/OpportunityDetail/Index?noticeUID=CO1.NTC.9890022&amp;isFromPublicArea=True&amp;isModal=true&amp;asPopupView=true</t>
  </si>
  <si>
    <t>https://community.secop.gov.co/Public/Tendering/OpportunityDetail/Index?noticeUID=CO1.NTC.9900678&amp;isFromPublicArea=True&amp;isModal=true&amp;asPopupView=true</t>
  </si>
  <si>
    <t>https://community.secop.gov.co/Public/Tendering/OpportunityDetail/Index?noticeUID=CO1.NTC.9922093&amp;isFromPublicArea=True&amp;isModal=true&amp;asPopupView=true</t>
  </si>
  <si>
    <t>https://community.secop.gov.co/Public/Tendering/OpportunityDetail/Index?noticeUID=CO1.NTC.9888385&amp;isFromPublicArea=True&amp;isModal=true&amp;asPopupView=true</t>
  </si>
  <si>
    <t>https://community.secop.gov.co/Public/Tendering/OpportunityDetail/Index?noticeUID=CO1.NTC.9914738&amp;isFromPublicArea=True&amp;isModal=true&amp;asPopupView=true</t>
  </si>
  <si>
    <t>https://community.secop.gov.co/Public/Tendering/OpportunityDetail/Index?noticeUID=CO1.NTC.9911103&amp;isFromPublicArea=True&amp;isModal=true&amp;asPopupView=true</t>
  </si>
  <si>
    <t>https://community.secop.gov.co/Public/Tendering/OpportunityDetail/Index?noticeUID=CO1.NTC.9911467&amp;isFromPublicArea=True&amp;isModal=true&amp;asPopupView=true</t>
  </si>
  <si>
    <t>https://community.secop.gov.co/Public/Tendering/OpportunityDetail/Index?noticeUID=CO1.NTC.9922245&amp;isFromPublicArea=True&amp;isModal=true&amp;asPopupView=true</t>
  </si>
  <si>
    <t>https://community.secop.gov.co/Public/Tendering/OpportunityDetail/Index?noticeUID=CO1.NTC.9923490&amp;isFromPublicArea=True&amp;isModal=true&amp;asPopupView=true</t>
  </si>
  <si>
    <t>https://community.secop.gov.co/Public/Tendering/OpportunityDetail/Index?noticeUID=CO1.NTC.9382873&amp;isFromPublicArea=True&amp;isModal=False</t>
  </si>
  <si>
    <t>https://community.secop.gov.co/Public/Tendering/ContractNoticePhases/View?PPI=CO1.PPI.44795332&amp;isFromPublicArea=True&amp;isModal=False</t>
  </si>
  <si>
    <t>https://community.secop.gov.co/Public/Tendering/OpportunityDetail/Index?noticeUID=CO1.NTC.9534057&amp;isFromPublicArea=True&amp;isModal=False</t>
  </si>
  <si>
    <t>https://community.secop.gov.co/Public/Tendering/OpportunityDetail/Index?noticeUID=CO1.NTC.9537161&amp;isFromPublicArea=True&amp;isModal=False%C3%87</t>
  </si>
  <si>
    <t>https://community.secop.gov.co/Public/Tendering/OpportunityDetail/Index?noticeUID=CO1.NTC.9383852&amp;isFromPublicArea=True&amp;isModal=False</t>
  </si>
  <si>
    <t>https://community.secop.gov.co/Public/Tendering/OpportunityDetail/Index?noticeUID=CO1.NTC.9533260&amp;isFromPublicArea=True&amp;isModal=False</t>
  </si>
  <si>
    <t>https://community.secop.gov.co/Public/Tendering/OpportunityDetail/Index?noticeUID=CO1.NTC.9526954&amp;isFromPublicArea=True&amp;isModal=False</t>
  </si>
  <si>
    <t>https://community.secop.gov.co/Public/Tendering/OpportunityDetail/Index?noticeUID=CO1.NTC.9529131&amp;isFromPublicArea=True&amp;isModal=False</t>
  </si>
  <si>
    <t>https://community.secop.gov.co/Public/Tendering/OpportunityDetail/Index?noticeUID=CO1.NTC.9531117&amp;isFromPublicArea=True&amp;isModal=False</t>
  </si>
  <si>
    <t>https://community.secop.gov.co/Public/Tendering/OpportunityDetail/Index?noticeUID=CO1.NTC.9702936&amp;isFromPublicArea=True&amp;isModal=False</t>
  </si>
  <si>
    <t>https://community.secop.gov.co/Public/Tendering/OpportunityDetail/Index?noticeUID=CO1.NTC.9776565&amp;isFromPublicArea=True&amp;isModal=False</t>
  </si>
  <si>
    <t>El término estrictamente indispensable para que el contratista cumpla con el objeto y obligaciones contractuales será de DIEZ (10) MESES y doce (12) días o hasta el 31 de diciembre de 2026 (lo primero que ocurra), contados a partir del cumplimiento de los requisitos de ejecución previo perfeccionamiento del contrato.</t>
  </si>
  <si>
    <t>160 - CESION</t>
  </si>
  <si>
    <t>ALEJANDRA RODRIGUEZ CORTES</t>
  </si>
  <si>
    <t>El valor sin ejecutar y que se cede del Contrato de Prestación de Servicios Profesionales CD-160-2026 es de CIENTO TREINTA Y CINCO MILLONES CUATROCIENTOS CATORCE MIL CIENTO VEINTE PESOS M/CTE ($135.414.120) incluidos impuestos a que haya lugar.</t>
  </si>
  <si>
    <t>El término estrictamente indispensable para que el contratista cumpla con el objeto y obligaciones contractuales será de DIEZ (10) meses, o hasta 31 de diciembre del año de la suscripción del contrato, lo primero que ocurra.</t>
  </si>
  <si>
    <t>22 - CESION</t>
  </si>
  <si>
    <t>MARIA JOSHIRA NIETO MANZANO</t>
  </si>
  <si>
    <t>El valor sin ejecutar y que se cede del Contrato de Prestación de Servicios Profesionales CD-022-2026 es de CUARENTA Y DOS MILLONES QUINIENTOS MIL PESOS M/CTE ($42.500.000) incluidos impuestos a que haya lugar.</t>
  </si>
  <si>
    <t>El término estrictamente indispensable para que el contratista cumpla con el objeto y obligaciones contractuales será de CINCO (05) meses, o hasta 31 de diciembre del año de la suscripción del contrato, lo primero que ocurra.</t>
  </si>
  <si>
    <t>Director de Asuntos Ambientales, Sectorial y Urban</t>
  </si>
  <si>
    <t>Coordinador de la Unidad Coordinadora para el Gobierno Abierto y Servicio a la Ciudadanía</t>
  </si>
  <si>
    <t>Coordinadora del Grupo de Procesos Judiciales.</t>
  </si>
  <si>
    <t>SONIA ALEJANDRA AGUDELO ESPINOSA</t>
  </si>
  <si>
    <t>769 - CESION</t>
  </si>
  <si>
    <t>ANGELICA MARINA MOLINA PADILLA</t>
  </si>
  <si>
    <t>LICENCIATURA ECLESIASTICA EN PSICOLOGIA, CONSEJERIA FAMILIAR Y RELIGIOSA</t>
  </si>
  <si>
    <t>El valor sin ejecutar y que se cede del Contrato de Prestación de Servicios de Apoyo a la Gestión No. 769 de 2026 es de VEINTINUEVE MILLONES DOSCIENTOS CINCO MIL CIENTO TREINTA Y TRES PESOS ($29.205.133,00) incluidos impuestos a que haya lugar.</t>
  </si>
  <si>
    <t>El término estrictamente indispensable para que el contratista cumpla con el objeto y obligaciones contractuales será SIETE (7) MESES Y DIESCINUEVE (19) días, o hasta 31 de diciembre 2026, lo primero que ocurra</t>
  </si>
  <si>
    <t>672 - CESION</t>
  </si>
  <si>
    <t>ALEJANDRA BENAVIDES COGUA</t>
  </si>
  <si>
    <t>El valor sin ejecutar y que se cede del Contrato de Prestación de Servicios Profesionales CD-672-2026 es de CUARENTA MILLONES SEISCIENTOS SESENTA Y SEIS MIL SEISCIENTOS SESENTA Y SIETE PESOS M/CTE ($40.666.667) incluidos impuestos a que haya lugar.</t>
  </si>
  <si>
    <t>El término estrictamente indispensable para que el contratista cumpla con el objeto y obligaciones contractuales será DIEZ (10) MESES Y CUATRO (4) DIAS, o hasta 31 de diciembredel año de la suscripción del contrato, lo primero que ocurra.</t>
  </si>
  <si>
    <t>1062 - CESION</t>
  </si>
  <si>
    <t>JUAN CARLOS LOBO</t>
  </si>
  <si>
    <t>El valor sin ejecutar y que se cede del Contrato de Prestación de Servicios Profesionales No. CD-1062-2026 es de OCHENTA Y CUATRO MILLONES DE PESOS M/CTE ($84.000.000) incluido impuestos a que haya lugar.</t>
  </si>
  <si>
    <t>El término estrictamente indispensable para que el contratista cumpla con el objeto y obligaciones contractuales será SIETE (7) MESES, o hasta 31 de diciembre del año de la suscripción del contrato, lo primero que ocurra.</t>
  </si>
  <si>
    <t>https://community.secop.gov.co/Public/Tendering/ContractNoticePhases/View?PPI=CO1.PPI.44887653&amp;isFromPublicArea=True&amp;isModal=False</t>
  </si>
  <si>
    <t>566 - CESION</t>
  </si>
  <si>
    <t>PABLO HERNANDEZ RAMIREZ</t>
  </si>
  <si>
    <t>El valor sin ejecutar y que se cede del Contrato de Prestación de Servicios Profesionales CD-566-2026 es de SETENTA Y OCHO MILLONES NOVECIENTOS TREINTA MIL NOVECIENTOS SESENTA PESOS M/CTE ($78.930.960) incluidos impuestos a que haya lugar.</t>
  </si>
  <si>
    <t>El término estrictamente indispensable para que el contratista cumpla con el objeto y obligaciones contractuales será NUEVE (9) MESES Y CINCO (5) DÍAS, o hasta 31 de diciembre del año de la suscripción del contrato, lo primero que ocurra</t>
  </si>
  <si>
    <t>927 - CESION</t>
  </si>
  <si>
    <t>PAULA ANDREA BUSTOS CASTRO</t>
  </si>
  <si>
    <t>El valor sin ejecutar y que se cede del Contrato de Prestación de Servicios Profesionales No. CD-927 de 2026 es de VEINTIÚN MILLONES DOSCIENTOS CINCUENTA MIL PESOS ($21.250.000) MCTE incluido impuestos a que haya lugar.</t>
  </si>
  <si>
    <t>El término estrictamente indispensable para que el contratista cumpla con el objeto y obligaciones contractuales será de dos (2) meses y 25 días, o hasta 31 de diciembre 2026, lo primero que ocurra.</t>
  </si>
  <si>
    <t>CÉSAR ALBEIRO RODRÍGUEZ LEÓN</t>
  </si>
  <si>
    <t>El valor sin ejecutar y que se cede del Contrato de Prestación de Servicios Profesionales No. CD-405-2026 es de SETENTA Y NUEVE MILLONES CUATROCIENTOS OCHENTA Y TRES MIL TRESCIENTOS TREINTA Y TRES PESOS M/CTE ($79.483.333) incluidos impuestos a que haya lugar.</t>
  </si>
  <si>
    <t>El término estrictamente indispensable para que el contratista cumpla con el objeto y obligaciones contractuales será de OCHO (8) MESES y 17 dias, o hasta el 31 de diciembre de 2026</t>
  </si>
  <si>
    <t>405 - CESION</t>
  </si>
  <si>
    <t>ORLANDO ANDRES MENESES OBANDO</t>
  </si>
  <si>
    <t>El valor sin ejecutar y que se cede del Contrato de Prestación de Servicios Profesionales CD-650-2026 es de CIENTO TRES MILLONES SETECIENTOS SESENTA Y SEIS MIL SEISCIENTOS SESENTA Y SIETE PESOS M/CTE ($103.766.667) incluidos impuestos a que haya lugar.</t>
  </si>
  <si>
    <t>El término estrictamente indispensable para que el contratista cumpla con el objeto y obligaciones contractuales será 283 días, o hasta 31 de diciembre del año de la suscripción del contrato, lo primero que ocurra.</t>
  </si>
  <si>
    <t>650 - CESION</t>
  </si>
  <si>
    <t>426 - CESION</t>
  </si>
  <si>
    <t>AIRA CAMILA CANTOR ARDILA</t>
  </si>
  <si>
    <t>ADMINISTRACION Y DIRECCION DE EMPRESAS</t>
  </si>
  <si>
    <t>El valor sin ejecutar y que se cede del Contrato de Prestación de Servicios de apoyo a la gestión No. CD-426 de 2026 es de TREINTA Y OCHO MILLONES OCHOCIENTOS MIL PESOS ($38.800.000) MCTE incluido impuestos a que haya lugar.</t>
  </si>
  <si>
    <t>El término estrictamente indispensable para que el contratista cumpla con el objeto y obligaciones contractuales será de ONCE (9) MESES Y TRES (3) DÍAS o hasta 31 de diciembre del año de la suscripción del contrato, lo primero que ocurra.</t>
  </si>
  <si>
    <t>https://www.funcionpublica.gov.co/dafpIndexerBHV/hvSigep/detallarHV/S1839848-8003-5</t>
  </si>
  <si>
    <t>https://www.funcionpublica.gov.co/dafpIndexerBHV/hvSigep/detallarHV/S1144964-8003-5</t>
  </si>
  <si>
    <t>https://www.funcionpublica.gov.co/dafpIndexerBHV/hvSigep/detallarHV/S427413-8003-5</t>
  </si>
  <si>
    <t>https://www.funcionpublica.gov.co/dafpIndexerBHV/hvSigep/detallarHV/S1762678-8003-5</t>
  </si>
  <si>
    <t>https://www.funcionpublica.gov.co/dafpIndexerBHV/hvSigep/detallarHV/S2278978-8003-5</t>
  </si>
  <si>
    <t>https://www.funcionpublica.gov.co/dafpIndexerBHV/hvSigep/detallarHV/S804373-8003-5</t>
  </si>
  <si>
    <t>https://www.funcionpublica.gov.co/dafpIndexerBHV/hvSigep/detallarHV/S2365108-8003-5</t>
  </si>
  <si>
    <t>https://www.funcionpublica.gov.co/dafpIndexerBHV/hvSigep/detallarHV/S37284-8003-5</t>
  </si>
  <si>
    <t>https://www.funcionpublica.gov.co/dafpIndexerBHV/hvSigep/detallarHV/S1342063-8003-5</t>
  </si>
  <si>
    <t>https://www.funcionpublica.gov.co/dafpIndexerBHV/hvSigep/detallarHV/S1341366-8003-5</t>
  </si>
  <si>
    <t>https://www.funcionpublica.gov.co/dafpIndexerBHV/hvSigep/detallarHV/S913735-8003-5</t>
  </si>
  <si>
    <t>https://www.funcionpublica.gov.co/dafpIndexerBHV/hvSigep/detallarHV/S1464298-8003-5</t>
  </si>
  <si>
    <t>https://www.funcionpublica.gov.co/dafpIndexerBHV/hvSigep/detallarHV/S5063294-8003-5</t>
  </si>
  <si>
    <t>https://www.funcionpublica.gov.co/dafpIndexerBHV/hvSigep/detallarHV/S1949673-8003-5</t>
  </si>
  <si>
    <t>https://www.funcionpublica.gov.co/dafpIndexerBHV/hvSigep/detallarHV/S3092639-8003-5</t>
  </si>
  <si>
    <t>https://www.funcionpublica.gov.co/dafpIndexerBHV/hvSigep/detallarHV/S2723567-8003-5</t>
  </si>
  <si>
    <t>https://www.funcionpublica.gov.co/dafpIndexerBHV/hvSigep/detallarHV/S517067-8003-5</t>
  </si>
  <si>
    <t>https://www.funcionpublica.gov.co/dafpIndexerBHV/hvSigep/detallarHV/S1341370-8003-5</t>
  </si>
  <si>
    <t>https://www.funcionpublica.gov.co/dafpIndexerBHV/hvSigep/detallarHV/S2236948-8003-5</t>
  </si>
  <si>
    <t>https://www.funcionpublica.gov.co/dafpIndexerBHV/hvSigep/detallarHV/S2308112-8003-5</t>
  </si>
  <si>
    <t>https://www.funcionpublica.gov.co/dafpIndexerBHV/hvSigep/detallarHV/S616775-8003-5</t>
  </si>
  <si>
    <t>https://www.funcionpublica.gov.co/dafpIndexerBHV/hvSigep/detallarHV/S2443270-8003-5</t>
  </si>
  <si>
    <t>https://www.funcionpublica.gov.co/dafpIndexerBHV/hvSigep/detallarHV/S2174355-8003-5</t>
  </si>
  <si>
    <t>https://www.funcionpublica.gov.co/dafpIndexerBHV/hvSigep/detallarHV/S323942-8003-5</t>
  </si>
  <si>
    <t>https://www.funcionpublica.gov.co/dafpIndexerBHV/hvSigep/detallarHV/S481718-8003-5</t>
  </si>
  <si>
    <t>https://www.funcionpublica.gov.co/dafpIndexerBHV/hvSigep/detallarHV/S776986-8003-5</t>
  </si>
  <si>
    <t>https://www.funcionpublica.gov.co/dafpIndexerBHV/hvSigep/detallarHV/S4234686-8003-5</t>
  </si>
  <si>
    <t>https://www.funcionpublica.gov.co/dafpIndexerBHV/hvSigep/detallarHV/S4343810-8003-5</t>
  </si>
  <si>
    <t>https://www.funcionpublica.gov.co/dafpIndexerBHV/hvSigep/detallarHV/S729129-8003-5</t>
  </si>
  <si>
    <t>https://www.funcionpublica.gov.co/dafpIndexerBHV/hvSigep/detallarHV/S654475-8003-5</t>
  </si>
  <si>
    <t>https://www.funcionpublica.gov.co/dafpIndexerBHV/hvSigep/detallarHV/S2326733-8003-5</t>
  </si>
  <si>
    <t>https://www.funcionpublica.gov.co/dafpIndexerBHV/hvSigep/detallarHV/S1334648-8003-5</t>
  </si>
  <si>
    <t>https://www.funcionpublica.gov.co/dafpIndexerBHV/hvSigep/detallarHV/S3400043-8003-5</t>
  </si>
  <si>
    <t>https://www.funcionpublica.gov.co/dafpIndexerBHV/hvSigep/detallarHV/S2201266-8003-5</t>
  </si>
  <si>
    <t>https://www.funcionpublica.gov.co/dafpIndexerBHV/hvSigep/detallarHV/S4651437-8003-5</t>
  </si>
  <si>
    <t>https://www.funcionpublica.gov.co/dafpIndexerBHV/hvSigep/detallarHV/S463207-8003-5</t>
  </si>
  <si>
    <t>https://www.funcionpublica.gov.co/dafpIndexerBHV/hvSigep/detallarHV/S2092138-8003-5</t>
  </si>
  <si>
    <t>https://www.funcionpublica.gov.co/dafpIndexerBHV/hvSigep/detallarHV/S1152063-8003-5</t>
  </si>
  <si>
    <t>https://www.funcionpublica.gov.co/dafpIndexerBHV/hvSigep/detallarHV/S3089528-8003-5</t>
  </si>
  <si>
    <t>https://www.funcionpublica.gov.co/dafpIndexerBHV/hvSigep/detallarHV/S2054585-8003-5</t>
  </si>
  <si>
    <t>https://www.funcionpublica.gov.co/dafpIndexerBHV/hvSigep/detallarHV/S4843761-8003-5</t>
  </si>
  <si>
    <t>https://www.funcionpublica.gov.co/dafpIndexerBHV/hvSigep/detallarHV/S1211451-8003-5</t>
  </si>
  <si>
    <t>https://www.funcionpublica.gov.co/dafpIndexerBHV/hvSigep/detallarHV/S1599469-8003-5</t>
  </si>
  <si>
    <t>https://www.funcionpublica.gov.co/dafpIndexerBHV/hvSigep/detallarHV/S360346-8003-5</t>
  </si>
  <si>
    <t>https://www.funcionpublica.gov.co/dafpIndexerBHV/hvSigep/detallarHV/S740725-8003-5</t>
  </si>
  <si>
    <t>https://www.funcionpublica.gov.co/dafpIndexerBHV/hvSigep/detallarHV/S4664436-8003-5</t>
  </si>
  <si>
    <t>https://www.funcionpublica.gov.co/dafpIndexerBHV/hvSigep/detallarHV/S102373-8003-5</t>
  </si>
  <si>
    <t>https://www.funcionpublica.gov.co/dafpIndexerBHV/hvSigep/detallarHV/S1406637-8003-5</t>
  </si>
  <si>
    <t>https://www.funcionpublica.gov.co/dafpIndexerBHV/hvSigep/detallarHV/S277688-8003-5</t>
  </si>
  <si>
    <t>https://www.funcionpublica.gov.co/dafpIndexerBHV/hvSigep/detallarHV/S1680041-8003-5</t>
  </si>
  <si>
    <t>https://www.funcionpublica.gov.co/dafpIndexerBHV/hvSigep/detallarHV/S174536-8003-5</t>
  </si>
  <si>
    <t>https://www.funcionpublica.gov.co/dafpIndexerBHV/hvSigep/detallarHV/S2949199-8003-5</t>
  </si>
  <si>
    <t>https://www.funcionpublica.gov.co/dafpIndexerBHV/hvSigep/detallarHV/S3231361-8003-5</t>
  </si>
  <si>
    <t>https://www.funcionpublica.gov.co/dafpIndexerBHV/hvSigep/detallarHV/S2842742-8003-5</t>
  </si>
  <si>
    <t>https://www.funcionpublica.gov.co/dafpIndexerBHV/hvSigep/detallarHV/S1343610-8003-5</t>
  </si>
  <si>
    <t>https://www.funcionpublica.gov.co/dafpIndexerBHV/hvSigep/detallarHV/S635159-8003-5</t>
  </si>
  <si>
    <t>https://www.funcionpublica.gov.co/dafpIndexerBHV/hvSigep/detallarHV/S4796613-8003-5</t>
  </si>
  <si>
    <t>https://www.funcionpublica.gov.co/dafpIndexerBHV/hvSigep/detallarHV/S708485-8003-5</t>
  </si>
  <si>
    <t>https://www.funcionpublica.gov.co/dafpIndexerBHV/hvSigep/detallarHV/S1519791-8003-5</t>
  </si>
  <si>
    <t>https://www.funcionpublica.gov.co/dafpIndexerBHV/hvSigep/detallarHV/S4463130-8003-5</t>
  </si>
  <si>
    <t>https://www.funcionpublica.gov.co/dafpIndexerBHV/hvSigep/detallarHV/S1035296-8003-5</t>
  </si>
  <si>
    <t>https://www.funcionpublica.gov.co/dafpIndexerBHV/hvSigep/detallarHV/S3670741-8003-5</t>
  </si>
  <si>
    <t>https://www.funcionpublica.gov.co/dafpIndexerBHV/hvSigep/detallarHV/S447057-8003-5</t>
  </si>
  <si>
    <t>https://www.funcionpublica.gov.co/dafpIndexerBHV/hvSigep/detallarHV/S5017522-8003-5</t>
  </si>
  <si>
    <t>https://www.funcionpublica.gov.co/dafpIndexerBHV/hvSigep/detallarHV/S4939034-8003-5</t>
  </si>
  <si>
    <t>https://www.funcionpublica.gov.co/dafpIndexerBHV/hvSigep/detallarHV/S151880-8003-5</t>
  </si>
  <si>
    <t>https://www.funcionpublica.gov.co/dafpIndexerBHV/hvSigep/detallarHV/S1075303-8003-5</t>
  </si>
  <si>
    <t>https://www.funcionpublica.gov.co/dafpIndexerBHV/hvSigep/detallarHV/S302075-8003-5</t>
  </si>
  <si>
    <t>https://www.funcionpublica.gov.co/dafpIndexerBHV/hvSigep/detallarHV/S4709008-8003-5</t>
  </si>
  <si>
    <t>https://www.funcionpublica.gov.co/dafpIndexerBHV/hvSigep/detallarHV/S767362-8003-5</t>
  </si>
  <si>
    <t>https://www.funcionpublica.gov.co/dafpIndexerBHV/hvSigep/detallarHV/S1457875-8003-5</t>
  </si>
  <si>
    <t>https://www.funcionpublica.gov.co/dafpIndexerBHV/hvSigep/detallarHV/S2049627-8003-5</t>
  </si>
  <si>
    <t>https://www.funcionpublica.gov.co/dafpIndexerBHV/hvSigep/detallarHV/S1768355-8003-5</t>
  </si>
  <si>
    <t>https://www.funcionpublica.gov.co/dafpIndexerBHV/hvSigep/detallarHV/S2217601-8003-5</t>
  </si>
  <si>
    <t>https://www.funcionpublica.gov.co/dafpIndexerBHV/hvSigep/detallarHV/S3084309-8003-5</t>
  </si>
  <si>
    <t>https://www.funcionpublica.gov.co/dafpIndexerBHV/hvSigep/detallarHV/S1251666-8003-5</t>
  </si>
  <si>
    <t>https://www.funcionpublica.gov.co/dafpIndexerBHV/hvSigep/detallarHV/S5232356-8003-5</t>
  </si>
  <si>
    <t>https://www.funcionpublica.gov.co/dafpIndexerBHV/hvSigep/detallarHV/S409212-8003-5</t>
  </si>
  <si>
    <t>https://www.funcionpublica.gov.co/dafpIndexerBHV/hvSigep/detallarHV/S1840254-8003-5</t>
  </si>
  <si>
    <t>https://www.funcionpublica.gov.co/dafpIndexerBHV/hvSigep/detallarHV/S4606552-8003-5</t>
  </si>
  <si>
    <t>https://www.funcionpublica.gov.co/dafpIndexerBHV/hvSigep/detallarHV/S5179589-8003-5</t>
  </si>
  <si>
    <t>https://www.funcionpublica.gov.co/dafpIndexerBHV/hvSigep/detallarHV/S4750898-8003-5</t>
  </si>
  <si>
    <t>https://www.funcionpublica.gov.co/dafpIndexerBHV/hvSigep/detallarHV/S5073518-8003-5</t>
  </si>
  <si>
    <t>https://www.funcionpublica.gov.co/dafpIndexerBHV/hvSigep/detallarHV/S2802713-8003-5</t>
  </si>
  <si>
    <t>https://www.funcionpublica.gov.co/dafpIndexerBHV/hvSigep/detallarHV/S4863833-8003-5</t>
  </si>
  <si>
    <t>https://www.funcionpublica.gov.co/dafpIndexerBHV/hvSigep/detallarHV/S950764-8003-5</t>
  </si>
  <si>
    <t>https://www.funcionpublica.gov.co/dafpIndexerBHV/hvSigep/detallarHV/S563733-8003-5</t>
  </si>
  <si>
    <t>https://www.funcionpublica.gov.co/dafpIndexerBHV/hvSigep/detallarHV/S1098259-8003-5</t>
  </si>
  <si>
    <t>https://www.funcionpublica.gov.co/dafpIndexerBHV/hvSigep/detallarHV/S3592340-8003-5</t>
  </si>
  <si>
    <t>https://www.funcionpublica.gov.co/dafpIndexerBHV/hvSigep/detallarHV/S355769-8003-5</t>
  </si>
  <si>
    <t>https://www.funcionpublica.gov.co/dafpIndexerBHV/hvSigep/detallarHV/S954128-8003-5</t>
  </si>
  <si>
    <t>https://www.funcionpublica.gov.co/dafpIndexerBHV/hvSigep/detallarHV/S512076-8003-5</t>
  </si>
  <si>
    <t>https://www.funcionpublica.gov.co/dafpIndexerBHV/hvSigep/detallarHV/S3247852-8003-5</t>
  </si>
  <si>
    <t>https://www.funcionpublica.gov.co/dafpIndexerBHV/hvSigep/detallarHV/S2941806-8003-5</t>
  </si>
  <si>
    <t>https://www.funcionpublica.gov.co/dafpIndexerBHV/hvSigep/detallarHV/S4742455-8003-5</t>
  </si>
  <si>
    <t>https://www.funcionpublica.gov.co/dafpIndexerBHV/hvSigep/detallarHV/S1551400-8003-5</t>
  </si>
  <si>
    <t>https://www.funcionpublica.gov.co/dafpIndexerBHV/hvSigep/detallarHV/S2940804-8003-5</t>
  </si>
  <si>
    <t>https://www.funcionpublica.gov.co/dafpIndexerBHV/hvSigep/detallarHV/S4465781-8003-5</t>
  </si>
  <si>
    <t>https://www.funcionpublica.gov.co/dafpIndexerBHV/hvSigep/detallarHV/S2358331-8003-5</t>
  </si>
  <si>
    <t>https://www.funcionpublica.gov.co/dafpIndexerBHV/hvSigep/detallarHV/S4640864-8003-5</t>
  </si>
  <si>
    <t>https://www.funcionpublica.gov.co/dafpIndexerBHV/hvSigep/detallarHV/S4804213-8003-5</t>
  </si>
  <si>
    <t>https://www.funcionpublica.gov.co/dafpIndexerBHV/hvSigep/detallarHV/S1843365-8003-5</t>
  </si>
  <si>
    <t>https://www.funcionpublica.gov.co/dafpIndexerBHV/hvSigep/detallarHV/S5222300-8003-5</t>
  </si>
  <si>
    <t>https://www.funcionpublica.gov.co/dafpIndexerBHV/hvSigep/detallarHV/S5041141-8003-5</t>
  </si>
  <si>
    <t>https://www.funcionpublica.gov.co/dafpIndexerBHV/hvSigep/detallarHV/S4734140-8003-5</t>
  </si>
  <si>
    <t>https://www.funcionpublica.gov.co/dafpIndexerBHV/hvSigep/detallarHV/S4173113-8003-5</t>
  </si>
  <si>
    <t>https://www.funcionpublica.gov.co/dafpIndexerBHV/hvSigep/detallarHV/S4662019-8003-5</t>
  </si>
  <si>
    <t>https://www.funcionpublica.gov.co/dafpIndexerBHV/hvSigep/detallarHV/S4642962-8003-5</t>
  </si>
  <si>
    <t>https://www.funcionpublica.gov.co/dafpIndexerBHV/hvSigep/detallarHV/S350502-8003-5</t>
  </si>
  <si>
    <t>https://www.funcionpublica.gov.co/dafpIndexerBHV/hvSigep/detallarHV/S535778-8003-5</t>
  </si>
  <si>
    <t>https://www.funcionpublica.gov.co/dafpIndexerBHV/hvSigep/detallarHV/S4990847-8003-5</t>
  </si>
  <si>
    <t>https://www.funcionpublica.gov.co/dafpIndexerBHV/hvSigep/detallarHV/S1710050-8003-5</t>
  </si>
  <si>
    <t>https://www.funcionpublica.gov.co/dafpIndexerBHV/hvSigep/detallarHV/S3504602-8003-5</t>
  </si>
  <si>
    <t>https://www.funcionpublica.gov.co/dafpIndexerBHV/hvSigep/detallarHV/S2124844-8003-5</t>
  </si>
  <si>
    <t>https://www.funcionpublica.gov.co/dafpIndexerBHV/hvSigep/detallarHV/S34757-8003-5</t>
  </si>
  <si>
    <t>https://www.funcionpublica.gov.co/dafpIndexerBHV/hvSigep/detallarHV/S2742024-8003-5</t>
  </si>
  <si>
    <t>https://www.funcionpublica.gov.co/dafpIndexerBHV/hvSigep/detallarHV/S1094827-8003-5</t>
  </si>
  <si>
    <t>https://www.funcionpublica.gov.co/dafpIndexerBHV/hvSigep/detallarHV/S586743-8003-5</t>
  </si>
  <si>
    <t>https://www.funcionpublica.gov.co/dafpIndexerBHV/hvSigep/detallarHV/S455822-8003-5</t>
  </si>
  <si>
    <t>https://www.funcionpublica.gov.co/dafpIndexerBHV/hvSigep/detallarHV/S5179625-8003-5</t>
  </si>
  <si>
    <t>https://www.funcionpublica.gov.co/dafpIndexerBHV/hvSigep/detallarHV/S1715589-8003-5</t>
  </si>
  <si>
    <t>https://www.funcionpublica.gov.co/dafpIndexerBHV/hvSigep/detallarHV/S4205188-8003-5</t>
  </si>
  <si>
    <t>https://www.funcionpublica.gov.co/dafpIndexerBHV/hvSigep/detallarHV/S2059309-8003-5</t>
  </si>
  <si>
    <t>https://www.funcionpublica.gov.co/dafpIndexerBHV/hvSigep/detallarHV/S4558935-8003-5</t>
  </si>
  <si>
    <t>https://www.funcionpublica.gov.co/dafpIndexerBHV/hvSigep/detallarHV/S237098-8003-5</t>
  </si>
  <si>
    <t>https://www.funcionpublica.gov.co/dafpIndexerBHV/hvSigep/detallarHV/S1253856-8003-5</t>
  </si>
  <si>
    <t>https://www.funcionpublica.gov.co/dafpIndexerBHV/hvSigep/detallarHV/S4288189-8003-5</t>
  </si>
  <si>
    <t>https://www.funcionpublica.gov.co/dafpIndexerBHV/hvSigep/detallarHV/S1400658-8003-5</t>
  </si>
  <si>
    <t>https://www.funcionpublica.gov.co/dafpIndexerBHV/hvSigep/detallarHV/S5173536-8003-5</t>
  </si>
  <si>
    <t>https://www.funcionpublica.gov.co/dafpIndexerBHV/hvSigep/detallarHV/S5102535-8003-5</t>
  </si>
  <si>
    <t>https://www.funcionpublica.gov.co/dafpIndexerBHV/hvSigep/detallarHV/S4468305-8003-5</t>
  </si>
  <si>
    <t>https://www.funcionpublica.gov.co/dafpIndexerBHV/hvSigep/detallarHV/S4519867-8003-5</t>
  </si>
  <si>
    <t>https://www.funcionpublica.gov.co/dafpIndexerBHV/hvSigep/detallarHV/S4763333-8003-5</t>
  </si>
  <si>
    <t>https://www.funcionpublica.gov.co/dafpIndexerBHV/hvSigep/detallarHV/S4661616-8003-5</t>
  </si>
  <si>
    <t>https://www.funcionpublica.gov.co/dafpIndexerBHV/hvSigep/detallarHV/S2063886-8003-5</t>
  </si>
  <si>
    <t>https://www.funcionpublica.gov.co/dafpIndexerBHV/hvSigep/detallarHV/S36215-8003-5</t>
  </si>
  <si>
    <t>https://www.funcionpublica.gov.co/dafpIndexerBHV/hvSigep/detallarHV/S5057623-8003-5</t>
  </si>
  <si>
    <t>https://www.funcionpublica.gov.co/dafpIndexerBHV/hvSigep/detallarHV/S2321984-8003-5</t>
  </si>
  <si>
    <t>https://www.funcionpublica.gov.co/dafpIndexerBHV/hvSigep/detallarHV/S4809046-8003-5</t>
  </si>
  <si>
    <t>https://www.funcionpublica.gov.co/dafpIndexerBHV/hvSigep/detallarHV/S699216-8003-5</t>
  </si>
  <si>
    <t>https://www.funcionpublica.gov.co/dafpIndexerBHV/hvSigep/detallarHV/S588461-8003-5</t>
  </si>
  <si>
    <t>https://www.funcionpublica.gov.co/dafpIndexerBHV/hvSigep/detallarHV/S4914821-8003-5</t>
  </si>
  <si>
    <t>https://www.funcionpublica.gov.co/dafpIndexerBHV/hvSigep/detallarHV/S977480-8003-5</t>
  </si>
  <si>
    <t>https://www.funcionpublica.gov.co/dafpIndexerBHV/hvSigep/detallarHV/S1017414-8003-5</t>
  </si>
  <si>
    <t>https://www.funcionpublica.gov.co/dafpIndexerBHV/hvSigep/detallarHV/S1263798-8003-5</t>
  </si>
  <si>
    <t>https://www.funcionpublica.gov.co/dafpIndexerBHV/hvSigep/detallarHV/S4738711-8003-5</t>
  </si>
  <si>
    <t>https://www.funcionpublica.gov.co/dafpIndexerBHV/hvSigep/detallarHV/S4663727-8003-5</t>
  </si>
  <si>
    <t>https://www.funcionpublica.gov.co/dafpIndexerBHV/hvSigep/detallarHV/S4223667-8003-5</t>
  </si>
  <si>
    <t>https://www.funcionpublica.gov.co/dafpIndexerBHV/hvSigep/detallarHV/S5013965-8003-5</t>
  </si>
  <si>
    <t>https://www.funcionpublica.gov.co/dafpIndexerBHV/hvSigep/detallarHV/S1095369-8003-5</t>
  </si>
  <si>
    <t>https://www.funcionpublica.gov.co/dafpIndexerBHV/hvSigep/detallarHV/S1392582-8003-5</t>
  </si>
  <si>
    <t>https://www.funcionpublica.gov.co/dafpIndexerBHV/hvSigep/detallarHV/S4809028-8003-5</t>
  </si>
  <si>
    <t>https://www.funcionpublica.gov.co/dafpIndexerBHV/hvSigep/detallarHV/S4809045-8003-5</t>
  </si>
  <si>
    <t>https://www.funcionpublica.gov.co/dafpIndexerBHV/hvSigep/detallarHV/S472276-8003-5</t>
  </si>
  <si>
    <t>https://www.funcionpublica.gov.co/dafpIndexerBHV/hvSigep/detallarHV/S3991984-8003-5</t>
  </si>
  <si>
    <t>https://www.funcionpublica.gov.co/dafpIndexerBHV/hvSigep/detallarHV/S2347116-8003-5</t>
  </si>
  <si>
    <t>https://www.funcionpublica.gov.co/dafpIndexerBHV/hvSigep/detallarHV/S463295-8003-5</t>
  </si>
  <si>
    <t>https://www.funcionpublica.gov.co/dafpIndexerBHV/hvSigep/detallarHV/S4469804-8003-5</t>
  </si>
  <si>
    <t>https://www.funcionpublica.gov.co/dafpIndexerBHV/hvSigep/detallarHV/S4471092-8003-5</t>
  </si>
  <si>
    <t>https://www.funcionpublica.gov.co/dafpIndexerBHV/hvSigep/detallarHV/S867687-8003-5</t>
  </si>
  <si>
    <t>https://www.funcionpublica.gov.co/dafpIndexerBHV/hvSigep/detallarHV/S2779993-8003-5</t>
  </si>
  <si>
    <t>https://www.funcionpublica.gov.co/dafpIndexerBHV/hvSigep/detallarHV/S4247130-8003-5</t>
  </si>
  <si>
    <t>https://www.funcionpublica.gov.co/dafpIndexerBHV/hvSigep/detallarHV/S1732253-8003-5</t>
  </si>
  <si>
    <t>https://www.funcionpublica.gov.co/dafpIndexerBHV/hvSigep/detallarHV/S3413599-8003-5</t>
  </si>
  <si>
    <t>https://www.funcionpublica.gov.co/dafpIndexerBHV/hvSigep/detallarHV/S587883-8003-5</t>
  </si>
  <si>
    <t>https://www.funcionpublica.gov.co/dafpIndexerBHV/hvSigep/detallarHV/S889457-8003-5</t>
  </si>
  <si>
    <t>https://www.funcionpublica.gov.co/dafpIndexerBHV/hvSigep/detallarHV/S3070340-8003-5</t>
  </si>
  <si>
    <t>https://www.funcionpublica.gov.co/dafpIndexerBHV/hvSigep/detallarHV/S754903-8003-5</t>
  </si>
  <si>
    <t>https://www.funcionpublica.gov.co/dafpIndexerBHV/hvSigep/detallarHV/S619128-8003-5</t>
  </si>
  <si>
    <t>https://www.funcionpublica.gov.co/dafpIndexerBHV/hvSigep/detallarHV/S2051279-8003-5</t>
  </si>
  <si>
    <t>https://www.funcionpublica.gov.co/dafpIndexerBHV/hvSigep/detallarHV/S573301-8003-5</t>
  </si>
  <si>
    <t>https://www.funcionpublica.gov.co/dafpIndexerBHV/hvSigep/detallarHV/S1658985-8003-5</t>
  </si>
  <si>
    <t>https://www.funcionpublica.gov.co/dafpIndexerBHV/hvSigep/detallarHV/S2337462-8003-5</t>
  </si>
  <si>
    <t>https://www.funcionpublica.gov.co/dafpIndexerBHV/hvSigep/detallarHV/S2747974-8003-5</t>
  </si>
  <si>
    <t>https://www.funcionpublica.gov.co/dafpIndexerBHV/hvSigep/detallarHV/S3109947-8003-5</t>
  </si>
  <si>
    <t>https://www.funcionpublica.gov.co/dafpIndexerBHV/hvSigep/detallarHV/S654937-8003-5</t>
  </si>
  <si>
    <t>https://www.funcionpublica.gov.co/dafpIndexerBHV/hvSigep/detallarHV/S4877954-8003-5</t>
  </si>
  <si>
    <t>https://www.funcionpublica.gov.co/dafpIndexerBHV/hvSigep/detallarHV/S1655949-8003-5</t>
  </si>
  <si>
    <t>https://www.funcionpublica.gov.co/dafpIndexerBHV/hvSigep/detallarHV/S4540944-8003-5</t>
  </si>
  <si>
    <t>https://www.funcionpublica.gov.co/dafpIndexerBHV/hvSigep/detallarHV/S1333431-8003-5</t>
  </si>
  <si>
    <t>https://www.funcionpublica.gov.co/dafpIndexerBHV/hvSigep/detallarHV/S754886-8003-5</t>
  </si>
  <si>
    <t>https://www.funcionpublica.gov.co/dafpIndexerBHV/hvSigep/detallarHV/S4924355-8003-5</t>
  </si>
  <si>
    <t>https://www.funcionpublica.gov.co/dafpIndexerBHV/hvSigep/detallarHV/S4407816-8003-5</t>
  </si>
  <si>
    <t>https://www.funcionpublica.gov.co/dafpIndexerBHV/hvSigep/detallarHV/S918847-8003-5</t>
  </si>
  <si>
    <t>https://www.funcionpublica.gov.co/dafpIndexerBHV/hvSigep/detallarHV/S4603452-8003-5</t>
  </si>
  <si>
    <t>https://www.funcionpublica.gov.co/dafpIndexerBHV/hvSigep/detallarHV/S3252929-8003-5</t>
  </si>
  <si>
    <t>https://www.funcionpublica.gov.co/dafpIndexerBHV/hvSigep/detallarHV/S1124302-8003-5</t>
  </si>
  <si>
    <t>https://www.funcionpublica.gov.co/dafpIndexerBHV/hvSigep/detallarHV/S3612301-8003-5</t>
  </si>
  <si>
    <t>https://www.funcionpublica.gov.co/dafpIndexerBHV/hvSigep/detallarHV/S4597313-8003-5</t>
  </si>
  <si>
    <t>https://www.funcionpublica.gov.co/dafpIndexerBHV/hvSigep/detallarHV/S4636614-8003-5</t>
  </si>
  <si>
    <t>https://www.funcionpublica.gov.co/dafpIndexerBHV/hvSigep/detallarHV/S2847206-8003-5</t>
  </si>
  <si>
    <t>https://www.funcionpublica.gov.co/dafpIndexerBHV/hvSigep/detallarHV/S3075231-8003-5</t>
  </si>
  <si>
    <t>https://www.funcionpublica.gov.co/dafpIndexerBHV/hvSigep/detallarHV/S1341199-8003-5</t>
  </si>
  <si>
    <t>https://www.funcionpublica.gov.co/dafpIndexerBHV/hvSigep/detallarHV/S4464557-8003-5</t>
  </si>
  <si>
    <t>https://www.funcionpublica.gov.co/dafpIndexerBHV/hvSigep/detallarHV/S457441-8003-5</t>
  </si>
  <si>
    <t>https://www.funcionpublica.gov.co/dafpIndexerBHV/hvSigep/detallarHV/S2845655-8003-5</t>
  </si>
  <si>
    <t>https://www.funcionpublica.gov.co/dafpIndexerBHV/hvSigep/detallarHV/S4646998-8003-5</t>
  </si>
  <si>
    <t>https://www.funcionpublica.gov.co/dafpIndexerBHV/hvSigep/detallarHV/S4150949-8003-5</t>
  </si>
  <si>
    <t>https://www.funcionpublica.gov.co/dafpIndexerBHV/hvSigep/detallarHV/S4544616-8003-5</t>
  </si>
  <si>
    <t>https://www.funcionpublica.gov.co/dafpIndexerBHV/hvSigep/detallarHV/S4174134-8003-5</t>
  </si>
  <si>
    <t>https://www.funcionpublica.gov.co/dafpIndexerBHV/hvSigep/detallarHV/S4691199-8003-5</t>
  </si>
  <si>
    <t>https://www.funcionpublica.gov.co/dafpIndexerBHV/hvSigep/detallarHV/S4807226-8003-5</t>
  </si>
  <si>
    <t>https://www.funcionpublica.gov.co/dafpIndexerBHV/hvSigep/detallarHV/S814514-8003-5</t>
  </si>
  <si>
    <t>https://www.funcionpublica.gov.co/dafpIndexerBHV/hvSigep/detallarHV/S516497-8003-5</t>
  </si>
  <si>
    <t>https://www.funcionpublica.gov.co/dafpIndexerBHV/hvSigep/detallarHV/S427282-8003-5</t>
  </si>
  <si>
    <t>https://www.funcionpublica.gov.co/dafpIndexerBHV/hvSigep/detallarHV/S3998627-8003-5</t>
  </si>
  <si>
    <t>https://www.funcionpublica.gov.co/dafpIndexerBHV/hvSigep/detallarHV/S977331-8003-5</t>
  </si>
  <si>
    <t>https://www.funcionpublica.gov.co/dafpIndexerBHV/hvSigep/detallarHV/S520407-8003-5</t>
  </si>
  <si>
    <t>https://www.funcionpublica.gov.co/dafpIndexerBHV/hvSigep/detallarHV/S943696-8003-5</t>
  </si>
  <si>
    <t>https://www.funcionpublica.gov.co/dafpIndexerBHV/hvSigep/detallarHV/S794061-8003-5</t>
  </si>
  <si>
    <t>https://www.funcionpublica.gov.co/dafpIndexerBHV/hvSigep/detallarHV/S1354369-8003-5</t>
  </si>
  <si>
    <t>https://www.funcionpublica.gov.co/dafpIndexerBHV/hvSigep/detallarHV/S4211138-8003-5</t>
  </si>
  <si>
    <t>https://www.funcionpublica.gov.co/dafpIndexerBHV/hvSigep/detallarHV/S297593-8003-5</t>
  </si>
  <si>
    <t>https://www.funcionpublica.gov.co/dafpIndexerBHV/hvSigep/detallarHV/S2593997-8003-5</t>
  </si>
  <si>
    <t>https://www.funcionpublica.gov.co/dafpIndexerBHV/hvSigep/detallarHV/S469591-8003-5</t>
  </si>
  <si>
    <t>https://www.funcionpublica.gov.co/dafpIndexerBHV/hvSigep/detallarHV/S976837-8003-5</t>
  </si>
  <si>
    <t>https://www.funcionpublica.gov.co/dafpIndexerBHV/hvSigep/detallarHV/S762512-8003-5</t>
  </si>
  <si>
    <t>https://www.funcionpublica.gov.co/dafpIndexerBHV/hvSigep/detallarHV/S1575610-8003-5</t>
  </si>
  <si>
    <t>https://www.funcionpublica.gov.co/dafpIndexerBHV/hvSigep/detallarHV/S2325555-8003-5</t>
  </si>
  <si>
    <t>https://www.funcionpublica.gov.co/dafpIndexerBHV/hvSigep/detallarHV/S1197060-8003-5</t>
  </si>
  <si>
    <t>https://www.funcionpublica.gov.co/dafpIndexerBHV/hvSigep/detallarHV/S1616779-8003-5</t>
  </si>
  <si>
    <t>https://www.funcionpublica.gov.co/dafpIndexerBHV/hvSigep/detallarHV/S2887953-8003-5</t>
  </si>
  <si>
    <t>https://www.funcionpublica.gov.co/dafpIndexerBHV/hvSigep/detallarHV/S2326983-8003-5</t>
  </si>
  <si>
    <t>https://www.funcionpublica.gov.co/dafpIndexerBHV/hvSigep/detallarHV/S3151763-8003-5</t>
  </si>
  <si>
    <t>https://www.funcionpublica.gov.co/dafpIndexerBHV/hvSigep/detallarHV/S28948-8003-5</t>
  </si>
  <si>
    <t>https://www.funcionpublica.gov.co/dafpIndexerBHV/hvSigep/detallarHV/S5156170-8003-5</t>
  </si>
  <si>
    <t>https://www.funcionpublica.gov.co/dafpIndexerBHV/hvSigep/detallarHV/S468314-8003-5</t>
  </si>
  <si>
    <t>https://www.funcionpublica.gov.co/dafpIndexerBHV/hvSigep/detallarHV/S342127-8003-5</t>
  </si>
  <si>
    <t>https://www.funcionpublica.gov.co/dafpIndexerBHV/hvSigep/detallarHV/S1099990-8003-5</t>
  </si>
  <si>
    <t>https://www.funcionpublica.gov.co/dafpIndexerBHV/hvSigep/detallarHV/S1551038-8003-5</t>
  </si>
  <si>
    <t>https://www.funcionpublica.gov.co/dafpIndexerBHV/hvSigep/detallarHV/S4557398-8003-5</t>
  </si>
  <si>
    <t>https://www.funcionpublica.gov.co/dafpIndexerBHV/hvSigep/detallarHV/S673051-8003-5</t>
  </si>
  <si>
    <t>https://www.funcionpublica.gov.co/dafpIndexerBHV/hvSigep/detallarHV/S60943-8003-5</t>
  </si>
  <si>
    <t>https://www.funcionpublica.gov.co/dafpIndexerBHV/hvSigep/detallarHV/S5228725-8003-5</t>
  </si>
  <si>
    <t>https://www.funcionpublica.gov.co/dafpIndexerBHV/hvSigep/detallarHV/S4467074-8003-5</t>
  </si>
  <si>
    <t>https://www.funcionpublica.gov.co/dafpIndexerBHV/hvSigep/detallarHV/S4180820-8003-5</t>
  </si>
  <si>
    <t>https://www.funcionpublica.gov.co/dafpIndexerBHV/hvSigep/detallarHV/S4259600-8003-5</t>
  </si>
  <si>
    <t>https://www.funcionpublica.gov.co/dafpIndexerBHV/hvSigep/detallarHV/S3778750-8003-5</t>
  </si>
  <si>
    <t>https://www.funcionpublica.gov.co/dafpIndexerBHV/hvSigep/detallarHV/S2389094-8003-5</t>
  </si>
  <si>
    <t>https://www.funcionpublica.gov.co/dafpIndexerBHV/hvSigep/detallarHV/S5232351-8003-5</t>
  </si>
  <si>
    <t>https://www.funcionpublica.gov.co/dafpIndexerBHV/hvSigep/detallarHV/S401668-8003-5</t>
  </si>
  <si>
    <t>https://www.funcionpublica.gov.co/dafpIndexerBHV/hvSigep/detallarHV/S4820674-8003-5</t>
  </si>
  <si>
    <t>https://www.funcionpublica.gov.co/dafpIndexerBHV/hvSigep/detallarHV/S1609700-8003-5</t>
  </si>
  <si>
    <t>https://www.funcionpublica.gov.co/dafpIndexerBHV/hvSigep/detallarHV/S2226668-8003-5</t>
  </si>
  <si>
    <t>https://www.funcionpublica.gov.co/dafpIndexerBHV/hvSigep/detallarHV/S1960794-8003-5</t>
  </si>
  <si>
    <t>https://www.funcionpublica.gov.co/dafpIndexerBHV/hvSigep/detallarHV/S4885655-8003-5</t>
  </si>
  <si>
    <t>https://www.funcionpublica.gov.co/dafpIndexerBHV/hvSigep/detallarHV/S4054240-8003-5</t>
  </si>
  <si>
    <t>https://www.funcionpublica.gov.co/dafpIndexerBHV/hvSigep/detallarHV/S4954385-8003-5</t>
  </si>
  <si>
    <t>https://www.funcionpublica.gov.co/dafpIndexerBHV/hvSigep/detallarHV/S4827499-8003-5</t>
  </si>
  <si>
    <t>https://www.funcionpublica.gov.co/dafpIndexerBHV/hvSigep/detallarHV/S5053165-8003-5</t>
  </si>
  <si>
    <t>https://www.funcionpublica.gov.co/dafpIndexerBHV/hvSigep/detallarHV/S2310938-8003-5</t>
  </si>
  <si>
    <t>https://www.funcionpublica.gov.co/dafpIndexerBHV/hvSigep/detallarHV/S2952468-8003-5</t>
  </si>
  <si>
    <t>https://www.funcionpublica.gov.co/dafpIndexerBHV/hvSigep/detallarHV/S2423520-8003-5</t>
  </si>
  <si>
    <t>https://www.funcionpublica.gov.co/dafpIndexerBHV/hvSigep/detallarHV/S1989797-8003-5</t>
  </si>
  <si>
    <t>https://www.funcionpublica.gov.co/dafpIndexerBHV/hvSigep/detallarHV/S5232202-8003-5</t>
  </si>
  <si>
    <t>https://www.funcionpublica.gov.co/dafpIndexerBHV/hvSigep/detallarHV/S4816117-8003-5</t>
  </si>
  <si>
    <t>https://www.funcionpublica.gov.co/dafpIndexerBHV/hvSigep/detallarHV/S2601706-8003-5</t>
  </si>
  <si>
    <t>https://www.funcionpublica.gov.co/dafpIndexerBHV/hvSigep/detallarHV/S714179-8003-5</t>
  </si>
  <si>
    <t>https://www.funcionpublica.gov.co/dafpIndexerBHV/hvSigep/detallarHV/S398655-8003-5</t>
  </si>
  <si>
    <t>https://www.funcionpublica.gov.co/dafpIndexerBHV/hvSigep/detallarHV/S636926-8003-5</t>
  </si>
  <si>
    <t>https://www.funcionpublica.gov.co/dafpIndexerBHV/hvSigep/detallarHV/S1485738-8003-5</t>
  </si>
  <si>
    <t>https://www.funcionpublica.gov.co/dafpIndexerBHV/hvSigep/detallarHV/S1411032-8003-5</t>
  </si>
  <si>
    <t>https://www.funcionpublica.gov.co/dafpIndexerBHV/hvSigep/detallarHV/S1922802-8003-5</t>
  </si>
  <si>
    <t>https://www.funcionpublica.gov.co/dafpIndexerBHV/hvSigep/detallarHV/S4969251-8003-5</t>
  </si>
  <si>
    <t>https://www.funcionpublica.gov.co/dafpIndexerBHV/hvSigep/detallarHV/S2859972-8003-5</t>
  </si>
  <si>
    <t>https://www.funcionpublica.gov.co/dafpIndexerBHV/hvSigep/detallarHV/S4196924-8003-5</t>
  </si>
  <si>
    <t>https://www.funcionpublica.gov.co/dafpIndexerBHV/hvSigep/detallarHV/S1742496-8003-5</t>
  </si>
  <si>
    <t>https://www.funcionpublica.gov.co/dafpIndexerBHV/hvSigep/detallarHV/S4383344-8003-5</t>
  </si>
  <si>
    <t>https://www.funcionpublica.gov.co/dafpIndexerBHV/hvSigep/detallarHV/S1445282-8003-5</t>
  </si>
  <si>
    <t>https://www.funcionpublica.gov.co/dafpIndexerBHV/hvSigep/detallarHV/S331877-8003-5</t>
  </si>
  <si>
    <t>https://www.funcionpublica.gov.co/dafpIndexerBHV/hvSigep/detallarHV/S629762-8003-5</t>
  </si>
  <si>
    <t>https://www.funcionpublica.gov.co/dafpIndexerBHV/hvSigep/detallarHV/S618997-8003-5</t>
  </si>
  <si>
    <t>https://www.funcionpublica.gov.co/dafpIndexerBHV/hvSigep/detallarHV/S4656793-8003-5</t>
  </si>
  <si>
    <t>https://www.funcionpublica.gov.co/dafpIndexerBHV/hvSigep/detallarHV/S1587338-8003-5</t>
  </si>
  <si>
    <t>https://www.funcionpublica.gov.co/dafpIndexerBHV/hvSigep/detallarHV/S4471237-8003-5</t>
  </si>
  <si>
    <t>https://www.funcionpublica.gov.co/dafpIndexerBHV/hvSigep/detallarHV/S670881-8003-5</t>
  </si>
  <si>
    <t>https://www.funcionpublica.gov.co/dafpIndexerBHV/hvSigep/detallarHV/S172585-8003-5</t>
  </si>
  <si>
    <t>https://www.funcionpublica.gov.co/dafpIndexerBHV/hvSigep/detallarHV/S2793137-8003-5</t>
  </si>
  <si>
    <t>https://www.funcionpublica.gov.co/dafpIndexerBHV/hvSigep/detallarHV/S4867862-8003-5</t>
  </si>
  <si>
    <t>https://www.funcionpublica.gov.co/dafpIndexerBHV/hvSigep/detallarHV/S4252577-8003-5</t>
  </si>
  <si>
    <t>https://www.funcionpublica.gov.co/dafpIndexerBHV/hvSigep/detallarHV/S2010391-8003-5</t>
  </si>
  <si>
    <t>https://www.funcionpublica.gov.co/dafpIndexerBHV/hvSigep/detallarHV/S680738-8003-5</t>
  </si>
  <si>
    <t>https://www.funcionpublica.gov.co/dafpIndexerBHV/hvSigep/detallarHV/S2337433-8003-5</t>
  </si>
  <si>
    <t>https://www.funcionpublica.gov.co/dafpIndexerBHV/hvSigep/detallarHV/S4471410-8003-5</t>
  </si>
  <si>
    <t>https://www.funcionpublica.gov.co/dafpIndexerBHV/hvSigep/detallarHV/S2654878-8003-5</t>
  </si>
  <si>
    <t>https://www.funcionpublica.gov.co/dafpIndexerBHV/hvSigep/detallarHV/S1349473-8003-5</t>
  </si>
  <si>
    <t>https://www.funcionpublica.gov.co/dafpIndexerBHV/hvSigep/detallarHV/S1474634-8003-5</t>
  </si>
  <si>
    <t>https://www.funcionpublica.gov.co/dafpIndexerBHV/hvSigep/detallarHV/S836028-8003-5</t>
  </si>
  <si>
    <t>https://www.funcionpublica.gov.co/dafpIndexerBHV/hvSigep/detallarHV/S4825698-8003-5</t>
  </si>
  <si>
    <t>https://www.funcionpublica.gov.co/dafpIndexerBHV/hvSigep/detallarHV/S1658984-8003-5</t>
  </si>
  <si>
    <t>https://www.funcionpublica.gov.co/dafpIndexerBHV/hvSigep/detallarHV/S618989-8003-5</t>
  </si>
  <si>
    <t>https://www.funcionpublica.gov.co/dafpIndexerBHV/hvSigep/detallarHV/S4695557-8003-5</t>
  </si>
  <si>
    <t>https://www.funcionpublica.gov.co/dafpIndexerBHV/hvSigep/detallarHV/S126014-8003-5</t>
  </si>
  <si>
    <t>https://www.funcionpublica.gov.co/dafpIndexerBHV/hvSigep/detallarHV/S4804921-8003-5</t>
  </si>
  <si>
    <t>https://www.funcionpublica.gov.co/dafpIndexerBHV/hvSigep/detallarHV/S671468-8003-5</t>
  </si>
  <si>
    <t>https://www.funcionpublica.gov.co/dafpIndexerBHV/hvSigep/detallarHV/S13521-8003-5</t>
  </si>
  <si>
    <t>https://www.funcionpublica.gov.co/dafpIndexerBHV/hvSigep/detallarHV/S4740324-8003-5</t>
  </si>
  <si>
    <t>https://www.funcionpublica.gov.co/dafpIndexerBHV/hvSigep/detallarHV/S4641778-8003-5</t>
  </si>
  <si>
    <t>https://www.funcionpublica.gov.co/dafpIndexerBHV/hvSigep/detallarHV/S583094-8003-5</t>
  </si>
  <si>
    <t>https://www.funcionpublica.gov.co/dafpIndexerBHV/hvSigep/detallarHV/S593155-8003-5</t>
  </si>
  <si>
    <t>https://www.funcionpublica.gov.co/dafpIndexerBHV/hvSigep/detallarHV/S362224-8003-5</t>
  </si>
  <si>
    <t>https://www.funcionpublica.gov.co/dafpIndexerBHV/hvSigep/detallarHV/S1891972-8003-5</t>
  </si>
  <si>
    <t>https://www.funcionpublica.gov.co/dafpIndexerBHV/hvSigep/detallarHV/S3802999-8003-5</t>
  </si>
  <si>
    <t>https://www.funcionpublica.gov.co/dafpIndexerBHV/hvSigep/detallarHV/S1776670-8003-5</t>
  </si>
  <si>
    <t>https://www.funcionpublica.gov.co/dafpIndexerBHV/hvSigep/detallarHV/S2255494-8003-5</t>
  </si>
  <si>
    <t>https://www.funcionpublica.gov.co/dafpIndexerBHV/hvSigep/detallarHV/S629630-8003-5</t>
  </si>
  <si>
    <t>https://www.funcionpublica.gov.co/dafpIndexerBHV/hvSigep/detallarHV/S4626736-8003-5</t>
  </si>
  <si>
    <t>https://www.funcionpublica.gov.co/dafpIndexerBHV/hvSigep/detallarHV/S83599-8003-5</t>
  </si>
  <si>
    <t>https://www.funcionpublica.gov.co/dafpIndexerBHV/hvSigep/detallarHV/S427040-8003-5</t>
  </si>
  <si>
    <t>https://www.funcionpublica.gov.co/dafpIndexerBHV/hvSigep/detallarHV/S4754533-8003-5</t>
  </si>
  <si>
    <t>https://www.funcionpublica.gov.co/dafpIndexerBHV/hvSigep/detallarHV/S4936849-8003-5</t>
  </si>
  <si>
    <t>https://www.funcionpublica.gov.co/dafpIndexerBHV/hvSigep/detallarHV/S673188-8003-5</t>
  </si>
  <si>
    <t>https://www.funcionpublica.gov.co/dafpIndexerBHV/hvSigep/detallarHV/S337782-8003-5</t>
  </si>
  <si>
    <t>https://www.funcionpublica.gov.co/dafpIndexerBHV/hvSigep/detallarHV/S4590446-8003-5</t>
  </si>
  <si>
    <t>https://www.funcionpublica.gov.co/dafpIndexerBHV/hvSigep/detallarHV/S4467165-8003-5</t>
  </si>
  <si>
    <t>https://www.funcionpublica.gov.co/dafpIndexerBHV/hvSigep/detallarHV/S2328130-8003-5</t>
  </si>
  <si>
    <t>https://www.funcionpublica.gov.co/dafpIndexerBHV/hvSigep/detallarHV/S1880447-8003-5</t>
  </si>
  <si>
    <t>https://www.funcionpublica.gov.co/dafpIndexerBHV/hvSigep/detallarHV/S327245-8003-5</t>
  </si>
  <si>
    <t>https://www.funcionpublica.gov.co/dafpIndexerBHV/hvSigep/detallarHV/S4804752-8003-5</t>
  </si>
  <si>
    <t>https://www.funcionpublica.gov.co/dafpIndexerBHV/hvSigep/detallarHV/S4004487-8003-5</t>
  </si>
  <si>
    <t>https://www.funcionpublica.gov.co/dafpIndexerBHV/hvSigep/detallarHV/S941924-8003-5</t>
  </si>
  <si>
    <t>https://www.funcionpublica.gov.co/dafpIndexerBHV/hvSigep/detallarHV/S4170092-8003-5</t>
  </si>
  <si>
    <t>https://www.funcionpublica.gov.co/dafpIndexerBHV/hvSigep/detallarHV/S2337179-8003-5</t>
  </si>
  <si>
    <t>https://www.funcionpublica.gov.co/dafpIndexerBHV/hvSigep/detallarHV/S3196005-8003-5</t>
  </si>
  <si>
    <t>https://www.funcionpublica.gov.co/dafpIndexerBHV/hvSigep/detallarHV/S110838-8003-5</t>
  </si>
  <si>
    <t>https://www.funcionpublica.gov.co/dafpIndexerBHV/hvSigep/detallarHV/S1976656-8003-5</t>
  </si>
  <si>
    <t>https://www.funcionpublica.gov.co/dafpIndexerBHV/hvSigep/detallarHV/S4740496-8003-5</t>
  </si>
  <si>
    <t>https://www.funcionpublica.gov.co/dafpIndexerBHV/hvSigep/detallarHV/S2217704-8003-5</t>
  </si>
  <si>
    <t>https://www.funcionpublica.gov.co/dafpIndexerBHV/hvSigep/detallarHV/S2058842-8003-5</t>
  </si>
  <si>
    <t>https://www.funcionpublica.gov.co/dafpIndexerBHV/hvSigep/detallarHV/S1018874-8003-5</t>
  </si>
  <si>
    <t>https://www.funcionpublica.gov.co/dafpIndexerBHV/hvSigep/detallarHV/S1508652-8003-5</t>
  </si>
  <si>
    <t>https://www.funcionpublica.gov.co/dafpIndexerBHV/hvSigep/detallarHV/S2945349-8003-5</t>
  </si>
  <si>
    <t>https://www.funcionpublica.gov.co/dafpIndexerBHV/hvSigep/detallarHV/S4834187-8003-5</t>
  </si>
  <si>
    <t>https://www.funcionpublica.gov.co/dafpIndexerBHV/hvSigep/detallarHV/S2333334-8003-5</t>
  </si>
  <si>
    <t>https://www.funcionpublica.gov.co/dafpIndexerBHV/hvSigep/detallarHV/S1224011-8003-5</t>
  </si>
  <si>
    <t>https://www.funcionpublica.gov.co/dafpIndexerBHV/hvSigep/detallarHV/S1270384-8003-5</t>
  </si>
  <si>
    <t>https://www.funcionpublica.gov.co/dafpIndexerBHV/hvSigep/detallarHV/S2092787-8003-5</t>
  </si>
  <si>
    <t>https://www.funcionpublica.gov.co/dafpIndexerBHV/hvSigep/detallarHV/S730010-8003-5</t>
  </si>
  <si>
    <t>https://www.funcionpublica.gov.co/dafpIndexerBHV/hvSigep/detallarHV/S5062881-8003-5</t>
  </si>
  <si>
    <t>https://www.funcionpublica.gov.co/dafpIndexerBHV/hvSigep/detallarHV/S2864435-8003-5</t>
  </si>
  <si>
    <t>https://www.funcionpublica.gov.co/dafpIndexerBHV/hvSigep/detallarHV/S5248556-8003-5</t>
  </si>
  <si>
    <t>https://www.funcionpublica.gov.co/dafpIndexerBHV/hvSigep/detallarHV/S1967237-8003-5</t>
  </si>
  <si>
    <t>https://www.funcionpublica.gov.co/dafpIndexerBHV/hvSigep/detallarHV/S1359137-8003-5</t>
  </si>
  <si>
    <t>https://www.funcionpublica.gov.co/dafpIndexerBHV/hvSigep/detallarHV/S1033373-8003-5</t>
  </si>
  <si>
    <t>https://www.funcionpublica.gov.co/dafpIndexerBHV/hvSigep/detallarHV/S425746-8003-5</t>
  </si>
  <si>
    <t>https://www.funcionpublica.gov.co/dafpIndexerBHV/hvSigep/detallarHV/S4815373-8003-5</t>
  </si>
  <si>
    <t>https://www.funcionpublica.gov.co/dafpIndexerBHV/hvSigep/detallarHV/S516398-8003-5</t>
  </si>
  <si>
    <t>https://www.funcionpublica.gov.co/dafpIndexerBHV/hvSigep/detallarHV/S786871-8003-5</t>
  </si>
  <si>
    <t>https://www.funcionpublica.gov.co/dafpIndexerBHV/hvSigep/detallarHV/S2323658-8003-5</t>
  </si>
  <si>
    <t>https://www.funcionpublica.gov.co/dafpIndexerBHV/hvSigep/detallarHV/S1924854-8003-5</t>
  </si>
  <si>
    <t>https://www.funcionpublica.gov.co/dafpIndexerBHV/hvSigep/detallarHV/S2486114-8003-5</t>
  </si>
  <si>
    <t>https://www.funcionpublica.gov.co/dafpIndexerBHV/hvSigep/detallarHV/S2201256-8003-5</t>
  </si>
  <si>
    <t>https://www.funcionpublica.gov.co/dafpIndexerBHV/hvSigep/detallarHV/S2384197-8003-5</t>
  </si>
  <si>
    <t>https://www.funcionpublica.gov.co/dafpIndexerBHV/hvSigep/detallarHV/S1279326-8003-5</t>
  </si>
  <si>
    <t>https://www.funcionpublica.gov.co/dafpIndexerBHV/hvSigep/detallarHV/S835031-8003-5</t>
  </si>
  <si>
    <t>https://www.funcionpublica.gov.co/dafpIndexerBHV/hvSigep/detallarHV/S1540861-8003-5</t>
  </si>
  <si>
    <t>https://www.funcionpublica.gov.co/dafpIndexerBHV/hvSigep/detallarHV/S1096792-8003-5</t>
  </si>
  <si>
    <t>https://www.funcionpublica.gov.co/dafpIndexerBHV/hvSigep/detallarHV/S82011-8003-5</t>
  </si>
  <si>
    <t>https://www.funcionpublica.gov.co/dafpIndexerBHV/hvSigep/detallarHV/S1437366-8003-5</t>
  </si>
  <si>
    <t>https://www.funcionpublica.gov.co/dafpIndexerBHV/hvSigep/detallarHV/S1148855-8003-5</t>
  </si>
  <si>
    <t>https://www.funcionpublica.gov.co/dafpIndexerBHV/hvSigep/detallarHV/S4599914-8003-5</t>
  </si>
  <si>
    <t>https://www.funcionpublica.gov.co/dafpIndexerBHV/hvSigep/detallarHV/S1322461-8003-5</t>
  </si>
  <si>
    <t>https://www.funcionpublica.gov.co/dafpIndexerBHV/hvSigep/detallarHV/S656885-8003-5</t>
  </si>
  <si>
    <t>https://www.funcionpublica.gov.co/dafpIndexerBHV/hvSigep/detallarHV/S2941586-8003-5</t>
  </si>
  <si>
    <t>https://www.funcionpublica.gov.co/dafpIndexerBHV/hvSigep/detallarHV/S1721513-8003-5</t>
  </si>
  <si>
    <t>https://www.funcionpublica.gov.co/dafpIndexerBHV/hvSigep/detallarHV/S4790133-8003-5</t>
  </si>
  <si>
    <t>https://www.funcionpublica.gov.co/dafpIndexerBHV/hvSigep/detallarHV/S131923-8003-5</t>
  </si>
  <si>
    <t>https://www.funcionpublica.gov.co/dafpIndexerBHV/hvSigep/detallarHV/S2285932-8003-5</t>
  </si>
  <si>
    <t>https://www.funcionpublica.gov.co/dafpIndexerBHV/hvSigep/detallarHV/S669371-8003-5</t>
  </si>
  <si>
    <t>https://www.funcionpublica.gov.co/dafpIndexerBHV/hvSigep/detallarHV/S4685851-8003-5</t>
  </si>
  <si>
    <t>https://www.funcionpublica.gov.co/dafpIndexerBHV/hvSigep/detallarHV/S3552942-8003-5</t>
  </si>
  <si>
    <t>https://www.funcionpublica.gov.co/dafpIndexerBHV/hvSigep/detallarHV/S153312-8003-5</t>
  </si>
  <si>
    <t>https://www.funcionpublica.gov.co/dafpIndexerBHV/hvSigep/detallarHV/S1475287-8003-5</t>
  </si>
  <si>
    <t>https://www.funcionpublica.gov.co/dafpIndexerBHV/hvSigep/detallarHV/S1337367-8003-5</t>
  </si>
  <si>
    <t>https://www.funcionpublica.gov.co/dafpIndexerBHV/hvSigep/detallarHV/S4882767-8003-5</t>
  </si>
  <si>
    <t>https://www.funcionpublica.gov.co/dafpIndexerBHV/hvSigep/detallarHV/S660586-8003-5</t>
  </si>
  <si>
    <t>https://www.funcionpublica.gov.co/dafpIndexerBHV/hvSigep/detallarHV/S1954496-8003-5</t>
  </si>
  <si>
    <t>https://www.funcionpublica.gov.co/dafpIndexerBHV/hvSigep/detallarHV/S452051-8003-5</t>
  </si>
  <si>
    <t>https://www.funcionpublica.gov.co/dafpIndexerBHV/hvSigep/detallarHV/S656337-8003-5</t>
  </si>
  <si>
    <t>https://www.funcionpublica.gov.co/dafpIndexerBHV/hvSigep/detallarHV/S583370-8003-5</t>
  </si>
  <si>
    <t>https://www.funcionpublica.gov.co/dafpIndexerBHV/hvSigep/detallarHV/S3686080-8003-5</t>
  </si>
  <si>
    <t>https://www.funcionpublica.gov.co/dafpIndexerBHV/hvSigep/detallarHV/S549130-8003-5</t>
  </si>
  <si>
    <t>https://www.funcionpublica.gov.co/dafpIndexerBHV/hvSigep/detallarHV/S2445219-8003-5</t>
  </si>
  <si>
    <t>https://www.funcionpublica.gov.co/dafpIndexerBHV/hvSigep/detallarHV/S2357777-8003-5</t>
  </si>
  <si>
    <t>https://www.funcionpublica.gov.co/dafpIndexerBHV/hvSigep/detallarHV/S2289337-8003-5</t>
  </si>
  <si>
    <t>https://www.funcionpublica.gov.co/dafpIndexerBHV/hvSigep/detallarHV/S1714849-8003-5</t>
  </si>
  <si>
    <t>https://www.funcionpublica.gov.co/dafpIndexerBHV/hvSigep/detallarHV/S1104917-8003-5</t>
  </si>
  <si>
    <t>https://www.funcionpublica.gov.co/dafpIndexerBHV/hvSigep/detallarHV/S1880533-8003-5</t>
  </si>
  <si>
    <t>https://www.funcionpublica.gov.co/dafpIndexerBHV/hvSigep/detallarHV/S3989541-8003-5</t>
  </si>
  <si>
    <t>https://www.funcionpublica.gov.co/dafpIndexerBHV/hvSigep/detallarHV/S4879025-8003-5</t>
  </si>
  <si>
    <t>https://www.funcionpublica.gov.co/dafpIndexerBHV/hvSigep/detallarHV/S3861161-8003-5</t>
  </si>
  <si>
    <t>https://www.funcionpublica.gov.co/dafpIndexerBHV/hvSigep/detallarHV/S1871201-8003-5</t>
  </si>
  <si>
    <t>https://www.funcionpublica.gov.co/dafpIndexerBHV/hvSigep/detallarHV/S1600981-8003-5</t>
  </si>
  <si>
    <t>https://www.funcionpublica.gov.co/dafpIndexerBHV/hvSigep/detallarHV/S510019-8003-5</t>
  </si>
  <si>
    <t>https://www.funcionpublica.gov.co/dafpIndexerBHV/hvSigep/detallarHV/S3514795-8003-5</t>
  </si>
  <si>
    <t>https://www.funcionpublica.gov.co/dafpIndexerBHV/hvSigep/detallarHV/S2479643-8003-5</t>
  </si>
  <si>
    <t>https://www.funcionpublica.gov.co/dafpIndexerBHV/hvSigep/detallarHV/S275816-8003-5</t>
  </si>
  <si>
    <t>https://www.funcionpublica.gov.co/dafpIndexerBHV/hvSigep/detallarHV/S2373060-8003-5</t>
  </si>
  <si>
    <t>https://www.funcionpublica.gov.co/dafpIndexerBHV/hvSigep/detallarHV/S1181847-8003-5</t>
  </si>
  <si>
    <t>https://www.funcionpublica.gov.co/dafpIndexerBHV/hvSigep/detallarHV/S1511606-8003-5</t>
  </si>
  <si>
    <t>https://www.funcionpublica.gov.co/dafpIndexerBHV/hvSigep/detallarHV/S557853-8003-5</t>
  </si>
  <si>
    <t>https://www.funcionpublica.gov.co/dafpIndexerBHV/hvSigep/detallarHV/S107785-8003-5</t>
  </si>
  <si>
    <t>https://www.funcionpublica.gov.co/dafpIndexerBHV/hvSigep/detallarHV/S4152312-8003-5</t>
  </si>
  <si>
    <t>https://www.funcionpublica.gov.co/dafpIndexerBHV/hvSigep/detallarHV/S729824-8003-5</t>
  </si>
  <si>
    <t>https://www.funcionpublica.gov.co/dafpIndexerBHV/hvSigep/detallarHV/S4492980-8003-5</t>
  </si>
  <si>
    <t>https://www.funcionpublica.gov.co/dafpIndexerBHV/hvSigep/detallarHV/S4713364-8003-5</t>
  </si>
  <si>
    <t>https://www.funcionpublica.gov.co/dafpIndexerBHV/hvSigep/detallarHV/S3830286-8003-5</t>
  </si>
  <si>
    <t>https://www.funcionpublica.gov.co/dafpIndexerBHV/hvSigep/detallarHV/S2834760-8003-5</t>
  </si>
  <si>
    <t>https://www.funcionpublica.gov.co/dafpIndexerBHV/hvSigep/detallarHV/S5055626-8003-5</t>
  </si>
  <si>
    <t>https://www.funcionpublica.gov.co/dafpIndexerBHV/hvSigep/detallarHV/S600299-8003-5</t>
  </si>
  <si>
    <t>https://www.funcionpublica.gov.co/dafpIndexerBHV/hvSigep/detallarHV/S828745-8003-5</t>
  </si>
  <si>
    <t>https://www.funcionpublica.gov.co/dafpIndexerBHV/hvSigep/detallarHV/S1175152-8003-5</t>
  </si>
  <si>
    <t>https://www.funcionpublica.gov.co/dafpIndexerBHV/hvSigep/detallarHV/S2877224-8003-5</t>
  </si>
  <si>
    <t>https://www.funcionpublica.gov.co/dafpIndexerBHV/hvSigep/detallarHV/S3757303-8003-5</t>
  </si>
  <si>
    <t>https://www.funcionpublica.gov.co/dafpIndexerBHV/hvSigep/detallarHV/S828142-8003-5</t>
  </si>
  <si>
    <t>https://www.funcionpublica.gov.co/dafpIndexerBHV/hvSigep/detallarHV/S983323-8003-5</t>
  </si>
  <si>
    <t>https://www.funcionpublica.gov.co/dafpIndexerBHV/hvSigep/detallarHV/S2275988-8003-5</t>
  </si>
  <si>
    <t>https://www.funcionpublica.gov.co/dafpIndexerBHV/hvSigep/detallarHV/S4565535-8003-5</t>
  </si>
  <si>
    <t>https://www.funcionpublica.gov.co/dafpIndexerBHV/hvSigep/detallarHV/S2345057-8003-5</t>
  </si>
  <si>
    <t>https://www.funcionpublica.gov.co/dafpIndexerBHV/hvSigep/detallarHV/S293313-8003-5</t>
  </si>
  <si>
    <t>https://www.funcionpublica.gov.co/dafpIndexerBHV/hvSigep/detallarHV/S619123-8003-5</t>
  </si>
  <si>
    <t>https://www.funcionpublica.gov.co/dafpIndexerBHV/hvSigep/detallarHV/S2789289-8003-5</t>
  </si>
  <si>
    <t>https://www.funcionpublica.gov.co/dafpIndexerBHV/hvSigep/detallarHV/S61168-8003-5</t>
  </si>
  <si>
    <t>https://www.funcionpublica.gov.co/dafpIndexerBHV/hvSigep/detallarHV/S2442112-8003-5</t>
  </si>
  <si>
    <t>https://www.funcionpublica.gov.co/dafpIndexerBHV/hvSigep/detallarHV/S488565-8003-5</t>
  </si>
  <si>
    <t>https://www.funcionpublica.gov.co/dafpIndexerBHV/hvSigep/detallarHV/S910018-8003-5</t>
  </si>
  <si>
    <t>https://www.funcionpublica.gov.co/dafpIndexerBHV/hvSigep/detallarHV/S686696-8003-5</t>
  </si>
  <si>
    <t>https://www.funcionpublica.gov.co/dafpIndexerBHV/hvSigep/detallarHV/S588463-8003-5</t>
  </si>
  <si>
    <t>https://www.funcionpublica.gov.co/dafpIndexerBHV/hvSigep/detallarHV/S2779476-8003-5</t>
  </si>
  <si>
    <t>https://www.funcionpublica.gov.co/dafpIndexerBHV/hvSigep/detallarHV/S338787-8003-5</t>
  </si>
  <si>
    <t>https://www.funcionpublica.gov.co/dafpIndexerBHV/hvSigep/detallarHV/S476187-8003-5</t>
  </si>
  <si>
    <t>https://www.funcionpublica.gov.co/dafpIndexerBHV/hvSigep/detallarHV/S2882670-8003-5</t>
  </si>
  <si>
    <t>https://www.funcionpublica.gov.co/dafpIndexerBHV/hvSigep/detallarHV/S625938-8003-5</t>
  </si>
  <si>
    <t>https://www.funcionpublica.gov.co/dafpIndexerBHV/hvSigep/detallarHV/S1986307-8003-5</t>
  </si>
  <si>
    <t>https://www.funcionpublica.gov.co/dafpIndexerBHV/hvSigep/detallarHV/S1380449-8003-5</t>
  </si>
  <si>
    <t>https://www.funcionpublica.gov.co/dafpIndexerBHV/hvSigep/detallarHV/S789331-8003-5</t>
  </si>
  <si>
    <t>https://www.funcionpublica.gov.co/dafpIndexerBHV/hvSigep/detallarHV/S5208755-8003-5</t>
  </si>
  <si>
    <t>https://www.funcionpublica.gov.co/dafpIndexerBHV/hvSigep/detallarHV/S4758794-8003-5</t>
  </si>
  <si>
    <t>https://www.funcionpublica.gov.co/dafpIndexerBHV/hvSigep/detallarHV/S4579757-8003-5</t>
  </si>
  <si>
    <t>https://www.funcionpublica.gov.co/dafpIndexerBHV/hvSigep/detallarHV/S3945378-8003-5</t>
  </si>
  <si>
    <t>https://www.funcionpublica.gov.co/dafpIndexerBHV/hvSigep/detallarHV/S1050007-8003-5</t>
  </si>
  <si>
    <t>https://www.funcionpublica.gov.co/dafpIndexerBHV/hvSigep/detallarHV/S754882-8003-5</t>
  </si>
  <si>
    <t>https://www.funcionpublica.gov.co/dafpIndexerBHV/hvSigep/detallarHV/S2807618-8003-5</t>
  </si>
  <si>
    <t>https://www.funcionpublica.gov.co/dafpIndexerBHV/hvSigep/detallarHV/S2808391-8003-5</t>
  </si>
  <si>
    <t>https://www.funcionpublica.gov.co/dafpIndexerBHV/hvSigep/detallarHV/S295323-8003-5</t>
  </si>
  <si>
    <t>https://www.funcionpublica.gov.co/dafpIndexerBHV/hvSigep/detallarHV/S4530917-8003-5</t>
  </si>
  <si>
    <t>https://www.funcionpublica.gov.co/dafpIndexerBHV/hvSigep/detallarHV/S5132067-8003-5</t>
  </si>
  <si>
    <t>https://www.funcionpublica.gov.co/dafpIndexerBHV/hvSigep/detallarHV/S3160819-8003-5</t>
  </si>
  <si>
    <t>https://www.funcionpublica.gov.co/dafpIndexerBHV/hvSigep/detallarHV/S3561636-8003-5</t>
  </si>
  <si>
    <t>https://www.funcionpublica.gov.co/dafpIndexerBHV/hvSigep/detallarHV/S26802-8003-5</t>
  </si>
  <si>
    <t>https://www.funcionpublica.gov.co/dafpIndexerBHV/hvSigep/detallarHV/S4829889-8003-5</t>
  </si>
  <si>
    <t>https://www.funcionpublica.gov.co/dafpIndexerBHV/hvSigep/detallarHV/S4758894-8003-5</t>
  </si>
  <si>
    <t>https://www.funcionpublica.gov.co/dafpIndexerBHV/hvSigep/detallarHV/S717539-8003-5</t>
  </si>
  <si>
    <t>https://www.funcionpublica.gov.co/dafpIndexerBHV/hvSigep/detallarHV/S3182922-8003-5</t>
  </si>
  <si>
    <t>https://www.funcionpublica.gov.co/dafpIndexerBHV/hvSigep/detallarHV/S2320174-8003-5</t>
  </si>
  <si>
    <t>https://www.funcionpublica.gov.co/dafpIndexerBHV/hvSigep/detallarHV/S4766672-8003-5</t>
  </si>
  <si>
    <t>https://www.funcionpublica.gov.co/dafpIndexerBHV/hvSigep/detallarHV/S64823-8003-5</t>
  </si>
  <si>
    <t>https://www.funcionpublica.gov.co/dafpIndexerBHV/hvSigep/detallarHV/S2180336-8003-5</t>
  </si>
  <si>
    <t>https://www.funcionpublica.gov.co/dafpIndexerBHV/hvSigep/detallarHV/S5188641-8003-5</t>
  </si>
  <si>
    <t>https://www.funcionpublica.gov.co/dafpIndexerBHV/hvSigep/detallarHV/S1701642-8003-5</t>
  </si>
  <si>
    <t>https://www.funcionpublica.gov.co/dafpIndexerBHV/hvSigep/detallarHV/S1097041-8003-5</t>
  </si>
  <si>
    <t>https://www.funcionpublica.gov.co/dafpIndexerBHV/hvSigep/detallarHV/S2364895-8003-5</t>
  </si>
  <si>
    <t>https://www.funcionpublica.gov.co/dafpIndexerBHV/hvSigep/detallarHV/S2807287-8003-5</t>
  </si>
  <si>
    <t>https://www.funcionpublica.gov.co/dafpIndexerBHV/hvSigep/detallarHV/S4610706-8003-5</t>
  </si>
  <si>
    <t>https://www.funcionpublica.gov.co/dafpIndexerBHV/hvSigep/detallarHV/S1626544-8003-5</t>
  </si>
  <si>
    <t>https://www.funcionpublica.gov.co/dafpIndexerBHV/hvSigep/detallarHV/S809979-8003-5</t>
  </si>
  <si>
    <t>https://www.funcionpublica.gov.co/dafpIndexerBHV/hvSigep/detallarHV/S315547-8003-5</t>
  </si>
  <si>
    <t>https://www.funcionpublica.gov.co/dafpIndexerBHV/hvSigep/detallarHV/S916817-8003-5</t>
  </si>
  <si>
    <t>https://www.funcionpublica.gov.co/dafpIndexerBHV/hvSigep/detallarHV/S2525252-8003-5</t>
  </si>
  <si>
    <t>https://www.funcionpublica.gov.co/dafpIndexerBHV/hvSigep/detallarHV/S2699535-8003-5</t>
  </si>
  <si>
    <t>https://www.funcionpublica.gov.co/dafpIndexerBHV/hvSigep/detallarHV/S4920829-8003-5</t>
  </si>
  <si>
    <t>https://www.funcionpublica.gov.co/dafpIndexerBHV/hvSigep/detallarHV/S1232411-8003-5</t>
  </si>
  <si>
    <t>https://www.funcionpublica.gov.co/dafpIndexerBHV/hvSigep/detallarHV/S2865727-8003-5</t>
  </si>
  <si>
    <t>https://www.funcionpublica.gov.co/dafpIndexerBHV/hvSigep/detallarHV/S3063970-8003-5</t>
  </si>
  <si>
    <t>https://www.funcionpublica.gov.co/dafpIndexerBHV/hvSigep/detallarHV/S1874557-8003-5</t>
  </si>
  <si>
    <t>https://www.funcionpublica.gov.co/dafpIndexerBHV/hvSigep/detallarHV/S903520-8003-5</t>
  </si>
  <si>
    <t>https://www.funcionpublica.gov.co/dafpIndexerBHV/hvSigep/detallarHV/S835788-8003-5</t>
  </si>
  <si>
    <t>https://www.funcionpublica.gov.co/dafpIndexerBHV/hvSigep/detallarHV/S1244240-8003-5</t>
  </si>
  <si>
    <t>https://www.funcionpublica.gov.co/dafpIndexerBHV/hvSigep/detallarHV/S805673-8003-5</t>
  </si>
  <si>
    <t>https://www.funcionpublica.gov.co/dafpIndexerBHV/hvSigep/detallarHV/S2332843-8003-5</t>
  </si>
  <si>
    <t>https://www.funcionpublica.gov.co/dafpIndexerBHV/hvSigep/detallarHV/S1314168-8003-5</t>
  </si>
  <si>
    <t>https://www.funcionpublica.gov.co/dafpIndexerBHV/hvSigep/detallarHV/S5159641-8003-5</t>
  </si>
  <si>
    <t>https://www.funcionpublica.gov.co/dafpIndexerBHV/hvSigep/detallarHV/S354282-8003-5</t>
  </si>
  <si>
    <t>https://www.funcionpublica.gov.co/dafpIndexerBHV/hvSigep/detallarHV/S2038749-8003-5</t>
  </si>
  <si>
    <t>https://www.funcionpublica.gov.co/dafpIndexerBHV/hvSigep/detallarHV/S1547073-8003-5</t>
  </si>
  <si>
    <t>https://www.funcionpublica.gov.co/dafpIndexerBHV/hvSigep/detallarHV/S2323690-8003-5</t>
  </si>
  <si>
    <t>https://www.funcionpublica.gov.co/dafpIndexerBHV/hvSigep/detallarHV/S1572611-8003-5</t>
  </si>
  <si>
    <t>https://www.funcionpublica.gov.co/dafpIndexerBHV/hvSigep/detallarHV/S4885296-8003-5</t>
  </si>
  <si>
    <t>https://www.funcionpublica.gov.co/dafpIndexerBHV/hvSigep/detallarHV/S4723534-8003-5</t>
  </si>
  <si>
    <t>https://www.funcionpublica.gov.co/dafpIndexerBHV/hvSigep/detallarHV/S5233721-8003-5</t>
  </si>
  <si>
    <t>https://www.funcionpublica.gov.co/dafpIndexerBHV/hvSigep/detallarHV/S1872769-8003-5</t>
  </si>
  <si>
    <t>https://www.funcionpublica.gov.co/dafpIndexerBHV/hvSigep/detallarHV/S3143978-8003-5</t>
  </si>
  <si>
    <t>https://www.funcionpublica.gov.co/dafpIndexerBHV/hvSigep/detallarHV/S2793078-8003-5</t>
  </si>
  <si>
    <t>https://www.funcionpublica.gov.co/dafpIndexerBHV/hvSigep/detallarHV/S333636-8003-5</t>
  </si>
  <si>
    <t>https://www.funcionpublica.gov.co/dafpIndexerBHV/hvSigep/detallarHV/S647986-8003-5</t>
  </si>
  <si>
    <t>https://www.funcionpublica.gov.co/dafpIndexerBHV/hvSigep/detallarHV/S893081-8003-5</t>
  </si>
  <si>
    <t>https://www.funcionpublica.gov.co/dafpIndexerBHV/hvSigep/detallarHV/S702921-8003-5</t>
  </si>
  <si>
    <t>https://www.funcionpublica.gov.co/dafpIndexerBHV/hvSigep/detallarHV/S1308093-8003-5</t>
  </si>
  <si>
    <t>https://www.funcionpublica.gov.co/dafpIndexerBHV/hvSigep/detallarHV/S1933329-8003-5</t>
  </si>
  <si>
    <t>https://www.funcionpublica.gov.co/dafpIndexerBHV/hvSigep/detallarHV/S5229439-8003-5</t>
  </si>
  <si>
    <t>https://www.funcionpublica.gov.co/dafpIndexerBHV/hvSigep/detallarHV/S555882-8003-5</t>
  </si>
  <si>
    <t>https://www.funcionpublica.gov.co/dafpIndexerBHV/hvSigep/detallarHV/S2332172-8003-5</t>
  </si>
  <si>
    <t>https://www.funcionpublica.gov.co/dafpIndexerBHV/hvSigep/detallarHV/S2356661-8003-5</t>
  </si>
  <si>
    <t>https://www.funcionpublica.gov.co/dafpIndexerBHV/hvSigep/detallarHV/S603328-8003-5</t>
  </si>
  <si>
    <t>https://www.funcionpublica.gov.co/dafpIndexerBHV/hvSigep/detallarHV/S4855581-8003-5</t>
  </si>
  <si>
    <t>https://www.funcionpublica.gov.co/dafpIndexerBHV/hvSigep/detallarHV/S701669-8003-5</t>
  </si>
  <si>
    <t>https://www.funcionpublica.gov.co/dafpIndexerBHV/hvSigep/detallarHV/S2871215-8003-5</t>
  </si>
  <si>
    <t>https://www.funcionpublica.gov.co/dafpIndexerBHV/hvSigep/detallarHV/S546165-8003-5</t>
  </si>
  <si>
    <t>https://www.funcionpublica.gov.co/dafpIndexerBHV/hvSigep/detallarHV/S529146-8003-5</t>
  </si>
  <si>
    <t>https://www.funcionpublica.gov.co/dafpIndexerBHV/hvSigep/detallarHV/S1456440-8003-5</t>
  </si>
  <si>
    <t>https://www.funcionpublica.gov.co/dafpIndexerBHV/hvSigep/detallarHV/S4695337-8003-5</t>
  </si>
  <si>
    <t>https://www.funcionpublica.gov.co/dafpIndexerBHV/hvSigep/detallarHV/S2346490-8003-5</t>
  </si>
  <si>
    <t>https://www.funcionpublica.gov.co/dafpIndexerBHV/hvSigep/detallarHV/S1143481-8003-5</t>
  </si>
  <si>
    <t>https://www.funcionpublica.gov.co/dafpIndexerBHV/hvSigep/detallarHV/S437643-8003-5</t>
  </si>
  <si>
    <t>https://www.funcionpublica.gov.co/dafpIndexerBHV/hvSigep/detallarHV/S784437-8003-5</t>
  </si>
  <si>
    <t>https://www.funcionpublica.gov.co/dafpIndexerBHV/hvSigep/detallarHV/S715073-8003-5</t>
  </si>
  <si>
    <t>https://www.funcionpublica.gov.co/dafpIndexerBHV/hvSigep/detallarHV/S951499-8003-5</t>
  </si>
  <si>
    <t>https://www.funcionpublica.gov.co/dafpIndexerBHV/hvSigep/detallarHV/S1908827-8003-5</t>
  </si>
  <si>
    <t>https://www.funcionpublica.gov.co/dafpIndexerBHV/hvSigep/detallarHV/S1959913-8003-5</t>
  </si>
  <si>
    <t>https://www.funcionpublica.gov.co/dafpIndexerBHV/hvSigep/detallarHV/S1761462-8003-5</t>
  </si>
  <si>
    <t>https://www.funcionpublica.gov.co/dafpIndexerBHV/hvSigep/detallarHV/S431833-8003-5</t>
  </si>
  <si>
    <t>https://www.funcionpublica.gov.co/dafpIndexerBHV/hvSigep/detallarHV/S4641777-8003-5</t>
  </si>
  <si>
    <t>https://www.funcionpublica.gov.co/dafpIndexerBHV/hvSigep/detallarHV/S5145809-8003-5</t>
  </si>
  <si>
    <t>https://www.funcionpublica.gov.co/dafpIndexerBHV/hvSigep/detallarHV/S4708637-8003-5</t>
  </si>
  <si>
    <t>https://www.funcionpublica.gov.co/dafpIndexerBHV/hvSigep/detallarHV/S1156366-8003-5</t>
  </si>
  <si>
    <t>https://www.funcionpublica.gov.co/dafpIndexerBHV/hvSigep/detallarHV/S502987-8003-5</t>
  </si>
  <si>
    <t>https://www.funcionpublica.gov.co/dafpIndexerBHV/hvSigep/detallarHV/S4869419-8003-5</t>
  </si>
  <si>
    <t>https://www.funcionpublica.gov.co/dafpIndexerBHV/hvSigep/detallarHV/S2895791-8003-5</t>
  </si>
  <si>
    <t>https://www.funcionpublica.gov.co/dafpIndexerBHV/hvSigep/detallarHV/S2329695-8003-5</t>
  </si>
  <si>
    <t>https://www.funcionpublica.gov.co/dafpIndexerBHV/hvSigep/detallarHV/S4599030-8003-5</t>
  </si>
  <si>
    <t>https://www.funcionpublica.gov.co/dafpIndexerBHV/hvSigep/detallarHV/S2944700-8003-5</t>
  </si>
  <si>
    <t>https://www.funcionpublica.gov.co/dafpIndexerBHV/hvSigep/detallarHV/S783240-8003-5</t>
  </si>
  <si>
    <t>https://www.funcionpublica.gov.co/dafpIndexerBHV/hvSigep/detallarHV/S1899637-8003-5</t>
  </si>
  <si>
    <t>https://www.funcionpublica.gov.co/dafpIndexerBHV/hvSigep/detallarHV/S3158674-8003-5</t>
  </si>
  <si>
    <t>https://www.funcionpublica.gov.co/dafpIndexerBHV/hvSigep/detallarHV/S4742317-8003-5</t>
  </si>
  <si>
    <t>https://www.funcionpublica.gov.co/dafpIndexerBHV/hvSigep/detallarHV/S682386-8003-5</t>
  </si>
  <si>
    <t>https://www.funcionpublica.gov.co/dafpIndexerBHV/hvSigep/detallarHV/S778180-8003-5</t>
  </si>
  <si>
    <t>https://www.funcionpublica.gov.co/dafpIndexerBHV/hvSigep/detallarHV/S1892642-8003-5</t>
  </si>
  <si>
    <t>https://www.funcionpublica.gov.co/dafpIndexerBHV/hvSigep/detallarHV/S85650-8003-5</t>
  </si>
  <si>
    <t>https://www.funcionpublica.gov.co/dafpIndexerBHV/hvSigep/detallarHV/S1118779-8003-5</t>
  </si>
  <si>
    <t>https://www.funcionpublica.gov.co/dafpIndexerBHV/hvSigep/detallarHV/S3992724-8003-5</t>
  </si>
  <si>
    <t>https://www.funcionpublica.gov.co/dafpIndexerBHV/hvSigep/detallarHV/S29749-8003-5</t>
  </si>
  <si>
    <t>https://www.funcionpublica.gov.co/dafpIndexerBHV/hvSigep/detallarHV/S4654625-8003-5</t>
  </si>
  <si>
    <t>https://www.funcionpublica.gov.co/dafpIndexerBHV/hvSigep/detallarHV/S4774925-8003-5</t>
  </si>
  <si>
    <t>https://www.funcionpublica.gov.co/dafpIndexerBHV/hvSigep/detallarHV/S4327643-8003-5</t>
  </si>
  <si>
    <t>https://www.funcionpublica.gov.co/dafpIndexerBHV/hvSigep/detallarHV/S4856503-8003-5</t>
  </si>
  <si>
    <t>https://www.funcionpublica.gov.co/dafpIndexerBHV/hvSigep/detallarHV/S4804920-8003-5</t>
  </si>
  <si>
    <t>https://www.funcionpublica.gov.co/dafpIndexerBHV/hvSigep/detallarHV/S2838035-8003-5</t>
  </si>
  <si>
    <t>https://www.funcionpublica.gov.co/dafpIndexerBHV/hvSigep/detallarHV/S1715653-8003-5</t>
  </si>
  <si>
    <t>https://www.funcionpublica.gov.co/dafpIndexerBHV/hvSigep/detallarHV/S4464889-8003-5</t>
  </si>
  <si>
    <t>https://www.funcionpublica.gov.co/dafpIndexerBHV/hvSigep/detallarHV/S502294-8003-5</t>
  </si>
  <si>
    <t>https://www.funcionpublica.gov.co/dafpIndexerBHV/hvSigep/detallarHV/S1008437-8003-5</t>
  </si>
  <si>
    <t>https://www.funcionpublica.gov.co/dafpIndexerBHV/hvSigep/detallarHV/S492276-8003-5</t>
  </si>
  <si>
    <t>https://www.funcionpublica.gov.co/dafpIndexerBHV/hvSigep/detallarHV/S4731457-8003-5</t>
  </si>
  <si>
    <t>https://www.funcionpublica.gov.co/dafpIndexerBHV/hvSigep/detallarHV/S754049-8003-5</t>
  </si>
  <si>
    <t>https://www.funcionpublica.gov.co/dafpIndexerBHV/hvSigep/detallarHV/S4687362-8003-5</t>
  </si>
  <si>
    <t>https://www.funcionpublica.gov.co/dafpIndexerBHV/hvSigep/detallarHV/S230018-8003-5</t>
  </si>
  <si>
    <t>https://www.funcionpublica.gov.co/dafpIndexerBHV/hvSigep/detallarHV/S1872026-8003-5</t>
  </si>
  <si>
    <t>https://www.funcionpublica.gov.co/dafpIndexerBHV/hvSigep/detallarHV/S1251967-8003-5</t>
  </si>
  <si>
    <t>https://www.funcionpublica.gov.co/dafpIndexerBHV/hvSigep/detallarHV/S2059083-8003-5</t>
  </si>
  <si>
    <t>https://www.funcionpublica.gov.co/dafpIndexerBHV/hvSigep/detallarHV/S439508-8003-5</t>
  </si>
  <si>
    <t>https://www.funcionpublica.gov.co/dafpIndexerBHV/hvSigep/detallarHV/S711632-8003-5</t>
  </si>
  <si>
    <t>https://www.funcionpublica.gov.co/dafpIndexerBHV/hvSigep/detallarHV/S3068132-8003-5</t>
  </si>
  <si>
    <t>https://www.funcionpublica.gov.co/dafpIndexerBHV/hvSigep/detallarHV/S5081660-8003-5</t>
  </si>
  <si>
    <t>https://www.funcionpublica.gov.co/dafpIndexerBHV/hvSigep/detallarHV/S4524329-8003-5</t>
  </si>
  <si>
    <t>https://www.funcionpublica.gov.co/dafpIndexerBHV/hvSigep/detallarHV/S5073793-8003-5</t>
  </si>
  <si>
    <t>https://www.funcionpublica.gov.co/dafpIndexerBHV/hvSigep/detallarHV/S1073519-8003-5</t>
  </si>
  <si>
    <t>https://www.funcionpublica.gov.co/dafpIndexerBHV/hvSigep/detallarHV/S824347-8003-5</t>
  </si>
  <si>
    <t>https://www.funcionpublica.gov.co/dafpIndexerBHV/hvSigep/detallarHV/S859516-8003-5</t>
  </si>
  <si>
    <t>https://www.funcionpublica.gov.co/dafpIndexerBHV/hvSigep/detallarHV/S5081106-8003-5</t>
  </si>
  <si>
    <t>https://www.funcionpublica.gov.co/dafpIndexerBHV/hvSigep/detallarHV/S3129894-8003-5</t>
  </si>
  <si>
    <t>https://www.funcionpublica.gov.co/dafpIndexerBHV/hvSigep/detallarHV/S1124954-8003-5</t>
  </si>
  <si>
    <t>https://www.funcionpublica.gov.co/dafpIndexerBHV/hvSigep/detallarHV/S835776-8003-5</t>
  </si>
  <si>
    <t>https://www.funcionpublica.gov.co/dafpIndexerBHV/hvSigep/detallarHV/S778649-8003-5</t>
  </si>
  <si>
    <t>https://www.funcionpublica.gov.co/dafpIndexerBHV/hvSigep/detallarHV/S445039-8003-5</t>
  </si>
  <si>
    <t>https://www.funcionpublica.gov.co/dafpIndexerBHV/hvSigep/detallarHV/S786872-8003-5</t>
  </si>
  <si>
    <t>https://www.funcionpublica.gov.co/dafpIndexerBHV/hvSigep/detallarHV/S1343954-8003-5</t>
  </si>
  <si>
    <t>https://www.funcionpublica.gov.co/dafpIndexerBHV/hvSigep/detallarHV/S350991-8003-5</t>
  </si>
  <si>
    <t>https://www.funcionpublica.gov.co/dafpIndexerBHV/hvSigep/detallarHV/S587908-8003-5</t>
  </si>
  <si>
    <t>https://www.funcionpublica.gov.co/dafpIndexerBHV/hvSigep/detallarHV/S586161-8003-5</t>
  </si>
  <si>
    <t>https://www.funcionpublica.gov.co/dafpIndexerBHV/hvSigep/detallarHV/S2350878-8003-5</t>
  </si>
  <si>
    <t>https://www.funcionpublica.gov.co/dafpIndexerBHV/hvSigep/detallarHV/S5155943-8003-5</t>
  </si>
  <si>
    <t>https://www.funcionpublica.gov.co/dafpIndexerBHV/hvSigep/detallarHV/S1740896-8003-5</t>
  </si>
  <si>
    <t>https://www.funcionpublica.gov.co/dafpIndexerBHV/hvSigep/detallarHV/S68586-8003-5</t>
  </si>
  <si>
    <t>https://www.funcionpublica.gov.co/dafpIndexerBHV/hvSigep/detallarHV/S31198-8003-5</t>
  </si>
  <si>
    <t>https://www.funcionpublica.gov.co/dafpIndexerBHV/hvSigep/detallarHV/S1334815-8003-5</t>
  </si>
  <si>
    <t>https://www.funcionpublica.gov.co/dafpIndexerBHV/hvSigep/detallarHV/S3019892-8003-5</t>
  </si>
  <si>
    <t>https://www.funcionpublica.gov.co/dafpIndexerBHV/hvSigep/detallarHV/S4619080-8003-5</t>
  </si>
  <si>
    <t>https://www.funcionpublica.gov.co/dafpIndexerBHV/hvSigep/detallarHV/S4901810-8003-5</t>
  </si>
  <si>
    <t>https://www.funcionpublica.gov.co/dafpIndexerBHV/hvSigep/detallarHV/S4912517-8003-5</t>
  </si>
  <si>
    <t>https://www.funcionpublica.gov.co/dafpIndexerBHV/hvSigep/detallarHV/S807868-8003-5</t>
  </si>
  <si>
    <t>https://www.funcionpublica.gov.co/dafpIndexerBHV/hvSigep/detallarHV/S2420432-8003-5</t>
  </si>
  <si>
    <t>https://www.funcionpublica.gov.co/dafpIndexerBHV/hvSigep/detallarHV/S4948639-8003-5</t>
  </si>
  <si>
    <t>https://www.funcionpublica.gov.co/dafpIndexerBHV/hvSigep/detallarHV/S1978161-8003-5</t>
  </si>
  <si>
    <t>https://www.funcionpublica.gov.co/dafpIndexerBHV/hvSigep/detallarHV/S4372645-8003-5</t>
  </si>
  <si>
    <t>https://www.funcionpublica.gov.co/dafpIndexerBHV/hvSigep/detallarHV/S5060958-8003-5</t>
  </si>
  <si>
    <t>https://www.funcionpublica.gov.co/dafpIndexerBHV/hvSigep/detallarHV/S2756747-8003-5</t>
  </si>
  <si>
    <t>https://www.funcionpublica.gov.co/dafpIndexerBHV/hvSigep/detallarHV/S1625447-8003-5</t>
  </si>
  <si>
    <t>https://www.funcionpublica.gov.co/dafpIndexerBHV/hvSigep/detallarHV/S4744798-8003-5</t>
  </si>
  <si>
    <t>https://www.funcionpublica.gov.co/dafpIndexerBHV/hvSigep/detallarHV/S1187088-8003-5</t>
  </si>
  <si>
    <t>https://www.funcionpublica.gov.co/dafpIndexerBHV/hvSigep/detallarHV/S2323691-8003-5</t>
  </si>
  <si>
    <t>https://www.funcionpublica.gov.co/dafpIndexerBHV/hvSigep/detallarHV/S1947677-8003-5</t>
  </si>
  <si>
    <t>https://www.funcionpublica.gov.co/dafpIndexerBHV/hvSigep/detallarHV/S1868267-8003-5</t>
  </si>
  <si>
    <t>https://www.funcionpublica.gov.co/dafpIndexerBHV/hvSigep/detallarHV/S2277069-8003-5</t>
  </si>
  <si>
    <t>https://www.funcionpublica.gov.co/dafpIndexerBHV/hvSigep/detallarHV/S2327029-8003-5</t>
  </si>
  <si>
    <t>https://www.funcionpublica.gov.co/dafpIndexerBHV/hvSigep/detallarHV/S4699559-8003-5</t>
  </si>
  <si>
    <t>https://www.funcionpublica.gov.co/dafpIndexerBHV/hvSigep/detallarHV/S2170938-8003-5</t>
  </si>
  <si>
    <t>https://www.funcionpublica.gov.co/dafpIndexerBHV/hvSigep/detallarHV/S2306702-8003-5</t>
  </si>
  <si>
    <t>https://www.funcionpublica.gov.co/dafpIndexerBHV/hvSigep/detallarHV/S4665480-8003-5</t>
  </si>
  <si>
    <t>https://www.funcionpublica.gov.co/dafpIndexerBHV/hvSigep/detallarHV/S782789-8003-5</t>
  </si>
  <si>
    <t>https://www.funcionpublica.gov.co/dafpIndexerBHV/hvSigep/detallarHV/S1469018-8003-5</t>
  </si>
  <si>
    <t>https://www.funcionpublica.gov.co/dafpIndexerBHV/hvSigep/detallarHV/S2576961-8003-5</t>
  </si>
  <si>
    <t>https://www.funcionpublica.gov.co/dafpIndexerBHV/hvSigep/detallarHV/S1814353-8003-5</t>
  </si>
  <si>
    <t>https://www.funcionpublica.gov.co/dafpIndexerBHV/hvSigep/detallarHV/S2320327-8003-5</t>
  </si>
  <si>
    <t>https://www.funcionpublica.gov.co/dafpIndexerBHV/hvSigep/detallarHV/S383818-8003-5</t>
  </si>
  <si>
    <t>https://www.funcionpublica.gov.co/dafpIndexerBHV/hvSigep/detallarHV/S1941729-8003-5</t>
  </si>
  <si>
    <t>https://www.funcionpublica.gov.co/dafpIndexerBHV/hvSigep/detallarHV/S908864-8003-5</t>
  </si>
  <si>
    <t>https://www.funcionpublica.gov.co/dafpIndexerBHV/hvSigep/detallarHV/S2359944-8003-5</t>
  </si>
  <si>
    <t>https://www.funcionpublica.gov.co/dafpIndexerBHV/hvSigep/detallarHV/S5055128-8003-5</t>
  </si>
  <si>
    <t>https://www.funcionpublica.gov.co/dafpIndexerBHV/hvSigep/detallarHV/S4561462-8003-5</t>
  </si>
  <si>
    <t>https://www.funcionpublica.gov.co/dafpIndexerBHV/hvSigep/detallarHV/S4143692-8003-5</t>
  </si>
  <si>
    <t>https://www.funcionpublica.gov.co/dafpIndexerBHV/hvSigep/detallarHV/S1932413-8003-5</t>
  </si>
  <si>
    <t>https://www.funcionpublica.gov.co/dafpIndexerBHV/hvSigep/detallarHV/S4924466-8003-5</t>
  </si>
  <si>
    <t>https://www.funcionpublica.gov.co/dafpIndexerBHV/hvSigep/detallarHV/S806908-8003-5</t>
  </si>
  <si>
    <t>https://www.funcionpublica.gov.co/dafpIndexerBHV/hvSigep/detallarHV/S364972-8003-5</t>
  </si>
  <si>
    <t>https://www.funcionpublica.gov.co/dafpIndexerBHV/hvSigep/detallarHV/S586162-8003-5</t>
  </si>
  <si>
    <t>https://www.funcionpublica.gov.co/dafpIndexerBHV/hvSigep/detallarHV/S696344-8003-5</t>
  </si>
  <si>
    <t>https://www.funcionpublica.gov.co/dafpIndexerBHV/hvSigep/detallarHV/S5190247-8003-5</t>
  </si>
  <si>
    <t>https://www.funcionpublica.gov.co/dafpIndexerBHV/hvSigep/detallarHV/S4883077-8003-5</t>
  </si>
  <si>
    <t>https://www.funcionpublica.gov.co/dafpIndexerBHV/hvSigep/detallarHV/S1265282-8003-5</t>
  </si>
  <si>
    <t>https://www.funcionpublica.gov.co/dafpIndexerBHV/hvSigep/detallarHV/S884140-8003-5</t>
  </si>
  <si>
    <t>https://www.funcionpublica.gov.co/dafpIndexerBHV/hvSigep/detallarHV/S1734622-8003-5</t>
  </si>
  <si>
    <t>https://www.funcionpublica.gov.co/dafpIndexerBHV/hvSigep/detallarHV/S4593854-8003-5</t>
  </si>
  <si>
    <t>https://www.funcionpublica.gov.co/dafpIndexerBHV/hvSigep/detallarHV/S1295242-8003-5</t>
  </si>
  <si>
    <t>https://www.funcionpublica.gov.co/dafpIndexerBHV/hvSigep/detallarHV/S1556590-8003-5</t>
  </si>
  <si>
    <t>https://www.funcionpublica.gov.co/dafpIndexerBHV/hvSigep/detallarHV/S889386-8003-5</t>
  </si>
  <si>
    <t>https://www.funcionpublica.gov.co/dafpIndexerBHV/hvSigep/detallarHV/S2954511-8003-5</t>
  </si>
  <si>
    <t>https://www.funcionpublica.gov.co/dafpIndexerBHV/hvSigep/detallarHV/S187340-8003-5</t>
  </si>
  <si>
    <t>https://www.funcionpublica.gov.co/dafpIndexerBHV/hvSigep/detallarHV/S1968950-8003-5</t>
  </si>
  <si>
    <t>https://www.funcionpublica.gov.co/dafpIndexerBHV/hvSigep/detallarHV/S4614545-8003-5</t>
  </si>
  <si>
    <t>https://www.funcionpublica.gov.co/dafpIndexerBHV/hvSigep/detallarHV/S1449375-8003-5</t>
  </si>
  <si>
    <t>https://www.funcionpublica.gov.co/dafpIndexerBHV/hvSigep/detallarHV/S5193312-8003-5</t>
  </si>
  <si>
    <t>https://www.funcionpublica.gov.co/dafpIndexerBHV/hvSigep/detallarHV/S49578-8003-5</t>
  </si>
  <si>
    <t>https://www.funcionpublica.gov.co/dafpIndexerBHV/hvSigep/detallarHV/S257138-8003-5</t>
  </si>
  <si>
    <t>https://www.funcionpublica.gov.co/dafpIndexerBHV/hvSigep/detallarHV/S4721585-8003-5</t>
  </si>
  <si>
    <t>https://www.funcionpublica.gov.co/dafpIndexerBHV/hvSigep/detallarHV/S4884699-8003-5</t>
  </si>
  <si>
    <t>https://www.funcionpublica.gov.co/dafpIndexerBHV/hvSigep/detallarHV/S2284442-8003-5</t>
  </si>
  <si>
    <t>https://www.funcionpublica.gov.co/dafpIndexerBHV/hvSigep/detallarHV/S634523-8003-5</t>
  </si>
  <si>
    <t>https://www.funcionpublica.gov.co/dafpIndexerBHV/hvSigep/detallarHV/S1218299-8003-5</t>
  </si>
  <si>
    <t>https://www.funcionpublica.gov.co/dafpIndexerBHV/hvSigep/detallarHV/S5134591-8003-5</t>
  </si>
  <si>
    <t>https://www.funcionpublica.gov.co/dafpIndexerBHV/hvSigep/detallarHV/S2056675-8003-5</t>
  </si>
  <si>
    <t>https://www.funcionpublica.gov.co/dafpIndexerBHV/hvSigep/detallarHV/S1524937-8003-5</t>
  </si>
  <si>
    <t>https://www.funcionpublica.gov.co/dafpIndexerBHV/hvSigep/detallarHV/S1270098-8003-5</t>
  </si>
  <si>
    <t>https://www.funcionpublica.gov.co/dafpIndexerBHV/hvSigep/detallarHV/S1969912-8003-5</t>
  </si>
  <si>
    <t>https://www.funcionpublica.gov.co/dafpIndexerBHV/hvSigep/detallarHV/S3047806-8003-5</t>
  </si>
  <si>
    <t>https://www.funcionpublica.gov.co/dafpIndexerBHV/hvSigep/detallarHV/S111961-8003-5</t>
  </si>
  <si>
    <t>https://www.funcionpublica.gov.co/dafpIndexerBHV/hvSigep/detallarHV/S3173152-8003-5</t>
  </si>
  <si>
    <t>https://www.funcionpublica.gov.co/dafpIndexerBHV/hvSigep/detallarHV/S2267899-8003-5</t>
  </si>
  <si>
    <t>https://www.funcionpublica.gov.co/dafpIndexerBHV/hvSigep/detallarHV/S4396033-8003-5</t>
  </si>
  <si>
    <t>https://www.funcionpublica.gov.co/dafpIndexerBHV/hvSigep/detallarHV/S1210094-8003-5</t>
  </si>
  <si>
    <t>https://www.funcionpublica.gov.co/dafpIndexerBHV/hvSigep/detallarHV/S1512014-8003-5</t>
  </si>
  <si>
    <t>https://www.funcionpublica.gov.co/dafpIndexerBHV/hvSigep/detallarHV/S4464956-8003-5</t>
  </si>
  <si>
    <t>https://www.funcionpublica.gov.co/dafpIndexerBHV/hvSigep/detallarHV/S5231077-8003-5</t>
  </si>
  <si>
    <t>https://www.funcionpublica.gov.co/dafpIndexerBHV/hvSigep/detallarHV/S5203136-8003-5</t>
  </si>
  <si>
    <t>https://www.funcionpublica.gov.co/dafpIndexerBHV/hvSigep/detallarHV/S2933790-8003-5</t>
  </si>
  <si>
    <t>https://www.funcionpublica.gov.co/dafpIndexerBHV/hvSigep/detallarHV/S5070548-8003-5</t>
  </si>
  <si>
    <t>https://www.funcionpublica.gov.co/dafpIndexerBHV/hvSigep/detallarHV/S632927-8003-5</t>
  </si>
  <si>
    <t>https://www.funcionpublica.gov.co/dafpIndexerBHV/hvSigep/detallarHV/S2004061-8003-5</t>
  </si>
  <si>
    <t>https://www.funcionpublica.gov.co/dafpIndexerBHV/hvSigep/detallarHV/S345416-8003-5</t>
  </si>
  <si>
    <t>https://www.funcionpublica.gov.co/dafpIndexerBHV/hvSigep/detallarHV/S2338852-8003-5</t>
  </si>
  <si>
    <t>https://www.funcionpublica.gov.co/dafpIndexerBHV/hvSigep/detallarHV/S4778281-8003-5</t>
  </si>
  <si>
    <t>https://www.funcionpublica.gov.co/dafpIndexerBHV/hvSigep/detallarHV/S134043-8003-5</t>
  </si>
  <si>
    <t>https://www.funcionpublica.gov.co/dafpIndexerBHV/hvSigep/detallarHV/S607410-8003-5</t>
  </si>
  <si>
    <t>https://www.funcionpublica.gov.co/dafpIndexerBHV/hvSigep/detallarHV/S927643-8003-5</t>
  </si>
  <si>
    <t>https://www.funcionpublica.gov.co/dafpIndexerBHV/hvSigep/detallarHV/S47633-8003-5</t>
  </si>
  <si>
    <t>https://www.funcionpublica.gov.co/dafpIndexerBHV/hvSigep/detallarHV/S437672-8003-5</t>
  </si>
  <si>
    <t>https://www.funcionpublica.gov.co/dafpIndexerBHV/hvSigep/detallarHV/S3071158-8003-5</t>
  </si>
  <si>
    <t>https://www.funcionpublica.gov.co/dafpIndexerBHV/hvSigep/detallarHV/S4809031-8003-5</t>
  </si>
  <si>
    <t>https://www.funcionpublica.gov.co/dafpIndexerBHV/hvSigep/detallarHV/S587226-8003-5</t>
  </si>
  <si>
    <t>https://www.funcionpublica.gov.co/dafpIndexerBHV/hvSigep/detallarHV/S4809573-8003-5</t>
  </si>
  <si>
    <t>https://www.funcionpublica.gov.co/dafpIndexerBHV/hvSigep/detallarHV/S2444456-8003-5</t>
  </si>
  <si>
    <t>https://www.funcionpublica.gov.co/dafpIndexerBHV/hvSigep/detallarHV/S4263572-8003-5</t>
  </si>
  <si>
    <t>https://www.funcionpublica.gov.co/dafpIndexerBHV/hvSigep/detallarHV/S4215020-8003-5</t>
  </si>
  <si>
    <t>https://www.funcionpublica.gov.co/dafpIndexerBHV/hvSigep/detallarHV/S4231406-8003-5</t>
  </si>
  <si>
    <t>https://www.funcionpublica.gov.co/dafpIndexerBHV/hvSigep/detallarHV/S936091-8003-5</t>
  </si>
  <si>
    <t>https://www.funcionpublica.gov.co/dafpIndexerBHV/hvSigep/detallarHV/S3265522-8003-5</t>
  </si>
  <si>
    <t>https://www.funcionpublica.gov.co/dafpIndexerBHV/hvSigep/detallarHV/S5207130-8003-5</t>
  </si>
  <si>
    <t>https://www.funcionpublica.gov.co/dafpIndexerBHV/hvSigep/detallarHV/S14859-8003-5</t>
  </si>
  <si>
    <t>https://www.funcionpublica.gov.co/dafpIndexerBHV/hvSigep/detallarHV/S2351879-8003-5</t>
  </si>
  <si>
    <t>https://www.funcionpublica.gov.co/dafpIndexerBHV/hvSigep/detallarHV/S743897-8003-5</t>
  </si>
  <si>
    <t>https://www.funcionpublica.gov.co/dafpIndexerBHV/hvSigep/detallarHV/S4661362-8003-5</t>
  </si>
  <si>
    <t>https://www.funcionpublica.gov.co/dafpIndexerBHV/hvSigep/detallarHV/S402433-8003-5</t>
  </si>
  <si>
    <t>https://www.funcionpublica.gov.co/dafpIndexerBHV/hvSigep/detallarHV/S2446135-8003-5</t>
  </si>
  <si>
    <t>https://www.funcionpublica.gov.co/dafpIndexerBHV/hvSigep/detallarHV/S586736-8003-5</t>
  </si>
  <si>
    <t>https://www.funcionpublica.gov.co/dafpIndexerBHV/hvSigep/detallarHV/S1969575-8003-5</t>
  </si>
  <si>
    <t>https://www.funcionpublica.gov.co/dafpIndexerBHV/hvSigep/detallarHV/S2424867-8003-5</t>
  </si>
  <si>
    <t>https://www.funcionpublica.gov.co/dafpIndexerBHV/hvSigep/detallarHV/S411737-8003-5</t>
  </si>
  <si>
    <t>https://www.funcionpublica.gov.co/dafpIndexerBHV/hvSigep/detallarHV/S4899117-8003-5</t>
  </si>
  <si>
    <t>https://www.funcionpublica.gov.co/dafpIndexerBHV/hvSigep/detallarHV/S4602837-8003-5</t>
  </si>
  <si>
    <t>https://www.funcionpublica.gov.co/dafpIndexerBHV/hvSigep/detallarHV/S44523-8003-5</t>
  </si>
  <si>
    <t>https://www.funcionpublica.gov.co/dafpIndexerBHV/hvSigep/detallarHV/S1027516-8003-5</t>
  </si>
  <si>
    <t>https://www.funcionpublica.gov.co/dafpIndexerBHV/hvSigep/detallarHV/S902323-8003-5</t>
  </si>
  <si>
    <t>https://www.funcionpublica.gov.co/dafpIndexerBHV/hvSigep/detallarHV/S4735304-8003-5</t>
  </si>
  <si>
    <t>https://www.funcionpublica.gov.co/dafpIndexerBHV/hvSigep/detallarHV/S2780005-8003-5</t>
  </si>
  <si>
    <t>https://www.funcionpublica.gov.co/dafpIndexerBHV/hvSigep/detallarHV/S619002-8003-5</t>
  </si>
  <si>
    <t>https://www.funcionpublica.gov.co/dafpIndexerBHV/hvSigep/detallarHV/S856068-8003-5</t>
  </si>
  <si>
    <t>https://www.funcionpublica.gov.co/dafpIndexerBHV/hvSigep/detallarHV/S4695761-8003-5</t>
  </si>
  <si>
    <t>https://www.funcionpublica.gov.co/dafpIndexerBHV/hvSigep/detallarHV/S1720301-8003-5</t>
  </si>
  <si>
    <t>https://www.funcionpublica.gov.co/dafpIndexerBHV/hvSigep/detallarHV/S1149554-8003-5</t>
  </si>
  <si>
    <t>https://www.funcionpublica.gov.co/dafpIndexerBHV/hvSigep/detallarHV/S1615937-8003-5</t>
  </si>
  <si>
    <t>https://www.funcionpublica.gov.co/dafpIndexerBHV/hvSigep/detallarHV/S4164621-8003-5</t>
  </si>
  <si>
    <t>https://www.funcionpublica.gov.co/dafpIndexerBHV/hvSigep/detallarHV/S4961332-8003-5</t>
  </si>
  <si>
    <t>https://www.funcionpublica.gov.co/dafpIndexerBHV/hvSigep/detallarHV/S4903318-8003-5</t>
  </si>
  <si>
    <t>https://www.funcionpublica.gov.co/dafpIndexerBHV/hvSigep/detallarHV/S3001744-8003-5</t>
  </si>
  <si>
    <t>https://www.funcionpublica.gov.co/dafpIndexerBHV/hvSigep/detallarHV/S2323695-8003-5</t>
  </si>
  <si>
    <t>https://www.funcionpublica.gov.co/dafpIndexerBHV/hvSigep/detallarHV/S682154-8003-5</t>
  </si>
  <si>
    <t>https://www.funcionpublica.gov.co/dafpIndexerBHV/hvSigep/detallarHV/S1888448-8003-5</t>
  </si>
  <si>
    <t>https://www.funcionpublica.gov.co/dafpIndexerBHV/hvSigep/detallarHV/S4929299-8003-5</t>
  </si>
  <si>
    <t>https://www.funcionpublica.gov.co/dafpIndexerBHV/hvSigep/detallarHV/S4952039-8003-5</t>
  </si>
  <si>
    <t>https://www.funcionpublica.gov.co/dafpIndexerBHV/hvSigep/detallarHV/S4697264-8003-5</t>
  </si>
  <si>
    <t>https://www.funcionpublica.gov.co/dafpIndexerBHV/hvSigep/detallarHV/S2440280-8003-5</t>
  </si>
  <si>
    <t>https://www.funcionpublica.gov.co/dafpIndexerBHV/hvSigep/detallarHV/S644960-8003-5</t>
  </si>
  <si>
    <t>https://www.funcionpublica.gov.co/dafpIndexerBHV/hvSigep/detallarHV/S831188-8003-5</t>
  </si>
  <si>
    <t>https://www.funcionpublica.gov.co/dafpIndexerBHV/hvSigep/detallarHV/S1835130-8003-5</t>
  </si>
  <si>
    <t>https://www.funcionpublica.gov.co/dafpIndexerBHV/hvSigep/detallarHV/S2117145-8003-5</t>
  </si>
  <si>
    <t>https://www.funcionpublica.gov.co/dafpIndexerBHV/hvSigep/detallarHV/S4420921-8003-5</t>
  </si>
  <si>
    <t>https://www.funcionpublica.gov.co/dafpIndexerBHV/hvSigep/detallarHV/S1714367-8003-5</t>
  </si>
  <si>
    <t>https://www.funcionpublica.gov.co/dafpIndexerBHV/hvSigep/detallarHV/S1098096-8003-5</t>
  </si>
  <si>
    <t>https://www.funcionpublica.gov.co/dafpIndexerBHV/hvSigep/detallarHV/S5172964-8003-5</t>
  </si>
  <si>
    <t>https://www.funcionpublica.gov.co/dafpIndexerBHV/hvSigep/detallarHV/S2346154-8003-5</t>
  </si>
  <si>
    <t>https://www.funcionpublica.gov.co/dafpIndexerBHV/hvSigep/detallarHV/S347664-8003-5</t>
  </si>
  <si>
    <t>https://www.funcionpublica.gov.co/dafpIndexerBHV/hvSigep/detallarHV/S2742269-8003-5</t>
  </si>
  <si>
    <t>https://www.funcionpublica.gov.co/dafpIndexerBHV/hvSigep/detallarHV/S324536-8003-5</t>
  </si>
  <si>
    <t>https://www.funcionpublica.gov.co/dafpIndexerBHV/hvSigep/detallarHV/S2546339-8003-5</t>
  </si>
  <si>
    <t>https://www.funcionpublica.gov.co/dafpIndexerBHV/hvSigep/detallarHV/S494864-8003-5</t>
  </si>
  <si>
    <t>https://www.funcionpublica.gov.co/dafpIndexerBHV/hvSigep/detallarHV/S2636678-8003-5</t>
  </si>
  <si>
    <t>https://www.funcionpublica.gov.co/dafpIndexerBHV/hvSigep/detallarHV/S4409606-8003-5</t>
  </si>
  <si>
    <t>https://www.funcionpublica.gov.co/dafpIndexerBHV/hvSigep/detallarHV/S762445-8003-5</t>
  </si>
  <si>
    <t>https://www.funcionpublica.gov.co/dafpIndexerBHV/hvSigep/detallarHV/S4138872-8003-5</t>
  </si>
  <si>
    <t>https://www.funcionpublica.gov.co/dafpIndexerBHV/hvSigep/detallarHV/S2375689-8003-5</t>
  </si>
  <si>
    <t>https://www.funcionpublica.gov.co/dafpIndexerBHV/hvSigep/detallarHV/S1544848-8003-5</t>
  </si>
  <si>
    <t>https://www.funcionpublica.gov.co/dafpIndexerBHV/hvSigep/detallarHV/S1889907-8003-5</t>
  </si>
  <si>
    <t>https://www.funcionpublica.gov.co/dafpIndexerBHV/hvSigep/detallarHV/S5072036-8003-5</t>
  </si>
  <si>
    <t>https://www.funcionpublica.gov.co/dafpIndexerBHV/hvSigep/detallarHV/S2437753-8003-5</t>
  </si>
  <si>
    <t>https://www.funcionpublica.gov.co/dafpIndexerBHV/hvSigep/detallarHV/S4836404-8003-5</t>
  </si>
  <si>
    <t>https://www.funcionpublica.gov.co/dafpIndexerBHV/hvSigep/detallarHV/S5085254-8003-5</t>
  </si>
  <si>
    <t>https://www.funcionpublica.gov.co/dafpIndexerBHV/hvSigep/detallarHV/S2021365-8003-5</t>
  </si>
  <si>
    <t>https://www.funcionpublica.gov.co/dafpIndexerBHV/hvSigep/detallarHV/S376429-8003-5</t>
  </si>
  <si>
    <t>https://www.funcionpublica.gov.co/dafpIndexerBHV/hvSigep/detallarHV/S4511118-8003-5</t>
  </si>
  <si>
    <t>https://www.funcionpublica.gov.co/dafpIndexerBHV/hvSigep/detallarHV/S1985705-8003-5</t>
  </si>
  <si>
    <t>https://www.funcionpublica.gov.co/dafpIndexerBHV/hvSigep/detallarHV/S1969815-8003-5</t>
  </si>
  <si>
    <t>https://www.funcionpublica.gov.co/dafpIndexerBHV/hvSigep/detallarHV/S4683305-8003-5</t>
  </si>
  <si>
    <t>https://www.funcionpublica.gov.co/dafpIndexerBHV/hvSigep/detallarHV/S2759603-8003-5</t>
  </si>
  <si>
    <t>https://www.funcionpublica.gov.co/dafpIndexerBHV/hvSigep/detallarHV/S590166-8003-5</t>
  </si>
  <si>
    <t>https://www.funcionpublica.gov.co/dafpIndexerBHV/hvSigep/detallarHV/S1353757-8003-5</t>
  </si>
  <si>
    <t>https://www.funcionpublica.gov.co/dafpIndexerBHV/hvSigep/detallarHV/S3359594-8003-5</t>
  </si>
  <si>
    <t>https://www.funcionpublica.gov.co/dafpIndexerBHV/hvSigep/detallarHV/S4819393-8003-5</t>
  </si>
  <si>
    <t>https://www.funcionpublica.gov.co/dafpIndexerBHV/hvSigep/detallarHV/S5230062-8003-5</t>
  </si>
  <si>
    <t>https://www.funcionpublica.gov.co/dafpIndexerBHV/hvSigep/detallarHV/S4809043-8003-5</t>
  </si>
  <si>
    <t>https://www.funcionpublica.gov.co/dafpIndexerBHV/hvSigep/detallarHV/S1090380-8003-5</t>
  </si>
  <si>
    <t>https://www.funcionpublica.gov.co/dafpIndexerBHV/hvSigep/detallarHV/S576364-8003-5</t>
  </si>
  <si>
    <t>https://www.funcionpublica.gov.co/dafpIndexerBHV/hvSigep/detallarHV/S350495-8003-5</t>
  </si>
  <si>
    <t>https://www.funcionpublica.gov.co/dafpIndexerBHV/hvSigep/detallarHV/S1872774-8003-5</t>
  </si>
  <si>
    <t>https://www.funcionpublica.gov.co/dafpIndexerBHV/hvSigep/detallarHV/S5286357-8003-5</t>
  </si>
  <si>
    <t>https://www.funcionpublica.gov.co/dafpIndexerBHV/hvSigep/detallarHV/S1501138-8003-5</t>
  </si>
  <si>
    <t>https://www.funcionpublica.gov.co/dafpIndexerBHV/hvSigep/detallarHV/S352963-8003-5</t>
  </si>
  <si>
    <t>https://www.funcionpublica.gov.co/dafpIndexerBHV/hvSigep/detallarHV/S4656884-8003-5</t>
  </si>
  <si>
    <t>https://www.funcionpublica.gov.co/dafpIndexerBHV/hvSigep/detallarHV/S5221490-8003-5</t>
  </si>
  <si>
    <t>https://www.funcionpublica.gov.co/dafpIndexerBHV/hvSigep/detallarHV/S4787288-8003-5</t>
  </si>
  <si>
    <t>https://www.funcionpublica.gov.co/dafpIndexerBHV/hvSigep/detallarHV/S2324791-8003-5</t>
  </si>
  <si>
    <t>https://www.funcionpublica.gov.co/dafpIndexerBHV/hvSigep/detallarHV/S1116829-8003-5</t>
  </si>
  <si>
    <t>https://www.funcionpublica.gov.co/dafpIndexerBHV/hvSigep/detallarHV/S2028876-8003-5</t>
  </si>
  <si>
    <t>https://www.funcionpublica.gov.co/dafpIndexerBHV/hvSigep/detallarHV/S2330615-8003-5</t>
  </si>
  <si>
    <t>https://www.funcionpublica.gov.co/dafpIndexerBHV/hvSigep/detallarHV/S1722911-8003-5</t>
  </si>
  <si>
    <t>https://www.funcionpublica.gov.co/dafpIndexerBHV/hvSigep/detallarHV/S1272056-8003-5</t>
  </si>
  <si>
    <t>https://www.funcionpublica.gov.co/dafpIndexerBHV/hvSigep/detallarHV/S2815893-8003-5</t>
  </si>
  <si>
    <t>https://www.funcionpublica.gov.co/dafpIndexerBHV/hvSigep/detallarHV/S2324021-8003-5</t>
  </si>
  <si>
    <t>https://www.funcionpublica.gov.co/dafpIndexerBHV/hvSigep/detallarHV/S1626612-8003-5</t>
  </si>
  <si>
    <t>https://www.funcionpublica.gov.co/dafpIndexerBHV/hvSigep/detallarHV/S743312-8003-5</t>
  </si>
  <si>
    <t>https://www.funcionpublica.gov.co/dafpIndexerBHV/hvSigep/detallarHV/S619001-8003-5</t>
  </si>
  <si>
    <t>https://www.funcionpublica.gov.co/dafpIndexerBHV/hvSigep/detallarHV/S2039488-8003-5</t>
  </si>
  <si>
    <t>https://www.funcionpublica.gov.co/dafpIndexerBHV/hvSigep/detallarHV/S2323111-8003-5</t>
  </si>
  <si>
    <t>https://www.funcionpublica.gov.co/dafpIndexerBHV/hvSigep/detallarHV/S4949071-8003-5</t>
  </si>
  <si>
    <t>https://www.funcionpublica.gov.co/dafpIndexerBHV/hvSigep/detallarHV/S471075-8003-5</t>
  </si>
  <si>
    <t>https://www.funcionpublica.gov.co/dafpIndexerBHV/hvSigep/detallarHV/S1697670-8003-5</t>
  </si>
  <si>
    <t>https://www.funcionpublica.gov.co/dafpIndexerBHV/hvSigep/detallarHV/S107382-8003-5</t>
  </si>
  <si>
    <t>https://www.funcionpublica.gov.co/dafpIndexerBHV/hvSigep/detallarHV/S4569765-8003-5</t>
  </si>
  <si>
    <t>https://www.funcionpublica.gov.co/dafpIndexerBHV/hvSigep/detallarHV/S5166461-8003-5</t>
  </si>
  <si>
    <t>https://www.funcionpublica.gov.co/dafpIndexerBHV/hvSigep/detallarHV/S3696502-8003-5</t>
  </si>
  <si>
    <t>https://www.funcionpublica.gov.co/dafpIndexerBHV/hvSigep/detallarHV/S4763251-8003-5</t>
  </si>
  <si>
    <t>https://www.funcionpublica.gov.co/dafpIndexerBHV/hvSigep/detallarHV/S363276-8003-5</t>
  </si>
  <si>
    <t>https://www.funcionpublica.gov.co/dafpIndexerBHV/hvSigep/detallarHV/S1336628-8003-5</t>
  </si>
  <si>
    <t>https://www.funcionpublica.gov.co/dafpIndexerBHV/hvSigep/detallarHV/S3931867-8003-5</t>
  </si>
  <si>
    <t>https://www.funcionpublica.gov.co/dafpIndexerBHV/hvSigep/detallarHV/S483047-8003-5</t>
  </si>
  <si>
    <t>https://www.funcionpublica.gov.co/dafpIndexerBHV/hvSigep/detallarHV/S404920-8003-5</t>
  </si>
  <si>
    <t>https://www.funcionpublica.gov.co/dafpIndexerBHV/hvSigep/detallarHV/S2819968-8003-5</t>
  </si>
  <si>
    <t>https://www.funcionpublica.gov.co/dafpIndexerBHV/hvSigep/detallarHV/S1504753-8003-5</t>
  </si>
  <si>
    <t>https://www.funcionpublica.gov.co/dafpIndexerBHV/hvSigep/detallarHV/S4535183-8003-5</t>
  </si>
  <si>
    <t>https://www.funcionpublica.gov.co/dafpIndexerBHV/hvSigep/detallarHV/S4996059-8003-5</t>
  </si>
  <si>
    <t>https://www.funcionpublica.gov.co/dafpIndexerBHV/hvSigep/detallarHV/S4972593-8003-5</t>
  </si>
  <si>
    <t>https://www.funcionpublica.gov.co/dafpIndexerBHV/hvSigep/detallarHV/S4738155-8003-5</t>
  </si>
  <si>
    <t>https://www.funcionpublica.gov.co/dafpIndexerBHV/hvSigep/detallarHV/S5098209-8003-5</t>
  </si>
  <si>
    <t>https://www.funcionpublica.gov.co/dafpIndexerBHV/hvSigep/detallarHV/S4844842-8003-5</t>
  </si>
  <si>
    <t>https://www.funcionpublica.gov.co/dafpIndexerBHV/hvSigep/detallarHV/S618538-8003-5</t>
  </si>
  <si>
    <t>https://www.funcionpublica.gov.co/dafpIndexerBHV/hvSigep/detallarHV/S2350343-8003-5</t>
  </si>
  <si>
    <t>https://www.funcionpublica.gov.co/dafpIndexerBHV/hvSigep/detallarHV/S3248112-8003-5</t>
  </si>
  <si>
    <t>https://www.funcionpublica.gov.co/dafpIndexerBHV/hvSigep/detallarHV/S1869381-8003-5</t>
  </si>
  <si>
    <t>https://www.funcionpublica.gov.co/dafpIndexerBHV/hvSigep/detallarHV/S324592-8003-5</t>
  </si>
  <si>
    <t>https://www.funcionpublica.gov.co/dafpIndexerBHV/hvSigep/detallarHV/S5135761-8003-5</t>
  </si>
  <si>
    <t>https://www.funcionpublica.gov.co/dafpIndexerBHV/hvSigep/detallarHV/S4624029-8003-5</t>
  </si>
  <si>
    <t>https://www.funcionpublica.gov.co/dafpIndexerBHV/hvSigep/detallarHV/S531989-8003-5</t>
  </si>
  <si>
    <t>https://www.funcionpublica.gov.co/dafpIndexerBHV/hvSigep/detallarHV/S4646306-8003-5</t>
  </si>
  <si>
    <t>https://www.funcionpublica.gov.co/dafpIndexerBHV/hvSigep/detallarHV/S5223782-8003-5</t>
  </si>
  <si>
    <t>https://www.funcionpublica.gov.co/dafpIndexerBHV/hvSigep/detallarHV/S3037723-8003-5</t>
  </si>
  <si>
    <t>https://www.funcionpublica.gov.co/dafpIndexerBHV/hvSigep/detallarHV/S1866742-8003-5</t>
  </si>
  <si>
    <t>https://www.funcionpublica.gov.co/dafpIndexerBHV/hvSigep/detallarHV/S2328941-8003-5</t>
  </si>
  <si>
    <t>https://www.funcionpublica.gov.co/dafpIndexerBHV/hvSigep/detallarHV/S581380-8003-5</t>
  </si>
  <si>
    <t>https://www.funcionpublica.gov.co/dafpIndexerBHV/hvSigep/detallarHV/S4005107-8003-5</t>
  </si>
  <si>
    <t>https://www.funcionpublica.gov.co/dafpIndexerBHV/hvSigep/detallarHV/S1695576-8003-5</t>
  </si>
  <si>
    <t>https://www.funcionpublica.gov.co/dafpIndexerBHV/hvSigep/detallarHV/S1201851-8003-5</t>
  </si>
  <si>
    <t>https://www.funcionpublica.gov.co/dafpIndexerBHV/hvSigep/detallarHV/S2748362-8003-5</t>
  </si>
  <si>
    <t>https://www.funcionpublica.gov.co/dafpIndexerBHV/hvSigep/detallarHV/S337848-8003-5</t>
  </si>
  <si>
    <t>https://www.funcionpublica.gov.co/dafpIndexerBHV/hvSigep/detallarHV/S4692221-8003-5</t>
  </si>
  <si>
    <t>https://www.funcionpublica.gov.co/dafpIndexerBHV/hvSigep/detallarHV/S5187535-8003-5</t>
  </si>
  <si>
    <t>https://www.funcionpublica.gov.co/dafpIndexerBHV/hvSigep/detallarHV/S2868075-8003-5</t>
  </si>
  <si>
    <t>https://www.funcionpublica.gov.co/dafpIndexerBHV/hvSigep/detallarHV/S1569694-8003-5</t>
  </si>
  <si>
    <t>https://www.funcionpublica.gov.co/dafpIndexerBHV/hvSigep/detallarHV/S5216379-8003-5</t>
  </si>
  <si>
    <t>https://www.funcionpublica.gov.co/dafpIndexerBHV/hvSigep/detallarHV/S4473513-8003-5</t>
  </si>
  <si>
    <t>https://www.funcionpublica.gov.co/dafpIndexerBHV/hvSigep/detallarHV/S5216357-8003-5</t>
  </si>
  <si>
    <t>https://www.funcionpublica.gov.co/dafpIndexerBHV/hvSigep/detallarHV/S2940778-8003-5</t>
  </si>
  <si>
    <t>https://www.funcionpublica.gov.co/dafpIndexerBHV/hvSigep/detallarHV/S1764947-8003-5</t>
  </si>
  <si>
    <t>https://www.funcionpublica.gov.co/dafpIndexerBHV/hvSigep/detallarHV/S4805889-8003-5</t>
  </si>
  <si>
    <t>https://www.funcionpublica.gov.co/dafpIndexerBHV/hvSigep/detallarHV/S1997496-8003-5</t>
  </si>
  <si>
    <t>https://www.funcionpublica.gov.co/dafpIndexerBHV/hvSigep/detallarHV/S1036984-8003-5</t>
  </si>
  <si>
    <t>https://www.funcionpublica.gov.co/dafpIndexerBHV/hvSigep/detallarHV/S2882556-8003-5</t>
  </si>
  <si>
    <t>https://www.funcionpublica.gov.co/dafpIndexerBHV/hvSigep/detallarHV/S1010984-8003-5</t>
  </si>
  <si>
    <t>https://www.funcionpublica.gov.co/dafpIndexerBHV/hvSigep/detallarHV/S4947144-8003-5</t>
  </si>
  <si>
    <t>https://www.funcionpublica.gov.co/dafpIndexerBHV/hvSigep/detallarHV/S5186554-8003-5</t>
  </si>
  <si>
    <t>https://www.funcionpublica.gov.co/dafpIndexerBHV/hvSigep/detallarHV/S2455014-8003-5</t>
  </si>
  <si>
    <t>https://www.funcionpublica.gov.co/dafpIndexerBHV/hvSigep/detallarHV/S1685649-8003-5</t>
  </si>
  <si>
    <t>https://www.funcionpublica.gov.co/dafpIndexerBHV/hvSigep/detallarHV/S2328032-8003-5</t>
  </si>
  <si>
    <t>https://www.funcionpublica.gov.co/dafpIndexerBHV/hvSigep/detallarHV/S5188640-8003-5</t>
  </si>
  <si>
    <t>https://www.funcionpublica.gov.co/dafpIndexerBHV/hvSigep/detallarHV/S297254-8003-5</t>
  </si>
  <si>
    <t>https://www.funcionpublica.gov.co/dafpIndexerBHV/hvSigep/detallarHV/S1982113-8003-5</t>
  </si>
  <si>
    <t>https://www.funcionpublica.gov.co/dafpIndexerBHV/hvSigep/detallarHV/S5220010-8003-5</t>
  </si>
  <si>
    <t>https://www.funcionpublica.gov.co/dafpIndexerBHV/hvSigep/detallarHV/S164757-8003-5</t>
  </si>
  <si>
    <t>https://www.funcionpublica.gov.co/dafpIndexerBHV/hvSigep/detallarHV/S232379-8003-5</t>
  </si>
  <si>
    <t>https://www.funcionpublica.gov.co/dafpIndexerBHV/hvSigep/detallarHV/S1691570-8003-5</t>
  </si>
  <si>
    <t>https://www.funcionpublica.gov.co/dafpIndexerBHV/hvSigep/detallarHV/S5228191-8003-5</t>
  </si>
  <si>
    <t>https://www.funcionpublica.gov.co/dafpIndexerBHV/hvSigep/detallarHV/S5081936-8003-5</t>
  </si>
  <si>
    <t>https://www.funcionpublica.gov.co/dafpIndexerBHV/hvSigep/detallarHV/S4410209-8003-5</t>
  </si>
  <si>
    <t>https://www.funcionpublica.gov.co/dafpIndexerBHV/hvSigep/detallarHV/S4937780-8003-5</t>
  </si>
  <si>
    <t>https://www.funcionpublica.gov.co/dafpIndexerBHV/hvSigep/detallarHV/S5073448-8003-5</t>
  </si>
  <si>
    <t>https://www.funcionpublica.gov.co/dafpIndexerBHV/hvSigep/detallarHV/S4737058-8003-5</t>
  </si>
  <si>
    <t>https://www.funcionpublica.gov.co/dafpIndexerBHV/hvSigep/detallarHV/S3204136-8003-5</t>
  </si>
  <si>
    <t>https://www.funcionpublica.gov.co/dafpIndexerBHV/hvSigep/detallarHV/S458093-8003-5</t>
  </si>
  <si>
    <t>https://www.funcionpublica.gov.co/dafpIndexerBHV/hvSigep/detallarHV/S1326729-8003-5</t>
  </si>
  <si>
    <t>https://www.funcionpublica.gov.co/dafpIndexerBHV/hvSigep/detallarHV/S5155499-8003-5</t>
  </si>
  <si>
    <t>https://www.funcionpublica.gov.co/dafpIndexerBHV/hvSigep/detallarHV/S1529129-8003-5</t>
  </si>
  <si>
    <t>https://www.funcionpublica.gov.co/dafpIndexerBHV/hvSigep/detallarHV/S4614658-8003-5</t>
  </si>
  <si>
    <t>https://www.funcionpublica.gov.co/dafpIndexerBHV/hvSigep/detallarHV/S2202077-8003-5</t>
  </si>
  <si>
    <t>https://www.funcionpublica.gov.co/dafpIndexerBHV/hvSigep/detallarHV/S1941902-8003-5</t>
  </si>
  <si>
    <t>https://www.funcionpublica.gov.co/dafpIndexerBHV/hvSigep/detallarHV/S1654631-8003-5</t>
  </si>
  <si>
    <t>https://www.funcionpublica.gov.co/dafpIndexerBHV/hvSigep/detallarHV/S1591811-8003-5</t>
  </si>
  <si>
    <t>https://www.funcionpublica.gov.co/dafpIndexerBHV/hvSigep/detallarHV/S3440718-8003-5</t>
  </si>
  <si>
    <t>https://www.funcionpublica.gov.co/dafpIndexerBHV/hvSigep/detallarHV/S294644-8003-5</t>
  </si>
  <si>
    <t>https://www.funcionpublica.gov.co/dafpIndexerBHV/hvSigep/detallarHV/S3190702-8003-5</t>
  </si>
  <si>
    <t>https://www.funcionpublica.gov.co/dafpIndexerBHV/hvSigep/detallarHV/S5073851-8003-5</t>
  </si>
  <si>
    <t>https://www.funcionpublica.gov.co/dafpIndexerBHV/hvSigep/detallarHV/S4888572-8003-5</t>
  </si>
  <si>
    <t>https://www.funcionpublica.gov.co/dafpIndexerBHV/hvSigep/detallarHV/S34939-8003-5</t>
  </si>
  <si>
    <t>https://www.funcionpublica.gov.co/dafpIndexerBHV/hvSigep/detallarHV/S4462591-8003-5</t>
  </si>
  <si>
    <t>https://www.funcionpublica.gov.co/dafpIndexerBHV/hvSigep/detallarHV/S2246958-8003-5</t>
  </si>
  <si>
    <t>https://www.funcionpublica.gov.co/dafpIndexerBHV/hvSigep/detallarHV/S1599409-8003-5</t>
  </si>
  <si>
    <t>https://www.funcionpublica.gov.co/dafpIndexerBHV/hvSigep/detallarHV/S1828961-8003-5</t>
  </si>
  <si>
    <t>https://www.funcionpublica.gov.co/dafpIndexerBHV/hvSigep/detallarHV/S587890-8003-5</t>
  </si>
  <si>
    <t>https://www.funcionpublica.gov.co/dafpIndexerBHV/hvSigep/detallarHV/S3084674-8003-5</t>
  </si>
  <si>
    <t>https://www.funcionpublica.gov.co/dafpIndexerBHV/hvSigep/detallarHV/S4670889-8003-5</t>
  </si>
  <si>
    <t>https://www.funcionpublica.gov.co/dafpIndexerBHV/hvSigep/detallarHV/S2423113-8003-5</t>
  </si>
  <si>
    <t>https://www.funcionpublica.gov.co/dafpIndexerBHV/hvSigep/detallarHV/S4707350-8003-5</t>
  </si>
  <si>
    <t>https://www.funcionpublica.gov.co/dafpIndexerBHV/hvSigep/detallarHV/S2445085-8003-5</t>
  </si>
  <si>
    <t>https://www.funcionpublica.gov.co/dafpIndexerBHV/hvSigep/detallarHV/S4682646-8003-5</t>
  </si>
  <si>
    <t>https://www.funcionpublica.gov.co/dafpIndexerBHV/hvSigep/detallarHV/S754387-8003-5</t>
  </si>
  <si>
    <t>https://www.funcionpublica.gov.co/dafpIndexerBHV/hvSigep/detallarHV/S2926808-8003-5</t>
  </si>
  <si>
    <t>https://www.funcionpublica.gov.co/dafpIndexerBHV/hvSigep/detallarHV/S4466630-8003-5</t>
  </si>
  <si>
    <t>https://www.funcionpublica.gov.co/dafpIndexerBHV/hvSigep/detallarHV/S3460386-8003-5</t>
  </si>
  <si>
    <t>https://www.funcionpublica.gov.co/dafpIndexerBHV/hvSigep/detallarHV/S1429797-8003-5</t>
  </si>
  <si>
    <t>https://www.funcionpublica.gov.co/dafpIndexerBHV/hvSigep/detallarHV/S4468256-8003-5</t>
  </si>
  <si>
    <t>https://www.funcionpublica.gov.co/dafpIndexerBHV/hvSigep/detallarHV/S2347993-8003-5</t>
  </si>
  <si>
    <t>https://www.funcionpublica.gov.co/dafpIndexerBHV/hvSigep/detallarHV/S5214607-8003-5</t>
  </si>
  <si>
    <t>https://www.funcionpublica.gov.co/dafpIndexerBHV/hvSigep/detallarHV/S5253291-8003-5</t>
  </si>
  <si>
    <t>https://www.funcionpublica.gov.co/dafpIndexerBHV/hvSigep/detallarHV/S5231802-8003-5</t>
  </si>
  <si>
    <t>https://www.funcionpublica.gov.co/dafpIndexerBHV/hvSigep/detallarHV/S2755421-8003-5</t>
  </si>
  <si>
    <t>https://www.funcionpublica.gov.co/dafpIndexerBHV/hvSigep/detallarHV/S4654162-8003-5</t>
  </si>
  <si>
    <t>https://www.funcionpublica.gov.co/dafpIndexerBHV/hvSigep/detallarHV/S2601823-8003-5</t>
  </si>
  <si>
    <t>https://www.funcionpublica.gov.co/dafpIndexerBHV/hvSigep/detallarHV/S862026-8003-5</t>
  </si>
  <si>
    <t>https://www.funcionpublica.gov.co/dafpIndexerBHV/hvSigep/detallarHV/S1150024-8003-5</t>
  </si>
  <si>
    <t>https://www.funcionpublica.gov.co/dafpIndexerBHV/hvSigep/detallarHV/S4802889-8003-5</t>
  </si>
  <si>
    <t>https://www.funcionpublica.gov.co/dafpIndexerBHV/hvSigep/detallarHV/S19402-8003-5</t>
  </si>
  <si>
    <t>https://www.funcionpublica.gov.co/dafpIndexerBHV/hvSigep/detallarHV/S4213565-8003-5</t>
  </si>
  <si>
    <t>https://www.funcionpublica.gov.co/dafpIndexerBHV/hvSigep/detallarHV/S846062-8003-5</t>
  </si>
  <si>
    <t>https://www.funcionpublica.gov.co/dafpIndexerBHV/hvSigep/detallarHV/S5114123-8003-5</t>
  </si>
  <si>
    <t>https://www.funcionpublica.gov.co/dafpIndexerBHV/hvSigep/detallarHV/S5220784-8003-5</t>
  </si>
  <si>
    <t>https://www.funcionpublica.gov.co/dafpIndexerBHV/hvSigep/detallarHV/S5243625-8003-5</t>
  </si>
  <si>
    <t>https://www.funcionpublica.gov.co/dafpIndexerBHV/hvSigep/detallarHV/S295274-8003-5</t>
  </si>
  <si>
    <t>https://www.funcionpublica.gov.co/dafpIndexerBHV/hvSigep/detallarHV/S2322531-8003-5</t>
  </si>
  <si>
    <t>https://www.funcionpublica.gov.co/dafpIndexerBHV/hvSigep/detallarHV/S3142565-8003-5</t>
  </si>
  <si>
    <t>https://www.funcionpublica.gov.co/dafpIndexerBHV/hvSigep/detallarHV/S3115143-8003-5</t>
  </si>
  <si>
    <t>https://www.funcionpublica.gov.co/dafpIndexerBHV/hvSigep/detallarHV/S577614-8003-5</t>
  </si>
  <si>
    <t>https://www.funcionpublica.gov.co/dafpIndexerBHV/hvSigep/detallarHV/S5230504-8003-5</t>
  </si>
  <si>
    <t>https://www.funcionpublica.gov.co/dafpIndexerBHV/hvSigep/detallarHV/S4956210-8003-5</t>
  </si>
  <si>
    <t>https://www.funcionpublica.gov.co/dafpIndexerBHV/hvSigep/detallarHV/S5230422-8003-5</t>
  </si>
  <si>
    <t>https://www.funcionpublica.gov.co/dafpIndexerBHV/hvSigep/detallarHV/S849912-8003-5</t>
  </si>
  <si>
    <t>https://www.funcionpublica.gov.co/dafpIndexerBHV/hvSigep/detallarHV/S5075694-8003-5</t>
  </si>
  <si>
    <t>https://www.funcionpublica.gov.co/dafpIndexerBHV/hvSigep/detallarHV/S710999-8003-5</t>
  </si>
  <si>
    <t>https://www.funcionpublica.gov.co/dafpIndexerBHV/hvSigep/detallarHV/S420539-8003-5</t>
  </si>
  <si>
    <t>https://www.funcionpublica.gov.co/dafpIndexerBHV/hvSigep/detallarHV/S63990-8003-5</t>
  </si>
  <si>
    <t>https://www.funcionpublica.gov.co/dafpIndexerBHV/hvSigep/detallarHV/S998804-8003-5</t>
  </si>
  <si>
    <t>https://www.funcionpublica.gov.co/dafpIndexerBHV/hvSigep/detallarHV/S4004926-8003-5</t>
  </si>
  <si>
    <t>https://www.funcionpublica.gov.co/dafpIndexerBHV/hvSigep/detallarHV/S2336060-8003-5</t>
  </si>
  <si>
    <t>https://www.funcionpublica.gov.co/dafpIndexerBHV/hvSigep/detallarHV/S5236617-8003-5</t>
  </si>
  <si>
    <t>https://www.funcionpublica.gov.co/dafpIndexerBHV/hvSigep/detallarHV/S4421382-8003-5</t>
  </si>
  <si>
    <t>https://www.funcionpublica.gov.co/dafpIndexerBHV/hvSigep/detallarHV/S2731458-8003-5</t>
  </si>
  <si>
    <t>https://www.funcionpublica.gov.co/dafpIndexerBHV/hvSigep/detallarHV/S5253297-8003-5</t>
  </si>
  <si>
    <t>https://www.funcionpublica.gov.co/dafpIndexerBHV/hvSigep/detallarHV/S1733598-8003-5</t>
  </si>
  <si>
    <t>https://www.funcionpublica.gov.co/dafpIndexerBHV/hvSigep/detallarHV/S1045269-8003-5</t>
  </si>
  <si>
    <t>https://www.funcionpublica.gov.co/dafpIndexerBHV/hvSigep/detallarHV/S387103-8003-5</t>
  </si>
  <si>
    <t>https://www.funcionpublica.gov.co/dafpIndexerBHV/hvSigep/detallarHV/S4028150-8003-5</t>
  </si>
  <si>
    <t>https://www.funcionpublica.gov.co/dafpIndexerBHV/hvSigep/detallarHV/S4880478-8003-5</t>
  </si>
  <si>
    <t>https://www.funcionpublica.gov.co/dafpIndexerBHV/hvSigep/detallarHV/S4662909-8003-5</t>
  </si>
  <si>
    <t>https://www.funcionpublica.gov.co/dafpIndexerBHV/hvSigep/detallarHV/S5228052-8003-5</t>
  </si>
  <si>
    <t>https://www.funcionpublica.gov.co/dafpIndexerBHV/hvSigep/detallarHV/S570208-8003-5</t>
  </si>
  <si>
    <t>https://www.funcionpublica.gov.co/dafpIndexerBHV/hvSigep/detallarHV/S1872426-8003-5</t>
  </si>
  <si>
    <t>https://www.funcionpublica.gov.co/dafpIndexerBHV/hvSigep/detallarHV/S294687-8003-5</t>
  </si>
  <si>
    <t>https://www.funcionpublica.gov.co/dafpIndexerBHV/hvSigep/detallarHV/S916227-8003-5</t>
  </si>
  <si>
    <t>https://www.funcionpublica.gov.co/dafpIndexerBHV/hvSigep/detallarHV/S3926993-8003-5</t>
  </si>
  <si>
    <t>https://www.funcionpublica.gov.co/dafpIndexerBHV/hvSigep/detallarHV/S4816214-8003-5</t>
  </si>
  <si>
    <t>https://www.funcionpublica.gov.co/dafpIndexerBHV/hvSigep/detallarHV/S645362-8003-5</t>
  </si>
  <si>
    <t>https://www.funcionpublica.gov.co/dafpIndexerBHV/hvSigep/detallarHV/S2350010-8003-5</t>
  </si>
  <si>
    <t>https://www.funcionpublica.gov.co/dafpIndexerBHV/hvSigep/detallarHV/S1991397-8003-5</t>
  </si>
  <si>
    <t>https://www.funcionpublica.gov.co/dafpIndexerBHV/hvSigep/detallarHV/S4712938-8003-5</t>
  </si>
  <si>
    <t>https://www.funcionpublica.gov.co/dafpIndexerBHV/hvSigep/detallarHV/S1086857-8003-5</t>
  </si>
  <si>
    <t>https://www.funcionpublica.gov.co/dafpIndexerBHV/hvSigep/detallarHV/S2018330-8003-5</t>
  </si>
  <si>
    <t>https://www.funcionpublica.gov.co/dafpIndexerBHV/hvSigep/detallarHV/S1959597-8003-5</t>
  </si>
  <si>
    <t>https://www.funcionpublica.gov.co/dafpIndexerBHV/hvSigep/detallarHV/S622198-8003-5</t>
  </si>
  <si>
    <t>https://www.funcionpublica.gov.co/dafpIndexerBHV/hvSigep/detallarHV/S4603731-8003-5</t>
  </si>
  <si>
    <t>https://www.funcionpublica.gov.co/dafpIndexerBHV/hvSigep/detallarHV/S2940225-8003-5</t>
  </si>
  <si>
    <t>https://www.funcionpublica.gov.co/dafpIndexerBHV/hvSigep/detallarHV/S3098188-8003-5</t>
  </si>
  <si>
    <t>https://www.funcionpublica.gov.co/dafpIndexerBHV/hvSigep/detallarHV/S128018-8003-5</t>
  </si>
  <si>
    <t>https://www.funcionpublica.gov.co/dafpIndexerBHV/hvSigep/detallarHV/S2316781-8003-5</t>
  </si>
  <si>
    <t>https://www.funcionpublica.gov.co/dafpIndexerBHV/hvSigep/detallarHV/S2723895-8003-5</t>
  </si>
  <si>
    <t>https://www.funcionpublica.gov.co/dafpIndexerBHV/hvSigep/detallarHV/S514904-8003-5</t>
  </si>
  <si>
    <t>https://www.funcionpublica.gov.co/dafpIndexerBHV/hvSigep/detallarHV/S5238037-8003-5</t>
  </si>
  <si>
    <t>https://www.funcionpublica.gov.co/dafpIndexerBHV/hvSigep/detallarHV/S953352-8003-5</t>
  </si>
  <si>
    <t>https://www.funcionpublica.gov.co/dafpIndexerBHV/hvSigep/detallarHV/S456069-8003-5</t>
  </si>
  <si>
    <t>https://www.funcionpublica.gov.co/dafpIndexerBHV/hvSigep/detallarHV/S825218-8003-5</t>
  </si>
  <si>
    <t>https://www.funcionpublica.gov.co/dafpIndexerBHV/hvSigep/detallarHV/S5232328-8003-5</t>
  </si>
  <si>
    <t>https://www.funcionpublica.gov.co/dafpIndexerBHV/hvSigep/detallarHV/S1552920-8003-5</t>
  </si>
  <si>
    <t>https://www.funcionpublica.gov.co/dafpIndexerBHV/hvSigep/detallarHV/S2174365-8003-5</t>
  </si>
  <si>
    <t>https://www.funcionpublica.gov.co/dafpIndexerBHV/hvSigep/detallarHV/S793451-8003-5</t>
  </si>
  <si>
    <t>https://www.funcionpublica.gov.co/dafpIndexerBHV/hvSigep/detallarHV/S1385822-8003-5</t>
  </si>
  <si>
    <t>https://www.funcionpublica.gov.co/dafpIndexerBHV/hvSigep/detallarHV/S618559-8003-5</t>
  </si>
  <si>
    <t>https://www.funcionpublica.gov.co/dafpIndexerBHV/hvSigep/detallarHV/S64427-8003-5</t>
  </si>
  <si>
    <t>https://www.funcionpublica.gov.co/dafpIndexerBHV/hvSigep/detallarHV/S481855-8003-5</t>
  </si>
  <si>
    <t>https://www.funcionpublica.gov.co/dafpIndexerBHV/hvSigep/detallarHV/S5131058-8003-5</t>
  </si>
  <si>
    <t>https://www.funcionpublica.gov.co/dafpIndexerBHV/hvSigep/detallarHV/S1247962-8003-5</t>
  </si>
  <si>
    <t>https://www.funcionpublica.gov.co/dafpIndexerBHV/hvSigep/detallarHV/S602738-8003-5</t>
  </si>
  <si>
    <t>https://www.funcionpublica.gov.co/dafpIndexerBHV/hvSigep/detallarHV/S1055009-8003-5</t>
  </si>
  <si>
    <t>https://www.funcionpublica.gov.co/dafpIndexerBHV/hvSigep/detallarHV/S4134698-8003-5</t>
  </si>
  <si>
    <t>https://www.funcionpublica.gov.co/dafpIndexerBHV/hvSigep/detallarHV/S4886649-8003-5</t>
  </si>
  <si>
    <t>https://www.funcionpublica.gov.co/dafpIndexerBHV/hvSigep/detallarHV/S3086019-8003-5</t>
  </si>
  <si>
    <t>https://www.funcionpublica.gov.co/dafpIndexerBHV/hvSigep/detallarHV/S5154490-8003-5</t>
  </si>
  <si>
    <t>https://www.funcionpublica.gov.co/dafpIndexerBHV/hvSigep/detallarHV/S3861917-8003-5</t>
  </si>
  <si>
    <t>https://www.funcionpublica.gov.co/dafpIndexerBHV/hvSigep/detallarHV/S2144920-8003-5</t>
  </si>
  <si>
    <t>https://www.funcionpublica.gov.co/dafpIndexerBHV/hvSigep/detallarHV/S5230963-8003-5</t>
  </si>
  <si>
    <t>https://www.funcionpublica.gov.co/dafpIndexerBHV/hvSigep/detallarHV/S4804892-8003-5</t>
  </si>
  <si>
    <t>https://www.funcionpublica.gov.co/dafpIndexerBHV/hvSigep/detallarHV/S1521937-8003-5</t>
  </si>
  <si>
    <t>https://www.funcionpublica.gov.co/dafpIndexerBHV/hvSigep/detallarHV/S780536-8003-5</t>
  </si>
  <si>
    <t>https://www.funcionpublica.gov.co/dafpIndexerBHV/hvSigep/detallarHV/S632197-8003-5</t>
  </si>
  <si>
    <t>https://www.funcionpublica.gov.co/dafpIndexerBHV/hvSigep/detallarHV/S1891970-8003-5</t>
  </si>
  <si>
    <t>https://www.funcionpublica.gov.co/dafpIndexerBHV/hvSigep/detallarHV/S4877546-8003-5</t>
  </si>
  <si>
    <t>https://www.funcionpublica.gov.co/dafpIndexerBHV/hvSigep/detallarHV/S5182683-8003-5</t>
  </si>
  <si>
    <t>https://www.funcionpublica.gov.co/dafpIndexerBHV/hvSigep/detallarHV/S45328-8003-5</t>
  </si>
  <si>
    <t>https://www.funcionpublica.gov.co/dafpIndexerBHV/hvSigep/detallarHV/S41270-8003-5</t>
  </si>
  <si>
    <t>https://www.funcionpublica.gov.co/dafpIndexerBHV/hvSigep/detallarHV/S1263315-8003-5</t>
  </si>
  <si>
    <t>https://www.funcionpublica.gov.co/dafpIndexerBHV/hvSigep/detallarHV/S5256092-8003-5</t>
  </si>
  <si>
    <t>https://www.funcionpublica.gov.co/dafpIndexerBHV/hvSigep/detallarHV/S767590-8003-5</t>
  </si>
  <si>
    <t>https://www.funcionpublica.gov.co/dafpIndexerBHV/hvSigep/detallarHV/S1923867-8003-5</t>
  </si>
  <si>
    <t>https://www.funcionpublica.gov.co/dafpIndexerBHV/hvSigep/detallarHV/S426432-8003-5</t>
  </si>
  <si>
    <t>https://www.funcionpublica.gov.co/dafpIndexerBHV/hvSigep/detallarHV/S4560279-8003-5</t>
  </si>
  <si>
    <t>https://www.funcionpublica.gov.co/dafpIndexerBHV/hvSigep/detallarHV/S1363951-8003-5</t>
  </si>
  <si>
    <t>https://www.funcionpublica.gov.co/dafpIndexerBHV/hvSigep/detallarHV/S4720183-8003-5</t>
  </si>
  <si>
    <t>https://www.funcionpublica.gov.co/dafpIndexerBHV/hvSigep/detallarHV/S1905830-8003-5</t>
  </si>
  <si>
    <t>https://www.funcionpublica.gov.co/dafpIndexerBHV/hvSigep/detallarHV/S5231850-8003-5</t>
  </si>
  <si>
    <t>https://www.funcionpublica.gov.co/dafpIndexerBHV/hvSigep/detallarHV/S2362987-8003-5</t>
  </si>
  <si>
    <t>https://www.funcionpublica.gov.co/dafpIndexerBHV/hvSigep/detallarHV/S3124066-8003-5</t>
  </si>
  <si>
    <t>https://www.funcionpublica.gov.co/dafpIndexerBHV/hvSigep/detallarHV/S4468175-8003-5</t>
  </si>
  <si>
    <t>https://www.funcionpublica.gov.co/dafpIndexerBHV/hvSigep/detallarHV/S2067403-8003-5</t>
  </si>
  <si>
    <t>https://www.funcionpublica.gov.co/dafpIndexerBHV/hvSigep/detallarHV/S874483-8003-5</t>
  </si>
  <si>
    <t>https://www.funcionpublica.gov.co/dafpIndexerBHV/hvSigep/detallarHV/S5272464-8003-5</t>
  </si>
  <si>
    <t>https://www.funcionpublica.gov.co/dafpIndexerBHV/hvSigep/detallarHV/S4817809-8003-5</t>
  </si>
  <si>
    <t>https://www.funcionpublica.gov.co/dafpIndexerBHV/hvSigep/detallarHV/S5231593-8003-5</t>
  </si>
  <si>
    <t>https://www.funcionpublica.gov.co/dafpIndexerBHV/hvSigep/detallarHV/S5252712-8003-5</t>
  </si>
  <si>
    <t>https://www.funcionpublica.gov.co/dafpIndexerBHV/hvSigep/detallarHV/S5208159-8003-5</t>
  </si>
  <si>
    <t>https://www.funcionpublica.gov.co/dafpIndexerBHV/hvSigep/detallarHV/S2333362-8003-5</t>
  </si>
  <si>
    <t>https://www.funcionpublica.gov.co/dafpIndexerBHV/hvSigep/detallarHV/S4716194-8003-5</t>
  </si>
  <si>
    <t>https://www.funcionpublica.gov.co/dafpIndexerBHV/hvSigep/detallarHV/S5267471-8003-5</t>
  </si>
  <si>
    <t>https://www.funcionpublica.gov.co/dafpIndexerBHV/hvSigep/detallarHV/S841905-8003-5</t>
  </si>
  <si>
    <t>https://www.funcionpublica.gov.co/dafpIndexerBHV/hvSigep/detallarHV/S3225271-8003-5</t>
  </si>
  <si>
    <t>https://www.funcionpublica.gov.co/dafpIndexerBHV/hvSigep/detallarHV/S2002508-8003-5</t>
  </si>
  <si>
    <t>https://www.funcionpublica.gov.co/dafpIndexerBHV/hvSigep/detallarHV/S2281460-8003-5</t>
  </si>
  <si>
    <t>https://www.funcionpublica.gov.co/dafpIndexerBHV/hvSigep/detallarHV/S542949-8003-5</t>
  </si>
  <si>
    <t>https://www.funcionpublica.gov.co/dafpIndexerBHV/hvSigep/detallarHV/S4971267-8003-5</t>
  </si>
  <si>
    <t>https://www.funcionpublica.gov.co/dafpIndexerBHV/hvSigep/detallarHV/S737204-8003-5</t>
  </si>
  <si>
    <t>https://www.funcionpublica.gov.co/dafpIndexerBHV/hvSigep/detallarHV/S5271137-8003-5</t>
  </si>
  <si>
    <t>https://www.funcionpublica.gov.co/dafpIndexerBHV/hvSigep/detallarHV/S1969133-8003-5</t>
  </si>
  <si>
    <t>https://www.funcionpublica.gov.co/dafpIndexerBHV/hvSigep/detallarHV/S4973607-8003-5</t>
  </si>
  <si>
    <t>https://www.funcionpublica.gov.co/dafpIndexerBHV/hvSigep/detallarHV/S2911854-8003-5</t>
  </si>
  <si>
    <t>https://www.funcionpublica.gov.co/dafpIndexerBHV/hvSigep/detallarHV/S4661357-8003-5</t>
  </si>
  <si>
    <t>https://www.funcionpublica.gov.co/dafpIndexerBHV/hvSigep/detallarHV/S456040-8003-5</t>
  </si>
  <si>
    <t>https://www.funcionpublica.gov.co/dafpIndexerBHV/hvSigep/detallarHV/S797429-8003-5</t>
  </si>
  <si>
    <t>https://www.funcionpublica.gov.co/dafpIndexerBHV/hvSigep/detallarHV/S4953210-8003-5</t>
  </si>
  <si>
    <t>https://www.funcionpublica.gov.co/dafpIndexerBHV/hvSigep/detallarHV/S2314032-8003-5</t>
  </si>
  <si>
    <t>https://www.funcionpublica.gov.co/dafpIndexerBHV/hvSigep/detallarHV/S34634-8003-5</t>
  </si>
  <si>
    <t>https://www.funcionpublica.gov.co/dafpIndexerBHV/hvSigep/detallarHV/S496059-8003-5</t>
  </si>
  <si>
    <t>https://www.funcionpublica.gov.co/dafpIndexerBHV/hvSigep/detallarHV/S4835733-8003-5</t>
  </si>
  <si>
    <t>https://www.funcionpublica.gov.co/dafpIndexerBHV/hvSigep/detallarHV/S2862406-8003-5</t>
  </si>
  <si>
    <t>https://www.funcionpublica.gov.co/dafpIndexerBHV/hvSigep/detallarHV/S1662330-8003-5</t>
  </si>
  <si>
    <t>https://www.funcionpublica.gov.co/dafpIndexerBHV/hvSigep/detallarHV/S1666743-8003-5</t>
  </si>
  <si>
    <t>https://www.funcionpublica.gov.co/dafpIndexerBHV/hvSigep/detallarHV/S4827889-8003-5</t>
  </si>
  <si>
    <t>https://www.funcionpublica.gov.co/dafpIndexerBHV/hvSigep/detallarHV/S2331386-8003-5</t>
  </si>
  <si>
    <t>https://www.funcionpublica.gov.co/dafpIndexerBHV/hvSigep/detallarHV/S4957509-8003-5</t>
  </si>
  <si>
    <t>https://www.funcionpublica.gov.co/dafpIndexerBHV/hvSigep/detallarHV/S1515315-8003-5</t>
  </si>
  <si>
    <t>https://www.funcionpublica.gov.co/dafpIndexerBHV/hvSigep/detallarHV/S4643224-8003-5</t>
  </si>
  <si>
    <t>https://www.funcionpublica.gov.co/dafpIndexerBHV/hvSigep/detallarHV/S2414210-8003-5</t>
  </si>
  <si>
    <t>https://www.funcionpublica.gov.co/dafpIndexerBHV/hvSigep/detallarHV/S401656-8003-5</t>
  </si>
  <si>
    <t>https://www.funcionpublica.gov.co/dafpIndexerBHV/hvSigep/detallarHV/S618552-8003-5</t>
  </si>
  <si>
    <t>https://www.funcionpublica.gov.co/dafpIndexerBHV/hvSigep/detallarHV/S466798-8003-5</t>
  </si>
  <si>
    <t>https://www.funcionpublica.gov.co/dafpIndexerBHV/hvSigep/detallarHV/S5255826-8003-5</t>
  </si>
  <si>
    <t>https://www.funcionpublica.gov.co/dafpIndexerBHV/hvSigep/detallarHV/S5267470-8003-5</t>
  </si>
  <si>
    <t>https://www.funcionpublica.gov.co/dafpIndexerBHV/hvSigep/detallarHV/S87697-8003-5</t>
  </si>
  <si>
    <t>https://www.funcionpublica.gov.co/dafpIndexerBHV/hvSigep/detallarHV/S421528-8003-5</t>
  </si>
  <si>
    <t>https://www.funcionpublica.gov.co/dafpIndexerBHV/hvSigep/detallarHV/S5277287-8003-5</t>
  </si>
  <si>
    <t>623 - CESION</t>
  </si>
  <si>
    <t>SABEL CRISTINA GARCÍA BURBANO</t>
  </si>
  <si>
    <t>El valor sin ejecutar y que se cede del Contrato de Prestación de Servicios Profesionales No. 623 de 2026 es de SETENTA MILLONES CUATROCIENTOS MIL PESOS MCTE ($70.400.000) incluido IVA y todos los impuestos a que haya lugar.</t>
  </si>
  <si>
    <t>1048 - CESION</t>
  </si>
  <si>
    <t>GABRIEL FELIPE HERRAN FLOREZ</t>
  </si>
  <si>
    <t>El valor sin ejecutar y que se cede del Contrato de Prestación de Servicios Profesionales No. CD-1048 de 2026 es de SESENTA Y SIETE MILLONES CUATROCIENTOS TREINTA Y TRES MIL TRESCIENTOS TREINTA Y CUATRO PESOS ($67.433.334) MCTE incluido impuestos a que haya lugar.</t>
  </si>
  <si>
    <t>El término estrictamente indispensable para que el contratista cumpla con el objeto y obligaciones contractuales será 9 meses 21 DIAS, o hasta 31 de diciembre del año de la suscripción del contrato, lo primero que ocurra.</t>
  </si>
  <si>
    <t>865 - CESION</t>
  </si>
  <si>
    <t>CAROLINA LEON ALVAREZ</t>
  </si>
  <si>
    <t>El valor sin ejecutar y que se cede del Contrato de Prestación de Servicios Profesionales No. 865 de 2026 es de CINCUENTA Y OCHO MILLONES QUINIENTOS CUARENTA Y UN MIL SEISCIENTOS SESENTA Y SIETE PESOS ($58.541.667,00) incluidos impuestos a que haya lugar.</t>
  </si>
  <si>
    <t>El término estrictamente indispensable para que el contratista cumpla con el objeto y obligaciones contractuales será 9 meses y 11 días calendario, o hasta 31 de diciembre del año de la suscripción del contrato, lo primero que ocurra.</t>
  </si>
  <si>
    <t>918 - CESION</t>
  </si>
  <si>
    <t>MARIA TERESA WALTEROS FERNÁNDEZ</t>
  </si>
  <si>
    <t>El valor sin ejecutar y que se cede del Contrato de Prestación de Servicios Profesionales No.CD-918-2026 es de CUARENTA Y DOS MILLONES CIENTO VEINTE MIL PESOS M/CTE ($42.120.000), Incluido impuestos a que haya lugar.</t>
  </si>
  <si>
    <t>El término estrictamente indispensable para que el contratista cumpla con el objeto y obligaciones contractuales será de OCHO (8) MESES 3 DIAS, o hasta 31 de diciembre del año 2026, lo primero que ocurra.</t>
  </si>
  <si>
    <t>654 - CESION</t>
  </si>
  <si>
    <t>JUAN CAMILO BUENO CASTELLANOS</t>
  </si>
  <si>
    <t>El valor sin ejecutar y que se cede del Contrato de Prestación de Servicios No. 654 de 2026 es de OCHENTA Y TRES MILLONES SETECIENTOS MIL PESOS M/CTE ($83.700.000) incluidos impuestos a que haya lugar.</t>
  </si>
  <si>
    <t>El término estrictamente indispensable para que el contratista cumpla con el objeto y obligaciones contractuales será de 9 meses y 10 días calendario, o hasta 31 de diciembre de 2026, lo primero que ocurra.</t>
  </si>
  <si>
    <t>794 - CESION</t>
  </si>
  <si>
    <t>JAIME BOBADILLA ROMERO</t>
  </si>
  <si>
    <t>El valor sin ejecutar y que se cede del Contrato de Prestación de Servicios Profesionales No. CD-794-2026 es de SESENTA Y SEIS MILLONES CUATROCIENTOS OCHENTA MIL PESOS M/CTE ($66.480.000) incluidos impuestos a que haya lugar.</t>
  </si>
  <si>
    <t>El término estrictamente indispensable para que el contratista cumpla con el objeto y obligaciones contractuales será NUEVE (9) MESES Y OCHO (8) DÍAS, o hasta 31 de diciembre del año de la suscripción del contrato, lo primero que ocurra.</t>
  </si>
  <si>
    <t>1052 - CESION</t>
  </si>
  <si>
    <t>EDNA MARGARITA BUSTOS CASTRO</t>
  </si>
  <si>
    <t>El valor sin ejecutar y que se cede del Contrato de Prestación de Servicios Profesionales No. CD-1052 de 2026 es de TREINTA Y CINCO MILLONES QUINIENTOS TREINTA Y TRES MIL TRESCIENTOS TREINTA Y TRES PESOS ($35.533.333) MCTE incluido impuestos a que haya lugar.</t>
  </si>
  <si>
    <t>El término estrictamente indispensable para que el contratista cumpla con el objeto y obligaciones contractuales será CINCO (5) MESES Y CATORCE (14) DÍAS, o hasta 31 de diciembre del año de la suscripción del contrato, lo primero que ocurra.</t>
  </si>
  <si>
    <t>622 - CESION</t>
  </si>
  <si>
    <t xml:space="preserve">VICTOR HUGO GAITAN ANGEL </t>
  </si>
  <si>
    <t>El valor sin ejecutar y que se cede del Contrato de Prestación de Servicios Profesionales CD-622-2026 es de CINCUENTA MILLONES TRESCIENTOS SETENTA Y CINCO MIL SESENTA Y OCHO PESOS M/CTE ($50.375.068) incluidos impuestos a que haya lugar.</t>
  </si>
  <si>
    <t>JOSÉ ANDRÉS JARAMILLO CAICA</t>
  </si>
  <si>
    <t>El valor sin ejecutar y que se cede del Contrato de Prestación de Apoyo a la Gestión No. CD-966-2026 es de TREINTA Y SIETE MILLONES CIENTO CINCUENTA Y SIETE MIL OCHOCIENTOS SESENTA Y SIETE PESOS ($37.157.867,00) incluidos impuestos a que haya lugar.</t>
  </si>
  <si>
    <t>El término estrictamente indispensable para que el contratista cumpla con el objeto y obligaciones contractuales será 259  días o hasta 31 de diciembre del año de la suscripción del contrato, lo primero que ocurra.</t>
  </si>
  <si>
    <t>972 - CESION</t>
  </si>
  <si>
    <t>CRISTIAN ALONSO CARABALY CERRA</t>
  </si>
  <si>
    <t>El valor sin ejecutar y que se cede del Contrato de Prestación de Servicios No. CD-972-2026 es de TREINTA Y SIETE MILLONES OCHOCIENTOS CINCUENTA Y DOS MIL QUINIENTOS PESOS M/CTE ($37.852.500) incluidos impuestos a que haya lugar.</t>
  </si>
  <si>
    <t>El término estrictamente indispensable para que el contratista cumpla con el objeto y obligaciones contractuales será TRES (3)YMESES Y 15 DIAS.</t>
  </si>
  <si>
    <t>966 - CESION</t>
  </si>
  <si>
    <t>465 - CESION</t>
  </si>
  <si>
    <t>CESAR MAURICIO PATIÑO CADENA</t>
  </si>
  <si>
    <t>El valor sin ejecutar y que se cede del Contrato de Prestación de Servicios Profesionales No. CD-465-2026 es de CINCUENTA MILLONES CIENTO OCHENTA Y CUATRO MIL PESOS M/CTE ($50.184.000) incluidos impuestos a que haya lugar.</t>
  </si>
  <si>
    <t>El término estrictamente indispensable para que el contratista cumpla con el objeto y obligaciones contractuales será ocho (8) meses y siete (6) días o hasta 31 de diciembre del 2026, lo primero que ocurra.</t>
  </si>
  <si>
    <t>627 - CESION</t>
  </si>
  <si>
    <t>IVAN MAURICIO MORALES GALVIS</t>
  </si>
  <si>
    <t>El valor sin ejecutar y que se cede del Contrato de Prestación de Servicios Profesionales No. CD-627 de 2026 es de TREINTA Y OCHO MILLONES CIENTO OCHO MIL DOSCIENTOS VEINTICUATRO CESIÓN DEL CONTRATO DE PRESTACIÓN DE SERVICIOS PROFESIONALES No. CD-627 DE 2026 Calle 37 No. 8 - 40, Bogotá D.C., Colombia Conmutador: (+57) 601 332 3400 https://www.minambiente.gov.co/ F-A-CTR-26: V8 – 05/04/2024 Página 2 de 2 PESOS ($ 38.108.224) MCTE incluido impuestos a que haya lugar.</t>
  </si>
  <si>
    <t>El término estrictamente indispensable para que el contratista cumpla con el objeto y obligaciones contractuales será CINCO (5) meses Y 25 DIAS, o hasta 31 de diciembre del año de la suscripción del contrato, lo primero que ocurra.</t>
  </si>
  <si>
    <t>1016 - CESION</t>
  </si>
  <si>
    <t>HERMAN FREDY BARRERA TORRES</t>
  </si>
  <si>
    <t>El valor sin ejecutar y que se cede del Contrato de Prestación de Servicios Profesionales CD-1016-2026 es de CUARENTA Y SEIS MILLONES SESENTA Y UN MIL SEISCIENTOS PESOS M/CTE ($46.061.600) incluidos impuestos a que haya lugar.</t>
  </si>
  <si>
    <t>El término estrictamente indispensable para que el contratista cumpla con el objeto y obligaciones contractuales será de OCHO (8) MESES y 19 dias.</t>
  </si>
  <si>
    <t>539 - CESION</t>
  </si>
  <si>
    <t>PEDRO HERNAN RODRIGUEZ VERA</t>
  </si>
  <si>
    <t>El valor sin ejecutar y que se cede del Contrato de Prestación de Servicios Profesionales No. 539 de 2026 es de SESENTA Y CINCO MILLONES DE PESOS M/CTE ($65.000.000), Incluido impuestos a que haya lugar.</t>
  </si>
  <si>
    <t>El término estrictamente indispensable para que el contratista cumpla con el objeto y obligaciones contractuales será de SEIS  (6) MESES y 14 dias, o hasta 31 de diciembre del año 2026, lo primero que ocurra.</t>
  </si>
  <si>
    <t>358 - CESION</t>
  </si>
  <si>
    <t>ANCIBAR ANDRES LEON ALBARRACIN</t>
  </si>
  <si>
    <t>El valor sin ejecutar y que se cede del Contrato de Prestación de Servicios Profesionales No. CD 358 de 2026 es de SESENTA Y CINCO MILLONES DOSCIENTOS TREINTA Y TRES MIL TRESCIENTOS TREINTA Y TRES PESOS ($65.233.333) incluidos impuestos a que haya lugar</t>
  </si>
  <si>
    <t>El término estrictamente indispensable para que el contratista cumpla con el objeto y obligaciones contractuales será SEIS (6) MESES Y VEINTISIETE (27) DÍAS, o hasta 31 de diciembre del año de la suscripción del contrato, lo primero que ocurra.</t>
  </si>
  <si>
    <t>COMUNICACION CELULAR S A COMCEL S A</t>
  </si>
  <si>
    <t>ADRIAN ALFREDO VERGARA</t>
  </si>
  <si>
    <t>Renovar el servicio de infraestructura tecnológica en la nube (AWS Cloud) con el fin de fortalecer y garantizar la operación tecnológica de los servicios y sistemas de información institucionales.</t>
  </si>
  <si>
    <t>1. Cumplir con plena autonomía técnica y administrativa, con las actividades, lineamientos y estándares definidos en la cláusula 7 “Obligaciones de los Proveedores” – “Obligaciones de los Proveedores del Acuerdo Marco de Precios en la operación secundaria en el Acuerdo Marco de Precios” de la Minuta del Acuerdo Marco de Precios para la Adquisición de Servicios de Nube Publica V CCE-SNG-AMP-011-2026</t>
  </si>
  <si>
    <t>QUINIENTOS SETENTA Y OCHO MILLONES CIENTO CINCO MIL CUATROCIENTOS NOVENTA Y SEIS CON OCHO (CENTAVOS O CENTÉSIMOS)</t>
  </si>
  <si>
    <t>https://operaciones.colombiacompra.gov.co/tienda-virtual-del-estado-colombiano/ordenes-compra/164310</t>
  </si>
  <si>
    <t>El plazo de ejecución será por el término de doce meses o hasta agotar los créditos adquiridos, lo que ocurra primero; término contado a partir del cumplimiento de los requisitos de perfeccionamiento y ejecución.</t>
  </si>
  <si>
    <t>398 - CESION</t>
  </si>
  <si>
    <t>CESAR DAFERSON MOSQUERA VALENCIA</t>
  </si>
  <si>
    <t>El valor sin ejecutar y que se cede del Contrato de Prestación de Servicios Profesionales CD-398- 2026 es de DIECISIETE MILLONES SESENTA Y SEIS MIL SEISCIENTOS SESENTA Y SIETE PESOS M/CTE ($17.066.667) incluidos impuestos a que haya lugar.</t>
  </si>
  <si>
    <t>El término estrictamente indispensable para que el contratista cumpla con el objeto y obligaciones contractuales será de DOS (02) MESES CINCO (5) DIAS, o hasta 31 de diciembre del año 2026, lo primero que ocurra.</t>
  </si>
  <si>
    <t>IPMC-001-2026</t>
  </si>
  <si>
    <t>Contratar la expedición de los Seguros Obligatorios de Accidentes de Tránsito – SOAT para los vehículos que conforman el parque automotor del MINISTERIO DE AMBIENTE Y DESARROLLO SOSTENIBLE, así como para aquellos automotores respecto de los cuales la entidad llegue a ser responsable durante la vigencia del contrato.</t>
  </si>
  <si>
    <t>ASEGURADORA SOLIDARIA DE COLOMBIA ENTIDAD COOPERATIVA</t>
  </si>
  <si>
    <t>HECTOR FERNANDO CORTES SAAVEDRA</t>
  </si>
  <si>
    <t>1. Ejecutar el contrato de seguro adjudicado en los términos y condiciones señalados en la Invitación Pública y en la propuesta presentada por el ASEGURADOR, y de conformidad con las normas legales que los regulen. 2. Expedir las respectivas pólizas de Seguro Obligatorio de Accidente de Tránsito – SOAT, con sus correspondientes anexos y modificaciones que llegaren a tener en un plazo máximo de diez (10) días siguientes a la fecha de aceptación de la oferta y previo vencimiento de las pólizas actualmente contratadas, en los términos previstos en la Invitación Pública y en la propuesta presentada por el ASEGURADOR, y en general observando las normas contenidas en el Código de Comercio y demás concordantes. Todos los SOAT deben quedar expedidos en la vigencia 2026, para lo cual el contratista deberá tener presente todas las fechas de vencimiento de cada uno de ellos. 3. Atender y pagar las reclamaciones y siniestros que presente la entidad, o sus beneficiarios, en los términos, plazos y condiciones señalados en la oferta presentada y de conformidad con la legislación vigente, sin dilaciones. 4. Sostener los precios ofertados durante la vigencia del contrato. 5. Prestar todos y cada uno de los servicios descritos en su propuesta. 6. Atender y responder las solicitudes y requerimientos que realice la entidad. 7. Suministrar un número de teléfono de atención disponible, con el propósito de brindar ayuda inmediata a la entidad, en caso de atención de siniestros. 8. Informar oportunamente al supervisor del contrato sobre las imposibilidades o dificultades que se presenten en la ejecución de este. 9.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10. Abstenerse de dar información a medios de comunicación, a menos que haya recibido autorización de la entidad. PARÁGRAFO: Esta obligación se prolongará incluso después de finalizado el servicio y por el término de dos (2) años. 11. Las demás que surjan del contenido del contrato, de las presentes cláusulas adicionales que se incorporan al mismo o de la propuesta presentada por el ASEGURADOR.</t>
  </si>
  <si>
    <t>El valor del presente contrato, es hasta por la suma de DIECISIETE MILLONES QUINIENTOS OCHENTA MIL CUATROCIENTOS OCHENTA Y DOS PESOS M/CTE ($17.580.482) IVA y demás impuestos legales incluidos vigentes al momento de la suscripción de la presente aceptación de oferta</t>
  </si>
  <si>
    <t>A-02-02-02-007-001</t>
  </si>
  <si>
    <t>El plazo de ejecución del contrato será hasta el 31 de diciembre de 2026, el cual se contará a partir del cumplimiento de los requisitos de legalización y perfeccionamiento del contrato.</t>
  </si>
  <si>
    <t>644 - CESION</t>
  </si>
  <si>
    <t>DEISSY MABEL DIAZ TORRADO</t>
  </si>
  <si>
    <t>El valor sin ejecutar y que se cede del Contrato de Prestación de Servicios Profesionales No. CD-644-2026 es de CUARENTA Y OCHO MILLONES QUINIENTOS CINCUENTA Y SEIS MIL DOSCIENTOS DIECISÉIS PESOS ($48.556.216,00) incluidos impuestos a que haya lugar.</t>
  </si>
  <si>
    <t>El término estrictamente indispensable para que el contratista cumpla con el objeto y obligaciones contractuales será de SEIS (6) meses Y QUINCE (15) DÍAS, previo cumplimiento de los requisitos de perfeccionamiento y ejecución del contrato, sin exceder el 31 de diciembre de 2026.</t>
  </si>
  <si>
    <t>https://www.funcionpublica.gov.co/dafpIndexerBHV/hvSigep/detallarHV/S1118887-8003-5</t>
  </si>
  <si>
    <t>https://www.funcionpublica.gov.co/dafpIndexerBHV/hvSigep/detallarHV/S4567500-8003-5</t>
  </si>
  <si>
    <t>https://www.funcionpublica.gov.co/dafpIndexerBHV/hvSigep/detallarHV/S2691547-8003-5</t>
  </si>
  <si>
    <t>https://www.funcionpublica.gov.co/dafpIndexerBHV/hvSigep/detallarHV/S2700992-8003-5</t>
  </si>
  <si>
    <t>https://www.funcionpublica.gov.co/dafpIndexerBHV/hvSigep/detallarHV/S4436262-8003-5</t>
  </si>
  <si>
    <t>https://www.funcionpublica.gov.co/dafpIndexerBHV/hvSigep/detallarHV/S671723-8003-5</t>
  </si>
  <si>
    <t>https://www.funcionpublica.gov.co/dafpIndexerBHV/hvSigep/detallarHV/S5304369-8003-5</t>
  </si>
  <si>
    <t>https://www.funcionpublica.gov.co/dafpIndexerBHV/hvSigep/detallarHV/S4010092-8003-5</t>
  </si>
  <si>
    <t>https://www.funcionpublica.gov.co/dafpIndexerBHV/hvSigep/detallarHV/S369968-8003-5</t>
  </si>
  <si>
    <t>https://www.funcionpublica.gov.co/dafpIndexerBHV/hvSigep/detallarHV/S1218518-8003-5</t>
  </si>
  <si>
    <t>https://www.funcionpublica.gov.co/dafpIndexerBHV/hvSigep/detallarHV/S1152133-8003-5</t>
  </si>
  <si>
    <t>https://www.funcionpublica.gov.co/dafpIndexerBHV/hvSigep/detallarHV/S5291839-8003-5</t>
  </si>
  <si>
    <t>https://www.funcionpublica.gov.co/dafpIndexerBHV/hvSigep/detallarHV/S5018269-8003-5</t>
  </si>
  <si>
    <t>https://www.funcionpublica.gov.co/dafpIndexerBHV/hvSigep/detallarHV/S5301264-8003-5</t>
  </si>
  <si>
    <t>https://www.funcionpublica.gov.co/dafpIndexerBHV/hvSigep/detallarHV/S485069-8003-5</t>
  </si>
  <si>
    <t>https://www.funcionpublica.gov.co/dafpIndexerBHV/hvSigep/detallarHV/S1143871-8003-5</t>
  </si>
  <si>
    <t>https://www.funcionpublica.gov.co/dafpIndexerBHV/hvSigep/detallarHV/S600750-8003-5</t>
  </si>
  <si>
    <t>https://www.funcionpublica.gov.co/dafpIndexerBHV/hvSigep/detallarHV/S1698322-8003-5</t>
  </si>
  <si>
    <t>https://www.funcionpublica.gov.co/dafpIndexerBHV/hvSigep/detallarHV/S2444075-8003-5</t>
  </si>
  <si>
    <t>https://www.funcionpublica.gov.co/dafpIndexerBHV/hvSigep/detallarHV/S4418929-8003-5</t>
  </si>
  <si>
    <t>https://www.funcionpublica.gov.co/dafpIndexerBHV/hvSigep/detallarHV/S496565-8003-5</t>
  </si>
  <si>
    <t>https://www.funcionpublica.gov.co/dafpIndexerBHV/hvSigep/detallarHV/S2355383-8003-5</t>
  </si>
  <si>
    <t>https://www.funcionpublica.gov.co/dafpIndexerBHV/hvSigep/detallarHV/S5097841-8003-5</t>
  </si>
  <si>
    <t>https://www.funcionpublica.gov.co/dafpIndexerBHV/hvSigep/detallarHV/S330692-8003-5</t>
  </si>
  <si>
    <t>https://www.funcionpublica.gov.co/dafpIndexerBHV/hvSigep/detallarHV/S2379560-8003-5</t>
  </si>
  <si>
    <t>https://community.secop.gov.co/Public/Tendering/OpportunityDetail/Index?noticeUID=CO1.NTC.10294656&amp;isFromPublicArea=True&amp;isModal=False</t>
  </si>
  <si>
    <t>620 - CESION</t>
  </si>
  <si>
    <t>SANDY BIBIANA ARROYO SÁNCHEZ</t>
  </si>
  <si>
    <t>El valor sin ejecutar y que se cede del Contrato de Prestación de Servicios Profesionales CD-620-2026 es de CIENTO DIECISIETE MILLONES OCHOCIENTOS TREINTA Y DOS MIL PESOS M/CTE ($117.832.000) incluidos impuestos a que haya lugar.</t>
  </si>
  <si>
    <t>El término estrictamente indispensable para que el contratista cumpla con el objeto y obligaciones contractuales será deONCE(10)MESES Y TRECE (13) DÍAS, o hasta 31 de diciembre de 2026, lo primero que ocurra</t>
  </si>
  <si>
    <t>138 - CESION</t>
  </si>
  <si>
    <t>RUTH DANIELA MUÑOZ SANABRIA</t>
  </si>
  <si>
    <t>TECNOLOGO GESTION DOCUMENTAL</t>
  </si>
  <si>
    <t>El valor sin ejecutar y que se cede del Contrato de Prestación de Servicios de Apoyo a la Gestión No. CD-138 - 2026 es de VEINTICINCO MILLONES TRESCIENTOS CINCUENTA MIL PESOS ($25.350.000) MCTE incluido impuestos a que haya lugar</t>
  </si>
  <si>
    <t>El término estrictamente indispensable para que el contratista cumpla con el objeto y obligaciones contractuales será de SEIS (6) MESES Y CATORCE (14) DÍAS o hasta 31 de diciembre del año de la suscripción del contrato, lo primero que ocurra.</t>
  </si>
  <si>
    <t>https://www.funcionpublica.gov.co/dafpIndexerBHV/hvSigep/detallarHV/S5133700-8003-5</t>
  </si>
  <si>
    <t>https://www.funcionpublica.gov.co/dafpIndexerBHV/hvSigep/detallarHV/S875449-8003-5</t>
  </si>
  <si>
    <t>https://www.funcionpublica.gov.co/dafpIndexerBHV/hvSigep/detallarHV/S2028764-8003-5</t>
  </si>
  <si>
    <t>https://www.funcionpublica.gov.co/dafpIndexerBHV/hvSigep/detallarHV/S473285-8003-5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</si>
</sst>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_-&quot;$&quot;* #,##0.00_-;\-&quot;$&quot;* #,##0.00_-;_-&quot;$&quot;* &quot;-&quot;??_-;_-@_-"/>
    <numFmt numFmtId="167" formatCode="_(* #,##0_);_(* \(#,##0\);_(* &quot;-&quot;??_);_(@_)"/>
    <numFmt numFmtId="168" formatCode="_(&quot;$&quot;\ * #,##0_);_(&quot;$&quot;\ * \(#,##0\);_(&quot;$&quot;\ * &quot;-&quot;??_);_(@_)"/>
    <numFmt numFmtId="169" formatCode="yyyy/mm/dd;@"/>
    <numFmt numFmtId="170" formatCode="_ * #,##0.00_ ;_ * \-#,##0.00_ ;_ * &quot;-&quot;??_ ;_ @_ "/>
    <numFmt numFmtId="171" formatCode="_ * #,##0_ ;_ * \-#,##0_ ;_ * &quot;-&quot;_ ;_ @_ "/>
    <numFmt numFmtId="172" formatCode="_ &quot;$&quot;\ * #,##0.00_ ;_ &quot;$&quot;\ * \-#,##0.00_ ;_ &quot;$&quot;\ * &quot;-&quot;??_ ;_ @_ "/>
    <numFmt numFmtId="173" formatCode="_-* #,##0.00\ _P_t_s_-;\-* #,##0.00\ _P_t_s_-;_-* &quot;-&quot;\ _P_t_s_-;_-@_-"/>
    <numFmt numFmtId="174" formatCode="dd/mm/yyyy"/>
  </numFmts>
  <fonts count="29" x14ac:knownFonts="1">
    <font>
      <sz val="11"/>
      <color theme="1"/>
      <name val="Calibri"/>
      <family val="2"/>
      <scheme val="minor"/>
    </font>
    <font>
      <b/>
      <sz val="11"/>
      <color theme="0"/>
      <name val="Calibri"/>
      <family val="2"/>
      <scheme val="minor"/>
    </font>
    <font>
      <b/>
      <sz val="11"/>
      <color theme="1"/>
      <name val="Calibri"/>
      <family val="2"/>
      <scheme val="minor"/>
    </font>
    <font>
      <b/>
      <i/>
      <sz val="11"/>
      <color theme="0"/>
      <name val="Calibri"/>
      <family val="2"/>
      <scheme val="minor"/>
    </font>
    <font>
      <sz val="11"/>
      <color theme="1"/>
      <name val="Calibri"/>
      <family val="2"/>
      <scheme val="minor"/>
    </font>
    <font>
      <sz val="10"/>
      <name val="Arial"/>
      <family val="2"/>
    </font>
    <font>
      <sz val="8"/>
      <name val="Calibri"/>
      <family val="2"/>
      <scheme val="minor"/>
    </font>
    <font>
      <sz val="11"/>
      <color theme="1"/>
      <name val="Arial"/>
      <family val="2"/>
    </font>
    <font>
      <sz val="9"/>
      <color indexed="81"/>
      <name val="Tahoma"/>
      <family val="2"/>
    </font>
    <font>
      <b/>
      <sz val="9"/>
      <color theme="1"/>
      <name val="Trebuchet MS"/>
      <family val="2"/>
    </font>
    <font>
      <sz val="9"/>
      <color theme="1"/>
      <name val="Trebuchet MS"/>
      <family val="2"/>
    </font>
    <font>
      <sz val="9"/>
      <color theme="1"/>
      <name val="Trebuchet MS"/>
      <family val="2"/>
    </font>
    <font>
      <sz val="9"/>
      <color theme="1"/>
      <name val="Trebuchet MS"/>
      <family val="2"/>
    </font>
    <font>
      <sz val="9"/>
      <color theme="1"/>
      <name val="Trebuchet MS"/>
      <family val="2"/>
    </font>
    <font>
      <sz val="9"/>
      <color theme="1"/>
      <name val="Trebuchet MS"/>
      <family val="2"/>
    </font>
    <font>
      <sz val="9"/>
      <color theme="1"/>
      <name val="Trebuchet MS"/>
      <family val="2"/>
    </font>
    <font>
      <u/>
      <sz val="10"/>
      <color indexed="12"/>
      <name val="Arial"/>
      <family val="2"/>
    </font>
    <font>
      <sz val="11"/>
      <color indexed="8"/>
      <name val="Calibri"/>
      <family val="2"/>
    </font>
    <font>
      <sz val="11"/>
      <color indexed="8"/>
      <name val="Calibri"/>
      <family val="2"/>
      <scheme val="minor"/>
    </font>
    <font>
      <sz val="9"/>
      <color rgb="FF000000"/>
      <name val="Arial"/>
      <family val="2"/>
    </font>
    <font>
      <sz val="11"/>
      <name val="Calibri"/>
      <family val="2"/>
      <scheme val="minor"/>
    </font>
    <font>
      <u/>
      <sz val="11"/>
      <color theme="10"/>
      <name val="Calibri"/>
      <family val="2"/>
      <scheme val="minor"/>
    </font>
    <font>
      <sz val="11"/>
      <color rgb="FFFF0000"/>
      <name val="Calibri"/>
      <family val="2"/>
      <scheme val="minor"/>
    </font>
    <font>
      <sz val="11"/>
      <color rgb="FF000000"/>
      <name val="Calibri"/>
      <family val="2"/>
      <scheme val="minor"/>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9" tint="-0.499984740745262"/>
        <bgColor indexed="64"/>
      </patternFill>
    </fill>
    <fill>
      <patternFill patternType="solid">
        <fgColor rgb="FFFFFFCC"/>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s>
  <borders count="18">
    <border>
      <left/>
      <right/>
      <top/>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
      <left style="thin">
        <color theme="9" tint="0.59999389629810485"/>
      </left>
      <right/>
      <top/>
      <bottom/>
      <diagonal/>
    </border>
    <border>
      <left style="thin">
        <color theme="9" tint="0.59999389629810485"/>
      </left>
      <right/>
      <top style="thin">
        <color theme="9" tint="0.59999389629810485"/>
      </top>
      <bottom style="thin">
        <color theme="9" tint="0.59999389629810485"/>
      </bottom>
      <diagonal/>
    </border>
    <border>
      <left/>
      <right/>
      <top style="thin">
        <color theme="9" tint="0.59999389629810485"/>
      </top>
      <bottom style="thin">
        <color theme="9" tint="0.59999389629810485"/>
      </bottom>
      <diagonal/>
    </border>
    <border>
      <left/>
      <right style="thin">
        <color theme="9" tint="0.59999389629810485"/>
      </right>
      <top style="thin">
        <color theme="9" tint="0.59999389629810485"/>
      </top>
      <bottom style="thin">
        <color theme="9" tint="0.59999389629810485"/>
      </bottom>
      <diagonal/>
    </border>
    <border>
      <left/>
      <right style="thin">
        <color theme="9" tint="0.59999389629810485"/>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s>
  <cellStyleXfs count="31232">
    <xf numFmtId="0" fontId="0" fillId="0" borderId="0"/>
    <xf numFmtId="165" fontId="4" fillId="0" borderId="0" applyFont="0" applyFill="0" applyBorder="0" applyAlignment="0" applyProtection="0"/>
    <xf numFmtId="0" fontId="5" fillId="0" borderId="0"/>
    <xf numFmtId="170"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7" fillId="0" borderId="0"/>
    <xf numFmtId="165" fontId="4" fillId="0" borderId="0" applyFont="0" applyFill="0" applyBorder="0" applyAlignment="0" applyProtection="0"/>
    <xf numFmtId="0" fontId="5" fillId="0" borderId="0"/>
    <xf numFmtId="0" fontId="16" fillId="0" borderId="0" applyNumberFormat="0" applyFill="0" applyBorder="0" applyAlignment="0" applyProtection="0">
      <alignment vertical="top"/>
      <protection locked="0"/>
    </xf>
    <xf numFmtId="0" fontId="5" fillId="0" borderId="0" applyFont="0" applyFill="0" applyBorder="0" applyAlignment="0" applyProtection="0"/>
    <xf numFmtId="171" fontId="5" fillId="0" borderId="0" applyFont="0" applyFill="0" applyBorder="0" applyAlignment="0" applyProtection="0"/>
    <xf numFmtId="173" fontId="5" fillId="0" borderId="0" applyFont="0" applyFill="0" applyBorder="0" applyAlignment="0" applyProtection="0"/>
    <xf numFmtId="43" fontId="4"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17"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72" fontId="5" fillId="0" borderId="0" applyFont="0" applyFill="0" applyBorder="0" applyAlignment="0" applyProtection="0"/>
    <xf numFmtId="166" fontId="5" fillId="0" borderId="0" applyFont="0" applyFill="0" applyBorder="0" applyAlignment="0" applyProtection="0"/>
    <xf numFmtId="164" fontId="17" fillId="0" borderId="0" applyFont="0" applyFill="0" applyBorder="0" applyAlignment="0" applyProtection="0"/>
    <xf numFmtId="172" fontId="5"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18"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18" fillId="0" borderId="0"/>
    <xf numFmtId="0" fontId="5" fillId="0" borderId="0"/>
    <xf numFmtId="0" fontId="17" fillId="0" borderId="0"/>
    <xf numFmtId="0" fontId="18" fillId="0" borderId="0"/>
    <xf numFmtId="0" fontId="5" fillId="0" borderId="0"/>
    <xf numFmtId="0" fontId="5" fillId="0" borderId="0"/>
    <xf numFmtId="0" fontId="5" fillId="0" borderId="0"/>
    <xf numFmtId="0" fontId="17" fillId="0" borderId="0"/>
    <xf numFmtId="0" fontId="5" fillId="0" borderId="0"/>
    <xf numFmtId="0" fontId="4" fillId="0" borderId="0"/>
    <xf numFmtId="0" fontId="4" fillId="0" borderId="0"/>
    <xf numFmtId="0" fontId="17" fillId="0" borderId="0"/>
    <xf numFmtId="0" fontId="4" fillId="0" borderId="0"/>
    <xf numFmtId="0" fontId="4" fillId="0" borderId="0"/>
    <xf numFmtId="0" fontId="4" fillId="0" borderId="0"/>
    <xf numFmtId="0" fontId="18" fillId="0" borderId="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0" fontId="17" fillId="3" borderId="16" applyNumberFormat="0" applyFont="0" applyAlignment="0" applyProtection="0"/>
    <xf numFmtId="9" fontId="17"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0" fontId="5" fillId="0" borderId="0"/>
    <xf numFmtId="0" fontId="5" fillId="0" borderId="0"/>
    <xf numFmtId="0" fontId="7"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164" fontId="17" fillId="0" borderId="0" applyFont="0" applyFill="0" applyBorder="0" applyAlignment="0" applyProtection="0"/>
    <xf numFmtId="164" fontId="4" fillId="0" borderId="0" applyFont="0" applyFill="0" applyBorder="0" applyAlignment="0" applyProtection="0"/>
    <xf numFmtId="0" fontId="21" fillId="0" borderId="0" applyNumberForma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19">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3" fontId="0" fillId="0" borderId="0" xfId="1" applyNumberFormat="1" applyFont="1" applyFill="1" applyAlignment="1">
      <alignment horizontal="center" vertical="center"/>
    </xf>
    <xf numFmtId="168" fontId="0" fillId="0" borderId="0" xfId="0" applyNumberFormat="1"/>
    <xf numFmtId="14" fontId="0" fillId="0" borderId="0" xfId="0" applyNumberFormat="1" applyAlignment="1">
      <alignment horizontal="center"/>
    </xf>
    <xf numFmtId="14" fontId="0" fillId="0" borderId="0" xfId="0" applyNumberFormat="1"/>
    <xf numFmtId="0" fontId="0" fillId="0" borderId="0" xfId="0"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0" fillId="0" borderId="0" xfId="0" applyFont="1"/>
    <xf numFmtId="0" fontId="10" fillId="0" borderId="7" xfId="0" applyFont="1" applyBorder="1"/>
    <xf numFmtId="3" fontId="10" fillId="0" borderId="7" xfId="0" applyNumberFormat="1" applyFont="1" applyBorder="1"/>
    <xf numFmtId="14" fontId="10" fillId="0" borderId="7" xfId="0" applyNumberFormat="1" applyFont="1" applyBorder="1"/>
    <xf numFmtId="0" fontId="10" fillId="0" borderId="9" xfId="0" applyFont="1" applyBorder="1"/>
    <xf numFmtId="0" fontId="10" fillId="0" borderId="14" xfId="0" applyFont="1" applyBorder="1"/>
    <xf numFmtId="3" fontId="10" fillId="0" borderId="14" xfId="0" applyNumberFormat="1" applyFont="1" applyBorder="1"/>
    <xf numFmtId="14" fontId="10" fillId="0" borderId="14" xfId="0" applyNumberFormat="1" applyFont="1" applyBorder="1"/>
    <xf numFmtId="0" fontId="10" fillId="0" borderId="15" xfId="0" applyFont="1" applyBorder="1"/>
    <xf numFmtId="0" fontId="10" fillId="0" borderId="7" xfId="0" applyFont="1" applyBorder="1" applyAlignment="1">
      <alignment horizontal="center"/>
    </xf>
    <xf numFmtId="0" fontId="10" fillId="0" borderId="14" xfId="0" applyFont="1" applyBorder="1" applyAlignment="1">
      <alignment horizontal="center"/>
    </xf>
    <xf numFmtId="0" fontId="10" fillId="0" borderId="8" xfId="0" applyFont="1" applyBorder="1"/>
    <xf numFmtId="0" fontId="10" fillId="0" borderId="13" xfId="0" applyFont="1" applyBorder="1"/>
    <xf numFmtId="0" fontId="11" fillId="0" borderId="8" xfId="0" applyFont="1" applyBorder="1"/>
    <xf numFmtId="0" fontId="11" fillId="0" borderId="7" xfId="0" applyFont="1" applyBorder="1" applyAlignment="1">
      <alignment horizontal="center"/>
    </xf>
    <xf numFmtId="0" fontId="11" fillId="0" borderId="7" xfId="0" applyFont="1" applyBorder="1"/>
    <xf numFmtId="3" fontId="11" fillId="0" borderId="7" xfId="0" applyNumberFormat="1" applyFont="1" applyBorder="1"/>
    <xf numFmtId="14" fontId="11" fillId="0" borderId="7" xfId="0" applyNumberFormat="1" applyFont="1" applyBorder="1"/>
    <xf numFmtId="0" fontId="11" fillId="0" borderId="13" xfId="0" applyFont="1" applyBorder="1"/>
    <xf numFmtId="0" fontId="11" fillId="0" borderId="14" xfId="0" applyFont="1" applyBorder="1"/>
    <xf numFmtId="3" fontId="11" fillId="0" borderId="14" xfId="0" applyNumberFormat="1" applyFont="1" applyBorder="1"/>
    <xf numFmtId="14" fontId="11" fillId="0" borderId="14" xfId="0" applyNumberFormat="1" applyFont="1" applyBorder="1"/>
    <xf numFmtId="0" fontId="11" fillId="0" borderId="15" xfId="0" applyFont="1" applyBorder="1"/>
    <xf numFmtId="0" fontId="12" fillId="0" borderId="8" xfId="0" applyFont="1" applyBorder="1"/>
    <xf numFmtId="0" fontId="12" fillId="0" borderId="7" xfId="0" applyFont="1" applyBorder="1" applyAlignment="1">
      <alignment horizontal="center"/>
    </xf>
    <xf numFmtId="0" fontId="12" fillId="0" borderId="7" xfId="0" applyFont="1" applyBorder="1"/>
    <xf numFmtId="3" fontId="12" fillId="0" borderId="7" xfId="0" applyNumberFormat="1" applyFont="1" applyBorder="1"/>
    <xf numFmtId="14" fontId="12" fillId="0" borderId="7" xfId="0" applyNumberFormat="1" applyFont="1" applyBorder="1"/>
    <xf numFmtId="0" fontId="13" fillId="0" borderId="13" xfId="0" applyFont="1" applyBorder="1"/>
    <xf numFmtId="0" fontId="14" fillId="0" borderId="8" xfId="0" applyFont="1" applyBorder="1"/>
    <xf numFmtId="0" fontId="14" fillId="0" borderId="7" xfId="0" applyFont="1" applyBorder="1" applyAlignment="1">
      <alignment horizontal="center"/>
    </xf>
    <xf numFmtId="0" fontId="14" fillId="0" borderId="7" xfId="0" applyFont="1" applyBorder="1"/>
    <xf numFmtId="3" fontId="14" fillId="0" borderId="7" xfId="0" applyNumberFormat="1" applyFont="1" applyBorder="1"/>
    <xf numFmtId="0" fontId="14" fillId="0" borderId="13" xfId="0" applyFont="1" applyBorder="1"/>
    <xf numFmtId="0" fontId="14" fillId="0" borderId="14" xfId="0" applyFont="1" applyBorder="1" applyAlignment="1">
      <alignment horizontal="center"/>
    </xf>
    <xf numFmtId="0" fontId="14" fillId="0" borderId="14" xfId="0" applyFont="1" applyBorder="1"/>
    <xf numFmtId="0" fontId="14" fillId="0" borderId="0" xfId="0" applyFont="1"/>
    <xf numFmtId="0" fontId="14" fillId="0" borderId="0" xfId="0" applyFont="1" applyAlignment="1">
      <alignment horizontal="center"/>
    </xf>
    <xf numFmtId="3" fontId="14" fillId="0" borderId="0" xfId="0" applyNumberFormat="1" applyFont="1"/>
    <xf numFmtId="14" fontId="10" fillId="0" borderId="0" xfId="0" applyNumberFormat="1" applyFont="1"/>
    <xf numFmtId="3" fontId="15" fillId="0" borderId="7" xfId="0" applyNumberFormat="1" applyFont="1" applyBorder="1"/>
    <xf numFmtId="167" fontId="2" fillId="0" borderId="0" xfId="1" applyNumberFormat="1" applyFont="1" applyFill="1" applyAlignment="1">
      <alignment horizontal="center" vertical="center" wrapText="1"/>
    </xf>
    <xf numFmtId="167" fontId="0" fillId="0" borderId="0" xfId="1" applyNumberFormat="1" applyFont="1" applyFill="1" applyAlignment="1">
      <alignment horizontal="center" vertical="center"/>
    </xf>
    <xf numFmtId="0" fontId="0" fillId="0" borderId="17" xfId="0" applyBorder="1"/>
    <xf numFmtId="0" fontId="0" fillId="0" borderId="0" xfId="1" applyNumberFormat="1" applyFont="1" applyFill="1" applyAlignment="1">
      <alignment horizontal="center" vertical="center"/>
    </xf>
    <xf numFmtId="0" fontId="25" fillId="0" borderId="0" xfId="0" applyFont="1" applyAlignment="1">
      <alignment horizontal="left" vertical="center"/>
    </xf>
    <xf numFmtId="0" fontId="27" fillId="0" borderId="0" xfId="0" applyFont="1" applyAlignment="1">
      <alignment horizontal="left" vertical="center"/>
    </xf>
    <xf numFmtId="167" fontId="0" fillId="0" borderId="0" xfId="1" applyNumberFormat="1" applyFont="1" applyFill="1" applyAlignment="1"/>
    <xf numFmtId="0" fontId="26" fillId="0" borderId="0" xfId="0" applyFont="1" applyAlignment="1">
      <alignment horizontal="left" vertical="center"/>
    </xf>
    <xf numFmtId="14" fontId="0" fillId="5" borderId="0" xfId="0" applyNumberFormat="1" applyFill="1" applyAlignment="1">
      <alignment horizontal="center"/>
    </xf>
    <xf numFmtId="0" fontId="3" fillId="2" borderId="3" xfId="0" applyFont="1" applyFill="1" applyBorder="1" applyAlignment="1">
      <alignment horizontal="center"/>
    </xf>
    <xf numFmtId="0" fontId="19" fillId="4" borderId="0" xfId="0" applyFont="1" applyFill="1" applyAlignment="1">
      <alignment vertical="center"/>
    </xf>
    <xf numFmtId="0" fontId="0" fillId="5" borderId="0" xfId="0" applyFill="1"/>
    <xf numFmtId="2" fontId="0" fillId="0" borderId="0" xfId="0" applyNumberFormat="1"/>
    <xf numFmtId="168" fontId="22" fillId="0" borderId="0" xfId="0" applyNumberFormat="1" applyFont="1"/>
    <xf numFmtId="0" fontId="24" fillId="0" borderId="0" xfId="0" applyFont="1"/>
    <xf numFmtId="0" fontId="20" fillId="0" borderId="0" xfId="0" applyFont="1"/>
    <xf numFmtId="167" fontId="0" fillId="0" borderId="0" xfId="0" applyNumberFormat="1"/>
    <xf numFmtId="0" fontId="0" fillId="6" borderId="0" xfId="0" applyFill="1"/>
    <xf numFmtId="3" fontId="0" fillId="0" borderId="0" xfId="0" applyNumberFormat="1"/>
    <xf numFmtId="1" fontId="0" fillId="0" borderId="0" xfId="0" applyNumberFormat="1"/>
    <xf numFmtId="0" fontId="1" fillId="0" borderId="17" xfId="0" applyFont="1" applyBorder="1" applyAlignment="1">
      <alignment horizontal="center" vertical="center"/>
    </xf>
    <xf numFmtId="0" fontId="20" fillId="0" borderId="17" xfId="0" applyFont="1" applyBorder="1"/>
    <xf numFmtId="14" fontId="0" fillId="0" borderId="0" xfId="0" applyNumberFormat="1" applyAlignment="1">
      <alignment horizontal="center" vertical="center"/>
    </xf>
    <xf numFmtId="9" fontId="0" fillId="0" borderId="0" xfId="0" applyNumberFormat="1" applyAlignment="1">
      <alignment horizontal="center" vertical="center"/>
    </xf>
    <xf numFmtId="0" fontId="3" fillId="0" borderId="1" xfId="0" applyFont="1" applyBorder="1" applyAlignment="1">
      <alignment horizontal="center" vertical="center"/>
    </xf>
    <xf numFmtId="0" fontId="0" fillId="0" borderId="0" xfId="0" applyAlignment="1">
      <alignment horizontal="left"/>
    </xf>
    <xf numFmtId="0" fontId="0" fillId="0" borderId="0" xfId="0" applyAlignment="1">
      <alignment vertical="center"/>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4" fontId="0" fillId="0" borderId="0" xfId="0" applyNumberFormat="1" applyAlignment="1">
      <alignment horizontal="left"/>
    </xf>
    <xf numFmtId="0" fontId="0" fillId="0" borderId="0" xfId="0" applyAlignment="1">
      <alignment horizontal="left" vertical="center"/>
    </xf>
    <xf numFmtId="14" fontId="0" fillId="0" borderId="0" xfId="0" applyNumberFormat="1" applyAlignment="1">
      <alignment horizontal="right" vertical="center"/>
    </xf>
    <xf numFmtId="1" fontId="0" fillId="0" borderId="0" xfId="0" applyNumberFormat="1" applyAlignment="1">
      <alignment horizontal="center" vertical="center"/>
    </xf>
    <xf numFmtId="168" fontId="0" fillId="0" borderId="0" xfId="0" applyNumberFormat="1" applyAlignment="1">
      <alignment horizontal="center" vertical="center"/>
    </xf>
    <xf numFmtId="1" fontId="0" fillId="0" borderId="0" xfId="0" applyNumberFormat="1" applyAlignment="1">
      <alignment horizontal="center"/>
    </xf>
    <xf numFmtId="0" fontId="0" fillId="0" borderId="0" xfId="0" applyAlignment="1">
      <alignment horizontal="left" vertical="center" wrapText="1"/>
    </xf>
    <xf numFmtId="0" fontId="21" fillId="0" borderId="0" xfId="101" applyAlignment="1">
      <alignment horizontal="center" vertical="center"/>
    </xf>
    <xf numFmtId="0" fontId="21" fillId="0" borderId="0" xfId="101" applyAlignment="1">
      <alignment vertical="center"/>
    </xf>
    <xf numFmtId="0" fontId="23" fillId="0" borderId="0" xfId="0" applyFont="1" applyAlignment="1">
      <alignment vertical="center"/>
    </xf>
    <xf numFmtId="174" fontId="0" fillId="0" borderId="0" xfId="0" applyNumberFormat="1" applyAlignment="1">
      <alignment horizontal="center" vertical="center"/>
    </xf>
    <xf numFmtId="174" fontId="0" fillId="0" borderId="0" xfId="0" applyNumberFormat="1" applyAlignment="1">
      <alignment horizontal="right" vertical="center"/>
    </xf>
    <xf numFmtId="0" fontId="19" fillId="0" borderId="0" xfId="0" applyFont="1" applyAlignment="1">
      <alignment vertical="center"/>
    </xf>
    <xf numFmtId="167" fontId="0" fillId="0" borderId="0" xfId="0" applyNumberFormat="1" applyAlignment="1">
      <alignment horizontal="center" vertical="center"/>
    </xf>
    <xf numFmtId="14" fontId="20" fillId="0" borderId="0" xfId="0" applyNumberFormat="1" applyFont="1" applyAlignment="1">
      <alignment horizontal="center"/>
    </xf>
    <xf numFmtId="0" fontId="1" fillId="0" borderId="17" xfId="0" applyFont="1" applyBorder="1" applyAlignment="1">
      <alignment horizontal="left" vertical="center"/>
    </xf>
    <xf numFmtId="0" fontId="28" fillId="0" borderId="0" xfId="0" applyFont="1" applyAlignment="1">
      <alignment horizontal="left" vertical="center"/>
    </xf>
    <xf numFmtId="14" fontId="0" fillId="5" borderId="0" xfId="0" applyNumberFormat="1" applyFill="1" applyAlignment="1">
      <alignment horizontal="center" vertical="center"/>
    </xf>
    <xf numFmtId="0" fontId="21" fillId="0" borderId="0" xfId="101" applyFill="1" applyAlignment="1">
      <alignment horizontal="center" vertical="center"/>
    </xf>
    <xf numFmtId="168" fontId="22" fillId="0" borderId="0" xfId="0" applyNumberFormat="1" applyFont="1" applyAlignment="1">
      <alignment horizontal="center" vertical="center"/>
    </xf>
    <xf numFmtId="0" fontId="21" fillId="0" borderId="0" xfId="101"/>
    <xf numFmtId="14" fontId="2" fillId="0" borderId="0" xfId="0" applyNumberFormat="1" applyFont="1" applyAlignment="1">
      <alignment horizontal="center"/>
    </xf>
    <xf numFmtId="0" fontId="3" fillId="0" borderId="0" xfId="0" applyFont="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3" fillId="2" borderId="2" xfId="0" applyFont="1" applyFill="1" applyBorder="1" applyAlignment="1">
      <alignment horizontal="center"/>
    </xf>
  </cellXfs>
  <cellStyles count="31232">
    <cellStyle name="Excel Built-in Normal" xfId="9" xr:uid="{00000000-0005-0000-0000-000000000000}"/>
    <cellStyle name="Hipervínculo" xfId="101" builtinId="8"/>
    <cellStyle name="Hipervínculo 2" xfId="10" xr:uid="{00000000-0005-0000-0000-000002000000}"/>
    <cellStyle name="Millares" xfId="1" builtinId="3"/>
    <cellStyle name="Millares [0] 10" xfId="11" xr:uid="{00000000-0005-0000-0000-000004000000}"/>
    <cellStyle name="Millares [0] 2" xfId="12" xr:uid="{00000000-0005-0000-0000-000005000000}"/>
    <cellStyle name="Millares [0] 2 2" xfId="13" xr:uid="{00000000-0005-0000-0000-000006000000}"/>
    <cellStyle name="Millares 10" xfId="14" xr:uid="{00000000-0005-0000-0000-000007000000}"/>
    <cellStyle name="Millares 10 10" xfId="22283" xr:uid="{5AE23F00-40ED-40F8-8D61-6B617E82B4D5}"/>
    <cellStyle name="Millares 10 2" xfId="13347" xr:uid="{B43B67CF-BC9E-48E6-8A48-9D479A69E553}"/>
    <cellStyle name="Millares 10 2 2" xfId="13420" xr:uid="{D38ED9A5-BB00-4F28-9F8D-F239ECA3BC03}"/>
    <cellStyle name="Millares 10 2 2 2" xfId="13560" xr:uid="{DB880B7C-7441-4AF7-84A2-DC660A3D2A3F}"/>
    <cellStyle name="Millares 10 2 2 2 2" xfId="13840" xr:uid="{0E321A10-8277-4E53-9BA4-F4AB08C91EF8}"/>
    <cellStyle name="Millares 10 2 2 2 2 2" xfId="14394" xr:uid="{B8B12D77-A621-4D0B-9511-4F8675F2787C}"/>
    <cellStyle name="Millares 10 2 2 2 2 2 2" xfId="15511" xr:uid="{E80A7737-2A5D-430E-947B-2001C96A5F6F}"/>
    <cellStyle name="Millares 10 2 2 2 2 2 2 2" xfId="17760" xr:uid="{1D63FDE5-48B4-49D0-A601-B46011219859}"/>
    <cellStyle name="Millares 10 2 2 2 2 2 2 2 2" xfId="22233" xr:uid="{CA81C7A4-8159-4040-AEA6-8AFF2C42015C}"/>
    <cellStyle name="Millares 10 2 2 2 2 2 2 2 2 2" xfId="31183" xr:uid="{31AE8ACA-EF25-43D4-A98C-82AED77D1F2C}"/>
    <cellStyle name="Millares 10 2 2 2 2 2 2 2 3" xfId="26710" xr:uid="{3F587F74-8872-47B4-B488-4F235E941010}"/>
    <cellStyle name="Millares 10 2 2 2 2 2 2 3" xfId="19984" xr:uid="{E7148D64-F6E4-42F9-B7C6-B15438459DC1}"/>
    <cellStyle name="Millares 10 2 2 2 2 2 2 3 2" xfId="28934" xr:uid="{5E295162-52DC-449F-8576-5FF0078EE703}"/>
    <cellStyle name="Millares 10 2 2 2 2 2 2 4" xfId="24461" xr:uid="{106242AD-F342-459A-B1DA-942BD5DDF6C5}"/>
    <cellStyle name="Millares 10 2 2 2 2 2 3" xfId="16643" xr:uid="{1079AA0F-4261-407C-A58E-4A16945848AD}"/>
    <cellStyle name="Millares 10 2 2 2 2 2 3 2" xfId="21116" xr:uid="{7E69B618-7F6D-4D3F-B239-3818339B153E}"/>
    <cellStyle name="Millares 10 2 2 2 2 2 3 2 2" xfId="30066" xr:uid="{67448D7A-D32B-407B-B11D-26042854109C}"/>
    <cellStyle name="Millares 10 2 2 2 2 2 3 3" xfId="25593" xr:uid="{FBD41724-13AC-417E-AC8A-CC6014B312EA}"/>
    <cellStyle name="Millares 10 2 2 2 2 2 4" xfId="18867" xr:uid="{3B5D605E-4A41-46F8-B116-76159B43BF03}"/>
    <cellStyle name="Millares 10 2 2 2 2 2 4 2" xfId="27817" xr:uid="{AAE3CE12-BEBC-4DD4-83CB-A7CBA35B0C11}"/>
    <cellStyle name="Millares 10 2 2 2 2 2 5" xfId="23344" xr:uid="{B425B952-1506-407C-B55F-2FBCAB620E56}"/>
    <cellStyle name="Millares 10 2 2 2 2 3" xfId="14957" xr:uid="{F0ECF9CA-D526-4803-BC60-C57C8BE33B54}"/>
    <cellStyle name="Millares 10 2 2 2 2 3 2" xfId="17206" xr:uid="{AE050AFD-D3A7-4BFB-A80D-5628FB1098EA}"/>
    <cellStyle name="Millares 10 2 2 2 2 3 2 2" xfId="21679" xr:uid="{A04DF3F0-FD35-4355-9D56-5E90444A7287}"/>
    <cellStyle name="Millares 10 2 2 2 2 3 2 2 2" xfId="30629" xr:uid="{0D2DA9C5-CE74-453B-B2E2-629DA28BF40A}"/>
    <cellStyle name="Millares 10 2 2 2 2 3 2 3" xfId="26156" xr:uid="{5FF7D249-A741-4AE1-976A-7BD5331AB9C0}"/>
    <cellStyle name="Millares 10 2 2 2 2 3 3" xfId="19430" xr:uid="{EA663B70-0A58-4FD6-8D92-97BD2C3C51C7}"/>
    <cellStyle name="Millares 10 2 2 2 2 3 3 2" xfId="28380" xr:uid="{95A5B3B5-527E-4800-B663-F1E8B883CFE3}"/>
    <cellStyle name="Millares 10 2 2 2 2 3 4" xfId="23907" xr:uid="{F37C479C-AB2E-407E-B976-AF64DDD1B0EB}"/>
    <cellStyle name="Millares 10 2 2 2 2 4" xfId="16089" xr:uid="{4637B3FF-05F2-4D88-8DE2-D8ED4D58B0D5}"/>
    <cellStyle name="Millares 10 2 2 2 2 4 2" xfId="20562" xr:uid="{62200AFC-2D84-44E2-B1F9-C703E676B886}"/>
    <cellStyle name="Millares 10 2 2 2 2 4 2 2" xfId="29512" xr:uid="{C11B3E1D-4CDD-4455-BDE0-F8F722416A05}"/>
    <cellStyle name="Millares 10 2 2 2 2 4 3" xfId="25039" xr:uid="{2C6F5772-E280-4AAA-879E-41FF0FBB80D7}"/>
    <cellStyle name="Millares 10 2 2 2 2 5" xfId="18313" xr:uid="{C847213A-03CF-4F02-84B5-52EFD30B83DE}"/>
    <cellStyle name="Millares 10 2 2 2 2 5 2" xfId="27263" xr:uid="{6C401292-BFC1-4459-AAC2-B63445C58D07}"/>
    <cellStyle name="Millares 10 2 2 2 2 6" xfId="22790" xr:uid="{DB5ED4E6-8AA2-432E-A84A-20E4F90E4835}"/>
    <cellStyle name="Millares 10 2 2 2 3" xfId="14114" xr:uid="{361B973E-A51D-4495-8721-3491D2C2299D}"/>
    <cellStyle name="Millares 10 2 2 2 3 2" xfId="15231" xr:uid="{3CAB48F7-CC87-464B-ACBB-D47A73F545A1}"/>
    <cellStyle name="Millares 10 2 2 2 3 2 2" xfId="17480" xr:uid="{8DF88325-989D-4707-9594-E5B718EE5AF7}"/>
    <cellStyle name="Millares 10 2 2 2 3 2 2 2" xfId="21953" xr:uid="{B9EE9478-7BBA-4989-A629-54E6CB268800}"/>
    <cellStyle name="Millares 10 2 2 2 3 2 2 2 2" xfId="30903" xr:uid="{A274FE6F-E087-4389-8590-3380B3C16F19}"/>
    <cellStyle name="Millares 10 2 2 2 3 2 2 3" xfId="26430" xr:uid="{1ECFC232-8D61-49AE-BCC4-E52F0E7B3E3B}"/>
    <cellStyle name="Millares 10 2 2 2 3 2 3" xfId="19704" xr:uid="{14C2903C-C2FF-4ECA-86DF-BC655856A61B}"/>
    <cellStyle name="Millares 10 2 2 2 3 2 3 2" xfId="28654" xr:uid="{1AF56C6F-DA59-4842-BB33-94942A505E47}"/>
    <cellStyle name="Millares 10 2 2 2 3 2 4" xfId="24181" xr:uid="{37414A11-DD70-4B94-8CD1-509E51750786}"/>
    <cellStyle name="Millares 10 2 2 2 3 3" xfId="16363" xr:uid="{74A9EADE-2D2C-45D2-A2BB-57EEB5175244}"/>
    <cellStyle name="Millares 10 2 2 2 3 3 2" xfId="20836" xr:uid="{E0F076FD-D9D9-46E5-97FE-3E5F7E72FBB1}"/>
    <cellStyle name="Millares 10 2 2 2 3 3 2 2" xfId="29786" xr:uid="{7BAB0CE3-23C6-4A89-A42C-627FC86A8033}"/>
    <cellStyle name="Millares 10 2 2 2 3 3 3" xfId="25313" xr:uid="{4849A53E-3256-4DFD-BB95-1BA0402330AC}"/>
    <cellStyle name="Millares 10 2 2 2 3 4" xfId="18587" xr:uid="{157103F2-AD78-4E07-8075-121F692319FF}"/>
    <cellStyle name="Millares 10 2 2 2 3 4 2" xfId="27537" xr:uid="{6FBCCD8E-F62A-49EC-AFE1-64332DB2BA62}"/>
    <cellStyle name="Millares 10 2 2 2 3 5" xfId="23064" xr:uid="{6DA71EA4-1F15-4F31-9EE7-6BD1A05A0349}"/>
    <cellStyle name="Millares 10 2 2 2 4" xfId="14677" xr:uid="{111252D3-295A-40EB-A14D-CA6A6C420E87}"/>
    <cellStyle name="Millares 10 2 2 2 4 2" xfId="16926" xr:uid="{6FB5AAF0-6802-416F-965C-29805EA5C59D}"/>
    <cellStyle name="Millares 10 2 2 2 4 2 2" xfId="21399" xr:uid="{30E48086-4DDB-4358-B9DC-C29904AA1E80}"/>
    <cellStyle name="Millares 10 2 2 2 4 2 2 2" xfId="30349" xr:uid="{88D6A2DE-6A9E-4986-9424-A524883B5BFE}"/>
    <cellStyle name="Millares 10 2 2 2 4 2 3" xfId="25876" xr:uid="{0FC677C9-E667-4AFB-875B-0923ED45CDC0}"/>
    <cellStyle name="Millares 10 2 2 2 4 3" xfId="19150" xr:uid="{34E5B483-177F-4A00-AA0B-F5FDF1ADF7EB}"/>
    <cellStyle name="Millares 10 2 2 2 4 3 2" xfId="28100" xr:uid="{F6DC48A8-6F94-416A-9B86-BDE0526515F8}"/>
    <cellStyle name="Millares 10 2 2 2 4 4" xfId="23627" xr:uid="{A51B792C-390C-4B83-9709-6CE8E5AD593A}"/>
    <cellStyle name="Millares 10 2 2 2 5" xfId="15809" xr:uid="{62975AA0-985F-4066-9385-B9D50197A5A0}"/>
    <cellStyle name="Millares 10 2 2 2 5 2" xfId="20282" xr:uid="{56D329C2-770E-4321-AF9A-737BA97A16D1}"/>
    <cellStyle name="Millares 10 2 2 2 5 2 2" xfId="29232" xr:uid="{137825C8-9FF0-4C89-9824-7405EE385927}"/>
    <cellStyle name="Millares 10 2 2 2 5 3" xfId="24759" xr:uid="{B5427467-1ADF-4B23-AD7E-C671A34A3805}"/>
    <cellStyle name="Millares 10 2 2 2 6" xfId="18033" xr:uid="{DA2E0DA2-B625-4F7C-9C5B-00BD77CA4CA4}"/>
    <cellStyle name="Millares 10 2 2 2 6 2" xfId="26983" xr:uid="{BD9A862E-D06D-4540-B4B9-968F8AA93629}"/>
    <cellStyle name="Millares 10 2 2 2 7" xfId="22510" xr:uid="{590471BC-31F2-437C-9EA6-3C4BF0BA9E1B}"/>
    <cellStyle name="Millares 10 2 2 3" xfId="13700" xr:uid="{CB8C706A-A006-47C9-9D78-78B83527ED0E}"/>
    <cellStyle name="Millares 10 2 2 3 2" xfId="14254" xr:uid="{3DFA891E-9DA8-4698-9020-C0DDD231AAB1}"/>
    <cellStyle name="Millares 10 2 2 3 2 2" xfId="15371" xr:uid="{D914140F-ACB6-4470-9998-402A94DC1CEB}"/>
    <cellStyle name="Millares 10 2 2 3 2 2 2" xfId="17620" xr:uid="{8B1570ED-4787-4F9B-9BFC-217D0597458E}"/>
    <cellStyle name="Millares 10 2 2 3 2 2 2 2" xfId="22093" xr:uid="{BC84913B-1600-41D3-A39C-963A4BB5A595}"/>
    <cellStyle name="Millares 10 2 2 3 2 2 2 2 2" xfId="31043" xr:uid="{F68F71E1-D5B3-4744-9269-1C55E6A15A85}"/>
    <cellStyle name="Millares 10 2 2 3 2 2 2 3" xfId="26570" xr:uid="{06AA1B2C-DC30-4E6F-8AF0-DB690CD45385}"/>
    <cellStyle name="Millares 10 2 2 3 2 2 3" xfId="19844" xr:uid="{359A6A33-4262-4843-8208-BD329165592C}"/>
    <cellStyle name="Millares 10 2 2 3 2 2 3 2" xfId="28794" xr:uid="{A6AC121F-63A8-4364-8B18-B0EB6199E365}"/>
    <cellStyle name="Millares 10 2 2 3 2 2 4" xfId="24321" xr:uid="{FD3CF14C-8337-48C0-92CF-C6E31EC92219}"/>
    <cellStyle name="Millares 10 2 2 3 2 3" xfId="16503" xr:uid="{3469259C-5458-49F8-B623-6C71A04E6E55}"/>
    <cellStyle name="Millares 10 2 2 3 2 3 2" xfId="20976" xr:uid="{D01B224B-C841-4937-8928-9981E7697F6F}"/>
    <cellStyle name="Millares 10 2 2 3 2 3 2 2" xfId="29926" xr:uid="{5D6CEE32-70B1-4439-8CE5-80BEFBC30BC3}"/>
    <cellStyle name="Millares 10 2 2 3 2 3 3" xfId="25453" xr:uid="{68E4F56F-F127-4CBB-81D7-46E06AB87688}"/>
    <cellStyle name="Millares 10 2 2 3 2 4" xfId="18727" xr:uid="{26D50132-FE15-4A63-8FA1-5F68B994E7EF}"/>
    <cellStyle name="Millares 10 2 2 3 2 4 2" xfId="27677" xr:uid="{A6E30DA0-58A7-411A-8071-0EEAFBDDA2D4}"/>
    <cellStyle name="Millares 10 2 2 3 2 5" xfId="23204" xr:uid="{D7129EDB-B5E6-46DD-8329-E26C080FCC03}"/>
    <cellStyle name="Millares 10 2 2 3 3" xfId="14817" xr:uid="{4F8536EB-A1D9-4AB4-801E-13AFD43E95CE}"/>
    <cellStyle name="Millares 10 2 2 3 3 2" xfId="17066" xr:uid="{D11524DB-5D94-4EB1-9FA2-4153F33D0517}"/>
    <cellStyle name="Millares 10 2 2 3 3 2 2" xfId="21539" xr:uid="{625B19DB-79FE-4F19-BB78-1551C3484035}"/>
    <cellStyle name="Millares 10 2 2 3 3 2 2 2" xfId="30489" xr:uid="{30FC5581-40C5-4E21-BEDF-F3DF5B228475}"/>
    <cellStyle name="Millares 10 2 2 3 3 2 3" xfId="26016" xr:uid="{588EFDD7-A79A-4E8E-B0C4-A75D861E9BC5}"/>
    <cellStyle name="Millares 10 2 2 3 3 3" xfId="19290" xr:uid="{3935A26F-9382-4AD6-A60E-05EDBC55ABD2}"/>
    <cellStyle name="Millares 10 2 2 3 3 3 2" xfId="28240" xr:uid="{891FE57D-1981-4AA7-BB1D-2813D46C63E7}"/>
    <cellStyle name="Millares 10 2 2 3 3 4" xfId="23767" xr:uid="{3023FD3E-A251-40CB-B19E-FE02CF2A0EA7}"/>
    <cellStyle name="Millares 10 2 2 3 4" xfId="15949" xr:uid="{E4A1D664-D773-428F-B0A8-48FA297C7817}"/>
    <cellStyle name="Millares 10 2 2 3 4 2" xfId="20422" xr:uid="{E0B850C3-D2E8-46E9-8174-736D512345BB}"/>
    <cellStyle name="Millares 10 2 2 3 4 2 2" xfId="29372" xr:uid="{0ED1AB50-FF43-47DB-A02E-D9C951517164}"/>
    <cellStyle name="Millares 10 2 2 3 4 3" xfId="24899" xr:uid="{C8BD8573-81F5-406B-935E-7143C197AF97}"/>
    <cellStyle name="Millares 10 2 2 3 5" xfId="18173" xr:uid="{45E26E35-4F83-4398-8BCA-07B2F7471FBB}"/>
    <cellStyle name="Millares 10 2 2 3 5 2" xfId="27123" xr:uid="{07E2F05F-BD90-4090-9A9B-D5F191DC6CB0}"/>
    <cellStyle name="Millares 10 2 2 3 6" xfId="22650" xr:uid="{8CF1ADF6-3D50-4A75-84ED-D0A98662EF12}"/>
    <cellStyle name="Millares 10 2 2 4" xfId="13974" xr:uid="{4B0BAFA7-0D21-48E0-A8F9-897BC9500BBF}"/>
    <cellStyle name="Millares 10 2 2 4 2" xfId="15091" xr:uid="{ED09A866-CAD7-443D-8810-F75469EA57F8}"/>
    <cellStyle name="Millares 10 2 2 4 2 2" xfId="17340" xr:uid="{B102E617-AD7E-4B75-A021-FEF1314E8B7A}"/>
    <cellStyle name="Millares 10 2 2 4 2 2 2" xfId="21813" xr:uid="{098D755C-0A8F-480D-89D8-1FDABE9F2EA5}"/>
    <cellStyle name="Millares 10 2 2 4 2 2 2 2" xfId="30763" xr:uid="{914D2BE6-4B92-40BC-8FE8-9915474C77D7}"/>
    <cellStyle name="Millares 10 2 2 4 2 2 3" xfId="26290" xr:uid="{42894566-7CCC-4FE4-8FE7-49E4809B3A3C}"/>
    <cellStyle name="Millares 10 2 2 4 2 3" xfId="19564" xr:uid="{9CB0826D-3D3D-46A4-8CE3-E169AC0A4D63}"/>
    <cellStyle name="Millares 10 2 2 4 2 3 2" xfId="28514" xr:uid="{CD0A5925-D10B-4EF9-81FF-39E404EE3BDB}"/>
    <cellStyle name="Millares 10 2 2 4 2 4" xfId="24041" xr:uid="{26FCF51D-44F1-4E51-A6D4-72A3B4F79232}"/>
    <cellStyle name="Millares 10 2 2 4 3" xfId="16223" xr:uid="{B6C636BC-13D0-4156-A499-20B664477A66}"/>
    <cellStyle name="Millares 10 2 2 4 3 2" xfId="20696" xr:uid="{9C02DC47-5804-4280-BD5B-A961F73420AA}"/>
    <cellStyle name="Millares 10 2 2 4 3 2 2" xfId="29646" xr:uid="{14F35F07-7EB7-44FC-B79C-B24A236D903F}"/>
    <cellStyle name="Millares 10 2 2 4 3 3" xfId="25173" xr:uid="{7833EEA6-EE23-4B06-99EE-094E278672C8}"/>
    <cellStyle name="Millares 10 2 2 4 4" xfId="18447" xr:uid="{E93BFBAD-CA57-4389-AC81-B186BF27B2E6}"/>
    <cellStyle name="Millares 10 2 2 4 4 2" xfId="27397" xr:uid="{8718B93A-D4DE-4AE7-A812-C13CBF5CA60C}"/>
    <cellStyle name="Millares 10 2 2 4 5" xfId="22924" xr:uid="{30864CDF-2953-4806-B3DF-1352700C0936}"/>
    <cellStyle name="Millares 10 2 2 5" xfId="14537" xr:uid="{C44ADD20-04D8-45FD-9BAE-DE9F93F902A1}"/>
    <cellStyle name="Millares 10 2 2 5 2" xfId="16786" xr:uid="{DC983B2C-6FF1-4CD3-823B-6BF1FB12CDC4}"/>
    <cellStyle name="Millares 10 2 2 5 2 2" xfId="21259" xr:uid="{35928D6A-84F5-4FA0-91B2-4D5BCB332AE6}"/>
    <cellStyle name="Millares 10 2 2 5 2 2 2" xfId="30209" xr:uid="{0D2DAB51-4C0C-4C44-9CA3-951410C272EC}"/>
    <cellStyle name="Millares 10 2 2 5 2 3" xfId="25736" xr:uid="{EAE830FD-66D1-44F1-B0F8-6C54321C91FA}"/>
    <cellStyle name="Millares 10 2 2 5 3" xfId="19010" xr:uid="{D14F998A-AC46-4725-AF20-526159DCA35C}"/>
    <cellStyle name="Millares 10 2 2 5 3 2" xfId="27960" xr:uid="{69D0C938-9A95-4DD2-A47B-89C95B532CB0}"/>
    <cellStyle name="Millares 10 2 2 5 4" xfId="23487" xr:uid="{6ADA870B-174D-4263-9493-92D8283417D0}"/>
    <cellStyle name="Millares 10 2 2 6" xfId="15669" xr:uid="{D8C785FC-1E7D-4BC7-8C71-CB8C02FA9517}"/>
    <cellStyle name="Millares 10 2 2 6 2" xfId="20142" xr:uid="{A4964BD9-1586-4754-B8B3-0939E3CBC88F}"/>
    <cellStyle name="Millares 10 2 2 6 2 2" xfId="29092" xr:uid="{BE980482-F8C1-4728-B23D-112C105373B2}"/>
    <cellStyle name="Millares 10 2 2 6 3" xfId="24619" xr:uid="{A51D2034-6A42-401C-B640-231523E1C061}"/>
    <cellStyle name="Millares 10 2 2 7" xfId="17893" xr:uid="{8BF49FBE-BFBF-45B9-B7AB-D6008F80FEE4}"/>
    <cellStyle name="Millares 10 2 2 7 2" xfId="26843" xr:uid="{1416E043-7E8D-47A7-BD01-CB8172F1040C}"/>
    <cellStyle name="Millares 10 2 2 8" xfId="22370" xr:uid="{98C53E35-16FE-4D68-A63C-0E253C622AB2}"/>
    <cellStyle name="Millares 10 2 3" xfId="13487" xr:uid="{085EE320-253D-4224-AB3B-072E58A36118}"/>
    <cellStyle name="Millares 10 2 3 2" xfId="13767" xr:uid="{78125922-965F-44B6-823C-D8DF4AB78D6E}"/>
    <cellStyle name="Millares 10 2 3 2 2" xfId="14321" xr:uid="{E24C81F0-F083-42E5-BC82-39C099E2A621}"/>
    <cellStyle name="Millares 10 2 3 2 2 2" xfId="15438" xr:uid="{B8C4A5DB-0169-45FF-9166-1A53CD8676B0}"/>
    <cellStyle name="Millares 10 2 3 2 2 2 2" xfId="17687" xr:uid="{161C12D1-3392-4A89-9E8D-41AB6EFE5671}"/>
    <cellStyle name="Millares 10 2 3 2 2 2 2 2" xfId="22160" xr:uid="{05829917-6B97-4682-8E6B-3DA7C6EBDD69}"/>
    <cellStyle name="Millares 10 2 3 2 2 2 2 2 2" xfId="31110" xr:uid="{943E5FBA-62DD-43A3-8164-674ED55C2081}"/>
    <cellStyle name="Millares 10 2 3 2 2 2 2 3" xfId="26637" xr:uid="{7D24C711-7829-4C82-A099-BC454BCDEECC}"/>
    <cellStyle name="Millares 10 2 3 2 2 2 3" xfId="19911" xr:uid="{BD78369C-53DA-411E-806D-69A0F7CAC1B7}"/>
    <cellStyle name="Millares 10 2 3 2 2 2 3 2" xfId="28861" xr:uid="{DF106A1E-09C8-4FB2-917C-76B8E271497C}"/>
    <cellStyle name="Millares 10 2 3 2 2 2 4" xfId="24388" xr:uid="{1A0C21FF-7495-4E32-8F3D-5F4666117B10}"/>
    <cellStyle name="Millares 10 2 3 2 2 3" xfId="16570" xr:uid="{79A34C06-A562-47CF-9543-099363A94A41}"/>
    <cellStyle name="Millares 10 2 3 2 2 3 2" xfId="21043" xr:uid="{33135116-8278-4579-B42F-8E8FA14365DB}"/>
    <cellStyle name="Millares 10 2 3 2 2 3 2 2" xfId="29993" xr:uid="{28BA64B5-0101-44EB-B53C-3FEB93856F83}"/>
    <cellStyle name="Millares 10 2 3 2 2 3 3" xfId="25520" xr:uid="{141FBB2A-ABF5-4362-AC18-0D097276A903}"/>
    <cellStyle name="Millares 10 2 3 2 2 4" xfId="18794" xr:uid="{28654349-7C7F-40FB-A2B0-D0632F8FF416}"/>
    <cellStyle name="Millares 10 2 3 2 2 4 2" xfId="27744" xr:uid="{6A57E1E9-5968-43D4-A506-91582F7D1B18}"/>
    <cellStyle name="Millares 10 2 3 2 2 5" xfId="23271" xr:uid="{1B552285-4266-4AC9-AD87-5108772B3D6D}"/>
    <cellStyle name="Millares 10 2 3 2 3" xfId="14884" xr:uid="{77060DFE-39C8-484C-9595-3616CE3679F7}"/>
    <cellStyle name="Millares 10 2 3 2 3 2" xfId="17133" xr:uid="{B676971A-65E1-45C7-A848-25406FE12DBD}"/>
    <cellStyle name="Millares 10 2 3 2 3 2 2" xfId="21606" xr:uid="{F9D0AD8A-BFD5-4296-9766-AE69731EF548}"/>
    <cellStyle name="Millares 10 2 3 2 3 2 2 2" xfId="30556" xr:uid="{22427C1C-6BAF-4798-B290-AFC32BDB4511}"/>
    <cellStyle name="Millares 10 2 3 2 3 2 3" xfId="26083" xr:uid="{C8DA7F91-7E1A-4BF7-83AB-A093CBE0F972}"/>
    <cellStyle name="Millares 10 2 3 2 3 3" xfId="19357" xr:uid="{7EDB7DF2-F5A3-43E4-9438-B4878CEA1DF6}"/>
    <cellStyle name="Millares 10 2 3 2 3 3 2" xfId="28307" xr:uid="{35BAC981-3A03-446D-B017-E910D291CF5B}"/>
    <cellStyle name="Millares 10 2 3 2 3 4" xfId="23834" xr:uid="{0863C415-6DA0-4A75-B2C7-D577BB063474}"/>
    <cellStyle name="Millares 10 2 3 2 4" xfId="16016" xr:uid="{55AC36E6-13CA-49BC-A84C-FDF3829805A9}"/>
    <cellStyle name="Millares 10 2 3 2 4 2" xfId="20489" xr:uid="{69B5418F-AF1D-4A04-A372-070B0A26A988}"/>
    <cellStyle name="Millares 10 2 3 2 4 2 2" xfId="29439" xr:uid="{D290E76D-2220-46EF-AAE8-902FAD1D38BE}"/>
    <cellStyle name="Millares 10 2 3 2 4 3" xfId="24966" xr:uid="{25FD36EF-357E-4ED2-8522-D34858D0FDC2}"/>
    <cellStyle name="Millares 10 2 3 2 5" xfId="18240" xr:uid="{DADB1AEF-F008-4DE3-9318-8ABAE9126675}"/>
    <cellStyle name="Millares 10 2 3 2 5 2" xfId="27190" xr:uid="{96279347-95EA-4010-ACC4-ABE78B23AAB3}"/>
    <cellStyle name="Millares 10 2 3 2 6" xfId="22717" xr:uid="{191CE85B-C0F0-4084-9F5F-3BB6648E3066}"/>
    <cellStyle name="Millares 10 2 3 3" xfId="14041" xr:uid="{BD479E57-FCCA-461E-85B3-180B6C4EEACD}"/>
    <cellStyle name="Millares 10 2 3 3 2" xfId="15158" xr:uid="{6C023FDE-C60D-4CF3-B289-8CE5A44EEE03}"/>
    <cellStyle name="Millares 10 2 3 3 2 2" xfId="17407" xr:uid="{5EEA4BD3-19EE-400F-8434-705F2643DDBC}"/>
    <cellStyle name="Millares 10 2 3 3 2 2 2" xfId="21880" xr:uid="{663D5666-48A6-47C2-9669-785016C2B2B9}"/>
    <cellStyle name="Millares 10 2 3 3 2 2 2 2" xfId="30830" xr:uid="{78134BFB-1522-4347-A55A-7318A767B689}"/>
    <cellStyle name="Millares 10 2 3 3 2 2 3" xfId="26357" xr:uid="{5CE17A00-0675-402D-830F-30C6F0A0EC06}"/>
    <cellStyle name="Millares 10 2 3 3 2 3" xfId="19631" xr:uid="{9FA2F53B-DD19-440C-B0E5-E1F450FC7280}"/>
    <cellStyle name="Millares 10 2 3 3 2 3 2" xfId="28581" xr:uid="{E93A2977-7125-4D4E-A061-ECF778663BC1}"/>
    <cellStyle name="Millares 10 2 3 3 2 4" xfId="24108" xr:uid="{FA5A33C8-E158-465E-A4C3-98FE4A659991}"/>
    <cellStyle name="Millares 10 2 3 3 3" xfId="16290" xr:uid="{BF365874-F7D8-439C-A391-6F9399616CDA}"/>
    <cellStyle name="Millares 10 2 3 3 3 2" xfId="20763" xr:uid="{20A049AE-27B8-40AD-8652-2D0CA78251C9}"/>
    <cellStyle name="Millares 10 2 3 3 3 2 2" xfId="29713" xr:uid="{B9AF42BA-1CA5-40CD-BAC2-4B5DF21DAA8B}"/>
    <cellStyle name="Millares 10 2 3 3 3 3" xfId="25240" xr:uid="{035C7930-A068-401E-BB75-C17EC4DAB811}"/>
    <cellStyle name="Millares 10 2 3 3 4" xfId="18514" xr:uid="{3835859C-6AEF-4BCB-8D46-2ECF454F53D9}"/>
    <cellStyle name="Millares 10 2 3 3 4 2" xfId="27464" xr:uid="{F5B859F4-D540-4835-B3E3-2C19785F7F00}"/>
    <cellStyle name="Millares 10 2 3 3 5" xfId="22991" xr:uid="{437531C2-1DB2-4A64-956D-7F64F7890A51}"/>
    <cellStyle name="Millares 10 2 3 4" xfId="14604" xr:uid="{DD6A429A-6C35-4461-83F6-1561F8AD5221}"/>
    <cellStyle name="Millares 10 2 3 4 2" xfId="16853" xr:uid="{08398306-C732-48DA-99E8-9E15F26E7A31}"/>
    <cellStyle name="Millares 10 2 3 4 2 2" xfId="21326" xr:uid="{EF3A1BE8-16A6-41BE-92B1-E5D59EE8C465}"/>
    <cellStyle name="Millares 10 2 3 4 2 2 2" xfId="30276" xr:uid="{6C050C29-3B3E-4D0B-B329-990705761907}"/>
    <cellStyle name="Millares 10 2 3 4 2 3" xfId="25803" xr:uid="{02ED7B3E-9DCF-4276-BE3A-FD158349FE56}"/>
    <cellStyle name="Millares 10 2 3 4 3" xfId="19077" xr:uid="{CAAB83E6-6636-4A74-869D-2DC198A1E487}"/>
    <cellStyle name="Millares 10 2 3 4 3 2" xfId="28027" xr:uid="{D697D642-9E29-4CFD-BAB5-533508772957}"/>
    <cellStyle name="Millares 10 2 3 4 4" xfId="23554" xr:uid="{5E81E7DB-FA4C-47F5-9C57-3AB0555928D2}"/>
    <cellStyle name="Millares 10 2 3 5" xfId="15736" xr:uid="{B0D511CA-2E54-47D0-8041-606AE572D44A}"/>
    <cellStyle name="Millares 10 2 3 5 2" xfId="20209" xr:uid="{06A04FBD-7FEA-48E6-8282-1A21854563E0}"/>
    <cellStyle name="Millares 10 2 3 5 2 2" xfId="29159" xr:uid="{57FB5194-B432-4A23-B198-990F0559525E}"/>
    <cellStyle name="Millares 10 2 3 5 3" xfId="24686" xr:uid="{75F356C7-4DC9-4DE8-8616-A769F350ACC4}"/>
    <cellStyle name="Millares 10 2 3 6" xfId="17960" xr:uid="{5E1F9A01-A5DA-4081-8650-F76F85BE90A3}"/>
    <cellStyle name="Millares 10 2 3 6 2" xfId="26910" xr:uid="{A6DCFFBC-0C8F-4433-9B0E-1540C545109C}"/>
    <cellStyle name="Millares 10 2 3 7" xfId="22437" xr:uid="{532DF844-1A3B-4C0C-A7E2-7BAAF7578389}"/>
    <cellStyle name="Millares 10 2 4" xfId="13627" xr:uid="{BBEC7256-3606-4B29-9512-EAD1446F0BB0}"/>
    <cellStyle name="Millares 10 2 4 2" xfId="14181" xr:uid="{53BA406F-3CDC-4856-BC27-F33AB0B49AE2}"/>
    <cellStyle name="Millares 10 2 4 2 2" xfId="15298" xr:uid="{23992019-2B50-48A6-AA23-0AE0F17C5325}"/>
    <cellStyle name="Millares 10 2 4 2 2 2" xfId="17547" xr:uid="{AF3F896B-7EB7-4C4F-9B93-55C7071548F5}"/>
    <cellStyle name="Millares 10 2 4 2 2 2 2" xfId="22020" xr:uid="{A6D61716-40CF-4F16-B02E-0CCB6B88DEAA}"/>
    <cellStyle name="Millares 10 2 4 2 2 2 2 2" xfId="30970" xr:uid="{6A44BF4B-0BFC-4FA8-8B30-419304CA42B0}"/>
    <cellStyle name="Millares 10 2 4 2 2 2 3" xfId="26497" xr:uid="{1ABE53B8-B141-4BFC-9676-D36E221448A5}"/>
    <cellStyle name="Millares 10 2 4 2 2 3" xfId="19771" xr:uid="{74AED5E6-2F15-4DC7-8444-DE89AD8DC74A}"/>
    <cellStyle name="Millares 10 2 4 2 2 3 2" xfId="28721" xr:uid="{8DD52283-F966-4032-9D47-09BB2A12804D}"/>
    <cellStyle name="Millares 10 2 4 2 2 4" xfId="24248" xr:uid="{ABB97311-30DA-4A7C-BDC7-17598DF630A8}"/>
    <cellStyle name="Millares 10 2 4 2 3" xfId="16430" xr:uid="{395BE175-117C-4D25-A003-11993A34D2F7}"/>
    <cellStyle name="Millares 10 2 4 2 3 2" xfId="20903" xr:uid="{C9C64BD4-C306-4A91-8D1F-59D335274F66}"/>
    <cellStyle name="Millares 10 2 4 2 3 2 2" xfId="29853" xr:uid="{12CDC76C-954E-4930-939B-752E403C5DB6}"/>
    <cellStyle name="Millares 10 2 4 2 3 3" xfId="25380" xr:uid="{DF13FD33-35E3-4BF4-A6D6-F24E5250C7D1}"/>
    <cellStyle name="Millares 10 2 4 2 4" xfId="18654" xr:uid="{0AE80A6D-30D7-41F2-924E-B6D68A401E53}"/>
    <cellStyle name="Millares 10 2 4 2 4 2" xfId="27604" xr:uid="{F0227F2C-2957-48FE-8FD0-0395343A8C85}"/>
    <cellStyle name="Millares 10 2 4 2 5" xfId="23131" xr:uid="{7FCE6D94-005B-467A-BC04-FB22AFC4907A}"/>
    <cellStyle name="Millares 10 2 4 3" xfId="14744" xr:uid="{92B52B8F-1AA4-49DD-A56E-70D4CD1AA3CD}"/>
    <cellStyle name="Millares 10 2 4 3 2" xfId="16993" xr:uid="{B2A55934-01B8-4551-AB06-FC37B5E4F8B8}"/>
    <cellStyle name="Millares 10 2 4 3 2 2" xfId="21466" xr:uid="{A584AF5F-590B-48FB-A34A-BC2A1F6C0C50}"/>
    <cellStyle name="Millares 10 2 4 3 2 2 2" xfId="30416" xr:uid="{69CAF7E2-CEDE-4D07-8C26-C1F44BE3BE77}"/>
    <cellStyle name="Millares 10 2 4 3 2 3" xfId="25943" xr:uid="{6607E77D-9A56-4B8F-879D-751E7133186E}"/>
    <cellStyle name="Millares 10 2 4 3 3" xfId="19217" xr:uid="{A141DD30-E7EA-4A2A-BF26-8A4711A773E7}"/>
    <cellStyle name="Millares 10 2 4 3 3 2" xfId="28167" xr:uid="{3525FE0A-04D4-4ECA-BF6E-8F357A9C2920}"/>
    <cellStyle name="Millares 10 2 4 3 4" xfId="23694" xr:uid="{10A7B314-AA35-43B2-83E0-F3164C07018E}"/>
    <cellStyle name="Millares 10 2 4 4" xfId="15876" xr:uid="{33FD7621-8837-4D09-8789-3288043DA8CC}"/>
    <cellStyle name="Millares 10 2 4 4 2" xfId="20349" xr:uid="{52D2DA63-9D05-4270-9CF1-4920777F7C4C}"/>
    <cellStyle name="Millares 10 2 4 4 2 2" xfId="29299" xr:uid="{6AFD8C14-63B1-4850-BE95-1E59265588B1}"/>
    <cellStyle name="Millares 10 2 4 4 3" xfId="24826" xr:uid="{69D70155-50C8-4A66-AB14-FF03D9910D59}"/>
    <cellStyle name="Millares 10 2 4 5" xfId="18100" xr:uid="{21634800-E118-499B-BB36-32621478334C}"/>
    <cellStyle name="Millares 10 2 4 5 2" xfId="27050" xr:uid="{5D1BCB29-4552-4260-AA1C-99F107DF6A8C}"/>
    <cellStyle name="Millares 10 2 4 6" xfId="22577" xr:uid="{95729C0F-7835-460C-80D8-53F081272422}"/>
    <cellStyle name="Millares 10 2 5" xfId="13901" xr:uid="{B0339EFE-4BC9-46E8-B305-32A11DD26933}"/>
    <cellStyle name="Millares 10 2 5 2" xfId="15018" xr:uid="{BF690A83-DD9F-42AD-9832-EEC805664F79}"/>
    <cellStyle name="Millares 10 2 5 2 2" xfId="17267" xr:uid="{0D0652AA-831F-4D06-9DC9-8A68911075AD}"/>
    <cellStyle name="Millares 10 2 5 2 2 2" xfId="21740" xr:uid="{2036B009-7472-4F3C-941B-37009E76779B}"/>
    <cellStyle name="Millares 10 2 5 2 2 2 2" xfId="30690" xr:uid="{E883398B-CABD-4B6C-A17E-4FDFDFBFF2B0}"/>
    <cellStyle name="Millares 10 2 5 2 2 3" xfId="26217" xr:uid="{6D2E7D39-3FDD-4C26-9EA7-D64B3A39FA59}"/>
    <cellStyle name="Millares 10 2 5 2 3" xfId="19491" xr:uid="{AEB74FC3-6DF2-4F7A-8CD1-D2882BC41F03}"/>
    <cellStyle name="Millares 10 2 5 2 3 2" xfId="28441" xr:uid="{8AADED02-F6F0-4CB7-8941-D85AACB5DA17}"/>
    <cellStyle name="Millares 10 2 5 2 4" xfId="23968" xr:uid="{18728191-6484-469F-AFE0-973218FFC372}"/>
    <cellStyle name="Millares 10 2 5 3" xfId="16150" xr:uid="{11ABA263-A779-4A1E-9F4B-E1EE357F48E7}"/>
    <cellStyle name="Millares 10 2 5 3 2" xfId="20623" xr:uid="{FD167FCB-AE3C-4F3F-A615-74CD0C40599F}"/>
    <cellStyle name="Millares 10 2 5 3 2 2" xfId="29573" xr:uid="{6D35E9E0-4E10-4ABF-B58A-E42294B4F9F1}"/>
    <cellStyle name="Millares 10 2 5 3 3" xfId="25100" xr:uid="{CF833D09-DBA3-4F0F-A61B-393622B06E03}"/>
    <cellStyle name="Millares 10 2 5 4" xfId="18374" xr:uid="{D2BCDBD4-BC1B-4746-AA62-72F13892FA3B}"/>
    <cellStyle name="Millares 10 2 5 4 2" xfId="27324" xr:uid="{9C24E2EF-DC86-4519-B015-E5A7A48E7535}"/>
    <cellStyle name="Millares 10 2 5 5" xfId="22851" xr:uid="{3FF85DA5-358C-4CD9-A632-A77CCE60689B}"/>
    <cellStyle name="Millares 10 2 6" xfId="14464" xr:uid="{DCA711C8-5E9D-4CDD-B1BD-5C5D9D10C93B}"/>
    <cellStyle name="Millares 10 2 6 2" xfId="16713" xr:uid="{6439AB9A-FED6-4C58-BF3B-E05BE1D12E39}"/>
    <cellStyle name="Millares 10 2 6 2 2" xfId="21186" xr:uid="{725D96F9-197D-4D6E-B1D2-9CBF3CD2F900}"/>
    <cellStyle name="Millares 10 2 6 2 2 2" xfId="30136" xr:uid="{5111DEAE-9FA5-4040-806C-F14F3B846418}"/>
    <cellStyle name="Millares 10 2 6 2 3" xfId="25663" xr:uid="{0E7B2879-959C-4A39-82F7-B3238BBA84F5}"/>
    <cellStyle name="Millares 10 2 6 3" xfId="18937" xr:uid="{C822735E-9D1C-426C-B078-EF1E48289A48}"/>
    <cellStyle name="Millares 10 2 6 3 2" xfId="27887" xr:uid="{70D6688C-5074-4D74-82AC-857A78F63F08}"/>
    <cellStyle name="Millares 10 2 6 4" xfId="23414" xr:uid="{5B560586-16BD-41A4-BFFD-375953E8B7A0}"/>
    <cellStyle name="Millares 10 2 7" xfId="15596" xr:uid="{C13E247E-D8C1-49B0-A572-F5532F7A36B4}"/>
    <cellStyle name="Millares 10 2 7 2" xfId="20069" xr:uid="{231F6A32-6D8C-46D4-8C71-8848C5E3D81B}"/>
    <cellStyle name="Millares 10 2 7 2 2" xfId="29019" xr:uid="{C190BF89-2C3B-4897-96E9-54F8777C1C02}"/>
    <cellStyle name="Millares 10 2 7 3" xfId="24546" xr:uid="{0825FBF8-3201-4597-BF5B-EEB3EFC08B42}"/>
    <cellStyle name="Millares 10 2 8" xfId="17820" xr:uid="{AFF1B80E-1D73-4CF0-8FF8-62DB4F1BCF74}"/>
    <cellStyle name="Millares 10 2 8 2" xfId="26770" xr:uid="{16E4A91E-53A9-4E84-A394-AB8033FB192D}"/>
    <cellStyle name="Millares 10 2 9" xfId="22297" xr:uid="{8FEFE9E5-09AB-4641-95E0-9DC67EC5E2B6}"/>
    <cellStyle name="Millares 10 3" xfId="13397" xr:uid="{332643F1-141E-48A0-9E1D-4969550581A7}"/>
    <cellStyle name="Millares 10 3 2" xfId="13537" xr:uid="{79367380-D002-4A48-9E87-17B0C71973C6}"/>
    <cellStyle name="Millares 10 3 2 2" xfId="13817" xr:uid="{4E3AC253-BEFC-4E41-802C-28180EBBB641}"/>
    <cellStyle name="Millares 10 3 2 2 2" xfId="14371" xr:uid="{527A1132-9D83-46AD-9D96-6248C6294D72}"/>
    <cellStyle name="Millares 10 3 2 2 2 2" xfId="15488" xr:uid="{455EA404-F8C4-462C-8A84-795E0A928847}"/>
    <cellStyle name="Millares 10 3 2 2 2 2 2" xfId="17737" xr:uid="{9021A454-E422-4435-98B9-CBFDA1D9BD93}"/>
    <cellStyle name="Millares 10 3 2 2 2 2 2 2" xfId="22210" xr:uid="{9F6F8F6B-A2BE-48BC-ACCC-A0B3826F156D}"/>
    <cellStyle name="Millares 10 3 2 2 2 2 2 2 2" xfId="31160" xr:uid="{0630F459-8134-4743-827B-8219A927F733}"/>
    <cellStyle name="Millares 10 3 2 2 2 2 2 3" xfId="26687" xr:uid="{3E8AB0C7-1D7E-49AF-8492-D3CCD64A0E13}"/>
    <cellStyle name="Millares 10 3 2 2 2 2 3" xfId="19961" xr:uid="{672740B8-7F29-4642-8305-8AB363E9AB37}"/>
    <cellStyle name="Millares 10 3 2 2 2 2 3 2" xfId="28911" xr:uid="{025CE00C-5790-4DAB-AE34-D8876ECECD24}"/>
    <cellStyle name="Millares 10 3 2 2 2 2 4" xfId="24438" xr:uid="{BB65753E-0C31-4955-88D2-207E11284457}"/>
    <cellStyle name="Millares 10 3 2 2 2 3" xfId="16620" xr:uid="{3ECC53ED-4053-4E56-B402-82F21424451B}"/>
    <cellStyle name="Millares 10 3 2 2 2 3 2" xfId="21093" xr:uid="{69325B52-D106-4230-A0B3-C3583785BA8F}"/>
    <cellStyle name="Millares 10 3 2 2 2 3 2 2" xfId="30043" xr:uid="{120D7884-57D6-4416-AA05-DFF57D198E33}"/>
    <cellStyle name="Millares 10 3 2 2 2 3 3" xfId="25570" xr:uid="{5552952E-8F09-4C1F-A105-7D3F9484E120}"/>
    <cellStyle name="Millares 10 3 2 2 2 4" xfId="18844" xr:uid="{3E3358CD-B8CA-48CE-9C89-14198E681046}"/>
    <cellStyle name="Millares 10 3 2 2 2 4 2" xfId="27794" xr:uid="{D4F99E9D-BA76-4570-91CA-3FE9380D9D5F}"/>
    <cellStyle name="Millares 10 3 2 2 2 5" xfId="23321" xr:uid="{2CBE040C-FD04-4F1B-8624-0C3674F95B39}"/>
    <cellStyle name="Millares 10 3 2 2 3" xfId="14934" xr:uid="{4B5F90C9-A1D6-4FCB-A0FC-A1CA00D48329}"/>
    <cellStyle name="Millares 10 3 2 2 3 2" xfId="17183" xr:uid="{333DAC5A-8CF4-411D-9FB1-A79674DF53B3}"/>
    <cellStyle name="Millares 10 3 2 2 3 2 2" xfId="21656" xr:uid="{887052ED-1F6A-48F3-A108-E576930F96E7}"/>
    <cellStyle name="Millares 10 3 2 2 3 2 2 2" xfId="30606" xr:uid="{508A2FAE-6BBA-470C-A657-8B9F9E7356BD}"/>
    <cellStyle name="Millares 10 3 2 2 3 2 3" xfId="26133" xr:uid="{990891CA-35D0-428B-9B5E-F18990AE7CE8}"/>
    <cellStyle name="Millares 10 3 2 2 3 3" xfId="19407" xr:uid="{EA3F161F-3D86-4B2B-9EAB-438F85DB9F88}"/>
    <cellStyle name="Millares 10 3 2 2 3 3 2" xfId="28357" xr:uid="{EAA63491-FD30-4C60-BE6D-D30357EE959D}"/>
    <cellStyle name="Millares 10 3 2 2 3 4" xfId="23884" xr:uid="{E243088D-EA56-49B0-A77D-9C7023C088DF}"/>
    <cellStyle name="Millares 10 3 2 2 4" xfId="16066" xr:uid="{E7275A9E-6D26-4A81-990A-CB3393C86063}"/>
    <cellStyle name="Millares 10 3 2 2 4 2" xfId="20539" xr:uid="{5A7EE49B-F88B-4E2E-8287-F411B83B2B26}"/>
    <cellStyle name="Millares 10 3 2 2 4 2 2" xfId="29489" xr:uid="{88A03284-CA2A-4102-BE34-788904EBE93E}"/>
    <cellStyle name="Millares 10 3 2 2 4 3" xfId="25016" xr:uid="{1EDA0FC2-2A75-4FB9-8184-2876220863F8}"/>
    <cellStyle name="Millares 10 3 2 2 5" xfId="18290" xr:uid="{BA99E6E8-31D1-4237-9E84-3DA9CBB76F06}"/>
    <cellStyle name="Millares 10 3 2 2 5 2" xfId="27240" xr:uid="{86BA0BB8-1FCB-4D7A-8B14-D1D76D0D8096}"/>
    <cellStyle name="Millares 10 3 2 2 6" xfId="22767" xr:uid="{94583FBF-EAB4-40E7-88C4-08E1E0CADA6C}"/>
    <cellStyle name="Millares 10 3 2 3" xfId="14091" xr:uid="{06DED59C-84D9-43C8-B46A-5ABD39CE6024}"/>
    <cellStyle name="Millares 10 3 2 3 2" xfId="15208" xr:uid="{D728A819-CD08-48F3-9DA9-79EAA32824DA}"/>
    <cellStyle name="Millares 10 3 2 3 2 2" xfId="17457" xr:uid="{B3AC2F96-03EA-4F39-96D8-DFCBF765D734}"/>
    <cellStyle name="Millares 10 3 2 3 2 2 2" xfId="21930" xr:uid="{7AF05D00-1689-4676-B81D-5045C63514A6}"/>
    <cellStyle name="Millares 10 3 2 3 2 2 2 2" xfId="30880" xr:uid="{A32DB765-DDBD-4A33-8337-37C352E3404E}"/>
    <cellStyle name="Millares 10 3 2 3 2 2 3" xfId="26407" xr:uid="{0599B822-E6D7-44D1-A5FB-CBB347D38E77}"/>
    <cellStyle name="Millares 10 3 2 3 2 3" xfId="19681" xr:uid="{A849B39A-60DB-4353-A76F-8494219357F6}"/>
    <cellStyle name="Millares 10 3 2 3 2 3 2" xfId="28631" xr:uid="{C92F8454-37D4-42E2-938A-9CC63545974B}"/>
    <cellStyle name="Millares 10 3 2 3 2 4" xfId="24158" xr:uid="{9D91CC54-D6DE-4266-8065-61E14DCE78CF}"/>
    <cellStyle name="Millares 10 3 2 3 3" xfId="16340" xr:uid="{DF80AEBC-C2F4-4E26-84D8-9481963936CD}"/>
    <cellStyle name="Millares 10 3 2 3 3 2" xfId="20813" xr:uid="{8DD94F9B-330B-4BE6-8634-646D685A8429}"/>
    <cellStyle name="Millares 10 3 2 3 3 2 2" xfId="29763" xr:uid="{43B51705-6025-45D7-A5CC-BA5AF3F79B2C}"/>
    <cellStyle name="Millares 10 3 2 3 3 3" xfId="25290" xr:uid="{7FB842A7-0A56-4E2E-8BDC-3A5A2B0F6E64}"/>
    <cellStyle name="Millares 10 3 2 3 4" xfId="18564" xr:uid="{7A578B77-64DF-4F19-BFF0-B875E9CAADE5}"/>
    <cellStyle name="Millares 10 3 2 3 4 2" xfId="27514" xr:uid="{31F0A02A-77F9-4E9E-A1DA-A62CCC5FB85C}"/>
    <cellStyle name="Millares 10 3 2 3 5" xfId="23041" xr:uid="{05EE63D3-9F68-462D-ABE3-9405196CF040}"/>
    <cellStyle name="Millares 10 3 2 4" xfId="14654" xr:uid="{C7D8488C-8CA0-4720-AB63-03A4AE8E68A1}"/>
    <cellStyle name="Millares 10 3 2 4 2" xfId="16903" xr:uid="{B521C3FE-2F71-4F19-9D99-45848EEF9E89}"/>
    <cellStyle name="Millares 10 3 2 4 2 2" xfId="21376" xr:uid="{5C674157-164D-4144-AFF2-D442C615317C}"/>
    <cellStyle name="Millares 10 3 2 4 2 2 2" xfId="30326" xr:uid="{6100AD16-CEAE-4F72-ACD9-A9E1493209AF}"/>
    <cellStyle name="Millares 10 3 2 4 2 3" xfId="25853" xr:uid="{3222B3DD-A651-4985-849A-4AFFDB50F5F5}"/>
    <cellStyle name="Millares 10 3 2 4 3" xfId="19127" xr:uid="{EBC84352-1372-4F97-801B-A50119AD95AC}"/>
    <cellStyle name="Millares 10 3 2 4 3 2" xfId="28077" xr:uid="{08E5E8A7-6526-4112-808A-75C419FAEC07}"/>
    <cellStyle name="Millares 10 3 2 4 4" xfId="23604" xr:uid="{A6E1678C-502A-48FC-932E-D3D4BAE40CEC}"/>
    <cellStyle name="Millares 10 3 2 5" xfId="15786" xr:uid="{92F1D793-BA7C-411D-B4DD-0B887D30EC40}"/>
    <cellStyle name="Millares 10 3 2 5 2" xfId="20259" xr:uid="{1A4CAD81-04D4-46E7-ACEC-04BDAB939E3B}"/>
    <cellStyle name="Millares 10 3 2 5 2 2" xfId="29209" xr:uid="{E76CB338-83D5-4E3C-A3EF-9DE0BCC77CEA}"/>
    <cellStyle name="Millares 10 3 2 5 3" xfId="24736" xr:uid="{855E3B3C-1348-4177-9D75-A450D9148FDF}"/>
    <cellStyle name="Millares 10 3 2 6" xfId="18010" xr:uid="{F2EAEA88-1A90-4465-AD69-4C1B44B391AF}"/>
    <cellStyle name="Millares 10 3 2 6 2" xfId="26960" xr:uid="{C97E3626-BD0F-48A1-8000-F47970A85FD6}"/>
    <cellStyle name="Millares 10 3 2 7" xfId="22487" xr:uid="{51AB3DA9-3B1A-459A-9944-6BB266A9E838}"/>
    <cellStyle name="Millares 10 3 3" xfId="13677" xr:uid="{8EB64386-1B6C-419D-851F-65F89DA7C99E}"/>
    <cellStyle name="Millares 10 3 3 2" xfId="14231" xr:uid="{FC3CA9DE-5AB3-47C3-AF80-926178E40F37}"/>
    <cellStyle name="Millares 10 3 3 2 2" xfId="15348" xr:uid="{6B2224E3-0454-4D1B-A543-9A3DB7250400}"/>
    <cellStyle name="Millares 10 3 3 2 2 2" xfId="17597" xr:uid="{FDDE27A3-251F-446F-88B2-E70C1FCE589A}"/>
    <cellStyle name="Millares 10 3 3 2 2 2 2" xfId="22070" xr:uid="{7496881E-C6A5-4469-8A73-BDAA84205709}"/>
    <cellStyle name="Millares 10 3 3 2 2 2 2 2" xfId="31020" xr:uid="{DA89726C-E4D0-4A42-8650-E8943D684905}"/>
    <cellStyle name="Millares 10 3 3 2 2 2 3" xfId="26547" xr:uid="{D6A2C7EC-9858-4649-8D3E-2C645B89C515}"/>
    <cellStyle name="Millares 10 3 3 2 2 3" xfId="19821" xr:uid="{04F1E642-A0DA-466E-82B8-C760F6BD5CE6}"/>
    <cellStyle name="Millares 10 3 3 2 2 3 2" xfId="28771" xr:uid="{8A1F4376-DAAB-4276-B9CD-0447A6FC3661}"/>
    <cellStyle name="Millares 10 3 3 2 2 4" xfId="24298" xr:uid="{0EDAAE42-8AFC-4DC0-AC83-88EA55A25A1C}"/>
    <cellStyle name="Millares 10 3 3 2 3" xfId="16480" xr:uid="{DCCB2E79-8278-416C-B8B1-DB1492AFD587}"/>
    <cellStyle name="Millares 10 3 3 2 3 2" xfId="20953" xr:uid="{35C8EAF2-9E65-4D7F-BD84-C3C1C781042C}"/>
    <cellStyle name="Millares 10 3 3 2 3 2 2" xfId="29903" xr:uid="{CD9FC3DC-21ED-4A2A-860E-EEF8080E9A71}"/>
    <cellStyle name="Millares 10 3 3 2 3 3" xfId="25430" xr:uid="{FD8FC54E-6C64-4EAF-8A59-D316017C2B2D}"/>
    <cellStyle name="Millares 10 3 3 2 4" xfId="18704" xr:uid="{80DF5891-222A-4069-B8E2-D519CA5E20AC}"/>
    <cellStyle name="Millares 10 3 3 2 4 2" xfId="27654" xr:uid="{259BF327-ED77-4408-B425-846FFA84D292}"/>
    <cellStyle name="Millares 10 3 3 2 5" xfId="23181" xr:uid="{9AF8ADC4-0088-4907-91AA-6799A2AAE3B7}"/>
    <cellStyle name="Millares 10 3 3 3" xfId="14794" xr:uid="{F34F048B-3292-4F5F-B40A-46E74222984C}"/>
    <cellStyle name="Millares 10 3 3 3 2" xfId="17043" xr:uid="{EB0FDE8B-7DF7-40D1-B75B-C60B1A6F7E4C}"/>
    <cellStyle name="Millares 10 3 3 3 2 2" xfId="21516" xr:uid="{8B95CE4A-227F-41BC-8908-7F57D2405439}"/>
    <cellStyle name="Millares 10 3 3 3 2 2 2" xfId="30466" xr:uid="{4B24C787-DEA4-4F92-9E98-D169F1C1A404}"/>
    <cellStyle name="Millares 10 3 3 3 2 3" xfId="25993" xr:uid="{1ACECD8C-B9CF-4A90-A0B8-7A99CFEB5E29}"/>
    <cellStyle name="Millares 10 3 3 3 3" xfId="19267" xr:uid="{D5FFCE0E-2E25-4FE2-926D-F4DC53285DBD}"/>
    <cellStyle name="Millares 10 3 3 3 3 2" xfId="28217" xr:uid="{1A82E3BD-C2BC-4C4D-AABB-3FE5BA63B252}"/>
    <cellStyle name="Millares 10 3 3 3 4" xfId="23744" xr:uid="{7157C441-F371-44DA-AAF7-236891104868}"/>
    <cellStyle name="Millares 10 3 3 4" xfId="15926" xr:uid="{A03B7F87-9FEC-4B94-894A-5DD9B00365A6}"/>
    <cellStyle name="Millares 10 3 3 4 2" xfId="20399" xr:uid="{57EA83B0-FA8D-46E0-B9C5-1882A5D60222}"/>
    <cellStyle name="Millares 10 3 3 4 2 2" xfId="29349" xr:uid="{5A2AFB83-3D00-4C70-B605-CD801AE2568D}"/>
    <cellStyle name="Millares 10 3 3 4 3" xfId="24876" xr:uid="{0F5C633E-E948-4ED1-9AD0-B88022BA5740}"/>
    <cellStyle name="Millares 10 3 3 5" xfId="18150" xr:uid="{9BE6B645-0964-4E5B-AAB8-5EC91DEEA954}"/>
    <cellStyle name="Millares 10 3 3 5 2" xfId="27100" xr:uid="{85E20B96-7A8A-49D2-80AD-4227A4D79CC6}"/>
    <cellStyle name="Millares 10 3 3 6" xfId="22627" xr:uid="{F1C3E533-A407-42BC-9FA1-F8A3D5937191}"/>
    <cellStyle name="Millares 10 3 4" xfId="13951" xr:uid="{4CA9DFF1-091A-41D6-89E1-2B335751058C}"/>
    <cellStyle name="Millares 10 3 4 2" xfId="15068" xr:uid="{A73D9D79-EF24-4018-B1AB-7E5598910E17}"/>
    <cellStyle name="Millares 10 3 4 2 2" xfId="17317" xr:uid="{4F82A0FF-D9DC-4A52-AED0-CF62BCFC9224}"/>
    <cellStyle name="Millares 10 3 4 2 2 2" xfId="21790" xr:uid="{F0B40B8E-F491-4E1C-8C8E-4209519AB905}"/>
    <cellStyle name="Millares 10 3 4 2 2 2 2" xfId="30740" xr:uid="{823289C6-DC5E-4563-A49C-8C4B6FAFDC7B}"/>
    <cellStyle name="Millares 10 3 4 2 2 3" xfId="26267" xr:uid="{7EFB0A95-E73C-492F-AE28-9160DE862250}"/>
    <cellStyle name="Millares 10 3 4 2 3" xfId="19541" xr:uid="{A4308661-8157-4126-8C8C-9A21855597CE}"/>
    <cellStyle name="Millares 10 3 4 2 3 2" xfId="28491" xr:uid="{8024BE52-A386-428A-BBF9-8900E1ADA34B}"/>
    <cellStyle name="Millares 10 3 4 2 4" xfId="24018" xr:uid="{73494FC7-EE59-459B-A974-1E4D189A5FE1}"/>
    <cellStyle name="Millares 10 3 4 3" xfId="16200" xr:uid="{9B4BDCC3-23B9-44A8-B2A6-3FA3E6B0447E}"/>
    <cellStyle name="Millares 10 3 4 3 2" xfId="20673" xr:uid="{707BAD1B-3C49-4CA9-A8A4-8269F3AE7B41}"/>
    <cellStyle name="Millares 10 3 4 3 2 2" xfId="29623" xr:uid="{F59A8505-089F-4581-BA95-EE5BCA999CB5}"/>
    <cellStyle name="Millares 10 3 4 3 3" xfId="25150" xr:uid="{402E4687-4E1D-435C-B0F5-1A600BCA93EE}"/>
    <cellStyle name="Millares 10 3 4 4" xfId="18424" xr:uid="{4EBC6395-C713-40ED-8D06-2D2355D19FA6}"/>
    <cellStyle name="Millares 10 3 4 4 2" xfId="27374" xr:uid="{25821FA9-0351-4D67-9B5B-88EE351A81EC}"/>
    <cellStyle name="Millares 10 3 4 5" xfId="22901" xr:uid="{375EE9AA-949B-47D4-AA10-9E30298CB797}"/>
    <cellStyle name="Millares 10 3 5" xfId="14514" xr:uid="{1CBA813B-1FAB-4075-8EBA-D12AC8912621}"/>
    <cellStyle name="Millares 10 3 5 2" xfId="16763" xr:uid="{110FF590-5539-4971-A729-353406D5779B}"/>
    <cellStyle name="Millares 10 3 5 2 2" xfId="21236" xr:uid="{A4276360-C999-40F5-882D-1A87111C9F56}"/>
    <cellStyle name="Millares 10 3 5 2 2 2" xfId="30186" xr:uid="{AD623251-821E-43B0-A941-342DD8A25D04}"/>
    <cellStyle name="Millares 10 3 5 2 3" xfId="25713" xr:uid="{8302270C-FE95-45B8-B607-EE378FA07932}"/>
    <cellStyle name="Millares 10 3 5 3" xfId="18987" xr:uid="{6CBFC96E-80B1-4F4F-98A7-6DEE0D37F8D9}"/>
    <cellStyle name="Millares 10 3 5 3 2" xfId="27937" xr:uid="{CFE037E9-037F-487B-A66F-192FE4003281}"/>
    <cellStyle name="Millares 10 3 5 4" xfId="23464" xr:uid="{555C1ACF-D694-4F29-8B9A-B2F3019E83A3}"/>
    <cellStyle name="Millares 10 3 6" xfId="15646" xr:uid="{42E8179F-2AB5-41CA-A03C-C7E48122CC3D}"/>
    <cellStyle name="Millares 10 3 6 2" xfId="20119" xr:uid="{F654A3DF-C890-493A-A4BB-F2763D405B0F}"/>
    <cellStyle name="Millares 10 3 6 2 2" xfId="29069" xr:uid="{CD9E3B13-FDE7-4C6B-A3DD-0BCF5E66E5C6}"/>
    <cellStyle name="Millares 10 3 6 3" xfId="24596" xr:uid="{281E3C12-52C8-44AF-B3A0-B7031F020ED1}"/>
    <cellStyle name="Millares 10 3 7" xfId="17870" xr:uid="{56B84481-15D1-4C48-8095-CA61921AE6AA}"/>
    <cellStyle name="Millares 10 3 7 2" xfId="26820" xr:uid="{36D0DA9F-C2BE-4F71-A6CF-769C2B6298EB}"/>
    <cellStyle name="Millares 10 3 8" xfId="22347" xr:uid="{45477F1F-9D7B-4CBB-9D23-8E447A9FE9BA}"/>
    <cellStyle name="Millares 10 4" xfId="13470" xr:uid="{E3652F1C-1DCD-4C18-9BE0-9499BB5B9BB3}"/>
    <cellStyle name="Millares 10 4 2" xfId="13750" xr:uid="{D7E3A908-4AD6-47D0-B369-6B24879F61AC}"/>
    <cellStyle name="Millares 10 4 2 2" xfId="14304" xr:uid="{767DC70D-A24B-4124-B03A-7CC47018A6FA}"/>
    <cellStyle name="Millares 10 4 2 2 2" xfId="15421" xr:uid="{AAD0CFA2-045B-4F3C-ABDD-93AEEAF6876C}"/>
    <cellStyle name="Millares 10 4 2 2 2 2" xfId="17670" xr:uid="{B91548CB-DA26-4C8F-8260-3420659192AA}"/>
    <cellStyle name="Millares 10 4 2 2 2 2 2" xfId="22143" xr:uid="{6FA390F2-9603-42F3-8802-BF3AB1C6FAF6}"/>
    <cellStyle name="Millares 10 4 2 2 2 2 2 2" xfId="31093" xr:uid="{6AA91A6A-9003-4699-A8C3-BB47843189C6}"/>
    <cellStyle name="Millares 10 4 2 2 2 2 3" xfId="26620" xr:uid="{D2B8E463-F8CD-4218-ACC9-A5CCDFD24C06}"/>
    <cellStyle name="Millares 10 4 2 2 2 3" xfId="19894" xr:uid="{117CA032-AF6F-416B-B700-6CF86DD901AF}"/>
    <cellStyle name="Millares 10 4 2 2 2 3 2" xfId="28844" xr:uid="{EAEBAE0F-7283-45B6-890C-26476AEDDF3D}"/>
    <cellStyle name="Millares 10 4 2 2 2 4" xfId="24371" xr:uid="{206CA49C-99BD-4B29-8D44-3F99165729C0}"/>
    <cellStyle name="Millares 10 4 2 2 3" xfId="16553" xr:uid="{2FD3C710-EB10-47C6-8129-7D27782E5904}"/>
    <cellStyle name="Millares 10 4 2 2 3 2" xfId="21026" xr:uid="{23C5A368-2242-402C-AF47-D1A9FADEDA0B}"/>
    <cellStyle name="Millares 10 4 2 2 3 2 2" xfId="29976" xr:uid="{C9494023-0109-4188-A97C-6D833FC418E4}"/>
    <cellStyle name="Millares 10 4 2 2 3 3" xfId="25503" xr:uid="{B471D89A-FACE-4B28-BAEB-F1F32810B9E9}"/>
    <cellStyle name="Millares 10 4 2 2 4" xfId="18777" xr:uid="{8E51A049-2410-4CA2-AC02-8B4CEB0E7010}"/>
    <cellStyle name="Millares 10 4 2 2 4 2" xfId="27727" xr:uid="{D5951C2F-AE82-42C0-B2F5-676209A1E1AA}"/>
    <cellStyle name="Millares 10 4 2 2 5" xfId="23254" xr:uid="{5C9B4561-CF95-4B89-8D6E-CEEA7DE937A5}"/>
    <cellStyle name="Millares 10 4 2 3" xfId="14867" xr:uid="{92BD8A03-AE0C-4672-8821-61C3CEE0DDCD}"/>
    <cellStyle name="Millares 10 4 2 3 2" xfId="17116" xr:uid="{531ADA32-DA5A-4AF0-BC7D-39ABC7D9A03B}"/>
    <cellStyle name="Millares 10 4 2 3 2 2" xfId="21589" xr:uid="{F2BD08AF-6E79-48FD-BA47-8CDD43BE95ED}"/>
    <cellStyle name="Millares 10 4 2 3 2 2 2" xfId="30539" xr:uid="{B276215F-FDDD-469C-88B8-EAB4A2FCEEB8}"/>
    <cellStyle name="Millares 10 4 2 3 2 3" xfId="26066" xr:uid="{6A6F4AC5-D84C-4308-8373-757CDAB952A8}"/>
    <cellStyle name="Millares 10 4 2 3 3" xfId="19340" xr:uid="{DF19CDA7-9E59-471C-843D-6F4C07F81C52}"/>
    <cellStyle name="Millares 10 4 2 3 3 2" xfId="28290" xr:uid="{B9825F27-BC98-435F-849E-A05FFE62D124}"/>
    <cellStyle name="Millares 10 4 2 3 4" xfId="23817" xr:uid="{1CDC9BA6-9ECF-4837-BBA7-E4E255B16AAA}"/>
    <cellStyle name="Millares 10 4 2 4" xfId="15999" xr:uid="{032A9A09-C71F-485A-8CC3-29A2F6CAC57E}"/>
    <cellStyle name="Millares 10 4 2 4 2" xfId="20472" xr:uid="{2E5B4096-569B-489F-A9CC-8C4A5CD28DBD}"/>
    <cellStyle name="Millares 10 4 2 4 2 2" xfId="29422" xr:uid="{F59835D0-C839-47EB-95E3-C4494A5B998E}"/>
    <cellStyle name="Millares 10 4 2 4 3" xfId="24949" xr:uid="{51445F4B-534D-49DC-80CF-B1EB25BA387F}"/>
    <cellStyle name="Millares 10 4 2 5" xfId="18223" xr:uid="{F584444F-3C78-4456-BCCA-1595A1F98BE0}"/>
    <cellStyle name="Millares 10 4 2 5 2" xfId="27173" xr:uid="{7C304359-3708-4272-99BD-433883CA4B47}"/>
    <cellStyle name="Millares 10 4 2 6" xfId="22700" xr:uid="{40C01A4B-D9D5-4C69-BC8C-E6A7D1F49E56}"/>
    <cellStyle name="Millares 10 4 3" xfId="14024" xr:uid="{C261B58D-EAE1-4A54-92FB-8EE609AF32E1}"/>
    <cellStyle name="Millares 10 4 3 2" xfId="15141" xr:uid="{679E0E99-5412-41B4-B897-FBD25C59D191}"/>
    <cellStyle name="Millares 10 4 3 2 2" xfId="17390" xr:uid="{AEB37333-D653-4D60-8723-9DEFD01D0E2A}"/>
    <cellStyle name="Millares 10 4 3 2 2 2" xfId="21863" xr:uid="{8342A4FD-5428-45CC-BDA7-4D43258C88F3}"/>
    <cellStyle name="Millares 10 4 3 2 2 2 2" xfId="30813" xr:uid="{DF8B7F41-A187-4353-AFD5-92D380E73045}"/>
    <cellStyle name="Millares 10 4 3 2 2 3" xfId="26340" xr:uid="{018380D5-C15A-4D4F-9857-56547C9A02D4}"/>
    <cellStyle name="Millares 10 4 3 2 3" xfId="19614" xr:uid="{9ABE37BA-32C0-4140-8FD3-237A77292227}"/>
    <cellStyle name="Millares 10 4 3 2 3 2" xfId="28564" xr:uid="{AECBFD6A-CF07-46C5-AE13-CA391C8E3A66}"/>
    <cellStyle name="Millares 10 4 3 2 4" xfId="24091" xr:uid="{B64DCB55-447A-43EC-AC37-41B003043660}"/>
    <cellStyle name="Millares 10 4 3 3" xfId="16273" xr:uid="{84AA78DF-EC32-4943-B439-B8C1331CC130}"/>
    <cellStyle name="Millares 10 4 3 3 2" xfId="20746" xr:uid="{8D65E723-61F7-49D7-AA33-39250E867127}"/>
    <cellStyle name="Millares 10 4 3 3 2 2" xfId="29696" xr:uid="{85140093-AE59-47C3-A268-A28851728D89}"/>
    <cellStyle name="Millares 10 4 3 3 3" xfId="25223" xr:uid="{952FBE90-EE0B-484A-8080-40730B93D8E0}"/>
    <cellStyle name="Millares 10 4 3 4" xfId="18497" xr:uid="{2CBFABE6-8CDE-490C-B0F7-B5C2EFC129E5}"/>
    <cellStyle name="Millares 10 4 3 4 2" xfId="27447" xr:uid="{ACE82738-AD33-4D39-B036-2241D18740E7}"/>
    <cellStyle name="Millares 10 4 3 5" xfId="22974" xr:uid="{7AE5860B-CB0A-4AA2-838B-0F38A787143E}"/>
    <cellStyle name="Millares 10 4 4" xfId="14587" xr:uid="{465ABD1E-3276-4224-9874-474FC257CB8E}"/>
    <cellStyle name="Millares 10 4 4 2" xfId="16836" xr:uid="{558F4C96-E0DF-44D8-A60D-CD9D4485A8AC}"/>
    <cellStyle name="Millares 10 4 4 2 2" xfId="21309" xr:uid="{E1EEC566-80F9-4BB3-84BC-95C7C55B2B45}"/>
    <cellStyle name="Millares 10 4 4 2 2 2" xfId="30259" xr:uid="{606084EF-5250-4163-BB6B-3ED5D12351A4}"/>
    <cellStyle name="Millares 10 4 4 2 3" xfId="25786" xr:uid="{9AA1A41B-32A1-436E-A2C8-46B424C17B92}"/>
    <cellStyle name="Millares 10 4 4 3" xfId="19060" xr:uid="{F33E3279-0DC0-4B47-A15C-5E422D845BE7}"/>
    <cellStyle name="Millares 10 4 4 3 2" xfId="28010" xr:uid="{B20172F8-278B-42C1-A109-559834A2331B}"/>
    <cellStyle name="Millares 10 4 4 4" xfId="23537" xr:uid="{BD52AA74-DEC2-4898-9D9C-A421E1F97F7F}"/>
    <cellStyle name="Millares 10 4 5" xfId="15719" xr:uid="{689CCDDC-CA6D-4A8B-87F0-478E720F82EC}"/>
    <cellStyle name="Millares 10 4 5 2" xfId="20192" xr:uid="{809D6276-6647-4CF0-B5EA-83DB8D0904DD}"/>
    <cellStyle name="Millares 10 4 5 2 2" xfId="29142" xr:uid="{572E2E1B-236A-4E59-9E3E-469407EB4CC4}"/>
    <cellStyle name="Millares 10 4 5 3" xfId="24669" xr:uid="{56322BB0-CF86-4BB9-BF21-2F4142499DEC}"/>
    <cellStyle name="Millares 10 4 6" xfId="17943" xr:uid="{468FD2FC-66DA-4637-871C-EC71B9EA89DB}"/>
    <cellStyle name="Millares 10 4 6 2" xfId="26893" xr:uid="{9B155768-16A7-48AD-87D9-2AE35855EA55}"/>
    <cellStyle name="Millares 10 4 7" xfId="22420" xr:uid="{2BE07BBA-BB15-4305-B717-70E1FC23D3DB}"/>
    <cellStyle name="Millares 10 5" xfId="13610" xr:uid="{04AB1570-3A48-467A-BD51-5B7D20A13CCC}"/>
    <cellStyle name="Millares 10 5 2" xfId="14164" xr:uid="{AD501BD1-4F10-40E5-9AD8-78DA3C41F56B}"/>
    <cellStyle name="Millares 10 5 2 2" xfId="15281" xr:uid="{C72FC5A9-7200-4463-801E-790B05C68DE6}"/>
    <cellStyle name="Millares 10 5 2 2 2" xfId="17530" xr:uid="{AFB00778-48D7-4597-B646-755CB17DC75C}"/>
    <cellStyle name="Millares 10 5 2 2 2 2" xfId="22003" xr:uid="{81959ADB-5876-454D-A093-B9FC24DAEA51}"/>
    <cellStyle name="Millares 10 5 2 2 2 2 2" xfId="30953" xr:uid="{09EFE33C-37BC-4E52-A50E-2D4075BC8F6D}"/>
    <cellStyle name="Millares 10 5 2 2 2 3" xfId="26480" xr:uid="{B071E76C-D037-4BF4-98D1-7F999E76CAB2}"/>
    <cellStyle name="Millares 10 5 2 2 3" xfId="19754" xr:uid="{69F59470-A91C-4820-9102-85B008B97032}"/>
    <cellStyle name="Millares 10 5 2 2 3 2" xfId="28704" xr:uid="{1F4553F4-1BE3-4CAC-8479-B6A6CEF09011}"/>
    <cellStyle name="Millares 10 5 2 2 4" xfId="24231" xr:uid="{89F602AD-08EA-4C88-8883-7D4D5BCABC48}"/>
    <cellStyle name="Millares 10 5 2 3" xfId="16413" xr:uid="{3A5B6428-D83D-4B30-8DFD-A890E115F22E}"/>
    <cellStyle name="Millares 10 5 2 3 2" xfId="20886" xr:uid="{365BB18D-334D-4227-828C-4E9570243F0E}"/>
    <cellStyle name="Millares 10 5 2 3 2 2" xfId="29836" xr:uid="{140409FC-9A2A-4B36-86A9-454061670146}"/>
    <cellStyle name="Millares 10 5 2 3 3" xfId="25363" xr:uid="{906D7769-BA36-4360-B6FD-DE93CCFC8096}"/>
    <cellStyle name="Millares 10 5 2 4" xfId="18637" xr:uid="{C889D7E5-476E-4B5D-A5E6-9B0EC96B9028}"/>
    <cellStyle name="Millares 10 5 2 4 2" xfId="27587" xr:uid="{1FB306B7-B43B-47FF-9613-641AA6361F50}"/>
    <cellStyle name="Millares 10 5 2 5" xfId="23114" xr:uid="{7A67777E-68DF-4B83-ACE2-C09BE60E40A7}"/>
    <cellStyle name="Millares 10 5 3" xfId="14727" xr:uid="{DDDE8934-60CD-47B5-9FA8-E9E51BD3D697}"/>
    <cellStyle name="Millares 10 5 3 2" xfId="16976" xr:uid="{DF8A9126-4EA8-4C9B-B880-46A4DEEBD1A3}"/>
    <cellStyle name="Millares 10 5 3 2 2" xfId="21449" xr:uid="{8FD28551-BB32-4D20-873F-AAA85E89450B}"/>
    <cellStyle name="Millares 10 5 3 2 2 2" xfId="30399" xr:uid="{AC9F52AC-D9F6-427F-8BBE-8CE549D20FFE}"/>
    <cellStyle name="Millares 10 5 3 2 3" xfId="25926" xr:uid="{3D5B265E-8F87-4BA0-8227-679DE78FA2E3}"/>
    <cellStyle name="Millares 10 5 3 3" xfId="19200" xr:uid="{1CF76BED-B9A1-4D27-8513-7A4A6CCC4A78}"/>
    <cellStyle name="Millares 10 5 3 3 2" xfId="28150" xr:uid="{3C4B19D4-1BB6-4D21-B9E6-1D8E3EE9D693}"/>
    <cellStyle name="Millares 10 5 3 4" xfId="23677" xr:uid="{EB2C0355-20D1-47F6-B692-BC73F5562D62}"/>
    <cellStyle name="Millares 10 5 4" xfId="15859" xr:uid="{952F99D1-B4F2-4E19-8A95-B2979610EDE2}"/>
    <cellStyle name="Millares 10 5 4 2" xfId="20332" xr:uid="{45FF606E-0378-40AE-B974-239E45EEC81A}"/>
    <cellStyle name="Millares 10 5 4 2 2" xfId="29282" xr:uid="{98ABA55F-2B3C-4DC9-8605-288FA6648E5C}"/>
    <cellStyle name="Millares 10 5 4 3" xfId="24809" xr:uid="{909F9F9A-D0BE-4E6D-B020-802FA878D813}"/>
    <cellStyle name="Millares 10 5 5" xfId="18083" xr:uid="{30A9CD9C-7688-4F4F-A89A-D355FB0799F4}"/>
    <cellStyle name="Millares 10 5 5 2" xfId="27033" xr:uid="{103E8645-82E7-4EB3-AF24-A6E73298A05D}"/>
    <cellStyle name="Millares 10 5 6" xfId="22560" xr:uid="{826D8FC4-AFF6-4782-8D52-970809BCEC8B}"/>
    <cellStyle name="Millares 10 6" xfId="13890" xr:uid="{36BE237B-1793-4FF6-8FC9-703BDBCA6DC1}"/>
    <cellStyle name="Millares 10 6 2" xfId="15007" xr:uid="{8C1ACEED-D352-4354-BEA5-FB7218E6F09C}"/>
    <cellStyle name="Millares 10 6 2 2" xfId="17256" xr:uid="{78DA2723-8C57-4C09-B9DE-0AC459A80E64}"/>
    <cellStyle name="Millares 10 6 2 2 2" xfId="21729" xr:uid="{20365BC3-8D81-45F8-990F-4F7E8FC33820}"/>
    <cellStyle name="Millares 10 6 2 2 2 2" xfId="30679" xr:uid="{A9EBF0EA-F4E7-420F-AC94-B8F236A67832}"/>
    <cellStyle name="Millares 10 6 2 2 3" xfId="26206" xr:uid="{21099999-B50C-46AC-8642-EDFD620C8371}"/>
    <cellStyle name="Millares 10 6 2 3" xfId="19480" xr:uid="{65BAAC91-6D49-40E4-93A7-CF6D051587C4}"/>
    <cellStyle name="Millares 10 6 2 3 2" xfId="28430" xr:uid="{EA4EEC51-DC01-4CA2-926A-0AD52D21E591}"/>
    <cellStyle name="Millares 10 6 2 4" xfId="23957" xr:uid="{E959EC0C-1018-4D3A-9F32-3403C7A00085}"/>
    <cellStyle name="Millares 10 6 3" xfId="16139" xr:uid="{AFC42FDC-F790-419D-A494-DE5BB1577E21}"/>
    <cellStyle name="Millares 10 6 3 2" xfId="20612" xr:uid="{3B1E1072-F27D-4FFF-89AE-74EFB7612EDC}"/>
    <cellStyle name="Millares 10 6 3 2 2" xfId="29562" xr:uid="{79CA0F7B-CEEB-4DE9-850C-7559C588DD29}"/>
    <cellStyle name="Millares 10 6 3 3" xfId="25089" xr:uid="{E240EA3D-3A0A-4E11-A3B3-9D4158E943E1}"/>
    <cellStyle name="Millares 10 6 4" xfId="18363" xr:uid="{B254B35C-F437-46FB-89F6-498C0702A807}"/>
    <cellStyle name="Millares 10 6 4 2" xfId="27313" xr:uid="{A1A3305D-3F00-41F7-807A-66791E7B5079}"/>
    <cellStyle name="Millares 10 6 5" xfId="22840" xr:uid="{1E08A73E-F54D-4124-A9F9-9A496CF7E35D}"/>
    <cellStyle name="Millares 10 7" xfId="14444" xr:uid="{2CBE85FE-D3B7-4FEC-8572-2C28F2E44325}"/>
    <cellStyle name="Millares 10 7 2" xfId="16693" xr:uid="{8D58C762-DECD-4910-9810-425ECA85D061}"/>
    <cellStyle name="Millares 10 7 2 2" xfId="21166" xr:uid="{4D37C8B2-D0A9-4EDA-A37D-F926F8FF9D1C}"/>
    <cellStyle name="Millares 10 7 2 2 2" xfId="30116" xr:uid="{A4E994C9-D55E-4302-9494-30D2D304DB9D}"/>
    <cellStyle name="Millares 10 7 2 3" xfId="25643" xr:uid="{32F735E1-9D47-40AD-BAAA-5EEFCFD3C455}"/>
    <cellStyle name="Millares 10 7 3" xfId="18917" xr:uid="{A2FA2BB5-31D0-470E-8D87-5C9AE85F8F23}"/>
    <cellStyle name="Millares 10 7 3 2" xfId="27867" xr:uid="{58C47431-8A49-4FBF-837A-2CA261CA58AA}"/>
    <cellStyle name="Millares 10 7 4" xfId="23394" xr:uid="{2CB1B4FD-03E0-4065-9D8A-3FFE7A15914E}"/>
    <cellStyle name="Millares 10 8" xfId="15561" xr:uid="{417168EA-7B3B-4A76-8402-B02C81A12CFE}"/>
    <cellStyle name="Millares 10 8 2" xfId="20034" xr:uid="{8E5B59D9-EEA6-432E-961F-AC5855882572}"/>
    <cellStyle name="Millares 10 8 2 2" xfId="28984" xr:uid="{4FAB4A96-46C7-4B26-9B2B-42FB2343F6F0}"/>
    <cellStyle name="Millares 10 8 3" xfId="24511" xr:uid="{A7054EBD-499B-48BD-9B90-543E4518366C}"/>
    <cellStyle name="Millares 10 9" xfId="17810" xr:uid="{309DEC65-9ED6-45D4-83FE-483F378474C8}"/>
    <cellStyle name="Millares 10 9 2" xfId="26760" xr:uid="{A82159CD-4557-4266-AA9A-CC757528742A}"/>
    <cellStyle name="Millares 100" xfId="15578" xr:uid="{3EA05F9B-887E-4CDE-8233-320E97DEE801}"/>
    <cellStyle name="Millares 100 2" xfId="20051" xr:uid="{34248804-7C6E-4DBC-97B6-17D057FDC6F8}"/>
    <cellStyle name="Millares 100 2 2" xfId="29001" xr:uid="{E4AEB217-F985-4F79-B168-F8CA90AC977F}"/>
    <cellStyle name="Millares 100 3" xfId="24528" xr:uid="{188BE04B-9797-44EC-A486-4F21B86552EB}"/>
    <cellStyle name="Millares 101" xfId="15576" xr:uid="{C5A92F22-7DAB-4ED7-B3E3-03F03FBA0741}"/>
    <cellStyle name="Millares 101 2" xfId="20049" xr:uid="{829B910A-185B-4E9B-A9FE-C6125FB865A8}"/>
    <cellStyle name="Millares 101 2 2" xfId="28999" xr:uid="{B2F6E13A-74B0-44BA-9329-757EA7B9A2D5}"/>
    <cellStyle name="Millares 101 3" xfId="24526" xr:uid="{AB5775FC-B1BC-4841-9879-801804398CA4}"/>
    <cellStyle name="Millares 102" xfId="15585" xr:uid="{466870CA-09E5-4581-A56D-EB5D1E7F7DEE}"/>
    <cellStyle name="Millares 102 2" xfId="20058" xr:uid="{A35546ED-55E7-481D-9990-4C09F34455F2}"/>
    <cellStyle name="Millares 102 2 2" xfId="29008" xr:uid="{D2B88759-C465-43A8-B8F3-092EAD25295D}"/>
    <cellStyle name="Millares 102 3" xfId="24535" xr:uid="{70AD865B-8F99-4C02-8183-320E47237326}"/>
    <cellStyle name="Millares 103" xfId="15583" xr:uid="{3041F3A5-5AE0-4FFD-A5A7-3E1EEC4C67C7}"/>
    <cellStyle name="Millares 103 2" xfId="20056" xr:uid="{A96669C5-A773-48F2-BFF2-E14FF964E37B}"/>
    <cellStyle name="Millares 103 2 2" xfId="29006" xr:uid="{7AB9F61C-B57B-4415-A7C4-E467B97C5E4C}"/>
    <cellStyle name="Millares 103 3" xfId="24533" xr:uid="{901B7D2B-64A0-434D-B8F2-9E844ED8774D}"/>
    <cellStyle name="Millares 104" xfId="15594" xr:uid="{F361AF3B-1F4F-45DD-9824-ECC114D4C86B}"/>
    <cellStyle name="Millares 104 2" xfId="20067" xr:uid="{33B49328-D7BD-4DED-9D00-20F3AAA948F9}"/>
    <cellStyle name="Millares 104 2 2" xfId="29017" xr:uid="{A806F800-9811-43E8-9203-E2BC9018BD34}"/>
    <cellStyle name="Millares 104 3" xfId="24544" xr:uid="{DAA2941E-48F0-43E4-B767-50D21AA97082}"/>
    <cellStyle name="Millares 105" xfId="15588" xr:uid="{F1F8C6EF-4E75-4D5C-B61B-02C27690A9D4}"/>
    <cellStyle name="Millares 105 2" xfId="20061" xr:uid="{DDCE0D3B-BA0D-4862-8D44-654776E9DD46}"/>
    <cellStyle name="Millares 105 2 2" xfId="29011" xr:uid="{D352089C-3FAC-41C9-948D-E7250A967C93}"/>
    <cellStyle name="Millares 105 3" xfId="24538" xr:uid="{7AE05320-B3DC-4573-A7C5-8FFFE6EB560D}"/>
    <cellStyle name="Millares 106" xfId="15591" xr:uid="{E48E6A77-0262-44C9-B706-BF147260C2E7}"/>
    <cellStyle name="Millares 106 2" xfId="20064" xr:uid="{ACFCF45E-4AB2-4FA4-B13E-957D6DD3B526}"/>
    <cellStyle name="Millares 106 2 2" xfId="29014" xr:uid="{90B611AD-29BB-487F-8827-A3E9EFE38283}"/>
    <cellStyle name="Millares 106 3" xfId="24541" xr:uid="{9A251D88-E000-4297-88C5-07DEC9C74CF7}"/>
    <cellStyle name="Millares 107" xfId="15575" xr:uid="{051A0632-B6B9-49FA-8F48-33639734BA78}"/>
    <cellStyle name="Millares 107 2" xfId="20048" xr:uid="{CDAF3343-9AA2-47C0-B5AD-8145AC6719F8}"/>
    <cellStyle name="Millares 107 2 2" xfId="28998" xr:uid="{BC39381C-0A2F-4F88-A00C-9E89BCE73075}"/>
    <cellStyle name="Millares 107 3" xfId="24525" xr:uid="{82B704F9-A0F6-438E-A841-28D39463E650}"/>
    <cellStyle name="Millares 108" xfId="15581" xr:uid="{D22589FA-2D18-4266-8A74-F72A4FA8F962}"/>
    <cellStyle name="Millares 108 2" xfId="20054" xr:uid="{048D83A2-C4CE-4D1E-8ED9-835FF6B5399C}"/>
    <cellStyle name="Millares 108 2 2" xfId="29004" xr:uid="{5F381701-C314-4201-B3AA-59DC3FF6D936}"/>
    <cellStyle name="Millares 108 3" xfId="24531" xr:uid="{3D2C9EB6-47F3-42F0-9098-9222BE3B1F86}"/>
    <cellStyle name="Millares 109" xfId="15586" xr:uid="{5ED50F2F-3806-453D-884F-F60DF6B1DF43}"/>
    <cellStyle name="Millares 109 2" xfId="20059" xr:uid="{AA49FCEE-B17A-4C43-B3C5-8EFC626A1717}"/>
    <cellStyle name="Millares 109 2 2" xfId="29009" xr:uid="{F4DD041E-7D72-4FFD-AADE-2F526833732B}"/>
    <cellStyle name="Millares 109 3" xfId="24536" xr:uid="{5889F532-5AFE-4487-9E30-C0533D907FD5}"/>
    <cellStyle name="Millares 11" xfId="97" xr:uid="{00000000-0005-0000-0000-000008000000}"/>
    <cellStyle name="Millares 11 10" xfId="22292" xr:uid="{C60F476B-67F8-4E4B-BA13-9E74264B4CEF}"/>
    <cellStyle name="Millares 11 2" xfId="13356" xr:uid="{99571DCA-1348-4E71-B2D0-A5ED02F7321A}"/>
    <cellStyle name="Millares 11 2 2" xfId="13429" xr:uid="{A4CDBB97-6419-4ACC-8891-38DF7431BBED}"/>
    <cellStyle name="Millares 11 2 2 2" xfId="13569" xr:uid="{06CE6F91-F73A-4DAA-A2B8-B5CD2AE3F3A5}"/>
    <cellStyle name="Millares 11 2 2 2 2" xfId="13849" xr:uid="{3CBA9519-E05B-4D1C-9F3F-423363242E73}"/>
    <cellStyle name="Millares 11 2 2 2 2 2" xfId="14403" xr:uid="{FD7F55EB-CACE-4BDD-89BA-CB398A6EB945}"/>
    <cellStyle name="Millares 11 2 2 2 2 2 2" xfId="15520" xr:uid="{74D1D0B4-6A28-4A33-B7B1-ECFCFCFE3160}"/>
    <cellStyle name="Millares 11 2 2 2 2 2 2 2" xfId="17769" xr:uid="{7D11943E-DDDE-4C43-A17F-F3E0ADB76DB0}"/>
    <cellStyle name="Millares 11 2 2 2 2 2 2 2 2" xfId="22242" xr:uid="{749B9D7B-3F69-4331-83E3-ACE1DA267D09}"/>
    <cellStyle name="Millares 11 2 2 2 2 2 2 2 2 2" xfId="31192" xr:uid="{E96030F8-FEA7-4CC8-8EA1-058F07614E30}"/>
    <cellStyle name="Millares 11 2 2 2 2 2 2 2 3" xfId="26719" xr:uid="{565743F8-DA4F-4C17-9BFC-DB439CA95728}"/>
    <cellStyle name="Millares 11 2 2 2 2 2 2 3" xfId="19993" xr:uid="{802C06A0-745C-4DCA-A6FC-BF7D59917EBE}"/>
    <cellStyle name="Millares 11 2 2 2 2 2 2 3 2" xfId="28943" xr:uid="{02C91137-1A14-4645-BF82-69E999061C6B}"/>
    <cellStyle name="Millares 11 2 2 2 2 2 2 4" xfId="24470" xr:uid="{D13E641C-857B-4483-8404-CB3380F80152}"/>
    <cellStyle name="Millares 11 2 2 2 2 2 3" xfId="16652" xr:uid="{8BC58078-FD9C-4334-9A40-4EBC487FDC5D}"/>
    <cellStyle name="Millares 11 2 2 2 2 2 3 2" xfId="21125" xr:uid="{821BF62D-7E76-4C20-8D88-544422AB9D02}"/>
    <cellStyle name="Millares 11 2 2 2 2 2 3 2 2" xfId="30075" xr:uid="{5A9812E0-4690-4326-A6CC-B1B7F5E8BF4B}"/>
    <cellStyle name="Millares 11 2 2 2 2 2 3 3" xfId="25602" xr:uid="{EB623CA3-2218-4867-9E70-DCB72E631A14}"/>
    <cellStyle name="Millares 11 2 2 2 2 2 4" xfId="18876" xr:uid="{032C60D5-F285-480C-9CCD-8FB67A7CC4BE}"/>
    <cellStyle name="Millares 11 2 2 2 2 2 4 2" xfId="27826" xr:uid="{40EC35E8-6A16-4783-A14C-A3D1A3E38192}"/>
    <cellStyle name="Millares 11 2 2 2 2 2 5" xfId="23353" xr:uid="{4B3C16F2-861A-4C0B-92B3-1A6F76AD0471}"/>
    <cellStyle name="Millares 11 2 2 2 2 3" xfId="14966" xr:uid="{75ACEBD4-177C-411D-875E-B4ED6F7070D6}"/>
    <cellStyle name="Millares 11 2 2 2 2 3 2" xfId="17215" xr:uid="{10373B4E-DDF6-47A3-BEA6-27E7DB980D68}"/>
    <cellStyle name="Millares 11 2 2 2 2 3 2 2" xfId="21688" xr:uid="{99FD752D-9FDA-4ED5-9D49-39394F7A5458}"/>
    <cellStyle name="Millares 11 2 2 2 2 3 2 2 2" xfId="30638" xr:uid="{5D6C949B-823C-49E8-9ED3-519B2D863149}"/>
    <cellStyle name="Millares 11 2 2 2 2 3 2 3" xfId="26165" xr:uid="{B8B90333-372B-48A9-99A2-EBFF407E4292}"/>
    <cellStyle name="Millares 11 2 2 2 2 3 3" xfId="19439" xr:uid="{49AC95B9-FEFC-40EA-A6FE-6A38DEEF23AE}"/>
    <cellStyle name="Millares 11 2 2 2 2 3 3 2" xfId="28389" xr:uid="{CC2B5B00-625A-49AD-AD1B-080DC8A8AF3F}"/>
    <cellStyle name="Millares 11 2 2 2 2 3 4" xfId="23916" xr:uid="{F0D7296C-6E6D-480D-8099-9898023A3C53}"/>
    <cellStyle name="Millares 11 2 2 2 2 4" xfId="16098" xr:uid="{18351BC3-F209-4862-B6D2-158FD9A93BED}"/>
    <cellStyle name="Millares 11 2 2 2 2 4 2" xfId="20571" xr:uid="{00AB5EF1-FA0F-4F68-8181-1822F8F97F51}"/>
    <cellStyle name="Millares 11 2 2 2 2 4 2 2" xfId="29521" xr:uid="{DA462744-FA4A-4F5C-9B71-7EAAEF81A8C9}"/>
    <cellStyle name="Millares 11 2 2 2 2 4 3" xfId="25048" xr:uid="{509135D3-4C1D-4600-B4DD-3DA6B5FD93C3}"/>
    <cellStyle name="Millares 11 2 2 2 2 5" xfId="18322" xr:uid="{499AC568-0C8B-40C7-8242-136820FE8F95}"/>
    <cellStyle name="Millares 11 2 2 2 2 5 2" xfId="27272" xr:uid="{E886A8B4-705D-483A-9CFC-EFDA23887594}"/>
    <cellStyle name="Millares 11 2 2 2 2 6" xfId="22799" xr:uid="{9AF6552D-FC67-4ED5-B6E7-FBACDD837D7B}"/>
    <cellStyle name="Millares 11 2 2 2 3" xfId="14123" xr:uid="{0ABC1993-9F51-4361-A348-899A9D2E1134}"/>
    <cellStyle name="Millares 11 2 2 2 3 2" xfId="15240" xr:uid="{42980800-842D-4912-9D05-DA8EEF54339B}"/>
    <cellStyle name="Millares 11 2 2 2 3 2 2" xfId="17489" xr:uid="{0DB61DFB-BF70-428F-8A06-05236F247B9E}"/>
    <cellStyle name="Millares 11 2 2 2 3 2 2 2" xfId="21962" xr:uid="{CD3F4D96-8B1A-46B4-B51F-BBE5DF1744AD}"/>
    <cellStyle name="Millares 11 2 2 2 3 2 2 2 2" xfId="30912" xr:uid="{A61AEAF9-DBBC-4F77-BF02-FB97F5C29D70}"/>
    <cellStyle name="Millares 11 2 2 2 3 2 2 3" xfId="26439" xr:uid="{6C2937A4-D29E-4782-A650-43B57E3F73F2}"/>
    <cellStyle name="Millares 11 2 2 2 3 2 3" xfId="19713" xr:uid="{AED88E15-BDBE-431E-AD2D-11BBE9023E0F}"/>
    <cellStyle name="Millares 11 2 2 2 3 2 3 2" xfId="28663" xr:uid="{74B49E8B-5905-4A6A-97C7-CB56B6C37E9A}"/>
    <cellStyle name="Millares 11 2 2 2 3 2 4" xfId="24190" xr:uid="{321344D2-013B-4114-BF78-A1F3BD5C491E}"/>
    <cellStyle name="Millares 11 2 2 2 3 3" xfId="16372" xr:uid="{7E86C3B0-7383-4DA6-8FCE-12115174B4BF}"/>
    <cellStyle name="Millares 11 2 2 2 3 3 2" xfId="20845" xr:uid="{2CC5EE7A-ECF2-42B5-8F39-DB76FF84F906}"/>
    <cellStyle name="Millares 11 2 2 2 3 3 2 2" xfId="29795" xr:uid="{605D7660-03CD-4307-A759-36E189A097BE}"/>
    <cellStyle name="Millares 11 2 2 2 3 3 3" xfId="25322" xr:uid="{63A126D3-14A3-4855-A152-4E2BEF463079}"/>
    <cellStyle name="Millares 11 2 2 2 3 4" xfId="18596" xr:uid="{A3702206-A8C2-4D11-8A9F-77273E0D8FCB}"/>
    <cellStyle name="Millares 11 2 2 2 3 4 2" xfId="27546" xr:uid="{4C8D52EA-4775-4047-AAF0-6DC7C2E29620}"/>
    <cellStyle name="Millares 11 2 2 2 3 5" xfId="23073" xr:uid="{2A9CF0BF-605F-4F3E-9B33-E4F221B8DA31}"/>
    <cellStyle name="Millares 11 2 2 2 4" xfId="14686" xr:uid="{2CED179A-E165-44E3-B4B2-BDD9BDD4F901}"/>
    <cellStyle name="Millares 11 2 2 2 4 2" xfId="16935" xr:uid="{5F7E8AF0-4DB5-42A0-B79F-D3EF4E15F26E}"/>
    <cellStyle name="Millares 11 2 2 2 4 2 2" xfId="21408" xr:uid="{72B39848-3113-4744-8B96-9DC9C3522C89}"/>
    <cellStyle name="Millares 11 2 2 2 4 2 2 2" xfId="30358" xr:uid="{4FE6B5BB-7EC5-4A12-9CD2-5DA459E3D786}"/>
    <cellStyle name="Millares 11 2 2 2 4 2 3" xfId="25885" xr:uid="{223D61F1-4786-415F-88F2-16BF4D32D23E}"/>
    <cellStyle name="Millares 11 2 2 2 4 3" xfId="19159" xr:uid="{25073B09-29F2-4A3B-92F9-76040DEA2F61}"/>
    <cellStyle name="Millares 11 2 2 2 4 3 2" xfId="28109" xr:uid="{9D868ADB-040E-4EC4-8E26-8935F927308A}"/>
    <cellStyle name="Millares 11 2 2 2 4 4" xfId="23636" xr:uid="{481C9D3F-E2D3-4C1E-83F0-6D85788521E2}"/>
    <cellStyle name="Millares 11 2 2 2 5" xfId="15818" xr:uid="{6964C6AE-683C-4D17-A124-42A86FFB6C42}"/>
    <cellStyle name="Millares 11 2 2 2 5 2" xfId="20291" xr:uid="{8AED0138-75F4-4154-B81F-CF4F830D4C99}"/>
    <cellStyle name="Millares 11 2 2 2 5 2 2" xfId="29241" xr:uid="{1D1F9DF6-12EB-43B9-AF47-5E35CB11EE63}"/>
    <cellStyle name="Millares 11 2 2 2 5 3" xfId="24768" xr:uid="{ECE1D221-1877-49EE-856B-EC2EE91ABA24}"/>
    <cellStyle name="Millares 11 2 2 2 6" xfId="18042" xr:uid="{BB935F65-D247-45CB-AC3C-F64015194BC8}"/>
    <cellStyle name="Millares 11 2 2 2 6 2" xfId="26992" xr:uid="{34EBEAE3-BE43-4A2C-82F1-D4D6027536A8}"/>
    <cellStyle name="Millares 11 2 2 2 7" xfId="22519" xr:uid="{53627B7E-8094-4957-9846-F22CCF009E83}"/>
    <cellStyle name="Millares 11 2 2 3" xfId="13709" xr:uid="{117193F8-5539-456B-B612-26CB1E8DA6F2}"/>
    <cellStyle name="Millares 11 2 2 3 2" xfId="14263" xr:uid="{87FAB1D4-7E30-42AE-ACDB-2B048EE1D537}"/>
    <cellStyle name="Millares 11 2 2 3 2 2" xfId="15380" xr:uid="{4B4D7C01-3727-45C6-B1E2-AE521082B0A7}"/>
    <cellStyle name="Millares 11 2 2 3 2 2 2" xfId="17629" xr:uid="{BFD78DB2-8738-4A21-927B-C5302FEE41DD}"/>
    <cellStyle name="Millares 11 2 2 3 2 2 2 2" xfId="22102" xr:uid="{5D4F8A91-0952-44AA-8D0B-0D8EEBB00650}"/>
    <cellStyle name="Millares 11 2 2 3 2 2 2 2 2" xfId="31052" xr:uid="{7CFBA088-AD48-406A-BA60-252D7114597A}"/>
    <cellStyle name="Millares 11 2 2 3 2 2 2 3" xfId="26579" xr:uid="{D683192D-04E2-4E25-8969-620BD2DD74C7}"/>
    <cellStyle name="Millares 11 2 2 3 2 2 3" xfId="19853" xr:uid="{B4C13580-7121-4934-8A8A-CF1FE4D85FD1}"/>
    <cellStyle name="Millares 11 2 2 3 2 2 3 2" xfId="28803" xr:uid="{209BABEF-47A4-40B5-B880-FA7A20329F1F}"/>
    <cellStyle name="Millares 11 2 2 3 2 2 4" xfId="24330" xr:uid="{9E0EF73E-8B3D-47A0-B102-69ED64C45872}"/>
    <cellStyle name="Millares 11 2 2 3 2 3" xfId="16512" xr:uid="{010EE7A4-EE99-4A96-97E9-49CDAE028900}"/>
    <cellStyle name="Millares 11 2 2 3 2 3 2" xfId="20985" xr:uid="{2FD6582F-DB03-4335-912D-1A2960D46FD4}"/>
    <cellStyle name="Millares 11 2 2 3 2 3 2 2" xfId="29935" xr:uid="{447FB71A-72D8-45B8-A358-CD6486983E35}"/>
    <cellStyle name="Millares 11 2 2 3 2 3 3" xfId="25462" xr:uid="{15C0AEA5-D31B-4525-889B-F3AE66B02532}"/>
    <cellStyle name="Millares 11 2 2 3 2 4" xfId="18736" xr:uid="{2461707F-2E23-465F-91E5-2FF77DC2A8AF}"/>
    <cellStyle name="Millares 11 2 2 3 2 4 2" xfId="27686" xr:uid="{A553A802-EE7A-4DFE-929E-BD49EE4927EF}"/>
    <cellStyle name="Millares 11 2 2 3 2 5" xfId="23213" xr:uid="{89049970-D2AC-4D74-85A1-BB9819759162}"/>
    <cellStyle name="Millares 11 2 2 3 3" xfId="14826" xr:uid="{980AC9C2-55CB-4997-8C78-B2F0153CD674}"/>
    <cellStyle name="Millares 11 2 2 3 3 2" xfId="17075" xr:uid="{ADA0D81C-D49E-4719-A6D1-DE41A7388531}"/>
    <cellStyle name="Millares 11 2 2 3 3 2 2" xfId="21548" xr:uid="{BE8AC36B-FA4C-4449-91FE-1338EA6F8CE3}"/>
    <cellStyle name="Millares 11 2 2 3 3 2 2 2" xfId="30498" xr:uid="{3517F799-EFFD-4E9A-8403-195321009297}"/>
    <cellStyle name="Millares 11 2 2 3 3 2 3" xfId="26025" xr:uid="{E3F15FE6-C17D-4B52-97E1-F9D5EA4FDFD2}"/>
    <cellStyle name="Millares 11 2 2 3 3 3" xfId="19299" xr:uid="{3A3E5C52-5075-4063-A25A-D8482B22C5CD}"/>
    <cellStyle name="Millares 11 2 2 3 3 3 2" xfId="28249" xr:uid="{7601F17D-BE39-4CCD-955F-45EB0F5F477E}"/>
    <cellStyle name="Millares 11 2 2 3 3 4" xfId="23776" xr:uid="{DE196E76-D202-4240-8BD0-A4F541841662}"/>
    <cellStyle name="Millares 11 2 2 3 4" xfId="15958" xr:uid="{20A028EA-1368-45B7-916D-5941923216E6}"/>
    <cellStyle name="Millares 11 2 2 3 4 2" xfId="20431" xr:uid="{2552198A-4B83-417D-9848-630F0390DF39}"/>
    <cellStyle name="Millares 11 2 2 3 4 2 2" xfId="29381" xr:uid="{9D2A47AB-4E02-4CE6-BBE8-6410E88CD7D5}"/>
    <cellStyle name="Millares 11 2 2 3 4 3" xfId="24908" xr:uid="{A9DD98B1-6F89-4523-AF20-6E5227738474}"/>
    <cellStyle name="Millares 11 2 2 3 5" xfId="18182" xr:uid="{7DE917A8-AC89-438E-91A0-3E5703F9506C}"/>
    <cellStyle name="Millares 11 2 2 3 5 2" xfId="27132" xr:uid="{E7860C8E-3E90-455E-9AAA-98BA8AA6E957}"/>
    <cellStyle name="Millares 11 2 2 3 6" xfId="22659" xr:uid="{C08B004B-4C6A-49C5-BC2F-55188F093C60}"/>
    <cellStyle name="Millares 11 2 2 4" xfId="13983" xr:uid="{AEAFCAD7-C851-4DB6-9224-4E6A4886619C}"/>
    <cellStyle name="Millares 11 2 2 4 2" xfId="15100" xr:uid="{EFC1D2DE-3104-45DF-887B-5F62C3D93872}"/>
    <cellStyle name="Millares 11 2 2 4 2 2" xfId="17349" xr:uid="{897844D6-447E-4205-BC46-FCCF3A4A520A}"/>
    <cellStyle name="Millares 11 2 2 4 2 2 2" xfId="21822" xr:uid="{CF36D88F-E84F-4699-A900-86408BAF25BC}"/>
    <cellStyle name="Millares 11 2 2 4 2 2 2 2" xfId="30772" xr:uid="{88C73B1D-BC39-4867-9D33-0EB3E746A490}"/>
    <cellStyle name="Millares 11 2 2 4 2 2 3" xfId="26299" xr:uid="{4FE46639-B3EB-4CC8-B615-3E90BBF8A089}"/>
    <cellStyle name="Millares 11 2 2 4 2 3" xfId="19573" xr:uid="{786F2020-ACBC-4CD1-A67C-417A7872B2C9}"/>
    <cellStyle name="Millares 11 2 2 4 2 3 2" xfId="28523" xr:uid="{F39A42BC-14CD-41CA-B5EF-4090B9F86BD3}"/>
    <cellStyle name="Millares 11 2 2 4 2 4" xfId="24050" xr:uid="{BCC28F0B-15A5-49EE-A4CB-E8A8F596C3E1}"/>
    <cellStyle name="Millares 11 2 2 4 3" xfId="16232" xr:uid="{66DD1859-99D6-450D-892D-E21EF87A69DC}"/>
    <cellStyle name="Millares 11 2 2 4 3 2" xfId="20705" xr:uid="{0B326C0D-051B-48DE-B9A2-3BCACE138675}"/>
    <cellStyle name="Millares 11 2 2 4 3 2 2" xfId="29655" xr:uid="{7D9BBAC5-ADEA-449B-BC95-D5A6682EE871}"/>
    <cellStyle name="Millares 11 2 2 4 3 3" xfId="25182" xr:uid="{D59FECA2-5D02-4BD2-9A27-20D4B1EA600C}"/>
    <cellStyle name="Millares 11 2 2 4 4" xfId="18456" xr:uid="{DACF7240-7845-446F-9F76-F1B7CBEBC7AC}"/>
    <cellStyle name="Millares 11 2 2 4 4 2" xfId="27406" xr:uid="{C6E7C97E-CDA0-47EF-B3D9-290F19624C70}"/>
    <cellStyle name="Millares 11 2 2 4 5" xfId="22933" xr:uid="{9A31952E-9A8F-473A-9175-B54715CA80F1}"/>
    <cellStyle name="Millares 11 2 2 5" xfId="14546" xr:uid="{56E11B18-1C03-42E3-ADCC-C3D2067BA2E6}"/>
    <cellStyle name="Millares 11 2 2 5 2" xfId="16795" xr:uid="{82F1A78F-8071-4764-9F79-8C6092E58344}"/>
    <cellStyle name="Millares 11 2 2 5 2 2" xfId="21268" xr:uid="{2CB74218-1295-4CE5-86A6-788F0939573A}"/>
    <cellStyle name="Millares 11 2 2 5 2 2 2" xfId="30218" xr:uid="{77B508F2-06B7-49FC-8736-1E59473B31D3}"/>
    <cellStyle name="Millares 11 2 2 5 2 3" xfId="25745" xr:uid="{A5C7A902-7AD6-4AF4-8D52-309D79F76824}"/>
    <cellStyle name="Millares 11 2 2 5 3" xfId="19019" xr:uid="{938AE03C-24F3-4F4A-8ABC-9B8B342235D3}"/>
    <cellStyle name="Millares 11 2 2 5 3 2" xfId="27969" xr:uid="{7BD6B1B2-8E38-43F0-B1F9-3E84C48FFF6F}"/>
    <cellStyle name="Millares 11 2 2 5 4" xfId="23496" xr:uid="{A6061E48-0ACA-4DC9-A2C4-5B4AF9CF35C3}"/>
    <cellStyle name="Millares 11 2 2 6" xfId="15678" xr:uid="{0443C778-A407-49A2-BE60-BCFDFC902800}"/>
    <cellStyle name="Millares 11 2 2 6 2" xfId="20151" xr:uid="{D375F48D-48E6-4E35-A427-EBF78D2E8C52}"/>
    <cellStyle name="Millares 11 2 2 6 2 2" xfId="29101" xr:uid="{793B7CC3-63D0-4943-AF40-CB40626F1D55}"/>
    <cellStyle name="Millares 11 2 2 6 3" xfId="24628" xr:uid="{292C353C-96D6-48E2-98E6-01CB4CE105DE}"/>
    <cellStyle name="Millares 11 2 2 7" xfId="17902" xr:uid="{7E966432-AA9C-4685-B18A-6043BC3D283E}"/>
    <cellStyle name="Millares 11 2 2 7 2" xfId="26852" xr:uid="{CA7C8361-EBCB-4955-9EB4-2A1FDC8B8DB7}"/>
    <cellStyle name="Millares 11 2 2 8" xfId="22379" xr:uid="{CECC4F6A-D96C-4CC2-A8C1-BF3816A1BAAA}"/>
    <cellStyle name="Millares 11 2 3" xfId="13496" xr:uid="{6F537442-9480-4CD2-A59B-5886ECF5FC9A}"/>
    <cellStyle name="Millares 11 2 3 2" xfId="13776" xr:uid="{051D7795-4EEB-42E9-BC95-F1D6AC841CAF}"/>
    <cellStyle name="Millares 11 2 3 2 2" xfId="14330" xr:uid="{F3C2620E-C967-41F6-B007-D5A80CAF52EC}"/>
    <cellStyle name="Millares 11 2 3 2 2 2" xfId="15447" xr:uid="{5311A1BB-AEB5-4F1B-B21B-A5043AB35B87}"/>
    <cellStyle name="Millares 11 2 3 2 2 2 2" xfId="17696" xr:uid="{EE031D09-BF81-45E2-A52B-31EAB6F97173}"/>
    <cellStyle name="Millares 11 2 3 2 2 2 2 2" xfId="22169" xr:uid="{FCB56034-7AFA-4230-A7D4-F0F141DFD18E}"/>
    <cellStyle name="Millares 11 2 3 2 2 2 2 2 2" xfId="31119" xr:uid="{6876C50A-66F7-42D8-8CD6-CDC1258AA88E}"/>
    <cellStyle name="Millares 11 2 3 2 2 2 2 3" xfId="26646" xr:uid="{8695972C-80E5-45FE-8B5C-B5C4C81BE9DD}"/>
    <cellStyle name="Millares 11 2 3 2 2 2 3" xfId="19920" xr:uid="{E0B6EB66-A477-4282-B8ED-1B3EB261B1D4}"/>
    <cellStyle name="Millares 11 2 3 2 2 2 3 2" xfId="28870" xr:uid="{FB04621B-9EC0-4588-9945-FD8A36E76F99}"/>
    <cellStyle name="Millares 11 2 3 2 2 2 4" xfId="24397" xr:uid="{53AC11F3-9B7D-4FC5-AFBE-AF205B370D3D}"/>
    <cellStyle name="Millares 11 2 3 2 2 3" xfId="16579" xr:uid="{825D8CD8-AEE5-45B5-90A5-F7D45DCC3402}"/>
    <cellStyle name="Millares 11 2 3 2 2 3 2" xfId="21052" xr:uid="{553862E6-F366-48AB-ADB4-2504540FCA48}"/>
    <cellStyle name="Millares 11 2 3 2 2 3 2 2" xfId="30002" xr:uid="{A77FC32E-4B92-4963-86E4-EA44EDF70CF6}"/>
    <cellStyle name="Millares 11 2 3 2 2 3 3" xfId="25529" xr:uid="{51AB9DDF-8639-4675-8AB6-93D2BCCCB6BF}"/>
    <cellStyle name="Millares 11 2 3 2 2 4" xfId="18803" xr:uid="{F7CE9689-698C-4362-9BCE-47A0CCB7C1C2}"/>
    <cellStyle name="Millares 11 2 3 2 2 4 2" xfId="27753" xr:uid="{EED2CB14-8809-4C6C-97CB-01AAE258FFEC}"/>
    <cellStyle name="Millares 11 2 3 2 2 5" xfId="23280" xr:uid="{18AF783E-6AFF-40A0-B55F-15F5FDA0DD5C}"/>
    <cellStyle name="Millares 11 2 3 2 3" xfId="14893" xr:uid="{CD779268-5AEF-4306-81DB-3C0B0659659F}"/>
    <cellStyle name="Millares 11 2 3 2 3 2" xfId="17142" xr:uid="{95C7E9E3-C7B1-4355-AFAF-5360D6FAD066}"/>
    <cellStyle name="Millares 11 2 3 2 3 2 2" xfId="21615" xr:uid="{C9C47A9E-6C06-4ED7-845D-307A9BEBB884}"/>
    <cellStyle name="Millares 11 2 3 2 3 2 2 2" xfId="30565" xr:uid="{1FDF767F-7235-4DB9-96CC-0393FEA346DB}"/>
    <cellStyle name="Millares 11 2 3 2 3 2 3" xfId="26092" xr:uid="{7D5C1AE4-FA2C-497E-8ACD-9C910E5A5D70}"/>
    <cellStyle name="Millares 11 2 3 2 3 3" xfId="19366" xr:uid="{B71E98CF-50C3-4759-84EB-33435F38A5D0}"/>
    <cellStyle name="Millares 11 2 3 2 3 3 2" xfId="28316" xr:uid="{6404E695-C30C-4C9D-BE12-C58F5D86D3BF}"/>
    <cellStyle name="Millares 11 2 3 2 3 4" xfId="23843" xr:uid="{6CC3F217-E592-4AD1-91E9-6ECCDC297F70}"/>
    <cellStyle name="Millares 11 2 3 2 4" xfId="16025" xr:uid="{959E94C6-4FB6-4CC4-AF3F-24165EC47AF8}"/>
    <cellStyle name="Millares 11 2 3 2 4 2" xfId="20498" xr:uid="{C9980182-192B-4750-8F38-6A0A8F2B3FD0}"/>
    <cellStyle name="Millares 11 2 3 2 4 2 2" xfId="29448" xr:uid="{AC92D7F5-1F49-49EC-A680-8796ADC9B56A}"/>
    <cellStyle name="Millares 11 2 3 2 4 3" xfId="24975" xr:uid="{EB668134-A39F-47DE-A3AA-AB42979B252F}"/>
    <cellStyle name="Millares 11 2 3 2 5" xfId="18249" xr:uid="{AC688C90-EA68-4AB0-B153-D2D35B0F2EC9}"/>
    <cellStyle name="Millares 11 2 3 2 5 2" xfId="27199" xr:uid="{879C41A3-FEB2-4E4F-A423-0381A9F750A2}"/>
    <cellStyle name="Millares 11 2 3 2 6" xfId="22726" xr:uid="{F3D553D8-3826-459F-8CEA-828884E403B2}"/>
    <cellStyle name="Millares 11 2 3 3" xfId="14050" xr:uid="{CF374EA9-16FE-4BBA-B8B1-B29F9E2510D6}"/>
    <cellStyle name="Millares 11 2 3 3 2" xfId="15167" xr:uid="{CE9DB100-BB65-49F7-A74B-155CF39A63AF}"/>
    <cellStyle name="Millares 11 2 3 3 2 2" xfId="17416" xr:uid="{B31297EA-EC25-4803-8F6F-9737629E3E79}"/>
    <cellStyle name="Millares 11 2 3 3 2 2 2" xfId="21889" xr:uid="{9CB36D42-8517-4378-9942-5E00D3AFEE64}"/>
    <cellStyle name="Millares 11 2 3 3 2 2 2 2" xfId="30839" xr:uid="{487CCBC1-5826-4A38-B53C-C12AFCFA990F}"/>
    <cellStyle name="Millares 11 2 3 3 2 2 3" xfId="26366" xr:uid="{53F3B927-E779-4CE7-A83B-5ECF12C70989}"/>
    <cellStyle name="Millares 11 2 3 3 2 3" xfId="19640" xr:uid="{3F3DEF4B-35E5-40E6-B5C9-101EF47BAA45}"/>
    <cellStyle name="Millares 11 2 3 3 2 3 2" xfId="28590" xr:uid="{72FE0B9A-44B2-4EA5-90F7-2E694E7B58D9}"/>
    <cellStyle name="Millares 11 2 3 3 2 4" xfId="24117" xr:uid="{99BDAEAB-CABC-4799-9012-23738B2D345A}"/>
    <cellStyle name="Millares 11 2 3 3 3" xfId="16299" xr:uid="{CEE71631-0543-454A-820E-A489132BF7FF}"/>
    <cellStyle name="Millares 11 2 3 3 3 2" xfId="20772" xr:uid="{997CE7C1-FE53-4BA5-919A-06B5E44E455D}"/>
    <cellStyle name="Millares 11 2 3 3 3 2 2" xfId="29722" xr:uid="{510344C5-ACDC-4D2C-B6EB-3617DCBB323B}"/>
    <cellStyle name="Millares 11 2 3 3 3 3" xfId="25249" xr:uid="{00B3D77E-B040-49EB-953B-2E0D314B2613}"/>
    <cellStyle name="Millares 11 2 3 3 4" xfId="18523" xr:uid="{A3EC998D-817B-4561-B229-86B6968886E8}"/>
    <cellStyle name="Millares 11 2 3 3 4 2" xfId="27473" xr:uid="{D13C6EE7-DAB2-4E55-9DB1-C70AE2E22A6B}"/>
    <cellStyle name="Millares 11 2 3 3 5" xfId="23000" xr:uid="{59FD50A7-D2CB-4562-A723-FD7B4B57A1DC}"/>
    <cellStyle name="Millares 11 2 3 4" xfId="14613" xr:uid="{A477FDD6-9874-4087-979C-8B4BF97BBD5E}"/>
    <cellStyle name="Millares 11 2 3 4 2" xfId="16862" xr:uid="{AB74618F-A15F-4623-807F-565167594F70}"/>
    <cellStyle name="Millares 11 2 3 4 2 2" xfId="21335" xr:uid="{A82E0EEE-24CE-43F4-99BC-C6AA5C8EA8B8}"/>
    <cellStyle name="Millares 11 2 3 4 2 2 2" xfId="30285" xr:uid="{DEDA4989-A8CA-4067-B7CC-021B2860D0AB}"/>
    <cellStyle name="Millares 11 2 3 4 2 3" xfId="25812" xr:uid="{29ACF925-BF8B-43C2-915D-1089097DD620}"/>
    <cellStyle name="Millares 11 2 3 4 3" xfId="19086" xr:uid="{14F6F06B-A853-4543-BF9B-6746184AD251}"/>
    <cellStyle name="Millares 11 2 3 4 3 2" xfId="28036" xr:uid="{2832116D-32B2-4CE2-85FA-69D61D305CF3}"/>
    <cellStyle name="Millares 11 2 3 4 4" xfId="23563" xr:uid="{58094740-F79D-47EA-947E-D8EC33DADB78}"/>
    <cellStyle name="Millares 11 2 3 5" xfId="15745" xr:uid="{457D34A5-7FA3-49CA-8D31-7BBC250386EA}"/>
    <cellStyle name="Millares 11 2 3 5 2" xfId="20218" xr:uid="{F1BF5439-89D7-438A-9D17-B3A14BDB5240}"/>
    <cellStyle name="Millares 11 2 3 5 2 2" xfId="29168" xr:uid="{A57C2B6C-516A-42D0-B360-4F06B2A235BF}"/>
    <cellStyle name="Millares 11 2 3 5 3" xfId="24695" xr:uid="{1FC062CF-F767-49A6-A34C-8650000D39AD}"/>
    <cellStyle name="Millares 11 2 3 6" xfId="17969" xr:uid="{E900BD71-6D5F-45F5-93A8-204B07F949C8}"/>
    <cellStyle name="Millares 11 2 3 6 2" xfId="26919" xr:uid="{191FE586-C96D-4A98-9283-949E7D746142}"/>
    <cellStyle name="Millares 11 2 3 7" xfId="22446" xr:uid="{5CA322C1-093F-4EE6-8232-ECCE9C9B2F22}"/>
    <cellStyle name="Millares 11 2 4" xfId="13636" xr:uid="{342CF370-4D4C-45E6-B0BE-AB725951B84C}"/>
    <cellStyle name="Millares 11 2 4 2" xfId="14190" xr:uid="{6F55E96A-3DE7-426B-8DA9-38D441187087}"/>
    <cellStyle name="Millares 11 2 4 2 2" xfId="15307" xr:uid="{4F9FFCE8-5274-460C-9D83-973990946D9B}"/>
    <cellStyle name="Millares 11 2 4 2 2 2" xfId="17556" xr:uid="{9E4B721F-1BF5-4F88-A19B-DD5EB8C6217D}"/>
    <cellStyle name="Millares 11 2 4 2 2 2 2" xfId="22029" xr:uid="{066FCD4F-9DCD-47FC-9A20-182A6796DCA0}"/>
    <cellStyle name="Millares 11 2 4 2 2 2 2 2" xfId="30979" xr:uid="{95E9C95F-1B62-4496-ADB1-B33F6380E14B}"/>
    <cellStyle name="Millares 11 2 4 2 2 2 3" xfId="26506" xr:uid="{44229DE0-3B83-4311-A94E-C552C141CB0A}"/>
    <cellStyle name="Millares 11 2 4 2 2 3" xfId="19780" xr:uid="{74AAF8B7-1FF7-4D63-A009-FCB4CBE73F2F}"/>
    <cellStyle name="Millares 11 2 4 2 2 3 2" xfId="28730" xr:uid="{A9734692-1C5A-495B-89F8-00C1D1219071}"/>
    <cellStyle name="Millares 11 2 4 2 2 4" xfId="24257" xr:uid="{A8FE0611-9621-4BFA-B9FD-3AFF738734ED}"/>
    <cellStyle name="Millares 11 2 4 2 3" xfId="16439" xr:uid="{10B40B38-70B6-4C6F-BD3F-0D10CB9BB417}"/>
    <cellStyle name="Millares 11 2 4 2 3 2" xfId="20912" xr:uid="{3CCBFAD5-98A2-4831-8E0F-08BA0950EC89}"/>
    <cellStyle name="Millares 11 2 4 2 3 2 2" xfId="29862" xr:uid="{AA3C0949-9C36-4958-892D-2A07E43FF4F8}"/>
    <cellStyle name="Millares 11 2 4 2 3 3" xfId="25389" xr:uid="{62241E18-D38F-4BDF-BFC5-712CC4E5444C}"/>
    <cellStyle name="Millares 11 2 4 2 4" xfId="18663" xr:uid="{3837FB89-7372-4815-AFE8-E8AEB8647C3B}"/>
    <cellStyle name="Millares 11 2 4 2 4 2" xfId="27613" xr:uid="{0A6AB451-A5E9-4CB9-9136-DD9B004FDD3E}"/>
    <cellStyle name="Millares 11 2 4 2 5" xfId="23140" xr:uid="{0E7824EE-F20C-46DF-BA15-A13E24311B6F}"/>
    <cellStyle name="Millares 11 2 4 3" xfId="14753" xr:uid="{6EE82832-52A7-4F54-B5C7-F0C81C2B9723}"/>
    <cellStyle name="Millares 11 2 4 3 2" xfId="17002" xr:uid="{8498EBAC-C481-4CD0-B045-8CB48F6FEE8D}"/>
    <cellStyle name="Millares 11 2 4 3 2 2" xfId="21475" xr:uid="{F18E9E14-2ACD-4C60-A035-B77827512A2B}"/>
    <cellStyle name="Millares 11 2 4 3 2 2 2" xfId="30425" xr:uid="{0F77C7D6-3F0C-4B54-A8B0-2A315B7BA8BB}"/>
    <cellStyle name="Millares 11 2 4 3 2 3" xfId="25952" xr:uid="{2BE5F8CF-1B4C-4159-8801-590E15BB1FB9}"/>
    <cellStyle name="Millares 11 2 4 3 3" xfId="19226" xr:uid="{F6A74295-9126-43E0-8304-141AC4D76221}"/>
    <cellStyle name="Millares 11 2 4 3 3 2" xfId="28176" xr:uid="{C07B8204-715B-4AE2-9A94-B7D75CEEAD98}"/>
    <cellStyle name="Millares 11 2 4 3 4" xfId="23703" xr:uid="{11610FE3-57AE-497A-9C97-D3D32C037936}"/>
    <cellStyle name="Millares 11 2 4 4" xfId="15885" xr:uid="{D9D02178-D00E-4D8D-B861-502E7FE3440F}"/>
    <cellStyle name="Millares 11 2 4 4 2" xfId="20358" xr:uid="{688A8477-A487-4CBB-A549-DB5544516D04}"/>
    <cellStyle name="Millares 11 2 4 4 2 2" xfId="29308" xr:uid="{7B86A52B-363E-4841-BFD9-B55F27E191C0}"/>
    <cellStyle name="Millares 11 2 4 4 3" xfId="24835" xr:uid="{B4804307-0056-4CCB-820B-BAC7DF2C1776}"/>
    <cellStyle name="Millares 11 2 4 5" xfId="18109" xr:uid="{42BB5520-9492-4344-803D-AD54E5540A10}"/>
    <cellStyle name="Millares 11 2 4 5 2" xfId="27059" xr:uid="{39EE1C2C-F51D-47C2-B8E5-4661B1E99F99}"/>
    <cellStyle name="Millares 11 2 4 6" xfId="22586" xr:uid="{BFE6216E-03BC-4F97-B3A3-76C78F0D43B4}"/>
    <cellStyle name="Millares 11 2 5" xfId="13910" xr:uid="{3D7734B4-0475-4653-A36D-DDA814404B9D}"/>
    <cellStyle name="Millares 11 2 5 2" xfId="15027" xr:uid="{FFA75007-6B82-4FEE-9D05-ABB2FCC40764}"/>
    <cellStyle name="Millares 11 2 5 2 2" xfId="17276" xr:uid="{8CF03A42-5629-47D3-A2C9-115904E2FD56}"/>
    <cellStyle name="Millares 11 2 5 2 2 2" xfId="21749" xr:uid="{77CA5258-4A72-4780-9B53-1398C3CF104E}"/>
    <cellStyle name="Millares 11 2 5 2 2 2 2" xfId="30699" xr:uid="{28D0F74A-504B-4CA2-A705-A00EFAAE11D6}"/>
    <cellStyle name="Millares 11 2 5 2 2 3" xfId="26226" xr:uid="{095FD245-86F6-436C-948A-EDF60A036BCF}"/>
    <cellStyle name="Millares 11 2 5 2 3" xfId="19500" xr:uid="{0C621806-1E16-465A-9F17-143FD29D17A5}"/>
    <cellStyle name="Millares 11 2 5 2 3 2" xfId="28450" xr:uid="{7C105382-170B-418C-9637-DFE137E85A0D}"/>
    <cellStyle name="Millares 11 2 5 2 4" xfId="23977" xr:uid="{8BD70F89-9E56-4069-B3D0-26718441801F}"/>
    <cellStyle name="Millares 11 2 5 3" xfId="16159" xr:uid="{B8207211-B8BC-4A18-9497-020917EBF4D3}"/>
    <cellStyle name="Millares 11 2 5 3 2" xfId="20632" xr:uid="{93589C9F-AAB8-4ABC-BFBC-BC1B30229B41}"/>
    <cellStyle name="Millares 11 2 5 3 2 2" xfId="29582" xr:uid="{40889D19-963A-4EAF-90A0-AD623C7A292C}"/>
    <cellStyle name="Millares 11 2 5 3 3" xfId="25109" xr:uid="{E6DADD1A-EC4A-48BF-A412-70B5FBD8E0DD}"/>
    <cellStyle name="Millares 11 2 5 4" xfId="18383" xr:uid="{AE0105FC-77FF-4527-BCA9-FBF7A968734A}"/>
    <cellStyle name="Millares 11 2 5 4 2" xfId="27333" xr:uid="{07AD9B2F-4A9A-4385-8DD4-5EFCD2395B1D}"/>
    <cellStyle name="Millares 11 2 5 5" xfId="22860" xr:uid="{90A97357-2427-4D5A-814C-86004B103227}"/>
    <cellStyle name="Millares 11 2 6" xfId="14473" xr:uid="{246F65C8-BC9A-4CBB-95D0-D6454D7863C1}"/>
    <cellStyle name="Millares 11 2 6 2" xfId="16722" xr:uid="{E26B43D0-327D-4F14-9A55-62A086184D8B}"/>
    <cellStyle name="Millares 11 2 6 2 2" xfId="21195" xr:uid="{CCB356F0-AECA-4B00-8222-E0E13870F659}"/>
    <cellStyle name="Millares 11 2 6 2 2 2" xfId="30145" xr:uid="{79A048AB-6EF6-4441-84E9-208030E55830}"/>
    <cellStyle name="Millares 11 2 6 2 3" xfId="25672" xr:uid="{FF2CA420-B294-4CE2-B6E7-3C7B6E7E38DF}"/>
    <cellStyle name="Millares 11 2 6 3" xfId="18946" xr:uid="{5624E92F-81D5-4F85-A08F-B95E528959E3}"/>
    <cellStyle name="Millares 11 2 6 3 2" xfId="27896" xr:uid="{4C7DCDA3-A93D-4BEA-BD39-2D8C3C4FC6FC}"/>
    <cellStyle name="Millares 11 2 6 4" xfId="23423" xr:uid="{80E014BB-7300-4D46-9FC2-39E159869AB8}"/>
    <cellStyle name="Millares 11 2 7" xfId="15605" xr:uid="{4F317DE0-A853-453E-A818-3DAC42691DF0}"/>
    <cellStyle name="Millares 11 2 7 2" xfId="20078" xr:uid="{825A41DC-2FDA-45C0-96E7-318E341119EF}"/>
    <cellStyle name="Millares 11 2 7 2 2" xfId="29028" xr:uid="{16AAF6D8-3CAE-499F-B794-6EE489A61E4A}"/>
    <cellStyle name="Millares 11 2 7 3" xfId="24555" xr:uid="{80D69220-F941-4C8E-9607-788449542FF9}"/>
    <cellStyle name="Millares 11 2 8" xfId="17829" xr:uid="{891062A7-860B-4549-B4FF-FEB620F1469A}"/>
    <cellStyle name="Millares 11 2 8 2" xfId="26779" xr:uid="{B9B0C722-CD7D-4F11-A9F2-9B192C2B416C}"/>
    <cellStyle name="Millares 11 2 9" xfId="22306" xr:uid="{BEF168DE-0F34-4A98-8072-75BD88B14D4D}"/>
    <cellStyle name="Millares 11 3" xfId="13406" xr:uid="{CCBC671F-AE87-4644-B4EC-892EB235FB01}"/>
    <cellStyle name="Millares 11 3 2" xfId="13546" xr:uid="{7B97E5CC-117A-4CC6-A366-4661D2D651A7}"/>
    <cellStyle name="Millares 11 3 2 2" xfId="13826" xr:uid="{01D87166-223A-4E27-A359-0190032EBA2F}"/>
    <cellStyle name="Millares 11 3 2 2 2" xfId="14380" xr:uid="{E0F78681-355A-4B1B-9640-87FE6C4E22EA}"/>
    <cellStyle name="Millares 11 3 2 2 2 2" xfId="15497" xr:uid="{4B336803-60E6-4001-881B-CEDF2E83B3E8}"/>
    <cellStyle name="Millares 11 3 2 2 2 2 2" xfId="17746" xr:uid="{08DE9AB1-90AD-474E-A00D-E754EE356F4C}"/>
    <cellStyle name="Millares 11 3 2 2 2 2 2 2" xfId="22219" xr:uid="{131526AE-223F-4259-853A-409C40FC4437}"/>
    <cellStyle name="Millares 11 3 2 2 2 2 2 2 2" xfId="31169" xr:uid="{C19221BB-41DD-437D-8397-3EEDD6A30561}"/>
    <cellStyle name="Millares 11 3 2 2 2 2 2 3" xfId="26696" xr:uid="{E316D54C-4F3E-4B04-820A-7863EB07F8E9}"/>
    <cellStyle name="Millares 11 3 2 2 2 2 3" xfId="19970" xr:uid="{29BB300A-8F58-4A22-A5BC-051F1E4BB028}"/>
    <cellStyle name="Millares 11 3 2 2 2 2 3 2" xfId="28920" xr:uid="{7C3A666F-91B4-4294-864F-8025618E75C5}"/>
    <cellStyle name="Millares 11 3 2 2 2 2 4" xfId="24447" xr:uid="{B0D4172B-4D46-4D98-9407-D4F2BACBACFC}"/>
    <cellStyle name="Millares 11 3 2 2 2 3" xfId="16629" xr:uid="{F67E8557-8182-4D35-BEC1-D2451BAD74EB}"/>
    <cellStyle name="Millares 11 3 2 2 2 3 2" xfId="21102" xr:uid="{FFCDCD53-A86F-4EC5-A366-329215835BD6}"/>
    <cellStyle name="Millares 11 3 2 2 2 3 2 2" xfId="30052" xr:uid="{27A80482-F9F1-41C0-BEE4-5240C3EB8B72}"/>
    <cellStyle name="Millares 11 3 2 2 2 3 3" xfId="25579" xr:uid="{E64BB627-CA49-4826-B12B-4EEFD1CD5A13}"/>
    <cellStyle name="Millares 11 3 2 2 2 4" xfId="18853" xr:uid="{2A20479C-7C6A-4E5A-8B9C-233BDB36E504}"/>
    <cellStyle name="Millares 11 3 2 2 2 4 2" xfId="27803" xr:uid="{612C107D-7D72-46AC-97E6-6C5F904A5BB0}"/>
    <cellStyle name="Millares 11 3 2 2 2 5" xfId="23330" xr:uid="{D6C3A41B-6F4D-4507-9361-6B899124C840}"/>
    <cellStyle name="Millares 11 3 2 2 3" xfId="14943" xr:uid="{87D40E18-653C-4DC9-A558-9F90BA5499E2}"/>
    <cellStyle name="Millares 11 3 2 2 3 2" xfId="17192" xr:uid="{FEC033DE-1B8E-4CCB-8A03-4FFF56372A6D}"/>
    <cellStyle name="Millares 11 3 2 2 3 2 2" xfId="21665" xr:uid="{8D9D8C6D-E5E5-4A8D-BD85-D13C98DC3687}"/>
    <cellStyle name="Millares 11 3 2 2 3 2 2 2" xfId="30615" xr:uid="{F26C977A-7F51-41CD-8545-1140305EE4C4}"/>
    <cellStyle name="Millares 11 3 2 2 3 2 3" xfId="26142" xr:uid="{6A264D99-1F6E-49CE-8DE0-49AF67CDBD57}"/>
    <cellStyle name="Millares 11 3 2 2 3 3" xfId="19416" xr:uid="{D37A6A88-62DF-4013-9D6D-E619DC504DFC}"/>
    <cellStyle name="Millares 11 3 2 2 3 3 2" xfId="28366" xr:uid="{6DC6EA61-918A-4891-B90A-9690D7DC5C9A}"/>
    <cellStyle name="Millares 11 3 2 2 3 4" xfId="23893" xr:uid="{2D435853-0511-46B3-B4E8-B0FEDE1BCE08}"/>
    <cellStyle name="Millares 11 3 2 2 4" xfId="16075" xr:uid="{F30527CD-E621-4347-9CE8-0193FA73C8A8}"/>
    <cellStyle name="Millares 11 3 2 2 4 2" xfId="20548" xr:uid="{0EB21666-522C-4052-ABA6-799C95563910}"/>
    <cellStyle name="Millares 11 3 2 2 4 2 2" xfId="29498" xr:uid="{ABD88023-716F-4C05-9835-1E86C48E8DA4}"/>
    <cellStyle name="Millares 11 3 2 2 4 3" xfId="25025" xr:uid="{18740E1B-D779-484B-A4A2-507C2A6C4C44}"/>
    <cellStyle name="Millares 11 3 2 2 5" xfId="18299" xr:uid="{2C43432C-D79B-4697-8026-0740EFD96F47}"/>
    <cellStyle name="Millares 11 3 2 2 5 2" xfId="27249" xr:uid="{1CB991E4-2EC0-4593-8B2B-576903F1FE44}"/>
    <cellStyle name="Millares 11 3 2 2 6" xfId="22776" xr:uid="{AE6B8AD3-C459-4335-A6C8-72BBBB5F5E9F}"/>
    <cellStyle name="Millares 11 3 2 3" xfId="14100" xr:uid="{6FD8F0DA-37C0-4DE6-A900-A3850D904FA7}"/>
    <cellStyle name="Millares 11 3 2 3 2" xfId="15217" xr:uid="{256E3E66-86A4-46BE-90D6-7D2D51617507}"/>
    <cellStyle name="Millares 11 3 2 3 2 2" xfId="17466" xr:uid="{153C4F7D-E680-4FF5-9448-B0AA6AC9A850}"/>
    <cellStyle name="Millares 11 3 2 3 2 2 2" xfId="21939" xr:uid="{22F21306-6A41-4B25-82A2-2F3A1BC006DD}"/>
    <cellStyle name="Millares 11 3 2 3 2 2 2 2" xfId="30889" xr:uid="{9BB71E3E-F267-42B8-B5A9-C4F656F83EED}"/>
    <cellStyle name="Millares 11 3 2 3 2 2 3" xfId="26416" xr:uid="{7A95C7B1-EA69-46F9-B833-18873D750001}"/>
    <cellStyle name="Millares 11 3 2 3 2 3" xfId="19690" xr:uid="{0DAA110E-0EE6-4006-B1C1-8B7562C187C2}"/>
    <cellStyle name="Millares 11 3 2 3 2 3 2" xfId="28640" xr:uid="{42712BFD-864C-4533-AF4E-75580F599EDB}"/>
    <cellStyle name="Millares 11 3 2 3 2 4" xfId="24167" xr:uid="{AF4BD1D2-437B-4ECD-AECF-75E610991123}"/>
    <cellStyle name="Millares 11 3 2 3 3" xfId="16349" xr:uid="{769C2068-4DE1-47AB-8053-87275E6325BB}"/>
    <cellStyle name="Millares 11 3 2 3 3 2" xfId="20822" xr:uid="{218A1964-495E-4FB6-BB7F-3B044796C342}"/>
    <cellStyle name="Millares 11 3 2 3 3 2 2" xfId="29772" xr:uid="{4D23BC58-60EA-4FAD-ADCC-8916DA29E814}"/>
    <cellStyle name="Millares 11 3 2 3 3 3" xfId="25299" xr:uid="{FC29B9B9-4E32-4180-B050-4692910B7205}"/>
    <cellStyle name="Millares 11 3 2 3 4" xfId="18573" xr:uid="{E14E9CA3-B066-4E99-A012-EE2FDF694FC7}"/>
    <cellStyle name="Millares 11 3 2 3 4 2" xfId="27523" xr:uid="{4B048F5E-C2CC-480F-8F8F-45BE5E3DE5BF}"/>
    <cellStyle name="Millares 11 3 2 3 5" xfId="23050" xr:uid="{BC48217D-5903-419A-9282-D680CCB5338E}"/>
    <cellStyle name="Millares 11 3 2 4" xfId="14663" xr:uid="{C278FA80-947A-4D35-BD97-0A3C9BFEBB15}"/>
    <cellStyle name="Millares 11 3 2 4 2" xfId="16912" xr:uid="{995D39FC-D4EA-4EB0-ACB2-2FAB2842B850}"/>
    <cellStyle name="Millares 11 3 2 4 2 2" xfId="21385" xr:uid="{ADA40F0F-C2EA-408A-A120-00840AC57C4B}"/>
    <cellStyle name="Millares 11 3 2 4 2 2 2" xfId="30335" xr:uid="{0A3FCB5E-747E-4B32-8715-F39C8BB38821}"/>
    <cellStyle name="Millares 11 3 2 4 2 3" xfId="25862" xr:uid="{20877417-DA1E-4D7E-B787-9D1757B52292}"/>
    <cellStyle name="Millares 11 3 2 4 3" xfId="19136" xr:uid="{CE3B6298-15A5-4E48-8AF4-CFF136E6F7CD}"/>
    <cellStyle name="Millares 11 3 2 4 3 2" xfId="28086" xr:uid="{8016F520-5B82-4F38-B6E1-D29C0825645D}"/>
    <cellStyle name="Millares 11 3 2 4 4" xfId="23613" xr:uid="{8291EBEE-2E7C-4F54-8B62-7B7C38A1AFC1}"/>
    <cellStyle name="Millares 11 3 2 5" xfId="15795" xr:uid="{8823AB8E-F316-4442-99BB-D3F75B6CAB0D}"/>
    <cellStyle name="Millares 11 3 2 5 2" xfId="20268" xr:uid="{153E023F-2766-4FD8-9F88-636F9D89073D}"/>
    <cellStyle name="Millares 11 3 2 5 2 2" xfId="29218" xr:uid="{C7948C09-D9A0-4899-BAFF-93DDC4FC71F7}"/>
    <cellStyle name="Millares 11 3 2 5 3" xfId="24745" xr:uid="{D381D1F4-60B3-46FF-9EBA-5814725894B7}"/>
    <cellStyle name="Millares 11 3 2 6" xfId="18019" xr:uid="{FD4BE79B-8E1E-496D-B65F-1EF63C4BA385}"/>
    <cellStyle name="Millares 11 3 2 6 2" xfId="26969" xr:uid="{580A0154-0234-43CB-A640-6B6547A5BEF8}"/>
    <cellStyle name="Millares 11 3 2 7" xfId="22496" xr:uid="{29980370-D248-48FF-829D-7FAFCAAA253A}"/>
    <cellStyle name="Millares 11 3 3" xfId="13686" xr:uid="{AE5ABF02-94D3-4F30-8E81-DDEA42354237}"/>
    <cellStyle name="Millares 11 3 3 2" xfId="14240" xr:uid="{1D51438B-6DA8-4605-A0BD-7E788833416E}"/>
    <cellStyle name="Millares 11 3 3 2 2" xfId="15357" xr:uid="{F9540A4D-7A0E-452A-B994-097A2CACE92C}"/>
    <cellStyle name="Millares 11 3 3 2 2 2" xfId="17606" xr:uid="{A94C463E-65A2-40EA-A0F3-896CFE2900EC}"/>
    <cellStyle name="Millares 11 3 3 2 2 2 2" xfId="22079" xr:uid="{AF7CB548-5475-46DE-A954-8C562F291163}"/>
    <cellStyle name="Millares 11 3 3 2 2 2 2 2" xfId="31029" xr:uid="{2E97101B-C2E4-4A67-B68B-AACA6A8CF42E}"/>
    <cellStyle name="Millares 11 3 3 2 2 2 3" xfId="26556" xr:uid="{8BFB0E1C-D54E-415F-B8BC-4A1A098FA1A7}"/>
    <cellStyle name="Millares 11 3 3 2 2 3" xfId="19830" xr:uid="{E5E53F39-DD21-4AFF-8B6A-99B4C3CB4158}"/>
    <cellStyle name="Millares 11 3 3 2 2 3 2" xfId="28780" xr:uid="{C9BE8709-B310-416F-AF94-C0173266394A}"/>
    <cellStyle name="Millares 11 3 3 2 2 4" xfId="24307" xr:uid="{EDB4B693-6E8F-448C-8458-A459214C5014}"/>
    <cellStyle name="Millares 11 3 3 2 3" xfId="16489" xr:uid="{9D89DAE4-42DA-4169-863F-E81C40E8E5A3}"/>
    <cellStyle name="Millares 11 3 3 2 3 2" xfId="20962" xr:uid="{DE6BA189-744B-4DBE-9EBD-54D9978A02B6}"/>
    <cellStyle name="Millares 11 3 3 2 3 2 2" xfId="29912" xr:uid="{647ACB5F-A38F-4B4B-B3E1-EAAD1A58FEB7}"/>
    <cellStyle name="Millares 11 3 3 2 3 3" xfId="25439" xr:uid="{708C8D09-3D1E-474C-A867-9AA47DE5CF1D}"/>
    <cellStyle name="Millares 11 3 3 2 4" xfId="18713" xr:uid="{69C234DD-53F4-4628-92EF-53A9469B3F0F}"/>
    <cellStyle name="Millares 11 3 3 2 4 2" xfId="27663" xr:uid="{88835CA4-7462-4ED2-B9ED-F72C25D99964}"/>
    <cellStyle name="Millares 11 3 3 2 5" xfId="23190" xr:uid="{135F5EDA-65AD-4EE4-AD4C-1B2BFB0A0763}"/>
    <cellStyle name="Millares 11 3 3 3" xfId="14803" xr:uid="{83220B1D-F0BF-4AF5-B90D-374369678474}"/>
    <cellStyle name="Millares 11 3 3 3 2" xfId="17052" xr:uid="{7C8CE963-525C-437F-8668-7AE900EE46D4}"/>
    <cellStyle name="Millares 11 3 3 3 2 2" xfId="21525" xr:uid="{97BEEAC7-F828-4760-9EA3-10FE4756C459}"/>
    <cellStyle name="Millares 11 3 3 3 2 2 2" xfId="30475" xr:uid="{17E12754-8D42-4EEC-876B-9620FE18E3FA}"/>
    <cellStyle name="Millares 11 3 3 3 2 3" xfId="26002" xr:uid="{02E14142-56C4-4078-84E3-13D8362A5C67}"/>
    <cellStyle name="Millares 11 3 3 3 3" xfId="19276" xr:uid="{862781AB-CA1D-4D30-B265-A0C8DAB44F33}"/>
    <cellStyle name="Millares 11 3 3 3 3 2" xfId="28226" xr:uid="{212208D8-4883-416F-8219-108BFF245A31}"/>
    <cellStyle name="Millares 11 3 3 3 4" xfId="23753" xr:uid="{2468ED5D-527B-4AC5-8A1D-E0F0DE2C499F}"/>
    <cellStyle name="Millares 11 3 3 4" xfId="15935" xr:uid="{ED81A73B-895D-4FF1-9B5C-481D829FFF9D}"/>
    <cellStyle name="Millares 11 3 3 4 2" xfId="20408" xr:uid="{7A8FF043-4892-48E4-A888-655F60E107EE}"/>
    <cellStyle name="Millares 11 3 3 4 2 2" xfId="29358" xr:uid="{2103936B-E0BE-45BD-9A1F-DD2E4F379319}"/>
    <cellStyle name="Millares 11 3 3 4 3" xfId="24885" xr:uid="{C369221A-DAF5-40FA-AC25-FD6FF37D0933}"/>
    <cellStyle name="Millares 11 3 3 5" xfId="18159" xr:uid="{FB47E043-A63B-41EE-B333-C38C3A8A5D83}"/>
    <cellStyle name="Millares 11 3 3 5 2" xfId="27109" xr:uid="{D0F72193-4FDB-4450-B0DE-BB0792B0E395}"/>
    <cellStyle name="Millares 11 3 3 6" xfId="22636" xr:uid="{034BA8C5-9F33-4002-AC5A-3A5E54ACFE94}"/>
    <cellStyle name="Millares 11 3 4" xfId="13960" xr:uid="{1FFEB3BF-94FE-4181-B07F-8345BBDF061D}"/>
    <cellStyle name="Millares 11 3 4 2" xfId="15077" xr:uid="{2835F2B1-D00E-4A1F-896B-B981BD962BCC}"/>
    <cellStyle name="Millares 11 3 4 2 2" xfId="17326" xr:uid="{7DDF67E0-32C6-4DC1-9138-2671B297CA59}"/>
    <cellStyle name="Millares 11 3 4 2 2 2" xfId="21799" xr:uid="{367269FC-AC08-4AF7-8535-A8B2113ACAC6}"/>
    <cellStyle name="Millares 11 3 4 2 2 2 2" xfId="30749" xr:uid="{A928E313-A5F6-4905-9E9E-0CCFDDD9F22F}"/>
    <cellStyle name="Millares 11 3 4 2 2 3" xfId="26276" xr:uid="{A4988F7B-53B9-4407-955F-937A61F0505E}"/>
    <cellStyle name="Millares 11 3 4 2 3" xfId="19550" xr:uid="{7A35A842-A860-4938-A4F1-87D324951642}"/>
    <cellStyle name="Millares 11 3 4 2 3 2" xfId="28500" xr:uid="{CDAA2DC8-40ED-4001-8128-477BB3B9B500}"/>
    <cellStyle name="Millares 11 3 4 2 4" xfId="24027" xr:uid="{7E207CE2-2650-48AA-A11E-C994432B919A}"/>
    <cellStyle name="Millares 11 3 4 3" xfId="16209" xr:uid="{A5554094-440E-4B28-9FC3-EC8FF27C8A1B}"/>
    <cellStyle name="Millares 11 3 4 3 2" xfId="20682" xr:uid="{E3269B00-17EF-4EF0-A34E-DDA94896E489}"/>
    <cellStyle name="Millares 11 3 4 3 2 2" xfId="29632" xr:uid="{7DC33BC3-E88E-4775-8018-0699E8FC1CF2}"/>
    <cellStyle name="Millares 11 3 4 3 3" xfId="25159" xr:uid="{506809E8-4046-49B4-9F8C-A633D87454AA}"/>
    <cellStyle name="Millares 11 3 4 4" xfId="18433" xr:uid="{89C3CC6A-2C71-465B-BA5F-776653A7A184}"/>
    <cellStyle name="Millares 11 3 4 4 2" xfId="27383" xr:uid="{3C960A01-2957-481B-B1E4-A6E9290E5D23}"/>
    <cellStyle name="Millares 11 3 4 5" xfId="22910" xr:uid="{9CD973F3-2F02-4E46-ABDE-2E5699C4BC23}"/>
    <cellStyle name="Millares 11 3 5" xfId="14523" xr:uid="{578A79EE-AC3C-4B40-97B0-4AFBD8AF1B7F}"/>
    <cellStyle name="Millares 11 3 5 2" xfId="16772" xr:uid="{279F373B-F80D-44D1-9F4F-3ACE48FE1788}"/>
    <cellStyle name="Millares 11 3 5 2 2" xfId="21245" xr:uid="{22156F37-C9FF-48A2-B0E6-0E69EFA4080A}"/>
    <cellStyle name="Millares 11 3 5 2 2 2" xfId="30195" xr:uid="{F63FD07A-4EC1-47B4-A48A-8935939C1EF1}"/>
    <cellStyle name="Millares 11 3 5 2 3" xfId="25722" xr:uid="{50A7BC14-7D7B-41D1-BF41-A80AA01FD1D5}"/>
    <cellStyle name="Millares 11 3 5 3" xfId="18996" xr:uid="{5DFB2CAF-EE6C-42B5-B356-777C79452D34}"/>
    <cellStyle name="Millares 11 3 5 3 2" xfId="27946" xr:uid="{667586F2-817F-464C-AE93-7EB338C41B0F}"/>
    <cellStyle name="Millares 11 3 5 4" xfId="23473" xr:uid="{64E146B1-0876-4229-AEB1-389477FDE6C2}"/>
    <cellStyle name="Millares 11 3 6" xfId="15655" xr:uid="{17C89C7A-C6B5-4E5B-968C-8CF01CD50F71}"/>
    <cellStyle name="Millares 11 3 6 2" xfId="20128" xr:uid="{F306BD48-F552-459D-B5A7-24C42B0D7C88}"/>
    <cellStyle name="Millares 11 3 6 2 2" xfId="29078" xr:uid="{E4724E80-2643-43C6-9B51-0151B15BAFBF}"/>
    <cellStyle name="Millares 11 3 6 3" xfId="24605" xr:uid="{F4547FAC-0AEC-4114-94EE-11BC37CC0392}"/>
    <cellStyle name="Millares 11 3 7" xfId="17879" xr:uid="{4969DABB-A4BE-45F4-AAFA-50776D4F8BE7}"/>
    <cellStyle name="Millares 11 3 7 2" xfId="26829" xr:uid="{1FDB9D27-801F-4FC0-84D7-725989C9D8DD}"/>
    <cellStyle name="Millares 11 3 8" xfId="22356" xr:uid="{44816E53-0BA6-479F-A276-E37EF4D80009}"/>
    <cellStyle name="Millares 11 4" xfId="13479" xr:uid="{3C353F6A-9784-4F34-A11E-2DEBFB1ED8A9}"/>
    <cellStyle name="Millares 11 4 2" xfId="13759" xr:uid="{4CDCFE0E-BCB6-492E-B4CD-76045A8B0471}"/>
    <cellStyle name="Millares 11 4 2 2" xfId="14313" xr:uid="{0B19A187-6C88-41C4-B877-469A551614C6}"/>
    <cellStyle name="Millares 11 4 2 2 2" xfId="15430" xr:uid="{DF800578-32A5-4D8C-88A8-E71E09F6CF55}"/>
    <cellStyle name="Millares 11 4 2 2 2 2" xfId="17679" xr:uid="{9426067C-8F20-42F7-8EA4-93FBDC18B221}"/>
    <cellStyle name="Millares 11 4 2 2 2 2 2" xfId="22152" xr:uid="{B568C10F-5193-47B2-81F2-91FA0420CCD5}"/>
    <cellStyle name="Millares 11 4 2 2 2 2 2 2" xfId="31102" xr:uid="{6B676F01-C1CD-49A9-938F-93AC51E21F50}"/>
    <cellStyle name="Millares 11 4 2 2 2 2 3" xfId="26629" xr:uid="{E74A918F-01B3-477C-AC39-B994A7A0BF53}"/>
    <cellStyle name="Millares 11 4 2 2 2 3" xfId="19903" xr:uid="{8687C0D8-DEDF-4AD1-B9D7-37B44834CDAE}"/>
    <cellStyle name="Millares 11 4 2 2 2 3 2" xfId="28853" xr:uid="{53D0C1D9-0CAF-4A9B-9E88-BD4BE88E69F6}"/>
    <cellStyle name="Millares 11 4 2 2 2 4" xfId="24380" xr:uid="{CB9DCDF1-577D-46FD-9746-AD01B7783D99}"/>
    <cellStyle name="Millares 11 4 2 2 3" xfId="16562" xr:uid="{F68A540B-1C37-4E9E-B9AE-BB6700C7BBEE}"/>
    <cellStyle name="Millares 11 4 2 2 3 2" xfId="21035" xr:uid="{BF1CB376-A327-4C48-A7FA-C04B4F97BE0D}"/>
    <cellStyle name="Millares 11 4 2 2 3 2 2" xfId="29985" xr:uid="{83512962-4E50-4664-BC4B-D5F4D5452D3B}"/>
    <cellStyle name="Millares 11 4 2 2 3 3" xfId="25512" xr:uid="{E5908D24-C834-41DF-A9DD-A9165066F8C5}"/>
    <cellStyle name="Millares 11 4 2 2 4" xfId="18786" xr:uid="{9D05C2C5-F950-4B98-AFEB-6E77865740F8}"/>
    <cellStyle name="Millares 11 4 2 2 4 2" xfId="27736" xr:uid="{9DBB2D02-B089-42EA-AF4F-EE5851A0B9AF}"/>
    <cellStyle name="Millares 11 4 2 2 5" xfId="23263" xr:uid="{391944B5-0C22-490B-8941-AC35BD139523}"/>
    <cellStyle name="Millares 11 4 2 3" xfId="14876" xr:uid="{BCC6A4A5-0AAD-4BA0-854C-527D0E8EFB7E}"/>
    <cellStyle name="Millares 11 4 2 3 2" xfId="17125" xr:uid="{5CB8BAE0-7F92-4B0A-90DF-EF91DAB1D9FA}"/>
    <cellStyle name="Millares 11 4 2 3 2 2" xfId="21598" xr:uid="{2399C1B4-DFCF-4BAD-BD2C-04EC52B60D92}"/>
    <cellStyle name="Millares 11 4 2 3 2 2 2" xfId="30548" xr:uid="{04EEBE90-3AEA-493D-A15B-FF42200D698F}"/>
    <cellStyle name="Millares 11 4 2 3 2 3" xfId="26075" xr:uid="{32A33B32-DF8F-4984-BE30-FB40A33718CA}"/>
    <cellStyle name="Millares 11 4 2 3 3" xfId="19349" xr:uid="{B0E249FE-63A3-4029-ABBB-8D62547F183E}"/>
    <cellStyle name="Millares 11 4 2 3 3 2" xfId="28299" xr:uid="{F34FB06F-7AEB-418C-A6E5-3CF5CE7530EA}"/>
    <cellStyle name="Millares 11 4 2 3 4" xfId="23826" xr:uid="{B66F40CD-EE8D-4710-A89F-5FE61BB0EA07}"/>
    <cellStyle name="Millares 11 4 2 4" xfId="16008" xr:uid="{2E20C808-E700-4AD3-B669-093DC746C777}"/>
    <cellStyle name="Millares 11 4 2 4 2" xfId="20481" xr:uid="{5DC9E164-F731-4DD7-83A4-31F014F9DA58}"/>
    <cellStyle name="Millares 11 4 2 4 2 2" xfId="29431" xr:uid="{B03B99AA-6D5A-4F04-8CAF-D25EB5F256DE}"/>
    <cellStyle name="Millares 11 4 2 4 3" xfId="24958" xr:uid="{BF60137A-02BD-44C6-B193-B56EAD6520DE}"/>
    <cellStyle name="Millares 11 4 2 5" xfId="18232" xr:uid="{BCB0F84E-F800-43F4-B033-54E4CA0E2508}"/>
    <cellStyle name="Millares 11 4 2 5 2" xfId="27182" xr:uid="{0D86F094-0BA1-47D5-84F5-DB50CE10DC9C}"/>
    <cellStyle name="Millares 11 4 2 6" xfId="22709" xr:uid="{D719D7E6-460F-4351-80D3-A9EEB5551AE7}"/>
    <cellStyle name="Millares 11 4 3" xfId="14033" xr:uid="{6675D3AD-85D0-4181-90DC-CFFBD1476AC3}"/>
    <cellStyle name="Millares 11 4 3 2" xfId="15150" xr:uid="{F305A7B0-351D-4B97-8941-773A5F413F18}"/>
    <cellStyle name="Millares 11 4 3 2 2" xfId="17399" xr:uid="{52AC8007-7699-4E9F-9C73-C3E76D8E211D}"/>
    <cellStyle name="Millares 11 4 3 2 2 2" xfId="21872" xr:uid="{84F72A31-D62A-489A-9A07-7CF0B18AA0B7}"/>
    <cellStyle name="Millares 11 4 3 2 2 2 2" xfId="30822" xr:uid="{77B95843-0D22-4CAF-AE1E-ADE9C8F6B78E}"/>
    <cellStyle name="Millares 11 4 3 2 2 3" xfId="26349" xr:uid="{73CBAB5D-2C6D-436D-86EE-6A499F1A6065}"/>
    <cellStyle name="Millares 11 4 3 2 3" xfId="19623" xr:uid="{A9839B21-018C-4AD2-B37E-CE88CDFA2B05}"/>
    <cellStyle name="Millares 11 4 3 2 3 2" xfId="28573" xr:uid="{DA37FAC9-BA92-4416-B09E-61CBC1130FE9}"/>
    <cellStyle name="Millares 11 4 3 2 4" xfId="24100" xr:uid="{0646E0D6-8375-4017-8AF1-606D1A23C0AA}"/>
    <cellStyle name="Millares 11 4 3 3" xfId="16282" xr:uid="{B031A923-8E3E-4B5F-A460-CFF7CBD7758D}"/>
    <cellStyle name="Millares 11 4 3 3 2" xfId="20755" xr:uid="{5AFE47F7-370A-41C6-94D9-91E834D26EEB}"/>
    <cellStyle name="Millares 11 4 3 3 2 2" xfId="29705" xr:uid="{C74C94CB-04E4-41A1-8D39-FFA08F98EE7C}"/>
    <cellStyle name="Millares 11 4 3 3 3" xfId="25232" xr:uid="{2F3FBE0A-C15A-4BF9-8427-A64A60FF1E3B}"/>
    <cellStyle name="Millares 11 4 3 4" xfId="18506" xr:uid="{A07767BC-A5C5-4F04-A0E2-E42DEDA2938A}"/>
    <cellStyle name="Millares 11 4 3 4 2" xfId="27456" xr:uid="{25551B36-08D0-44D0-A1E4-27C48CE73429}"/>
    <cellStyle name="Millares 11 4 3 5" xfId="22983" xr:uid="{C94C857D-3B6B-4BDF-80ED-7B217097F558}"/>
    <cellStyle name="Millares 11 4 4" xfId="14596" xr:uid="{9D9BC60D-C5B1-404C-AFD4-858D4F405470}"/>
    <cellStyle name="Millares 11 4 4 2" xfId="16845" xr:uid="{732472CD-15E5-48D7-BEF5-E385A3917B7A}"/>
    <cellStyle name="Millares 11 4 4 2 2" xfId="21318" xr:uid="{94AED82E-A18F-4BB7-91E4-AD7FFCD8422B}"/>
    <cellStyle name="Millares 11 4 4 2 2 2" xfId="30268" xr:uid="{E7AFD8F4-9822-4479-8A72-DAFE2F53C241}"/>
    <cellStyle name="Millares 11 4 4 2 3" xfId="25795" xr:uid="{9CCB3526-018F-4686-B537-5AAB0235D308}"/>
    <cellStyle name="Millares 11 4 4 3" xfId="19069" xr:uid="{0C53AE3A-62AC-48B0-95CB-AA9A4A7165F4}"/>
    <cellStyle name="Millares 11 4 4 3 2" xfId="28019" xr:uid="{20C860A5-7FD4-4B3E-BE63-DB5555DDDC75}"/>
    <cellStyle name="Millares 11 4 4 4" xfId="23546" xr:uid="{2F348B40-5C69-4EC4-A3D6-BD7AFDA7FAA7}"/>
    <cellStyle name="Millares 11 4 5" xfId="15728" xr:uid="{8E58F766-3CA8-4AEE-87A8-17CE64641FA7}"/>
    <cellStyle name="Millares 11 4 5 2" xfId="20201" xr:uid="{48381213-FDC8-48C6-8BE1-217E06A5E0A1}"/>
    <cellStyle name="Millares 11 4 5 2 2" xfId="29151" xr:uid="{26C539E1-90EA-43CC-B821-D6F8B843D272}"/>
    <cellStyle name="Millares 11 4 5 3" xfId="24678" xr:uid="{5FCCB8CC-7688-4FC2-9164-30783DFDD30C}"/>
    <cellStyle name="Millares 11 4 6" xfId="17952" xr:uid="{6B3C8C1E-4065-41DB-9F70-6CEC1B1E24CB}"/>
    <cellStyle name="Millares 11 4 6 2" xfId="26902" xr:uid="{456CA3BE-769A-43D6-ADE8-EF01472E185B}"/>
    <cellStyle name="Millares 11 4 7" xfId="22429" xr:uid="{432C9488-2C84-4597-9C70-EF09C0BD7F23}"/>
    <cellStyle name="Millares 11 5" xfId="13619" xr:uid="{C4D540CD-4801-483D-B275-5FF74B0A3D7D}"/>
    <cellStyle name="Millares 11 5 2" xfId="14173" xr:uid="{05A65DCF-5A01-4F32-A0F5-07F4DB2418ED}"/>
    <cellStyle name="Millares 11 5 2 2" xfId="15290" xr:uid="{1792D447-7391-4268-B2F3-41655C8ADCFC}"/>
    <cellStyle name="Millares 11 5 2 2 2" xfId="17539" xr:uid="{594588EA-72BC-4F66-B816-19A3D89B7BB9}"/>
    <cellStyle name="Millares 11 5 2 2 2 2" xfId="22012" xr:uid="{32A64550-5EA1-4582-9771-37E2128CF43A}"/>
    <cellStyle name="Millares 11 5 2 2 2 2 2" xfId="30962" xr:uid="{9CC6DC37-A3EC-467B-955C-B5F758906A18}"/>
    <cellStyle name="Millares 11 5 2 2 2 3" xfId="26489" xr:uid="{BF10BFFB-DE32-41A8-9CA4-C7209F4391F5}"/>
    <cellStyle name="Millares 11 5 2 2 3" xfId="19763" xr:uid="{23A3049E-EC5F-468C-81B2-E50679D3277D}"/>
    <cellStyle name="Millares 11 5 2 2 3 2" xfId="28713" xr:uid="{D874E73A-3D09-468C-A5CD-95B0C90CD885}"/>
    <cellStyle name="Millares 11 5 2 2 4" xfId="24240" xr:uid="{D8A7C1BF-3D11-4EA5-8E08-3E9ABED090BB}"/>
    <cellStyle name="Millares 11 5 2 3" xfId="16422" xr:uid="{4CA8400C-63D3-4023-93D5-47C33F52E647}"/>
    <cellStyle name="Millares 11 5 2 3 2" xfId="20895" xr:uid="{5373E309-F08E-4981-BD53-FD42C17A9A77}"/>
    <cellStyle name="Millares 11 5 2 3 2 2" xfId="29845" xr:uid="{4F672453-A9CA-4568-80CA-2F39A915ACDF}"/>
    <cellStyle name="Millares 11 5 2 3 3" xfId="25372" xr:uid="{E26F3D70-53EF-4AA2-A300-102E3A544E4F}"/>
    <cellStyle name="Millares 11 5 2 4" xfId="18646" xr:uid="{CB538516-090E-4860-959F-A5E3DAEF82F2}"/>
    <cellStyle name="Millares 11 5 2 4 2" xfId="27596" xr:uid="{C78B031C-F0C1-4843-B74C-F9EEAAADD015}"/>
    <cellStyle name="Millares 11 5 2 5" xfId="23123" xr:uid="{BF0FD680-950A-45D9-81B2-E100C0902236}"/>
    <cellStyle name="Millares 11 5 3" xfId="14736" xr:uid="{4E9E1DF2-C75B-4B24-9E23-FF9FE3CBF24A}"/>
    <cellStyle name="Millares 11 5 3 2" xfId="16985" xr:uid="{9557DE0C-D058-4C15-A195-266C24E67026}"/>
    <cellStyle name="Millares 11 5 3 2 2" xfId="21458" xr:uid="{355A713C-ECA9-4D11-878E-A2278D0C8297}"/>
    <cellStyle name="Millares 11 5 3 2 2 2" xfId="30408" xr:uid="{26C75A30-024B-4960-B378-1FE09768CCC6}"/>
    <cellStyle name="Millares 11 5 3 2 3" xfId="25935" xr:uid="{F2979B18-525D-4B9D-8001-E68BD72C7128}"/>
    <cellStyle name="Millares 11 5 3 3" xfId="19209" xr:uid="{4824474D-CAE9-4888-8E04-D08B0DAA05D5}"/>
    <cellStyle name="Millares 11 5 3 3 2" xfId="28159" xr:uid="{A6AC0D5C-77BC-496C-829E-69D3ED37D950}"/>
    <cellStyle name="Millares 11 5 3 4" xfId="23686" xr:uid="{C5279F1D-2400-4BC1-AE5A-3318058C242C}"/>
    <cellStyle name="Millares 11 5 4" xfId="15868" xr:uid="{C83CAD5E-F375-46E6-8DBF-F1511E71472D}"/>
    <cellStyle name="Millares 11 5 4 2" xfId="20341" xr:uid="{A3733DB6-E199-4E5A-B76A-2841C3938975}"/>
    <cellStyle name="Millares 11 5 4 2 2" xfId="29291" xr:uid="{6CF945CD-17D4-4996-9E48-4DC106974A88}"/>
    <cellStyle name="Millares 11 5 4 3" xfId="24818" xr:uid="{E93D0838-F11C-48D8-BD52-ACD195D79AFB}"/>
    <cellStyle name="Millares 11 5 5" xfId="18092" xr:uid="{3493EE13-36C5-44F6-954D-47CE47C379AC}"/>
    <cellStyle name="Millares 11 5 5 2" xfId="27042" xr:uid="{0BAD5ABB-3168-4143-A57E-2C50C74C8465}"/>
    <cellStyle name="Millares 11 5 6" xfId="22569" xr:uid="{964C0095-9AC5-4FB4-929B-5D12679EA3DF}"/>
    <cellStyle name="Millares 11 6" xfId="13899" xr:uid="{4BF69D41-EA07-4850-BFCD-7C61C3A935F9}"/>
    <cellStyle name="Millares 11 6 2" xfId="15016" xr:uid="{C2D1C6E5-DBF2-45C9-B116-C60F4CD4F868}"/>
    <cellStyle name="Millares 11 6 2 2" xfId="17265" xr:uid="{D2FBD3C3-5104-4BC0-894E-646A660DC0E9}"/>
    <cellStyle name="Millares 11 6 2 2 2" xfId="21738" xr:uid="{73E419FB-93A9-483A-86E0-15261577D3FE}"/>
    <cellStyle name="Millares 11 6 2 2 2 2" xfId="30688" xr:uid="{97EFE457-BCDC-472A-9B60-B644E48F3CAE}"/>
    <cellStyle name="Millares 11 6 2 2 3" xfId="26215" xr:uid="{909AA287-E25E-45CD-A118-FC89ED41454C}"/>
    <cellStyle name="Millares 11 6 2 3" xfId="19489" xr:uid="{CD27BB1F-6C3A-40D1-B630-69F0FCF49A65}"/>
    <cellStyle name="Millares 11 6 2 3 2" xfId="28439" xr:uid="{8A5B1F26-AF45-4C2D-8BE6-5C47330C6765}"/>
    <cellStyle name="Millares 11 6 2 4" xfId="23966" xr:uid="{83FF975B-DDAA-4B03-9448-42E6A0C38E64}"/>
    <cellStyle name="Millares 11 6 3" xfId="16148" xr:uid="{F375E77D-2D18-4C04-BC64-2BA4C6C59114}"/>
    <cellStyle name="Millares 11 6 3 2" xfId="20621" xr:uid="{CD7B36CE-22D3-4115-B120-A7961354F8E1}"/>
    <cellStyle name="Millares 11 6 3 2 2" xfId="29571" xr:uid="{ADEB98A3-F06F-4556-9E50-A9F1AB12939A}"/>
    <cellStyle name="Millares 11 6 3 3" xfId="25098" xr:uid="{392E467D-ECA9-43A4-8E33-384C4360065F}"/>
    <cellStyle name="Millares 11 6 4" xfId="18372" xr:uid="{4EE46C5D-850E-4729-9FCD-B9A061F3FE4D}"/>
    <cellStyle name="Millares 11 6 4 2" xfId="27322" xr:uid="{28BC7E5B-4D31-43A5-BA35-BB236B0F0171}"/>
    <cellStyle name="Millares 11 6 5" xfId="22849" xr:uid="{4C38B7EA-7C81-4930-9279-5482B4809A99}"/>
    <cellStyle name="Millares 11 7" xfId="14453" xr:uid="{BDA39F12-86E0-42DA-B4F2-1CEFBC61665D}"/>
    <cellStyle name="Millares 11 7 2" xfId="16702" xr:uid="{35F8F6A0-D357-4DCD-BD20-117BDEBD4D82}"/>
    <cellStyle name="Millares 11 7 2 2" xfId="21175" xr:uid="{1F809248-E4A3-4C0E-8695-5F605B9469DF}"/>
    <cellStyle name="Millares 11 7 2 2 2" xfId="30125" xr:uid="{FF8A6B3A-3A4E-4B87-A677-97A0B207A134}"/>
    <cellStyle name="Millares 11 7 2 3" xfId="25652" xr:uid="{3A6CDB15-7B0D-4739-9D95-2BE06EF9B897}"/>
    <cellStyle name="Millares 11 7 3" xfId="18926" xr:uid="{4D6827CF-C90B-4E3F-AC22-67DB48E0D7B6}"/>
    <cellStyle name="Millares 11 7 3 2" xfId="27876" xr:uid="{3B86826A-2A7F-46F4-BD48-9D9DFC680563}"/>
    <cellStyle name="Millares 11 7 4" xfId="23403" xr:uid="{66FEAA0D-4301-4F3E-B440-E94C443F192D}"/>
    <cellStyle name="Millares 11 8" xfId="15570" xr:uid="{E5E06BD2-D4A7-480C-8F95-3B95750CA925}"/>
    <cellStyle name="Millares 11 8 2" xfId="20043" xr:uid="{1468699C-8936-4BE6-A131-E3A72E439BD1}"/>
    <cellStyle name="Millares 11 8 2 2" xfId="28993" xr:uid="{17A825B6-7011-4267-B317-0D7B23ED296D}"/>
    <cellStyle name="Millares 11 8 3" xfId="24520" xr:uid="{B9109D89-C3DC-452E-AC90-E3EFD36841EC}"/>
    <cellStyle name="Millares 11 9" xfId="17818" xr:uid="{A94E8D16-139C-4669-812F-165BFD196B07}"/>
    <cellStyle name="Millares 11 9 2" xfId="26768" xr:uid="{7ACD94C5-9F60-46AE-A977-E2F7E9F945A5}"/>
    <cellStyle name="Millares 110" xfId="15571" xr:uid="{B96892C3-E27D-4E9F-9540-092BA788887D}"/>
    <cellStyle name="Millares 110 2" xfId="20044" xr:uid="{0D59EDCD-81E6-4BF9-9636-582D3E8CE229}"/>
    <cellStyle name="Millares 110 2 2" xfId="28994" xr:uid="{608E389B-311E-457D-A42F-8393355BABB4}"/>
    <cellStyle name="Millares 110 3" xfId="24521" xr:uid="{4A209663-EEB0-43D1-8E0B-10F60A4E18E3}"/>
    <cellStyle name="Millares 111" xfId="15579" xr:uid="{24A1F7D4-25F4-407E-BAFF-B0F94A9B7903}"/>
    <cellStyle name="Millares 111 2" xfId="20052" xr:uid="{4AA443E5-67C3-4D9A-B12F-F1DE5643A7D0}"/>
    <cellStyle name="Millares 111 2 2" xfId="29002" xr:uid="{1A92E224-0317-4523-B913-8B3826B35CBD}"/>
    <cellStyle name="Millares 111 3" xfId="24529" xr:uid="{655C7E2A-14A4-4E58-89B5-16B0B5129C43}"/>
    <cellStyle name="Millares 112" xfId="15573" xr:uid="{F829FF74-EB8C-4CAE-BDB8-2DF248D4D88E}"/>
    <cellStyle name="Millares 112 2" xfId="20046" xr:uid="{EDF9CAFD-9F10-4407-AE46-ECA01FBC33E7}"/>
    <cellStyle name="Millares 112 2 2" xfId="28996" xr:uid="{B4D220E4-F7C0-45F7-8BFB-4A46C3B64C30}"/>
    <cellStyle name="Millares 112 3" xfId="24523" xr:uid="{237104B3-3D34-44A1-A2A1-2265F7C86BBB}"/>
    <cellStyle name="Millares 113" xfId="15592" xr:uid="{1FB2BBE4-66F1-4B99-BA4E-15C0BD0D21AA}"/>
    <cellStyle name="Millares 113 2" xfId="20065" xr:uid="{ECDE8922-1AC6-47AD-8850-4D7E00218A4D}"/>
    <cellStyle name="Millares 113 2 2" xfId="29015" xr:uid="{01E201A6-4C6B-46D9-A1BD-855997ED7032}"/>
    <cellStyle name="Millares 113 3" xfId="24542" xr:uid="{4997B536-47F6-49A8-89C2-1B3C706D4023}"/>
    <cellStyle name="Millares 114" xfId="15590" xr:uid="{D27F6478-AC21-4F0E-AF2A-FDE32DAEFE60}"/>
    <cellStyle name="Millares 114 2" xfId="20063" xr:uid="{B4370A40-2636-4220-B1FB-031CACD42EEC}"/>
    <cellStyle name="Millares 114 2 2" xfId="29013" xr:uid="{AAA6A658-55F9-4006-8EFC-5EC75845CDC6}"/>
    <cellStyle name="Millares 114 3" xfId="24540" xr:uid="{974A6735-744B-430B-9045-57C016D019C6}"/>
    <cellStyle name="Millares 115" xfId="15589" xr:uid="{8513670B-3816-42B7-A0A1-65A852E3A4AB}"/>
    <cellStyle name="Millares 115 2" xfId="20062" xr:uid="{E69CCD8A-2DA3-459D-AFF3-94675978674D}"/>
    <cellStyle name="Millares 115 2 2" xfId="29012" xr:uid="{A0C2F058-7AE1-4E39-84A6-6AF3139CBBCE}"/>
    <cellStyle name="Millares 115 3" xfId="24539" xr:uid="{39D6BE87-DF8C-4315-A476-71DF84536E95}"/>
    <cellStyle name="Millares 116" xfId="15577" xr:uid="{837BE5BE-6171-46FA-A929-7AB0313D076D}"/>
    <cellStyle name="Millares 116 2" xfId="20050" xr:uid="{26643D3F-9FE8-439A-9E94-DB36D5BF5778}"/>
    <cellStyle name="Millares 116 2 2" xfId="29000" xr:uid="{B6894820-DDCA-4C88-89EB-E99B1C2C0101}"/>
    <cellStyle name="Millares 116 3" xfId="24527" xr:uid="{CFCD4ACE-12AD-480E-A443-81241F1FB219}"/>
    <cellStyle name="Millares 117" xfId="15593" xr:uid="{20C0CE5B-18C9-4DEA-A8A3-0EEEE77207E2}"/>
    <cellStyle name="Millares 117 2" xfId="20066" xr:uid="{16648FC7-8407-4556-A217-07A20D82BB29}"/>
    <cellStyle name="Millares 117 2 2" xfId="29016" xr:uid="{5740BCB8-3667-4DC1-A634-FEFE675084F0}"/>
    <cellStyle name="Millares 117 3" xfId="24543" xr:uid="{2E77EA39-261C-41E6-A0A2-8E8758480F14}"/>
    <cellStyle name="Millares 118" xfId="15584" xr:uid="{6B9A59FA-9085-4746-8134-06E075E20429}"/>
    <cellStyle name="Millares 118 2" xfId="20057" xr:uid="{DF84696B-0CEB-4647-A97F-9B5A713D6941}"/>
    <cellStyle name="Millares 118 2 2" xfId="29007" xr:uid="{0B229980-0EA7-4679-9B92-202703478D56}"/>
    <cellStyle name="Millares 118 3" xfId="24534" xr:uid="{8218885F-E986-4E88-A358-232AB346DBDC}"/>
    <cellStyle name="Millares 119" xfId="15572" xr:uid="{88F1F0CD-1845-44AA-B444-A0727EC34AE2}"/>
    <cellStyle name="Millares 119 2" xfId="20045" xr:uid="{D0862F21-EB47-4AA7-A821-966FFB1A41E8}"/>
    <cellStyle name="Millares 119 2 2" xfId="28995" xr:uid="{40D41DD7-1C9E-46A4-A2B1-8FD377906A0E}"/>
    <cellStyle name="Millares 119 3" xfId="24522" xr:uid="{4EE7FF41-733D-4C18-8FB8-A2466021D028}"/>
    <cellStyle name="Millares 12" xfId="96" xr:uid="{00000000-0005-0000-0000-000009000000}"/>
    <cellStyle name="Millares 12 10" xfId="22291" xr:uid="{36B4FC32-3496-4C98-B27C-06EA67BD6B91}"/>
    <cellStyle name="Millares 12 2" xfId="13355" xr:uid="{DFC0708E-37FE-414A-9D99-58E7E245AC48}"/>
    <cellStyle name="Millares 12 2 2" xfId="13428" xr:uid="{4E356F29-4687-4265-8A4C-79531C6CBE81}"/>
    <cellStyle name="Millares 12 2 2 2" xfId="13568" xr:uid="{6DE3EBE1-8186-42F3-85B9-5C004A16B87B}"/>
    <cellStyle name="Millares 12 2 2 2 2" xfId="13848" xr:uid="{59218162-4AEB-46A8-8B04-8E68DACE332F}"/>
    <cellStyle name="Millares 12 2 2 2 2 2" xfId="14402" xr:uid="{B7B431FD-6434-4CF7-99DD-11A4D1754C9B}"/>
    <cellStyle name="Millares 12 2 2 2 2 2 2" xfId="15519" xr:uid="{CB8041D8-16A6-47FC-A11A-96819EF35131}"/>
    <cellStyle name="Millares 12 2 2 2 2 2 2 2" xfId="17768" xr:uid="{687F73F2-D0E9-4B96-A598-84930C76C498}"/>
    <cellStyle name="Millares 12 2 2 2 2 2 2 2 2" xfId="22241" xr:uid="{208C43A1-78B7-44C0-87DC-A21834D30CD0}"/>
    <cellStyle name="Millares 12 2 2 2 2 2 2 2 2 2" xfId="31191" xr:uid="{6084D711-9A6F-460E-AB11-76E851F1A980}"/>
    <cellStyle name="Millares 12 2 2 2 2 2 2 2 3" xfId="26718" xr:uid="{9B7B9AF6-D3EA-4BDA-94B4-E8D6266D0648}"/>
    <cellStyle name="Millares 12 2 2 2 2 2 2 3" xfId="19992" xr:uid="{35CED9AF-08B6-4816-B617-638183727E06}"/>
    <cellStyle name="Millares 12 2 2 2 2 2 2 3 2" xfId="28942" xr:uid="{F605C2D8-5F1C-4B2A-8F10-320F2008DFD3}"/>
    <cellStyle name="Millares 12 2 2 2 2 2 2 4" xfId="24469" xr:uid="{FB46323B-2BA0-4D32-8945-5C9EEC50AD9B}"/>
    <cellStyle name="Millares 12 2 2 2 2 2 3" xfId="16651" xr:uid="{DCB263B7-44E7-4D30-8A50-687BE639EF11}"/>
    <cellStyle name="Millares 12 2 2 2 2 2 3 2" xfId="21124" xr:uid="{91F1BEE8-1481-4A5E-9213-7480B73A3B2E}"/>
    <cellStyle name="Millares 12 2 2 2 2 2 3 2 2" xfId="30074" xr:uid="{5C953FEF-8D9F-44E9-B3F1-BF9BC9784CCE}"/>
    <cellStyle name="Millares 12 2 2 2 2 2 3 3" xfId="25601" xr:uid="{8DED957F-B217-43D6-8A98-32091FF12EA8}"/>
    <cellStyle name="Millares 12 2 2 2 2 2 4" xfId="18875" xr:uid="{49D592D0-D7E5-456D-8BB3-0A9A18A694F1}"/>
    <cellStyle name="Millares 12 2 2 2 2 2 4 2" xfId="27825" xr:uid="{4BE00979-94B5-4FFF-B7FE-7A5E78FA72F7}"/>
    <cellStyle name="Millares 12 2 2 2 2 2 5" xfId="23352" xr:uid="{EE0A7E57-7CF8-47B8-9BD9-E493DC99E5E4}"/>
    <cellStyle name="Millares 12 2 2 2 2 3" xfId="14965" xr:uid="{D7FD8D3B-E1B4-49ED-A702-5B0127E0B88C}"/>
    <cellStyle name="Millares 12 2 2 2 2 3 2" xfId="17214" xr:uid="{BB1BA451-07DC-45E8-9062-FA22E1B47F9C}"/>
    <cellStyle name="Millares 12 2 2 2 2 3 2 2" xfId="21687" xr:uid="{B62AD0D0-CFEB-4888-88AB-FD3B971D1D51}"/>
    <cellStyle name="Millares 12 2 2 2 2 3 2 2 2" xfId="30637" xr:uid="{636EAF39-2CB3-46BF-8467-FAF7CB8118EA}"/>
    <cellStyle name="Millares 12 2 2 2 2 3 2 3" xfId="26164" xr:uid="{F5C07761-4BA6-4E3C-8D37-9199AB729645}"/>
    <cellStyle name="Millares 12 2 2 2 2 3 3" xfId="19438" xr:uid="{76971789-EEF2-416D-B228-82096CADD232}"/>
    <cellStyle name="Millares 12 2 2 2 2 3 3 2" xfId="28388" xr:uid="{02497593-96B6-4395-A986-376EE4247364}"/>
    <cellStyle name="Millares 12 2 2 2 2 3 4" xfId="23915" xr:uid="{2AB4353D-BB11-43D3-B591-CDA95B13E2FD}"/>
    <cellStyle name="Millares 12 2 2 2 2 4" xfId="16097" xr:uid="{58882A53-8F7C-40D2-AE53-B16E40988DCA}"/>
    <cellStyle name="Millares 12 2 2 2 2 4 2" xfId="20570" xr:uid="{8FCC6D8F-DCA7-4641-841B-D9FC5CAADE2F}"/>
    <cellStyle name="Millares 12 2 2 2 2 4 2 2" xfId="29520" xr:uid="{A514157B-F269-4409-AF88-1CC14DF5E40B}"/>
    <cellStyle name="Millares 12 2 2 2 2 4 3" xfId="25047" xr:uid="{47A76D06-781A-4E63-8812-60853BF481B3}"/>
    <cellStyle name="Millares 12 2 2 2 2 5" xfId="18321" xr:uid="{5F7E6D5F-4AE3-4FBC-99CE-9B1AF1F8AFFB}"/>
    <cellStyle name="Millares 12 2 2 2 2 5 2" xfId="27271" xr:uid="{DF4AB497-4A66-4066-B222-5F672B9048CA}"/>
    <cellStyle name="Millares 12 2 2 2 2 6" xfId="22798" xr:uid="{24943807-3A2A-4C4B-AFCC-DFB393ED3D49}"/>
    <cellStyle name="Millares 12 2 2 2 3" xfId="14122" xr:uid="{FAD5C1F9-832D-471C-B760-C7C1B3565C33}"/>
    <cellStyle name="Millares 12 2 2 2 3 2" xfId="15239" xr:uid="{FD9DEB15-EBC8-45C9-9D99-C564C0E647E1}"/>
    <cellStyle name="Millares 12 2 2 2 3 2 2" xfId="17488" xr:uid="{2CBC2FAC-9201-4BCD-8CA1-9EE99EB20CBF}"/>
    <cellStyle name="Millares 12 2 2 2 3 2 2 2" xfId="21961" xr:uid="{8CD2AFCB-8903-48C7-8B14-26BB215159F1}"/>
    <cellStyle name="Millares 12 2 2 2 3 2 2 2 2" xfId="30911" xr:uid="{2B77B900-7579-43C1-AD78-FB20B9D50828}"/>
    <cellStyle name="Millares 12 2 2 2 3 2 2 3" xfId="26438" xr:uid="{CB54057F-F8E8-48AA-B90A-C3FC6873B761}"/>
    <cellStyle name="Millares 12 2 2 2 3 2 3" xfId="19712" xr:uid="{B26514E3-B50C-4612-AE06-084F307284E9}"/>
    <cellStyle name="Millares 12 2 2 2 3 2 3 2" xfId="28662" xr:uid="{C24B86B0-9F0D-4765-B4F7-4F4C49D2A528}"/>
    <cellStyle name="Millares 12 2 2 2 3 2 4" xfId="24189" xr:uid="{A9454936-02C4-45F6-B15C-F2527DF16665}"/>
    <cellStyle name="Millares 12 2 2 2 3 3" xfId="16371" xr:uid="{43967D9D-58A1-40DE-9192-24F10290A96A}"/>
    <cellStyle name="Millares 12 2 2 2 3 3 2" xfId="20844" xr:uid="{18C152D2-7D22-454C-B0A9-AF6CE0D1CC31}"/>
    <cellStyle name="Millares 12 2 2 2 3 3 2 2" xfId="29794" xr:uid="{04084DA3-0EBC-462A-92CE-9761A86A3C6A}"/>
    <cellStyle name="Millares 12 2 2 2 3 3 3" xfId="25321" xr:uid="{7EA700E1-8194-417A-AE6A-0EF9FB9F0F96}"/>
    <cellStyle name="Millares 12 2 2 2 3 4" xfId="18595" xr:uid="{647CA703-D0F7-4E43-B663-A56146480F6F}"/>
    <cellStyle name="Millares 12 2 2 2 3 4 2" xfId="27545" xr:uid="{578F6E5D-7DF3-4027-83F5-D6998A3C5FDC}"/>
    <cellStyle name="Millares 12 2 2 2 3 5" xfId="23072" xr:uid="{30AEB586-3028-4390-9C59-8DEE91364E74}"/>
    <cellStyle name="Millares 12 2 2 2 4" xfId="14685" xr:uid="{3C6A8786-01BB-41A5-BDE0-87202F026FC6}"/>
    <cellStyle name="Millares 12 2 2 2 4 2" xfId="16934" xr:uid="{3BADC0DE-62D7-444C-8971-59D61237F2C8}"/>
    <cellStyle name="Millares 12 2 2 2 4 2 2" xfId="21407" xr:uid="{81701E84-5FC8-4A79-AF6C-FDFA2B6B79B7}"/>
    <cellStyle name="Millares 12 2 2 2 4 2 2 2" xfId="30357" xr:uid="{69419811-7865-4F14-BE70-DFB4A8C66F5C}"/>
    <cellStyle name="Millares 12 2 2 2 4 2 3" xfId="25884" xr:uid="{9C3F8586-DBF6-42B0-8F4B-3BD145DD98B1}"/>
    <cellStyle name="Millares 12 2 2 2 4 3" xfId="19158" xr:uid="{D0AC4185-4362-4F0C-BD80-8420C6918D2E}"/>
    <cellStyle name="Millares 12 2 2 2 4 3 2" xfId="28108" xr:uid="{07DCB172-CFB8-4E4D-A550-F75BD516F8CA}"/>
    <cellStyle name="Millares 12 2 2 2 4 4" xfId="23635" xr:uid="{C63A3950-46F9-4B8A-8381-6ED0E1FE17DA}"/>
    <cellStyle name="Millares 12 2 2 2 5" xfId="15817" xr:uid="{AF8CD13A-5E09-4285-8994-2F972F7F464B}"/>
    <cellStyle name="Millares 12 2 2 2 5 2" xfId="20290" xr:uid="{3713D815-F4FD-46AB-B668-C30E6C757B03}"/>
    <cellStyle name="Millares 12 2 2 2 5 2 2" xfId="29240" xr:uid="{6C5CC553-A375-455F-825B-F48FBB39C2CC}"/>
    <cellStyle name="Millares 12 2 2 2 5 3" xfId="24767" xr:uid="{008538B1-7E0B-442A-93F3-2219BE66288E}"/>
    <cellStyle name="Millares 12 2 2 2 6" xfId="18041" xr:uid="{15BB1E71-B420-46D2-9BB3-3AE6E0D2E68B}"/>
    <cellStyle name="Millares 12 2 2 2 6 2" xfId="26991" xr:uid="{14041135-8D30-452E-9C52-5590974434A5}"/>
    <cellStyle name="Millares 12 2 2 2 7" xfId="22518" xr:uid="{01108026-3234-49CB-8F98-66C36F18926D}"/>
    <cellStyle name="Millares 12 2 2 3" xfId="13708" xr:uid="{0D6C2DBD-9F3E-46E6-B955-1EC3F316F5F9}"/>
    <cellStyle name="Millares 12 2 2 3 2" xfId="14262" xr:uid="{2F8312FB-A28F-4972-A23F-E1E4B115CFE7}"/>
    <cellStyle name="Millares 12 2 2 3 2 2" xfId="15379" xr:uid="{B00DF1C2-B612-49D3-9FDF-377E15A58160}"/>
    <cellStyle name="Millares 12 2 2 3 2 2 2" xfId="17628" xr:uid="{706DE09A-5A10-4C80-9837-D91F72452D3F}"/>
    <cellStyle name="Millares 12 2 2 3 2 2 2 2" xfId="22101" xr:uid="{37F241A5-6B09-44F1-9DC6-9190E994C7A9}"/>
    <cellStyle name="Millares 12 2 2 3 2 2 2 2 2" xfId="31051" xr:uid="{B90632D9-22D6-40CE-A233-B23300B71321}"/>
    <cellStyle name="Millares 12 2 2 3 2 2 2 3" xfId="26578" xr:uid="{FFF4787B-B1BD-4720-AF51-0CA9E64FC0BF}"/>
    <cellStyle name="Millares 12 2 2 3 2 2 3" xfId="19852" xr:uid="{90EE9DDB-17CC-415B-95BA-9F396DC62055}"/>
    <cellStyle name="Millares 12 2 2 3 2 2 3 2" xfId="28802" xr:uid="{BE442F88-FC3D-4F35-AFCC-9E689E0BF778}"/>
    <cellStyle name="Millares 12 2 2 3 2 2 4" xfId="24329" xr:uid="{94545F68-2CB9-43FA-A3BB-4F8F4C70A6EF}"/>
    <cellStyle name="Millares 12 2 2 3 2 3" xfId="16511" xr:uid="{C2683871-F947-491A-B482-0D7F076F8128}"/>
    <cellStyle name="Millares 12 2 2 3 2 3 2" xfId="20984" xr:uid="{536E48D7-31BC-4C7D-B582-AF78B1136DCB}"/>
    <cellStyle name="Millares 12 2 2 3 2 3 2 2" xfId="29934" xr:uid="{5BEF63A0-11F6-4169-826B-15AD438F0700}"/>
    <cellStyle name="Millares 12 2 2 3 2 3 3" xfId="25461" xr:uid="{8A54A6EE-657A-4977-8B86-ABA775C25C27}"/>
    <cellStyle name="Millares 12 2 2 3 2 4" xfId="18735" xr:uid="{516A8569-EE90-401A-AE18-74BF043CCB23}"/>
    <cellStyle name="Millares 12 2 2 3 2 4 2" xfId="27685" xr:uid="{AFD0C1AE-52A8-4E46-97F2-62D355A125E7}"/>
    <cellStyle name="Millares 12 2 2 3 2 5" xfId="23212" xr:uid="{DBB43A60-A136-444F-9922-C5E44C63FA43}"/>
    <cellStyle name="Millares 12 2 2 3 3" xfId="14825" xr:uid="{9CC7B588-8740-49D9-AA15-EF324947407A}"/>
    <cellStyle name="Millares 12 2 2 3 3 2" xfId="17074" xr:uid="{713E5E43-48CE-49E8-9A44-172B68F44AE2}"/>
    <cellStyle name="Millares 12 2 2 3 3 2 2" xfId="21547" xr:uid="{03DC58B2-CBC6-44D6-BBAC-D63876455DB5}"/>
    <cellStyle name="Millares 12 2 2 3 3 2 2 2" xfId="30497" xr:uid="{4D70564B-D4AD-430B-BE54-EDC658816DB5}"/>
    <cellStyle name="Millares 12 2 2 3 3 2 3" xfId="26024" xr:uid="{00F64EC8-46B5-4E05-AF9F-D91A8AE28ED0}"/>
    <cellStyle name="Millares 12 2 2 3 3 3" xfId="19298" xr:uid="{A2D26922-4FE5-4D70-BA6D-CD3D772C3975}"/>
    <cellStyle name="Millares 12 2 2 3 3 3 2" xfId="28248" xr:uid="{D4D44E5C-19DD-4611-9256-67B711DB822E}"/>
    <cellStyle name="Millares 12 2 2 3 3 4" xfId="23775" xr:uid="{06D2F787-B4CB-4762-8306-CD55C65B5E68}"/>
    <cellStyle name="Millares 12 2 2 3 4" xfId="15957" xr:uid="{9912305E-3048-41EA-B97C-CB809643ADE5}"/>
    <cellStyle name="Millares 12 2 2 3 4 2" xfId="20430" xr:uid="{DAF0B478-746C-4874-8DEE-722264B8E7DE}"/>
    <cellStyle name="Millares 12 2 2 3 4 2 2" xfId="29380" xr:uid="{134D3D15-F639-446B-B93B-CC855CB7EBDE}"/>
    <cellStyle name="Millares 12 2 2 3 4 3" xfId="24907" xr:uid="{CB6775D7-BBB7-4844-86B5-21605CC9D1C8}"/>
    <cellStyle name="Millares 12 2 2 3 5" xfId="18181" xr:uid="{8F591014-5B21-4CA6-B016-C60DDE7E5154}"/>
    <cellStyle name="Millares 12 2 2 3 5 2" xfId="27131" xr:uid="{CD017B11-57C6-4B73-9B1C-551C8A47DCE6}"/>
    <cellStyle name="Millares 12 2 2 3 6" xfId="22658" xr:uid="{7153369D-F2D4-4EBB-BFB8-A50538E1870B}"/>
    <cellStyle name="Millares 12 2 2 4" xfId="13982" xr:uid="{2F225460-0C94-4664-87D4-CF28B915AA98}"/>
    <cellStyle name="Millares 12 2 2 4 2" xfId="15099" xr:uid="{E5565F33-BB17-41F7-8989-E52151D97DC3}"/>
    <cellStyle name="Millares 12 2 2 4 2 2" xfId="17348" xr:uid="{960BAD75-4AA5-4C21-9A41-55428007A1F9}"/>
    <cellStyle name="Millares 12 2 2 4 2 2 2" xfId="21821" xr:uid="{271DD424-591C-47B9-A9A4-8689F3DF051A}"/>
    <cellStyle name="Millares 12 2 2 4 2 2 2 2" xfId="30771" xr:uid="{EED46CA4-E17D-40C2-9369-BAB184CE28A5}"/>
    <cellStyle name="Millares 12 2 2 4 2 2 3" xfId="26298" xr:uid="{C1236B28-04BB-4426-B8F1-21286738852F}"/>
    <cellStyle name="Millares 12 2 2 4 2 3" xfId="19572" xr:uid="{292D837D-33E8-4F2E-8D75-73EE02B00A65}"/>
    <cellStyle name="Millares 12 2 2 4 2 3 2" xfId="28522" xr:uid="{FACEE8AF-6DFF-4338-AA4C-42C3CBD802BC}"/>
    <cellStyle name="Millares 12 2 2 4 2 4" xfId="24049" xr:uid="{49EA3D77-F55A-40D8-9D52-97DE2F29A253}"/>
    <cellStyle name="Millares 12 2 2 4 3" xfId="16231" xr:uid="{F7D226BD-EE78-430C-9BF2-2E0EF775F192}"/>
    <cellStyle name="Millares 12 2 2 4 3 2" xfId="20704" xr:uid="{188A324F-7C47-4957-B184-8D5BB73B1C03}"/>
    <cellStyle name="Millares 12 2 2 4 3 2 2" xfId="29654" xr:uid="{C1BAE0DC-1937-4519-8FF2-A4390B3E7BD1}"/>
    <cellStyle name="Millares 12 2 2 4 3 3" xfId="25181" xr:uid="{1861596E-3C71-4363-8221-11754213A236}"/>
    <cellStyle name="Millares 12 2 2 4 4" xfId="18455" xr:uid="{21A5B3DA-1BE4-4651-97F4-F0F72F94B411}"/>
    <cellStyle name="Millares 12 2 2 4 4 2" xfId="27405" xr:uid="{1989184C-71E0-4DAC-B703-EF3A876447C9}"/>
    <cellStyle name="Millares 12 2 2 4 5" xfId="22932" xr:uid="{812EAE88-620C-4DD6-A578-248357F46D7F}"/>
    <cellStyle name="Millares 12 2 2 5" xfId="14545" xr:uid="{1EB617D2-6014-435F-B7DE-7556C5C0BF7C}"/>
    <cellStyle name="Millares 12 2 2 5 2" xfId="16794" xr:uid="{BC63C6D5-76CE-47F7-8226-88A3AF765D04}"/>
    <cellStyle name="Millares 12 2 2 5 2 2" xfId="21267" xr:uid="{65CE861E-6EC7-4FBA-A52F-3F88359C208A}"/>
    <cellStyle name="Millares 12 2 2 5 2 2 2" xfId="30217" xr:uid="{C16D53FC-E8E6-4B54-B2EA-51D2E22AEE12}"/>
    <cellStyle name="Millares 12 2 2 5 2 3" xfId="25744" xr:uid="{894FF407-39A2-48C2-82BC-CBDFAA244F40}"/>
    <cellStyle name="Millares 12 2 2 5 3" xfId="19018" xr:uid="{1A726683-8535-46F0-BA03-3FABD16CF33E}"/>
    <cellStyle name="Millares 12 2 2 5 3 2" xfId="27968" xr:uid="{DC896FC3-CAB2-476D-B80D-269C40D509D0}"/>
    <cellStyle name="Millares 12 2 2 5 4" xfId="23495" xr:uid="{E88D4F89-2EF2-4880-92D5-D65822EDEC39}"/>
    <cellStyle name="Millares 12 2 2 6" xfId="15677" xr:uid="{3476ADEF-61A6-44B9-ADBC-BE10935639BE}"/>
    <cellStyle name="Millares 12 2 2 6 2" xfId="20150" xr:uid="{956D016C-FEBE-4431-B5C1-8A6EA60390E2}"/>
    <cellStyle name="Millares 12 2 2 6 2 2" xfId="29100" xr:uid="{AB9A93C3-C80B-4AEC-8929-C99FE4BC29A5}"/>
    <cellStyle name="Millares 12 2 2 6 3" xfId="24627" xr:uid="{C86CAFF4-C453-479F-B256-827B229D2EFF}"/>
    <cellStyle name="Millares 12 2 2 7" xfId="17901" xr:uid="{2813D66A-0C03-40F9-A2FF-82F4C992BFFC}"/>
    <cellStyle name="Millares 12 2 2 7 2" xfId="26851" xr:uid="{D092A7C2-A6ED-4CF1-9374-7D8409AA9644}"/>
    <cellStyle name="Millares 12 2 2 8" xfId="22378" xr:uid="{12639F6A-E870-43AD-A147-3507A2828D14}"/>
    <cellStyle name="Millares 12 2 3" xfId="13495" xr:uid="{E256210A-7961-43C4-A8BC-E533A5C3B0A1}"/>
    <cellStyle name="Millares 12 2 3 2" xfId="13775" xr:uid="{7CE4C96D-6E8E-4055-9B48-0EA7051B25E9}"/>
    <cellStyle name="Millares 12 2 3 2 2" xfId="14329" xr:uid="{EB53BEE4-80FD-471B-A5AA-D2FD9948709F}"/>
    <cellStyle name="Millares 12 2 3 2 2 2" xfId="15446" xr:uid="{A0FA87CA-768A-4865-A886-DA8911A8CBBE}"/>
    <cellStyle name="Millares 12 2 3 2 2 2 2" xfId="17695" xr:uid="{98C9C0AF-7B44-4BED-AD2F-BBB0F5BD0DF4}"/>
    <cellStyle name="Millares 12 2 3 2 2 2 2 2" xfId="22168" xr:uid="{704C3ADD-6E2B-4686-A441-2D29BAE8E072}"/>
    <cellStyle name="Millares 12 2 3 2 2 2 2 2 2" xfId="31118" xr:uid="{90C36BF8-2652-4507-8677-49D8F3638792}"/>
    <cellStyle name="Millares 12 2 3 2 2 2 2 3" xfId="26645" xr:uid="{51E59E8C-BEA3-4885-858C-D2A35FEF0522}"/>
    <cellStyle name="Millares 12 2 3 2 2 2 3" xfId="19919" xr:uid="{B269F3F3-54AE-4EC2-977C-0B01EEA24104}"/>
    <cellStyle name="Millares 12 2 3 2 2 2 3 2" xfId="28869" xr:uid="{94900B16-FD04-4DEB-B30F-D211B9796619}"/>
    <cellStyle name="Millares 12 2 3 2 2 2 4" xfId="24396" xr:uid="{00B40168-D308-440A-B479-F6C3D7955B3D}"/>
    <cellStyle name="Millares 12 2 3 2 2 3" xfId="16578" xr:uid="{01B8EE82-9681-432E-A6DB-172306106067}"/>
    <cellStyle name="Millares 12 2 3 2 2 3 2" xfId="21051" xr:uid="{3EE841FE-1A45-4BCE-A16F-EF624F8CFBAE}"/>
    <cellStyle name="Millares 12 2 3 2 2 3 2 2" xfId="30001" xr:uid="{E61C57C6-0CC8-49B3-98DE-BDA4C274D017}"/>
    <cellStyle name="Millares 12 2 3 2 2 3 3" xfId="25528" xr:uid="{A293F25A-602F-472D-9069-81CACF7C7A97}"/>
    <cellStyle name="Millares 12 2 3 2 2 4" xfId="18802" xr:uid="{6C588E12-3D71-4710-80AA-8DFE0323033E}"/>
    <cellStyle name="Millares 12 2 3 2 2 4 2" xfId="27752" xr:uid="{4BE36EC7-9A0C-496F-B3D1-94B7D8633BBE}"/>
    <cellStyle name="Millares 12 2 3 2 2 5" xfId="23279" xr:uid="{9E318CB2-64CE-4E8E-BE01-5EDC9AC5C74C}"/>
    <cellStyle name="Millares 12 2 3 2 3" xfId="14892" xr:uid="{8EF3DE09-6C66-4E72-8511-08CD3AF9EAA1}"/>
    <cellStyle name="Millares 12 2 3 2 3 2" xfId="17141" xr:uid="{8A5EAB1E-7A84-4E50-9447-1C81E1293F16}"/>
    <cellStyle name="Millares 12 2 3 2 3 2 2" xfId="21614" xr:uid="{4D6986F3-E6A0-4F8A-AC55-5ECC0B6121EF}"/>
    <cellStyle name="Millares 12 2 3 2 3 2 2 2" xfId="30564" xr:uid="{D85F931D-562F-4F57-AA9E-60028AD96D47}"/>
    <cellStyle name="Millares 12 2 3 2 3 2 3" xfId="26091" xr:uid="{23203975-BF84-48B4-A7BD-4C06E2DEFF9D}"/>
    <cellStyle name="Millares 12 2 3 2 3 3" xfId="19365" xr:uid="{C50C7769-0C6E-49DF-9A54-DAEEF0B873F6}"/>
    <cellStyle name="Millares 12 2 3 2 3 3 2" xfId="28315" xr:uid="{EC8E72BE-2BCD-48BB-A1A1-E547831BEE6B}"/>
    <cellStyle name="Millares 12 2 3 2 3 4" xfId="23842" xr:uid="{1D63FDAE-69CD-4E5C-987C-63F0E1E7C866}"/>
    <cellStyle name="Millares 12 2 3 2 4" xfId="16024" xr:uid="{04864FDE-775C-4BC5-AA05-8B3E4AD1196D}"/>
    <cellStyle name="Millares 12 2 3 2 4 2" xfId="20497" xr:uid="{2ABE4E76-C223-4A9A-AE00-33DB62F1739C}"/>
    <cellStyle name="Millares 12 2 3 2 4 2 2" xfId="29447" xr:uid="{F168ED21-0FC3-4CAC-B15A-4534335283FC}"/>
    <cellStyle name="Millares 12 2 3 2 4 3" xfId="24974" xr:uid="{7475CE37-6B44-4B48-A69D-1AEA54890CE8}"/>
    <cellStyle name="Millares 12 2 3 2 5" xfId="18248" xr:uid="{6B7D2612-06E5-4422-8AAA-8BE4EF213547}"/>
    <cellStyle name="Millares 12 2 3 2 5 2" xfId="27198" xr:uid="{EF131885-1706-4420-AF0E-73D8B5847379}"/>
    <cellStyle name="Millares 12 2 3 2 6" xfId="22725" xr:uid="{26D367A9-4980-4690-BBFA-D7F0B52CF933}"/>
    <cellStyle name="Millares 12 2 3 3" xfId="14049" xr:uid="{3B63D4F2-EC27-4A28-98D5-A698DBA2B392}"/>
    <cellStyle name="Millares 12 2 3 3 2" xfId="15166" xr:uid="{319F4D6E-EF87-4735-BA44-2090C5C4AB7E}"/>
    <cellStyle name="Millares 12 2 3 3 2 2" xfId="17415" xr:uid="{4F3566B1-6D6D-48E1-8B06-6C17ACB06C05}"/>
    <cellStyle name="Millares 12 2 3 3 2 2 2" xfId="21888" xr:uid="{B51A31CF-0662-40F9-AC09-98A161A2B560}"/>
    <cellStyle name="Millares 12 2 3 3 2 2 2 2" xfId="30838" xr:uid="{7F7F852A-5E13-46F4-8EC9-7A902290EA66}"/>
    <cellStyle name="Millares 12 2 3 3 2 2 3" xfId="26365" xr:uid="{FB4F3B62-1AE4-447F-AD72-E082B22C6635}"/>
    <cellStyle name="Millares 12 2 3 3 2 3" xfId="19639" xr:uid="{E7B1DC1A-26FF-4968-8DAD-9F6E01E43C49}"/>
    <cellStyle name="Millares 12 2 3 3 2 3 2" xfId="28589" xr:uid="{8F03C1D3-C9DC-4754-9A21-B6AEB6A0FEDD}"/>
    <cellStyle name="Millares 12 2 3 3 2 4" xfId="24116" xr:uid="{B701E508-6BAC-4525-997B-83A86F6449EB}"/>
    <cellStyle name="Millares 12 2 3 3 3" xfId="16298" xr:uid="{910695F9-F950-4796-95A1-FC53D27079F3}"/>
    <cellStyle name="Millares 12 2 3 3 3 2" xfId="20771" xr:uid="{E294051F-E244-4AF4-9C7E-120B70041336}"/>
    <cellStyle name="Millares 12 2 3 3 3 2 2" xfId="29721" xr:uid="{3B208F4E-D2E8-4BDD-97A6-172E8746CD11}"/>
    <cellStyle name="Millares 12 2 3 3 3 3" xfId="25248" xr:uid="{0D0C47E4-27F9-41F9-81B9-985517642C78}"/>
    <cellStyle name="Millares 12 2 3 3 4" xfId="18522" xr:uid="{39BF7607-97C8-47AC-8B0D-C432C44368CA}"/>
    <cellStyle name="Millares 12 2 3 3 4 2" xfId="27472" xr:uid="{2BDABB21-CFCA-4E90-B038-6D17C42EFA98}"/>
    <cellStyle name="Millares 12 2 3 3 5" xfId="22999" xr:uid="{E65C97CB-30E7-435F-9181-82B28C1AD52E}"/>
    <cellStyle name="Millares 12 2 3 4" xfId="14612" xr:uid="{94E01AFF-DECF-4526-B506-A0DC391DD7F3}"/>
    <cellStyle name="Millares 12 2 3 4 2" xfId="16861" xr:uid="{7B6DCCE5-B550-4656-B63E-16124C2B5754}"/>
    <cellStyle name="Millares 12 2 3 4 2 2" xfId="21334" xr:uid="{BB18C142-8C8C-4949-ABDF-5759612BDB30}"/>
    <cellStyle name="Millares 12 2 3 4 2 2 2" xfId="30284" xr:uid="{C2D145F0-5EBE-4601-B1D8-0C90779AFD86}"/>
    <cellStyle name="Millares 12 2 3 4 2 3" xfId="25811" xr:uid="{1178B0DE-2C1D-46E2-9741-559EB1B39482}"/>
    <cellStyle name="Millares 12 2 3 4 3" xfId="19085" xr:uid="{116A2BC9-E9F2-4735-8D75-CC1495D730ED}"/>
    <cellStyle name="Millares 12 2 3 4 3 2" xfId="28035" xr:uid="{A4BEB98F-125D-4C80-B848-D125AE3D0B06}"/>
    <cellStyle name="Millares 12 2 3 4 4" xfId="23562" xr:uid="{4397544D-83CA-4DCD-9838-2B6344AF81B2}"/>
    <cellStyle name="Millares 12 2 3 5" xfId="15744" xr:uid="{D760D602-EA61-40B5-B061-9DCC40E86355}"/>
    <cellStyle name="Millares 12 2 3 5 2" xfId="20217" xr:uid="{7F222AF5-CA7A-4A54-86FF-CE26CB98B224}"/>
    <cellStyle name="Millares 12 2 3 5 2 2" xfId="29167" xr:uid="{C9402CF8-B1F6-44E6-9BD6-BE6C3436DE98}"/>
    <cellStyle name="Millares 12 2 3 5 3" xfId="24694" xr:uid="{BFE74899-0CA4-4013-923E-8894F226B385}"/>
    <cellStyle name="Millares 12 2 3 6" xfId="17968" xr:uid="{C37E3B9B-6CEF-4D5A-BEB9-9D3983250241}"/>
    <cellStyle name="Millares 12 2 3 6 2" xfId="26918" xr:uid="{A143EC5F-8AA0-43E4-8CA1-B9C2D49FD9A1}"/>
    <cellStyle name="Millares 12 2 3 7" xfId="22445" xr:uid="{E0CA247A-C7E2-4400-BCEF-2DFDB9CB20D3}"/>
    <cellStyle name="Millares 12 2 4" xfId="13635" xr:uid="{F835C4F8-7434-4DF9-85C4-91449F858CF5}"/>
    <cellStyle name="Millares 12 2 4 2" xfId="14189" xr:uid="{8FFC3B26-311C-42B8-93A0-51471CD4C0F8}"/>
    <cellStyle name="Millares 12 2 4 2 2" xfId="15306" xr:uid="{B53BF550-389C-4535-A732-A9E3EB21CAFB}"/>
    <cellStyle name="Millares 12 2 4 2 2 2" xfId="17555" xr:uid="{79CE1806-0394-4AFC-8E9A-7E8417D15D57}"/>
    <cellStyle name="Millares 12 2 4 2 2 2 2" xfId="22028" xr:uid="{081CC839-99D5-49A1-8F9B-D49542F2D8A5}"/>
    <cellStyle name="Millares 12 2 4 2 2 2 2 2" xfId="30978" xr:uid="{3D60FB91-FE0B-4A33-8382-A0E99CD48DB5}"/>
    <cellStyle name="Millares 12 2 4 2 2 2 3" xfId="26505" xr:uid="{80430B9E-E7AC-4738-AFEA-66B77EE12FCA}"/>
    <cellStyle name="Millares 12 2 4 2 2 3" xfId="19779" xr:uid="{20597377-0FB3-4685-A264-7FB1A12F9791}"/>
    <cellStyle name="Millares 12 2 4 2 2 3 2" xfId="28729" xr:uid="{EDADE78A-D196-4175-9CF9-ECBEF4C66192}"/>
    <cellStyle name="Millares 12 2 4 2 2 4" xfId="24256" xr:uid="{E51F9DBA-3742-4FC4-89CC-9A36509E9046}"/>
    <cellStyle name="Millares 12 2 4 2 3" xfId="16438" xr:uid="{51D57F04-CCF4-4D42-908E-A97D55C2909A}"/>
    <cellStyle name="Millares 12 2 4 2 3 2" xfId="20911" xr:uid="{9F818D41-6473-4729-BB36-D5F3F6319EDC}"/>
    <cellStyle name="Millares 12 2 4 2 3 2 2" xfId="29861" xr:uid="{343A91FB-9649-4E8F-A6BD-B440F1133F06}"/>
    <cellStyle name="Millares 12 2 4 2 3 3" xfId="25388" xr:uid="{0571C1CA-C85B-464F-B632-C4387916E70C}"/>
    <cellStyle name="Millares 12 2 4 2 4" xfId="18662" xr:uid="{6DDFDC9C-C99A-485C-B1C6-712D98EB4003}"/>
    <cellStyle name="Millares 12 2 4 2 4 2" xfId="27612" xr:uid="{DB9D36CB-2780-4CF3-B3F0-2FBA678FE9DD}"/>
    <cellStyle name="Millares 12 2 4 2 5" xfId="23139" xr:uid="{48421DFE-F86E-4F09-A9ED-6F9607E56419}"/>
    <cellStyle name="Millares 12 2 4 3" xfId="14752" xr:uid="{BC2C380B-6D52-40CF-A125-97353490A596}"/>
    <cellStyle name="Millares 12 2 4 3 2" xfId="17001" xr:uid="{3F64B7FF-B82C-47AC-970A-11714D95FB75}"/>
    <cellStyle name="Millares 12 2 4 3 2 2" xfId="21474" xr:uid="{C87556EC-B409-41A7-96D5-E8A99ADC34EE}"/>
    <cellStyle name="Millares 12 2 4 3 2 2 2" xfId="30424" xr:uid="{DDAD6D0A-71F1-4F77-BF70-3EBE1BAA0B2B}"/>
    <cellStyle name="Millares 12 2 4 3 2 3" xfId="25951" xr:uid="{56AAB69A-6EB5-4AB1-AB00-8547897C25DB}"/>
    <cellStyle name="Millares 12 2 4 3 3" xfId="19225" xr:uid="{6B2AB7A1-14B0-4CA1-835B-71F52211BFDF}"/>
    <cellStyle name="Millares 12 2 4 3 3 2" xfId="28175" xr:uid="{17905F0E-65B2-4777-911E-A9A184586D69}"/>
    <cellStyle name="Millares 12 2 4 3 4" xfId="23702" xr:uid="{E5DA0E5A-9601-4EBC-B182-0CCB91EF8D10}"/>
    <cellStyle name="Millares 12 2 4 4" xfId="15884" xr:uid="{3432D0E2-0B3F-4B2C-84FB-E60FF3B4FB77}"/>
    <cellStyle name="Millares 12 2 4 4 2" xfId="20357" xr:uid="{73D6137A-0416-487E-8E53-D5C5A4B4D358}"/>
    <cellStyle name="Millares 12 2 4 4 2 2" xfId="29307" xr:uid="{AB7559A5-477F-4E1F-B4AC-6D6B568C57F0}"/>
    <cellStyle name="Millares 12 2 4 4 3" xfId="24834" xr:uid="{247B9E30-AE72-45F9-88E4-3F2C57557C1D}"/>
    <cellStyle name="Millares 12 2 4 5" xfId="18108" xr:uid="{D68F5CA3-CE28-4B37-9517-AD0820F45832}"/>
    <cellStyle name="Millares 12 2 4 5 2" xfId="27058" xr:uid="{293C2156-EBDC-479E-9F5B-DF21609DD744}"/>
    <cellStyle name="Millares 12 2 4 6" xfId="22585" xr:uid="{59AA6DA3-2DC8-4FC8-81E7-479FB096AD57}"/>
    <cellStyle name="Millares 12 2 5" xfId="13909" xr:uid="{DBBA002C-B02F-44F4-B017-84A844106A2E}"/>
    <cellStyle name="Millares 12 2 5 2" xfId="15026" xr:uid="{55B09F51-67FF-4E4D-8FA0-2847F7EB5A77}"/>
    <cellStyle name="Millares 12 2 5 2 2" xfId="17275" xr:uid="{8CF2F5F6-F5F0-4E39-B693-DF93D8C28839}"/>
    <cellStyle name="Millares 12 2 5 2 2 2" xfId="21748" xr:uid="{6C76867D-7E44-459A-9FD3-7D6F1B5F8A8F}"/>
    <cellStyle name="Millares 12 2 5 2 2 2 2" xfId="30698" xr:uid="{E7836F8F-CCB5-4F11-9C58-84477B19AC6A}"/>
    <cellStyle name="Millares 12 2 5 2 2 3" xfId="26225" xr:uid="{60841B40-BB7B-4A6B-9608-4DE12ECC8BDA}"/>
    <cellStyle name="Millares 12 2 5 2 3" xfId="19499" xr:uid="{D7BC5C65-156B-4AA5-907B-9B6DA5E65AFB}"/>
    <cellStyle name="Millares 12 2 5 2 3 2" xfId="28449" xr:uid="{32CAD317-56C3-4B27-97CE-F2A92D8B4C2A}"/>
    <cellStyle name="Millares 12 2 5 2 4" xfId="23976" xr:uid="{AA563938-9465-42BF-A7B5-395E97F1BE75}"/>
    <cellStyle name="Millares 12 2 5 3" xfId="16158" xr:uid="{1A55E194-3E8B-4308-9391-CBB6A665FDF6}"/>
    <cellStyle name="Millares 12 2 5 3 2" xfId="20631" xr:uid="{338F925D-66F0-4944-B647-A95EA82C6D6C}"/>
    <cellStyle name="Millares 12 2 5 3 2 2" xfId="29581" xr:uid="{163B0F2C-E01A-434B-822C-B9B69B0E8AB5}"/>
    <cellStyle name="Millares 12 2 5 3 3" xfId="25108" xr:uid="{8E3A749F-B861-473F-A6D7-401B43F9DF13}"/>
    <cellStyle name="Millares 12 2 5 4" xfId="18382" xr:uid="{003DA5E5-A02E-495B-999D-F895AE350A15}"/>
    <cellStyle name="Millares 12 2 5 4 2" xfId="27332" xr:uid="{FB5E6DB4-A788-45C7-9693-3C4F091A0E8B}"/>
    <cellStyle name="Millares 12 2 5 5" xfId="22859" xr:uid="{8383D473-0188-4765-87C3-B2C5086DDB6B}"/>
    <cellStyle name="Millares 12 2 6" xfId="14472" xr:uid="{78295E36-1A4F-4D77-9622-868B38DD11D2}"/>
    <cellStyle name="Millares 12 2 6 2" xfId="16721" xr:uid="{B21CD1FA-83F9-4450-88E3-C83FFD1365DC}"/>
    <cellStyle name="Millares 12 2 6 2 2" xfId="21194" xr:uid="{CA376E5F-53BB-4CE0-93D0-5C125B56CBBD}"/>
    <cellStyle name="Millares 12 2 6 2 2 2" xfId="30144" xr:uid="{BDA52C1B-ECEB-4CB9-9A44-7D7327991B3F}"/>
    <cellStyle name="Millares 12 2 6 2 3" xfId="25671" xr:uid="{27CF3FB9-AF06-4EC7-A661-3BEB82AC9053}"/>
    <cellStyle name="Millares 12 2 6 3" xfId="18945" xr:uid="{A24CF978-56A2-4905-B5DB-75FA5AF3C236}"/>
    <cellStyle name="Millares 12 2 6 3 2" xfId="27895" xr:uid="{64881401-D949-4990-BCC7-3BC93033FC12}"/>
    <cellStyle name="Millares 12 2 6 4" xfId="23422" xr:uid="{068803D1-EEB6-42D2-99AE-8C2204CDBD0D}"/>
    <cellStyle name="Millares 12 2 7" xfId="15604" xr:uid="{790B9555-F7A0-46C8-9727-215348A4A984}"/>
    <cellStyle name="Millares 12 2 7 2" xfId="20077" xr:uid="{16CF7F97-DF92-47D4-B41E-1538A0C4AA94}"/>
    <cellStyle name="Millares 12 2 7 2 2" xfId="29027" xr:uid="{2A6C4FCF-FA3B-4E45-9635-2403AE018760}"/>
    <cellStyle name="Millares 12 2 7 3" xfId="24554" xr:uid="{21FF3405-0B4C-4B26-A750-1364BE183048}"/>
    <cellStyle name="Millares 12 2 8" xfId="17828" xr:uid="{B8F8DD4B-0858-4C06-B219-D568CA10131D}"/>
    <cellStyle name="Millares 12 2 8 2" xfId="26778" xr:uid="{766CB21B-E6FA-4DBC-B9E8-A8678BD2D7CC}"/>
    <cellStyle name="Millares 12 2 9" xfId="22305" xr:uid="{D85E61F6-30AE-4D76-BAD8-C1D0F746E08C}"/>
    <cellStyle name="Millares 12 3" xfId="13405" xr:uid="{DEBE293C-9256-4D5F-B58A-224043C03BCE}"/>
    <cellStyle name="Millares 12 3 2" xfId="13545" xr:uid="{1EA7D352-FB99-44F5-924C-441F0B06C0F5}"/>
    <cellStyle name="Millares 12 3 2 2" xfId="13825" xr:uid="{58B0AA6E-1280-4E8F-82F2-0C483BC78BDA}"/>
    <cellStyle name="Millares 12 3 2 2 2" xfId="14379" xr:uid="{90D1503A-B730-42EF-8226-14F8EA8B895C}"/>
    <cellStyle name="Millares 12 3 2 2 2 2" xfId="15496" xr:uid="{A559DC7F-A720-42C8-BC25-AEB2C87B181D}"/>
    <cellStyle name="Millares 12 3 2 2 2 2 2" xfId="17745" xr:uid="{1D438250-D03B-4AF9-9186-AC883F5B337A}"/>
    <cellStyle name="Millares 12 3 2 2 2 2 2 2" xfId="22218" xr:uid="{0D9986B9-E3C6-4C2B-BA58-B90D850AE830}"/>
    <cellStyle name="Millares 12 3 2 2 2 2 2 2 2" xfId="31168" xr:uid="{AD801028-CDC1-4341-BAE8-D386283DF8E3}"/>
    <cellStyle name="Millares 12 3 2 2 2 2 2 3" xfId="26695" xr:uid="{4798AE4A-9E66-4A28-BFC3-7E5D6AF843EC}"/>
    <cellStyle name="Millares 12 3 2 2 2 2 3" xfId="19969" xr:uid="{E1F8EFA7-FEA9-4381-9DAC-D75100590DAA}"/>
    <cellStyle name="Millares 12 3 2 2 2 2 3 2" xfId="28919" xr:uid="{D9F0B6CA-AC10-4B89-84D4-AE10EBD77A8E}"/>
    <cellStyle name="Millares 12 3 2 2 2 2 4" xfId="24446" xr:uid="{A81908B7-241E-43A6-9291-CB457D448B5D}"/>
    <cellStyle name="Millares 12 3 2 2 2 3" xfId="16628" xr:uid="{47F637E8-46B4-4277-8040-A7DF0C5803C3}"/>
    <cellStyle name="Millares 12 3 2 2 2 3 2" xfId="21101" xr:uid="{09EDA39A-483B-4403-90C6-E5BCF6948911}"/>
    <cellStyle name="Millares 12 3 2 2 2 3 2 2" xfId="30051" xr:uid="{9FD76D0E-931C-4DFB-B251-4726A74DD7CD}"/>
    <cellStyle name="Millares 12 3 2 2 2 3 3" xfId="25578" xr:uid="{05A737A2-6D29-45B0-99CF-F949268655CE}"/>
    <cellStyle name="Millares 12 3 2 2 2 4" xfId="18852" xr:uid="{75924141-1077-4FDB-A187-923A20B8ABF8}"/>
    <cellStyle name="Millares 12 3 2 2 2 4 2" xfId="27802" xr:uid="{4BC299AE-72CE-4472-93C6-C843A2DFEEC0}"/>
    <cellStyle name="Millares 12 3 2 2 2 5" xfId="23329" xr:uid="{181A49E1-807F-485D-8F53-311871D0273B}"/>
    <cellStyle name="Millares 12 3 2 2 3" xfId="14942" xr:uid="{001DBAF8-6F65-4495-A898-A6FBD9FBB0DE}"/>
    <cellStyle name="Millares 12 3 2 2 3 2" xfId="17191" xr:uid="{79713D14-DC63-4AC6-9BCA-846E8677B8E9}"/>
    <cellStyle name="Millares 12 3 2 2 3 2 2" xfId="21664" xr:uid="{C1ECFA49-81F5-4076-BABE-676E6D5123F5}"/>
    <cellStyle name="Millares 12 3 2 2 3 2 2 2" xfId="30614" xr:uid="{213A8258-06AC-458B-8933-DFC5287A7144}"/>
    <cellStyle name="Millares 12 3 2 2 3 2 3" xfId="26141" xr:uid="{BD331179-5AC8-4413-A66F-63EF93830238}"/>
    <cellStyle name="Millares 12 3 2 2 3 3" xfId="19415" xr:uid="{29B9163F-54B0-4279-823B-02EA8B8C831D}"/>
    <cellStyle name="Millares 12 3 2 2 3 3 2" xfId="28365" xr:uid="{F631E6C0-9CB8-463E-9269-141DBA20D053}"/>
    <cellStyle name="Millares 12 3 2 2 3 4" xfId="23892" xr:uid="{7B46BD4F-E96A-4287-8705-3487D207FC5A}"/>
    <cellStyle name="Millares 12 3 2 2 4" xfId="16074" xr:uid="{38176A15-A0A9-47CE-8F1B-5DCD7C991F4F}"/>
    <cellStyle name="Millares 12 3 2 2 4 2" xfId="20547" xr:uid="{56508F40-8D6D-402A-B9E1-8FC477F24D0F}"/>
    <cellStyle name="Millares 12 3 2 2 4 2 2" xfId="29497" xr:uid="{FE886FE5-D565-40E6-AF10-B74ED9886C43}"/>
    <cellStyle name="Millares 12 3 2 2 4 3" xfId="25024" xr:uid="{DD7C6FF7-58DA-4952-9353-921237396D25}"/>
    <cellStyle name="Millares 12 3 2 2 5" xfId="18298" xr:uid="{FDAF5C67-2783-4461-983B-F0E77537C34C}"/>
    <cellStyle name="Millares 12 3 2 2 5 2" xfId="27248" xr:uid="{BCFF85AE-962B-438D-BC84-8110F197A504}"/>
    <cellStyle name="Millares 12 3 2 2 6" xfId="22775" xr:uid="{F4481A93-A996-4A6F-8571-A549DDB98850}"/>
    <cellStyle name="Millares 12 3 2 3" xfId="14099" xr:uid="{A60D9D4F-8C92-455A-BEDB-8199B991B4F1}"/>
    <cellStyle name="Millares 12 3 2 3 2" xfId="15216" xr:uid="{9AD0E1D8-FB3B-41F4-BBB2-4A8F1AD6205C}"/>
    <cellStyle name="Millares 12 3 2 3 2 2" xfId="17465" xr:uid="{9A30707B-05C8-43F7-A4AA-B4B1C300B54A}"/>
    <cellStyle name="Millares 12 3 2 3 2 2 2" xfId="21938" xr:uid="{4C5CFD0B-6714-41D3-A30D-E67A23AD8B74}"/>
    <cellStyle name="Millares 12 3 2 3 2 2 2 2" xfId="30888" xr:uid="{1872090B-9071-4BC9-ADE0-47A348CDAF77}"/>
    <cellStyle name="Millares 12 3 2 3 2 2 3" xfId="26415" xr:uid="{DADA5674-E675-476E-926B-04F1E5DB04A5}"/>
    <cellStyle name="Millares 12 3 2 3 2 3" xfId="19689" xr:uid="{ADE17A67-744B-4268-A54A-1C3447E1BD70}"/>
    <cellStyle name="Millares 12 3 2 3 2 3 2" xfId="28639" xr:uid="{97C29C89-33CC-4E11-AF26-2ACA8CE1F05C}"/>
    <cellStyle name="Millares 12 3 2 3 2 4" xfId="24166" xr:uid="{57B04710-9E01-40AF-8E31-8553FD5EFC37}"/>
    <cellStyle name="Millares 12 3 2 3 3" xfId="16348" xr:uid="{270F17D4-5483-472E-8C15-D152E6B39FBD}"/>
    <cellStyle name="Millares 12 3 2 3 3 2" xfId="20821" xr:uid="{663954FB-F398-4DFC-9351-A6D5B78E4DB9}"/>
    <cellStyle name="Millares 12 3 2 3 3 2 2" xfId="29771" xr:uid="{B07A5A98-E560-4DAF-8144-86D0E7091481}"/>
    <cellStyle name="Millares 12 3 2 3 3 3" xfId="25298" xr:uid="{1F1A651E-2559-44A2-B7BC-0A7C77DE0FE3}"/>
    <cellStyle name="Millares 12 3 2 3 4" xfId="18572" xr:uid="{1125075E-80F2-40F3-83CC-ACB18D12DBB2}"/>
    <cellStyle name="Millares 12 3 2 3 4 2" xfId="27522" xr:uid="{70E6CBCD-4DCC-4498-B18E-8BFE9B22B14A}"/>
    <cellStyle name="Millares 12 3 2 3 5" xfId="23049" xr:uid="{D311A844-7FC3-4BA8-B1C9-476CC8530139}"/>
    <cellStyle name="Millares 12 3 2 4" xfId="14662" xr:uid="{6601B18B-ADC7-4D41-80CF-11E24B84FDD2}"/>
    <cellStyle name="Millares 12 3 2 4 2" xfId="16911" xr:uid="{690F8533-0024-483E-9B90-728A5C619EFA}"/>
    <cellStyle name="Millares 12 3 2 4 2 2" xfId="21384" xr:uid="{C79BC66B-81D1-4C15-9AD9-97BA91EBAF7C}"/>
    <cellStyle name="Millares 12 3 2 4 2 2 2" xfId="30334" xr:uid="{F98A3A93-ECCF-4965-A081-1A5EBAAA8104}"/>
    <cellStyle name="Millares 12 3 2 4 2 3" xfId="25861" xr:uid="{4E64BB4F-1772-4600-9C3C-8BEB1A807629}"/>
    <cellStyle name="Millares 12 3 2 4 3" xfId="19135" xr:uid="{2CECEDCE-A6BB-41FD-8246-04439F503D65}"/>
    <cellStyle name="Millares 12 3 2 4 3 2" xfId="28085" xr:uid="{CD23160E-E6E7-463D-8B37-3156595CAE13}"/>
    <cellStyle name="Millares 12 3 2 4 4" xfId="23612" xr:uid="{79C95C9D-B72C-48CF-8EA0-6784F3C1F7EF}"/>
    <cellStyle name="Millares 12 3 2 5" xfId="15794" xr:uid="{522DA9C6-6343-402D-9A8E-73C403E7C9D8}"/>
    <cellStyle name="Millares 12 3 2 5 2" xfId="20267" xr:uid="{20872430-8441-4862-A7ED-C4A45E9DC1B5}"/>
    <cellStyle name="Millares 12 3 2 5 2 2" xfId="29217" xr:uid="{94DFDB61-BB27-4C35-AB11-29AE2BABB199}"/>
    <cellStyle name="Millares 12 3 2 5 3" xfId="24744" xr:uid="{92FDA367-F3B7-4E02-9E09-97811F59B69B}"/>
    <cellStyle name="Millares 12 3 2 6" xfId="18018" xr:uid="{197CB9C6-DE59-4126-AFCF-9C444D171F1B}"/>
    <cellStyle name="Millares 12 3 2 6 2" xfId="26968" xr:uid="{AAA7E5E4-3A4F-422E-9E07-A417E5C08899}"/>
    <cellStyle name="Millares 12 3 2 7" xfId="22495" xr:uid="{B7BEC640-D432-4E20-9069-6BAAC6AFC93C}"/>
    <cellStyle name="Millares 12 3 3" xfId="13685" xr:uid="{106ECB02-DB50-48A1-96A8-0FF986E7B808}"/>
    <cellStyle name="Millares 12 3 3 2" xfId="14239" xr:uid="{A95A366B-0B8F-4696-87D0-450A5A5E60E5}"/>
    <cellStyle name="Millares 12 3 3 2 2" xfId="15356" xr:uid="{EA9C3378-35F6-4089-9052-57576776EDD1}"/>
    <cellStyle name="Millares 12 3 3 2 2 2" xfId="17605" xr:uid="{8D157AC1-D0D7-4454-A2E0-5B07D544F975}"/>
    <cellStyle name="Millares 12 3 3 2 2 2 2" xfId="22078" xr:uid="{4B4D99B5-62BD-401B-9633-6D5A10CA36A4}"/>
    <cellStyle name="Millares 12 3 3 2 2 2 2 2" xfId="31028" xr:uid="{8DAEB889-544C-4287-956A-B5BEC16BEC99}"/>
    <cellStyle name="Millares 12 3 3 2 2 2 3" xfId="26555" xr:uid="{A839C337-9E2D-4D5E-9D25-8A95A809DB27}"/>
    <cellStyle name="Millares 12 3 3 2 2 3" xfId="19829" xr:uid="{8CF4C2A1-8D5A-42CD-A091-9072046A6AE9}"/>
    <cellStyle name="Millares 12 3 3 2 2 3 2" xfId="28779" xr:uid="{376EC9E5-0F29-494D-9017-9C34ABFD4253}"/>
    <cellStyle name="Millares 12 3 3 2 2 4" xfId="24306" xr:uid="{16E3EEBA-65B0-49F9-AA4B-7441B89B3341}"/>
    <cellStyle name="Millares 12 3 3 2 3" xfId="16488" xr:uid="{E59799D9-C4F3-4609-8B80-9BE67078AA21}"/>
    <cellStyle name="Millares 12 3 3 2 3 2" xfId="20961" xr:uid="{1588F203-9DA4-4594-864C-A9616DD4AB56}"/>
    <cellStyle name="Millares 12 3 3 2 3 2 2" xfId="29911" xr:uid="{853C7E29-DB53-473A-AEAF-0421468DCC14}"/>
    <cellStyle name="Millares 12 3 3 2 3 3" xfId="25438" xr:uid="{61F71B10-46AC-47DB-B06C-44B8BE37021D}"/>
    <cellStyle name="Millares 12 3 3 2 4" xfId="18712" xr:uid="{60F28FC9-9624-4C2B-9C47-00EB0BC8FA92}"/>
    <cellStyle name="Millares 12 3 3 2 4 2" xfId="27662" xr:uid="{A17FB43D-0937-4BFC-AD82-B07D46DB044C}"/>
    <cellStyle name="Millares 12 3 3 2 5" xfId="23189" xr:uid="{C50C5626-F596-4EB6-910D-7AAAE17B1E2E}"/>
    <cellStyle name="Millares 12 3 3 3" xfId="14802" xr:uid="{0B87AC0E-E579-4312-A73B-5EE181AD5ACD}"/>
    <cellStyle name="Millares 12 3 3 3 2" xfId="17051" xr:uid="{C94AFDF3-4AE3-46F4-BBE3-522B5189947F}"/>
    <cellStyle name="Millares 12 3 3 3 2 2" xfId="21524" xr:uid="{EFFFEBAB-AAA1-4CB2-906D-26D3BF111628}"/>
    <cellStyle name="Millares 12 3 3 3 2 2 2" xfId="30474" xr:uid="{11A3FB98-C1A6-4219-858D-1E16ADAB0CCF}"/>
    <cellStyle name="Millares 12 3 3 3 2 3" xfId="26001" xr:uid="{7B0B36CD-9FB2-4191-85C1-43F3D7159194}"/>
    <cellStyle name="Millares 12 3 3 3 3" xfId="19275" xr:uid="{28974652-4451-4EFF-9CFD-252733D95CA1}"/>
    <cellStyle name="Millares 12 3 3 3 3 2" xfId="28225" xr:uid="{5577785F-C3BE-42C3-B6E2-A6CD6C5CB8A6}"/>
    <cellStyle name="Millares 12 3 3 3 4" xfId="23752" xr:uid="{6643551F-64BE-4548-95A8-0631FBF388E0}"/>
    <cellStyle name="Millares 12 3 3 4" xfId="15934" xr:uid="{D51DBD91-5591-4CE7-9155-40A2D18F1362}"/>
    <cellStyle name="Millares 12 3 3 4 2" xfId="20407" xr:uid="{6A272A58-9943-4FA5-BEDE-B6A28C15ED3B}"/>
    <cellStyle name="Millares 12 3 3 4 2 2" xfId="29357" xr:uid="{C9F9F22C-DDC5-46CC-944B-D46CA4CFDED1}"/>
    <cellStyle name="Millares 12 3 3 4 3" xfId="24884" xr:uid="{20EFAD6B-61C0-48F5-B2DF-47D1C572B487}"/>
    <cellStyle name="Millares 12 3 3 5" xfId="18158" xr:uid="{E4B941CB-59B3-4CF8-ADB7-7837EE3D05DC}"/>
    <cellStyle name="Millares 12 3 3 5 2" xfId="27108" xr:uid="{5F6C368E-7D19-4096-ACB7-F91CD657B64F}"/>
    <cellStyle name="Millares 12 3 3 6" xfId="22635" xr:uid="{1602D285-ED9D-4FB8-8AB1-644AF8E401F1}"/>
    <cellStyle name="Millares 12 3 4" xfId="13959" xr:uid="{DB95839F-6A70-4858-B6E5-05042041F4E8}"/>
    <cellStyle name="Millares 12 3 4 2" xfId="15076" xr:uid="{266AD271-F405-48AC-BF06-C42F304E4CC1}"/>
    <cellStyle name="Millares 12 3 4 2 2" xfId="17325" xr:uid="{D42D6BB6-0AEE-48FC-8223-F6041A1107E9}"/>
    <cellStyle name="Millares 12 3 4 2 2 2" xfId="21798" xr:uid="{269CA022-6774-4C63-8680-5BE320884F21}"/>
    <cellStyle name="Millares 12 3 4 2 2 2 2" xfId="30748" xr:uid="{9D4C9838-EE9D-4B2B-8EA3-CCB29E310EC1}"/>
    <cellStyle name="Millares 12 3 4 2 2 3" xfId="26275" xr:uid="{5E2CD7D6-B0F9-493C-B5F5-B82619B066AF}"/>
    <cellStyle name="Millares 12 3 4 2 3" xfId="19549" xr:uid="{1F98E940-5902-4CB1-9DF5-7FF1B2BDEBE9}"/>
    <cellStyle name="Millares 12 3 4 2 3 2" xfId="28499" xr:uid="{B3D0732E-990C-46FF-B611-3DF2BA79F7B1}"/>
    <cellStyle name="Millares 12 3 4 2 4" xfId="24026" xr:uid="{F5D34F7D-2A22-4B3E-BF30-1FCE2108FB9F}"/>
    <cellStyle name="Millares 12 3 4 3" xfId="16208" xr:uid="{6C52DE04-28A2-445A-AE81-5533EBE9A690}"/>
    <cellStyle name="Millares 12 3 4 3 2" xfId="20681" xr:uid="{2F9CA1D6-D1CA-4D1F-BC1E-1C8563A7F27E}"/>
    <cellStyle name="Millares 12 3 4 3 2 2" xfId="29631" xr:uid="{81AB3340-5912-4A73-94A5-363D2103A06B}"/>
    <cellStyle name="Millares 12 3 4 3 3" xfId="25158" xr:uid="{97E8C74B-97B2-4118-AFA5-E37A57CC89C3}"/>
    <cellStyle name="Millares 12 3 4 4" xfId="18432" xr:uid="{738347DE-3200-4C45-8307-55D7996E3004}"/>
    <cellStyle name="Millares 12 3 4 4 2" xfId="27382" xr:uid="{A879B7ED-B50A-49E1-A19F-C8A1B6ADEA46}"/>
    <cellStyle name="Millares 12 3 4 5" xfId="22909" xr:uid="{C430D31B-8C37-4982-8195-5342D91FEC8B}"/>
    <cellStyle name="Millares 12 3 5" xfId="14522" xr:uid="{3144F443-7A19-4F5B-A537-50F798CBFEDD}"/>
    <cellStyle name="Millares 12 3 5 2" xfId="16771" xr:uid="{6C8CBA94-F5F9-4F29-BE04-5A69A669F911}"/>
    <cellStyle name="Millares 12 3 5 2 2" xfId="21244" xr:uid="{40D1B269-EA3D-4BB5-953B-0DA79FFFCCD4}"/>
    <cellStyle name="Millares 12 3 5 2 2 2" xfId="30194" xr:uid="{13C9B441-6ACC-4196-84F9-D5FCE31A2F8A}"/>
    <cellStyle name="Millares 12 3 5 2 3" xfId="25721" xr:uid="{066B3CEF-8B54-477B-85F8-83ED8232DBC6}"/>
    <cellStyle name="Millares 12 3 5 3" xfId="18995" xr:uid="{02E06BA2-C7DB-436E-8DA6-BAEDEBEC27A8}"/>
    <cellStyle name="Millares 12 3 5 3 2" xfId="27945" xr:uid="{4FD4A36C-7E93-4EA4-859E-FEEA00005A08}"/>
    <cellStyle name="Millares 12 3 5 4" xfId="23472" xr:uid="{D2098BC6-9047-4EC4-9924-1337B120A495}"/>
    <cellStyle name="Millares 12 3 6" xfId="15654" xr:uid="{25D37F7E-5953-4F91-9765-49304C4CACF3}"/>
    <cellStyle name="Millares 12 3 6 2" xfId="20127" xr:uid="{2536DB05-0140-4C67-80BB-992CBED55252}"/>
    <cellStyle name="Millares 12 3 6 2 2" xfId="29077" xr:uid="{6C065BF2-5FFE-4E22-9785-D1186AABC1B6}"/>
    <cellStyle name="Millares 12 3 6 3" xfId="24604" xr:uid="{65D5C55D-0A1D-424B-8D0B-33C0A1DBEDA9}"/>
    <cellStyle name="Millares 12 3 7" xfId="17878" xr:uid="{6792A7B4-16E1-4175-95CC-146F59F14F57}"/>
    <cellStyle name="Millares 12 3 7 2" xfId="26828" xr:uid="{195E2C64-5046-4C7F-9955-7681DDF7E276}"/>
    <cellStyle name="Millares 12 3 8" xfId="22355" xr:uid="{9B1DB509-52A5-4A89-AD0A-5047473D3D6C}"/>
    <cellStyle name="Millares 12 4" xfId="13478" xr:uid="{51A33DB7-939F-4B1C-BB60-1178D7D8A925}"/>
    <cellStyle name="Millares 12 4 2" xfId="13758" xr:uid="{FB2C8F95-24E4-409D-8048-55C402500F8F}"/>
    <cellStyle name="Millares 12 4 2 2" xfId="14312" xr:uid="{56217C14-7660-4C01-B8EA-1AB8CA49FCF3}"/>
    <cellStyle name="Millares 12 4 2 2 2" xfId="15429" xr:uid="{3C103B52-3AF3-4C89-B1DD-F5B0866FACAF}"/>
    <cellStyle name="Millares 12 4 2 2 2 2" xfId="17678" xr:uid="{4F4E2992-8095-4582-A00F-CC4A430F77AD}"/>
    <cellStyle name="Millares 12 4 2 2 2 2 2" xfId="22151" xr:uid="{76F17756-D087-4FDE-98E6-15A031A5E4F4}"/>
    <cellStyle name="Millares 12 4 2 2 2 2 2 2" xfId="31101" xr:uid="{299E0A89-E9A2-4DA1-AA9B-71B4F9904681}"/>
    <cellStyle name="Millares 12 4 2 2 2 2 3" xfId="26628" xr:uid="{00E1092B-3BEE-40B7-9898-18EE2D0F5424}"/>
    <cellStyle name="Millares 12 4 2 2 2 3" xfId="19902" xr:uid="{34EA1459-C5D7-4489-888D-F154663E939D}"/>
    <cellStyle name="Millares 12 4 2 2 2 3 2" xfId="28852" xr:uid="{C74FF4C2-0926-460E-BE24-073BB4AD875E}"/>
    <cellStyle name="Millares 12 4 2 2 2 4" xfId="24379" xr:uid="{2F833748-7CF6-4A7A-B6DF-6374C63704E0}"/>
    <cellStyle name="Millares 12 4 2 2 3" xfId="16561" xr:uid="{AA8723A5-649E-42E5-9ACA-4ED6F0491DD1}"/>
    <cellStyle name="Millares 12 4 2 2 3 2" xfId="21034" xr:uid="{5FFAC778-DB9C-41A5-B1E9-EB108F469CFD}"/>
    <cellStyle name="Millares 12 4 2 2 3 2 2" xfId="29984" xr:uid="{23E8A3FE-B346-4064-A669-99FB5AF761EB}"/>
    <cellStyle name="Millares 12 4 2 2 3 3" xfId="25511" xr:uid="{D350530A-AD8E-44B2-8EA9-092ED2D836F0}"/>
    <cellStyle name="Millares 12 4 2 2 4" xfId="18785" xr:uid="{F39C72FA-46DC-4D46-BBD3-F028FA56C223}"/>
    <cellStyle name="Millares 12 4 2 2 4 2" xfId="27735" xr:uid="{E07FFBDE-A87D-405E-A332-DAC6B0919DE7}"/>
    <cellStyle name="Millares 12 4 2 2 5" xfId="23262" xr:uid="{4E1970AF-A45D-4764-AB90-C46D80067589}"/>
    <cellStyle name="Millares 12 4 2 3" xfId="14875" xr:uid="{63B937A1-76B8-4BF4-9178-172C34492DD4}"/>
    <cellStyle name="Millares 12 4 2 3 2" xfId="17124" xr:uid="{B1A5151C-E3CB-4B51-878F-725A7C8FE305}"/>
    <cellStyle name="Millares 12 4 2 3 2 2" xfId="21597" xr:uid="{C0EFBFFA-135B-46C7-8039-FA3F1BA2A665}"/>
    <cellStyle name="Millares 12 4 2 3 2 2 2" xfId="30547" xr:uid="{D012FA6B-46D1-4930-B90B-00C7A190D632}"/>
    <cellStyle name="Millares 12 4 2 3 2 3" xfId="26074" xr:uid="{102B9D5F-D66B-4FA2-858F-712A4A4842B6}"/>
    <cellStyle name="Millares 12 4 2 3 3" xfId="19348" xr:uid="{FB84A619-C726-47C1-A657-6FC1A734258E}"/>
    <cellStyle name="Millares 12 4 2 3 3 2" xfId="28298" xr:uid="{9204D9FE-A52B-4FF8-ABCB-0B20F0AC0544}"/>
    <cellStyle name="Millares 12 4 2 3 4" xfId="23825" xr:uid="{D3828887-0C47-4CFB-8F25-49B1AAAAB3E8}"/>
    <cellStyle name="Millares 12 4 2 4" xfId="16007" xr:uid="{EA3E3277-B6CB-40A7-810E-7CE77182C2E1}"/>
    <cellStyle name="Millares 12 4 2 4 2" xfId="20480" xr:uid="{5A5F795E-24C6-4F4D-9F83-ABD187E063D6}"/>
    <cellStyle name="Millares 12 4 2 4 2 2" xfId="29430" xr:uid="{05B3C6C5-9BC3-4128-BB69-12C83842F3DC}"/>
    <cellStyle name="Millares 12 4 2 4 3" xfId="24957" xr:uid="{6E3CED79-F3A4-4574-8645-6DAE3332371A}"/>
    <cellStyle name="Millares 12 4 2 5" xfId="18231" xr:uid="{E9DB3267-E7F6-4EAC-9653-14D15AF62B0D}"/>
    <cellStyle name="Millares 12 4 2 5 2" xfId="27181" xr:uid="{D8782E83-40F9-429C-8255-2BD84F264626}"/>
    <cellStyle name="Millares 12 4 2 6" xfId="22708" xr:uid="{9E50C712-648A-49E5-99B8-F119CDA10863}"/>
    <cellStyle name="Millares 12 4 3" xfId="14032" xr:uid="{C46FC3E4-8369-437D-8080-8B0146B5BC80}"/>
    <cellStyle name="Millares 12 4 3 2" xfId="15149" xr:uid="{F1A09CA7-F907-4CCA-8244-CF819829CD1A}"/>
    <cellStyle name="Millares 12 4 3 2 2" xfId="17398" xr:uid="{E0BCDE5A-00F8-4005-8767-8D3FEE859A17}"/>
    <cellStyle name="Millares 12 4 3 2 2 2" xfId="21871" xr:uid="{54082D7B-AB33-400B-9C2E-7B0B60E7BC62}"/>
    <cellStyle name="Millares 12 4 3 2 2 2 2" xfId="30821" xr:uid="{BCAC45BD-BC95-4149-A2E5-9E864E32CE03}"/>
    <cellStyle name="Millares 12 4 3 2 2 3" xfId="26348" xr:uid="{5E975D6A-0546-461F-888C-3B1ACB4106B6}"/>
    <cellStyle name="Millares 12 4 3 2 3" xfId="19622" xr:uid="{3E4FC8B7-D86E-4384-AF3D-ECDDB2C95DA4}"/>
    <cellStyle name="Millares 12 4 3 2 3 2" xfId="28572" xr:uid="{C366F90C-775B-4CAE-865F-B0532258BD95}"/>
    <cellStyle name="Millares 12 4 3 2 4" xfId="24099" xr:uid="{8A65A0E3-9342-43AD-B69F-64F91897C3D4}"/>
    <cellStyle name="Millares 12 4 3 3" xfId="16281" xr:uid="{64BF302B-BA01-4675-AA5E-BBF3C4942D8B}"/>
    <cellStyle name="Millares 12 4 3 3 2" xfId="20754" xr:uid="{E7E84099-9517-441E-9DB4-6255D952FF7A}"/>
    <cellStyle name="Millares 12 4 3 3 2 2" xfId="29704" xr:uid="{9CEBE96C-890A-41AC-A470-9FB5BC117540}"/>
    <cellStyle name="Millares 12 4 3 3 3" xfId="25231" xr:uid="{7CF3681E-200F-445E-B56B-23DD31B64EC9}"/>
    <cellStyle name="Millares 12 4 3 4" xfId="18505" xr:uid="{A36A7635-DE94-47C8-9DC3-0AE17C998D26}"/>
    <cellStyle name="Millares 12 4 3 4 2" xfId="27455" xr:uid="{2D6F7E38-6EBE-4CD5-8D50-7060F5780245}"/>
    <cellStyle name="Millares 12 4 3 5" xfId="22982" xr:uid="{5B6B37CC-D146-4413-865E-066EAD291B14}"/>
    <cellStyle name="Millares 12 4 4" xfId="14595" xr:uid="{8327FFF6-186B-4775-AA0B-3A5E3E45360D}"/>
    <cellStyle name="Millares 12 4 4 2" xfId="16844" xr:uid="{7F632D73-FF25-405A-B37E-1AE7C6A730AD}"/>
    <cellStyle name="Millares 12 4 4 2 2" xfId="21317" xr:uid="{561CEBB8-7094-4D0F-A820-2CB8CD830A4C}"/>
    <cellStyle name="Millares 12 4 4 2 2 2" xfId="30267" xr:uid="{71080CE4-F819-48DF-8E6C-E5C8FE59AFE2}"/>
    <cellStyle name="Millares 12 4 4 2 3" xfId="25794" xr:uid="{BCAA0B2B-3D70-4B80-BE42-0DDD195ECE56}"/>
    <cellStyle name="Millares 12 4 4 3" xfId="19068" xr:uid="{E9A23223-E0FC-4E2E-B8A6-4A84DFE4B81B}"/>
    <cellStyle name="Millares 12 4 4 3 2" xfId="28018" xr:uid="{2C8708F3-5356-45F5-9925-DDAAB7B00E74}"/>
    <cellStyle name="Millares 12 4 4 4" xfId="23545" xr:uid="{BC05156E-7C0F-4273-98AB-6917875FC651}"/>
    <cellStyle name="Millares 12 4 5" xfId="15727" xr:uid="{EC57137B-7143-480A-9466-55344EE462DD}"/>
    <cellStyle name="Millares 12 4 5 2" xfId="20200" xr:uid="{C15D789A-2184-48DD-9212-A0B93F722039}"/>
    <cellStyle name="Millares 12 4 5 2 2" xfId="29150" xr:uid="{7B425A33-3789-44A2-A264-72D6EC47A1BF}"/>
    <cellStyle name="Millares 12 4 5 3" xfId="24677" xr:uid="{0899E6F6-12A0-485D-A589-E30775B6438D}"/>
    <cellStyle name="Millares 12 4 6" xfId="17951" xr:uid="{36C04632-5134-4C58-826C-912FFFD213F1}"/>
    <cellStyle name="Millares 12 4 6 2" xfId="26901" xr:uid="{6F579409-9FD4-4CE6-A71B-08EEFF020233}"/>
    <cellStyle name="Millares 12 4 7" xfId="22428" xr:uid="{74D648AB-DC03-4156-B818-43D6B0D800AF}"/>
    <cellStyle name="Millares 12 5" xfId="13618" xr:uid="{88BBAD47-1ECC-4ADF-9E8F-0CEE00EF1FBA}"/>
    <cellStyle name="Millares 12 5 2" xfId="14172" xr:uid="{B9E19ACB-0DA6-4418-B951-D50846814ADC}"/>
    <cellStyle name="Millares 12 5 2 2" xfId="15289" xr:uid="{7B763E92-ECB4-43DE-819A-3FBACF233D50}"/>
    <cellStyle name="Millares 12 5 2 2 2" xfId="17538" xr:uid="{A87C30EF-9CAD-4756-8977-61B11AC2F2B7}"/>
    <cellStyle name="Millares 12 5 2 2 2 2" xfId="22011" xr:uid="{DF1EC7CA-7FCD-4F46-A7F0-C12F188F134A}"/>
    <cellStyle name="Millares 12 5 2 2 2 2 2" xfId="30961" xr:uid="{E7BE12FA-D9C2-4CA2-8B76-DE002CD4055D}"/>
    <cellStyle name="Millares 12 5 2 2 2 3" xfId="26488" xr:uid="{1320275D-62D3-4855-8102-68024F822559}"/>
    <cellStyle name="Millares 12 5 2 2 3" xfId="19762" xr:uid="{74A8B00C-6E31-49FC-94E9-E3F366C9BBF8}"/>
    <cellStyle name="Millares 12 5 2 2 3 2" xfId="28712" xr:uid="{9234475A-A73D-4C40-B368-7CFCCFD6952A}"/>
    <cellStyle name="Millares 12 5 2 2 4" xfId="24239" xr:uid="{37C2CCAE-0FC5-4886-BDC8-B81C1C28B6A2}"/>
    <cellStyle name="Millares 12 5 2 3" xfId="16421" xr:uid="{D6D142EC-4BC9-4723-A4D1-A3F1244CE780}"/>
    <cellStyle name="Millares 12 5 2 3 2" xfId="20894" xr:uid="{C45579F8-3B38-4AF2-8409-503925533624}"/>
    <cellStyle name="Millares 12 5 2 3 2 2" xfId="29844" xr:uid="{96137097-1E0F-4434-AA2E-12ED1C131386}"/>
    <cellStyle name="Millares 12 5 2 3 3" xfId="25371" xr:uid="{FAF7FF48-D95C-4C90-A486-8148A305C5F4}"/>
    <cellStyle name="Millares 12 5 2 4" xfId="18645" xr:uid="{ED1A9611-D039-446B-A7A5-303D34F5CE67}"/>
    <cellStyle name="Millares 12 5 2 4 2" xfId="27595" xr:uid="{FB521185-E358-45F2-8A55-E449139FE4AD}"/>
    <cellStyle name="Millares 12 5 2 5" xfId="23122" xr:uid="{83428801-FC17-4A87-8EB2-2E7BCA685B45}"/>
    <cellStyle name="Millares 12 5 3" xfId="14735" xr:uid="{73A2E0DE-79A1-4DC2-A415-D78480E248FD}"/>
    <cellStyle name="Millares 12 5 3 2" xfId="16984" xr:uid="{B6659D4E-FC22-4628-8FCE-6D5F9D9653D3}"/>
    <cellStyle name="Millares 12 5 3 2 2" xfId="21457" xr:uid="{8C3BCB67-CEA2-4835-A07A-8FDB7AEADBD9}"/>
    <cellStyle name="Millares 12 5 3 2 2 2" xfId="30407" xr:uid="{B9ACA2F4-7C10-4E0A-9AEF-ED68C2EC67BC}"/>
    <cellStyle name="Millares 12 5 3 2 3" xfId="25934" xr:uid="{F2F517B1-B4F5-4920-B090-C14633219926}"/>
    <cellStyle name="Millares 12 5 3 3" xfId="19208" xr:uid="{A7BBCC90-5B12-4CA7-9D37-2B4C885C8EFA}"/>
    <cellStyle name="Millares 12 5 3 3 2" xfId="28158" xr:uid="{2079E199-BE29-480A-A0BF-DBF15D636368}"/>
    <cellStyle name="Millares 12 5 3 4" xfId="23685" xr:uid="{F94AD231-B2ED-4723-924C-74A64280F20D}"/>
    <cellStyle name="Millares 12 5 4" xfId="15867" xr:uid="{3B1B436F-FE09-4880-B3F2-32AEB0650339}"/>
    <cellStyle name="Millares 12 5 4 2" xfId="20340" xr:uid="{772B8B95-F770-4308-9A99-B3AA4AFFF0E3}"/>
    <cellStyle name="Millares 12 5 4 2 2" xfId="29290" xr:uid="{97AB933E-58B9-4FE6-8378-079D70D4FA2F}"/>
    <cellStyle name="Millares 12 5 4 3" xfId="24817" xr:uid="{833842B8-A169-4D45-A02A-5DEF06136030}"/>
    <cellStyle name="Millares 12 5 5" xfId="18091" xr:uid="{B7447FFF-603D-4E25-B331-585F734A8612}"/>
    <cellStyle name="Millares 12 5 5 2" xfId="27041" xr:uid="{82CDF4F2-8972-4328-9522-721A9E1F312D}"/>
    <cellStyle name="Millares 12 5 6" xfId="22568" xr:uid="{2FEC55E4-81A9-48C7-8409-8F06E4298AF0}"/>
    <cellStyle name="Millares 12 6" xfId="13898" xr:uid="{236952F9-9355-4E67-9D2E-4F03FB76AB97}"/>
    <cellStyle name="Millares 12 6 2" xfId="15015" xr:uid="{09461925-DDC6-4290-912E-66D6520CF98F}"/>
    <cellStyle name="Millares 12 6 2 2" xfId="17264" xr:uid="{FC35AE30-1A66-4504-8EFD-D41265743AE1}"/>
    <cellStyle name="Millares 12 6 2 2 2" xfId="21737" xr:uid="{34052DF1-6C2D-4C38-8A94-8B04B86F54EB}"/>
    <cellStyle name="Millares 12 6 2 2 2 2" xfId="30687" xr:uid="{19D7CD03-FA3B-4CF6-8FC2-FE19BFB7444A}"/>
    <cellStyle name="Millares 12 6 2 2 3" xfId="26214" xr:uid="{3635B3F4-EE97-493D-B5F7-3BD9FC1D09E8}"/>
    <cellStyle name="Millares 12 6 2 3" xfId="19488" xr:uid="{2B5FBA32-8170-48AE-BA83-40607DB15691}"/>
    <cellStyle name="Millares 12 6 2 3 2" xfId="28438" xr:uid="{20612C96-74D1-4B10-B53A-0658E9D57C6E}"/>
    <cellStyle name="Millares 12 6 2 4" xfId="23965" xr:uid="{DC9DF07F-C57B-49BB-B87F-B6C3CDD41823}"/>
    <cellStyle name="Millares 12 6 3" xfId="16147" xr:uid="{9F6084AE-583F-4E68-9920-AA626D3FF6AB}"/>
    <cellStyle name="Millares 12 6 3 2" xfId="20620" xr:uid="{5208C44E-D7CE-4AE0-A658-509584D69F47}"/>
    <cellStyle name="Millares 12 6 3 2 2" xfId="29570" xr:uid="{4C64FB85-F6AB-4CFB-B3F8-83E06FD554BC}"/>
    <cellStyle name="Millares 12 6 3 3" xfId="25097" xr:uid="{6672392B-27DF-40C9-B970-B9F853645371}"/>
    <cellStyle name="Millares 12 6 4" xfId="18371" xr:uid="{6276FD14-5C15-4290-BE18-4704851E162E}"/>
    <cellStyle name="Millares 12 6 4 2" xfId="27321" xr:uid="{4A065214-CA73-43EE-9C7A-3514FDD3A062}"/>
    <cellStyle name="Millares 12 6 5" xfId="22848" xr:uid="{8572D1EB-14C3-4C8E-9A35-8E69B6E70EA3}"/>
    <cellStyle name="Millares 12 7" xfId="14452" xr:uid="{66E06C34-FE11-4591-A375-3121FCF81B21}"/>
    <cellStyle name="Millares 12 7 2" xfId="16701" xr:uid="{FBD41014-50F6-4931-BC2D-FB1389A56FC8}"/>
    <cellStyle name="Millares 12 7 2 2" xfId="21174" xr:uid="{01E7FEAE-7C6B-42FA-B802-A32EB4EFE077}"/>
    <cellStyle name="Millares 12 7 2 2 2" xfId="30124" xr:uid="{FEFE4723-FF4F-4E46-8B7C-336D2AB14435}"/>
    <cellStyle name="Millares 12 7 2 3" xfId="25651" xr:uid="{ABC703B4-937F-4BAF-B176-24EB174813C5}"/>
    <cellStyle name="Millares 12 7 3" xfId="18925" xr:uid="{DF54FFFD-6B52-4E20-93F7-6C4FFAF02F8B}"/>
    <cellStyle name="Millares 12 7 3 2" xfId="27875" xr:uid="{EC9504A8-1003-45ED-86B7-B9AB990A36DD}"/>
    <cellStyle name="Millares 12 7 4" xfId="23402" xr:uid="{A60F8CA1-DC80-447B-B1A4-CCD50FFC7DDC}"/>
    <cellStyle name="Millares 12 8" xfId="15569" xr:uid="{15BE3C92-FAE2-4423-A65C-CEC8160E260C}"/>
    <cellStyle name="Millares 12 8 2" xfId="20042" xr:uid="{1A5C9C56-D0A1-41AD-A628-3A295F010AF6}"/>
    <cellStyle name="Millares 12 8 2 2" xfId="28992" xr:uid="{5038724E-D121-4BC4-B270-B60D7D1AA5A1}"/>
    <cellStyle name="Millares 12 8 3" xfId="24519" xr:uid="{85DF90C2-791B-4C00-93DB-8B363061E04A}"/>
    <cellStyle name="Millares 12 9" xfId="17817" xr:uid="{5F5DBD5F-DE03-496C-A1EC-CD0B24039BA6}"/>
    <cellStyle name="Millares 12 9 2" xfId="26767" xr:uid="{72211737-C2EC-4572-88A3-E189AED72EB0}"/>
    <cellStyle name="Millares 120" xfId="15582" xr:uid="{DB8865B0-247F-4053-B823-1C183A03616E}"/>
    <cellStyle name="Millares 120 2" xfId="20055" xr:uid="{6FE9C98B-B891-439B-AF9A-6BB81EB8DCB1}"/>
    <cellStyle name="Millares 120 2 2" xfId="29005" xr:uid="{854700CE-1EA3-458F-8AF5-D2DFB2828893}"/>
    <cellStyle name="Millares 120 3" xfId="24532" xr:uid="{1746EA05-B4FD-463A-84DC-415DAF0077A7}"/>
    <cellStyle name="Millares 121" xfId="15587" xr:uid="{32461DEB-B266-45D2-95D2-9197D3F706DF}"/>
    <cellStyle name="Millares 121 2" xfId="20060" xr:uid="{A8103F4F-90FE-449E-8EB7-347B6DF2CFDD}"/>
    <cellStyle name="Millares 121 2 2" xfId="29010" xr:uid="{472A9ACB-4CE6-41A7-B7CD-4DD3F46A15C8}"/>
    <cellStyle name="Millares 121 3" xfId="24537" xr:uid="{46880B71-F428-4791-BB96-B47AF1EBA32E}"/>
    <cellStyle name="Millares 122" xfId="15574" xr:uid="{B191AA86-8635-4607-A277-F4EC46007877}"/>
    <cellStyle name="Millares 122 2" xfId="20047" xr:uid="{ED238533-FBF7-42F8-92A2-B260B62E8431}"/>
    <cellStyle name="Millares 122 2 2" xfId="28997" xr:uid="{CED7A24B-9D36-49B2-B013-5716C44DD689}"/>
    <cellStyle name="Millares 122 3" xfId="24524" xr:uid="{7E40B8C2-3152-47AF-81AF-7C2756348B15}"/>
    <cellStyle name="Millares 123" xfId="17809" xr:uid="{6F5D268E-522C-44CF-B153-5C7EFBDB34BE}"/>
    <cellStyle name="Millares 123 2" xfId="26759" xr:uid="{815509D6-EB8C-495D-9471-0D13E474C356}"/>
    <cellStyle name="Millares 124" xfId="22282" xr:uid="{8B0B4A5E-4687-40A4-8252-EC92BD1F9517}"/>
    <cellStyle name="Millares 125" xfId="22286" xr:uid="{6C49534E-4B1A-47AF-B356-40DDE885D1AC}"/>
    <cellStyle name="Millares 126" xfId="22295" xr:uid="{88C5040C-E0A3-49F9-B064-1AD5D6863DAD}"/>
    <cellStyle name="Millares 127" xfId="22294" xr:uid="{15F48A7C-44AC-4A60-BFFD-67CFFDE033D4}"/>
    <cellStyle name="Millares 128" xfId="22293" xr:uid="{DA14D5D4-453B-4DC5-8EC0-55C5C3CCE1DD}"/>
    <cellStyle name="Millares 13" xfId="13346" xr:uid="{20BADB6D-9A30-45AA-8870-224A79E00A51}"/>
    <cellStyle name="Millares 13 2" xfId="13419" xr:uid="{72CF2E23-E662-4ADB-AAD8-3EEDB1C9967A}"/>
    <cellStyle name="Millares 13 2 2" xfId="13559" xr:uid="{90067FDE-87A8-40AA-87F4-4AEC8213F75A}"/>
    <cellStyle name="Millares 13 2 2 2" xfId="13839" xr:uid="{92D92E39-C52A-4080-9A9F-9307CA5521A0}"/>
    <cellStyle name="Millares 13 2 2 2 2" xfId="14393" xr:uid="{9DC7D1AA-3BE5-4BCC-A3F6-5083894E84B4}"/>
    <cellStyle name="Millares 13 2 2 2 2 2" xfId="15510" xr:uid="{18B36AE5-CA8A-4E7B-91BB-CE71035A01B2}"/>
    <cellStyle name="Millares 13 2 2 2 2 2 2" xfId="17759" xr:uid="{4A7FDC46-D139-4899-B8D8-C2932608FB3A}"/>
    <cellStyle name="Millares 13 2 2 2 2 2 2 2" xfId="22232" xr:uid="{88BD888F-CB4E-4543-A74F-566B01C4E700}"/>
    <cellStyle name="Millares 13 2 2 2 2 2 2 2 2" xfId="31182" xr:uid="{96F3B9C7-61E4-4F78-BEA3-C3B7A770DDB6}"/>
    <cellStyle name="Millares 13 2 2 2 2 2 2 3" xfId="26709" xr:uid="{D6F98DFD-9B4D-4AA9-BE4B-0BB90152884C}"/>
    <cellStyle name="Millares 13 2 2 2 2 2 3" xfId="19983" xr:uid="{287D29EC-4AEC-45BD-8F6E-B27FA1E2934B}"/>
    <cellStyle name="Millares 13 2 2 2 2 2 3 2" xfId="28933" xr:uid="{447BAC95-A014-4159-9876-FE21F1B01CB6}"/>
    <cellStyle name="Millares 13 2 2 2 2 2 4" xfId="24460" xr:uid="{31E5F00A-D9E8-4978-9F10-8CC28F85DE99}"/>
    <cellStyle name="Millares 13 2 2 2 2 3" xfId="16642" xr:uid="{C104F284-E6A6-4D07-90D9-2B08ED30BDAF}"/>
    <cellStyle name="Millares 13 2 2 2 2 3 2" xfId="21115" xr:uid="{D0888BFE-5402-41AF-B03F-72AC1BF43D67}"/>
    <cellStyle name="Millares 13 2 2 2 2 3 2 2" xfId="30065" xr:uid="{B6327C29-69AF-4A6D-B32F-F1330C422680}"/>
    <cellStyle name="Millares 13 2 2 2 2 3 3" xfId="25592" xr:uid="{F6108ADB-8BA7-4CE1-8BA2-91E24EF07823}"/>
    <cellStyle name="Millares 13 2 2 2 2 4" xfId="18866" xr:uid="{E51F2790-1649-40CB-B002-016965C9F44B}"/>
    <cellStyle name="Millares 13 2 2 2 2 4 2" xfId="27816" xr:uid="{504ACCD8-8ECE-4773-9DDE-821AE6FA0F6A}"/>
    <cellStyle name="Millares 13 2 2 2 2 5" xfId="23343" xr:uid="{221B9D83-DCEE-4989-BA0F-676A0119676D}"/>
    <cellStyle name="Millares 13 2 2 2 3" xfId="14956" xr:uid="{8089F339-E457-44CD-869A-8E6A498C59BF}"/>
    <cellStyle name="Millares 13 2 2 2 3 2" xfId="17205" xr:uid="{A4EF5D4D-2F00-497F-943D-C7D85A70DEB3}"/>
    <cellStyle name="Millares 13 2 2 2 3 2 2" xfId="21678" xr:uid="{E8E17107-E599-451C-8FDB-AA65A148813F}"/>
    <cellStyle name="Millares 13 2 2 2 3 2 2 2" xfId="30628" xr:uid="{39AC07E2-19C6-4B0C-8B9C-23C70E709954}"/>
    <cellStyle name="Millares 13 2 2 2 3 2 3" xfId="26155" xr:uid="{AB9BD8CD-21F9-45EE-B551-84DE0AAD2000}"/>
    <cellStyle name="Millares 13 2 2 2 3 3" xfId="19429" xr:uid="{B682A082-94D5-4755-9CCE-1C5AFE361850}"/>
    <cellStyle name="Millares 13 2 2 2 3 3 2" xfId="28379" xr:uid="{01A9242D-62BD-448C-8B75-A00DC151463A}"/>
    <cellStyle name="Millares 13 2 2 2 3 4" xfId="23906" xr:uid="{5C95E1E1-9E93-4795-9C99-825FC3B34C8F}"/>
    <cellStyle name="Millares 13 2 2 2 4" xfId="16088" xr:uid="{BDB18077-E0B3-4A9B-88F0-B73627CC26DF}"/>
    <cellStyle name="Millares 13 2 2 2 4 2" xfId="20561" xr:uid="{8FDE032A-B32C-4528-90E0-4AA02EE062B0}"/>
    <cellStyle name="Millares 13 2 2 2 4 2 2" xfId="29511" xr:uid="{DB81DE49-3FBE-4457-95E7-9ABA6FB3449A}"/>
    <cellStyle name="Millares 13 2 2 2 4 3" xfId="25038" xr:uid="{133F0D4B-93A1-470E-928F-87BF2FE0CAD4}"/>
    <cellStyle name="Millares 13 2 2 2 5" xfId="18312" xr:uid="{497FBAEB-C84D-48FB-AA63-72DC8EBC019B}"/>
    <cellStyle name="Millares 13 2 2 2 5 2" xfId="27262" xr:uid="{AAF7AC2F-A92A-45DA-A9A1-6C588B407A9F}"/>
    <cellStyle name="Millares 13 2 2 2 6" xfId="22789" xr:uid="{9A44E284-2BFE-4D86-99D0-4F0913C4A0BB}"/>
    <cellStyle name="Millares 13 2 2 3" xfId="14113" xr:uid="{6F19F883-22F7-4A01-B511-E010228328F6}"/>
    <cellStyle name="Millares 13 2 2 3 2" xfId="15230" xr:uid="{698933F7-4D07-410F-B508-0F0E7BA2262B}"/>
    <cellStyle name="Millares 13 2 2 3 2 2" xfId="17479" xr:uid="{BE0C7880-C977-4A77-A187-DDFB5F9F0667}"/>
    <cellStyle name="Millares 13 2 2 3 2 2 2" xfId="21952" xr:uid="{FCC17AA3-93A3-4743-9767-29D0F766AAA0}"/>
    <cellStyle name="Millares 13 2 2 3 2 2 2 2" xfId="30902" xr:uid="{AAE436C0-8A8F-4A36-AD58-B5E6245B0061}"/>
    <cellStyle name="Millares 13 2 2 3 2 2 3" xfId="26429" xr:uid="{9D360276-97B7-47E1-8F44-D2A50EF9BF83}"/>
    <cellStyle name="Millares 13 2 2 3 2 3" xfId="19703" xr:uid="{76C5EC66-D49F-4045-9CFA-A93BC05497B2}"/>
    <cellStyle name="Millares 13 2 2 3 2 3 2" xfId="28653" xr:uid="{E4BBDF1D-4FFF-499E-8A4D-A5C67419BFE3}"/>
    <cellStyle name="Millares 13 2 2 3 2 4" xfId="24180" xr:uid="{43EB7DD8-6FBA-4DAF-83F2-5B08596F1F8E}"/>
    <cellStyle name="Millares 13 2 2 3 3" xfId="16362" xr:uid="{58998979-7443-43E4-A6A9-D95098F018B0}"/>
    <cellStyle name="Millares 13 2 2 3 3 2" xfId="20835" xr:uid="{BA72E07C-CF99-40B5-A65F-EAF20E1DCF26}"/>
    <cellStyle name="Millares 13 2 2 3 3 2 2" xfId="29785" xr:uid="{55091E97-D4F5-487F-AA31-BFA7221EA0DF}"/>
    <cellStyle name="Millares 13 2 2 3 3 3" xfId="25312" xr:uid="{8C6FD1AA-6A30-4AAF-9369-04AAE7DCC302}"/>
    <cellStyle name="Millares 13 2 2 3 4" xfId="18586" xr:uid="{95E35A76-8F52-4393-B125-8406BD8F22BB}"/>
    <cellStyle name="Millares 13 2 2 3 4 2" xfId="27536" xr:uid="{14888B61-D5F7-415E-BA65-FB49C7EB9A9B}"/>
    <cellStyle name="Millares 13 2 2 3 5" xfId="23063" xr:uid="{D061DDDB-D99E-407D-B6B4-3E0293194A62}"/>
    <cellStyle name="Millares 13 2 2 4" xfId="14676" xr:uid="{A626398F-C6EB-4E18-A494-218644738FE2}"/>
    <cellStyle name="Millares 13 2 2 4 2" xfId="16925" xr:uid="{1E926CA1-F6AB-48E3-A4EF-779720F22D2C}"/>
    <cellStyle name="Millares 13 2 2 4 2 2" xfId="21398" xr:uid="{1EF059B0-A3E9-45AD-855E-51F18779EED4}"/>
    <cellStyle name="Millares 13 2 2 4 2 2 2" xfId="30348" xr:uid="{3C1E9F7C-CFA1-4FAE-A6B0-E19F90D53C3C}"/>
    <cellStyle name="Millares 13 2 2 4 2 3" xfId="25875" xr:uid="{BEAA7174-39F8-4931-AF90-7FD00C84936C}"/>
    <cellStyle name="Millares 13 2 2 4 3" xfId="19149" xr:uid="{C05E80D6-3653-4841-82BC-B641540F857E}"/>
    <cellStyle name="Millares 13 2 2 4 3 2" xfId="28099" xr:uid="{38912989-6328-43F7-92CB-637C3D4422AC}"/>
    <cellStyle name="Millares 13 2 2 4 4" xfId="23626" xr:uid="{6149644D-FE46-488A-9020-616CA81A989A}"/>
    <cellStyle name="Millares 13 2 2 5" xfId="15808" xr:uid="{B899BF73-619A-46A0-98F3-1E54D723A111}"/>
    <cellStyle name="Millares 13 2 2 5 2" xfId="20281" xr:uid="{AB3C4D02-DDD6-404B-8D0E-54C5A1202E2A}"/>
    <cellStyle name="Millares 13 2 2 5 2 2" xfId="29231" xr:uid="{F3C1A70B-FA8B-46E1-B95E-8FA34233AB0C}"/>
    <cellStyle name="Millares 13 2 2 5 3" xfId="24758" xr:uid="{D1B03DB2-0E3A-49F1-AF32-94E05C87E315}"/>
    <cellStyle name="Millares 13 2 2 6" xfId="18032" xr:uid="{60A109AC-5446-4FB2-9637-9CDB458DA986}"/>
    <cellStyle name="Millares 13 2 2 6 2" xfId="26982" xr:uid="{C039B329-85D7-479F-8C5A-3F25A37765C5}"/>
    <cellStyle name="Millares 13 2 2 7" xfId="22509" xr:uid="{09371F12-4369-4F49-9C97-D6A474EE5269}"/>
    <cellStyle name="Millares 13 2 3" xfId="13699" xr:uid="{186A214A-D2F5-4B40-B2CE-F7E1047C42F4}"/>
    <cellStyle name="Millares 13 2 3 2" xfId="14253" xr:uid="{09F4B43D-4A58-4459-BFFC-53AF0830049C}"/>
    <cellStyle name="Millares 13 2 3 2 2" xfId="15370" xr:uid="{4CFE6CBA-0F43-41F0-BA48-C70E1C9D2D04}"/>
    <cellStyle name="Millares 13 2 3 2 2 2" xfId="17619" xr:uid="{981C3E69-A718-4692-A34A-34A997B9BC74}"/>
    <cellStyle name="Millares 13 2 3 2 2 2 2" xfId="22092" xr:uid="{210BD5DB-1EE0-4C3B-9F78-0E1770F23682}"/>
    <cellStyle name="Millares 13 2 3 2 2 2 2 2" xfId="31042" xr:uid="{69290AA5-0867-46BB-B9C1-838054F50E02}"/>
    <cellStyle name="Millares 13 2 3 2 2 2 3" xfId="26569" xr:uid="{A4625B8A-111E-43B8-99E0-7D5DE5198186}"/>
    <cellStyle name="Millares 13 2 3 2 2 3" xfId="19843" xr:uid="{90574694-CA5B-4D25-927B-72384B7E561B}"/>
    <cellStyle name="Millares 13 2 3 2 2 3 2" xfId="28793" xr:uid="{45DFF4A2-ED33-48C8-BD4D-CC30D023BF20}"/>
    <cellStyle name="Millares 13 2 3 2 2 4" xfId="24320" xr:uid="{35387ACF-2158-4B5D-AFCC-2D2023DC4095}"/>
    <cellStyle name="Millares 13 2 3 2 3" xfId="16502" xr:uid="{14C52AD5-83AF-494B-8617-D223BFB006D3}"/>
    <cellStyle name="Millares 13 2 3 2 3 2" xfId="20975" xr:uid="{31456C0D-9266-4FFB-9737-7B8BE8B5AF7E}"/>
    <cellStyle name="Millares 13 2 3 2 3 2 2" xfId="29925" xr:uid="{0AB31D32-C1EE-4B5E-BD03-F66E311F4DE8}"/>
    <cellStyle name="Millares 13 2 3 2 3 3" xfId="25452" xr:uid="{A7DF8271-B605-4558-8098-C10EFA153C15}"/>
    <cellStyle name="Millares 13 2 3 2 4" xfId="18726" xr:uid="{C4848610-0A8E-4B9F-9DEA-D0ADFCFAAF90}"/>
    <cellStyle name="Millares 13 2 3 2 4 2" xfId="27676" xr:uid="{05C4F1B1-E092-45E1-9662-282FA9303C71}"/>
    <cellStyle name="Millares 13 2 3 2 5" xfId="23203" xr:uid="{A197D3F7-AD58-4122-80B6-B5216CF90C00}"/>
    <cellStyle name="Millares 13 2 3 3" xfId="14816" xr:uid="{4F67D080-E6A2-4CDF-9D54-83AD0CCB1BAF}"/>
    <cellStyle name="Millares 13 2 3 3 2" xfId="17065" xr:uid="{75EC4C11-D8A9-4D1B-B7D5-3E11E7C1925D}"/>
    <cellStyle name="Millares 13 2 3 3 2 2" xfId="21538" xr:uid="{B9EFA42A-B526-4BEE-84C8-495FA46AEA98}"/>
    <cellStyle name="Millares 13 2 3 3 2 2 2" xfId="30488" xr:uid="{F0D0BB6A-2F23-4DC5-8A32-C30F7E41EA74}"/>
    <cellStyle name="Millares 13 2 3 3 2 3" xfId="26015" xr:uid="{9821DB2E-898C-4A41-B4D9-C08B30B4B18E}"/>
    <cellStyle name="Millares 13 2 3 3 3" xfId="19289" xr:uid="{9ECEA778-5AE6-453B-9F84-AEA7BFE750D1}"/>
    <cellStyle name="Millares 13 2 3 3 3 2" xfId="28239" xr:uid="{2DCFB0FC-5FF3-491B-87DF-3E8B53A4CDB9}"/>
    <cellStyle name="Millares 13 2 3 3 4" xfId="23766" xr:uid="{74C0573C-D189-421B-AEDD-D1E8252F30C1}"/>
    <cellStyle name="Millares 13 2 3 4" xfId="15948" xr:uid="{71111397-C4E1-49A7-A35A-E142F420F97D}"/>
    <cellStyle name="Millares 13 2 3 4 2" xfId="20421" xr:uid="{E74FF431-2986-488F-B725-665B6A0D507F}"/>
    <cellStyle name="Millares 13 2 3 4 2 2" xfId="29371" xr:uid="{03F3990C-8AE4-4F98-AB14-BC7A9CB1A22B}"/>
    <cellStyle name="Millares 13 2 3 4 3" xfId="24898" xr:uid="{F74B3A8A-BBAC-4AF7-BD14-0B3B1884F790}"/>
    <cellStyle name="Millares 13 2 3 5" xfId="18172" xr:uid="{7244912F-CF22-4646-A027-74AB55B60869}"/>
    <cellStyle name="Millares 13 2 3 5 2" xfId="27122" xr:uid="{3A925D13-7FEE-408A-B2C1-0F4076DD8B6C}"/>
    <cellStyle name="Millares 13 2 3 6" xfId="22649" xr:uid="{71C42375-3C29-4567-AA3D-753C9B8C7174}"/>
    <cellStyle name="Millares 13 2 4" xfId="13973" xr:uid="{6B5B9C12-DB75-4D3E-92EA-1F28DA2B6221}"/>
    <cellStyle name="Millares 13 2 4 2" xfId="15090" xr:uid="{8DADA4BD-D191-416B-9A68-0659303AFF15}"/>
    <cellStyle name="Millares 13 2 4 2 2" xfId="17339" xr:uid="{BC090090-08AD-4F77-A5F9-E127B6C2A7AE}"/>
    <cellStyle name="Millares 13 2 4 2 2 2" xfId="21812" xr:uid="{EFC704B0-8241-4F0F-B366-65DAD3CE3D53}"/>
    <cellStyle name="Millares 13 2 4 2 2 2 2" xfId="30762" xr:uid="{01CFE746-D9A3-427A-BF62-9D31711368A6}"/>
    <cellStyle name="Millares 13 2 4 2 2 3" xfId="26289" xr:uid="{66693951-6CB2-4F58-ACC2-14648BADF3DF}"/>
    <cellStyle name="Millares 13 2 4 2 3" xfId="19563" xr:uid="{4A62E42F-1E5A-42BA-AF9A-9858DAC4479C}"/>
    <cellStyle name="Millares 13 2 4 2 3 2" xfId="28513" xr:uid="{E79CA70E-D288-49DC-BB50-D3F4045D8779}"/>
    <cellStyle name="Millares 13 2 4 2 4" xfId="24040" xr:uid="{2931D039-753D-4F5D-8EC5-C375655A1597}"/>
    <cellStyle name="Millares 13 2 4 3" xfId="16222" xr:uid="{6AE45003-711F-43A5-BA76-00C83FE40B0B}"/>
    <cellStyle name="Millares 13 2 4 3 2" xfId="20695" xr:uid="{9833B81D-113A-4D0D-8FD4-B946946CF6E0}"/>
    <cellStyle name="Millares 13 2 4 3 2 2" xfId="29645" xr:uid="{F206EE9E-F597-4A1E-AD30-6274F62ED2B1}"/>
    <cellStyle name="Millares 13 2 4 3 3" xfId="25172" xr:uid="{B07366BC-E84E-46ED-96C3-28389EBD0FBC}"/>
    <cellStyle name="Millares 13 2 4 4" xfId="18446" xr:uid="{BABA85FF-DDDF-4BCF-B785-F0F975543F73}"/>
    <cellStyle name="Millares 13 2 4 4 2" xfId="27396" xr:uid="{5B34D318-1628-4B8C-8D12-BB7C8FE75009}"/>
    <cellStyle name="Millares 13 2 4 5" xfId="22923" xr:uid="{52EAC154-C4A3-45E8-8C9A-B49DCB04DB0C}"/>
    <cellStyle name="Millares 13 2 5" xfId="14536" xr:uid="{F4ED3599-E52D-4E3C-8A3A-141AB521E004}"/>
    <cellStyle name="Millares 13 2 5 2" xfId="16785" xr:uid="{1230DC71-E565-414B-B879-266FF251C947}"/>
    <cellStyle name="Millares 13 2 5 2 2" xfId="21258" xr:uid="{E5320EBB-B96A-4AE2-956F-D30578F2DF0A}"/>
    <cellStyle name="Millares 13 2 5 2 2 2" xfId="30208" xr:uid="{CCCD04A1-EE1C-4FDC-88C2-E1F5636F2F4B}"/>
    <cellStyle name="Millares 13 2 5 2 3" xfId="25735" xr:uid="{2A9F417B-961B-4894-A451-DC14D869426C}"/>
    <cellStyle name="Millares 13 2 5 3" xfId="19009" xr:uid="{3C57D086-AB91-4DD7-8D4A-2B9D3E24C228}"/>
    <cellStyle name="Millares 13 2 5 3 2" xfId="27959" xr:uid="{2A0E514D-AC41-4C6C-AE88-D67321A632D4}"/>
    <cellStyle name="Millares 13 2 5 4" xfId="23486" xr:uid="{968CB7A9-D38B-48C3-9D03-29DD65924127}"/>
    <cellStyle name="Millares 13 2 6" xfId="15668" xr:uid="{C5441E0F-1E4E-4A80-BB7C-1323CDB42003}"/>
    <cellStyle name="Millares 13 2 6 2" xfId="20141" xr:uid="{D71CE075-3971-4806-AF2F-3FCEFE8CF860}"/>
    <cellStyle name="Millares 13 2 6 2 2" xfId="29091" xr:uid="{954E621A-5575-4037-A4A9-CFB12B1CE936}"/>
    <cellStyle name="Millares 13 2 6 3" xfId="24618" xr:uid="{B0A4734F-CD98-4702-8A54-48F468B28F2E}"/>
    <cellStyle name="Millares 13 2 7" xfId="17892" xr:uid="{55855ACE-523D-4AFA-A2AB-FEA2692D7AA9}"/>
    <cellStyle name="Millares 13 2 7 2" xfId="26842" xr:uid="{ABB54F6C-BD87-4DB3-8A66-E2AA411CB65D}"/>
    <cellStyle name="Millares 13 2 8" xfId="22369" xr:uid="{05166262-B077-44EA-A908-5BE5F39FFFF3}"/>
    <cellStyle name="Millares 13 3" xfId="13486" xr:uid="{3E974B48-A3C0-4B07-8D4D-ACC4328093BD}"/>
    <cellStyle name="Millares 13 3 2" xfId="13766" xr:uid="{26C0DDF3-BBA3-4C2A-9FD3-A2ACA5FE1DC4}"/>
    <cellStyle name="Millares 13 3 2 2" xfId="14320" xr:uid="{5C3DDE3C-C924-490F-8B97-9715DE2A502F}"/>
    <cellStyle name="Millares 13 3 2 2 2" xfId="15437" xr:uid="{94851965-7BA0-4062-A450-7E0E9091411C}"/>
    <cellStyle name="Millares 13 3 2 2 2 2" xfId="17686" xr:uid="{A402F7A0-6DA2-4FCC-946D-084A97ACD7F1}"/>
    <cellStyle name="Millares 13 3 2 2 2 2 2" xfId="22159" xr:uid="{E894393D-979D-43AF-9944-8CD15C74A88E}"/>
    <cellStyle name="Millares 13 3 2 2 2 2 2 2" xfId="31109" xr:uid="{A5859A63-5FFA-4A81-A9D3-B72ABF1E26DD}"/>
    <cellStyle name="Millares 13 3 2 2 2 2 3" xfId="26636" xr:uid="{6553CA6E-22E0-4AC6-A292-9EB61EA5D879}"/>
    <cellStyle name="Millares 13 3 2 2 2 3" xfId="19910" xr:uid="{5205DFB3-D0F0-47EA-8510-CB73903EAA3F}"/>
    <cellStyle name="Millares 13 3 2 2 2 3 2" xfId="28860" xr:uid="{0154BAF4-659A-4FF0-B004-4248D3AEF1FD}"/>
    <cellStyle name="Millares 13 3 2 2 2 4" xfId="24387" xr:uid="{EE7F8633-BE10-481E-B04F-65F1455C3A4E}"/>
    <cellStyle name="Millares 13 3 2 2 3" xfId="16569" xr:uid="{3CB4633F-6B64-47FA-8531-7639801E4FA5}"/>
    <cellStyle name="Millares 13 3 2 2 3 2" xfId="21042" xr:uid="{32F5B8A7-6CE8-4C72-89B2-CA7BE1B52D30}"/>
    <cellStyle name="Millares 13 3 2 2 3 2 2" xfId="29992" xr:uid="{CDDD7BFA-F65F-4A84-AB8A-0E124E8D8928}"/>
    <cellStyle name="Millares 13 3 2 2 3 3" xfId="25519" xr:uid="{A0918D89-8997-47C4-9AA6-C452F82771B4}"/>
    <cellStyle name="Millares 13 3 2 2 4" xfId="18793" xr:uid="{15DA3103-4488-4AB5-B60E-774C3093F1A9}"/>
    <cellStyle name="Millares 13 3 2 2 4 2" xfId="27743" xr:uid="{2A4D201A-B663-4F39-9577-ED2670EB3C0F}"/>
    <cellStyle name="Millares 13 3 2 2 5" xfId="23270" xr:uid="{9E34C26B-2651-429D-AF70-093AF9AF05B1}"/>
    <cellStyle name="Millares 13 3 2 3" xfId="14883" xr:uid="{9733BC4F-3F8B-4DF6-A2A2-91F996B3AD86}"/>
    <cellStyle name="Millares 13 3 2 3 2" xfId="17132" xr:uid="{9EC64C9C-BA1A-4E25-BF72-913D1001EF0B}"/>
    <cellStyle name="Millares 13 3 2 3 2 2" xfId="21605" xr:uid="{11FA77D0-3774-4D91-ADF2-21607B44E566}"/>
    <cellStyle name="Millares 13 3 2 3 2 2 2" xfId="30555" xr:uid="{939CADF6-2287-4A6D-9A03-488D08CF20DC}"/>
    <cellStyle name="Millares 13 3 2 3 2 3" xfId="26082" xr:uid="{6594E7AD-A604-421D-93E3-30774C2C3795}"/>
    <cellStyle name="Millares 13 3 2 3 3" xfId="19356" xr:uid="{74974592-9737-4FCC-9418-44873D343846}"/>
    <cellStyle name="Millares 13 3 2 3 3 2" xfId="28306" xr:uid="{A327A5D8-3D6B-4769-B2F2-1A85CA44922B}"/>
    <cellStyle name="Millares 13 3 2 3 4" xfId="23833" xr:uid="{42E48ED2-E824-461D-B739-BBF6753E718A}"/>
    <cellStyle name="Millares 13 3 2 4" xfId="16015" xr:uid="{7479E0D2-528B-455F-AA7F-BA7008C2DDDB}"/>
    <cellStyle name="Millares 13 3 2 4 2" xfId="20488" xr:uid="{473CFA30-2563-4F2F-9C64-06686D1D20F7}"/>
    <cellStyle name="Millares 13 3 2 4 2 2" xfId="29438" xr:uid="{F372DE6C-A567-40FC-96FB-9E1B4ACFCA01}"/>
    <cellStyle name="Millares 13 3 2 4 3" xfId="24965" xr:uid="{FD280054-1B90-4325-82D5-C17F1A568ACC}"/>
    <cellStyle name="Millares 13 3 2 5" xfId="18239" xr:uid="{C22D99A3-B42F-4175-9F05-0A3AFD15BF0D}"/>
    <cellStyle name="Millares 13 3 2 5 2" xfId="27189" xr:uid="{7987A2B7-B7A3-454C-8168-8266D09031A1}"/>
    <cellStyle name="Millares 13 3 2 6" xfId="22716" xr:uid="{0CFD3DE1-898F-451C-8C08-93F8AB710441}"/>
    <cellStyle name="Millares 13 3 3" xfId="14040" xr:uid="{8AFCD924-9423-4545-B9BD-A68E00518DE1}"/>
    <cellStyle name="Millares 13 3 3 2" xfId="15157" xr:uid="{EA23AAE4-7EE1-4A6A-8D9A-7A31DB7F6E8F}"/>
    <cellStyle name="Millares 13 3 3 2 2" xfId="17406" xr:uid="{C29E4213-6F02-40E9-8402-B211EA9FBAE6}"/>
    <cellStyle name="Millares 13 3 3 2 2 2" xfId="21879" xr:uid="{DC802BE3-48AC-4611-899C-58BE2619C0B3}"/>
    <cellStyle name="Millares 13 3 3 2 2 2 2" xfId="30829" xr:uid="{1EAA2457-0937-4695-A1B1-BDFB2D29336E}"/>
    <cellStyle name="Millares 13 3 3 2 2 3" xfId="26356" xr:uid="{3D604D17-174F-4B95-8BBD-E4E215B752B9}"/>
    <cellStyle name="Millares 13 3 3 2 3" xfId="19630" xr:uid="{F0E32855-609A-4946-872F-5671C4AFD96D}"/>
    <cellStyle name="Millares 13 3 3 2 3 2" xfId="28580" xr:uid="{5F4C0938-5D65-4E72-87C7-8ABB15CC50C5}"/>
    <cellStyle name="Millares 13 3 3 2 4" xfId="24107" xr:uid="{0FAB06FC-56AF-4C01-8035-CB4DDEB40AF5}"/>
    <cellStyle name="Millares 13 3 3 3" xfId="16289" xr:uid="{7E83FB15-AE15-4A24-B87A-110735496BE3}"/>
    <cellStyle name="Millares 13 3 3 3 2" xfId="20762" xr:uid="{322E176D-4524-4DE1-B86D-77B7E98D51A7}"/>
    <cellStyle name="Millares 13 3 3 3 2 2" xfId="29712" xr:uid="{D89BA11D-B4D6-4B37-B8B6-5384A6E5C345}"/>
    <cellStyle name="Millares 13 3 3 3 3" xfId="25239" xr:uid="{5B2A05C2-7DF0-4214-A823-124D64C1B832}"/>
    <cellStyle name="Millares 13 3 3 4" xfId="18513" xr:uid="{EA7DFDE8-15CC-4D8C-8E70-F31B2D8AE61B}"/>
    <cellStyle name="Millares 13 3 3 4 2" xfId="27463" xr:uid="{2FD8231C-FC26-4EEC-916D-E3D59D375C5D}"/>
    <cellStyle name="Millares 13 3 3 5" xfId="22990" xr:uid="{690970DD-FAC5-4F8C-80CE-FFFB9B69CF86}"/>
    <cellStyle name="Millares 13 3 4" xfId="14603" xr:uid="{D11714A7-448E-4F12-AF9B-1106F4FAA40C}"/>
    <cellStyle name="Millares 13 3 4 2" xfId="16852" xr:uid="{DCFAB6BF-315B-4393-B02E-7DED6DAA1B57}"/>
    <cellStyle name="Millares 13 3 4 2 2" xfId="21325" xr:uid="{3A862A3E-CEC0-4227-9D8F-1ED7DF19D81C}"/>
    <cellStyle name="Millares 13 3 4 2 2 2" xfId="30275" xr:uid="{C7DAB9A6-4967-420A-8BAA-A9BBE56ED108}"/>
    <cellStyle name="Millares 13 3 4 2 3" xfId="25802" xr:uid="{A1E8C02C-399C-4878-B2F0-5E1BE251628C}"/>
    <cellStyle name="Millares 13 3 4 3" xfId="19076" xr:uid="{72CB0EB5-1187-4976-BCDB-E826245B3AC5}"/>
    <cellStyle name="Millares 13 3 4 3 2" xfId="28026" xr:uid="{CB21DC5B-474E-4FCD-9251-30B4C1FD146B}"/>
    <cellStyle name="Millares 13 3 4 4" xfId="23553" xr:uid="{D9B55C73-D7E7-4EAE-92E6-4D274D4017CD}"/>
    <cellStyle name="Millares 13 3 5" xfId="15735" xr:uid="{0A8EC625-DA89-4947-B784-861260CA9764}"/>
    <cellStyle name="Millares 13 3 5 2" xfId="20208" xr:uid="{663E0477-22E2-46D4-9902-1DD37A8E0CFF}"/>
    <cellStyle name="Millares 13 3 5 2 2" xfId="29158" xr:uid="{6720B9C2-E532-468B-B00B-944596648C87}"/>
    <cellStyle name="Millares 13 3 5 3" xfId="24685" xr:uid="{441869A5-6CA9-4889-B766-086E3B2931D6}"/>
    <cellStyle name="Millares 13 3 6" xfId="17959" xr:uid="{CB0E3B89-218D-4974-BB61-646E03C191D7}"/>
    <cellStyle name="Millares 13 3 6 2" xfId="26909" xr:uid="{CE3341AD-E6B7-458F-A1C2-108EED4144B6}"/>
    <cellStyle name="Millares 13 3 7" xfId="22436" xr:uid="{3A82DD44-FCCE-438A-B7C5-2155EA71E72A}"/>
    <cellStyle name="Millares 13 4" xfId="13626" xr:uid="{CC7BE557-7B26-40B6-9E8D-4CDD55193B97}"/>
    <cellStyle name="Millares 13 4 2" xfId="14180" xr:uid="{568B81A1-E6C8-44FE-8866-F71E813CCA67}"/>
    <cellStyle name="Millares 13 4 2 2" xfId="15297" xr:uid="{FBCA64D0-F17E-481A-9A72-AA8B183C5912}"/>
    <cellStyle name="Millares 13 4 2 2 2" xfId="17546" xr:uid="{12EB1F0E-EF14-4F28-9B70-03AF12A0FB78}"/>
    <cellStyle name="Millares 13 4 2 2 2 2" xfId="22019" xr:uid="{4D1A7426-711B-4045-921F-375B854C399F}"/>
    <cellStyle name="Millares 13 4 2 2 2 2 2" xfId="30969" xr:uid="{35469943-88E8-4B71-B42E-ECF01DC7AF7E}"/>
    <cellStyle name="Millares 13 4 2 2 2 3" xfId="26496" xr:uid="{B821424D-7E49-4AA6-8544-52975AB22673}"/>
    <cellStyle name="Millares 13 4 2 2 3" xfId="19770" xr:uid="{9FDEA8B1-8611-4776-A902-723FCB07F039}"/>
    <cellStyle name="Millares 13 4 2 2 3 2" xfId="28720" xr:uid="{62F3078F-0E4C-48F3-8D44-25DF43DC033C}"/>
    <cellStyle name="Millares 13 4 2 2 4" xfId="24247" xr:uid="{0C7709EA-2757-4665-8731-6E2B177F5BC8}"/>
    <cellStyle name="Millares 13 4 2 3" xfId="16429" xr:uid="{FFBE0BAD-4BAD-4D46-8A40-E4B168FD190C}"/>
    <cellStyle name="Millares 13 4 2 3 2" xfId="20902" xr:uid="{2F063F80-0794-4C6D-90FD-1C00B0ADA133}"/>
    <cellStyle name="Millares 13 4 2 3 2 2" xfId="29852" xr:uid="{EB527A1B-8F94-4EFF-BF84-4EF738C2B846}"/>
    <cellStyle name="Millares 13 4 2 3 3" xfId="25379" xr:uid="{309A3931-D6D4-4CF3-9754-85653389DCF5}"/>
    <cellStyle name="Millares 13 4 2 4" xfId="18653" xr:uid="{C918328B-9BA9-44F8-9C1A-D7D5D5BDE074}"/>
    <cellStyle name="Millares 13 4 2 4 2" xfId="27603" xr:uid="{7512AA56-F3BA-467B-A88D-A28AC6E33FA4}"/>
    <cellStyle name="Millares 13 4 2 5" xfId="23130" xr:uid="{14AC5EFF-DCB4-40F3-A614-DA1734B12F88}"/>
    <cellStyle name="Millares 13 4 3" xfId="14743" xr:uid="{50DB2886-CD76-4118-96F8-DDC26913FFDA}"/>
    <cellStyle name="Millares 13 4 3 2" xfId="16992" xr:uid="{A99B1BA1-605F-43A5-99B5-32336F51494E}"/>
    <cellStyle name="Millares 13 4 3 2 2" xfId="21465" xr:uid="{770FB491-8CE7-490B-9FA7-93BB6A4E0F0D}"/>
    <cellStyle name="Millares 13 4 3 2 2 2" xfId="30415" xr:uid="{B9D76DD6-7AFB-417E-AE1F-01D12F3A0735}"/>
    <cellStyle name="Millares 13 4 3 2 3" xfId="25942" xr:uid="{0D4AF655-5047-4A9A-A7ED-D0FEAC797936}"/>
    <cellStyle name="Millares 13 4 3 3" xfId="19216" xr:uid="{D9EF716B-1B37-4DFF-A5D4-37A83CC10BE0}"/>
    <cellStyle name="Millares 13 4 3 3 2" xfId="28166" xr:uid="{586252F9-A961-423E-8EAA-20030E293CE1}"/>
    <cellStyle name="Millares 13 4 3 4" xfId="23693" xr:uid="{7B8D1572-6957-44A8-9988-54D7FF5ADA83}"/>
    <cellStyle name="Millares 13 4 4" xfId="15875" xr:uid="{3655163C-9457-4645-AB8A-C3C11334D061}"/>
    <cellStyle name="Millares 13 4 4 2" xfId="20348" xr:uid="{9AC7EE97-C4BA-4645-BB32-C6664F1DC5D7}"/>
    <cellStyle name="Millares 13 4 4 2 2" xfId="29298" xr:uid="{16A7E5A9-E5CE-49DF-BDAE-E003C039C43D}"/>
    <cellStyle name="Millares 13 4 4 3" xfId="24825" xr:uid="{D9640147-8D01-4B04-93DD-B094D04ACFEF}"/>
    <cellStyle name="Millares 13 4 5" xfId="18099" xr:uid="{7F4B3D26-FAEC-4564-A33C-1A1F38AA38F8}"/>
    <cellStyle name="Millares 13 4 5 2" xfId="27049" xr:uid="{E930DD68-EA22-48D7-805D-63387C2509C7}"/>
    <cellStyle name="Millares 13 4 6" xfId="22576" xr:uid="{378AD4DE-9A2D-4936-B67A-96EF5B07C670}"/>
    <cellStyle name="Millares 13 5" xfId="13900" xr:uid="{70AE6D4C-9D04-4A9D-9717-A320249537DE}"/>
    <cellStyle name="Millares 13 5 2" xfId="15017" xr:uid="{7DDBAC35-7D11-4184-821E-24490E1FCB66}"/>
    <cellStyle name="Millares 13 5 2 2" xfId="17266" xr:uid="{DACF6F3B-6B5F-45B6-9177-172AF068CF9A}"/>
    <cellStyle name="Millares 13 5 2 2 2" xfId="21739" xr:uid="{DC209F8B-0E8E-42FF-A29A-9861C3FA4A71}"/>
    <cellStyle name="Millares 13 5 2 2 2 2" xfId="30689" xr:uid="{1C278B5F-9792-45C7-B72A-D17B9A6DD36E}"/>
    <cellStyle name="Millares 13 5 2 2 3" xfId="26216" xr:uid="{0B2F65FF-9EF2-44E9-B133-927490FEE6CC}"/>
    <cellStyle name="Millares 13 5 2 3" xfId="19490" xr:uid="{9651D126-0FBB-4E1E-BC32-FC92492E8ADB}"/>
    <cellStyle name="Millares 13 5 2 3 2" xfId="28440" xr:uid="{2302EF03-B70F-4BDA-BF3B-F86B539E34F0}"/>
    <cellStyle name="Millares 13 5 2 4" xfId="23967" xr:uid="{F4EFF075-0AB9-48AE-ABC3-19678E2BC7A6}"/>
    <cellStyle name="Millares 13 5 3" xfId="16149" xr:uid="{437D09A8-AEAC-4F40-A7F3-9B137A8786DE}"/>
    <cellStyle name="Millares 13 5 3 2" xfId="20622" xr:uid="{102DED15-6171-4DA8-9FA7-7D719EFFCC8B}"/>
    <cellStyle name="Millares 13 5 3 2 2" xfId="29572" xr:uid="{78A8FEB9-98C7-433A-A76C-236F66DEE1B8}"/>
    <cellStyle name="Millares 13 5 3 3" xfId="25099" xr:uid="{EBAA3A1E-512E-4289-A0CC-40194ED5060A}"/>
    <cellStyle name="Millares 13 5 4" xfId="18373" xr:uid="{757DFD7F-0C70-43B1-9742-C0E58704AC20}"/>
    <cellStyle name="Millares 13 5 4 2" xfId="27323" xr:uid="{7C294332-4691-4191-A39F-954B50AEA2D4}"/>
    <cellStyle name="Millares 13 5 5" xfId="22850" xr:uid="{24831846-2354-48AE-9AEB-018CE6CA920C}"/>
    <cellStyle name="Millares 13 6" xfId="14463" xr:uid="{65045525-757B-451B-92C2-35CA4A42BA27}"/>
    <cellStyle name="Millares 13 6 2" xfId="16712" xr:uid="{861F62E6-80C7-49C7-96EF-4EE142544DD6}"/>
    <cellStyle name="Millares 13 6 2 2" xfId="21185" xr:uid="{8EB4AFB0-0E29-455B-A19C-CD23893B794F}"/>
    <cellStyle name="Millares 13 6 2 2 2" xfId="30135" xr:uid="{95624345-4508-44E2-9AFC-7B549485C45C}"/>
    <cellStyle name="Millares 13 6 2 3" xfId="25662" xr:uid="{1B147BF8-1AD3-487C-872E-3D4673A3CB99}"/>
    <cellStyle name="Millares 13 6 3" xfId="18936" xr:uid="{60EB9259-D0CB-40AC-8406-D7589F3F5FBB}"/>
    <cellStyle name="Millares 13 6 3 2" xfId="27886" xr:uid="{3636AA03-AB3C-451F-A19C-791579C6C202}"/>
    <cellStyle name="Millares 13 6 4" xfId="23413" xr:uid="{82624C4D-C7FD-4D8E-8A2B-2FABF156CEBA}"/>
    <cellStyle name="Millares 13 7" xfId="15595" xr:uid="{CF373D85-41BC-422E-9A57-CECF24E10E37}"/>
    <cellStyle name="Millares 13 7 2" xfId="20068" xr:uid="{A97F3C4B-0C85-427D-92FD-72FC9753C0AD}"/>
    <cellStyle name="Millares 13 7 2 2" xfId="29018" xr:uid="{9EB7B43D-FA2F-4B7D-9273-F8977D78F9EC}"/>
    <cellStyle name="Millares 13 7 3" xfId="24545" xr:uid="{EA429DE5-AA83-4849-810B-58843787A394}"/>
    <cellStyle name="Millares 13 8" xfId="17819" xr:uid="{48CD201B-A4B1-4241-9A53-2D9FED2FEDEF}"/>
    <cellStyle name="Millares 13 8 2" xfId="26769" xr:uid="{F6974F76-0BD4-43A9-86DF-F8D3A1D73DF3}"/>
    <cellStyle name="Millares 13 9" xfId="22296" xr:uid="{1076906B-8F71-41EA-A11A-9E1103DEB8AC}"/>
    <cellStyle name="Millares 14" xfId="13350" xr:uid="{32F439FB-667F-4DE1-9637-E21B424EB0E8}"/>
    <cellStyle name="Millares 14 2" xfId="13423" xr:uid="{29B38B43-6784-4FBF-89C4-B99C44B102F9}"/>
    <cellStyle name="Millares 14 2 2" xfId="13563" xr:uid="{4BA59125-5EDC-4B9C-B4E6-B96EE40A2AC6}"/>
    <cellStyle name="Millares 14 2 2 2" xfId="13843" xr:uid="{DA09C6B6-8281-471E-ACAA-F8C85F50CDBC}"/>
    <cellStyle name="Millares 14 2 2 2 2" xfId="14397" xr:uid="{479D5826-13E6-4C87-9468-9C0B184E5524}"/>
    <cellStyle name="Millares 14 2 2 2 2 2" xfId="15514" xr:uid="{D7FCC4B4-FB1E-43D2-BB4C-398DABF0B83F}"/>
    <cellStyle name="Millares 14 2 2 2 2 2 2" xfId="17763" xr:uid="{407C35BC-3AD9-42C9-A6B7-2A12F4774189}"/>
    <cellStyle name="Millares 14 2 2 2 2 2 2 2" xfId="22236" xr:uid="{343094BD-8B66-4FBD-9934-D93ACF2261F0}"/>
    <cellStyle name="Millares 14 2 2 2 2 2 2 2 2" xfId="31186" xr:uid="{24A2A76B-1272-4FCC-84D1-5A30CDC9FF1E}"/>
    <cellStyle name="Millares 14 2 2 2 2 2 2 3" xfId="26713" xr:uid="{D2A682CC-4358-4C9D-9B73-897AC5329C63}"/>
    <cellStyle name="Millares 14 2 2 2 2 2 3" xfId="19987" xr:uid="{41949EE3-198E-4DEE-AA17-5E33F5B71BCD}"/>
    <cellStyle name="Millares 14 2 2 2 2 2 3 2" xfId="28937" xr:uid="{D2B8AA14-A264-44C8-9A52-BB480979E3B0}"/>
    <cellStyle name="Millares 14 2 2 2 2 2 4" xfId="24464" xr:uid="{2BB5F502-C14F-42F9-BDDD-114BB05F9716}"/>
    <cellStyle name="Millares 14 2 2 2 2 3" xfId="16646" xr:uid="{070BE61D-1308-45BB-A191-4ADF8B07BF40}"/>
    <cellStyle name="Millares 14 2 2 2 2 3 2" xfId="21119" xr:uid="{839A444A-14C2-45F4-B392-22B65C538BFF}"/>
    <cellStyle name="Millares 14 2 2 2 2 3 2 2" xfId="30069" xr:uid="{8E37D75B-5B44-4720-BE6F-B8E853D4B833}"/>
    <cellStyle name="Millares 14 2 2 2 2 3 3" xfId="25596" xr:uid="{C6DB600A-1C41-4532-95AC-938CD0F2EF70}"/>
    <cellStyle name="Millares 14 2 2 2 2 4" xfId="18870" xr:uid="{3FE7B7FC-72D9-406E-A430-B83402EFF545}"/>
    <cellStyle name="Millares 14 2 2 2 2 4 2" xfId="27820" xr:uid="{48915439-367D-4F84-A468-A4D999F7B413}"/>
    <cellStyle name="Millares 14 2 2 2 2 5" xfId="23347" xr:uid="{FD6F5E8D-68CD-461F-9A70-BFEE802F2260}"/>
    <cellStyle name="Millares 14 2 2 2 3" xfId="14960" xr:uid="{320C948A-7795-49D4-9F9D-02A244CFDCE9}"/>
    <cellStyle name="Millares 14 2 2 2 3 2" xfId="17209" xr:uid="{0075975D-4862-4167-A2B3-C217F37D81D8}"/>
    <cellStyle name="Millares 14 2 2 2 3 2 2" xfId="21682" xr:uid="{5DD432D4-0AE2-4AC6-A21F-0EB4ED89031C}"/>
    <cellStyle name="Millares 14 2 2 2 3 2 2 2" xfId="30632" xr:uid="{0C374819-B155-40DB-91E2-E7BEE2D8DB89}"/>
    <cellStyle name="Millares 14 2 2 2 3 2 3" xfId="26159" xr:uid="{A03D53DD-6600-4E35-BBF6-41D4A4BD6414}"/>
    <cellStyle name="Millares 14 2 2 2 3 3" xfId="19433" xr:uid="{10A8767B-51CB-4FBF-9B47-AA128B12CDCE}"/>
    <cellStyle name="Millares 14 2 2 2 3 3 2" xfId="28383" xr:uid="{56C310BF-0773-4EEC-8F64-8370644459CE}"/>
    <cellStyle name="Millares 14 2 2 2 3 4" xfId="23910" xr:uid="{8137B73F-56F3-4B75-BD32-28630D39577F}"/>
    <cellStyle name="Millares 14 2 2 2 4" xfId="16092" xr:uid="{6E225D49-D82B-45E8-A46C-9ED46E2C0B64}"/>
    <cellStyle name="Millares 14 2 2 2 4 2" xfId="20565" xr:uid="{91E5D11C-B1D1-4195-95E5-C7825BBDAA64}"/>
    <cellStyle name="Millares 14 2 2 2 4 2 2" xfId="29515" xr:uid="{AC74A3E2-DF8F-4D28-9D57-DA47EA428731}"/>
    <cellStyle name="Millares 14 2 2 2 4 3" xfId="25042" xr:uid="{EB9F7569-D626-49EA-8D45-A34E2A6DF4DC}"/>
    <cellStyle name="Millares 14 2 2 2 5" xfId="18316" xr:uid="{C8149E4B-9AF3-4174-87F2-C1C82C8A7E46}"/>
    <cellStyle name="Millares 14 2 2 2 5 2" xfId="27266" xr:uid="{621AA118-9632-45D3-868D-F1ACDA8026DD}"/>
    <cellStyle name="Millares 14 2 2 2 6" xfId="22793" xr:uid="{1AB1C1F2-17A4-43A9-8A7C-43FEDDB22802}"/>
    <cellStyle name="Millares 14 2 2 3" xfId="14117" xr:uid="{CE9B9AE4-FF99-4012-A29F-1A715A820989}"/>
    <cellStyle name="Millares 14 2 2 3 2" xfId="15234" xr:uid="{E9067E7C-718B-4572-809F-0D9E24E163BC}"/>
    <cellStyle name="Millares 14 2 2 3 2 2" xfId="17483" xr:uid="{BA8F1D47-283E-4526-A3C1-4E69BDDBA7DC}"/>
    <cellStyle name="Millares 14 2 2 3 2 2 2" xfId="21956" xr:uid="{09E20016-616C-40D4-99A8-1270D16431EC}"/>
    <cellStyle name="Millares 14 2 2 3 2 2 2 2" xfId="30906" xr:uid="{87FEB34F-DB45-41B1-8649-9DD53E4C80A6}"/>
    <cellStyle name="Millares 14 2 2 3 2 2 3" xfId="26433" xr:uid="{8F566FA9-24FC-4CF9-A158-4EB0583ADF32}"/>
    <cellStyle name="Millares 14 2 2 3 2 3" xfId="19707" xr:uid="{FB92A969-E383-499B-B3AF-B685CC06C18F}"/>
    <cellStyle name="Millares 14 2 2 3 2 3 2" xfId="28657" xr:uid="{3A3FB9CB-D6F6-4DDF-AEAB-40A61B852815}"/>
    <cellStyle name="Millares 14 2 2 3 2 4" xfId="24184" xr:uid="{81BCE2AE-7E5B-48B1-8A49-3CDF4B8805ED}"/>
    <cellStyle name="Millares 14 2 2 3 3" xfId="16366" xr:uid="{61439C99-9028-43B4-BE52-167180076F3F}"/>
    <cellStyle name="Millares 14 2 2 3 3 2" xfId="20839" xr:uid="{3693E9EC-4DC8-42AB-A615-BE9875D651CE}"/>
    <cellStyle name="Millares 14 2 2 3 3 2 2" xfId="29789" xr:uid="{85AD722C-635C-4A04-ABC8-F0A45CAC2D00}"/>
    <cellStyle name="Millares 14 2 2 3 3 3" xfId="25316" xr:uid="{DF9070F6-87B1-40F1-887E-A1269F053B98}"/>
    <cellStyle name="Millares 14 2 2 3 4" xfId="18590" xr:uid="{77E38427-FAB1-4485-B043-35631F30ACBC}"/>
    <cellStyle name="Millares 14 2 2 3 4 2" xfId="27540" xr:uid="{53521E8D-0648-4C4D-A053-BD5D268FE61D}"/>
    <cellStyle name="Millares 14 2 2 3 5" xfId="23067" xr:uid="{1B9E5F49-4E71-44C4-B73A-CA7BD7AB55C2}"/>
    <cellStyle name="Millares 14 2 2 4" xfId="14680" xr:uid="{5457E742-25A1-4942-9570-589019694A06}"/>
    <cellStyle name="Millares 14 2 2 4 2" xfId="16929" xr:uid="{AB3A62B9-D700-46C6-891A-B746BB4DCF7E}"/>
    <cellStyle name="Millares 14 2 2 4 2 2" xfId="21402" xr:uid="{B829DC6B-7580-4316-8602-C324CAE42767}"/>
    <cellStyle name="Millares 14 2 2 4 2 2 2" xfId="30352" xr:uid="{A828DF69-797F-4B6F-A4A2-D0D1EE02BD4C}"/>
    <cellStyle name="Millares 14 2 2 4 2 3" xfId="25879" xr:uid="{0269EFD2-E604-42A4-B53D-F907F431D8BC}"/>
    <cellStyle name="Millares 14 2 2 4 3" xfId="19153" xr:uid="{AA778307-16EE-4AFD-ABC2-4EF55425009E}"/>
    <cellStyle name="Millares 14 2 2 4 3 2" xfId="28103" xr:uid="{66F14468-5547-40F1-A1DF-EEF29BFC900E}"/>
    <cellStyle name="Millares 14 2 2 4 4" xfId="23630" xr:uid="{C9EA6F98-AF0F-4682-A74D-FBC00C8487B8}"/>
    <cellStyle name="Millares 14 2 2 5" xfId="15812" xr:uid="{12E078F2-B81F-4564-B038-DE7E430B80F4}"/>
    <cellStyle name="Millares 14 2 2 5 2" xfId="20285" xr:uid="{EA825B47-E046-4F4B-9A25-7B6D66172D52}"/>
    <cellStyle name="Millares 14 2 2 5 2 2" xfId="29235" xr:uid="{1F8EB91E-29C3-4CDF-9452-D2B06A60B006}"/>
    <cellStyle name="Millares 14 2 2 5 3" xfId="24762" xr:uid="{A19E8AB9-C6E5-4760-9D84-2DDC420E902B}"/>
    <cellStyle name="Millares 14 2 2 6" xfId="18036" xr:uid="{5EC04FB1-44B9-47A5-85DA-FD5C1DE21BFD}"/>
    <cellStyle name="Millares 14 2 2 6 2" xfId="26986" xr:uid="{7FC35291-FA78-49BE-953D-7E0B584DED71}"/>
    <cellStyle name="Millares 14 2 2 7" xfId="22513" xr:uid="{4FA13C01-E488-4EBF-91AA-F5EC85D9848B}"/>
    <cellStyle name="Millares 14 2 3" xfId="13703" xr:uid="{EE170B4D-E8B7-44F8-92E2-26EDC6212B17}"/>
    <cellStyle name="Millares 14 2 3 2" xfId="14257" xr:uid="{E3FD6B1F-CDCA-434A-95D7-706E58D70818}"/>
    <cellStyle name="Millares 14 2 3 2 2" xfId="15374" xr:uid="{61640E39-6EB9-47BD-8739-A801FF15F39E}"/>
    <cellStyle name="Millares 14 2 3 2 2 2" xfId="17623" xr:uid="{CE489A00-BC4C-47F5-88BE-A2B44079105E}"/>
    <cellStyle name="Millares 14 2 3 2 2 2 2" xfId="22096" xr:uid="{DBB15CF8-6802-4168-8B5D-D21D90F6760F}"/>
    <cellStyle name="Millares 14 2 3 2 2 2 2 2" xfId="31046" xr:uid="{9FB44FFE-2229-43A0-8343-56BC37C15398}"/>
    <cellStyle name="Millares 14 2 3 2 2 2 3" xfId="26573" xr:uid="{21396712-2774-4FCB-824E-75DD3CC2F41F}"/>
    <cellStyle name="Millares 14 2 3 2 2 3" xfId="19847" xr:uid="{AE28953F-012A-4000-9D2D-D061B55475E5}"/>
    <cellStyle name="Millares 14 2 3 2 2 3 2" xfId="28797" xr:uid="{D54C9EA1-4C2E-4C1C-8AB3-C9AA891DB42C}"/>
    <cellStyle name="Millares 14 2 3 2 2 4" xfId="24324" xr:uid="{129DC0EC-7690-4A25-8073-1F91F8230DED}"/>
    <cellStyle name="Millares 14 2 3 2 3" xfId="16506" xr:uid="{0E864BE7-FAF8-4C1F-95EB-A9A635C49219}"/>
    <cellStyle name="Millares 14 2 3 2 3 2" xfId="20979" xr:uid="{B64B2965-0B56-4D9C-86F9-2B97A668CEB9}"/>
    <cellStyle name="Millares 14 2 3 2 3 2 2" xfId="29929" xr:uid="{BA4DFC3C-3DDF-4154-8A6E-683E06928356}"/>
    <cellStyle name="Millares 14 2 3 2 3 3" xfId="25456" xr:uid="{4F715D2E-1EEE-4C40-BA34-B9B6D202322B}"/>
    <cellStyle name="Millares 14 2 3 2 4" xfId="18730" xr:uid="{5B227473-E4B8-46DD-9827-A10783B1B52D}"/>
    <cellStyle name="Millares 14 2 3 2 4 2" xfId="27680" xr:uid="{EA07A0EA-DE4B-4143-A92A-4E291EE3B2F7}"/>
    <cellStyle name="Millares 14 2 3 2 5" xfId="23207" xr:uid="{72E4C77A-BFD3-4839-ABE1-115D50079550}"/>
    <cellStyle name="Millares 14 2 3 3" xfId="14820" xr:uid="{72AC0524-9FB2-4E6A-9E1A-2196C38B67ED}"/>
    <cellStyle name="Millares 14 2 3 3 2" xfId="17069" xr:uid="{34BAFAF0-8C27-4EDB-8629-E8A0C98AC49E}"/>
    <cellStyle name="Millares 14 2 3 3 2 2" xfId="21542" xr:uid="{BE61E0A0-E90F-47A8-AD44-A9499042699B}"/>
    <cellStyle name="Millares 14 2 3 3 2 2 2" xfId="30492" xr:uid="{95C029E4-22C7-4AB6-AA15-7E059B7FEB98}"/>
    <cellStyle name="Millares 14 2 3 3 2 3" xfId="26019" xr:uid="{C01252A7-74E3-4C03-A80F-92B9FA86EC4F}"/>
    <cellStyle name="Millares 14 2 3 3 3" xfId="19293" xr:uid="{2E6BF767-01D1-4A72-A1EC-96FCD7A6FD75}"/>
    <cellStyle name="Millares 14 2 3 3 3 2" xfId="28243" xr:uid="{397FF9A5-F04F-441D-9F1C-D0DC5EB54EB1}"/>
    <cellStyle name="Millares 14 2 3 3 4" xfId="23770" xr:uid="{EF9EF4B2-0B61-42A3-9536-8A063F878D19}"/>
    <cellStyle name="Millares 14 2 3 4" xfId="15952" xr:uid="{A0DF6067-AC6A-4043-BF88-57940BCECBB5}"/>
    <cellStyle name="Millares 14 2 3 4 2" xfId="20425" xr:uid="{6AC561F8-718A-46F2-8A18-9B3687798D99}"/>
    <cellStyle name="Millares 14 2 3 4 2 2" xfId="29375" xr:uid="{B76771C2-1A4B-4E8E-9EB7-69C30F53DE9E}"/>
    <cellStyle name="Millares 14 2 3 4 3" xfId="24902" xr:uid="{2B76472E-6122-4EA2-B760-58CA59B4BAA7}"/>
    <cellStyle name="Millares 14 2 3 5" xfId="18176" xr:uid="{444669D8-86F6-4468-AF64-3C90B336D5AE}"/>
    <cellStyle name="Millares 14 2 3 5 2" xfId="27126" xr:uid="{330CDDB0-CFFA-4824-AD76-3C518CE8CBC9}"/>
    <cellStyle name="Millares 14 2 3 6" xfId="22653" xr:uid="{ABDEFF56-3536-4792-BDD6-ECE760441D3F}"/>
    <cellStyle name="Millares 14 2 4" xfId="13977" xr:uid="{51D5B0FE-55E5-4543-BF1C-BC9A44E1E08C}"/>
    <cellStyle name="Millares 14 2 4 2" xfId="15094" xr:uid="{F27D3C13-DEAE-4DA0-B553-F6A73DD8952D}"/>
    <cellStyle name="Millares 14 2 4 2 2" xfId="17343" xr:uid="{F9E66153-CEDE-4764-820B-D6DAC8069AB8}"/>
    <cellStyle name="Millares 14 2 4 2 2 2" xfId="21816" xr:uid="{F1C262A9-7E2F-4916-9133-4F1A0DD39478}"/>
    <cellStyle name="Millares 14 2 4 2 2 2 2" xfId="30766" xr:uid="{82637780-4E3E-4031-96B9-92FEBFC34281}"/>
    <cellStyle name="Millares 14 2 4 2 2 3" xfId="26293" xr:uid="{05D66D52-B44E-4F33-8116-8BD971377A0F}"/>
    <cellStyle name="Millares 14 2 4 2 3" xfId="19567" xr:uid="{8EE25DE6-18FA-4237-BFD9-EDB5D3934ECA}"/>
    <cellStyle name="Millares 14 2 4 2 3 2" xfId="28517" xr:uid="{B8D4492C-F68B-47AB-9FE4-0A4A61CDE3EC}"/>
    <cellStyle name="Millares 14 2 4 2 4" xfId="24044" xr:uid="{A3DB3366-B939-4F72-8197-02E7BB85BA57}"/>
    <cellStyle name="Millares 14 2 4 3" xfId="16226" xr:uid="{AD26F141-D247-4160-9B59-0B0315C284D3}"/>
    <cellStyle name="Millares 14 2 4 3 2" xfId="20699" xr:uid="{F415D1A3-CD20-4FB3-9F45-690DE5B46302}"/>
    <cellStyle name="Millares 14 2 4 3 2 2" xfId="29649" xr:uid="{928A99F6-12EB-47C3-8B1D-577D89407146}"/>
    <cellStyle name="Millares 14 2 4 3 3" xfId="25176" xr:uid="{9D767A8F-4534-46CC-8DB1-4DCC27E6FC31}"/>
    <cellStyle name="Millares 14 2 4 4" xfId="18450" xr:uid="{1F4DCB74-4882-4BC0-A378-1D1EACE36A5F}"/>
    <cellStyle name="Millares 14 2 4 4 2" xfId="27400" xr:uid="{AF742383-9F0F-4018-A1BA-C8B7A8C716FE}"/>
    <cellStyle name="Millares 14 2 4 5" xfId="22927" xr:uid="{0EFD5A6A-1CE1-4A76-8687-89DEB0644C66}"/>
    <cellStyle name="Millares 14 2 5" xfId="14540" xr:uid="{685AA64A-653A-434D-AA64-FABDBF3A56B5}"/>
    <cellStyle name="Millares 14 2 5 2" xfId="16789" xr:uid="{CF27F81F-BB6E-45CF-8C33-35FFEB47EF49}"/>
    <cellStyle name="Millares 14 2 5 2 2" xfId="21262" xr:uid="{454F45A0-7397-43BE-9D69-CF324836B7C8}"/>
    <cellStyle name="Millares 14 2 5 2 2 2" xfId="30212" xr:uid="{8E848C84-BF6F-4258-8FD6-5B7264A2D908}"/>
    <cellStyle name="Millares 14 2 5 2 3" xfId="25739" xr:uid="{AD6CBF59-6168-4260-8CBB-DC8E9E657317}"/>
    <cellStyle name="Millares 14 2 5 3" xfId="19013" xr:uid="{6F51397D-8605-4E34-A212-706949B0658E}"/>
    <cellStyle name="Millares 14 2 5 3 2" xfId="27963" xr:uid="{B5FE1E9E-E4D5-425C-B6AF-2733BF5C122A}"/>
    <cellStyle name="Millares 14 2 5 4" xfId="23490" xr:uid="{77699A48-7C57-4F2A-9198-F586DFE1E8AD}"/>
    <cellStyle name="Millares 14 2 6" xfId="15672" xr:uid="{638EAEA0-2D46-4EE6-BD45-BBF1E8CD0F6B}"/>
    <cellStyle name="Millares 14 2 6 2" xfId="20145" xr:uid="{5207FF4F-85E3-4EDF-BD80-1D49F0042D95}"/>
    <cellStyle name="Millares 14 2 6 2 2" xfId="29095" xr:uid="{ACED7AE9-ED6E-4063-8A63-F54C77ADA065}"/>
    <cellStyle name="Millares 14 2 6 3" xfId="24622" xr:uid="{267058FF-DC85-45BC-B79B-476EEC1DCEAC}"/>
    <cellStyle name="Millares 14 2 7" xfId="17896" xr:uid="{E2D8662F-79D9-4442-A75F-1A7240E7C633}"/>
    <cellStyle name="Millares 14 2 7 2" xfId="26846" xr:uid="{01C37DA6-531C-4FE8-8BF6-E380FC17D6F8}"/>
    <cellStyle name="Millares 14 2 8" xfId="22373" xr:uid="{6A45D9F2-AFAA-47FD-8E11-5FFEFAF07B58}"/>
    <cellStyle name="Millares 14 3" xfId="13490" xr:uid="{90E74D46-9162-43D6-BDAC-0806E55EA1C3}"/>
    <cellStyle name="Millares 14 3 2" xfId="13770" xr:uid="{0900ABDC-BB70-4598-8073-85FC7CF95B59}"/>
    <cellStyle name="Millares 14 3 2 2" xfId="14324" xr:uid="{692704B4-2A1A-4370-9BE2-5B45C4AB1B26}"/>
    <cellStyle name="Millares 14 3 2 2 2" xfId="15441" xr:uid="{0E44EDC3-D5FB-46AE-B93B-C5FA52490858}"/>
    <cellStyle name="Millares 14 3 2 2 2 2" xfId="17690" xr:uid="{E6C8A26F-9B8B-4BAA-A8FC-E08E8B9E63FA}"/>
    <cellStyle name="Millares 14 3 2 2 2 2 2" xfId="22163" xr:uid="{2B123276-4060-40AE-985D-72BCAA93FEB2}"/>
    <cellStyle name="Millares 14 3 2 2 2 2 2 2" xfId="31113" xr:uid="{B80ED5C6-1EBF-4897-92A2-9216BF562632}"/>
    <cellStyle name="Millares 14 3 2 2 2 2 3" xfId="26640" xr:uid="{C2A43374-E7F4-47EF-9FFB-67B23B0E806D}"/>
    <cellStyle name="Millares 14 3 2 2 2 3" xfId="19914" xr:uid="{C888574C-ABBA-47B7-B32C-93C19C71400E}"/>
    <cellStyle name="Millares 14 3 2 2 2 3 2" xfId="28864" xr:uid="{48DF0AB6-165E-4972-9C00-55D94C56DE29}"/>
    <cellStyle name="Millares 14 3 2 2 2 4" xfId="24391" xr:uid="{90288881-A51D-44B1-8E8F-7394D6D737A9}"/>
    <cellStyle name="Millares 14 3 2 2 3" xfId="16573" xr:uid="{28A6AE99-F060-4FFA-BFB7-990DDBF3B9C9}"/>
    <cellStyle name="Millares 14 3 2 2 3 2" xfId="21046" xr:uid="{5EA67299-D7E0-415C-9C91-AF0E2EDB1FD4}"/>
    <cellStyle name="Millares 14 3 2 2 3 2 2" xfId="29996" xr:uid="{C486936D-1D8B-44E2-9E82-D25B42015994}"/>
    <cellStyle name="Millares 14 3 2 2 3 3" xfId="25523" xr:uid="{81CD9FD2-BF97-4AA3-80D5-E314311A3390}"/>
    <cellStyle name="Millares 14 3 2 2 4" xfId="18797" xr:uid="{8B753D04-CA53-489F-9147-542C31E4A1F5}"/>
    <cellStyle name="Millares 14 3 2 2 4 2" xfId="27747" xr:uid="{DC4A3DF2-28D7-471A-93A8-2D8D05490FF4}"/>
    <cellStyle name="Millares 14 3 2 2 5" xfId="23274" xr:uid="{13B1C1CB-CC8A-4E27-AA97-205825566C9D}"/>
    <cellStyle name="Millares 14 3 2 3" xfId="14887" xr:uid="{7049A664-537B-46E6-B86E-104279509C14}"/>
    <cellStyle name="Millares 14 3 2 3 2" xfId="17136" xr:uid="{288C732D-CC8F-4CCF-8559-3D68CE0CC65B}"/>
    <cellStyle name="Millares 14 3 2 3 2 2" xfId="21609" xr:uid="{AA26B5D1-C70F-4082-8869-F960FFBEE666}"/>
    <cellStyle name="Millares 14 3 2 3 2 2 2" xfId="30559" xr:uid="{0EBA55AB-001F-4D72-9CCC-C1A6FBD2956F}"/>
    <cellStyle name="Millares 14 3 2 3 2 3" xfId="26086" xr:uid="{866CD88B-EABF-4A45-9BD6-671869842FC2}"/>
    <cellStyle name="Millares 14 3 2 3 3" xfId="19360" xr:uid="{2C54B8C3-62A3-4C9B-AF5E-3DC23BBB39C1}"/>
    <cellStyle name="Millares 14 3 2 3 3 2" xfId="28310" xr:uid="{3A016E72-327E-419C-A705-FABAE852277C}"/>
    <cellStyle name="Millares 14 3 2 3 4" xfId="23837" xr:uid="{48657A0A-AE24-48E8-A597-8D682F864A82}"/>
    <cellStyle name="Millares 14 3 2 4" xfId="16019" xr:uid="{D9C8F4F0-5C8A-4B9F-9703-D42F5FC35F84}"/>
    <cellStyle name="Millares 14 3 2 4 2" xfId="20492" xr:uid="{3838E543-E631-4D81-B994-58C69C5E0AF7}"/>
    <cellStyle name="Millares 14 3 2 4 2 2" xfId="29442" xr:uid="{6A05B3CB-5D6D-4AFA-AAA7-1BC8E2790D67}"/>
    <cellStyle name="Millares 14 3 2 4 3" xfId="24969" xr:uid="{E7FCB9C1-37A5-47C7-9F87-B2E57D8F40AD}"/>
    <cellStyle name="Millares 14 3 2 5" xfId="18243" xr:uid="{134DC130-4C51-417F-A256-F093FCBC0ECB}"/>
    <cellStyle name="Millares 14 3 2 5 2" xfId="27193" xr:uid="{7ECFBD79-010A-4579-8A4A-F9EDC1324447}"/>
    <cellStyle name="Millares 14 3 2 6" xfId="22720" xr:uid="{D93BBAB3-4B08-4213-9581-571060E11B98}"/>
    <cellStyle name="Millares 14 3 3" xfId="14044" xr:uid="{660F6E8F-950C-40F8-9DBF-179CEB63D9E0}"/>
    <cellStyle name="Millares 14 3 3 2" xfId="15161" xr:uid="{574F9383-074C-4C33-8EB4-77A32FFAA523}"/>
    <cellStyle name="Millares 14 3 3 2 2" xfId="17410" xr:uid="{F9705079-6E2B-4732-A891-0AA44A33000E}"/>
    <cellStyle name="Millares 14 3 3 2 2 2" xfId="21883" xr:uid="{9FD49882-B167-4F85-8684-D6619F02AADD}"/>
    <cellStyle name="Millares 14 3 3 2 2 2 2" xfId="30833" xr:uid="{8B9DA295-A043-4500-9A32-2E5356D6B38C}"/>
    <cellStyle name="Millares 14 3 3 2 2 3" xfId="26360" xr:uid="{F824A15B-383A-4F01-9AE7-DBF469E34B57}"/>
    <cellStyle name="Millares 14 3 3 2 3" xfId="19634" xr:uid="{5B94F84D-308A-4B32-8E46-C1E3CA4E852A}"/>
    <cellStyle name="Millares 14 3 3 2 3 2" xfId="28584" xr:uid="{6ED40E23-F717-415E-83D1-AD18109488E6}"/>
    <cellStyle name="Millares 14 3 3 2 4" xfId="24111" xr:uid="{BEAE04D2-669B-4191-BD15-B83C2C9ECD49}"/>
    <cellStyle name="Millares 14 3 3 3" xfId="16293" xr:uid="{B35CF9E7-4138-4282-A33A-2EE6BF778B30}"/>
    <cellStyle name="Millares 14 3 3 3 2" xfId="20766" xr:uid="{2BD8D2F1-22F0-4912-8F1E-A56798EBB6E6}"/>
    <cellStyle name="Millares 14 3 3 3 2 2" xfId="29716" xr:uid="{60024A3E-FFC5-4F77-BE53-B23438FDDAD5}"/>
    <cellStyle name="Millares 14 3 3 3 3" xfId="25243" xr:uid="{612FBFBC-5AFA-4EF1-A5A0-945E544354AE}"/>
    <cellStyle name="Millares 14 3 3 4" xfId="18517" xr:uid="{B9B84FDD-9E57-44AA-92B7-4436894A36BC}"/>
    <cellStyle name="Millares 14 3 3 4 2" xfId="27467" xr:uid="{5F6316E1-8277-4B8C-BCFB-0E37F92EC679}"/>
    <cellStyle name="Millares 14 3 3 5" xfId="22994" xr:uid="{D15F5B57-D1E5-4F24-A42C-7D315CA153BC}"/>
    <cellStyle name="Millares 14 3 4" xfId="14607" xr:uid="{70BB3D6C-A517-4C5B-91C1-FEEFB35ABDE2}"/>
    <cellStyle name="Millares 14 3 4 2" xfId="16856" xr:uid="{2149926D-2EA2-4724-B516-C2C63ADCC93B}"/>
    <cellStyle name="Millares 14 3 4 2 2" xfId="21329" xr:uid="{439B0A85-DE7E-4F96-8FE5-F3025D85050B}"/>
    <cellStyle name="Millares 14 3 4 2 2 2" xfId="30279" xr:uid="{5E580FDE-261B-42FA-A55E-496106308942}"/>
    <cellStyle name="Millares 14 3 4 2 3" xfId="25806" xr:uid="{9C462279-6FBB-48C7-911C-47177823D2AB}"/>
    <cellStyle name="Millares 14 3 4 3" xfId="19080" xr:uid="{C86ECD27-F6A7-4CAD-B081-C37CE13B1666}"/>
    <cellStyle name="Millares 14 3 4 3 2" xfId="28030" xr:uid="{A79E9023-1DCC-483D-AEA9-25FBE3B454AC}"/>
    <cellStyle name="Millares 14 3 4 4" xfId="23557" xr:uid="{5790458E-1F21-47BD-AAD9-2A23F96CA64B}"/>
    <cellStyle name="Millares 14 3 5" xfId="15739" xr:uid="{3B6BEA5D-2C51-4774-A454-00CC5F2BA243}"/>
    <cellStyle name="Millares 14 3 5 2" xfId="20212" xr:uid="{34C09DBE-EDEE-413F-846B-83B88948993D}"/>
    <cellStyle name="Millares 14 3 5 2 2" xfId="29162" xr:uid="{C3F349C0-4A2C-45C2-8358-5AB825E641DC}"/>
    <cellStyle name="Millares 14 3 5 3" xfId="24689" xr:uid="{D6AE718E-4DEB-456F-8E14-056FE98CDD4B}"/>
    <cellStyle name="Millares 14 3 6" xfId="17963" xr:uid="{D1E6EDD2-2B02-4874-9452-13695DD7D771}"/>
    <cellStyle name="Millares 14 3 6 2" xfId="26913" xr:uid="{F3D68B0D-C34D-4EBE-A5A1-527D6FCF6E7B}"/>
    <cellStyle name="Millares 14 3 7" xfId="22440" xr:uid="{ADA8329F-BD96-4408-BD83-5687A5CDC805}"/>
    <cellStyle name="Millares 14 4" xfId="13630" xr:uid="{57AFB109-8638-434C-8DFB-54D902D01335}"/>
    <cellStyle name="Millares 14 4 2" xfId="14184" xr:uid="{4989E038-F865-4E23-B7D7-1138E457D50D}"/>
    <cellStyle name="Millares 14 4 2 2" xfId="15301" xr:uid="{C926E900-85FB-41BC-90A7-70D632ED917E}"/>
    <cellStyle name="Millares 14 4 2 2 2" xfId="17550" xr:uid="{5D289F55-97D0-4B18-BD9F-7D635C745960}"/>
    <cellStyle name="Millares 14 4 2 2 2 2" xfId="22023" xr:uid="{D6CC8C96-7626-4E1B-9424-48F42777A982}"/>
    <cellStyle name="Millares 14 4 2 2 2 2 2" xfId="30973" xr:uid="{4A279633-5F78-4243-BCCB-4D8A26C58EBE}"/>
    <cellStyle name="Millares 14 4 2 2 2 3" xfId="26500" xr:uid="{CD95C938-A598-48A3-ABF4-F2B730F66E1E}"/>
    <cellStyle name="Millares 14 4 2 2 3" xfId="19774" xr:uid="{35FE71C2-5A38-412C-8CF8-FD85CEA06780}"/>
    <cellStyle name="Millares 14 4 2 2 3 2" xfId="28724" xr:uid="{3AD070B0-649E-4188-8115-1B106114B167}"/>
    <cellStyle name="Millares 14 4 2 2 4" xfId="24251" xr:uid="{7FFD2D36-11E7-4F8F-B11B-B9F0E7BAE009}"/>
    <cellStyle name="Millares 14 4 2 3" xfId="16433" xr:uid="{3DCA3B93-B3B2-4FD4-8020-D3BECE14B38E}"/>
    <cellStyle name="Millares 14 4 2 3 2" xfId="20906" xr:uid="{201402E9-9A21-4ABA-A5C0-87070BC842FC}"/>
    <cellStyle name="Millares 14 4 2 3 2 2" xfId="29856" xr:uid="{F22E85A7-85AE-43D7-938E-788B0BE03348}"/>
    <cellStyle name="Millares 14 4 2 3 3" xfId="25383" xr:uid="{16DA51EE-36D8-4B5B-9BF3-082B05780498}"/>
    <cellStyle name="Millares 14 4 2 4" xfId="18657" xr:uid="{36314525-E77D-4C2B-943A-A64A5937F61B}"/>
    <cellStyle name="Millares 14 4 2 4 2" xfId="27607" xr:uid="{8E699C4A-FF26-470B-8D80-5E94602582C0}"/>
    <cellStyle name="Millares 14 4 2 5" xfId="23134" xr:uid="{65143B47-9785-458C-B9B1-E7F290D9E4BA}"/>
    <cellStyle name="Millares 14 4 3" xfId="14747" xr:uid="{AF9E178C-15EA-4E6C-A26A-C940683DC78F}"/>
    <cellStyle name="Millares 14 4 3 2" xfId="16996" xr:uid="{B65E8715-7193-4B55-9DA8-F51752958489}"/>
    <cellStyle name="Millares 14 4 3 2 2" xfId="21469" xr:uid="{44D24E71-2669-448D-BAAC-E015B4C31962}"/>
    <cellStyle name="Millares 14 4 3 2 2 2" xfId="30419" xr:uid="{6F90086F-F8F6-4CD1-A833-A985DE2D42F0}"/>
    <cellStyle name="Millares 14 4 3 2 3" xfId="25946" xr:uid="{14A9F0DD-BB1F-461E-A2B2-2F939BDBD5DC}"/>
    <cellStyle name="Millares 14 4 3 3" xfId="19220" xr:uid="{BA66B29B-CA4D-4C3F-B75E-1BBE4C8D0099}"/>
    <cellStyle name="Millares 14 4 3 3 2" xfId="28170" xr:uid="{326549DA-06EC-4E81-AA6D-F0D7E135BDF1}"/>
    <cellStyle name="Millares 14 4 3 4" xfId="23697" xr:uid="{8D3D2555-28B7-45C5-9C69-8B07169B2033}"/>
    <cellStyle name="Millares 14 4 4" xfId="15879" xr:uid="{430EE2AD-D50E-4219-921A-69AF2B9E2DB1}"/>
    <cellStyle name="Millares 14 4 4 2" xfId="20352" xr:uid="{CED9DE22-B4B0-4D91-B98D-D749A0417731}"/>
    <cellStyle name="Millares 14 4 4 2 2" xfId="29302" xr:uid="{CBE5BD06-775E-4A06-AF8C-0181900CD8FD}"/>
    <cellStyle name="Millares 14 4 4 3" xfId="24829" xr:uid="{D73BB4E4-8AEA-4BE6-8F01-791B9CCF1B37}"/>
    <cellStyle name="Millares 14 4 5" xfId="18103" xr:uid="{F41FC2CA-22AE-498B-98F6-C53484A9CE13}"/>
    <cellStyle name="Millares 14 4 5 2" xfId="27053" xr:uid="{09DF6DD5-D4C4-4A93-9531-C4C05100C011}"/>
    <cellStyle name="Millares 14 4 6" xfId="22580" xr:uid="{BFE04467-A31E-4C3B-9F61-8637F19CDFF5}"/>
    <cellStyle name="Millares 14 5" xfId="13904" xr:uid="{861DB3BB-A3CF-474C-AE1D-F105B3AEFF7B}"/>
    <cellStyle name="Millares 14 5 2" xfId="15021" xr:uid="{AB644FE8-847D-4DB5-A450-B01EF88A5559}"/>
    <cellStyle name="Millares 14 5 2 2" xfId="17270" xr:uid="{888D2DEE-F31A-49A1-A139-A3B33712660A}"/>
    <cellStyle name="Millares 14 5 2 2 2" xfId="21743" xr:uid="{B179630E-CD8B-4CE5-A48E-D6A43A1B7317}"/>
    <cellStyle name="Millares 14 5 2 2 2 2" xfId="30693" xr:uid="{4DB2CC84-B15C-48F7-8DBA-23576A629B88}"/>
    <cellStyle name="Millares 14 5 2 2 3" xfId="26220" xr:uid="{09FFD947-C756-40A9-A834-91090F8F3DCA}"/>
    <cellStyle name="Millares 14 5 2 3" xfId="19494" xr:uid="{E8EEDD83-22AF-4A93-846F-9667F5BE4D41}"/>
    <cellStyle name="Millares 14 5 2 3 2" xfId="28444" xr:uid="{DBEED491-6FD6-4046-B1A4-167E00BB8AEC}"/>
    <cellStyle name="Millares 14 5 2 4" xfId="23971" xr:uid="{F31540CE-8BB0-4BB2-96A1-F6787528EE0A}"/>
    <cellStyle name="Millares 14 5 3" xfId="16153" xr:uid="{BE99B266-6A64-4665-A5D2-E3D179BCC9B2}"/>
    <cellStyle name="Millares 14 5 3 2" xfId="20626" xr:uid="{71603BF9-1829-4869-900F-40B40311C474}"/>
    <cellStyle name="Millares 14 5 3 2 2" xfId="29576" xr:uid="{15F139F3-DFEC-41CB-8445-B99E960BD922}"/>
    <cellStyle name="Millares 14 5 3 3" xfId="25103" xr:uid="{7C8DD9DD-E452-4834-9C56-9716C3A337BE}"/>
    <cellStyle name="Millares 14 5 4" xfId="18377" xr:uid="{227E0F99-3EF3-4A5A-A9D2-E8BC0AAA2D7B}"/>
    <cellStyle name="Millares 14 5 4 2" xfId="27327" xr:uid="{CDF6F88C-CABF-402F-B3C3-EF85750C8DB2}"/>
    <cellStyle name="Millares 14 5 5" xfId="22854" xr:uid="{915EAF89-CFB8-400C-B4F8-9878B9092BF1}"/>
    <cellStyle name="Millares 14 6" xfId="14467" xr:uid="{60970B06-1F4D-4793-8721-EB44553287AD}"/>
    <cellStyle name="Millares 14 6 2" xfId="16716" xr:uid="{E424C059-EA34-4763-A6CE-15D13582EE6B}"/>
    <cellStyle name="Millares 14 6 2 2" xfId="21189" xr:uid="{583D4AD6-18A4-458B-9C29-F6B4A97B025B}"/>
    <cellStyle name="Millares 14 6 2 2 2" xfId="30139" xr:uid="{C0031E11-AC9F-478F-8CB9-EF293138DD73}"/>
    <cellStyle name="Millares 14 6 2 3" xfId="25666" xr:uid="{587FDCA4-D09E-4E66-A889-DA07E6826502}"/>
    <cellStyle name="Millares 14 6 3" xfId="18940" xr:uid="{658EC32E-4479-4279-AF0E-3AA64E1392C7}"/>
    <cellStyle name="Millares 14 6 3 2" xfId="27890" xr:uid="{85CD348B-5D0C-479A-A64F-EAADA638720A}"/>
    <cellStyle name="Millares 14 6 4" xfId="23417" xr:uid="{AD54DC80-F081-46E6-8794-44F29B7A6991}"/>
    <cellStyle name="Millares 14 7" xfId="15599" xr:uid="{B92D0AEF-AAC1-4D60-904A-8B181F853573}"/>
    <cellStyle name="Millares 14 7 2" xfId="20072" xr:uid="{2A37DE18-0D02-4F94-8511-F57C7AA6F236}"/>
    <cellStyle name="Millares 14 7 2 2" xfId="29022" xr:uid="{0CE6AC8D-F155-42D4-BE1C-CF6D42C2BFAA}"/>
    <cellStyle name="Millares 14 7 3" xfId="24549" xr:uid="{A52D5D83-2ABF-46B0-9AF4-253BF54C071B}"/>
    <cellStyle name="Millares 14 8" xfId="17823" xr:uid="{7C2A2823-A9F6-4A06-948D-55F93C653472}"/>
    <cellStyle name="Millares 14 8 2" xfId="26773" xr:uid="{F885F283-399D-4FB5-AA63-64E315A2C749}"/>
    <cellStyle name="Millares 14 9" xfId="22300" xr:uid="{B1EA5EB5-CC3F-437B-9DE5-B4412689FD5D}"/>
    <cellStyle name="Millares 15" xfId="13369" xr:uid="{04DC0752-6B0B-46E3-A4F5-67713485BC0F}"/>
    <cellStyle name="Millares 15 2" xfId="13442" xr:uid="{29EAD0AA-3003-4C30-BFD9-547A50C5001B}"/>
    <cellStyle name="Millares 15 2 2" xfId="13582" xr:uid="{B7BE4201-799D-4690-8398-38A6728A56EA}"/>
    <cellStyle name="Millares 15 2 2 2" xfId="13862" xr:uid="{41147F70-DD1E-4115-AEA5-2EFC0AE6278B}"/>
    <cellStyle name="Millares 15 2 2 2 2" xfId="14416" xr:uid="{B5FE4F85-3B07-4A8A-AFBB-50F889A1C527}"/>
    <cellStyle name="Millares 15 2 2 2 2 2" xfId="15533" xr:uid="{FAB1BC08-2745-444E-969C-6EF174D53075}"/>
    <cellStyle name="Millares 15 2 2 2 2 2 2" xfId="17782" xr:uid="{17AC4B67-9157-4C7F-A9E1-CFA2549EBF73}"/>
    <cellStyle name="Millares 15 2 2 2 2 2 2 2" xfId="22255" xr:uid="{C00709B8-0AC7-47D4-9900-C17CB0F6C779}"/>
    <cellStyle name="Millares 15 2 2 2 2 2 2 2 2" xfId="31205" xr:uid="{9B4019B8-CFBE-4275-9EDA-31D5C72C3331}"/>
    <cellStyle name="Millares 15 2 2 2 2 2 2 3" xfId="26732" xr:uid="{8BF0A061-A405-4E7D-9852-1EF30E0D8342}"/>
    <cellStyle name="Millares 15 2 2 2 2 2 3" xfId="20006" xr:uid="{4677B89C-7710-4CD8-855B-3E1165F77E04}"/>
    <cellStyle name="Millares 15 2 2 2 2 2 3 2" xfId="28956" xr:uid="{5F39F5DC-7468-44C1-B978-CC66B5903F03}"/>
    <cellStyle name="Millares 15 2 2 2 2 2 4" xfId="24483" xr:uid="{3292273F-5D6D-4DC5-8D38-2886770BE488}"/>
    <cellStyle name="Millares 15 2 2 2 2 3" xfId="16665" xr:uid="{C24A68A4-4E69-4637-ABFF-E6A636DF1B03}"/>
    <cellStyle name="Millares 15 2 2 2 2 3 2" xfId="21138" xr:uid="{BEB9377D-7D86-44CE-B566-3A6050DCE5C0}"/>
    <cellStyle name="Millares 15 2 2 2 2 3 2 2" xfId="30088" xr:uid="{9C4C7A5B-0758-4D3B-84A6-27915C4955BB}"/>
    <cellStyle name="Millares 15 2 2 2 2 3 3" xfId="25615" xr:uid="{D786B89F-8F61-4777-9497-3EF243B780F7}"/>
    <cellStyle name="Millares 15 2 2 2 2 4" xfId="18889" xr:uid="{B16A294D-4B6B-4841-924B-CC457EAB4E2E}"/>
    <cellStyle name="Millares 15 2 2 2 2 4 2" xfId="27839" xr:uid="{D7FA534B-65EC-405E-AB1D-16D6FB589F1A}"/>
    <cellStyle name="Millares 15 2 2 2 2 5" xfId="23366" xr:uid="{6B664987-0DE4-43DF-A69A-FDD97AD08D22}"/>
    <cellStyle name="Millares 15 2 2 2 3" xfId="14979" xr:uid="{B79F6E9A-EFD9-4657-A228-6507452AEC61}"/>
    <cellStyle name="Millares 15 2 2 2 3 2" xfId="17228" xr:uid="{D901A41F-7BF8-4883-8B7A-AE34A825E722}"/>
    <cellStyle name="Millares 15 2 2 2 3 2 2" xfId="21701" xr:uid="{F35C2853-B16D-49BF-922F-C9CBDA776CCA}"/>
    <cellStyle name="Millares 15 2 2 2 3 2 2 2" xfId="30651" xr:uid="{3441B884-A32F-4787-BDD4-F91BA568E6F0}"/>
    <cellStyle name="Millares 15 2 2 2 3 2 3" xfId="26178" xr:uid="{ECBF2B35-94F3-4299-BE25-D796EED93E3F}"/>
    <cellStyle name="Millares 15 2 2 2 3 3" xfId="19452" xr:uid="{6510EF83-140F-448E-82D4-5242127C289F}"/>
    <cellStyle name="Millares 15 2 2 2 3 3 2" xfId="28402" xr:uid="{742D1653-FF9E-4608-808C-8DCF3850B095}"/>
    <cellStyle name="Millares 15 2 2 2 3 4" xfId="23929" xr:uid="{748C5C2F-01C6-4054-A1C8-EF4B8E8F9FBB}"/>
    <cellStyle name="Millares 15 2 2 2 4" xfId="16111" xr:uid="{3DA134DE-FCB2-47DF-BCE7-599C939DD175}"/>
    <cellStyle name="Millares 15 2 2 2 4 2" xfId="20584" xr:uid="{504AC881-3170-4D30-8B99-09FE8847D7E1}"/>
    <cellStyle name="Millares 15 2 2 2 4 2 2" xfId="29534" xr:uid="{F54A15A9-087C-48A0-AD9D-5FF6E0CCD3B5}"/>
    <cellStyle name="Millares 15 2 2 2 4 3" xfId="25061" xr:uid="{007FCE5C-52D3-4214-8C09-BAB26FFAFA92}"/>
    <cellStyle name="Millares 15 2 2 2 5" xfId="18335" xr:uid="{E582E061-3399-4EA7-9000-B527FBCB758B}"/>
    <cellStyle name="Millares 15 2 2 2 5 2" xfId="27285" xr:uid="{F486AB76-7267-42FD-89DB-54ADC2AD83D3}"/>
    <cellStyle name="Millares 15 2 2 2 6" xfId="22812" xr:uid="{A62ECA05-41B9-473C-930D-F363BF66B878}"/>
    <cellStyle name="Millares 15 2 2 3" xfId="14136" xr:uid="{F25A07DC-688F-4A9D-AACA-ADF76B365AD8}"/>
    <cellStyle name="Millares 15 2 2 3 2" xfId="15253" xr:uid="{F4673FDD-A5A4-40C9-A80E-CDCBFA7B7DEF}"/>
    <cellStyle name="Millares 15 2 2 3 2 2" xfId="17502" xr:uid="{352126E4-AB3F-44C4-8DD9-720B1BA63A30}"/>
    <cellStyle name="Millares 15 2 2 3 2 2 2" xfId="21975" xr:uid="{8DF598EF-3B45-46F9-A436-ED7C9260B18E}"/>
    <cellStyle name="Millares 15 2 2 3 2 2 2 2" xfId="30925" xr:uid="{F3234719-D6BE-4300-9C3B-5F5316ED8A42}"/>
    <cellStyle name="Millares 15 2 2 3 2 2 3" xfId="26452" xr:uid="{7C56AAA0-158C-4C66-8685-854C757744EC}"/>
    <cellStyle name="Millares 15 2 2 3 2 3" xfId="19726" xr:uid="{5ABD77CD-D2ED-42F6-8681-44FCD47BA229}"/>
    <cellStyle name="Millares 15 2 2 3 2 3 2" xfId="28676" xr:uid="{A2A90E3D-A8E0-4233-A741-F9B97F762E31}"/>
    <cellStyle name="Millares 15 2 2 3 2 4" xfId="24203" xr:uid="{A05E5052-9562-4E32-894E-867BE5DB7700}"/>
    <cellStyle name="Millares 15 2 2 3 3" xfId="16385" xr:uid="{5C086E19-EFEF-4937-84B9-85EBBD29B236}"/>
    <cellStyle name="Millares 15 2 2 3 3 2" xfId="20858" xr:uid="{BA19B9B7-4ADA-4C0D-B2BE-0178CE3C6D95}"/>
    <cellStyle name="Millares 15 2 2 3 3 2 2" xfId="29808" xr:uid="{7A1D3CB3-ADDA-48B5-83E0-952142AAEB85}"/>
    <cellStyle name="Millares 15 2 2 3 3 3" xfId="25335" xr:uid="{C8E57BA5-80F4-4AF8-9AAF-5AEDB62CFF8E}"/>
    <cellStyle name="Millares 15 2 2 3 4" xfId="18609" xr:uid="{B2DDD434-4EF0-4EF8-B58D-2C089D9EF83B}"/>
    <cellStyle name="Millares 15 2 2 3 4 2" xfId="27559" xr:uid="{78D82156-CE2B-459F-A112-B2019B520338}"/>
    <cellStyle name="Millares 15 2 2 3 5" xfId="23086" xr:uid="{920F1DD7-2277-425D-A3CC-9BD3F9CF5545}"/>
    <cellStyle name="Millares 15 2 2 4" xfId="14699" xr:uid="{7A9208BF-13AC-4389-8A5E-33EC5A567854}"/>
    <cellStyle name="Millares 15 2 2 4 2" xfId="16948" xr:uid="{15CD7FE0-CCAF-4244-9A40-9CF2B230ECC5}"/>
    <cellStyle name="Millares 15 2 2 4 2 2" xfId="21421" xr:uid="{FCB0E8DD-349E-42D5-BC9C-C82125620FFE}"/>
    <cellStyle name="Millares 15 2 2 4 2 2 2" xfId="30371" xr:uid="{37DA903B-4FA9-4ADF-A900-6FFDDB3C14D9}"/>
    <cellStyle name="Millares 15 2 2 4 2 3" xfId="25898" xr:uid="{55976E85-9008-4B26-B073-84365894F928}"/>
    <cellStyle name="Millares 15 2 2 4 3" xfId="19172" xr:uid="{C292C5ED-A8EC-4C9E-A786-5D50D8767852}"/>
    <cellStyle name="Millares 15 2 2 4 3 2" xfId="28122" xr:uid="{231B9C50-D42B-4C13-AF10-8021E5961D30}"/>
    <cellStyle name="Millares 15 2 2 4 4" xfId="23649" xr:uid="{AAEF3BEE-D895-4A8C-8964-74FDFD0D0F3E}"/>
    <cellStyle name="Millares 15 2 2 5" xfId="15831" xr:uid="{47FF6A73-B69A-423D-A6BA-906C1609F39D}"/>
    <cellStyle name="Millares 15 2 2 5 2" xfId="20304" xr:uid="{F627E866-9E96-41A1-837E-132D529B8CE9}"/>
    <cellStyle name="Millares 15 2 2 5 2 2" xfId="29254" xr:uid="{5670A41A-DD95-40D5-88BD-327C53D1D60B}"/>
    <cellStyle name="Millares 15 2 2 5 3" xfId="24781" xr:uid="{8EA89E1A-C7C1-447B-A8C4-07A901B39D5D}"/>
    <cellStyle name="Millares 15 2 2 6" xfId="18055" xr:uid="{8D20F3C4-32BF-47FF-99A6-A82EB9A0705D}"/>
    <cellStyle name="Millares 15 2 2 6 2" xfId="27005" xr:uid="{ACD8190E-B979-4EFE-85A8-AD2399134943}"/>
    <cellStyle name="Millares 15 2 2 7" xfId="22532" xr:uid="{19D84375-B059-42E3-BA1D-6D587411828B}"/>
    <cellStyle name="Millares 15 2 3" xfId="13722" xr:uid="{8372FD91-4BB7-4E7B-BBF0-81B2A9C0236A}"/>
    <cellStyle name="Millares 15 2 3 2" xfId="14276" xr:uid="{73D67B2D-9A24-42D2-8398-0E3153E9D32C}"/>
    <cellStyle name="Millares 15 2 3 2 2" xfId="15393" xr:uid="{B6AA0C73-6149-441D-8042-B50597EE46B1}"/>
    <cellStyle name="Millares 15 2 3 2 2 2" xfId="17642" xr:uid="{11F4E424-EC6A-4D9A-B097-2D6468C6B891}"/>
    <cellStyle name="Millares 15 2 3 2 2 2 2" xfId="22115" xr:uid="{8035582A-8249-4D87-9E9A-331B153543CC}"/>
    <cellStyle name="Millares 15 2 3 2 2 2 2 2" xfId="31065" xr:uid="{08D94765-4785-4768-87DA-742B4D6FBDCE}"/>
    <cellStyle name="Millares 15 2 3 2 2 2 3" xfId="26592" xr:uid="{F7F02A6B-73C6-45B1-B2D8-030AD53034ED}"/>
    <cellStyle name="Millares 15 2 3 2 2 3" xfId="19866" xr:uid="{6B09E0BC-74A3-4111-9FE6-395E3F2B521F}"/>
    <cellStyle name="Millares 15 2 3 2 2 3 2" xfId="28816" xr:uid="{9EEAD1DF-06E2-48B5-B40E-9D3D5FE319DD}"/>
    <cellStyle name="Millares 15 2 3 2 2 4" xfId="24343" xr:uid="{0BCD7D11-7295-409A-895B-860DDD7C262A}"/>
    <cellStyle name="Millares 15 2 3 2 3" xfId="16525" xr:uid="{99046078-4A3D-46A6-8BA5-F6280626CB6B}"/>
    <cellStyle name="Millares 15 2 3 2 3 2" xfId="20998" xr:uid="{4826EE26-2FAD-4854-9A0A-84B80FF2CA69}"/>
    <cellStyle name="Millares 15 2 3 2 3 2 2" xfId="29948" xr:uid="{47CC2CB2-424B-4CF9-B194-5AC4E2A4364F}"/>
    <cellStyle name="Millares 15 2 3 2 3 3" xfId="25475" xr:uid="{24E6F243-9C61-4E93-8184-FDA0A9262FE4}"/>
    <cellStyle name="Millares 15 2 3 2 4" xfId="18749" xr:uid="{7E307B51-2A79-46AC-9949-7826195BD038}"/>
    <cellStyle name="Millares 15 2 3 2 4 2" xfId="27699" xr:uid="{F7908122-A3FC-4B1C-9B48-E20CDF7CE376}"/>
    <cellStyle name="Millares 15 2 3 2 5" xfId="23226" xr:uid="{6D8D2F8C-9B04-4D30-A988-72430576BB3B}"/>
    <cellStyle name="Millares 15 2 3 3" xfId="14839" xr:uid="{F69A2021-25CB-450D-968E-3151CC74CD97}"/>
    <cellStyle name="Millares 15 2 3 3 2" xfId="17088" xr:uid="{D8A755DD-28A5-4D53-8C1C-5F13E6448F23}"/>
    <cellStyle name="Millares 15 2 3 3 2 2" xfId="21561" xr:uid="{A301AC10-0468-4A4C-8C52-09893A45126F}"/>
    <cellStyle name="Millares 15 2 3 3 2 2 2" xfId="30511" xr:uid="{9EC7257D-2DC5-40A1-BB2A-123A0AF67C00}"/>
    <cellStyle name="Millares 15 2 3 3 2 3" xfId="26038" xr:uid="{A1482369-F771-46D3-BDEE-7B2BBDAE4F7B}"/>
    <cellStyle name="Millares 15 2 3 3 3" xfId="19312" xr:uid="{2981E5CA-3786-461E-B09E-48754CA25EF5}"/>
    <cellStyle name="Millares 15 2 3 3 3 2" xfId="28262" xr:uid="{25F7F87E-763B-4BEE-B963-3CA6C6F7AABB}"/>
    <cellStyle name="Millares 15 2 3 3 4" xfId="23789" xr:uid="{2CAB8ACE-3683-4904-888D-9D231D6B3C27}"/>
    <cellStyle name="Millares 15 2 3 4" xfId="15971" xr:uid="{8A4EB5DD-3EE8-4B2A-8FB2-CF493E189900}"/>
    <cellStyle name="Millares 15 2 3 4 2" xfId="20444" xr:uid="{D205FD00-DDC1-41B9-9FCA-544AC3B93016}"/>
    <cellStyle name="Millares 15 2 3 4 2 2" xfId="29394" xr:uid="{297846F1-1911-4549-851A-B9C37A3DB00E}"/>
    <cellStyle name="Millares 15 2 3 4 3" xfId="24921" xr:uid="{D8C9BD0E-77E6-4786-8A99-26ACD589E471}"/>
    <cellStyle name="Millares 15 2 3 5" xfId="18195" xr:uid="{CEF17B62-170A-4DC4-A6FD-AA9BFA9CDC7E}"/>
    <cellStyle name="Millares 15 2 3 5 2" xfId="27145" xr:uid="{B7BA9D0A-53C2-4B41-9B12-CCD2DE5C2CF7}"/>
    <cellStyle name="Millares 15 2 3 6" xfId="22672" xr:uid="{A499B832-5525-4335-A44C-AE701FB037EA}"/>
    <cellStyle name="Millares 15 2 4" xfId="13996" xr:uid="{24E8880F-9AD5-4228-A73F-DF6F59A98474}"/>
    <cellStyle name="Millares 15 2 4 2" xfId="15113" xr:uid="{5873CD70-8F8E-4EEB-80FB-F6FBF79D7428}"/>
    <cellStyle name="Millares 15 2 4 2 2" xfId="17362" xr:uid="{5CD6E0F8-2E35-4E81-80DD-6840E6C305A5}"/>
    <cellStyle name="Millares 15 2 4 2 2 2" xfId="21835" xr:uid="{3B94A5D3-7ECC-4D8F-8F8A-B67F24C07ABC}"/>
    <cellStyle name="Millares 15 2 4 2 2 2 2" xfId="30785" xr:uid="{3B062545-274A-4B5E-9EA7-C019C149946D}"/>
    <cellStyle name="Millares 15 2 4 2 2 3" xfId="26312" xr:uid="{6E199C0C-91DA-42AC-8176-ECC4A49B5096}"/>
    <cellStyle name="Millares 15 2 4 2 3" xfId="19586" xr:uid="{6B36E87F-B394-44B3-B534-8BB5CFA2B2F6}"/>
    <cellStyle name="Millares 15 2 4 2 3 2" xfId="28536" xr:uid="{AFC99D33-7D2B-484F-B239-4AB9B4D31311}"/>
    <cellStyle name="Millares 15 2 4 2 4" xfId="24063" xr:uid="{97DF730C-EE41-4314-BBB5-80EE27ABBEFD}"/>
    <cellStyle name="Millares 15 2 4 3" xfId="16245" xr:uid="{301AEA8F-1B06-4D41-A771-CCD069EA044E}"/>
    <cellStyle name="Millares 15 2 4 3 2" xfId="20718" xr:uid="{7A8C803B-FCC1-4449-B971-7239E259A510}"/>
    <cellStyle name="Millares 15 2 4 3 2 2" xfId="29668" xr:uid="{6EB173C2-8FD7-4073-93DF-3B36848D9216}"/>
    <cellStyle name="Millares 15 2 4 3 3" xfId="25195" xr:uid="{FDE33734-4616-4405-9780-BEF396E4FFD9}"/>
    <cellStyle name="Millares 15 2 4 4" xfId="18469" xr:uid="{B7DA7D0D-5C3B-440D-B878-95005B0908B3}"/>
    <cellStyle name="Millares 15 2 4 4 2" xfId="27419" xr:uid="{448141D4-5254-4A5B-AF61-497E77CBC8DC}"/>
    <cellStyle name="Millares 15 2 4 5" xfId="22946" xr:uid="{CBF89B27-A34A-4BB2-93B1-A3193B546CE0}"/>
    <cellStyle name="Millares 15 2 5" xfId="14559" xr:uid="{919E887D-67DF-418A-AC58-E4D4890F5826}"/>
    <cellStyle name="Millares 15 2 5 2" xfId="16808" xr:uid="{23CDADF6-EEF2-427D-A5AD-63DC15F22F6D}"/>
    <cellStyle name="Millares 15 2 5 2 2" xfId="21281" xr:uid="{82C11E95-7949-4170-A0DC-679BCB3BEDA7}"/>
    <cellStyle name="Millares 15 2 5 2 2 2" xfId="30231" xr:uid="{DCE2A7C7-6C11-4D7A-961D-260C0C94788D}"/>
    <cellStyle name="Millares 15 2 5 2 3" xfId="25758" xr:uid="{DF93CF25-33FD-4D1E-BD4E-0EA87F24231A}"/>
    <cellStyle name="Millares 15 2 5 3" xfId="19032" xr:uid="{57DD5751-0D2E-47C8-8715-336F38FB780B}"/>
    <cellStyle name="Millares 15 2 5 3 2" xfId="27982" xr:uid="{6B1543F5-82F3-42EF-9DA8-38F27DD42104}"/>
    <cellStyle name="Millares 15 2 5 4" xfId="23509" xr:uid="{95A0511F-EB8D-4523-B0AA-8FE017A070D2}"/>
    <cellStyle name="Millares 15 2 6" xfId="15691" xr:uid="{678D6121-276D-450D-9BDB-1A6BE6315610}"/>
    <cellStyle name="Millares 15 2 6 2" xfId="20164" xr:uid="{7271E175-BC64-4D5B-AE1D-9D9853582240}"/>
    <cellStyle name="Millares 15 2 6 2 2" xfId="29114" xr:uid="{6D025F9F-70AA-47E5-8B2A-F20FCE7CE222}"/>
    <cellStyle name="Millares 15 2 6 3" xfId="24641" xr:uid="{C86BC664-AF98-4ADD-8EDA-EC3988837CA6}"/>
    <cellStyle name="Millares 15 2 7" xfId="17915" xr:uid="{0E88A9D7-09ED-4DE3-9A35-7AE436C0F85C}"/>
    <cellStyle name="Millares 15 2 7 2" xfId="26865" xr:uid="{58923D5A-2E34-4C97-9A96-E77705FCA10D}"/>
    <cellStyle name="Millares 15 2 8" xfId="22392" xr:uid="{EFB30467-240D-4C91-819D-3EF672BAC412}"/>
    <cellStyle name="Millares 15 3" xfId="13509" xr:uid="{9DE9679D-D3BF-413C-A3FC-B880C48FBC48}"/>
    <cellStyle name="Millares 15 3 2" xfId="13789" xr:uid="{E66A6BF4-E7FE-4B1F-9ED1-922885FC65CD}"/>
    <cellStyle name="Millares 15 3 2 2" xfId="14343" xr:uid="{EA0D40A7-2E80-4240-B77D-45074EE3B49A}"/>
    <cellStyle name="Millares 15 3 2 2 2" xfId="15460" xr:uid="{6E53BB3D-2501-4E5C-843C-0D1559551A60}"/>
    <cellStyle name="Millares 15 3 2 2 2 2" xfId="17709" xr:uid="{4C95E2BA-4706-43A6-976B-356C0A8A4932}"/>
    <cellStyle name="Millares 15 3 2 2 2 2 2" xfId="22182" xr:uid="{23418CFA-B5C3-42E0-932F-1BFA0C5EED59}"/>
    <cellStyle name="Millares 15 3 2 2 2 2 2 2" xfId="31132" xr:uid="{3EF6970E-61A3-4E86-BDF6-22E2FD59DFE4}"/>
    <cellStyle name="Millares 15 3 2 2 2 2 3" xfId="26659" xr:uid="{FA02C511-8E7F-4595-BF07-6C94FBFBFD2B}"/>
    <cellStyle name="Millares 15 3 2 2 2 3" xfId="19933" xr:uid="{1F5EB4EA-851F-463E-9719-DD6EFB8F1E5B}"/>
    <cellStyle name="Millares 15 3 2 2 2 3 2" xfId="28883" xr:uid="{8C6C0E2F-7E13-46BB-9657-A35D2514DB16}"/>
    <cellStyle name="Millares 15 3 2 2 2 4" xfId="24410" xr:uid="{4332E166-01C8-4DCF-BECD-4AF13CF41BC8}"/>
    <cellStyle name="Millares 15 3 2 2 3" xfId="16592" xr:uid="{11FA864E-EEDB-453F-AA8A-5F103F30AECF}"/>
    <cellStyle name="Millares 15 3 2 2 3 2" xfId="21065" xr:uid="{759C25F7-453D-4911-A054-935A1BAD7125}"/>
    <cellStyle name="Millares 15 3 2 2 3 2 2" xfId="30015" xr:uid="{11BDE13D-B57C-4EB8-AC4A-8012362264ED}"/>
    <cellStyle name="Millares 15 3 2 2 3 3" xfId="25542" xr:uid="{C26F43B1-BB29-474F-B5B2-06502A75A5A3}"/>
    <cellStyle name="Millares 15 3 2 2 4" xfId="18816" xr:uid="{D644DD95-6259-4F08-85B1-A470C2C104C5}"/>
    <cellStyle name="Millares 15 3 2 2 4 2" xfId="27766" xr:uid="{90B5C5AA-6EEB-4418-856D-E11FEBB41DE5}"/>
    <cellStyle name="Millares 15 3 2 2 5" xfId="23293" xr:uid="{58F530FA-EE53-4B51-88C1-456FD3BF782B}"/>
    <cellStyle name="Millares 15 3 2 3" xfId="14906" xr:uid="{376CA078-8371-46AD-B58A-B168CEC6B858}"/>
    <cellStyle name="Millares 15 3 2 3 2" xfId="17155" xr:uid="{569A39CF-710C-4F0E-B820-2A020BBE2935}"/>
    <cellStyle name="Millares 15 3 2 3 2 2" xfId="21628" xr:uid="{D72838D1-BA91-4DBC-BCF1-B4E9B798E283}"/>
    <cellStyle name="Millares 15 3 2 3 2 2 2" xfId="30578" xr:uid="{EA920380-E904-41E1-8373-E90A335434FA}"/>
    <cellStyle name="Millares 15 3 2 3 2 3" xfId="26105" xr:uid="{F228F93C-77E8-435E-A2A0-D377ACF93D18}"/>
    <cellStyle name="Millares 15 3 2 3 3" xfId="19379" xr:uid="{41D0CF99-D0AB-4722-BA1D-B9A6DE01F48C}"/>
    <cellStyle name="Millares 15 3 2 3 3 2" xfId="28329" xr:uid="{6DAC4DC0-081F-4027-AE9B-82165B3BC6C0}"/>
    <cellStyle name="Millares 15 3 2 3 4" xfId="23856" xr:uid="{E9856D72-4A0C-4708-A404-16E364A7FBD0}"/>
    <cellStyle name="Millares 15 3 2 4" xfId="16038" xr:uid="{1FD47A21-B636-443A-80DE-C63158E7F44B}"/>
    <cellStyle name="Millares 15 3 2 4 2" xfId="20511" xr:uid="{48166AFA-BF78-45A7-8C4B-FDEB177C26A8}"/>
    <cellStyle name="Millares 15 3 2 4 2 2" xfId="29461" xr:uid="{E2A18112-39DF-4349-B2B4-0D75F7407E46}"/>
    <cellStyle name="Millares 15 3 2 4 3" xfId="24988" xr:uid="{4029AB47-EF18-4FBF-8AEE-7D8ABFC0F632}"/>
    <cellStyle name="Millares 15 3 2 5" xfId="18262" xr:uid="{882E4320-B4F0-4C43-B705-3536DC2DE4CA}"/>
    <cellStyle name="Millares 15 3 2 5 2" xfId="27212" xr:uid="{C9D38BE6-12F6-42BC-BC91-F45AE91C462E}"/>
    <cellStyle name="Millares 15 3 2 6" xfId="22739" xr:uid="{BFFB2132-DE58-4D24-84BD-03B4A3D6C7CF}"/>
    <cellStyle name="Millares 15 3 3" xfId="14063" xr:uid="{C77069CF-0232-407F-A451-2752E1DC262F}"/>
    <cellStyle name="Millares 15 3 3 2" xfId="15180" xr:uid="{46EC4FFC-43A1-459C-B6EC-781CD088B68B}"/>
    <cellStyle name="Millares 15 3 3 2 2" xfId="17429" xr:uid="{2BB3ECF7-5505-43D1-80F0-DA9E6820C01B}"/>
    <cellStyle name="Millares 15 3 3 2 2 2" xfId="21902" xr:uid="{CA77B07D-6B57-4956-A7C7-12D69BE23AFA}"/>
    <cellStyle name="Millares 15 3 3 2 2 2 2" xfId="30852" xr:uid="{F6B5087E-C439-48D7-9AF7-316EF5F1A7C0}"/>
    <cellStyle name="Millares 15 3 3 2 2 3" xfId="26379" xr:uid="{25B982C0-7CEA-4948-ABA0-88C6E3F0FD88}"/>
    <cellStyle name="Millares 15 3 3 2 3" xfId="19653" xr:uid="{82CFADC4-08BA-4E6B-8B25-7926952FF3DA}"/>
    <cellStyle name="Millares 15 3 3 2 3 2" xfId="28603" xr:uid="{BBA6305B-4E15-4186-B0AD-76691A7186BB}"/>
    <cellStyle name="Millares 15 3 3 2 4" xfId="24130" xr:uid="{5093D750-D4DF-402B-AEB8-69B3A52C31DC}"/>
    <cellStyle name="Millares 15 3 3 3" xfId="16312" xr:uid="{0AF9600A-5D5B-420B-95AC-F2055F6662F2}"/>
    <cellStyle name="Millares 15 3 3 3 2" xfId="20785" xr:uid="{B5DACF20-99E9-4552-9754-4F833EE3802B}"/>
    <cellStyle name="Millares 15 3 3 3 2 2" xfId="29735" xr:uid="{2BBD2EFF-DB3C-4D9D-97AC-276F852B206F}"/>
    <cellStyle name="Millares 15 3 3 3 3" xfId="25262" xr:uid="{B1FFCF2B-510C-45BE-AE5C-74E14B98FFC5}"/>
    <cellStyle name="Millares 15 3 3 4" xfId="18536" xr:uid="{96EE0268-E57A-4A38-9AF2-5C85558A3F80}"/>
    <cellStyle name="Millares 15 3 3 4 2" xfId="27486" xr:uid="{3A8CE1B2-C21D-4AAD-A853-238CA434AB64}"/>
    <cellStyle name="Millares 15 3 3 5" xfId="23013" xr:uid="{376E7097-6FF0-4FB6-86E6-5D86D104BB12}"/>
    <cellStyle name="Millares 15 3 4" xfId="14626" xr:uid="{AFD042BB-7782-4F4D-A93E-5677FE9A12F0}"/>
    <cellStyle name="Millares 15 3 4 2" xfId="16875" xr:uid="{52661C32-116C-4BF3-B3D8-4A8D06C5B094}"/>
    <cellStyle name="Millares 15 3 4 2 2" xfId="21348" xr:uid="{4BAF3AFE-DF4F-44B7-8E01-9004DFDF7267}"/>
    <cellStyle name="Millares 15 3 4 2 2 2" xfId="30298" xr:uid="{1C7D87AD-A57D-4E55-AD77-EAFE31C0FB71}"/>
    <cellStyle name="Millares 15 3 4 2 3" xfId="25825" xr:uid="{E87942E0-CCF6-4F80-BC55-0CFD8592983A}"/>
    <cellStyle name="Millares 15 3 4 3" xfId="19099" xr:uid="{D76ACC71-15BB-4B41-8594-A3CC8BDF2030}"/>
    <cellStyle name="Millares 15 3 4 3 2" xfId="28049" xr:uid="{99866939-AA98-42FA-A36D-7CB689F0582E}"/>
    <cellStyle name="Millares 15 3 4 4" xfId="23576" xr:uid="{E15B6E42-C830-4E99-B512-4E9A16BA86D4}"/>
    <cellStyle name="Millares 15 3 5" xfId="15758" xr:uid="{AD128E52-66A4-404C-8D42-FDBC93CDED7F}"/>
    <cellStyle name="Millares 15 3 5 2" xfId="20231" xr:uid="{68CE20AD-CE19-47C7-9072-FBB306678432}"/>
    <cellStyle name="Millares 15 3 5 2 2" xfId="29181" xr:uid="{8702BAE5-2728-4E9F-904F-2B817D193324}"/>
    <cellStyle name="Millares 15 3 5 3" xfId="24708" xr:uid="{67D8BEDE-C227-42AE-B7B1-F5FE8E37AAB2}"/>
    <cellStyle name="Millares 15 3 6" xfId="17982" xr:uid="{5E662425-0630-4F90-88B4-BEC8A6AB3154}"/>
    <cellStyle name="Millares 15 3 6 2" xfId="26932" xr:uid="{A0143701-5E82-4273-B382-413252E925EC}"/>
    <cellStyle name="Millares 15 3 7" xfId="22459" xr:uid="{5BEA8593-F598-4379-B482-BE14E909D57F}"/>
    <cellStyle name="Millares 15 4" xfId="13649" xr:uid="{7B9FC743-9A6C-4EFF-B237-FC0EF8B52CB8}"/>
    <cellStyle name="Millares 15 4 2" xfId="14203" xr:uid="{72476EF8-9FC7-441C-81A7-0565C01B91F5}"/>
    <cellStyle name="Millares 15 4 2 2" xfId="15320" xr:uid="{3F7E6503-A35B-43EC-80A4-8AF2F1AD0147}"/>
    <cellStyle name="Millares 15 4 2 2 2" xfId="17569" xr:uid="{463BDA21-39D1-4C07-9D2A-DDFD09F21F6E}"/>
    <cellStyle name="Millares 15 4 2 2 2 2" xfId="22042" xr:uid="{85480CAD-572F-4C4B-A3EA-B29471A2E2E5}"/>
    <cellStyle name="Millares 15 4 2 2 2 2 2" xfId="30992" xr:uid="{8417A387-EA58-4FDC-B3BC-3FE1FD02EF4F}"/>
    <cellStyle name="Millares 15 4 2 2 2 3" xfId="26519" xr:uid="{476454CA-970E-4805-BC14-A29C46092DB4}"/>
    <cellStyle name="Millares 15 4 2 2 3" xfId="19793" xr:uid="{D40F3704-73F3-4CBC-ADB7-686E87883D56}"/>
    <cellStyle name="Millares 15 4 2 2 3 2" xfId="28743" xr:uid="{BDCAD431-5B97-458A-ABA8-E18BAA24F144}"/>
    <cellStyle name="Millares 15 4 2 2 4" xfId="24270" xr:uid="{0434CBB3-E5C6-46C1-AA6A-326FF2ED17E0}"/>
    <cellStyle name="Millares 15 4 2 3" xfId="16452" xr:uid="{2B6FFA43-3F52-45E7-92A0-A9EBD2C4CABB}"/>
    <cellStyle name="Millares 15 4 2 3 2" xfId="20925" xr:uid="{09AE9A3F-7FFB-4A83-BC8D-2516C6F396E2}"/>
    <cellStyle name="Millares 15 4 2 3 2 2" xfId="29875" xr:uid="{E497AD67-D5E8-4B80-935E-FB3FB4AA5DC6}"/>
    <cellStyle name="Millares 15 4 2 3 3" xfId="25402" xr:uid="{1A849AF6-80DA-4394-B397-FA06BA2E4C28}"/>
    <cellStyle name="Millares 15 4 2 4" xfId="18676" xr:uid="{BA3F387F-EA25-40F8-9873-BC5A892D9165}"/>
    <cellStyle name="Millares 15 4 2 4 2" xfId="27626" xr:uid="{85535031-C677-4245-A69C-D85B3B7F9A36}"/>
    <cellStyle name="Millares 15 4 2 5" xfId="23153" xr:uid="{8E014678-18B1-4518-B8E9-A2B11C849AB5}"/>
    <cellStyle name="Millares 15 4 3" xfId="14766" xr:uid="{E6B81466-4EE1-40B9-B8BD-A59CE52C045F}"/>
    <cellStyle name="Millares 15 4 3 2" xfId="17015" xr:uid="{B544284E-B42C-4803-B6A9-AC57B3F073C7}"/>
    <cellStyle name="Millares 15 4 3 2 2" xfId="21488" xr:uid="{3648A68D-7BDB-44B5-981E-DE0297505F29}"/>
    <cellStyle name="Millares 15 4 3 2 2 2" xfId="30438" xr:uid="{201F153B-EE24-441E-B013-AF6881297130}"/>
    <cellStyle name="Millares 15 4 3 2 3" xfId="25965" xr:uid="{0905BD7F-463A-4503-AC87-40C54E650C9D}"/>
    <cellStyle name="Millares 15 4 3 3" xfId="19239" xr:uid="{EB69C041-704B-44A6-A5C9-14C247CD1D9E}"/>
    <cellStyle name="Millares 15 4 3 3 2" xfId="28189" xr:uid="{C4D268CD-C251-4515-B71D-EDBB7F451A1F}"/>
    <cellStyle name="Millares 15 4 3 4" xfId="23716" xr:uid="{0D99B395-C023-4B8B-9ED5-B7F1FFB7F701}"/>
    <cellStyle name="Millares 15 4 4" xfId="15898" xr:uid="{75ADC3A3-D60E-4D24-AAAA-B6419331FD69}"/>
    <cellStyle name="Millares 15 4 4 2" xfId="20371" xr:uid="{1ABCD349-9918-45E3-AF01-7DD5EA7D4459}"/>
    <cellStyle name="Millares 15 4 4 2 2" xfId="29321" xr:uid="{47C19FE1-1F0E-4EC8-905D-9946FCB1B5B8}"/>
    <cellStyle name="Millares 15 4 4 3" xfId="24848" xr:uid="{812D3D08-25B9-491E-9C0C-AFD705A8135A}"/>
    <cellStyle name="Millares 15 4 5" xfId="18122" xr:uid="{9BF43BBF-D713-4E62-897F-53216F01F762}"/>
    <cellStyle name="Millares 15 4 5 2" xfId="27072" xr:uid="{21F8685C-B054-444A-84E4-546F29AA83E1}"/>
    <cellStyle name="Millares 15 4 6" xfId="22599" xr:uid="{93336673-E229-42F3-B2FC-5FD07CDA4413}"/>
    <cellStyle name="Millares 15 5" xfId="13923" xr:uid="{7BC4C965-58E5-4B32-B774-F5A31F236E35}"/>
    <cellStyle name="Millares 15 5 2" xfId="15040" xr:uid="{1BB75CDE-2DC5-40BB-94CD-AEF1488194FC}"/>
    <cellStyle name="Millares 15 5 2 2" xfId="17289" xr:uid="{171C6ED5-4DCA-4910-8C3A-A26246872D07}"/>
    <cellStyle name="Millares 15 5 2 2 2" xfId="21762" xr:uid="{C1D4390C-C952-4A39-AF55-FC714420A5F5}"/>
    <cellStyle name="Millares 15 5 2 2 2 2" xfId="30712" xr:uid="{60A6D102-F621-4063-8299-A4A6B6903AD9}"/>
    <cellStyle name="Millares 15 5 2 2 3" xfId="26239" xr:uid="{D6D92994-76CE-4D81-BC8B-39702D871189}"/>
    <cellStyle name="Millares 15 5 2 3" xfId="19513" xr:uid="{69FF342B-1FF6-4B92-90F3-70B1CF93A8F9}"/>
    <cellStyle name="Millares 15 5 2 3 2" xfId="28463" xr:uid="{265D03A4-DD45-4ADB-A9EA-F28D8BBF5063}"/>
    <cellStyle name="Millares 15 5 2 4" xfId="23990" xr:uid="{8358AFA6-E7D9-4793-BBDD-0DC993B498F0}"/>
    <cellStyle name="Millares 15 5 3" xfId="16172" xr:uid="{4EC64787-C755-4485-BD42-802677AE82B3}"/>
    <cellStyle name="Millares 15 5 3 2" xfId="20645" xr:uid="{C63DF8AD-9491-421C-AE29-2575AE8AF2E5}"/>
    <cellStyle name="Millares 15 5 3 2 2" xfId="29595" xr:uid="{90BB6F69-E46E-46F0-9CA2-A2DFDD62A52E}"/>
    <cellStyle name="Millares 15 5 3 3" xfId="25122" xr:uid="{E1ED7865-5874-4773-A309-F0B160AB7177}"/>
    <cellStyle name="Millares 15 5 4" xfId="18396" xr:uid="{D74AD49D-0BBE-4776-AED5-C9E47CDE735B}"/>
    <cellStyle name="Millares 15 5 4 2" xfId="27346" xr:uid="{EC38A630-C8BD-402A-905D-B82C12190019}"/>
    <cellStyle name="Millares 15 5 5" xfId="22873" xr:uid="{34DEF4B3-7E70-41E5-9BFC-6AA9E89FEBB9}"/>
    <cellStyle name="Millares 15 6" xfId="14486" xr:uid="{713DE1C3-4DF9-420D-85F3-34EBAC0D5DB4}"/>
    <cellStyle name="Millares 15 6 2" xfId="16735" xr:uid="{32BE0CB6-6F45-4CC1-BC47-7B0FB33AE669}"/>
    <cellStyle name="Millares 15 6 2 2" xfId="21208" xr:uid="{41EF5461-C052-4BD9-97F0-CF2DBCEBCD11}"/>
    <cellStyle name="Millares 15 6 2 2 2" xfId="30158" xr:uid="{31C324B0-4446-47AF-97DC-8A7875B7C4EC}"/>
    <cellStyle name="Millares 15 6 2 3" xfId="25685" xr:uid="{97ADE741-E9B8-48C3-862D-AC7272817BE5}"/>
    <cellStyle name="Millares 15 6 3" xfId="18959" xr:uid="{4846CB95-2674-4697-BBFA-1D04E2E97E41}"/>
    <cellStyle name="Millares 15 6 3 2" xfId="27909" xr:uid="{5FB40680-3A3E-4D5C-8E28-D77BEFE40096}"/>
    <cellStyle name="Millares 15 6 4" xfId="23436" xr:uid="{3D9AAC7B-EF38-4957-9E50-50DF90E3EEE7}"/>
    <cellStyle name="Millares 15 7" xfId="15618" xr:uid="{D94423BC-F261-4D7A-8DF1-15A800AA9F38}"/>
    <cellStyle name="Millares 15 7 2" xfId="20091" xr:uid="{D09095B3-C298-4F4D-A9CA-7AD7107EAD01}"/>
    <cellStyle name="Millares 15 7 2 2" xfId="29041" xr:uid="{97C48676-91B6-4C6F-AE07-BB942FD4B99B}"/>
    <cellStyle name="Millares 15 7 3" xfId="24568" xr:uid="{EAD10912-CC0D-4F7B-B454-793B77C3DD69}"/>
    <cellStyle name="Millares 15 8" xfId="17842" xr:uid="{077DB4D1-EBB1-429A-BA57-20F14A41458A}"/>
    <cellStyle name="Millares 15 8 2" xfId="26792" xr:uid="{80277804-404D-4517-9DC8-49667DE13A08}"/>
    <cellStyle name="Millares 15 9" xfId="22319" xr:uid="{8239F2CC-0951-4A5D-8DA2-40BDC7097254}"/>
    <cellStyle name="Millares 16" xfId="13379" xr:uid="{543E4CC8-CEB0-495C-89F1-5421B7C4A10E}"/>
    <cellStyle name="Millares 16 2" xfId="13452" xr:uid="{D6639A38-6A30-4FE9-BAFE-47B369DE8F32}"/>
    <cellStyle name="Millares 16 2 2" xfId="13592" xr:uid="{E13BEF3E-9E2E-4419-B53F-4A1040040766}"/>
    <cellStyle name="Millares 16 2 2 2" xfId="13872" xr:uid="{3FE302C4-0F6B-4AD2-9B85-879B38B0785C}"/>
    <cellStyle name="Millares 16 2 2 2 2" xfId="14426" xr:uid="{CDC3A4F2-F3EC-41EA-B52E-40E1A7F35F6D}"/>
    <cellStyle name="Millares 16 2 2 2 2 2" xfId="15543" xr:uid="{6E4AE5BA-336F-4310-AF67-45EB9A668B9A}"/>
    <cellStyle name="Millares 16 2 2 2 2 2 2" xfId="17792" xr:uid="{271D2593-635C-4BAF-AE34-4C63052D6902}"/>
    <cellStyle name="Millares 16 2 2 2 2 2 2 2" xfId="22265" xr:uid="{0C0B3583-877F-403D-A3E0-E0A3A4556C24}"/>
    <cellStyle name="Millares 16 2 2 2 2 2 2 2 2" xfId="31215" xr:uid="{EED7DFF6-7230-4D4D-822E-0A6190F0D595}"/>
    <cellStyle name="Millares 16 2 2 2 2 2 2 3" xfId="26742" xr:uid="{D3066DDF-4F91-449A-8BB0-EE4936BF9784}"/>
    <cellStyle name="Millares 16 2 2 2 2 2 3" xfId="20016" xr:uid="{1B2768E7-2F8E-4628-9187-9604E2B8D874}"/>
    <cellStyle name="Millares 16 2 2 2 2 2 3 2" xfId="28966" xr:uid="{9E1F24DC-11F0-43DF-AD1A-414A1ABFD426}"/>
    <cellStyle name="Millares 16 2 2 2 2 2 4" xfId="24493" xr:uid="{B1BA099A-B834-4DC3-9D1B-B0DAA0A44D54}"/>
    <cellStyle name="Millares 16 2 2 2 2 3" xfId="16675" xr:uid="{855CEEC6-DEC3-42C4-8F17-5B03324135C1}"/>
    <cellStyle name="Millares 16 2 2 2 2 3 2" xfId="21148" xr:uid="{90099BC2-3790-4FBA-B442-09925E5D4CB8}"/>
    <cellStyle name="Millares 16 2 2 2 2 3 2 2" xfId="30098" xr:uid="{D1F45EB8-5A30-4A92-9088-A4DD362A9616}"/>
    <cellStyle name="Millares 16 2 2 2 2 3 3" xfId="25625" xr:uid="{3590845A-84D5-4D74-B130-14B009D95F14}"/>
    <cellStyle name="Millares 16 2 2 2 2 4" xfId="18899" xr:uid="{D003FA53-46E4-430D-95FA-0D94919640AA}"/>
    <cellStyle name="Millares 16 2 2 2 2 4 2" xfId="27849" xr:uid="{EF1DF9F5-FB66-486D-8DD9-67EABD96F77C}"/>
    <cellStyle name="Millares 16 2 2 2 2 5" xfId="23376" xr:uid="{177CBCCD-74B6-412A-B377-0036FC5A597E}"/>
    <cellStyle name="Millares 16 2 2 2 3" xfId="14989" xr:uid="{3571F6FA-7734-4576-AE52-2B6DD1655083}"/>
    <cellStyle name="Millares 16 2 2 2 3 2" xfId="17238" xr:uid="{7CD2167C-3F3E-4776-913C-C1C35DBB631B}"/>
    <cellStyle name="Millares 16 2 2 2 3 2 2" xfId="21711" xr:uid="{6ED88F3B-4870-4B29-A355-E1CF474B52B9}"/>
    <cellStyle name="Millares 16 2 2 2 3 2 2 2" xfId="30661" xr:uid="{1970ABC9-BA40-4B88-BBF0-5ACA1B547343}"/>
    <cellStyle name="Millares 16 2 2 2 3 2 3" xfId="26188" xr:uid="{A2937383-F177-4E58-8740-6597055093CB}"/>
    <cellStyle name="Millares 16 2 2 2 3 3" xfId="19462" xr:uid="{ED2A329B-7337-4AB4-A547-74A9E76588DC}"/>
    <cellStyle name="Millares 16 2 2 2 3 3 2" xfId="28412" xr:uid="{7F7A2749-5BE2-4834-81BD-F89E8A1697BE}"/>
    <cellStyle name="Millares 16 2 2 2 3 4" xfId="23939" xr:uid="{3A4F1660-8367-4A6A-9069-80BA4D91AD19}"/>
    <cellStyle name="Millares 16 2 2 2 4" xfId="16121" xr:uid="{112416C4-7227-4197-9E0D-11E90C4775E9}"/>
    <cellStyle name="Millares 16 2 2 2 4 2" xfId="20594" xr:uid="{481BAD5F-FAC8-4DD8-A004-8FA621B58BC1}"/>
    <cellStyle name="Millares 16 2 2 2 4 2 2" xfId="29544" xr:uid="{C1578E23-193D-4853-BF1D-BCE96C0388AE}"/>
    <cellStyle name="Millares 16 2 2 2 4 3" xfId="25071" xr:uid="{6BB54752-70E4-4ABD-9480-579024D5CB78}"/>
    <cellStyle name="Millares 16 2 2 2 5" xfId="18345" xr:uid="{120724E8-5502-4A12-9D1A-0A33C575C9CE}"/>
    <cellStyle name="Millares 16 2 2 2 5 2" xfId="27295" xr:uid="{B9542B92-638C-4663-A5A8-AE2422523E4D}"/>
    <cellStyle name="Millares 16 2 2 2 6" xfId="22822" xr:uid="{3E565DDD-8A70-45D6-8C19-66B10BFC48D9}"/>
    <cellStyle name="Millares 16 2 2 3" xfId="14146" xr:uid="{9727D4CF-C04B-4075-9477-7E4C99B9AA7D}"/>
    <cellStyle name="Millares 16 2 2 3 2" xfId="15263" xr:uid="{6D68AAE2-9801-447F-AC19-CF99DAF1F048}"/>
    <cellStyle name="Millares 16 2 2 3 2 2" xfId="17512" xr:uid="{7A7C21F2-4114-40C0-BE14-23CC8299B506}"/>
    <cellStyle name="Millares 16 2 2 3 2 2 2" xfId="21985" xr:uid="{34DE1814-7674-48F2-A898-0CC877588AA0}"/>
    <cellStyle name="Millares 16 2 2 3 2 2 2 2" xfId="30935" xr:uid="{16C27031-DF9C-42D4-8BDD-8B1E0BB9E977}"/>
    <cellStyle name="Millares 16 2 2 3 2 2 3" xfId="26462" xr:uid="{F67114CD-6AB1-49E1-9CBA-4C2BCAAA3BBB}"/>
    <cellStyle name="Millares 16 2 2 3 2 3" xfId="19736" xr:uid="{DE32A0AC-9E9B-4513-BD26-3B2B7EAC8D83}"/>
    <cellStyle name="Millares 16 2 2 3 2 3 2" xfId="28686" xr:uid="{406EBA42-E462-4E66-9A8D-C354E971AE92}"/>
    <cellStyle name="Millares 16 2 2 3 2 4" xfId="24213" xr:uid="{80D049DD-C1C0-4FBE-97BF-0FD65D693C23}"/>
    <cellStyle name="Millares 16 2 2 3 3" xfId="16395" xr:uid="{6B52EB55-0D43-4533-942D-8ADBF3D2B8B4}"/>
    <cellStyle name="Millares 16 2 2 3 3 2" xfId="20868" xr:uid="{022FE807-159C-49E5-81F1-6F1E181E99D0}"/>
    <cellStyle name="Millares 16 2 2 3 3 2 2" xfId="29818" xr:uid="{1429E692-E0E2-45BA-B2D7-FD8A0B82F64B}"/>
    <cellStyle name="Millares 16 2 2 3 3 3" xfId="25345" xr:uid="{86A34B61-12E7-4A44-B256-E36D6670493D}"/>
    <cellStyle name="Millares 16 2 2 3 4" xfId="18619" xr:uid="{3B7E43C4-A12F-4792-BC6B-9217C36F65FD}"/>
    <cellStyle name="Millares 16 2 2 3 4 2" xfId="27569" xr:uid="{2DAC7573-3B77-4EC2-A39D-1C31DD6A98E1}"/>
    <cellStyle name="Millares 16 2 2 3 5" xfId="23096" xr:uid="{32428F6F-5FD4-440D-9D37-E24AE232ED0B}"/>
    <cellStyle name="Millares 16 2 2 4" xfId="14709" xr:uid="{523D720C-FC97-48C2-AC71-973F80616F74}"/>
    <cellStyle name="Millares 16 2 2 4 2" xfId="16958" xr:uid="{3C2648FA-6874-48D3-8A1B-2A5C69FD5C31}"/>
    <cellStyle name="Millares 16 2 2 4 2 2" xfId="21431" xr:uid="{606871C2-5963-47C2-8DB2-1F7BBF5F109C}"/>
    <cellStyle name="Millares 16 2 2 4 2 2 2" xfId="30381" xr:uid="{DEE558E1-E456-4DD2-A42B-869F4A078E33}"/>
    <cellStyle name="Millares 16 2 2 4 2 3" xfId="25908" xr:uid="{0EE270BD-CF4F-490F-8F9C-7F7AB0CEB2E4}"/>
    <cellStyle name="Millares 16 2 2 4 3" xfId="19182" xr:uid="{E3EF4E08-02AD-4EA7-8C5E-575DC7F4FB4A}"/>
    <cellStyle name="Millares 16 2 2 4 3 2" xfId="28132" xr:uid="{51D2CE6F-28EC-4CDA-BDBF-1135B3A86251}"/>
    <cellStyle name="Millares 16 2 2 4 4" xfId="23659" xr:uid="{524FE91F-0B9C-4A42-9395-1855C6252A05}"/>
    <cellStyle name="Millares 16 2 2 5" xfId="15841" xr:uid="{82ECCB5E-6EDB-4B30-B2DC-6A71275EC4C0}"/>
    <cellStyle name="Millares 16 2 2 5 2" xfId="20314" xr:uid="{5A735F5A-ECAD-4295-AE4C-DBFD60D65E3D}"/>
    <cellStyle name="Millares 16 2 2 5 2 2" xfId="29264" xr:uid="{FA7151CA-4350-43F4-BF9A-5741BECAB4E8}"/>
    <cellStyle name="Millares 16 2 2 5 3" xfId="24791" xr:uid="{355A11A3-9D8A-4F01-9BD5-FC0BAF09050C}"/>
    <cellStyle name="Millares 16 2 2 6" xfId="18065" xr:uid="{3615D4F7-CAC1-4F8E-8A88-368AA656632A}"/>
    <cellStyle name="Millares 16 2 2 6 2" xfId="27015" xr:uid="{9D791EC2-7BD4-4B29-ABC3-80DA8EDAA417}"/>
    <cellStyle name="Millares 16 2 2 7" xfId="22542" xr:uid="{F401B859-8DA3-4129-85F4-B2D04BFA47C4}"/>
    <cellStyle name="Millares 16 2 3" xfId="13732" xr:uid="{B4D42D5D-F177-4BDD-ACC6-91D5D9468168}"/>
    <cellStyle name="Millares 16 2 3 2" xfId="14286" xr:uid="{8717458E-3D1D-4FDE-9971-9295E0DBF33C}"/>
    <cellStyle name="Millares 16 2 3 2 2" xfId="15403" xr:uid="{BAC44CAD-AC9F-4162-9827-8A85E9615198}"/>
    <cellStyle name="Millares 16 2 3 2 2 2" xfId="17652" xr:uid="{FBB7EDE0-099B-4845-8847-2B0E88807C71}"/>
    <cellStyle name="Millares 16 2 3 2 2 2 2" xfId="22125" xr:uid="{AA854460-D63B-4325-9B08-54D59E70C124}"/>
    <cellStyle name="Millares 16 2 3 2 2 2 2 2" xfId="31075" xr:uid="{5EDB7697-6064-4C74-8A8E-539D88C8122B}"/>
    <cellStyle name="Millares 16 2 3 2 2 2 3" xfId="26602" xr:uid="{04552EC7-97CE-450E-8927-B02527E65F38}"/>
    <cellStyle name="Millares 16 2 3 2 2 3" xfId="19876" xr:uid="{2EECF066-EF00-4D9D-923A-D31EFA6A486D}"/>
    <cellStyle name="Millares 16 2 3 2 2 3 2" xfId="28826" xr:uid="{54B0A673-947A-4FB8-ACF8-C00581A6B53D}"/>
    <cellStyle name="Millares 16 2 3 2 2 4" xfId="24353" xr:uid="{B8EB1E38-E5AA-42EC-8877-4DE1668F91A9}"/>
    <cellStyle name="Millares 16 2 3 2 3" xfId="16535" xr:uid="{B9711ABE-595D-4B9A-8CDD-72A166BA3E49}"/>
    <cellStyle name="Millares 16 2 3 2 3 2" xfId="21008" xr:uid="{5C641973-5242-4DBA-86DA-0F9BECAFB3E8}"/>
    <cellStyle name="Millares 16 2 3 2 3 2 2" xfId="29958" xr:uid="{B3E91657-1309-43B7-9E09-6AF0B23EBBEE}"/>
    <cellStyle name="Millares 16 2 3 2 3 3" xfId="25485" xr:uid="{5AEAA8AB-9BC9-471A-8B6E-00253632E55F}"/>
    <cellStyle name="Millares 16 2 3 2 4" xfId="18759" xr:uid="{2C11694E-A9A5-439E-A2F7-3750D0BA59B7}"/>
    <cellStyle name="Millares 16 2 3 2 4 2" xfId="27709" xr:uid="{F1D4ACD1-B041-49B4-AA84-DA277097674D}"/>
    <cellStyle name="Millares 16 2 3 2 5" xfId="23236" xr:uid="{9034FF6E-6070-4D45-B16B-A7DD89040FF0}"/>
    <cellStyle name="Millares 16 2 3 3" xfId="14849" xr:uid="{66C593F9-5C25-485A-8E1A-EBD4B0DAC3ED}"/>
    <cellStyle name="Millares 16 2 3 3 2" xfId="17098" xr:uid="{8EB9422D-FBB5-4AFF-B4C5-FD922A1EB23B}"/>
    <cellStyle name="Millares 16 2 3 3 2 2" xfId="21571" xr:uid="{0EDA9B2F-FE71-4A93-A2DB-CB4AB7B709E8}"/>
    <cellStyle name="Millares 16 2 3 3 2 2 2" xfId="30521" xr:uid="{7DBF9219-F1E6-4C0F-9E0A-D366D1A04773}"/>
    <cellStyle name="Millares 16 2 3 3 2 3" xfId="26048" xr:uid="{6E985985-FF18-4679-BA8A-2BD7CCFF456C}"/>
    <cellStyle name="Millares 16 2 3 3 3" xfId="19322" xr:uid="{5EE65333-B305-41A9-BBBD-7A7F90CFE5F6}"/>
    <cellStyle name="Millares 16 2 3 3 3 2" xfId="28272" xr:uid="{8586B896-D4DA-4607-B7C5-B3D7624B3083}"/>
    <cellStyle name="Millares 16 2 3 3 4" xfId="23799" xr:uid="{64A937F7-1B7F-48C5-8D25-B518633C14CC}"/>
    <cellStyle name="Millares 16 2 3 4" xfId="15981" xr:uid="{A422190A-4CD8-4527-AC54-526A168B1BF1}"/>
    <cellStyle name="Millares 16 2 3 4 2" xfId="20454" xr:uid="{53E79339-3E11-4CEC-B9F0-BD04C6F6E93E}"/>
    <cellStyle name="Millares 16 2 3 4 2 2" xfId="29404" xr:uid="{77769C96-9A10-4F91-8A76-147B94E04987}"/>
    <cellStyle name="Millares 16 2 3 4 3" xfId="24931" xr:uid="{BD142698-AC0B-490F-B7E1-6B46DBB81126}"/>
    <cellStyle name="Millares 16 2 3 5" xfId="18205" xr:uid="{F490E77B-36BE-473D-B879-E30930F48F71}"/>
    <cellStyle name="Millares 16 2 3 5 2" xfId="27155" xr:uid="{D34616F5-6572-407B-9A15-0476E466D2D1}"/>
    <cellStyle name="Millares 16 2 3 6" xfId="22682" xr:uid="{722480AA-12E5-486F-B262-8A2D45C9298F}"/>
    <cellStyle name="Millares 16 2 4" xfId="14006" xr:uid="{0EB66D19-5293-431A-92F0-82FC69DC9928}"/>
    <cellStyle name="Millares 16 2 4 2" xfId="15123" xr:uid="{38761AB7-F3EA-4736-BEE7-CB92F35DF3C6}"/>
    <cellStyle name="Millares 16 2 4 2 2" xfId="17372" xr:uid="{40EB693F-5686-466C-9D61-C60455B08213}"/>
    <cellStyle name="Millares 16 2 4 2 2 2" xfId="21845" xr:uid="{D7B78695-4A1E-476F-BBF6-C801CBE398CE}"/>
    <cellStyle name="Millares 16 2 4 2 2 2 2" xfId="30795" xr:uid="{7BB12124-4071-48F4-9E0C-48F1CE0181AD}"/>
    <cellStyle name="Millares 16 2 4 2 2 3" xfId="26322" xr:uid="{CF5A906B-CC55-4A6F-B4B0-9B4B3872F7CC}"/>
    <cellStyle name="Millares 16 2 4 2 3" xfId="19596" xr:uid="{90AB80C5-9581-4BBA-980B-653BD4B39621}"/>
    <cellStyle name="Millares 16 2 4 2 3 2" xfId="28546" xr:uid="{96C6B77D-E75C-49BF-8418-B700165A7D79}"/>
    <cellStyle name="Millares 16 2 4 2 4" xfId="24073" xr:uid="{153B7F3A-2C19-44D1-8007-2B8228730A9B}"/>
    <cellStyle name="Millares 16 2 4 3" xfId="16255" xr:uid="{2DC75956-9CDD-4C6E-A173-98D4DDA70358}"/>
    <cellStyle name="Millares 16 2 4 3 2" xfId="20728" xr:uid="{BD19A7DC-1A78-460A-AA14-D03E213357FA}"/>
    <cellStyle name="Millares 16 2 4 3 2 2" xfId="29678" xr:uid="{4FD5479A-58E9-4BD5-8809-7871A75F252B}"/>
    <cellStyle name="Millares 16 2 4 3 3" xfId="25205" xr:uid="{58A578E0-59D7-4BCB-B508-67926D0DA964}"/>
    <cellStyle name="Millares 16 2 4 4" xfId="18479" xr:uid="{BC7EBF48-98BF-47BF-939E-843977467DD2}"/>
    <cellStyle name="Millares 16 2 4 4 2" xfId="27429" xr:uid="{1F3FCBEF-D140-4AF4-9C3C-749572C5E95E}"/>
    <cellStyle name="Millares 16 2 4 5" xfId="22956" xr:uid="{1BF9B050-6812-4FF5-B7D3-7EB4C0F66FBA}"/>
    <cellStyle name="Millares 16 2 5" xfId="14569" xr:uid="{F1B7DF67-D3C9-4ED9-8E75-9BF37DAE66F4}"/>
    <cellStyle name="Millares 16 2 5 2" xfId="16818" xr:uid="{C8A5D0B5-B9C5-40DA-A75C-2C05F49016FF}"/>
    <cellStyle name="Millares 16 2 5 2 2" xfId="21291" xr:uid="{3248B37D-97BE-4613-8A86-E6165431CE68}"/>
    <cellStyle name="Millares 16 2 5 2 2 2" xfId="30241" xr:uid="{D7A7BAEA-0943-4DF4-84D2-9535DFC0747E}"/>
    <cellStyle name="Millares 16 2 5 2 3" xfId="25768" xr:uid="{1765265E-E086-4B3F-AA3B-61409AC3C746}"/>
    <cellStyle name="Millares 16 2 5 3" xfId="19042" xr:uid="{33A35D9D-A624-4D76-83F5-B387FAF66057}"/>
    <cellStyle name="Millares 16 2 5 3 2" xfId="27992" xr:uid="{87A0FBF3-D66E-4BF7-A2A5-6DD1E57764EF}"/>
    <cellStyle name="Millares 16 2 5 4" xfId="23519" xr:uid="{02E0437E-3407-4D9C-B559-38C27237934F}"/>
    <cellStyle name="Millares 16 2 6" xfId="15701" xr:uid="{182B6644-28C5-4506-AFA6-9793C2494080}"/>
    <cellStyle name="Millares 16 2 6 2" xfId="20174" xr:uid="{EAF7875E-1E28-40A8-BF00-08AF94662136}"/>
    <cellStyle name="Millares 16 2 6 2 2" xfId="29124" xr:uid="{0D0F1DC3-2EBC-4968-8B18-1F582E2FDF63}"/>
    <cellStyle name="Millares 16 2 6 3" xfId="24651" xr:uid="{784C7C74-EAF8-4C75-8AB8-F5C92B7BECE0}"/>
    <cellStyle name="Millares 16 2 7" xfId="17925" xr:uid="{1A805A3B-368C-4670-A242-DD15373F366D}"/>
    <cellStyle name="Millares 16 2 7 2" xfId="26875" xr:uid="{E8DC02E4-8A8E-4A3C-9F21-17B1C2FA42F1}"/>
    <cellStyle name="Millares 16 2 8" xfId="22402" xr:uid="{4E133B23-1552-48F2-A1E7-98F6F190EE44}"/>
    <cellStyle name="Millares 16 3" xfId="13519" xr:uid="{8D0A4B28-04AD-4CDB-8EB4-9DBCC11A6506}"/>
    <cellStyle name="Millares 16 3 2" xfId="13799" xr:uid="{5D8446B6-8106-464E-8677-1787D7C78E0A}"/>
    <cellStyle name="Millares 16 3 2 2" xfId="14353" xr:uid="{5B176E46-6959-427C-B241-1AD9CDCACFB0}"/>
    <cellStyle name="Millares 16 3 2 2 2" xfId="15470" xr:uid="{AFFC2307-284D-485F-8AA2-5309D4D8B68A}"/>
    <cellStyle name="Millares 16 3 2 2 2 2" xfId="17719" xr:uid="{0ADF7F78-57C1-4E38-8A6F-463BAE2CF92D}"/>
    <cellStyle name="Millares 16 3 2 2 2 2 2" xfId="22192" xr:uid="{147318CF-F2E0-487B-ABF1-9725253BBC7A}"/>
    <cellStyle name="Millares 16 3 2 2 2 2 2 2" xfId="31142" xr:uid="{E9F5AA55-9443-4A99-88CD-EE62DDDFF969}"/>
    <cellStyle name="Millares 16 3 2 2 2 2 3" xfId="26669" xr:uid="{E150CC85-EFDB-482B-AB05-04365EC50AB2}"/>
    <cellStyle name="Millares 16 3 2 2 2 3" xfId="19943" xr:uid="{50CBAB27-BE79-4FEF-8CD6-FF0518B548D6}"/>
    <cellStyle name="Millares 16 3 2 2 2 3 2" xfId="28893" xr:uid="{E5604777-EC85-48CC-88A2-31FB11C04C17}"/>
    <cellStyle name="Millares 16 3 2 2 2 4" xfId="24420" xr:uid="{7C3926CB-9E30-4AEC-95B3-0DB7CAA8D9D8}"/>
    <cellStyle name="Millares 16 3 2 2 3" xfId="16602" xr:uid="{C83B0251-403B-4DE0-991F-24549A876068}"/>
    <cellStyle name="Millares 16 3 2 2 3 2" xfId="21075" xr:uid="{313FBD42-DDDD-4A6F-8B16-A6E975488DB3}"/>
    <cellStyle name="Millares 16 3 2 2 3 2 2" xfId="30025" xr:uid="{AAE662E9-4FD4-4C19-AD9A-307DCE33ECF4}"/>
    <cellStyle name="Millares 16 3 2 2 3 3" xfId="25552" xr:uid="{480F18D0-3304-4F9C-875B-AC088CCB3E02}"/>
    <cellStyle name="Millares 16 3 2 2 4" xfId="18826" xr:uid="{0EC5E184-749E-4C17-ACA6-24819A6736CD}"/>
    <cellStyle name="Millares 16 3 2 2 4 2" xfId="27776" xr:uid="{F0B16FB8-B774-40BA-A503-F4C03E17361D}"/>
    <cellStyle name="Millares 16 3 2 2 5" xfId="23303" xr:uid="{3799666E-9A0D-46A5-8143-C905E1A6AEFD}"/>
    <cellStyle name="Millares 16 3 2 3" xfId="14916" xr:uid="{B5A14169-DFD2-4242-948B-4AD49E5AA64A}"/>
    <cellStyle name="Millares 16 3 2 3 2" xfId="17165" xr:uid="{0BADD5D2-3532-46F8-BA61-B8D413DC076A}"/>
    <cellStyle name="Millares 16 3 2 3 2 2" xfId="21638" xr:uid="{812C530E-3765-4F42-B98C-9EACF6C5069E}"/>
    <cellStyle name="Millares 16 3 2 3 2 2 2" xfId="30588" xr:uid="{7DC58748-DBA4-4ECC-8620-50C540627462}"/>
    <cellStyle name="Millares 16 3 2 3 2 3" xfId="26115" xr:uid="{D192CBD0-AED4-4032-8778-168B3CB0730D}"/>
    <cellStyle name="Millares 16 3 2 3 3" xfId="19389" xr:uid="{5DA4D062-ECDA-4E85-AA5A-20446C0C3CB3}"/>
    <cellStyle name="Millares 16 3 2 3 3 2" xfId="28339" xr:uid="{2A8538DF-CD6C-43B6-8254-6A177CB91E0B}"/>
    <cellStyle name="Millares 16 3 2 3 4" xfId="23866" xr:uid="{4982B20D-045A-4098-A782-643DBBBAC5A6}"/>
    <cellStyle name="Millares 16 3 2 4" xfId="16048" xr:uid="{48EE024A-D0B5-409C-8057-C78D445632F3}"/>
    <cellStyle name="Millares 16 3 2 4 2" xfId="20521" xr:uid="{7706EE52-AB06-4378-9A3D-DAFCA3418649}"/>
    <cellStyle name="Millares 16 3 2 4 2 2" xfId="29471" xr:uid="{E196EAC0-9830-4A74-8B06-858FF849032D}"/>
    <cellStyle name="Millares 16 3 2 4 3" xfId="24998" xr:uid="{8ECD263E-AF6F-42D5-91AB-CE6CD58EA640}"/>
    <cellStyle name="Millares 16 3 2 5" xfId="18272" xr:uid="{C8BC5C0A-12C0-4840-82FD-058ED6AFA28E}"/>
    <cellStyle name="Millares 16 3 2 5 2" xfId="27222" xr:uid="{DA4121BD-20AA-45DE-B4F5-8636B2B687EB}"/>
    <cellStyle name="Millares 16 3 2 6" xfId="22749" xr:uid="{20ECB55F-CAE1-4369-BBC5-A59AA933E9C6}"/>
    <cellStyle name="Millares 16 3 3" xfId="14073" xr:uid="{BBE0CAC9-17C6-4A4F-AA18-4C0394B74F8F}"/>
    <cellStyle name="Millares 16 3 3 2" xfId="15190" xr:uid="{CB1AFBCD-7454-4090-973F-E94B920AFE4F}"/>
    <cellStyle name="Millares 16 3 3 2 2" xfId="17439" xr:uid="{35D0F472-05CC-4A81-9DC6-A207F91B57F3}"/>
    <cellStyle name="Millares 16 3 3 2 2 2" xfId="21912" xr:uid="{64AE6283-4E1E-4CA3-BF31-D925D01D658A}"/>
    <cellStyle name="Millares 16 3 3 2 2 2 2" xfId="30862" xr:uid="{8F8FE208-27C9-4402-BB88-612CA545020A}"/>
    <cellStyle name="Millares 16 3 3 2 2 3" xfId="26389" xr:uid="{F0725AFE-88EE-4A87-A496-ACB8CC8BC5B7}"/>
    <cellStyle name="Millares 16 3 3 2 3" xfId="19663" xr:uid="{54E05E6E-2919-428F-96FF-224940450E1F}"/>
    <cellStyle name="Millares 16 3 3 2 3 2" xfId="28613" xr:uid="{BC993215-F1CD-4A6B-A104-5841232B0F8D}"/>
    <cellStyle name="Millares 16 3 3 2 4" xfId="24140" xr:uid="{4E59282D-58FC-4292-A5C6-098A6BA668F8}"/>
    <cellStyle name="Millares 16 3 3 3" xfId="16322" xr:uid="{4DA724F1-1CC6-4F64-AC8A-8913896A385C}"/>
    <cellStyle name="Millares 16 3 3 3 2" xfId="20795" xr:uid="{614084F7-3AD8-418A-9DB2-EC3C27C2C026}"/>
    <cellStyle name="Millares 16 3 3 3 2 2" xfId="29745" xr:uid="{887ECED5-D84A-4106-9623-DFFE1BDA674E}"/>
    <cellStyle name="Millares 16 3 3 3 3" xfId="25272" xr:uid="{CB8802ED-2D29-4235-8606-3967140B5060}"/>
    <cellStyle name="Millares 16 3 3 4" xfId="18546" xr:uid="{DFCE3A7E-5924-40CF-97E6-726F4FFA876A}"/>
    <cellStyle name="Millares 16 3 3 4 2" xfId="27496" xr:uid="{DA60E390-8DC3-4DCD-A54B-3060F8976104}"/>
    <cellStyle name="Millares 16 3 3 5" xfId="23023" xr:uid="{14772D4E-46D9-4153-AE12-7BFD372461D1}"/>
    <cellStyle name="Millares 16 3 4" xfId="14636" xr:uid="{B908A735-39AA-4A8B-AFAE-5ECE7DAAAAFB}"/>
    <cellStyle name="Millares 16 3 4 2" xfId="16885" xr:uid="{577112B2-E8F0-42A1-89E2-74C8F6D39DC6}"/>
    <cellStyle name="Millares 16 3 4 2 2" xfId="21358" xr:uid="{C95A8595-A2CD-49D5-8082-D5CBE1795C4B}"/>
    <cellStyle name="Millares 16 3 4 2 2 2" xfId="30308" xr:uid="{A3C18F70-9299-4B89-B764-994347706394}"/>
    <cellStyle name="Millares 16 3 4 2 3" xfId="25835" xr:uid="{A4E65F4B-7C4E-46C1-9643-5F08A0480147}"/>
    <cellStyle name="Millares 16 3 4 3" xfId="19109" xr:uid="{CE8C7A4F-732D-4F72-8F6D-FC3C74FCEB2F}"/>
    <cellStyle name="Millares 16 3 4 3 2" xfId="28059" xr:uid="{2A5978EB-DBF6-4FFD-8455-CF9C0D9035BE}"/>
    <cellStyle name="Millares 16 3 4 4" xfId="23586" xr:uid="{64348253-E9B6-4E43-8387-11B2D312AFE7}"/>
    <cellStyle name="Millares 16 3 5" xfId="15768" xr:uid="{0B50457E-EA51-4416-9BF4-7033F016FDDB}"/>
    <cellStyle name="Millares 16 3 5 2" xfId="20241" xr:uid="{502DFEB5-D07A-4C64-A42E-621C368D700C}"/>
    <cellStyle name="Millares 16 3 5 2 2" xfId="29191" xr:uid="{92CD2FFC-FE6E-4F97-8478-01ECD808023D}"/>
    <cellStyle name="Millares 16 3 5 3" xfId="24718" xr:uid="{AC93CF77-ABCC-476A-928C-3CDC6C3DB2A1}"/>
    <cellStyle name="Millares 16 3 6" xfId="17992" xr:uid="{6560768D-91E1-414C-96EF-64096CC54547}"/>
    <cellStyle name="Millares 16 3 6 2" xfId="26942" xr:uid="{59D30172-06E4-424E-9C40-83137B2753B1}"/>
    <cellStyle name="Millares 16 3 7" xfId="22469" xr:uid="{1B527971-4F77-4B05-B4C3-61F977CF15F7}"/>
    <cellStyle name="Millares 16 4" xfId="13659" xr:uid="{81D3B847-7511-4765-BE82-C9BEC4C033E0}"/>
    <cellStyle name="Millares 16 4 2" xfId="14213" xr:uid="{2EEDE526-09D5-46D5-B033-65D004BC8E27}"/>
    <cellStyle name="Millares 16 4 2 2" xfId="15330" xr:uid="{126BB431-499E-4E0E-86EF-5F7247BFC99B}"/>
    <cellStyle name="Millares 16 4 2 2 2" xfId="17579" xr:uid="{A8A93D06-826B-49B9-9635-EA151386EC5F}"/>
    <cellStyle name="Millares 16 4 2 2 2 2" xfId="22052" xr:uid="{BE97BF24-1851-4226-9F81-59BA8911611A}"/>
    <cellStyle name="Millares 16 4 2 2 2 2 2" xfId="31002" xr:uid="{2BE2C952-BC30-45D9-892E-FF684C500A76}"/>
    <cellStyle name="Millares 16 4 2 2 2 3" xfId="26529" xr:uid="{07321B14-CF53-48C7-9FDD-3F00FB18A4AB}"/>
    <cellStyle name="Millares 16 4 2 2 3" xfId="19803" xr:uid="{315E1E61-AE4C-4E68-8DAC-02588C401866}"/>
    <cellStyle name="Millares 16 4 2 2 3 2" xfId="28753" xr:uid="{1DB1DFF7-E7CF-4290-8D4F-7AD38F437335}"/>
    <cellStyle name="Millares 16 4 2 2 4" xfId="24280" xr:uid="{B2725AF9-D147-419C-AD6B-5897E6270B40}"/>
    <cellStyle name="Millares 16 4 2 3" xfId="16462" xr:uid="{CF447554-A559-43F2-A863-D06802D1B424}"/>
    <cellStyle name="Millares 16 4 2 3 2" xfId="20935" xr:uid="{D222BEEB-16F6-4ADA-B65B-3B8326E7701E}"/>
    <cellStyle name="Millares 16 4 2 3 2 2" xfId="29885" xr:uid="{3211BD43-EC16-44A4-A40B-1ABE6FAE0266}"/>
    <cellStyle name="Millares 16 4 2 3 3" xfId="25412" xr:uid="{942BB872-842F-4F1A-908E-E237DABBAA47}"/>
    <cellStyle name="Millares 16 4 2 4" xfId="18686" xr:uid="{F4B0AE18-A758-4BF5-A255-FF3A6A147F7B}"/>
    <cellStyle name="Millares 16 4 2 4 2" xfId="27636" xr:uid="{016B2293-B3E7-4D6B-BF53-D78F3519DEA3}"/>
    <cellStyle name="Millares 16 4 2 5" xfId="23163" xr:uid="{76C63D75-697B-4A33-B0C1-361ADE90085E}"/>
    <cellStyle name="Millares 16 4 3" xfId="14776" xr:uid="{DA573883-E074-4EDF-A06F-B529D2BDCD31}"/>
    <cellStyle name="Millares 16 4 3 2" xfId="17025" xr:uid="{7EC53A30-F4EF-45F6-8EA2-4E5485F49361}"/>
    <cellStyle name="Millares 16 4 3 2 2" xfId="21498" xr:uid="{28C6F13B-2AE7-4D5A-AD2E-30D089D63CDB}"/>
    <cellStyle name="Millares 16 4 3 2 2 2" xfId="30448" xr:uid="{BBA4875C-A94C-4C85-A131-330C3BE34B49}"/>
    <cellStyle name="Millares 16 4 3 2 3" xfId="25975" xr:uid="{ECBE1EFE-8527-4C80-AE62-43BBFEC96080}"/>
    <cellStyle name="Millares 16 4 3 3" xfId="19249" xr:uid="{4D2150EF-89AB-4489-BBC3-99642FEFEE84}"/>
    <cellStyle name="Millares 16 4 3 3 2" xfId="28199" xr:uid="{9C596499-F8C1-46AA-9C9D-029440A4170C}"/>
    <cellStyle name="Millares 16 4 3 4" xfId="23726" xr:uid="{456AC765-9952-46B6-8550-6D4B76F9D853}"/>
    <cellStyle name="Millares 16 4 4" xfId="15908" xr:uid="{B671AE01-D48A-4E88-8D0F-EB237FC03901}"/>
    <cellStyle name="Millares 16 4 4 2" xfId="20381" xr:uid="{DE81BDCF-85EE-41DD-B1BD-09619384690E}"/>
    <cellStyle name="Millares 16 4 4 2 2" xfId="29331" xr:uid="{4916A409-3111-4794-8FFE-8557E789F2C6}"/>
    <cellStyle name="Millares 16 4 4 3" xfId="24858" xr:uid="{30990FAA-5E18-4808-B4F7-F755B459700B}"/>
    <cellStyle name="Millares 16 4 5" xfId="18132" xr:uid="{F1A643DB-38AA-400B-911D-270198D0027B}"/>
    <cellStyle name="Millares 16 4 5 2" xfId="27082" xr:uid="{83E08A7C-685E-463F-A8C7-13AA7F53E4DA}"/>
    <cellStyle name="Millares 16 4 6" xfId="22609" xr:uid="{C8F51399-D344-4051-B764-22AEFA30628A}"/>
    <cellStyle name="Millares 16 5" xfId="13933" xr:uid="{32F19726-41DF-4704-9495-1837C51A5FA3}"/>
    <cellStyle name="Millares 16 5 2" xfId="15050" xr:uid="{611BC817-894A-4550-BE31-92A54FDBA86F}"/>
    <cellStyle name="Millares 16 5 2 2" xfId="17299" xr:uid="{85FE2357-3E02-486B-99FF-37A20D4AFCF2}"/>
    <cellStyle name="Millares 16 5 2 2 2" xfId="21772" xr:uid="{927A6139-5455-4A1D-BD38-518C9133AC8E}"/>
    <cellStyle name="Millares 16 5 2 2 2 2" xfId="30722" xr:uid="{80E9F54C-C943-4FFB-8799-279763AA02FD}"/>
    <cellStyle name="Millares 16 5 2 2 3" xfId="26249" xr:uid="{07AE15EC-E441-4C26-B0D3-BA48EFD13109}"/>
    <cellStyle name="Millares 16 5 2 3" xfId="19523" xr:uid="{CEC42A56-EC60-4D6F-ABE1-6682278054CF}"/>
    <cellStyle name="Millares 16 5 2 3 2" xfId="28473" xr:uid="{88F9DAAD-2F0A-4345-BB5E-CDEBB087565F}"/>
    <cellStyle name="Millares 16 5 2 4" xfId="24000" xr:uid="{C7A0FC4D-A1CD-4046-8BD7-1EAB6B70791C}"/>
    <cellStyle name="Millares 16 5 3" xfId="16182" xr:uid="{A28CC5F2-C727-4FEC-8216-A03385668AA5}"/>
    <cellStyle name="Millares 16 5 3 2" xfId="20655" xr:uid="{242AE4AD-787B-4337-8133-503EC015B457}"/>
    <cellStyle name="Millares 16 5 3 2 2" xfId="29605" xr:uid="{997A79E4-5123-4CF1-820F-BAA68E4372AE}"/>
    <cellStyle name="Millares 16 5 3 3" xfId="25132" xr:uid="{EC3577BC-EB68-4659-8B0F-EE797CDDD63E}"/>
    <cellStyle name="Millares 16 5 4" xfId="18406" xr:uid="{8F7302D0-C0CB-41DF-B307-44C0E55E1E97}"/>
    <cellStyle name="Millares 16 5 4 2" xfId="27356" xr:uid="{91DA1A8B-C724-4B5B-95EA-48C1A75E2EE1}"/>
    <cellStyle name="Millares 16 5 5" xfId="22883" xr:uid="{A5905E3C-5D15-4667-858A-B0ADED2F9FB7}"/>
    <cellStyle name="Millares 16 6" xfId="14496" xr:uid="{7975929B-79FE-47F3-961E-A5AEF99E279F}"/>
    <cellStyle name="Millares 16 6 2" xfId="16745" xr:uid="{97FBF1D9-1FBF-45BA-868F-AEE992DA4F31}"/>
    <cellStyle name="Millares 16 6 2 2" xfId="21218" xr:uid="{A070690A-72DD-4AD9-8B90-553535DA5F36}"/>
    <cellStyle name="Millares 16 6 2 2 2" xfId="30168" xr:uid="{5B6FD474-4DE1-4EF5-A453-BA059F0C0722}"/>
    <cellStyle name="Millares 16 6 2 3" xfId="25695" xr:uid="{F0486D45-96F6-4CCB-B8C1-BD091E29C339}"/>
    <cellStyle name="Millares 16 6 3" xfId="18969" xr:uid="{53DD6B86-294D-4D0E-A2F1-5DB6A2EC8E8E}"/>
    <cellStyle name="Millares 16 6 3 2" xfId="27919" xr:uid="{378150AB-3CCC-4755-B0C6-D136FC185110}"/>
    <cellStyle name="Millares 16 6 4" xfId="23446" xr:uid="{E1E5CEB5-F59F-406D-9FA3-53EF3BE8A953}"/>
    <cellStyle name="Millares 16 7" xfId="15628" xr:uid="{F277E607-3897-485D-8BC7-13A219AABB51}"/>
    <cellStyle name="Millares 16 7 2" xfId="20101" xr:uid="{4AEEE6BC-1C71-41EF-BBC8-4601BB8637A2}"/>
    <cellStyle name="Millares 16 7 2 2" xfId="29051" xr:uid="{8AB31186-A0F7-4840-BAAF-13CABD4B94F6}"/>
    <cellStyle name="Millares 16 7 3" xfId="24578" xr:uid="{6904B8C9-365E-4CE3-A40E-855802D22196}"/>
    <cellStyle name="Millares 16 8" xfId="17852" xr:uid="{FD0459DB-828B-416E-82B7-6FAD04ED15D7}"/>
    <cellStyle name="Millares 16 8 2" xfId="26802" xr:uid="{A867CB99-97C4-4647-A09E-D71DD10260DC}"/>
    <cellStyle name="Millares 16 9" xfId="22329" xr:uid="{68CE91C0-5C7F-49FC-90DE-190C8AEBEB50}"/>
    <cellStyle name="Millares 17" xfId="13378" xr:uid="{B352ACE3-12D2-48AF-8C9A-8A1121E2DEB6}"/>
    <cellStyle name="Millares 17 2" xfId="13451" xr:uid="{644DEC4D-45B0-4DCE-AF80-32498FA92682}"/>
    <cellStyle name="Millares 17 2 2" xfId="13591" xr:uid="{50C73569-6A43-4BEB-8D59-4444C9350E41}"/>
    <cellStyle name="Millares 17 2 2 2" xfId="13871" xr:uid="{7731B8A7-9C3E-44B9-8489-97328015CCC2}"/>
    <cellStyle name="Millares 17 2 2 2 2" xfId="14425" xr:uid="{2C6830E3-6878-4264-B436-F52F18B4E49B}"/>
    <cellStyle name="Millares 17 2 2 2 2 2" xfId="15542" xr:uid="{97BB39C9-5602-4ED8-97E1-CA2D3BE6AA1F}"/>
    <cellStyle name="Millares 17 2 2 2 2 2 2" xfId="17791" xr:uid="{48D5E2AC-20CC-4F69-9130-D28998FD6AB8}"/>
    <cellStyle name="Millares 17 2 2 2 2 2 2 2" xfId="22264" xr:uid="{45D79A91-604F-4DFF-AB1C-529D3B3C2D77}"/>
    <cellStyle name="Millares 17 2 2 2 2 2 2 2 2" xfId="31214" xr:uid="{8FFEE239-9518-4374-8AEA-1B748EE0CF1F}"/>
    <cellStyle name="Millares 17 2 2 2 2 2 2 3" xfId="26741" xr:uid="{9135AC88-9FE7-4884-B414-B76355D2A5D0}"/>
    <cellStyle name="Millares 17 2 2 2 2 2 3" xfId="20015" xr:uid="{A4B9F772-45E8-4FBE-B55C-F5C7BB55086C}"/>
    <cellStyle name="Millares 17 2 2 2 2 2 3 2" xfId="28965" xr:uid="{83A525BB-0EC7-49B7-8F51-1E67C9026A55}"/>
    <cellStyle name="Millares 17 2 2 2 2 2 4" xfId="24492" xr:uid="{7B906619-A50F-4350-A254-FE1D7B45ACF4}"/>
    <cellStyle name="Millares 17 2 2 2 2 3" xfId="16674" xr:uid="{7FFCE93B-A6E1-4895-8EE3-7A58621E4D4C}"/>
    <cellStyle name="Millares 17 2 2 2 2 3 2" xfId="21147" xr:uid="{C7B93A1E-9097-48D2-9DE6-0DAFE21C755F}"/>
    <cellStyle name="Millares 17 2 2 2 2 3 2 2" xfId="30097" xr:uid="{EFA5F445-39ED-458F-AB54-C6F49FE8E494}"/>
    <cellStyle name="Millares 17 2 2 2 2 3 3" xfId="25624" xr:uid="{FD919A3D-5B5C-4BF7-B360-01A48437371A}"/>
    <cellStyle name="Millares 17 2 2 2 2 4" xfId="18898" xr:uid="{8F679124-A4C1-4DA0-A3A4-21173CFFE4BF}"/>
    <cellStyle name="Millares 17 2 2 2 2 4 2" xfId="27848" xr:uid="{7AAAFF14-F70D-4251-921A-F5DA6A44352B}"/>
    <cellStyle name="Millares 17 2 2 2 2 5" xfId="23375" xr:uid="{064800F1-E856-49E9-9035-5CC79C98FB59}"/>
    <cellStyle name="Millares 17 2 2 2 3" xfId="14988" xr:uid="{A694AE36-B722-4BFA-9D18-D0CCBB1488FE}"/>
    <cellStyle name="Millares 17 2 2 2 3 2" xfId="17237" xr:uid="{27132C7A-CC33-4953-90FE-5C43BE0FD1EE}"/>
    <cellStyle name="Millares 17 2 2 2 3 2 2" xfId="21710" xr:uid="{8E269043-B418-4832-9809-538D54E9940F}"/>
    <cellStyle name="Millares 17 2 2 2 3 2 2 2" xfId="30660" xr:uid="{E00EF525-F238-486A-A99D-A4B5D5C72064}"/>
    <cellStyle name="Millares 17 2 2 2 3 2 3" xfId="26187" xr:uid="{82684C89-E851-4109-BEC0-3F1B2C900C61}"/>
    <cellStyle name="Millares 17 2 2 2 3 3" xfId="19461" xr:uid="{EC0208EA-1DC7-481E-80F2-465F5592FB0D}"/>
    <cellStyle name="Millares 17 2 2 2 3 3 2" xfId="28411" xr:uid="{1A5C2EB4-7562-46B4-8566-C2CA3698B33B}"/>
    <cellStyle name="Millares 17 2 2 2 3 4" xfId="23938" xr:uid="{E5C391A7-51DC-4A23-95C2-DE6B58AA8E25}"/>
    <cellStyle name="Millares 17 2 2 2 4" xfId="16120" xr:uid="{305D0548-8B7B-45C8-A704-99604D7766BE}"/>
    <cellStyle name="Millares 17 2 2 2 4 2" xfId="20593" xr:uid="{FBE8287B-8014-4331-A3DF-1507B1289B54}"/>
    <cellStyle name="Millares 17 2 2 2 4 2 2" xfId="29543" xr:uid="{42E1F460-6CF8-4112-AF70-60658C808ED8}"/>
    <cellStyle name="Millares 17 2 2 2 4 3" xfId="25070" xr:uid="{2BE4632C-76E5-4C3A-A06A-6E4BB49082C0}"/>
    <cellStyle name="Millares 17 2 2 2 5" xfId="18344" xr:uid="{461D8C2C-EE31-480C-B70D-06591CCC42C5}"/>
    <cellStyle name="Millares 17 2 2 2 5 2" xfId="27294" xr:uid="{0CC4AFD7-7DE1-4E7E-82D3-0D434E41DD62}"/>
    <cellStyle name="Millares 17 2 2 2 6" xfId="22821" xr:uid="{74AAF9E7-B62E-4B7C-8B22-3ACFA1845F75}"/>
    <cellStyle name="Millares 17 2 2 3" xfId="14145" xr:uid="{6A669B88-A81E-429A-9754-7EDC46DFFFCD}"/>
    <cellStyle name="Millares 17 2 2 3 2" xfId="15262" xr:uid="{86D2F3E2-518F-4E07-B1B1-20FE76CFF16C}"/>
    <cellStyle name="Millares 17 2 2 3 2 2" xfId="17511" xr:uid="{49A554EC-FC65-47DA-94FA-F09F5796562F}"/>
    <cellStyle name="Millares 17 2 2 3 2 2 2" xfId="21984" xr:uid="{F237E4BE-E437-4293-BA4E-19FCDEFE0905}"/>
    <cellStyle name="Millares 17 2 2 3 2 2 2 2" xfId="30934" xr:uid="{24C78592-96DA-4BAC-8DA4-F045D1AD55F6}"/>
    <cellStyle name="Millares 17 2 2 3 2 2 3" xfId="26461" xr:uid="{C7AB1383-D529-4AE7-8684-EBF76859C228}"/>
    <cellStyle name="Millares 17 2 2 3 2 3" xfId="19735" xr:uid="{74DB71A6-B082-4E74-84C0-5EB7C6F13DEC}"/>
    <cellStyle name="Millares 17 2 2 3 2 3 2" xfId="28685" xr:uid="{015C2F14-C0EE-4092-A194-82FB0F180646}"/>
    <cellStyle name="Millares 17 2 2 3 2 4" xfId="24212" xr:uid="{B2D4145D-4860-42AB-99FF-F6AA0FB8826F}"/>
    <cellStyle name="Millares 17 2 2 3 3" xfId="16394" xr:uid="{1F822F27-8A52-4550-9494-A3587BCB1E3A}"/>
    <cellStyle name="Millares 17 2 2 3 3 2" xfId="20867" xr:uid="{B97A214A-86AE-424F-97A3-F189EAD69C82}"/>
    <cellStyle name="Millares 17 2 2 3 3 2 2" xfId="29817" xr:uid="{F4BF0E88-8590-4F1E-9C65-B46A03CBD463}"/>
    <cellStyle name="Millares 17 2 2 3 3 3" xfId="25344" xr:uid="{F04A01B8-A9EC-4B3A-AD12-F0BA8CD4DF6E}"/>
    <cellStyle name="Millares 17 2 2 3 4" xfId="18618" xr:uid="{69D7FBE8-3A05-4DD3-AA1A-C88B35E03BE2}"/>
    <cellStyle name="Millares 17 2 2 3 4 2" xfId="27568" xr:uid="{B7443CE4-E462-4E95-AB4B-B4DCC7DCCEF6}"/>
    <cellStyle name="Millares 17 2 2 3 5" xfId="23095" xr:uid="{CB03A02B-4C41-4EE2-B29E-3FACAFE3EDBB}"/>
    <cellStyle name="Millares 17 2 2 4" xfId="14708" xr:uid="{81724E6F-5D11-4610-A6EC-221944332F0C}"/>
    <cellStyle name="Millares 17 2 2 4 2" xfId="16957" xr:uid="{B0BADE50-6E37-42EC-81DE-48EA22ABD1B7}"/>
    <cellStyle name="Millares 17 2 2 4 2 2" xfId="21430" xr:uid="{B384BA6D-81F3-4295-B5BE-C76EF7A3D096}"/>
    <cellStyle name="Millares 17 2 2 4 2 2 2" xfId="30380" xr:uid="{65FF3DBE-2E6C-4ED3-AEA9-1BCE8BBDDC53}"/>
    <cellStyle name="Millares 17 2 2 4 2 3" xfId="25907" xr:uid="{6EAF1459-CAAF-43AE-A7E3-E0BB50A947D3}"/>
    <cellStyle name="Millares 17 2 2 4 3" xfId="19181" xr:uid="{7F8EB399-A284-4F7B-883A-EBB9F1084689}"/>
    <cellStyle name="Millares 17 2 2 4 3 2" xfId="28131" xr:uid="{DAC63717-2372-4697-9F08-AF438D7D942C}"/>
    <cellStyle name="Millares 17 2 2 4 4" xfId="23658" xr:uid="{E557744E-F225-4D7E-AB12-B8F679BEDFF6}"/>
    <cellStyle name="Millares 17 2 2 5" xfId="15840" xr:uid="{9C2F6631-B04B-446C-8590-4B3FAD88D0CA}"/>
    <cellStyle name="Millares 17 2 2 5 2" xfId="20313" xr:uid="{FB3B905A-D7B9-4D42-9746-E42516686680}"/>
    <cellStyle name="Millares 17 2 2 5 2 2" xfId="29263" xr:uid="{19FAA9F7-6D24-44B4-95A4-7E3EE61DDC65}"/>
    <cellStyle name="Millares 17 2 2 5 3" xfId="24790" xr:uid="{11DC9A11-1C1A-4B53-95A9-813EF9A52A88}"/>
    <cellStyle name="Millares 17 2 2 6" xfId="18064" xr:uid="{568655D5-EBB7-4A31-856F-6259D2022B10}"/>
    <cellStyle name="Millares 17 2 2 6 2" xfId="27014" xr:uid="{9EEA9E47-A820-4ACA-AD4D-BEFEB46B70AD}"/>
    <cellStyle name="Millares 17 2 2 7" xfId="22541" xr:uid="{F6E19A4F-EA1A-4222-952E-AFFA9EB76149}"/>
    <cellStyle name="Millares 17 2 3" xfId="13731" xr:uid="{1CD836E2-F16F-41C1-9305-6239CB77D6EE}"/>
    <cellStyle name="Millares 17 2 3 2" xfId="14285" xr:uid="{A0B1B4E9-51BA-40EC-9D82-1C072F15FF1F}"/>
    <cellStyle name="Millares 17 2 3 2 2" xfId="15402" xr:uid="{0CAAA523-24ED-4E76-99FA-C1C5B0508236}"/>
    <cellStyle name="Millares 17 2 3 2 2 2" xfId="17651" xr:uid="{394F020D-BDF4-4682-814B-61A87F5B61B0}"/>
    <cellStyle name="Millares 17 2 3 2 2 2 2" xfId="22124" xr:uid="{866E3A44-795C-4A0D-8D4C-BC9F476165C4}"/>
    <cellStyle name="Millares 17 2 3 2 2 2 2 2" xfId="31074" xr:uid="{02EDBA27-2A5A-468D-89A8-86D07F1AF2EF}"/>
    <cellStyle name="Millares 17 2 3 2 2 2 3" xfId="26601" xr:uid="{FD806D93-D26A-441B-B231-FB341E350457}"/>
    <cellStyle name="Millares 17 2 3 2 2 3" xfId="19875" xr:uid="{CE802157-4EE3-454B-B69D-4B5D375003A2}"/>
    <cellStyle name="Millares 17 2 3 2 2 3 2" xfId="28825" xr:uid="{C0D62570-BC80-4B91-9B9B-3A871E446C48}"/>
    <cellStyle name="Millares 17 2 3 2 2 4" xfId="24352" xr:uid="{B4F9F46A-D611-495A-BAE3-91F4C1ECE88D}"/>
    <cellStyle name="Millares 17 2 3 2 3" xfId="16534" xr:uid="{2198C46F-03D6-4507-BBE3-FA023D0A7F66}"/>
    <cellStyle name="Millares 17 2 3 2 3 2" xfId="21007" xr:uid="{6B2A96B5-2C20-4439-9B65-F81FD7710DB3}"/>
    <cellStyle name="Millares 17 2 3 2 3 2 2" xfId="29957" xr:uid="{9F99A78F-43AE-4D83-B7EA-E01F26364142}"/>
    <cellStyle name="Millares 17 2 3 2 3 3" xfId="25484" xr:uid="{8CC224E6-9CD9-4697-85A9-74312F0A658E}"/>
    <cellStyle name="Millares 17 2 3 2 4" xfId="18758" xr:uid="{B4F7B219-F75C-4A1B-A995-60118701C921}"/>
    <cellStyle name="Millares 17 2 3 2 4 2" xfId="27708" xr:uid="{071D0CD2-F4A1-46ED-BAB6-4B176A094754}"/>
    <cellStyle name="Millares 17 2 3 2 5" xfId="23235" xr:uid="{C80DF8BF-FC46-437E-9697-00967D5BDE4A}"/>
    <cellStyle name="Millares 17 2 3 3" xfId="14848" xr:uid="{EDB34CFC-FCEB-478B-8639-C841ECDF066B}"/>
    <cellStyle name="Millares 17 2 3 3 2" xfId="17097" xr:uid="{AA0AA7E5-DD08-49DE-A883-BED8A1D2E163}"/>
    <cellStyle name="Millares 17 2 3 3 2 2" xfId="21570" xr:uid="{37C8016F-13E3-4A88-B73A-E1732C883454}"/>
    <cellStyle name="Millares 17 2 3 3 2 2 2" xfId="30520" xr:uid="{34CCAEB5-A864-451A-905F-81D5F735FF12}"/>
    <cellStyle name="Millares 17 2 3 3 2 3" xfId="26047" xr:uid="{6092C537-745C-4B1F-A85B-4853150868A8}"/>
    <cellStyle name="Millares 17 2 3 3 3" xfId="19321" xr:uid="{D90A4940-B756-4ECA-B42D-3FFA00C20DAC}"/>
    <cellStyle name="Millares 17 2 3 3 3 2" xfId="28271" xr:uid="{82CFE59C-45E2-42E2-843F-631003C0FD9D}"/>
    <cellStyle name="Millares 17 2 3 3 4" xfId="23798" xr:uid="{80F9BA7E-669C-4543-9572-8C0078D9F5A9}"/>
    <cellStyle name="Millares 17 2 3 4" xfId="15980" xr:uid="{95BAA2D9-5245-44BC-BCB1-371AB663EEB3}"/>
    <cellStyle name="Millares 17 2 3 4 2" xfId="20453" xr:uid="{8CA2A78D-D0A2-4048-AEDF-CF2EC4F75423}"/>
    <cellStyle name="Millares 17 2 3 4 2 2" xfId="29403" xr:uid="{FAC15D88-F784-48B4-87AC-4FD99AFD310C}"/>
    <cellStyle name="Millares 17 2 3 4 3" xfId="24930" xr:uid="{E9959DD5-4292-45E5-9251-9E96FE10A659}"/>
    <cellStyle name="Millares 17 2 3 5" xfId="18204" xr:uid="{21242C67-BB26-428A-A6A2-5BC15F2F245F}"/>
    <cellStyle name="Millares 17 2 3 5 2" xfId="27154" xr:uid="{9531D257-1FB3-42A7-9326-530B99A47784}"/>
    <cellStyle name="Millares 17 2 3 6" xfId="22681" xr:uid="{9C4C3FE7-3017-4B3E-909A-2CBD93B4E88A}"/>
    <cellStyle name="Millares 17 2 4" xfId="14005" xr:uid="{AE4ACB32-7D76-4251-B666-4428D9477945}"/>
    <cellStyle name="Millares 17 2 4 2" xfId="15122" xr:uid="{3C253E3D-986C-4A85-9A5F-3AE4A3BB6CB6}"/>
    <cellStyle name="Millares 17 2 4 2 2" xfId="17371" xr:uid="{0E594AE0-36FC-4F93-8424-1EBE61C576FB}"/>
    <cellStyle name="Millares 17 2 4 2 2 2" xfId="21844" xr:uid="{678EEBF9-0063-4686-9BDA-7AE4E85F6420}"/>
    <cellStyle name="Millares 17 2 4 2 2 2 2" xfId="30794" xr:uid="{8DF70606-E36A-4FD1-B5AD-E8FEEB56E045}"/>
    <cellStyle name="Millares 17 2 4 2 2 3" xfId="26321" xr:uid="{947A8FFD-05AB-497D-AEE4-F433B82C2161}"/>
    <cellStyle name="Millares 17 2 4 2 3" xfId="19595" xr:uid="{D27BE0B6-737B-4CD4-93AF-8733F1D2DBDF}"/>
    <cellStyle name="Millares 17 2 4 2 3 2" xfId="28545" xr:uid="{20B44094-5C76-4AD8-B12E-3D656031D6F1}"/>
    <cellStyle name="Millares 17 2 4 2 4" xfId="24072" xr:uid="{B1C55289-7272-4435-A8C4-4CB6C9A093E8}"/>
    <cellStyle name="Millares 17 2 4 3" xfId="16254" xr:uid="{1ECFEBD4-BF8F-427A-8295-BC8C79F31D6F}"/>
    <cellStyle name="Millares 17 2 4 3 2" xfId="20727" xr:uid="{1295DFFD-CEB7-4992-A1EA-C11BCDB7D3FA}"/>
    <cellStyle name="Millares 17 2 4 3 2 2" xfId="29677" xr:uid="{C250A991-5604-4C56-AFBD-0F094C57AAC0}"/>
    <cellStyle name="Millares 17 2 4 3 3" xfId="25204" xr:uid="{84360912-CF4D-49B3-9E8C-96A295D1C1D6}"/>
    <cellStyle name="Millares 17 2 4 4" xfId="18478" xr:uid="{CB05FC62-9963-45C1-B971-F03111BA1A75}"/>
    <cellStyle name="Millares 17 2 4 4 2" xfId="27428" xr:uid="{C0D449FD-2236-4A18-80DC-6E4A6CC591D1}"/>
    <cellStyle name="Millares 17 2 4 5" xfId="22955" xr:uid="{7A048C9F-4231-4837-AE7B-86EA3F59DC53}"/>
    <cellStyle name="Millares 17 2 5" xfId="14568" xr:uid="{351B81CD-1A8B-404F-A30E-D750F34E76C1}"/>
    <cellStyle name="Millares 17 2 5 2" xfId="16817" xr:uid="{B765AB71-0ED7-4B27-B152-BDE5857AD902}"/>
    <cellStyle name="Millares 17 2 5 2 2" xfId="21290" xr:uid="{054F9B75-0B94-42F6-8758-A9138D819D28}"/>
    <cellStyle name="Millares 17 2 5 2 2 2" xfId="30240" xr:uid="{A59A0377-DFA5-4831-A09A-2DCC7C00A96F}"/>
    <cellStyle name="Millares 17 2 5 2 3" xfId="25767" xr:uid="{897C7958-AE06-4726-AC01-742CCDFB2065}"/>
    <cellStyle name="Millares 17 2 5 3" xfId="19041" xr:uid="{D8446AE1-0554-4C4A-B0F1-D39D3E5D3DF5}"/>
    <cellStyle name="Millares 17 2 5 3 2" xfId="27991" xr:uid="{3038145F-8BFB-4C86-9150-B6D1270BC87F}"/>
    <cellStyle name="Millares 17 2 5 4" xfId="23518" xr:uid="{66483D1A-B0A6-4932-9C3B-30E8F82759F8}"/>
    <cellStyle name="Millares 17 2 6" xfId="15700" xr:uid="{C1324CD5-7B8E-43ED-9226-C894E3AB42B2}"/>
    <cellStyle name="Millares 17 2 6 2" xfId="20173" xr:uid="{5657D854-4F4F-4D30-82C9-EBF8A014029B}"/>
    <cellStyle name="Millares 17 2 6 2 2" xfId="29123" xr:uid="{46FA9546-84AF-4311-B75E-5C4471AFF496}"/>
    <cellStyle name="Millares 17 2 6 3" xfId="24650" xr:uid="{C764FD19-9291-461C-8094-8E3ED51E3DA9}"/>
    <cellStyle name="Millares 17 2 7" xfId="17924" xr:uid="{3767F70C-092D-438C-8A22-D3CA0C1147A6}"/>
    <cellStyle name="Millares 17 2 7 2" xfId="26874" xr:uid="{39DB204F-9860-4D07-84CB-6808D92A1368}"/>
    <cellStyle name="Millares 17 2 8" xfId="22401" xr:uid="{DE0F3AA1-4B3E-4359-86E4-FC356C0DFECE}"/>
    <cellStyle name="Millares 17 3" xfId="13518" xr:uid="{0DD82F51-99C6-4E2A-87ED-C355A22F1F34}"/>
    <cellStyle name="Millares 17 3 2" xfId="13798" xr:uid="{AE6ED0B0-B3F6-4E89-B82D-C0C3F7BE6739}"/>
    <cellStyle name="Millares 17 3 2 2" xfId="14352" xr:uid="{27D11CD3-A3AF-4861-B322-0C5300C61472}"/>
    <cellStyle name="Millares 17 3 2 2 2" xfId="15469" xr:uid="{F3091C86-F13F-451A-AE54-B9B323F3ACAF}"/>
    <cellStyle name="Millares 17 3 2 2 2 2" xfId="17718" xr:uid="{C2A9AE43-9A83-4DBA-815A-77CB5A5C05D5}"/>
    <cellStyle name="Millares 17 3 2 2 2 2 2" xfId="22191" xr:uid="{ED55818F-7F8D-46D1-9A75-84B22DBCFAAB}"/>
    <cellStyle name="Millares 17 3 2 2 2 2 2 2" xfId="31141" xr:uid="{2EB61486-F418-4E17-9757-0B4A27EDB4C0}"/>
    <cellStyle name="Millares 17 3 2 2 2 2 3" xfId="26668" xr:uid="{B57EFF16-3A3E-47F3-876C-A81C1CBC456C}"/>
    <cellStyle name="Millares 17 3 2 2 2 3" xfId="19942" xr:uid="{1A639EDD-24CC-464D-AC57-E02D1E300D00}"/>
    <cellStyle name="Millares 17 3 2 2 2 3 2" xfId="28892" xr:uid="{569B24C1-BC9E-435E-AEF4-1BC569B2E0D7}"/>
    <cellStyle name="Millares 17 3 2 2 2 4" xfId="24419" xr:uid="{BCD7E9B7-5698-447E-9E89-F26539B501A5}"/>
    <cellStyle name="Millares 17 3 2 2 3" xfId="16601" xr:uid="{E6B08F10-58C3-4F86-9826-F41494A564E2}"/>
    <cellStyle name="Millares 17 3 2 2 3 2" xfId="21074" xr:uid="{4DB68B36-44F6-4B6C-90C6-93D9B0693C04}"/>
    <cellStyle name="Millares 17 3 2 2 3 2 2" xfId="30024" xr:uid="{005F4C46-1D21-4EA1-85CA-1EC692695780}"/>
    <cellStyle name="Millares 17 3 2 2 3 3" xfId="25551" xr:uid="{5D5B1508-5E08-4883-AB62-6F108659E7C9}"/>
    <cellStyle name="Millares 17 3 2 2 4" xfId="18825" xr:uid="{04AB7683-076C-42CD-9EF5-854683D6941B}"/>
    <cellStyle name="Millares 17 3 2 2 4 2" xfId="27775" xr:uid="{91EC017B-7A1D-4ADD-BCF3-80462A876167}"/>
    <cellStyle name="Millares 17 3 2 2 5" xfId="23302" xr:uid="{0780B5E6-E0B7-4B8C-89AB-0BD2EAEA3A9D}"/>
    <cellStyle name="Millares 17 3 2 3" xfId="14915" xr:uid="{1A0C00BC-E4A9-462E-ABA6-DAF1E46EF187}"/>
    <cellStyle name="Millares 17 3 2 3 2" xfId="17164" xr:uid="{C58890D1-A23C-43D9-9562-065CECB5F91C}"/>
    <cellStyle name="Millares 17 3 2 3 2 2" xfId="21637" xr:uid="{50A05DE1-A7DF-46E4-B5B2-655E25996B10}"/>
    <cellStyle name="Millares 17 3 2 3 2 2 2" xfId="30587" xr:uid="{39D7D942-B2D7-443A-BC87-348EBF60DDC1}"/>
    <cellStyle name="Millares 17 3 2 3 2 3" xfId="26114" xr:uid="{5D9A08D8-16F8-41D7-B4D8-26A5C1A4BB4E}"/>
    <cellStyle name="Millares 17 3 2 3 3" xfId="19388" xr:uid="{0B1B3E0A-B8AB-45CA-8B9D-ADEB685E75CE}"/>
    <cellStyle name="Millares 17 3 2 3 3 2" xfId="28338" xr:uid="{C487977E-9EBE-4895-ABA7-3555CA578FFD}"/>
    <cellStyle name="Millares 17 3 2 3 4" xfId="23865" xr:uid="{AE835BF5-C4BB-4FC5-881D-DC0A67B0D2A2}"/>
    <cellStyle name="Millares 17 3 2 4" xfId="16047" xr:uid="{C0A1E528-AA1F-435E-A595-6D6CE20FA092}"/>
    <cellStyle name="Millares 17 3 2 4 2" xfId="20520" xr:uid="{C9D98A9C-9FC7-4A90-95CB-28349DF86F8E}"/>
    <cellStyle name="Millares 17 3 2 4 2 2" xfId="29470" xr:uid="{45C4BEAF-A38B-485D-82BE-A4B69482F80E}"/>
    <cellStyle name="Millares 17 3 2 4 3" xfId="24997" xr:uid="{AC9C09C9-CBF2-4548-8157-79A6A16DAF24}"/>
    <cellStyle name="Millares 17 3 2 5" xfId="18271" xr:uid="{D0BF9634-8F78-4285-B984-7D8B62223423}"/>
    <cellStyle name="Millares 17 3 2 5 2" xfId="27221" xr:uid="{FB8B8377-4AA3-4060-88BD-D0EE2B1D7E01}"/>
    <cellStyle name="Millares 17 3 2 6" xfId="22748" xr:uid="{396FFAA9-F468-44CF-AF99-67265B8FFEA8}"/>
    <cellStyle name="Millares 17 3 3" xfId="14072" xr:uid="{FF9FE097-23C8-4A87-A741-FB363606F97C}"/>
    <cellStyle name="Millares 17 3 3 2" xfId="15189" xr:uid="{ADEE3228-1B33-429F-B360-1F0933DD184B}"/>
    <cellStyle name="Millares 17 3 3 2 2" xfId="17438" xr:uid="{6F48E1C0-A9B3-416D-9C82-0C6DF8461B73}"/>
    <cellStyle name="Millares 17 3 3 2 2 2" xfId="21911" xr:uid="{4C4E85A7-6338-40F1-8341-4820616B54B7}"/>
    <cellStyle name="Millares 17 3 3 2 2 2 2" xfId="30861" xr:uid="{3B69780E-2D17-4D52-A8CA-3A0F79373250}"/>
    <cellStyle name="Millares 17 3 3 2 2 3" xfId="26388" xr:uid="{870D515D-9223-40A3-A2A4-C5F0DADEC866}"/>
    <cellStyle name="Millares 17 3 3 2 3" xfId="19662" xr:uid="{DDF6A3BF-2AD6-45F1-8DC1-B595FFB18FD1}"/>
    <cellStyle name="Millares 17 3 3 2 3 2" xfId="28612" xr:uid="{F36888D3-4425-4F85-A6DA-B7B69CC14702}"/>
    <cellStyle name="Millares 17 3 3 2 4" xfId="24139" xr:uid="{57647D85-BDE0-4CAD-AEBA-BDB43D8A1B25}"/>
    <cellStyle name="Millares 17 3 3 3" xfId="16321" xr:uid="{28F7F3B5-A6AC-4165-88C0-52542AAD4901}"/>
    <cellStyle name="Millares 17 3 3 3 2" xfId="20794" xr:uid="{1523998D-3358-4701-8488-BCD84EA36645}"/>
    <cellStyle name="Millares 17 3 3 3 2 2" xfId="29744" xr:uid="{575D5CCE-A358-4B94-AF3D-4BB4A8B02CD6}"/>
    <cellStyle name="Millares 17 3 3 3 3" xfId="25271" xr:uid="{37E5B05A-8ED6-47ED-B30B-B0E8301EB59E}"/>
    <cellStyle name="Millares 17 3 3 4" xfId="18545" xr:uid="{7B24836E-73C2-4FCC-A326-69E8F5D3DCE9}"/>
    <cellStyle name="Millares 17 3 3 4 2" xfId="27495" xr:uid="{CDECCEA4-7C41-41A3-AEBB-4A8F65DC329A}"/>
    <cellStyle name="Millares 17 3 3 5" xfId="23022" xr:uid="{36E8B1D8-1B2D-4F0E-A868-6BEB33EE3137}"/>
    <cellStyle name="Millares 17 3 4" xfId="14635" xr:uid="{A71065A3-018E-4891-8A7C-A0889BBBF034}"/>
    <cellStyle name="Millares 17 3 4 2" xfId="16884" xr:uid="{5DDF2DD2-EBE5-4DC3-947C-695C4D553F10}"/>
    <cellStyle name="Millares 17 3 4 2 2" xfId="21357" xr:uid="{D64917BE-1A59-479F-923D-990F86D35CDA}"/>
    <cellStyle name="Millares 17 3 4 2 2 2" xfId="30307" xr:uid="{89902208-D709-462C-ADB8-8179B366C97E}"/>
    <cellStyle name="Millares 17 3 4 2 3" xfId="25834" xr:uid="{66E49966-4CC2-4C38-AE5A-DD7B9FD42B3B}"/>
    <cellStyle name="Millares 17 3 4 3" xfId="19108" xr:uid="{37676A4F-04E8-4049-865F-279EB2587ACE}"/>
    <cellStyle name="Millares 17 3 4 3 2" xfId="28058" xr:uid="{475C8237-1D86-49A2-B4C8-0651FD76D0AC}"/>
    <cellStyle name="Millares 17 3 4 4" xfId="23585" xr:uid="{556546E9-3CF3-4D1E-BD94-F8B97F1FFD8C}"/>
    <cellStyle name="Millares 17 3 5" xfId="15767" xr:uid="{DB6FE614-9991-4CC7-B72B-4B9346E523D1}"/>
    <cellStyle name="Millares 17 3 5 2" xfId="20240" xr:uid="{C8C1C837-BB44-4CDB-AB99-E2B663F262F8}"/>
    <cellStyle name="Millares 17 3 5 2 2" xfId="29190" xr:uid="{64AE9C0E-B254-4E0A-81CA-C7FA5625E313}"/>
    <cellStyle name="Millares 17 3 5 3" xfId="24717" xr:uid="{FDD2FF0E-EE3C-417A-A837-0AA66BF3BD85}"/>
    <cellStyle name="Millares 17 3 6" xfId="17991" xr:uid="{D9CF697F-04F9-4497-972F-D2C144E91B34}"/>
    <cellStyle name="Millares 17 3 6 2" xfId="26941" xr:uid="{8E3DA3D6-CC50-448B-BCC6-97D1D37B8AB4}"/>
    <cellStyle name="Millares 17 3 7" xfId="22468" xr:uid="{F49FCEDE-E945-42C1-8F0D-DDC7EE4C5B54}"/>
    <cellStyle name="Millares 17 4" xfId="13658" xr:uid="{13F89B3D-C396-4FBF-88C1-D96258C35DF8}"/>
    <cellStyle name="Millares 17 4 2" xfId="14212" xr:uid="{3F0DDDD8-D1A2-4C2C-9C00-E84AA8C399F5}"/>
    <cellStyle name="Millares 17 4 2 2" xfId="15329" xr:uid="{28466377-116A-4527-ACD2-6ED91CA622CF}"/>
    <cellStyle name="Millares 17 4 2 2 2" xfId="17578" xr:uid="{70C468E2-9044-42D7-B80D-D22FD6D4F8F7}"/>
    <cellStyle name="Millares 17 4 2 2 2 2" xfId="22051" xr:uid="{0C661063-9A49-4BE6-8E5D-BE9F4D3BD200}"/>
    <cellStyle name="Millares 17 4 2 2 2 2 2" xfId="31001" xr:uid="{12BB960A-5D6A-48B3-973A-071012569618}"/>
    <cellStyle name="Millares 17 4 2 2 2 3" xfId="26528" xr:uid="{B8B30A11-22FE-45E1-A419-79E903D799AA}"/>
    <cellStyle name="Millares 17 4 2 2 3" xfId="19802" xr:uid="{0ABC501D-4772-4826-B6D5-1E439890C87E}"/>
    <cellStyle name="Millares 17 4 2 2 3 2" xfId="28752" xr:uid="{FBC0EB03-130A-4A32-904C-05951BCCE635}"/>
    <cellStyle name="Millares 17 4 2 2 4" xfId="24279" xr:uid="{1BD76F21-C980-433D-AEAC-916BF5479F5A}"/>
    <cellStyle name="Millares 17 4 2 3" xfId="16461" xr:uid="{C622183C-1719-4419-87E0-F218CDE142DE}"/>
    <cellStyle name="Millares 17 4 2 3 2" xfId="20934" xr:uid="{65ADA47E-4DC8-4DCC-B6AA-A094E958CC60}"/>
    <cellStyle name="Millares 17 4 2 3 2 2" xfId="29884" xr:uid="{F5D48CD9-7292-4650-B255-22D28DD464A7}"/>
    <cellStyle name="Millares 17 4 2 3 3" xfId="25411" xr:uid="{EDDDFB07-9B47-4A68-914D-EF490DEF3C34}"/>
    <cellStyle name="Millares 17 4 2 4" xfId="18685" xr:uid="{A5B02A0F-8F26-423F-9FDF-9C2416B7E946}"/>
    <cellStyle name="Millares 17 4 2 4 2" xfId="27635" xr:uid="{0887CECD-C1C9-4EA1-AA6F-B6AB3DBFAF20}"/>
    <cellStyle name="Millares 17 4 2 5" xfId="23162" xr:uid="{87F51AFD-CDDC-4B90-80C3-A575686057A7}"/>
    <cellStyle name="Millares 17 4 3" xfId="14775" xr:uid="{6747721E-D1EE-40B8-8998-E2612CF9EB96}"/>
    <cellStyle name="Millares 17 4 3 2" xfId="17024" xr:uid="{F5CD55B0-0731-4097-A9A7-9EBA4E98CBCD}"/>
    <cellStyle name="Millares 17 4 3 2 2" xfId="21497" xr:uid="{BAF7059B-B522-4A7B-A772-D47910846074}"/>
    <cellStyle name="Millares 17 4 3 2 2 2" xfId="30447" xr:uid="{6A17071B-87A4-4BB1-9429-1AC50748F17E}"/>
    <cellStyle name="Millares 17 4 3 2 3" xfId="25974" xr:uid="{EB813250-AFF7-438A-8703-3E4596D64D83}"/>
    <cellStyle name="Millares 17 4 3 3" xfId="19248" xr:uid="{074C414A-5F47-48E3-92A3-2F88C25B0392}"/>
    <cellStyle name="Millares 17 4 3 3 2" xfId="28198" xr:uid="{9911092D-6CA0-4336-BC19-9001F56CDA5C}"/>
    <cellStyle name="Millares 17 4 3 4" xfId="23725" xr:uid="{93559E5C-FA7B-40A5-81AC-32D315ED41EA}"/>
    <cellStyle name="Millares 17 4 4" xfId="15907" xr:uid="{D2C340E2-581F-4DF0-9492-59A1FD080890}"/>
    <cellStyle name="Millares 17 4 4 2" xfId="20380" xr:uid="{401FA859-2AB9-4903-8CF4-568E5365F2B7}"/>
    <cellStyle name="Millares 17 4 4 2 2" xfId="29330" xr:uid="{7489203F-262F-450C-B232-6648F0F4CC48}"/>
    <cellStyle name="Millares 17 4 4 3" xfId="24857" xr:uid="{D01684C2-6E55-4481-B48D-9ACFC170B26D}"/>
    <cellStyle name="Millares 17 4 5" xfId="18131" xr:uid="{00F172E7-FE2D-4EDF-B033-DAF91E51C8F4}"/>
    <cellStyle name="Millares 17 4 5 2" xfId="27081" xr:uid="{B61BE3E2-4524-4D19-B35F-BC34C6EBD5BC}"/>
    <cellStyle name="Millares 17 4 6" xfId="22608" xr:uid="{9F5ED727-286A-48C9-8D7C-76341467CB3F}"/>
    <cellStyle name="Millares 17 5" xfId="13932" xr:uid="{D913BE15-70C0-4E4C-A73E-CE67EF54DDC0}"/>
    <cellStyle name="Millares 17 5 2" xfId="15049" xr:uid="{810D5A19-0369-4132-B54C-917E635FA311}"/>
    <cellStyle name="Millares 17 5 2 2" xfId="17298" xr:uid="{7695D232-98BE-4D01-9106-E8C2C890A606}"/>
    <cellStyle name="Millares 17 5 2 2 2" xfId="21771" xr:uid="{62FAA098-0253-45D5-9CFD-43DB6669BE33}"/>
    <cellStyle name="Millares 17 5 2 2 2 2" xfId="30721" xr:uid="{F5FCFEAF-0CB2-4206-A2F4-D105156619BC}"/>
    <cellStyle name="Millares 17 5 2 2 3" xfId="26248" xr:uid="{B7DA90A2-1ABA-4529-A225-F4D235DEB87F}"/>
    <cellStyle name="Millares 17 5 2 3" xfId="19522" xr:uid="{595A5F44-F829-42BE-A804-DBC18762A9A5}"/>
    <cellStyle name="Millares 17 5 2 3 2" xfId="28472" xr:uid="{ACE63CB5-E14E-43AB-824F-2082646BC5A3}"/>
    <cellStyle name="Millares 17 5 2 4" xfId="23999" xr:uid="{DC2E2C74-2D53-43CC-A151-54054DE4D36D}"/>
    <cellStyle name="Millares 17 5 3" xfId="16181" xr:uid="{2D7EA4E1-6737-4BC3-939C-BE5FACB130F8}"/>
    <cellStyle name="Millares 17 5 3 2" xfId="20654" xr:uid="{B6A62697-66D0-4A24-8CB8-3AD230398E80}"/>
    <cellStyle name="Millares 17 5 3 2 2" xfId="29604" xr:uid="{082EB073-DC86-4963-9EC9-7CEAB9BDF5D0}"/>
    <cellStyle name="Millares 17 5 3 3" xfId="25131" xr:uid="{ED2F804B-2223-4071-B19E-1619AD16E893}"/>
    <cellStyle name="Millares 17 5 4" xfId="18405" xr:uid="{F6904262-0C03-4E2C-9F54-15CB5036CE86}"/>
    <cellStyle name="Millares 17 5 4 2" xfId="27355" xr:uid="{002C86C1-C8AF-4D4C-8637-39D8AF954020}"/>
    <cellStyle name="Millares 17 5 5" xfId="22882" xr:uid="{B41155A5-8C38-48B2-8B4A-410703613557}"/>
    <cellStyle name="Millares 17 6" xfId="14495" xr:uid="{736A9F67-F1D0-45B5-8C30-A339F241158B}"/>
    <cellStyle name="Millares 17 6 2" xfId="16744" xr:uid="{7A772EAD-E856-4153-B3CA-C2ABDD110B50}"/>
    <cellStyle name="Millares 17 6 2 2" xfId="21217" xr:uid="{19B663AA-9425-4336-94DC-6A070710DB28}"/>
    <cellStyle name="Millares 17 6 2 2 2" xfId="30167" xr:uid="{22FE98F3-BA1E-475E-9DC6-3146FBCAC327}"/>
    <cellStyle name="Millares 17 6 2 3" xfId="25694" xr:uid="{90294EBB-DCDC-4A56-AEF8-CF1AB653F252}"/>
    <cellStyle name="Millares 17 6 3" xfId="18968" xr:uid="{9482444A-AF83-4A6A-8C32-1A0DAEFF0C8C}"/>
    <cellStyle name="Millares 17 6 3 2" xfId="27918" xr:uid="{C087B422-9886-41F0-BFD1-A1DB7BFA03C9}"/>
    <cellStyle name="Millares 17 6 4" xfId="23445" xr:uid="{DF90AD47-6A59-49EA-94E8-0C264E5B1B0A}"/>
    <cellStyle name="Millares 17 7" xfId="15627" xr:uid="{E42B7AD7-0BD5-4BCC-8484-2BF210C3C163}"/>
    <cellStyle name="Millares 17 7 2" xfId="20100" xr:uid="{316F0B3F-9113-4FC6-AAE0-9F922BC0BB78}"/>
    <cellStyle name="Millares 17 7 2 2" xfId="29050" xr:uid="{7CC5C882-B777-4075-B3C1-27D2DB4A51C7}"/>
    <cellStyle name="Millares 17 7 3" xfId="24577" xr:uid="{E969ED78-FE71-4DA8-BE7C-E635120E05B1}"/>
    <cellStyle name="Millares 17 8" xfId="17851" xr:uid="{D006B969-3910-4913-8DE1-875C728D933D}"/>
    <cellStyle name="Millares 17 8 2" xfId="26801" xr:uid="{C9E5611E-2861-4ECC-8249-C8F3899252AE}"/>
    <cellStyle name="Millares 17 9" xfId="22328" xr:uid="{9CFA139C-5293-434A-A257-F1D17DC88887}"/>
    <cellStyle name="Millares 18" xfId="13363" xr:uid="{DA103A6F-E5AA-4DE0-BE0A-14AB27E51E5B}"/>
    <cellStyle name="Millares 18 2" xfId="13436" xr:uid="{6CEE9192-04C6-4C98-8976-70314FF43AD2}"/>
    <cellStyle name="Millares 18 2 2" xfId="13576" xr:uid="{200A3E59-2298-42D3-A9DF-A1C9F573B9EA}"/>
    <cellStyle name="Millares 18 2 2 2" xfId="13856" xr:uid="{5AC47987-1107-4764-944B-A28D52644FA0}"/>
    <cellStyle name="Millares 18 2 2 2 2" xfId="14410" xr:uid="{B9C98CB9-1EAE-436E-B39F-A81867DC2FC2}"/>
    <cellStyle name="Millares 18 2 2 2 2 2" xfId="15527" xr:uid="{DFCF155F-0461-4DDF-BE44-95F3261CBA28}"/>
    <cellStyle name="Millares 18 2 2 2 2 2 2" xfId="17776" xr:uid="{DEC9B7AA-8934-4B9E-857A-3D1B60C9B6F3}"/>
    <cellStyle name="Millares 18 2 2 2 2 2 2 2" xfId="22249" xr:uid="{34EBF182-2EFF-4937-BBF5-CB837BEEE56B}"/>
    <cellStyle name="Millares 18 2 2 2 2 2 2 2 2" xfId="31199" xr:uid="{43E65EA5-3CD7-4D0D-A454-B1E567D9D68B}"/>
    <cellStyle name="Millares 18 2 2 2 2 2 2 3" xfId="26726" xr:uid="{577FB4EC-8283-42B7-93A0-CD0B6CA73D98}"/>
    <cellStyle name="Millares 18 2 2 2 2 2 3" xfId="20000" xr:uid="{78A4CD02-CC45-47B7-93A6-EF5C43B7DA8C}"/>
    <cellStyle name="Millares 18 2 2 2 2 2 3 2" xfId="28950" xr:uid="{FEA17770-CE9F-4DED-9BA3-308953740C65}"/>
    <cellStyle name="Millares 18 2 2 2 2 2 4" xfId="24477" xr:uid="{55305414-4973-41C1-9B76-9E0E876F5E41}"/>
    <cellStyle name="Millares 18 2 2 2 2 3" xfId="16659" xr:uid="{825A22F5-A70A-4F9F-A73B-1DF7B325C209}"/>
    <cellStyle name="Millares 18 2 2 2 2 3 2" xfId="21132" xr:uid="{D737E90E-C775-471D-B838-5F949ECFA716}"/>
    <cellStyle name="Millares 18 2 2 2 2 3 2 2" xfId="30082" xr:uid="{23818902-4966-4961-A6DE-D51E324E963C}"/>
    <cellStyle name="Millares 18 2 2 2 2 3 3" xfId="25609" xr:uid="{59069EA2-06D9-461E-B7AB-A9EA216005A1}"/>
    <cellStyle name="Millares 18 2 2 2 2 4" xfId="18883" xr:uid="{56C6156E-DABA-41F9-BEAC-D56B4FF8DE47}"/>
    <cellStyle name="Millares 18 2 2 2 2 4 2" xfId="27833" xr:uid="{2B7EC7A4-22A5-4F10-AB39-82BC83E728F8}"/>
    <cellStyle name="Millares 18 2 2 2 2 5" xfId="23360" xr:uid="{7B3CCD24-F982-4A3E-A123-47E9EEC51D05}"/>
    <cellStyle name="Millares 18 2 2 2 3" xfId="14973" xr:uid="{CB19FDCC-8B26-4A8D-B533-466BD292E425}"/>
    <cellStyle name="Millares 18 2 2 2 3 2" xfId="17222" xr:uid="{8786CCC0-B80E-48F3-B39C-D1A7F6F59AC0}"/>
    <cellStyle name="Millares 18 2 2 2 3 2 2" xfId="21695" xr:uid="{A5CE7638-1E83-46EC-A034-DB9F5E69F113}"/>
    <cellStyle name="Millares 18 2 2 2 3 2 2 2" xfId="30645" xr:uid="{2CA2D3FA-060D-4AE4-A5AA-CC342DB67303}"/>
    <cellStyle name="Millares 18 2 2 2 3 2 3" xfId="26172" xr:uid="{7FBC9D32-6164-47D8-9002-ED9D2E6D8D91}"/>
    <cellStyle name="Millares 18 2 2 2 3 3" xfId="19446" xr:uid="{3E310CD6-1B4E-404F-84DE-E4ACF643B72E}"/>
    <cellStyle name="Millares 18 2 2 2 3 3 2" xfId="28396" xr:uid="{7373225E-5137-43C5-847B-15895A9DC75C}"/>
    <cellStyle name="Millares 18 2 2 2 3 4" xfId="23923" xr:uid="{0EBC1E08-7F85-4223-AB2A-30B3CCD0A6FC}"/>
    <cellStyle name="Millares 18 2 2 2 4" xfId="16105" xr:uid="{43965497-4CA3-4220-96E0-DF50B3BC69C0}"/>
    <cellStyle name="Millares 18 2 2 2 4 2" xfId="20578" xr:uid="{12645295-1B7F-477C-8646-93AF232C292E}"/>
    <cellStyle name="Millares 18 2 2 2 4 2 2" xfId="29528" xr:uid="{9994BFA5-DC87-425A-9116-377C7DA14CE9}"/>
    <cellStyle name="Millares 18 2 2 2 4 3" xfId="25055" xr:uid="{C3F0D46C-31BF-4DE4-A531-457D362639D5}"/>
    <cellStyle name="Millares 18 2 2 2 5" xfId="18329" xr:uid="{89DF02E9-69B7-4A5B-9703-05145F972B5E}"/>
    <cellStyle name="Millares 18 2 2 2 5 2" xfId="27279" xr:uid="{42FECEC1-07F6-493E-AD11-C236E9763A2D}"/>
    <cellStyle name="Millares 18 2 2 2 6" xfId="22806" xr:uid="{800FC8AC-CDF7-470E-84D6-217E726D603F}"/>
    <cellStyle name="Millares 18 2 2 3" xfId="14130" xr:uid="{63692713-4BFD-4688-8E66-113833311A65}"/>
    <cellStyle name="Millares 18 2 2 3 2" xfId="15247" xr:uid="{1AFE4C2F-0D3E-420B-A614-21A97C3837CA}"/>
    <cellStyle name="Millares 18 2 2 3 2 2" xfId="17496" xr:uid="{4D602BA1-8034-4235-97A1-662D6C8F3DC6}"/>
    <cellStyle name="Millares 18 2 2 3 2 2 2" xfId="21969" xr:uid="{88FAF879-6C82-4074-ABC1-9A1553FB51D1}"/>
    <cellStyle name="Millares 18 2 2 3 2 2 2 2" xfId="30919" xr:uid="{1401B92D-ED66-4F3A-9D44-8341FAC91248}"/>
    <cellStyle name="Millares 18 2 2 3 2 2 3" xfId="26446" xr:uid="{3F27B57A-EACF-4151-921C-ADAFD026A81D}"/>
    <cellStyle name="Millares 18 2 2 3 2 3" xfId="19720" xr:uid="{9F52C934-11F2-47B6-B92D-EAD0CA982F0C}"/>
    <cellStyle name="Millares 18 2 2 3 2 3 2" xfId="28670" xr:uid="{A8F70193-B55E-4482-A5B9-A4F1DC3D3766}"/>
    <cellStyle name="Millares 18 2 2 3 2 4" xfId="24197" xr:uid="{E250003B-494A-4679-8168-6C486C04442C}"/>
    <cellStyle name="Millares 18 2 2 3 3" xfId="16379" xr:uid="{8E13FAF2-B5F5-4B8B-8543-F497FF645044}"/>
    <cellStyle name="Millares 18 2 2 3 3 2" xfId="20852" xr:uid="{90515091-D8B5-45F4-9D38-D503C26A9321}"/>
    <cellStyle name="Millares 18 2 2 3 3 2 2" xfId="29802" xr:uid="{80DB6D71-C929-48FE-A476-2C81E59F308A}"/>
    <cellStyle name="Millares 18 2 2 3 3 3" xfId="25329" xr:uid="{A18C7BF3-F301-4F92-9C15-FB44A84BA8FD}"/>
    <cellStyle name="Millares 18 2 2 3 4" xfId="18603" xr:uid="{8FEB5174-E045-4EBC-993E-B71BBA61187C}"/>
    <cellStyle name="Millares 18 2 2 3 4 2" xfId="27553" xr:uid="{D9E11D77-5494-4ADC-B1C7-C7610EE8850B}"/>
    <cellStyle name="Millares 18 2 2 3 5" xfId="23080" xr:uid="{8F05E8F7-C057-47BB-A499-C5397C3D4777}"/>
    <cellStyle name="Millares 18 2 2 4" xfId="14693" xr:uid="{77AC49AF-D967-486F-80BD-B1EBCA1ADF2A}"/>
    <cellStyle name="Millares 18 2 2 4 2" xfId="16942" xr:uid="{A53D9569-107D-4EA5-95F2-B3BD74E45DB8}"/>
    <cellStyle name="Millares 18 2 2 4 2 2" xfId="21415" xr:uid="{0488954F-AA0C-449F-B2AC-C3E1FAC852BF}"/>
    <cellStyle name="Millares 18 2 2 4 2 2 2" xfId="30365" xr:uid="{8C76F3F1-0529-4F01-AA57-E96232797F93}"/>
    <cellStyle name="Millares 18 2 2 4 2 3" xfId="25892" xr:uid="{B48D40C8-C4DC-485B-8E5C-F526BAC3DF4C}"/>
    <cellStyle name="Millares 18 2 2 4 3" xfId="19166" xr:uid="{E965E777-6E24-4686-A2ED-70F8951F1944}"/>
    <cellStyle name="Millares 18 2 2 4 3 2" xfId="28116" xr:uid="{A1D1D85A-760C-411A-9096-F7E732DC11D5}"/>
    <cellStyle name="Millares 18 2 2 4 4" xfId="23643" xr:uid="{C1CAC30B-4340-4E4B-8BB8-AC1903DC6F7C}"/>
    <cellStyle name="Millares 18 2 2 5" xfId="15825" xr:uid="{23F9C080-D321-47A9-BE3B-9C3A3E3EF25D}"/>
    <cellStyle name="Millares 18 2 2 5 2" xfId="20298" xr:uid="{31AB1958-ECA5-4C00-A196-91121EEE5711}"/>
    <cellStyle name="Millares 18 2 2 5 2 2" xfId="29248" xr:uid="{5DFDEC27-C721-4D99-9EFD-581C149F3B57}"/>
    <cellStyle name="Millares 18 2 2 5 3" xfId="24775" xr:uid="{16071498-77F1-4913-A0D0-FF7925D3059C}"/>
    <cellStyle name="Millares 18 2 2 6" xfId="18049" xr:uid="{BF1D958A-D1E7-4274-A8CC-B00FAC607942}"/>
    <cellStyle name="Millares 18 2 2 6 2" xfId="26999" xr:uid="{B4246AAE-ADD9-42B9-A03C-8616FECD03C3}"/>
    <cellStyle name="Millares 18 2 2 7" xfId="22526" xr:uid="{088481BF-08FB-4BE0-9095-F0E3703C421F}"/>
    <cellStyle name="Millares 18 2 3" xfId="13716" xr:uid="{BD8578C4-D480-4B40-90D1-8E265EB7C4F3}"/>
    <cellStyle name="Millares 18 2 3 2" xfId="14270" xr:uid="{F04C0AC9-4275-4A92-AD86-26A3F4AC33E3}"/>
    <cellStyle name="Millares 18 2 3 2 2" xfId="15387" xr:uid="{69FB25A4-3DE1-4FCF-A227-3482B804747E}"/>
    <cellStyle name="Millares 18 2 3 2 2 2" xfId="17636" xr:uid="{B0319115-D096-47A1-95B3-17432A2F3258}"/>
    <cellStyle name="Millares 18 2 3 2 2 2 2" xfId="22109" xr:uid="{C527ACCE-C650-49CB-8CCF-713025DD47AC}"/>
    <cellStyle name="Millares 18 2 3 2 2 2 2 2" xfId="31059" xr:uid="{CE8BD7DA-B5DA-4460-A2C1-A33D1447EE4D}"/>
    <cellStyle name="Millares 18 2 3 2 2 2 3" xfId="26586" xr:uid="{BCB6CFD5-38D8-4CC3-9FED-44C6A8B2B30E}"/>
    <cellStyle name="Millares 18 2 3 2 2 3" xfId="19860" xr:uid="{F19E93E1-F465-4E97-BA3D-0D97C0B9A77A}"/>
    <cellStyle name="Millares 18 2 3 2 2 3 2" xfId="28810" xr:uid="{5BF0E876-3503-4124-B5AE-32263479EA47}"/>
    <cellStyle name="Millares 18 2 3 2 2 4" xfId="24337" xr:uid="{ECC971AD-3C6E-4CEC-807A-54C1B1553E08}"/>
    <cellStyle name="Millares 18 2 3 2 3" xfId="16519" xr:uid="{75F9DA88-656B-4931-9014-61FC6C4285D6}"/>
    <cellStyle name="Millares 18 2 3 2 3 2" xfId="20992" xr:uid="{F4E59FA3-4A7F-47E3-A822-3E8FD36DBD69}"/>
    <cellStyle name="Millares 18 2 3 2 3 2 2" xfId="29942" xr:uid="{BC81D6A5-CAD9-4358-87F8-419BF9ECD1A5}"/>
    <cellStyle name="Millares 18 2 3 2 3 3" xfId="25469" xr:uid="{30CBAF77-D9F9-40E5-814B-BA595BEF947E}"/>
    <cellStyle name="Millares 18 2 3 2 4" xfId="18743" xr:uid="{0CC56379-A88A-4178-AA74-9FB93662EB8F}"/>
    <cellStyle name="Millares 18 2 3 2 4 2" xfId="27693" xr:uid="{83F68319-0556-4AD6-9DD8-257A8DF74BD2}"/>
    <cellStyle name="Millares 18 2 3 2 5" xfId="23220" xr:uid="{5B932989-40F7-4A34-9D65-787973809468}"/>
    <cellStyle name="Millares 18 2 3 3" xfId="14833" xr:uid="{0FCA78D6-C32D-424D-A9F3-1CA94154435C}"/>
    <cellStyle name="Millares 18 2 3 3 2" xfId="17082" xr:uid="{4C0711FB-EC47-4CAC-B317-0B83D7801DCA}"/>
    <cellStyle name="Millares 18 2 3 3 2 2" xfId="21555" xr:uid="{1145E92C-D8A5-404D-9166-D8EF21FA136D}"/>
    <cellStyle name="Millares 18 2 3 3 2 2 2" xfId="30505" xr:uid="{D71FA3A4-70C3-4ADF-B223-E48EC6467573}"/>
    <cellStyle name="Millares 18 2 3 3 2 3" xfId="26032" xr:uid="{2889BD18-6052-4BF9-9460-DFCDCA04D61A}"/>
    <cellStyle name="Millares 18 2 3 3 3" xfId="19306" xr:uid="{C528F2AC-3BAF-4C3D-9F1C-512E231141D4}"/>
    <cellStyle name="Millares 18 2 3 3 3 2" xfId="28256" xr:uid="{57CF1E23-5D3E-4951-8D49-7E993A32ECCB}"/>
    <cellStyle name="Millares 18 2 3 3 4" xfId="23783" xr:uid="{1CDF5289-7FC4-4D19-ABCE-24EEFD7BBA38}"/>
    <cellStyle name="Millares 18 2 3 4" xfId="15965" xr:uid="{F569C580-40E7-4522-AD55-11082BD38517}"/>
    <cellStyle name="Millares 18 2 3 4 2" xfId="20438" xr:uid="{442031DC-832E-42B4-B24F-3D20DEEE5E08}"/>
    <cellStyle name="Millares 18 2 3 4 2 2" xfId="29388" xr:uid="{D2F9C67F-9219-4BB9-AFF5-E8605695FAA7}"/>
    <cellStyle name="Millares 18 2 3 4 3" xfId="24915" xr:uid="{7D409C4C-257E-43DB-99B4-FC74194E7486}"/>
    <cellStyle name="Millares 18 2 3 5" xfId="18189" xr:uid="{78736B59-9031-4466-AAF2-674159F5AD72}"/>
    <cellStyle name="Millares 18 2 3 5 2" xfId="27139" xr:uid="{02ABBF0F-F5DE-4CD2-ABE8-476A1346D627}"/>
    <cellStyle name="Millares 18 2 3 6" xfId="22666" xr:uid="{5E747BBE-6B6F-4421-8A16-38B802A0C64E}"/>
    <cellStyle name="Millares 18 2 4" xfId="13990" xr:uid="{83CFEB8B-A797-40A6-B7AC-90474573DD52}"/>
    <cellStyle name="Millares 18 2 4 2" xfId="15107" xr:uid="{E87B4877-73FF-410C-883B-815557AF3EE9}"/>
    <cellStyle name="Millares 18 2 4 2 2" xfId="17356" xr:uid="{C2172031-5E50-42DD-AE3A-04243D2EFCAB}"/>
    <cellStyle name="Millares 18 2 4 2 2 2" xfId="21829" xr:uid="{AB5D725C-1BD0-4B10-A25F-3F86D25D694D}"/>
    <cellStyle name="Millares 18 2 4 2 2 2 2" xfId="30779" xr:uid="{3640E65C-B0FC-44B3-8CBD-7386C957264A}"/>
    <cellStyle name="Millares 18 2 4 2 2 3" xfId="26306" xr:uid="{9537C13E-515D-4A5F-99A5-397590C121A5}"/>
    <cellStyle name="Millares 18 2 4 2 3" xfId="19580" xr:uid="{CE839FEC-9028-42C4-A5B4-9DEA409EFAC5}"/>
    <cellStyle name="Millares 18 2 4 2 3 2" xfId="28530" xr:uid="{95194D1B-082D-4E3C-A620-F09E2EE3C8DC}"/>
    <cellStyle name="Millares 18 2 4 2 4" xfId="24057" xr:uid="{CFAB5811-4068-47E2-9715-DBB44C010A4E}"/>
    <cellStyle name="Millares 18 2 4 3" xfId="16239" xr:uid="{E13FEDA3-610C-43BD-89C9-F4A180013EEA}"/>
    <cellStyle name="Millares 18 2 4 3 2" xfId="20712" xr:uid="{85DA7C6A-048B-4D90-9AEF-014F7915AED7}"/>
    <cellStyle name="Millares 18 2 4 3 2 2" xfId="29662" xr:uid="{A4FCD988-C9CE-4263-9C5A-8B34C74FC88C}"/>
    <cellStyle name="Millares 18 2 4 3 3" xfId="25189" xr:uid="{1C4DF716-101D-440E-AF74-BDA2107EC85D}"/>
    <cellStyle name="Millares 18 2 4 4" xfId="18463" xr:uid="{8A0025B5-893D-41E0-8FB3-56C5570AD5EB}"/>
    <cellStyle name="Millares 18 2 4 4 2" xfId="27413" xr:uid="{28EFB7E2-5138-4C13-9BC0-8F725F221A9D}"/>
    <cellStyle name="Millares 18 2 4 5" xfId="22940" xr:uid="{A4E4362D-7C51-43A7-87AC-EEF250B4341C}"/>
    <cellStyle name="Millares 18 2 5" xfId="14553" xr:uid="{87BAD60F-BCB1-4C84-B896-C9532AB19BF0}"/>
    <cellStyle name="Millares 18 2 5 2" xfId="16802" xr:uid="{B25AB13F-5F24-4433-8ADC-5E7815EF6B2E}"/>
    <cellStyle name="Millares 18 2 5 2 2" xfId="21275" xr:uid="{E1A2F3A3-5EBE-4805-B082-4F19E802D300}"/>
    <cellStyle name="Millares 18 2 5 2 2 2" xfId="30225" xr:uid="{E245D59B-8989-499C-A7A5-F1362A4AB1BA}"/>
    <cellStyle name="Millares 18 2 5 2 3" xfId="25752" xr:uid="{02CCD90C-388A-47FF-8AF0-2816CEF35B3A}"/>
    <cellStyle name="Millares 18 2 5 3" xfId="19026" xr:uid="{C4A4CDF3-F41F-41E8-BF73-C188ADC8EB80}"/>
    <cellStyle name="Millares 18 2 5 3 2" xfId="27976" xr:uid="{D1D5AE55-2B25-4C7E-93CF-9B1F37668098}"/>
    <cellStyle name="Millares 18 2 5 4" xfId="23503" xr:uid="{8C7C8D5D-EE7E-49DF-B553-02C498349535}"/>
    <cellStyle name="Millares 18 2 6" xfId="15685" xr:uid="{583481B3-01D3-45B8-90B2-B6AF859243FD}"/>
    <cellStyle name="Millares 18 2 6 2" xfId="20158" xr:uid="{2DD5B400-8B6C-47E1-99FE-5D07B9E7FD69}"/>
    <cellStyle name="Millares 18 2 6 2 2" xfId="29108" xr:uid="{D814CD60-4670-4E79-BBD7-BF1DD47238B0}"/>
    <cellStyle name="Millares 18 2 6 3" xfId="24635" xr:uid="{78B760B2-2355-421E-AB82-2C61F52BF2BE}"/>
    <cellStyle name="Millares 18 2 7" xfId="17909" xr:uid="{FC6E708A-DDE6-4741-80C1-FD32624892B5}"/>
    <cellStyle name="Millares 18 2 7 2" xfId="26859" xr:uid="{7A02325A-4E66-42ED-9111-37CD193EB939}"/>
    <cellStyle name="Millares 18 2 8" xfId="22386" xr:uid="{B203B462-7D20-4529-A611-DE33EF14C102}"/>
    <cellStyle name="Millares 18 3" xfId="13503" xr:uid="{B973FBDF-A2C3-465C-AFD2-FE46FD76F702}"/>
    <cellStyle name="Millares 18 3 2" xfId="13783" xr:uid="{9E82F23C-B54B-4D7C-95E6-0D67C5B35E9A}"/>
    <cellStyle name="Millares 18 3 2 2" xfId="14337" xr:uid="{BAD9C2DB-DF12-40C4-8ADC-1EBA18FA216F}"/>
    <cellStyle name="Millares 18 3 2 2 2" xfId="15454" xr:uid="{D4433712-EFC1-4779-B070-8BB1C0652334}"/>
    <cellStyle name="Millares 18 3 2 2 2 2" xfId="17703" xr:uid="{B3A85900-5583-4FD5-AD1A-11AB98DCB97F}"/>
    <cellStyle name="Millares 18 3 2 2 2 2 2" xfId="22176" xr:uid="{F6C71455-D104-4A6C-9696-5E1F067EB62D}"/>
    <cellStyle name="Millares 18 3 2 2 2 2 2 2" xfId="31126" xr:uid="{3987F6DB-F698-4838-B99B-9E414D93808F}"/>
    <cellStyle name="Millares 18 3 2 2 2 2 3" xfId="26653" xr:uid="{2361233F-9C1D-4CAD-A4E4-5B3AE6B52648}"/>
    <cellStyle name="Millares 18 3 2 2 2 3" xfId="19927" xr:uid="{834C020E-A097-4C5B-9435-ABCE1426EA0D}"/>
    <cellStyle name="Millares 18 3 2 2 2 3 2" xfId="28877" xr:uid="{5AC8C69C-698A-4F88-AD6F-4181FD4CA5C9}"/>
    <cellStyle name="Millares 18 3 2 2 2 4" xfId="24404" xr:uid="{5DFE7509-F507-4379-B464-AEC82B097CE9}"/>
    <cellStyle name="Millares 18 3 2 2 3" xfId="16586" xr:uid="{B956D326-E942-4310-A4B5-FF176C5AB0AB}"/>
    <cellStyle name="Millares 18 3 2 2 3 2" xfId="21059" xr:uid="{E364CFD5-A40C-47E5-91A2-8AE8B97984F7}"/>
    <cellStyle name="Millares 18 3 2 2 3 2 2" xfId="30009" xr:uid="{B23863BF-8C43-4338-9239-B3A08BD8B2EF}"/>
    <cellStyle name="Millares 18 3 2 2 3 3" xfId="25536" xr:uid="{23DFF63C-4B09-4ABE-B28F-3ABFD9F3C460}"/>
    <cellStyle name="Millares 18 3 2 2 4" xfId="18810" xr:uid="{84F5ADC6-B95A-4943-957C-3E89DC1A4C8B}"/>
    <cellStyle name="Millares 18 3 2 2 4 2" xfId="27760" xr:uid="{9FDB659E-E835-41FC-9F88-530C907D0423}"/>
    <cellStyle name="Millares 18 3 2 2 5" xfId="23287" xr:uid="{3DE75F08-867D-4DE8-9129-D63029341A80}"/>
    <cellStyle name="Millares 18 3 2 3" xfId="14900" xr:uid="{35F691A8-65DC-4275-9D18-8E550C8B257A}"/>
    <cellStyle name="Millares 18 3 2 3 2" xfId="17149" xr:uid="{085D9A5C-FCE4-468D-9955-51FFA8EA9FFB}"/>
    <cellStyle name="Millares 18 3 2 3 2 2" xfId="21622" xr:uid="{D52631F4-CB1A-4799-BC3F-3EB137769618}"/>
    <cellStyle name="Millares 18 3 2 3 2 2 2" xfId="30572" xr:uid="{7D12AEF0-857F-47FF-B603-03C8275EA684}"/>
    <cellStyle name="Millares 18 3 2 3 2 3" xfId="26099" xr:uid="{1CAC4A5E-1883-4749-8C2D-4D5A51E1CA8B}"/>
    <cellStyle name="Millares 18 3 2 3 3" xfId="19373" xr:uid="{282AD275-6593-47F3-A374-FF124E96E901}"/>
    <cellStyle name="Millares 18 3 2 3 3 2" xfId="28323" xr:uid="{6C401EE0-3439-454E-B68A-116562B8FC2C}"/>
    <cellStyle name="Millares 18 3 2 3 4" xfId="23850" xr:uid="{7398D4BC-75BF-456A-B967-8F690FC643A1}"/>
    <cellStyle name="Millares 18 3 2 4" xfId="16032" xr:uid="{15AFD4F2-3C82-48CF-8A9C-A7FA20113AAA}"/>
    <cellStyle name="Millares 18 3 2 4 2" xfId="20505" xr:uid="{97F85A77-CF6B-4911-98D1-CBE9724663DE}"/>
    <cellStyle name="Millares 18 3 2 4 2 2" xfId="29455" xr:uid="{DBC72941-0AA7-431E-B679-D734DB3B38FF}"/>
    <cellStyle name="Millares 18 3 2 4 3" xfId="24982" xr:uid="{2B3B00EE-8618-4419-8307-A23C0FF95E00}"/>
    <cellStyle name="Millares 18 3 2 5" xfId="18256" xr:uid="{16F9854D-A701-462E-9940-0A15B67094C5}"/>
    <cellStyle name="Millares 18 3 2 5 2" xfId="27206" xr:uid="{94114C1F-6DB5-4E0D-87BB-17B0E96500BC}"/>
    <cellStyle name="Millares 18 3 2 6" xfId="22733" xr:uid="{2A964552-39B8-4517-8D7A-6A38B9CBF159}"/>
    <cellStyle name="Millares 18 3 3" xfId="14057" xr:uid="{008873E4-F347-49F8-BDC6-690FB65E2961}"/>
    <cellStyle name="Millares 18 3 3 2" xfId="15174" xr:uid="{25409110-6967-4F19-B6D3-CDFDA09BA285}"/>
    <cellStyle name="Millares 18 3 3 2 2" xfId="17423" xr:uid="{D063BE4B-92E1-466F-A485-49CBD0412B4B}"/>
    <cellStyle name="Millares 18 3 3 2 2 2" xfId="21896" xr:uid="{CAF16258-12D2-4058-82B7-0C3BAAF87A43}"/>
    <cellStyle name="Millares 18 3 3 2 2 2 2" xfId="30846" xr:uid="{81282461-6A41-435D-9577-0FAE665C3C84}"/>
    <cellStyle name="Millares 18 3 3 2 2 3" xfId="26373" xr:uid="{26C87A05-4006-4C70-9B4B-63BB40B7AFD1}"/>
    <cellStyle name="Millares 18 3 3 2 3" xfId="19647" xr:uid="{FD980990-EB48-44E9-8432-EED48A3CB23F}"/>
    <cellStyle name="Millares 18 3 3 2 3 2" xfId="28597" xr:uid="{53F78865-021F-4FD2-9FD9-CF0BB7FE546D}"/>
    <cellStyle name="Millares 18 3 3 2 4" xfId="24124" xr:uid="{FDBCE6A9-A454-4DFD-8143-7860BF1C0755}"/>
    <cellStyle name="Millares 18 3 3 3" xfId="16306" xr:uid="{48AFE34C-E3F3-49EE-AEEC-7D59C4DDA65F}"/>
    <cellStyle name="Millares 18 3 3 3 2" xfId="20779" xr:uid="{6649586C-ED33-40F0-BEAE-D9091373107F}"/>
    <cellStyle name="Millares 18 3 3 3 2 2" xfId="29729" xr:uid="{C911460E-C27A-4CFF-A957-0BE4B52244BD}"/>
    <cellStyle name="Millares 18 3 3 3 3" xfId="25256" xr:uid="{9C295A66-3DEB-44EA-BB4E-96656BDCC9CA}"/>
    <cellStyle name="Millares 18 3 3 4" xfId="18530" xr:uid="{7C61EC02-76DB-4392-AE5B-D58348C31A0B}"/>
    <cellStyle name="Millares 18 3 3 4 2" xfId="27480" xr:uid="{C65FF3DA-BA28-4142-BA1D-595F7E644BF4}"/>
    <cellStyle name="Millares 18 3 3 5" xfId="23007" xr:uid="{7EF400D4-62A2-44F1-8EC3-26C9DDD40BED}"/>
    <cellStyle name="Millares 18 3 4" xfId="14620" xr:uid="{E0C3C5B4-2175-4B77-BB25-7BE73889707C}"/>
    <cellStyle name="Millares 18 3 4 2" xfId="16869" xr:uid="{05E23B57-DB6B-4602-A6AE-A0922D383F98}"/>
    <cellStyle name="Millares 18 3 4 2 2" xfId="21342" xr:uid="{F3609C05-1FEF-4D55-B2F2-CDA448DD17D8}"/>
    <cellStyle name="Millares 18 3 4 2 2 2" xfId="30292" xr:uid="{5D687275-1B19-450C-9450-08A3C7955D6C}"/>
    <cellStyle name="Millares 18 3 4 2 3" xfId="25819" xr:uid="{F36DB879-5D49-4FFD-BA5F-CB05ABC2CA1D}"/>
    <cellStyle name="Millares 18 3 4 3" xfId="19093" xr:uid="{3B3E29FE-9968-41BD-8A99-833D4914DD26}"/>
    <cellStyle name="Millares 18 3 4 3 2" xfId="28043" xr:uid="{A6A80296-AADF-4216-947D-31EBEAC55A21}"/>
    <cellStyle name="Millares 18 3 4 4" xfId="23570" xr:uid="{1EC85DDA-C4AA-4C8E-BF99-421B94F8C18A}"/>
    <cellStyle name="Millares 18 3 5" xfId="15752" xr:uid="{0AC128D5-4792-4311-B439-66D65A47010B}"/>
    <cellStyle name="Millares 18 3 5 2" xfId="20225" xr:uid="{43A4AB89-FD23-4C6B-98B5-010C57087BC6}"/>
    <cellStyle name="Millares 18 3 5 2 2" xfId="29175" xr:uid="{69D174D0-CCB9-4D3D-B861-4E8D26A627F0}"/>
    <cellStyle name="Millares 18 3 5 3" xfId="24702" xr:uid="{0C54FDB9-D291-47C5-80A4-E39388FB2067}"/>
    <cellStyle name="Millares 18 3 6" xfId="17976" xr:uid="{16966521-F7A5-4E11-8F0C-013972CF22CC}"/>
    <cellStyle name="Millares 18 3 6 2" xfId="26926" xr:uid="{E410F825-BB92-4E06-AEE6-6A3D0250E125}"/>
    <cellStyle name="Millares 18 3 7" xfId="22453" xr:uid="{B57EAC9C-D38E-455D-9AC0-61E7A25F3000}"/>
    <cellStyle name="Millares 18 4" xfId="13643" xr:uid="{5CB3A5AF-EB07-4311-B18C-6A58AF23E0C0}"/>
    <cellStyle name="Millares 18 4 2" xfId="14197" xr:uid="{68269690-4BBE-406F-9E6E-15EFBCA42EC2}"/>
    <cellStyle name="Millares 18 4 2 2" xfId="15314" xr:uid="{2537EC20-AE02-4F9D-8A6C-6740CD627E7F}"/>
    <cellStyle name="Millares 18 4 2 2 2" xfId="17563" xr:uid="{A855AC87-8C93-4908-8A94-543751588CD9}"/>
    <cellStyle name="Millares 18 4 2 2 2 2" xfId="22036" xr:uid="{7965203A-9653-4CC0-BA5E-B47777B4C1FC}"/>
    <cellStyle name="Millares 18 4 2 2 2 2 2" xfId="30986" xr:uid="{98CF9BFD-2A1F-4C3E-96B2-0D5F8F222C2D}"/>
    <cellStyle name="Millares 18 4 2 2 2 3" xfId="26513" xr:uid="{96A94632-A203-4C7E-895D-C282E4CCC34D}"/>
    <cellStyle name="Millares 18 4 2 2 3" xfId="19787" xr:uid="{9239AFC7-F731-499D-BF79-B1863F68B416}"/>
    <cellStyle name="Millares 18 4 2 2 3 2" xfId="28737" xr:uid="{CF299994-CCF1-4883-8B3C-01192108BAD3}"/>
    <cellStyle name="Millares 18 4 2 2 4" xfId="24264" xr:uid="{6817F681-7C15-456A-BE46-01EE5494965F}"/>
    <cellStyle name="Millares 18 4 2 3" xfId="16446" xr:uid="{B8F4056F-95EB-4B40-A2F7-88768E788BAB}"/>
    <cellStyle name="Millares 18 4 2 3 2" xfId="20919" xr:uid="{99D35A2D-484A-4118-954F-20B7E3950478}"/>
    <cellStyle name="Millares 18 4 2 3 2 2" xfId="29869" xr:uid="{76C71914-DFDD-44C6-9EEE-557CF6470C9E}"/>
    <cellStyle name="Millares 18 4 2 3 3" xfId="25396" xr:uid="{768F4662-9BDB-4219-A349-B53C353C9C1F}"/>
    <cellStyle name="Millares 18 4 2 4" xfId="18670" xr:uid="{CD1B6572-9C47-4C8D-9009-03035A3F95C8}"/>
    <cellStyle name="Millares 18 4 2 4 2" xfId="27620" xr:uid="{3301A529-1F07-4D2F-ADF1-864424BD4340}"/>
    <cellStyle name="Millares 18 4 2 5" xfId="23147" xr:uid="{D9E98F55-677C-431F-8C7F-D82F7D0C2B8E}"/>
    <cellStyle name="Millares 18 4 3" xfId="14760" xr:uid="{E8804B78-17DC-438C-8400-4D53205D2B83}"/>
    <cellStyle name="Millares 18 4 3 2" xfId="17009" xr:uid="{714F6B10-CCB5-49F6-B79A-8D95DA689134}"/>
    <cellStyle name="Millares 18 4 3 2 2" xfId="21482" xr:uid="{A3857391-B1B2-4F6B-8E30-558CBBC1B9E8}"/>
    <cellStyle name="Millares 18 4 3 2 2 2" xfId="30432" xr:uid="{5BE17EC7-E2BE-443D-BB6D-A4DF7E724111}"/>
    <cellStyle name="Millares 18 4 3 2 3" xfId="25959" xr:uid="{E1C67BF1-DFD3-42CE-80BA-DE3265265817}"/>
    <cellStyle name="Millares 18 4 3 3" xfId="19233" xr:uid="{C3B056AD-A663-42CE-AB11-E714D7B65045}"/>
    <cellStyle name="Millares 18 4 3 3 2" xfId="28183" xr:uid="{E230DFA4-DB62-4573-B155-862CED4D9203}"/>
    <cellStyle name="Millares 18 4 3 4" xfId="23710" xr:uid="{CED4F015-CE79-41A1-A3F7-4558D07D5036}"/>
    <cellStyle name="Millares 18 4 4" xfId="15892" xr:uid="{2647F6E0-9F5A-46E9-BE0F-B99DE91FFA5E}"/>
    <cellStyle name="Millares 18 4 4 2" xfId="20365" xr:uid="{DFB55A9D-AC98-43A5-87D4-1E4AD315A231}"/>
    <cellStyle name="Millares 18 4 4 2 2" xfId="29315" xr:uid="{107F4752-15B5-4817-9C28-D8FBFBFD5FF1}"/>
    <cellStyle name="Millares 18 4 4 3" xfId="24842" xr:uid="{BE6FEED6-2CB2-4D3F-A1F6-55812979BE4D}"/>
    <cellStyle name="Millares 18 4 5" xfId="18116" xr:uid="{F1DE2822-789A-4F7C-A821-084BE82061D9}"/>
    <cellStyle name="Millares 18 4 5 2" xfId="27066" xr:uid="{6FF858A7-71AE-410A-96F2-A80441C81E43}"/>
    <cellStyle name="Millares 18 4 6" xfId="22593" xr:uid="{E0975A2E-65D4-46A3-B9E4-A27A3D5A6A0D}"/>
    <cellStyle name="Millares 18 5" xfId="13917" xr:uid="{5E875864-B21E-4EE8-A14B-140D19FC07E1}"/>
    <cellStyle name="Millares 18 5 2" xfId="15034" xr:uid="{DF092F0D-FC1E-4D8C-87A0-39B343C6D4B2}"/>
    <cellStyle name="Millares 18 5 2 2" xfId="17283" xr:uid="{ED97446E-64ED-4EA0-AD9D-EC5FEF3E2E4D}"/>
    <cellStyle name="Millares 18 5 2 2 2" xfId="21756" xr:uid="{D39B210B-A175-4699-BB5B-7C9239A7222C}"/>
    <cellStyle name="Millares 18 5 2 2 2 2" xfId="30706" xr:uid="{9D69295D-3288-446F-941D-2C806D02A442}"/>
    <cellStyle name="Millares 18 5 2 2 3" xfId="26233" xr:uid="{B02BAAD3-6118-429E-AFE6-0F6FD9C60EFD}"/>
    <cellStyle name="Millares 18 5 2 3" xfId="19507" xr:uid="{75145B98-EE48-4C86-BDDD-44ABD2B721E8}"/>
    <cellStyle name="Millares 18 5 2 3 2" xfId="28457" xr:uid="{1D4D87D7-08B7-45BA-BF6D-C1B3B57BA146}"/>
    <cellStyle name="Millares 18 5 2 4" xfId="23984" xr:uid="{DC1B3D5B-B204-47D4-8EE8-68F8412B9795}"/>
    <cellStyle name="Millares 18 5 3" xfId="16166" xr:uid="{5FCC9D6C-358F-4D50-9938-9D5483FA8222}"/>
    <cellStyle name="Millares 18 5 3 2" xfId="20639" xr:uid="{A7E333AE-D550-4180-9D76-0BC0F0D4D0CC}"/>
    <cellStyle name="Millares 18 5 3 2 2" xfId="29589" xr:uid="{B6D5662A-E021-44C3-8426-E875B571319B}"/>
    <cellStyle name="Millares 18 5 3 3" xfId="25116" xr:uid="{8412B6A2-04DA-462F-A46E-5D2227247EFA}"/>
    <cellStyle name="Millares 18 5 4" xfId="18390" xr:uid="{531BCA5B-1B6C-4F9B-931B-8AE9B44888EA}"/>
    <cellStyle name="Millares 18 5 4 2" xfId="27340" xr:uid="{079B2BD4-E095-4537-9A86-2D9981D39257}"/>
    <cellStyle name="Millares 18 5 5" xfId="22867" xr:uid="{3C9D0171-2449-4C90-815A-27C372FCBA00}"/>
    <cellStyle name="Millares 18 6" xfId="14480" xr:uid="{497C61B9-3B8F-4A3A-B967-252C11ACF988}"/>
    <cellStyle name="Millares 18 6 2" xfId="16729" xr:uid="{98333A6C-5F74-4AD1-9864-F707EF5E2890}"/>
    <cellStyle name="Millares 18 6 2 2" xfId="21202" xr:uid="{8A46210C-2970-493E-8C1E-2BDD14283340}"/>
    <cellStyle name="Millares 18 6 2 2 2" xfId="30152" xr:uid="{2BD8FA70-9232-4E55-8407-40FD2C2B6733}"/>
    <cellStyle name="Millares 18 6 2 3" xfId="25679" xr:uid="{8B147776-F3AE-4BFF-A516-D9EE124C78CF}"/>
    <cellStyle name="Millares 18 6 3" xfId="18953" xr:uid="{CE3CCE0D-34C8-40CC-90F4-5B9E7E12D722}"/>
    <cellStyle name="Millares 18 6 3 2" xfId="27903" xr:uid="{5A212586-314C-4305-BD4E-9C75964B8CB2}"/>
    <cellStyle name="Millares 18 6 4" xfId="23430" xr:uid="{0C07D114-D9C6-4144-8F22-6FB4BE86CFAE}"/>
    <cellStyle name="Millares 18 7" xfId="15612" xr:uid="{D1DE4A8C-3541-41E2-9A90-DC88C729A8C3}"/>
    <cellStyle name="Millares 18 7 2" xfId="20085" xr:uid="{FB52EDDF-A098-4A12-8FD2-0F7837182B18}"/>
    <cellStyle name="Millares 18 7 2 2" xfId="29035" xr:uid="{1B6D9D74-4E88-4D9D-BD86-6D2F427CF2DA}"/>
    <cellStyle name="Millares 18 7 3" xfId="24562" xr:uid="{8F2160F9-4C3C-49A3-8AE1-781141FA1C75}"/>
    <cellStyle name="Millares 18 8" xfId="17836" xr:uid="{1D6A31C2-D063-456F-8563-28A995892D1A}"/>
    <cellStyle name="Millares 18 8 2" xfId="26786" xr:uid="{FD79591B-4EDD-4A45-94E5-4AAB01935B88}"/>
    <cellStyle name="Millares 18 9" xfId="22313" xr:uid="{BCC64148-7888-447A-B96B-90B37F93E700}"/>
    <cellStyle name="Millares 19" xfId="13362" xr:uid="{5FF68A8B-68B1-49A9-B0E8-B956BDA7247C}"/>
    <cellStyle name="Millares 19 2" xfId="13435" xr:uid="{026043DC-0773-4A9F-B3C4-706AC732F22B}"/>
    <cellStyle name="Millares 19 2 2" xfId="13575" xr:uid="{63196599-8724-4D57-A15E-F8D6523644CC}"/>
    <cellStyle name="Millares 19 2 2 2" xfId="13855" xr:uid="{26FCEA80-C861-4F1A-AB7F-EBEC9A27EAB4}"/>
    <cellStyle name="Millares 19 2 2 2 2" xfId="14409" xr:uid="{85359133-DAA7-46B8-96DB-46E33A73CDB8}"/>
    <cellStyle name="Millares 19 2 2 2 2 2" xfId="15526" xr:uid="{7DFF9222-AA80-424D-A212-A07936EBF74F}"/>
    <cellStyle name="Millares 19 2 2 2 2 2 2" xfId="17775" xr:uid="{D2FA55AD-832E-4E5E-BB0A-295F316AA263}"/>
    <cellStyle name="Millares 19 2 2 2 2 2 2 2" xfId="22248" xr:uid="{17FDA883-C57E-45FC-9904-549A8B9E7FDF}"/>
    <cellStyle name="Millares 19 2 2 2 2 2 2 2 2" xfId="31198" xr:uid="{6F5D562E-F321-4A90-AAA8-22E3B3FFEC25}"/>
    <cellStyle name="Millares 19 2 2 2 2 2 2 3" xfId="26725" xr:uid="{2CD06985-5E7E-4CAC-81D2-2E43A9E8E7A2}"/>
    <cellStyle name="Millares 19 2 2 2 2 2 3" xfId="19999" xr:uid="{DC700AF4-EC7F-407C-94EC-15E84D9AD631}"/>
    <cellStyle name="Millares 19 2 2 2 2 2 3 2" xfId="28949" xr:uid="{0CD79BAC-8D86-4609-80C1-AB887CFC559B}"/>
    <cellStyle name="Millares 19 2 2 2 2 2 4" xfId="24476" xr:uid="{DBDB683B-8E00-415B-B74D-216CE0A495B2}"/>
    <cellStyle name="Millares 19 2 2 2 2 3" xfId="16658" xr:uid="{C4ECCF9F-C6AD-4510-90D7-C4A1CDF62B82}"/>
    <cellStyle name="Millares 19 2 2 2 2 3 2" xfId="21131" xr:uid="{9632B0CD-D004-41B0-9235-8B513CB9AC1E}"/>
    <cellStyle name="Millares 19 2 2 2 2 3 2 2" xfId="30081" xr:uid="{71CA6B32-AE7D-474E-95C7-7952D092C298}"/>
    <cellStyle name="Millares 19 2 2 2 2 3 3" xfId="25608" xr:uid="{C68F4587-6954-4468-98DA-33CBF72EBF5D}"/>
    <cellStyle name="Millares 19 2 2 2 2 4" xfId="18882" xr:uid="{3AA65B55-F7A6-4C3B-AB29-F02527ADEB21}"/>
    <cellStyle name="Millares 19 2 2 2 2 4 2" xfId="27832" xr:uid="{2AC9BF51-2998-4B18-9099-03EDC283847C}"/>
    <cellStyle name="Millares 19 2 2 2 2 5" xfId="23359" xr:uid="{3C5F5B5F-25D1-46FE-B716-37C15C83B90A}"/>
    <cellStyle name="Millares 19 2 2 2 3" xfId="14972" xr:uid="{BCC52CBF-A875-447F-9D17-48B8A882B2F0}"/>
    <cellStyle name="Millares 19 2 2 2 3 2" xfId="17221" xr:uid="{23A30AAA-D91E-476E-B9B9-27CEE63866B3}"/>
    <cellStyle name="Millares 19 2 2 2 3 2 2" xfId="21694" xr:uid="{B2136A4D-F0C5-4779-8F4C-6FCAC15A75F6}"/>
    <cellStyle name="Millares 19 2 2 2 3 2 2 2" xfId="30644" xr:uid="{3D5E11E6-7912-4DC0-9CC1-2E986B15FE6A}"/>
    <cellStyle name="Millares 19 2 2 2 3 2 3" xfId="26171" xr:uid="{3B5F87F7-9DE0-45DA-982B-D725202356D1}"/>
    <cellStyle name="Millares 19 2 2 2 3 3" xfId="19445" xr:uid="{A369FED7-AB8D-4DD2-AFE7-B181D94332E8}"/>
    <cellStyle name="Millares 19 2 2 2 3 3 2" xfId="28395" xr:uid="{ACB12778-08AC-40E6-8135-FAE32280648E}"/>
    <cellStyle name="Millares 19 2 2 2 3 4" xfId="23922" xr:uid="{FE693D37-8BDB-48F3-BD80-6803B45E6CCE}"/>
    <cellStyle name="Millares 19 2 2 2 4" xfId="16104" xr:uid="{BDA3CA6A-AE5C-411E-ABC7-5CDB28610E48}"/>
    <cellStyle name="Millares 19 2 2 2 4 2" xfId="20577" xr:uid="{8B87051C-033C-41C0-905E-2ED1C69F1514}"/>
    <cellStyle name="Millares 19 2 2 2 4 2 2" xfId="29527" xr:uid="{8ADA9A7F-D2E8-4801-B273-ECA74F16929E}"/>
    <cellStyle name="Millares 19 2 2 2 4 3" xfId="25054" xr:uid="{11EE9745-D12D-48AA-BA8C-E90918256C3E}"/>
    <cellStyle name="Millares 19 2 2 2 5" xfId="18328" xr:uid="{5F832FA2-4945-40F0-BEAC-D1613E5ABD5B}"/>
    <cellStyle name="Millares 19 2 2 2 5 2" xfId="27278" xr:uid="{A2D08FD9-EF33-44E3-A64A-E9756808BB42}"/>
    <cellStyle name="Millares 19 2 2 2 6" xfId="22805" xr:uid="{6290A390-264C-4323-AA9D-74D53C2314A6}"/>
    <cellStyle name="Millares 19 2 2 3" xfId="14129" xr:uid="{B853DEE2-7CD0-423D-962A-609F5D2F6D22}"/>
    <cellStyle name="Millares 19 2 2 3 2" xfId="15246" xr:uid="{725B581C-2780-4A2E-B5EA-F22162FA47A4}"/>
    <cellStyle name="Millares 19 2 2 3 2 2" xfId="17495" xr:uid="{74476D6A-2C2A-4669-A630-8CB3E78887CF}"/>
    <cellStyle name="Millares 19 2 2 3 2 2 2" xfId="21968" xr:uid="{985FBE7D-DDD0-49AD-8B16-2BD8CEB95FF5}"/>
    <cellStyle name="Millares 19 2 2 3 2 2 2 2" xfId="30918" xr:uid="{B257C1BD-1CC6-4EE6-84AC-E451994368E7}"/>
    <cellStyle name="Millares 19 2 2 3 2 2 3" xfId="26445" xr:uid="{79744B0F-04DD-4CE9-AD4C-13C0B34FB83C}"/>
    <cellStyle name="Millares 19 2 2 3 2 3" xfId="19719" xr:uid="{03AA2518-A1AB-4C3E-B475-665A3776FF7F}"/>
    <cellStyle name="Millares 19 2 2 3 2 3 2" xfId="28669" xr:uid="{9EDCEE93-7BFC-4FE6-9120-BAB30A482F63}"/>
    <cellStyle name="Millares 19 2 2 3 2 4" xfId="24196" xr:uid="{05BABAB3-5458-4688-9716-788F9AC8C9C8}"/>
    <cellStyle name="Millares 19 2 2 3 3" xfId="16378" xr:uid="{3270D679-E2D6-426E-B749-60D3DB243E36}"/>
    <cellStyle name="Millares 19 2 2 3 3 2" xfId="20851" xr:uid="{D738CE10-9875-43EB-89E4-7066D566A9F7}"/>
    <cellStyle name="Millares 19 2 2 3 3 2 2" xfId="29801" xr:uid="{34BA23A1-715D-40E1-A57D-CE4DAE33CD82}"/>
    <cellStyle name="Millares 19 2 2 3 3 3" xfId="25328" xr:uid="{1676DA33-FEB5-4433-9670-3A658266DF04}"/>
    <cellStyle name="Millares 19 2 2 3 4" xfId="18602" xr:uid="{501F7833-EBC9-4293-BD8A-E6E4F43A416E}"/>
    <cellStyle name="Millares 19 2 2 3 4 2" xfId="27552" xr:uid="{229AA189-C021-4C65-8A3C-7C6A34B1F148}"/>
    <cellStyle name="Millares 19 2 2 3 5" xfId="23079" xr:uid="{EF99DCE0-9C1A-47FA-BD2F-2E2697498971}"/>
    <cellStyle name="Millares 19 2 2 4" xfId="14692" xr:uid="{665094BE-AF3D-43F8-9F0E-CA8D76AF2A43}"/>
    <cellStyle name="Millares 19 2 2 4 2" xfId="16941" xr:uid="{7909B102-CD9F-4E1A-B2C3-9BE06D4ECB83}"/>
    <cellStyle name="Millares 19 2 2 4 2 2" xfId="21414" xr:uid="{E60341FE-0B3B-44A3-A000-3EFB25B40342}"/>
    <cellStyle name="Millares 19 2 2 4 2 2 2" xfId="30364" xr:uid="{0048E8B3-7181-4831-8FDE-FA735ACD33A8}"/>
    <cellStyle name="Millares 19 2 2 4 2 3" xfId="25891" xr:uid="{04F031B4-0276-41DF-B8C3-9405B8946007}"/>
    <cellStyle name="Millares 19 2 2 4 3" xfId="19165" xr:uid="{9F91992A-8788-441C-BA63-7E74C613149C}"/>
    <cellStyle name="Millares 19 2 2 4 3 2" xfId="28115" xr:uid="{6CA66169-4A00-4F64-B95E-2EBE77C713CC}"/>
    <cellStyle name="Millares 19 2 2 4 4" xfId="23642" xr:uid="{294B1E47-ED71-4308-A93D-635E50F83A4B}"/>
    <cellStyle name="Millares 19 2 2 5" xfId="15824" xr:uid="{3C638079-BB0D-4B05-B89F-FEB46EFCE413}"/>
    <cellStyle name="Millares 19 2 2 5 2" xfId="20297" xr:uid="{FAEA5261-18B3-4694-B8D6-75ECB01DF9A9}"/>
    <cellStyle name="Millares 19 2 2 5 2 2" xfId="29247" xr:uid="{28A4C20E-7B82-46A5-91A1-B35FF98D20A1}"/>
    <cellStyle name="Millares 19 2 2 5 3" xfId="24774" xr:uid="{782E4C06-A99B-4107-8DCD-DAB640E513EB}"/>
    <cellStyle name="Millares 19 2 2 6" xfId="18048" xr:uid="{3B21FCBB-552E-45A9-87EE-449B2C31E5CB}"/>
    <cellStyle name="Millares 19 2 2 6 2" xfId="26998" xr:uid="{50E46679-9533-439B-A0F8-113CE85C31B1}"/>
    <cellStyle name="Millares 19 2 2 7" xfId="22525" xr:uid="{2D819F5F-CF76-4F8B-A8F9-CE85B93E8B29}"/>
    <cellStyle name="Millares 19 2 3" xfId="13715" xr:uid="{F6C683F1-BABD-474C-9E4A-FBC8E8BDD486}"/>
    <cellStyle name="Millares 19 2 3 2" xfId="14269" xr:uid="{F383C4B8-9AF8-4F65-A76A-5123FCA62D9E}"/>
    <cellStyle name="Millares 19 2 3 2 2" xfId="15386" xr:uid="{F6107C29-B6F6-4A15-A0E6-33753AA5DA50}"/>
    <cellStyle name="Millares 19 2 3 2 2 2" xfId="17635" xr:uid="{1F9AD231-6B34-4AAC-BA8E-A028D0551586}"/>
    <cellStyle name="Millares 19 2 3 2 2 2 2" xfId="22108" xr:uid="{328615ED-F2EA-4140-B9E6-762E8C7A0BE4}"/>
    <cellStyle name="Millares 19 2 3 2 2 2 2 2" xfId="31058" xr:uid="{BB6F6E1A-3570-4F76-AF87-DD30D3EE338A}"/>
    <cellStyle name="Millares 19 2 3 2 2 2 3" xfId="26585" xr:uid="{1341EAD3-E25D-4ED6-B0F6-58E0D49B2EA1}"/>
    <cellStyle name="Millares 19 2 3 2 2 3" xfId="19859" xr:uid="{E5D82376-0A94-4A15-BF0F-F53EE7431D36}"/>
    <cellStyle name="Millares 19 2 3 2 2 3 2" xfId="28809" xr:uid="{F34E44C9-EAC7-489C-AADB-778FD739FF28}"/>
    <cellStyle name="Millares 19 2 3 2 2 4" xfId="24336" xr:uid="{55A8BC8C-8DAA-49EA-82B8-6C29526E7024}"/>
    <cellStyle name="Millares 19 2 3 2 3" xfId="16518" xr:uid="{2C49A8FC-5BB3-46F5-B874-C3968FE51743}"/>
    <cellStyle name="Millares 19 2 3 2 3 2" xfId="20991" xr:uid="{CE2E96DC-1B28-424D-BB02-C901789C4BFD}"/>
    <cellStyle name="Millares 19 2 3 2 3 2 2" xfId="29941" xr:uid="{E056CC59-0305-4A33-843E-4A75D4286DA3}"/>
    <cellStyle name="Millares 19 2 3 2 3 3" xfId="25468" xr:uid="{FF42C785-EC34-499E-BC4B-2AF5776E0AE5}"/>
    <cellStyle name="Millares 19 2 3 2 4" xfId="18742" xr:uid="{DDD20C42-8720-494D-AA71-6CC1950651E5}"/>
    <cellStyle name="Millares 19 2 3 2 4 2" xfId="27692" xr:uid="{1C3913A5-35FE-4415-9353-12BD5FAD0327}"/>
    <cellStyle name="Millares 19 2 3 2 5" xfId="23219" xr:uid="{07CBA35F-A099-4288-8182-D80D018AC93F}"/>
    <cellStyle name="Millares 19 2 3 3" xfId="14832" xr:uid="{3BB969AE-FB3A-4017-8FCA-9B57992A23F8}"/>
    <cellStyle name="Millares 19 2 3 3 2" xfId="17081" xr:uid="{D6364DD6-EE81-4DEB-BC09-851C103AEE08}"/>
    <cellStyle name="Millares 19 2 3 3 2 2" xfId="21554" xr:uid="{4CE924F6-2F31-4D2B-8E04-8463AC2C1574}"/>
    <cellStyle name="Millares 19 2 3 3 2 2 2" xfId="30504" xr:uid="{DED90D12-6293-4B47-A0F1-65C8E395499E}"/>
    <cellStyle name="Millares 19 2 3 3 2 3" xfId="26031" xr:uid="{069577E8-3EC1-419E-A61F-6CD2BEC5E596}"/>
    <cellStyle name="Millares 19 2 3 3 3" xfId="19305" xr:uid="{D2184D0C-458C-4886-B1E5-BD176D979E99}"/>
    <cellStyle name="Millares 19 2 3 3 3 2" xfId="28255" xr:uid="{68BAFB29-EC99-46BB-BDFC-8D8241CD1275}"/>
    <cellStyle name="Millares 19 2 3 3 4" xfId="23782" xr:uid="{F6D1C6A0-2001-4552-A51C-922EB7DB34A9}"/>
    <cellStyle name="Millares 19 2 3 4" xfId="15964" xr:uid="{35232B07-6C86-41FA-80E9-3815B962C268}"/>
    <cellStyle name="Millares 19 2 3 4 2" xfId="20437" xr:uid="{D85CA14E-DDCE-4D7B-8858-0D67B7B959E0}"/>
    <cellStyle name="Millares 19 2 3 4 2 2" xfId="29387" xr:uid="{73D7FF17-C9AE-4A84-B9F8-40BB94CB2D59}"/>
    <cellStyle name="Millares 19 2 3 4 3" xfId="24914" xr:uid="{83B22B2E-FE97-439F-8883-EF97FB80EF66}"/>
    <cellStyle name="Millares 19 2 3 5" xfId="18188" xr:uid="{EDD7912D-5A74-42F6-B99A-8D20CC0FDB50}"/>
    <cellStyle name="Millares 19 2 3 5 2" xfId="27138" xr:uid="{56E73A5A-EE0D-43A4-85AF-1C77D63EEC95}"/>
    <cellStyle name="Millares 19 2 3 6" xfId="22665" xr:uid="{AB4E1914-8D34-461F-BFDF-05EDB0832D3D}"/>
    <cellStyle name="Millares 19 2 4" xfId="13989" xr:uid="{8D03CC88-A621-4317-B93B-786CF6F6B6B5}"/>
    <cellStyle name="Millares 19 2 4 2" xfId="15106" xr:uid="{E2DD97A1-A3BD-44D0-B4CE-3C540EDE1E66}"/>
    <cellStyle name="Millares 19 2 4 2 2" xfId="17355" xr:uid="{6EF80B16-6D9D-475F-A58D-9352AA0CBE47}"/>
    <cellStyle name="Millares 19 2 4 2 2 2" xfId="21828" xr:uid="{DEDFAFD1-A799-4F5A-BEAC-14763E273B0E}"/>
    <cellStyle name="Millares 19 2 4 2 2 2 2" xfId="30778" xr:uid="{B9C25F74-C1BF-477B-AC9F-F1E010377879}"/>
    <cellStyle name="Millares 19 2 4 2 2 3" xfId="26305" xr:uid="{66BF9D7B-5BD9-493B-9D2B-2840E98FE2B1}"/>
    <cellStyle name="Millares 19 2 4 2 3" xfId="19579" xr:uid="{3C7230DD-EFDD-426E-A902-890390575C7D}"/>
    <cellStyle name="Millares 19 2 4 2 3 2" xfId="28529" xr:uid="{93C09E42-D35A-4E06-892C-A63AC568A263}"/>
    <cellStyle name="Millares 19 2 4 2 4" xfId="24056" xr:uid="{ED7B8B32-5397-45E4-BD80-1B87F7EFF553}"/>
    <cellStyle name="Millares 19 2 4 3" xfId="16238" xr:uid="{5A543F16-7843-4445-8D63-3DD3D39D88BA}"/>
    <cellStyle name="Millares 19 2 4 3 2" xfId="20711" xr:uid="{9E4BC4C3-5118-41E9-80EF-8AB5EA5EB39A}"/>
    <cellStyle name="Millares 19 2 4 3 2 2" xfId="29661" xr:uid="{4E8C3F15-A8ED-468D-93CC-BB30286974F7}"/>
    <cellStyle name="Millares 19 2 4 3 3" xfId="25188" xr:uid="{A3505665-4A5B-43E3-8C0E-34B16FC585C0}"/>
    <cellStyle name="Millares 19 2 4 4" xfId="18462" xr:uid="{A3D1CF2C-8ED9-49FF-B4B6-C2EB418E0204}"/>
    <cellStyle name="Millares 19 2 4 4 2" xfId="27412" xr:uid="{69DA51D4-AC39-498F-A8BA-60FB85590B1F}"/>
    <cellStyle name="Millares 19 2 4 5" xfId="22939" xr:uid="{38D6F2C5-4C1A-475A-961E-C53F120B55C0}"/>
    <cellStyle name="Millares 19 2 5" xfId="14552" xr:uid="{A24E036A-A6A2-4A3A-A5E2-7E8B73B100D2}"/>
    <cellStyle name="Millares 19 2 5 2" xfId="16801" xr:uid="{4162C973-0E22-4580-BDEF-8F2844FC682A}"/>
    <cellStyle name="Millares 19 2 5 2 2" xfId="21274" xr:uid="{FF3DDA82-D9DC-4AFD-AAF8-047C49AB57B9}"/>
    <cellStyle name="Millares 19 2 5 2 2 2" xfId="30224" xr:uid="{E06E6828-1FED-4F1A-8C91-FC38C1C83146}"/>
    <cellStyle name="Millares 19 2 5 2 3" xfId="25751" xr:uid="{4C410489-B6D9-4AE8-B434-C5E15BF3CD49}"/>
    <cellStyle name="Millares 19 2 5 3" xfId="19025" xr:uid="{094A0F2A-F07F-4F5C-B4C0-A6C1832F1E37}"/>
    <cellStyle name="Millares 19 2 5 3 2" xfId="27975" xr:uid="{7FD7A3C9-98B4-41C2-9C2A-387444C777F7}"/>
    <cellStyle name="Millares 19 2 5 4" xfId="23502" xr:uid="{271F4ABD-586B-4DF0-9B8F-202176158281}"/>
    <cellStyle name="Millares 19 2 6" xfId="15684" xr:uid="{15335C6B-F985-4A56-AF12-A2E4F7123702}"/>
    <cellStyle name="Millares 19 2 6 2" xfId="20157" xr:uid="{1E6E44AB-AE35-4196-BD41-D52B953E0BB5}"/>
    <cellStyle name="Millares 19 2 6 2 2" xfId="29107" xr:uid="{617A2894-FC41-48AD-9CC2-9FEFB8A7B012}"/>
    <cellStyle name="Millares 19 2 6 3" xfId="24634" xr:uid="{D762DBA0-F6AA-4D7F-BAD7-BA26C1BA6B50}"/>
    <cellStyle name="Millares 19 2 7" xfId="17908" xr:uid="{5F0AD038-DADF-4D6A-9F98-6E8082612C25}"/>
    <cellStyle name="Millares 19 2 7 2" xfId="26858" xr:uid="{9CAB6114-6D3B-4D97-9E04-253092700CFC}"/>
    <cellStyle name="Millares 19 2 8" xfId="22385" xr:uid="{EEDF44FA-50CB-4007-BA2E-0947CFBAF83D}"/>
    <cellStyle name="Millares 19 3" xfId="13502" xr:uid="{559E9250-980D-4F54-8532-86705990FF89}"/>
    <cellStyle name="Millares 19 3 2" xfId="13782" xr:uid="{8D68C37D-7B7F-4E2B-9942-50D2A94D9B2B}"/>
    <cellStyle name="Millares 19 3 2 2" xfId="14336" xr:uid="{4E782BFC-F915-425A-A335-CF2BBDF10FD7}"/>
    <cellStyle name="Millares 19 3 2 2 2" xfId="15453" xr:uid="{B1C51501-C4EA-4646-B808-BA4582B3BC71}"/>
    <cellStyle name="Millares 19 3 2 2 2 2" xfId="17702" xr:uid="{3F7AB0E6-A7BC-4BD2-A8E5-CC029AB647CA}"/>
    <cellStyle name="Millares 19 3 2 2 2 2 2" xfId="22175" xr:uid="{404F15D7-D7B1-4FB6-B6FC-14340B120CBD}"/>
    <cellStyle name="Millares 19 3 2 2 2 2 2 2" xfId="31125" xr:uid="{FF0D12EC-B708-4E07-9294-9AF76D8636AC}"/>
    <cellStyle name="Millares 19 3 2 2 2 2 3" xfId="26652" xr:uid="{9D74D3EF-221E-4D15-9A8A-206331660459}"/>
    <cellStyle name="Millares 19 3 2 2 2 3" xfId="19926" xr:uid="{925FB824-1836-433E-9181-69CA5234481D}"/>
    <cellStyle name="Millares 19 3 2 2 2 3 2" xfId="28876" xr:uid="{0E8C2CBC-68DC-42EE-8E32-2B4D2AD255F4}"/>
    <cellStyle name="Millares 19 3 2 2 2 4" xfId="24403" xr:uid="{0ECC6640-9A62-4A70-BB19-7C6B6D5EA5C3}"/>
    <cellStyle name="Millares 19 3 2 2 3" xfId="16585" xr:uid="{46CD1ADA-69A2-4A1E-8775-0F4191ED1356}"/>
    <cellStyle name="Millares 19 3 2 2 3 2" xfId="21058" xr:uid="{742943EF-F20A-4EA6-8EAC-27F5EA01AE82}"/>
    <cellStyle name="Millares 19 3 2 2 3 2 2" xfId="30008" xr:uid="{260AE2B0-C18A-4E4F-AF03-7B602E4EFB1E}"/>
    <cellStyle name="Millares 19 3 2 2 3 3" xfId="25535" xr:uid="{75D2F847-CFC8-4734-9613-0C03DF04C0FA}"/>
    <cellStyle name="Millares 19 3 2 2 4" xfId="18809" xr:uid="{8447EB86-D54D-4B46-8A73-300651ED4CA6}"/>
    <cellStyle name="Millares 19 3 2 2 4 2" xfId="27759" xr:uid="{927343A7-A902-45F4-BE8F-45072F3F085B}"/>
    <cellStyle name="Millares 19 3 2 2 5" xfId="23286" xr:uid="{4393F2D0-BE1B-4DD8-8729-0FE06B73B95B}"/>
    <cellStyle name="Millares 19 3 2 3" xfId="14899" xr:uid="{E76D46AB-B864-4D3D-A444-E02E26482817}"/>
    <cellStyle name="Millares 19 3 2 3 2" xfId="17148" xr:uid="{0BF3853E-822E-4C98-8483-64C5751C8297}"/>
    <cellStyle name="Millares 19 3 2 3 2 2" xfId="21621" xr:uid="{B964F86F-4634-4771-A079-9EA1D9665B2C}"/>
    <cellStyle name="Millares 19 3 2 3 2 2 2" xfId="30571" xr:uid="{7A496B73-6F00-41B6-869F-1CD5100EFB04}"/>
    <cellStyle name="Millares 19 3 2 3 2 3" xfId="26098" xr:uid="{FF8DE446-CB68-406A-B847-DCC7A4225442}"/>
    <cellStyle name="Millares 19 3 2 3 3" xfId="19372" xr:uid="{2D2865C1-4E09-4588-9A74-67F60CD2E22B}"/>
    <cellStyle name="Millares 19 3 2 3 3 2" xfId="28322" xr:uid="{A827BD46-CED7-4B8F-8E18-B9B2522C90A9}"/>
    <cellStyle name="Millares 19 3 2 3 4" xfId="23849" xr:uid="{E6183027-9939-4D67-9E7A-B6C582AA0300}"/>
    <cellStyle name="Millares 19 3 2 4" xfId="16031" xr:uid="{F6A824C3-0E92-46CD-AA86-7F53ADC6803B}"/>
    <cellStyle name="Millares 19 3 2 4 2" xfId="20504" xr:uid="{6C0EDC07-88E4-463B-933D-581BED6AE3BC}"/>
    <cellStyle name="Millares 19 3 2 4 2 2" xfId="29454" xr:uid="{E1A763B6-3469-4BE4-8896-BBB131D6CD20}"/>
    <cellStyle name="Millares 19 3 2 4 3" xfId="24981" xr:uid="{BD73EFB2-6062-48F7-946D-0F14D25AF2EF}"/>
    <cellStyle name="Millares 19 3 2 5" xfId="18255" xr:uid="{8D0F83E2-D676-4804-A679-98BC0E8417D0}"/>
    <cellStyle name="Millares 19 3 2 5 2" xfId="27205" xr:uid="{5AC13956-2974-41D8-9D9C-77F404819B59}"/>
    <cellStyle name="Millares 19 3 2 6" xfId="22732" xr:uid="{CEDF0E24-F3FC-49BF-816D-4593FA74616F}"/>
    <cellStyle name="Millares 19 3 3" xfId="14056" xr:uid="{552D0B79-98E0-4B1A-B23D-3BE12A52AF4D}"/>
    <cellStyle name="Millares 19 3 3 2" xfId="15173" xr:uid="{FB0ED64F-785D-477F-BC19-4DCD93442396}"/>
    <cellStyle name="Millares 19 3 3 2 2" xfId="17422" xr:uid="{CB17FE91-FDC1-4012-A2CD-EB9938415885}"/>
    <cellStyle name="Millares 19 3 3 2 2 2" xfId="21895" xr:uid="{0FDD7C4B-B579-4631-8A80-605815610C35}"/>
    <cellStyle name="Millares 19 3 3 2 2 2 2" xfId="30845" xr:uid="{1AF91EB3-E63A-4D31-A60A-818FD48C683E}"/>
    <cellStyle name="Millares 19 3 3 2 2 3" xfId="26372" xr:uid="{F2CEBD79-3A48-4B8E-A436-6E4247F1B442}"/>
    <cellStyle name="Millares 19 3 3 2 3" xfId="19646" xr:uid="{E8A6921D-ACF0-4F9E-A909-46B42B41A1F3}"/>
    <cellStyle name="Millares 19 3 3 2 3 2" xfId="28596" xr:uid="{EF6EB662-E9D8-402F-9771-BA931EE37A88}"/>
    <cellStyle name="Millares 19 3 3 2 4" xfId="24123" xr:uid="{9281CAFD-DD9B-4175-BAB0-F63E68749A57}"/>
    <cellStyle name="Millares 19 3 3 3" xfId="16305" xr:uid="{9E127330-CC02-4D86-B5C1-CF9705C1AC92}"/>
    <cellStyle name="Millares 19 3 3 3 2" xfId="20778" xr:uid="{425961ED-A7D5-44D1-B195-4585A2ECB459}"/>
    <cellStyle name="Millares 19 3 3 3 2 2" xfId="29728" xr:uid="{2C35107E-989D-4EF9-9DD5-7F34FE5409A5}"/>
    <cellStyle name="Millares 19 3 3 3 3" xfId="25255" xr:uid="{8CBB3FAE-0352-4B8E-9B6F-9BDC22E7A9CF}"/>
    <cellStyle name="Millares 19 3 3 4" xfId="18529" xr:uid="{07835309-FDF6-450C-A438-2C99A3D2612F}"/>
    <cellStyle name="Millares 19 3 3 4 2" xfId="27479" xr:uid="{46FDE47B-1FF3-47D2-B375-4913DEDEBE3F}"/>
    <cellStyle name="Millares 19 3 3 5" xfId="23006" xr:uid="{7E2403A7-1FB1-4EB6-AEE9-37FFA10DA9FF}"/>
    <cellStyle name="Millares 19 3 4" xfId="14619" xr:uid="{21C3BBA7-54FF-49B6-8603-4A81A1651C91}"/>
    <cellStyle name="Millares 19 3 4 2" xfId="16868" xr:uid="{23D5104E-B6D4-4C83-AFCA-9637AE8FC054}"/>
    <cellStyle name="Millares 19 3 4 2 2" xfId="21341" xr:uid="{73F28851-E229-4CF0-B490-81A3BC39B56D}"/>
    <cellStyle name="Millares 19 3 4 2 2 2" xfId="30291" xr:uid="{7A3CF593-A65D-48F9-8A5A-7693C739A609}"/>
    <cellStyle name="Millares 19 3 4 2 3" xfId="25818" xr:uid="{F850C938-F7A2-4876-8192-1CE983A7D434}"/>
    <cellStyle name="Millares 19 3 4 3" xfId="19092" xr:uid="{2B94F989-37C2-4E47-ACC7-4CC27C7A9BF3}"/>
    <cellStyle name="Millares 19 3 4 3 2" xfId="28042" xr:uid="{610EA06E-BF91-4B9D-920F-D8CC71EF04F4}"/>
    <cellStyle name="Millares 19 3 4 4" xfId="23569" xr:uid="{93DB3EF2-B2D8-46B8-A2D5-BA70556F8DFC}"/>
    <cellStyle name="Millares 19 3 5" xfId="15751" xr:uid="{DDB38584-83C8-4B61-B90D-01AA1AB16CD1}"/>
    <cellStyle name="Millares 19 3 5 2" xfId="20224" xr:uid="{A7C41303-49BA-4AE6-9FD4-38D319A8ABCD}"/>
    <cellStyle name="Millares 19 3 5 2 2" xfId="29174" xr:uid="{C5FDF19F-092A-4D1B-A075-21604DEE5DC3}"/>
    <cellStyle name="Millares 19 3 5 3" xfId="24701" xr:uid="{276FF3C4-9C84-4FB6-9B64-AD1A1DC9DBC7}"/>
    <cellStyle name="Millares 19 3 6" xfId="17975" xr:uid="{983F0512-01E9-4FEF-B1B8-92F494EB8AEB}"/>
    <cellStyle name="Millares 19 3 6 2" xfId="26925" xr:uid="{2472541A-81EA-4D29-88C9-BAB7056527F8}"/>
    <cellStyle name="Millares 19 3 7" xfId="22452" xr:uid="{D15B8EBC-53D1-4491-9C70-DF8784BFFAB4}"/>
    <cellStyle name="Millares 19 4" xfId="13642" xr:uid="{2D45FA7C-D55A-440B-AE3F-CECFD850F593}"/>
    <cellStyle name="Millares 19 4 2" xfId="14196" xr:uid="{1254102E-B26F-490D-AD65-0FD0FED7DFA8}"/>
    <cellStyle name="Millares 19 4 2 2" xfId="15313" xr:uid="{DF6B5942-23F2-4121-9947-E04F3C1B2475}"/>
    <cellStyle name="Millares 19 4 2 2 2" xfId="17562" xr:uid="{23D035F9-2B17-418F-A354-AA75A5BC3C60}"/>
    <cellStyle name="Millares 19 4 2 2 2 2" xfId="22035" xr:uid="{459C1BF7-192F-4A17-9BC9-0FF5E9F47924}"/>
    <cellStyle name="Millares 19 4 2 2 2 2 2" xfId="30985" xr:uid="{006A9C11-9754-4687-9306-8C2060F7412E}"/>
    <cellStyle name="Millares 19 4 2 2 2 3" xfId="26512" xr:uid="{A6D1A838-A858-455F-823A-337C1BE9904D}"/>
    <cellStyle name="Millares 19 4 2 2 3" xfId="19786" xr:uid="{59472E72-607E-44B7-B80C-7F5B9788BC95}"/>
    <cellStyle name="Millares 19 4 2 2 3 2" xfId="28736" xr:uid="{062CBB8B-62BC-438B-83F5-692DA8606C62}"/>
    <cellStyle name="Millares 19 4 2 2 4" xfId="24263" xr:uid="{59B2D074-4E80-4030-9E76-6DDF6BD213B2}"/>
    <cellStyle name="Millares 19 4 2 3" xfId="16445" xr:uid="{903A8404-E551-4FC4-BF99-23C1FA7484FF}"/>
    <cellStyle name="Millares 19 4 2 3 2" xfId="20918" xr:uid="{14D6E061-9C3D-44F2-9768-A2A1DEB6549C}"/>
    <cellStyle name="Millares 19 4 2 3 2 2" xfId="29868" xr:uid="{FBE1A5C0-786D-4A3A-A64F-B0B855EFBB69}"/>
    <cellStyle name="Millares 19 4 2 3 3" xfId="25395" xr:uid="{DB3A1F83-C03F-4F53-AE8C-6E235078F029}"/>
    <cellStyle name="Millares 19 4 2 4" xfId="18669" xr:uid="{20816B69-06A4-4A41-8A7B-E24E2457BFC7}"/>
    <cellStyle name="Millares 19 4 2 4 2" xfId="27619" xr:uid="{1A634B97-3A76-47A0-8CD0-1620B0836213}"/>
    <cellStyle name="Millares 19 4 2 5" xfId="23146" xr:uid="{6408FDDB-736E-4636-B623-5DCEFBF9FB42}"/>
    <cellStyle name="Millares 19 4 3" xfId="14759" xr:uid="{BFBDF062-CF87-411D-A47D-839E2A4ED141}"/>
    <cellStyle name="Millares 19 4 3 2" xfId="17008" xr:uid="{B6469306-2B91-4565-A747-FADCC4ABA8DF}"/>
    <cellStyle name="Millares 19 4 3 2 2" xfId="21481" xr:uid="{C22BAAFF-42FE-4CEE-8044-C176E337E929}"/>
    <cellStyle name="Millares 19 4 3 2 2 2" xfId="30431" xr:uid="{2D15717D-58A7-45F2-BFE8-D6F9D7CAB2E7}"/>
    <cellStyle name="Millares 19 4 3 2 3" xfId="25958" xr:uid="{154804ED-89B9-45AF-BF43-7E78B8D1A5E1}"/>
    <cellStyle name="Millares 19 4 3 3" xfId="19232" xr:uid="{5D7E8FD7-E89A-4620-928F-9165B4B75DFC}"/>
    <cellStyle name="Millares 19 4 3 3 2" xfId="28182" xr:uid="{26E3BB89-51AE-44A9-B4B7-389185629EDF}"/>
    <cellStyle name="Millares 19 4 3 4" xfId="23709" xr:uid="{8D9196D4-757F-45A3-851D-6367045CCCD4}"/>
    <cellStyle name="Millares 19 4 4" xfId="15891" xr:uid="{1923EEE8-E06E-499A-A16E-DC293FE61592}"/>
    <cellStyle name="Millares 19 4 4 2" xfId="20364" xr:uid="{E422C067-8575-4627-B301-AAB6B64ECE9D}"/>
    <cellStyle name="Millares 19 4 4 2 2" xfId="29314" xr:uid="{C559E617-5903-44B9-A5A3-5A52ECC9B9D1}"/>
    <cellStyle name="Millares 19 4 4 3" xfId="24841" xr:uid="{8F6AA0B0-CCF5-42E0-A3AE-3B59EAA92FDD}"/>
    <cellStyle name="Millares 19 4 5" xfId="18115" xr:uid="{1822BF03-F037-434F-8CBF-1AC9867DC8E5}"/>
    <cellStyle name="Millares 19 4 5 2" xfId="27065" xr:uid="{2389AA8C-9E79-42D7-9A1A-73925ACDE72C}"/>
    <cellStyle name="Millares 19 4 6" xfId="22592" xr:uid="{6B1AAF4C-54A1-4673-B6FA-26C567B962C6}"/>
    <cellStyle name="Millares 19 5" xfId="13916" xr:uid="{2B4BBD80-6807-4A91-89D1-E6DF8F83CBE3}"/>
    <cellStyle name="Millares 19 5 2" xfId="15033" xr:uid="{A17B6FD0-9155-41DD-BD4A-637989157C9C}"/>
    <cellStyle name="Millares 19 5 2 2" xfId="17282" xr:uid="{02E4BA40-A475-4C57-8EFF-7249D2DDE1B2}"/>
    <cellStyle name="Millares 19 5 2 2 2" xfId="21755" xr:uid="{0659F003-5F32-4C3E-82E8-EA6E5EE7E889}"/>
    <cellStyle name="Millares 19 5 2 2 2 2" xfId="30705" xr:uid="{30BC5114-7116-4F22-999F-3F5233810D39}"/>
    <cellStyle name="Millares 19 5 2 2 3" xfId="26232" xr:uid="{03754CDB-8C8B-45AE-B547-69120369ABDE}"/>
    <cellStyle name="Millares 19 5 2 3" xfId="19506" xr:uid="{181BDE68-E61C-4145-BFA6-96AD70BADF56}"/>
    <cellStyle name="Millares 19 5 2 3 2" xfId="28456" xr:uid="{4A29A28D-25CC-43BA-9CB4-747D6FDCC5B3}"/>
    <cellStyle name="Millares 19 5 2 4" xfId="23983" xr:uid="{369A70AF-B202-49BB-B409-64B26929E3C1}"/>
    <cellStyle name="Millares 19 5 3" xfId="16165" xr:uid="{205BD5D7-160F-4738-A94A-25F0C0BEF955}"/>
    <cellStyle name="Millares 19 5 3 2" xfId="20638" xr:uid="{9EECF5E5-F846-4A3A-BF2C-F33EE3B982D2}"/>
    <cellStyle name="Millares 19 5 3 2 2" xfId="29588" xr:uid="{505BC2E9-D152-4817-9335-0A5CBE529474}"/>
    <cellStyle name="Millares 19 5 3 3" xfId="25115" xr:uid="{4224B591-243A-4C6A-8A71-DF00A8414EA5}"/>
    <cellStyle name="Millares 19 5 4" xfId="18389" xr:uid="{F96F18B8-DAC4-40A1-AB4E-73A0E482494F}"/>
    <cellStyle name="Millares 19 5 4 2" xfId="27339" xr:uid="{07AE71E8-D179-4E94-9557-7452E1FAA675}"/>
    <cellStyle name="Millares 19 5 5" xfId="22866" xr:uid="{B3D8D93D-0C4E-4C7E-A86B-4A84290BA969}"/>
    <cellStyle name="Millares 19 6" xfId="14479" xr:uid="{4C5871CF-50DE-4C8C-B603-11DB723017AE}"/>
    <cellStyle name="Millares 19 6 2" xfId="16728" xr:uid="{2CA48894-362A-4E0E-8F84-B5812E09B61A}"/>
    <cellStyle name="Millares 19 6 2 2" xfId="21201" xr:uid="{C66D8A69-5744-4AA3-AD88-F7C2686FD764}"/>
    <cellStyle name="Millares 19 6 2 2 2" xfId="30151" xr:uid="{6E114337-AAF7-40E0-A3D8-0A473521B7CA}"/>
    <cellStyle name="Millares 19 6 2 3" xfId="25678" xr:uid="{6ABE597C-0EC8-4CA7-B075-0829BEAE6E56}"/>
    <cellStyle name="Millares 19 6 3" xfId="18952" xr:uid="{F4C5E55E-04E4-4C65-A041-989C97450A04}"/>
    <cellStyle name="Millares 19 6 3 2" xfId="27902" xr:uid="{C3D3CFBC-8B5A-4BF9-A42B-3E94C9422A9E}"/>
    <cellStyle name="Millares 19 6 4" xfId="23429" xr:uid="{8016F135-8936-4D4D-9A08-9BD312E67629}"/>
    <cellStyle name="Millares 19 7" xfId="15611" xr:uid="{21640CC2-4DC6-4933-8545-8880268E5524}"/>
    <cellStyle name="Millares 19 7 2" xfId="20084" xr:uid="{55C1812E-59BB-4B4A-AF2E-021EA5E318A9}"/>
    <cellStyle name="Millares 19 7 2 2" xfId="29034" xr:uid="{21BCAD70-CB9B-4FDA-A9C3-AD89BE6509E0}"/>
    <cellStyle name="Millares 19 7 3" xfId="24561" xr:uid="{E6C7959B-74B3-4424-B1DC-7F52C8D1401F}"/>
    <cellStyle name="Millares 19 8" xfId="17835" xr:uid="{9B7605D7-C287-4AF6-94E0-173D0305FCFA}"/>
    <cellStyle name="Millares 19 8 2" xfId="26785" xr:uid="{692A4043-6D85-4B57-A381-F7108ACA60D7}"/>
    <cellStyle name="Millares 19 9" xfId="22312" xr:uid="{C83629FE-9DEA-4AF4-A508-A89B8B836578}"/>
    <cellStyle name="Millares 2" xfId="3" xr:uid="{00000000-0005-0000-0000-00000A000000}"/>
    <cellStyle name="Millares 2 2" xfId="8" xr:uid="{00000000-0005-0000-0000-00000B000000}"/>
    <cellStyle name="Millares 2 2 2" xfId="93" xr:uid="{00000000-0005-0000-0000-00000C000000}"/>
    <cellStyle name="Millares 2 2 2 10" xfId="22288" xr:uid="{06D1E218-B52D-43CA-A7AE-8A125CB5CCD6}"/>
    <cellStyle name="Millares 2 2 2 2" xfId="13352" xr:uid="{81A55869-2769-41ED-8BE5-9E7C12C40520}"/>
    <cellStyle name="Millares 2 2 2 2 2" xfId="13425" xr:uid="{52A73C61-A922-4678-9A5E-6E07F96FC982}"/>
    <cellStyle name="Millares 2 2 2 2 2 2" xfId="13565" xr:uid="{A8628BAF-7E42-456C-B4C3-3322BCFE8911}"/>
    <cellStyle name="Millares 2 2 2 2 2 2 2" xfId="13845" xr:uid="{4CB00921-841D-4F3A-B710-0504A8CDEE9D}"/>
    <cellStyle name="Millares 2 2 2 2 2 2 2 2" xfId="14399" xr:uid="{13E40551-3B6D-40A6-AB14-25E8D1646A51}"/>
    <cellStyle name="Millares 2 2 2 2 2 2 2 2 2" xfId="15516" xr:uid="{E622253C-D20B-44BA-B613-F80ECB86B98E}"/>
    <cellStyle name="Millares 2 2 2 2 2 2 2 2 2 2" xfId="17765" xr:uid="{D2409903-BEF4-48ED-BA79-4B12EB7E1776}"/>
    <cellStyle name="Millares 2 2 2 2 2 2 2 2 2 2 2" xfId="22238" xr:uid="{531613D1-D80A-4E59-990E-78291FA53C58}"/>
    <cellStyle name="Millares 2 2 2 2 2 2 2 2 2 2 2 2" xfId="31188" xr:uid="{58120172-ED4C-4ABC-8CF4-4B1DF55D72B7}"/>
    <cellStyle name="Millares 2 2 2 2 2 2 2 2 2 2 3" xfId="26715" xr:uid="{36329833-EF04-4616-88F7-4E659B076CF6}"/>
    <cellStyle name="Millares 2 2 2 2 2 2 2 2 2 3" xfId="19989" xr:uid="{CC5F4CB1-227E-442F-A16F-AA7225D61BBC}"/>
    <cellStyle name="Millares 2 2 2 2 2 2 2 2 2 3 2" xfId="28939" xr:uid="{03AB5EA5-4B78-448C-9204-F5634FF6A967}"/>
    <cellStyle name="Millares 2 2 2 2 2 2 2 2 2 4" xfId="24466" xr:uid="{21FA245B-63E7-4376-B202-0A5722DEE39F}"/>
    <cellStyle name="Millares 2 2 2 2 2 2 2 2 3" xfId="16648" xr:uid="{701473A8-CC11-4341-9FE8-F748DDE71E34}"/>
    <cellStyle name="Millares 2 2 2 2 2 2 2 2 3 2" xfId="21121" xr:uid="{EE2CBD5D-372B-40DD-8CDD-2124DAE95B27}"/>
    <cellStyle name="Millares 2 2 2 2 2 2 2 2 3 2 2" xfId="30071" xr:uid="{30FA091F-A8EF-4CFC-8E52-E2F9DA9B4750}"/>
    <cellStyle name="Millares 2 2 2 2 2 2 2 2 3 3" xfId="25598" xr:uid="{40B3294C-5FCA-4D02-AC83-2B0A1C71D77F}"/>
    <cellStyle name="Millares 2 2 2 2 2 2 2 2 4" xfId="18872" xr:uid="{E9D3A3F2-1BA5-4CC3-922D-B609CFA95F92}"/>
    <cellStyle name="Millares 2 2 2 2 2 2 2 2 4 2" xfId="27822" xr:uid="{F272F188-D49A-4F96-B2CC-C6D0214F9B11}"/>
    <cellStyle name="Millares 2 2 2 2 2 2 2 2 5" xfId="23349" xr:uid="{45341C94-42BE-4B30-AB32-07D86E8CEF98}"/>
    <cellStyle name="Millares 2 2 2 2 2 2 2 3" xfId="14962" xr:uid="{69C5E848-B368-4DE4-A818-F22016E204BA}"/>
    <cellStyle name="Millares 2 2 2 2 2 2 2 3 2" xfId="17211" xr:uid="{911889F8-0396-4C9A-9D73-82675CAA3FDD}"/>
    <cellStyle name="Millares 2 2 2 2 2 2 2 3 2 2" xfId="21684" xr:uid="{3D50368D-3E6A-4577-A81E-18DBDF504BB4}"/>
    <cellStyle name="Millares 2 2 2 2 2 2 2 3 2 2 2" xfId="30634" xr:uid="{469C8FC2-5D6B-4EC2-9841-FC586C9616DF}"/>
    <cellStyle name="Millares 2 2 2 2 2 2 2 3 2 3" xfId="26161" xr:uid="{F8DEFBF7-0ADF-4C9A-9C36-749D13EECCD4}"/>
    <cellStyle name="Millares 2 2 2 2 2 2 2 3 3" xfId="19435" xr:uid="{4FC93C4B-83B9-469A-9EF2-8171109724C9}"/>
    <cellStyle name="Millares 2 2 2 2 2 2 2 3 3 2" xfId="28385" xr:uid="{BDAFFD89-9F79-448D-8F82-C54CA890DDA0}"/>
    <cellStyle name="Millares 2 2 2 2 2 2 2 3 4" xfId="23912" xr:uid="{19742441-D477-41DA-9DC3-346C1DAEF2B5}"/>
    <cellStyle name="Millares 2 2 2 2 2 2 2 4" xfId="16094" xr:uid="{DCF75BA3-CEB8-47D1-BC92-6117A12C1F7E}"/>
    <cellStyle name="Millares 2 2 2 2 2 2 2 4 2" xfId="20567" xr:uid="{D9CD3E18-C44C-4349-86FA-1FAAF9914D37}"/>
    <cellStyle name="Millares 2 2 2 2 2 2 2 4 2 2" xfId="29517" xr:uid="{8D439AB9-2308-48F4-B57D-C1056908E2FA}"/>
    <cellStyle name="Millares 2 2 2 2 2 2 2 4 3" xfId="25044" xr:uid="{54E28879-FCFB-42DF-AD9D-6ACFCD97E0C6}"/>
    <cellStyle name="Millares 2 2 2 2 2 2 2 5" xfId="18318" xr:uid="{7330EE1A-03DA-4A8E-9E9E-5D567BB689D6}"/>
    <cellStyle name="Millares 2 2 2 2 2 2 2 5 2" xfId="27268" xr:uid="{3F96A43B-10AB-4A14-9C35-FE06E12545DA}"/>
    <cellStyle name="Millares 2 2 2 2 2 2 2 6" xfId="22795" xr:uid="{31C5AA05-3D68-4D09-8BD4-56F3B6D9C7FA}"/>
    <cellStyle name="Millares 2 2 2 2 2 2 3" xfId="14119" xr:uid="{64E3FD79-E18B-4C19-BF30-DBEECF5A4FC7}"/>
    <cellStyle name="Millares 2 2 2 2 2 2 3 2" xfId="15236" xr:uid="{4EEF0DCC-EA88-4B31-9B9D-CE6D282476A1}"/>
    <cellStyle name="Millares 2 2 2 2 2 2 3 2 2" xfId="17485" xr:uid="{FDB52AFC-E74C-41C4-8926-E53F6E01E576}"/>
    <cellStyle name="Millares 2 2 2 2 2 2 3 2 2 2" xfId="21958" xr:uid="{3FA705E8-4A7F-49CC-908A-57231A6F1E05}"/>
    <cellStyle name="Millares 2 2 2 2 2 2 3 2 2 2 2" xfId="30908" xr:uid="{D2447E01-0DEB-48CB-8FCC-45179E6B69CF}"/>
    <cellStyle name="Millares 2 2 2 2 2 2 3 2 2 3" xfId="26435" xr:uid="{6BE9D784-50BF-4773-95E9-6E510CA65763}"/>
    <cellStyle name="Millares 2 2 2 2 2 2 3 2 3" xfId="19709" xr:uid="{69A37671-2826-45AC-8BE9-E4D599838E5C}"/>
    <cellStyle name="Millares 2 2 2 2 2 2 3 2 3 2" xfId="28659" xr:uid="{B9DCFF33-F20E-4213-B858-B5C78A669B1B}"/>
    <cellStyle name="Millares 2 2 2 2 2 2 3 2 4" xfId="24186" xr:uid="{EEB6B4CD-8DF7-4222-B076-173588771493}"/>
    <cellStyle name="Millares 2 2 2 2 2 2 3 3" xfId="16368" xr:uid="{C27D5589-786F-4AD8-809D-B258ED9EB8E8}"/>
    <cellStyle name="Millares 2 2 2 2 2 2 3 3 2" xfId="20841" xr:uid="{11A0F984-73D1-4E39-A127-6F3D3700E4B1}"/>
    <cellStyle name="Millares 2 2 2 2 2 2 3 3 2 2" xfId="29791" xr:uid="{4CEFB462-55DD-4FCF-82D9-5CB532E62A72}"/>
    <cellStyle name="Millares 2 2 2 2 2 2 3 3 3" xfId="25318" xr:uid="{1930CB0B-2D1F-4171-8B32-8A0226A51D19}"/>
    <cellStyle name="Millares 2 2 2 2 2 2 3 4" xfId="18592" xr:uid="{CFF12145-F83E-42E6-8163-248C8B3CEADE}"/>
    <cellStyle name="Millares 2 2 2 2 2 2 3 4 2" xfId="27542" xr:uid="{22C79E37-3124-41F4-B72E-7703023255F2}"/>
    <cellStyle name="Millares 2 2 2 2 2 2 3 5" xfId="23069" xr:uid="{3179002B-F1C4-4909-8B64-6B643DD4A665}"/>
    <cellStyle name="Millares 2 2 2 2 2 2 4" xfId="14682" xr:uid="{F04851A6-0FB3-400D-8F31-523ECD0D99C8}"/>
    <cellStyle name="Millares 2 2 2 2 2 2 4 2" xfId="16931" xr:uid="{94E00433-23DE-4EA7-AD14-001491172D74}"/>
    <cellStyle name="Millares 2 2 2 2 2 2 4 2 2" xfId="21404" xr:uid="{FF5C2DF6-AD25-44F6-875C-3F2C3ACBBF1B}"/>
    <cellStyle name="Millares 2 2 2 2 2 2 4 2 2 2" xfId="30354" xr:uid="{D2FF9FFC-1283-4AA9-9385-E332B1152BF3}"/>
    <cellStyle name="Millares 2 2 2 2 2 2 4 2 3" xfId="25881" xr:uid="{98CE354D-8E2D-4CBA-9CF3-490BDBC03EEA}"/>
    <cellStyle name="Millares 2 2 2 2 2 2 4 3" xfId="19155" xr:uid="{374AC82E-6303-4C8B-B55B-C37117A75512}"/>
    <cellStyle name="Millares 2 2 2 2 2 2 4 3 2" xfId="28105" xr:uid="{DC609589-10F3-490C-8EE7-915677F7BC9E}"/>
    <cellStyle name="Millares 2 2 2 2 2 2 4 4" xfId="23632" xr:uid="{C1B75DBD-7BA8-4E9F-AFCB-2B8E7E069529}"/>
    <cellStyle name="Millares 2 2 2 2 2 2 5" xfId="15814" xr:uid="{B49087C8-0AC6-478C-9FA2-595D808CCD80}"/>
    <cellStyle name="Millares 2 2 2 2 2 2 5 2" xfId="20287" xr:uid="{034B5BB2-97A9-4AC7-BB9D-347C6B7CAD93}"/>
    <cellStyle name="Millares 2 2 2 2 2 2 5 2 2" xfId="29237" xr:uid="{35DC3778-39FC-40C4-A917-B181687EBB9E}"/>
    <cellStyle name="Millares 2 2 2 2 2 2 5 3" xfId="24764" xr:uid="{E6C00565-ACB2-4027-BBBB-7F154B5C0346}"/>
    <cellStyle name="Millares 2 2 2 2 2 2 6" xfId="18038" xr:uid="{BD92F01F-63F1-4F6B-B14C-357430F8BE12}"/>
    <cellStyle name="Millares 2 2 2 2 2 2 6 2" xfId="26988" xr:uid="{BE7AF626-93C4-48E5-B562-3194358D7FC0}"/>
    <cellStyle name="Millares 2 2 2 2 2 2 7" xfId="22515" xr:uid="{48FE47D0-0C92-414E-8F3F-2B4FAA4B880D}"/>
    <cellStyle name="Millares 2 2 2 2 2 3" xfId="13705" xr:uid="{8FB53932-5E59-4850-938A-C98CA1EF7A5F}"/>
    <cellStyle name="Millares 2 2 2 2 2 3 2" xfId="14259" xr:uid="{A6067489-6DC6-4733-ADDD-B67BF244F64D}"/>
    <cellStyle name="Millares 2 2 2 2 2 3 2 2" xfId="15376" xr:uid="{4FD6DA6E-38DE-4B6A-806B-7E5FB1C6C86E}"/>
    <cellStyle name="Millares 2 2 2 2 2 3 2 2 2" xfId="17625" xr:uid="{BB789CCE-2B98-4907-9AA2-7B9339C8A9AF}"/>
    <cellStyle name="Millares 2 2 2 2 2 3 2 2 2 2" xfId="22098" xr:uid="{140CB69B-FEDA-4D2A-9191-68F97A3D9B27}"/>
    <cellStyle name="Millares 2 2 2 2 2 3 2 2 2 2 2" xfId="31048" xr:uid="{610BAF38-99A6-4167-B0B2-A9AE340FD61A}"/>
    <cellStyle name="Millares 2 2 2 2 2 3 2 2 2 3" xfId="26575" xr:uid="{F12D466E-E095-4DCD-A8AE-9274BE8F7CEB}"/>
    <cellStyle name="Millares 2 2 2 2 2 3 2 2 3" xfId="19849" xr:uid="{D2A30A18-5564-4E33-9621-A5B1E93C2CC8}"/>
    <cellStyle name="Millares 2 2 2 2 2 3 2 2 3 2" xfId="28799" xr:uid="{A09A1BAA-57D5-4418-8C6C-280CE85C33BC}"/>
    <cellStyle name="Millares 2 2 2 2 2 3 2 2 4" xfId="24326" xr:uid="{897B100E-AFA1-4A5F-AFAE-A2D67CBD9A34}"/>
    <cellStyle name="Millares 2 2 2 2 2 3 2 3" xfId="16508" xr:uid="{A89CD83F-D6EF-49E1-A697-4E7DA25C164E}"/>
    <cellStyle name="Millares 2 2 2 2 2 3 2 3 2" xfId="20981" xr:uid="{DD0A2FEF-AF7B-4CA9-8BCE-26472A12741D}"/>
    <cellStyle name="Millares 2 2 2 2 2 3 2 3 2 2" xfId="29931" xr:uid="{214E8D29-8BF3-46DC-AC2D-93A59A050855}"/>
    <cellStyle name="Millares 2 2 2 2 2 3 2 3 3" xfId="25458" xr:uid="{34D1D420-7041-4E5B-AF5A-5A6997D6FA6F}"/>
    <cellStyle name="Millares 2 2 2 2 2 3 2 4" xfId="18732" xr:uid="{4E022BED-FD82-4CBC-85B6-AFE5CD510A92}"/>
    <cellStyle name="Millares 2 2 2 2 2 3 2 4 2" xfId="27682" xr:uid="{ACBFB610-9149-4566-8A04-51601C8744AF}"/>
    <cellStyle name="Millares 2 2 2 2 2 3 2 5" xfId="23209" xr:uid="{E45FC723-D53A-4794-A811-98CCDBEE52C9}"/>
    <cellStyle name="Millares 2 2 2 2 2 3 3" xfId="14822" xr:uid="{F273DC71-A9B5-47E4-9CF8-BEBEBF6F666A}"/>
    <cellStyle name="Millares 2 2 2 2 2 3 3 2" xfId="17071" xr:uid="{109D8AFA-94E5-44C0-909B-2350B67858F2}"/>
    <cellStyle name="Millares 2 2 2 2 2 3 3 2 2" xfId="21544" xr:uid="{AEAB4AC8-3C10-4342-B66A-22793B1C83E1}"/>
    <cellStyle name="Millares 2 2 2 2 2 3 3 2 2 2" xfId="30494" xr:uid="{BD92D016-6B06-4237-8B05-F252753AF4C4}"/>
    <cellStyle name="Millares 2 2 2 2 2 3 3 2 3" xfId="26021" xr:uid="{16F4AD3A-9CDA-4AE3-A9C5-29E3D3419722}"/>
    <cellStyle name="Millares 2 2 2 2 2 3 3 3" xfId="19295" xr:uid="{69C5BF45-B1D8-462E-96AC-61A006B473C7}"/>
    <cellStyle name="Millares 2 2 2 2 2 3 3 3 2" xfId="28245" xr:uid="{BE42DC69-E9EB-4F78-B8F1-C5F83A45608F}"/>
    <cellStyle name="Millares 2 2 2 2 2 3 3 4" xfId="23772" xr:uid="{C8838455-7FDD-45D3-947B-5C008206D1E1}"/>
    <cellStyle name="Millares 2 2 2 2 2 3 4" xfId="15954" xr:uid="{5CE7E8F2-2B1E-4F7D-BA34-5DB34F4FF86E}"/>
    <cellStyle name="Millares 2 2 2 2 2 3 4 2" xfId="20427" xr:uid="{7AFFBBC8-3A4A-40BF-B723-59B191A2E3F4}"/>
    <cellStyle name="Millares 2 2 2 2 2 3 4 2 2" xfId="29377" xr:uid="{8BA4A170-3536-4F9F-A00B-9914DF0A7A1F}"/>
    <cellStyle name="Millares 2 2 2 2 2 3 4 3" xfId="24904" xr:uid="{72E5EC5E-B570-4508-9DED-6D187DE7BD65}"/>
    <cellStyle name="Millares 2 2 2 2 2 3 5" xfId="18178" xr:uid="{9AF20AB6-ACFE-4819-98F7-D611F21295DF}"/>
    <cellStyle name="Millares 2 2 2 2 2 3 5 2" xfId="27128" xr:uid="{E86E4B01-6B91-44BC-87E7-D3E5996E14CC}"/>
    <cellStyle name="Millares 2 2 2 2 2 3 6" xfId="22655" xr:uid="{6820B98E-A7B6-4895-BCDA-8A71480013A0}"/>
    <cellStyle name="Millares 2 2 2 2 2 4" xfId="13979" xr:uid="{BD0DD1C4-D610-42C3-AA76-25E822CDEC1D}"/>
    <cellStyle name="Millares 2 2 2 2 2 4 2" xfId="15096" xr:uid="{2C7DD159-21E8-4ACE-9A2F-998F531221FD}"/>
    <cellStyle name="Millares 2 2 2 2 2 4 2 2" xfId="17345" xr:uid="{F407F28A-D86F-4427-A84D-63CBAB9AABA3}"/>
    <cellStyle name="Millares 2 2 2 2 2 4 2 2 2" xfId="21818" xr:uid="{82F7F902-6833-4BB3-86A0-72DB362B1EC0}"/>
    <cellStyle name="Millares 2 2 2 2 2 4 2 2 2 2" xfId="30768" xr:uid="{2C146672-C731-4DF5-8DB7-4BE0DF40B6D0}"/>
    <cellStyle name="Millares 2 2 2 2 2 4 2 2 3" xfId="26295" xr:uid="{AD5CC131-3736-400E-BBDF-AE489F7E960E}"/>
    <cellStyle name="Millares 2 2 2 2 2 4 2 3" xfId="19569" xr:uid="{75E1100B-69B4-474F-BACA-E7594250B506}"/>
    <cellStyle name="Millares 2 2 2 2 2 4 2 3 2" xfId="28519" xr:uid="{F43CE9D5-C22B-4820-B888-4F7FC4C1B809}"/>
    <cellStyle name="Millares 2 2 2 2 2 4 2 4" xfId="24046" xr:uid="{E27B6250-977E-40EC-9C63-77FDD215E9B3}"/>
    <cellStyle name="Millares 2 2 2 2 2 4 3" xfId="16228" xr:uid="{4801CDDA-C1A0-4E38-96E5-40A08420B49B}"/>
    <cellStyle name="Millares 2 2 2 2 2 4 3 2" xfId="20701" xr:uid="{BFBFA585-8F09-4704-836C-EAF1232138A4}"/>
    <cellStyle name="Millares 2 2 2 2 2 4 3 2 2" xfId="29651" xr:uid="{28BDEFCF-265D-4151-B843-8CC85297CA3F}"/>
    <cellStyle name="Millares 2 2 2 2 2 4 3 3" xfId="25178" xr:uid="{814DA247-1F9F-4FF6-81BF-3BE444D6A198}"/>
    <cellStyle name="Millares 2 2 2 2 2 4 4" xfId="18452" xr:uid="{F9BA6894-77E8-46B6-AB8A-6FA56BCC3729}"/>
    <cellStyle name="Millares 2 2 2 2 2 4 4 2" xfId="27402" xr:uid="{B5CCE968-2AC3-4666-AFA5-F276B0271CC0}"/>
    <cellStyle name="Millares 2 2 2 2 2 4 5" xfId="22929" xr:uid="{0BE072DF-6B16-4F27-8362-98E18B504888}"/>
    <cellStyle name="Millares 2 2 2 2 2 5" xfId="14542" xr:uid="{4F398E51-166A-4232-A24E-CD26C0EA5DA8}"/>
    <cellStyle name="Millares 2 2 2 2 2 5 2" xfId="16791" xr:uid="{BCDAABEA-76DF-484D-91DE-32813A7AFF1C}"/>
    <cellStyle name="Millares 2 2 2 2 2 5 2 2" xfId="21264" xr:uid="{1168E9F3-1540-43AE-ADE7-CB58B9760338}"/>
    <cellStyle name="Millares 2 2 2 2 2 5 2 2 2" xfId="30214" xr:uid="{4A65E7C0-3373-4BD6-9763-F4D8E47C2384}"/>
    <cellStyle name="Millares 2 2 2 2 2 5 2 3" xfId="25741" xr:uid="{1E5E6317-5277-41D4-B01A-35A8F785659F}"/>
    <cellStyle name="Millares 2 2 2 2 2 5 3" xfId="19015" xr:uid="{E7554E48-D10E-4B15-A951-9843A01924D7}"/>
    <cellStyle name="Millares 2 2 2 2 2 5 3 2" xfId="27965" xr:uid="{7696283B-B809-4B0A-9652-C61E8DA21A99}"/>
    <cellStyle name="Millares 2 2 2 2 2 5 4" xfId="23492" xr:uid="{43F4B092-35E9-4B2A-8544-AC78DFAF983E}"/>
    <cellStyle name="Millares 2 2 2 2 2 6" xfId="15674" xr:uid="{67937BC1-775D-4200-86C5-66314229E9F3}"/>
    <cellStyle name="Millares 2 2 2 2 2 6 2" xfId="20147" xr:uid="{F0F9CCC3-523E-4CA8-9236-24C39ACE04B3}"/>
    <cellStyle name="Millares 2 2 2 2 2 6 2 2" xfId="29097" xr:uid="{7307A19D-B794-474A-9846-A2784AA41760}"/>
    <cellStyle name="Millares 2 2 2 2 2 6 3" xfId="24624" xr:uid="{D3F1F26A-3F69-4562-A5F2-C80AD47D23DF}"/>
    <cellStyle name="Millares 2 2 2 2 2 7" xfId="17898" xr:uid="{3F44A978-48B9-4000-B814-A9482E5CB3BC}"/>
    <cellStyle name="Millares 2 2 2 2 2 7 2" xfId="26848" xr:uid="{43843E6F-D9A1-4857-A492-D10814E445CD}"/>
    <cellStyle name="Millares 2 2 2 2 2 8" xfId="22375" xr:uid="{B7E4665A-B5A8-43B3-8928-EE98201438BA}"/>
    <cellStyle name="Millares 2 2 2 2 3" xfId="13492" xr:uid="{F1CE1680-18A6-4789-B476-42DAB2F728EB}"/>
    <cellStyle name="Millares 2 2 2 2 3 2" xfId="13772" xr:uid="{A5372E33-1E3C-4177-AE2C-C4F5D2A165B7}"/>
    <cellStyle name="Millares 2 2 2 2 3 2 2" xfId="14326" xr:uid="{23E1DE33-6FBC-4B82-B790-86E6F4AAE300}"/>
    <cellStyle name="Millares 2 2 2 2 3 2 2 2" xfId="15443" xr:uid="{2CC1B2CE-D9E2-44DC-9C32-DF42A89076C9}"/>
    <cellStyle name="Millares 2 2 2 2 3 2 2 2 2" xfId="17692" xr:uid="{0C2548EB-EB82-4870-B8B4-9C112095F21B}"/>
    <cellStyle name="Millares 2 2 2 2 3 2 2 2 2 2" xfId="22165" xr:uid="{DFFF0285-46E7-44B4-9F85-65795623BCE6}"/>
    <cellStyle name="Millares 2 2 2 2 3 2 2 2 2 2 2" xfId="31115" xr:uid="{4B4ADF14-BA46-4788-A6AC-CB215B6E74B3}"/>
    <cellStyle name="Millares 2 2 2 2 3 2 2 2 2 3" xfId="26642" xr:uid="{1F7E636F-7C13-4A0A-B3E0-2622E4EFD20D}"/>
    <cellStyle name="Millares 2 2 2 2 3 2 2 2 3" xfId="19916" xr:uid="{89229442-1EF5-4CE4-8D1A-1C084CCFA653}"/>
    <cellStyle name="Millares 2 2 2 2 3 2 2 2 3 2" xfId="28866" xr:uid="{D63CCC79-5606-4812-A106-DFFD974B5F67}"/>
    <cellStyle name="Millares 2 2 2 2 3 2 2 2 4" xfId="24393" xr:uid="{A6B6A962-54EB-4C4D-9204-D8736B962350}"/>
    <cellStyle name="Millares 2 2 2 2 3 2 2 3" xfId="16575" xr:uid="{930B64F7-1939-4983-9213-19DD624CF98D}"/>
    <cellStyle name="Millares 2 2 2 2 3 2 2 3 2" xfId="21048" xr:uid="{4E46A31D-F1C1-4523-AD3E-4B1863A489AA}"/>
    <cellStyle name="Millares 2 2 2 2 3 2 2 3 2 2" xfId="29998" xr:uid="{A458CC63-A9E6-44CA-9C50-42569D0EB66E}"/>
    <cellStyle name="Millares 2 2 2 2 3 2 2 3 3" xfId="25525" xr:uid="{26C89B60-1BD9-49FA-A04F-8F8CB93CFADB}"/>
    <cellStyle name="Millares 2 2 2 2 3 2 2 4" xfId="18799" xr:uid="{F4579752-1C20-45D3-9B85-3146C8A87455}"/>
    <cellStyle name="Millares 2 2 2 2 3 2 2 4 2" xfId="27749" xr:uid="{EE4249EB-EFDF-441B-813E-EDE556F400C4}"/>
    <cellStyle name="Millares 2 2 2 2 3 2 2 5" xfId="23276" xr:uid="{6CCD5F68-6E4C-4FCC-8937-1473DC0923E6}"/>
    <cellStyle name="Millares 2 2 2 2 3 2 3" xfId="14889" xr:uid="{A6417648-8D4F-491E-B962-EF9967B2DD05}"/>
    <cellStyle name="Millares 2 2 2 2 3 2 3 2" xfId="17138" xr:uid="{1BF62D13-0386-4FAA-93E8-FF58679BCF50}"/>
    <cellStyle name="Millares 2 2 2 2 3 2 3 2 2" xfId="21611" xr:uid="{FFB45549-D280-4B47-83CE-819B7C17E525}"/>
    <cellStyle name="Millares 2 2 2 2 3 2 3 2 2 2" xfId="30561" xr:uid="{C35329D6-1EBB-4120-B661-A9E5063B3FC6}"/>
    <cellStyle name="Millares 2 2 2 2 3 2 3 2 3" xfId="26088" xr:uid="{EC6D9C8B-1A02-4FC7-BBDB-74C433BC1588}"/>
    <cellStyle name="Millares 2 2 2 2 3 2 3 3" xfId="19362" xr:uid="{A6418A04-D769-4B80-8B1C-5C11FE3C772E}"/>
    <cellStyle name="Millares 2 2 2 2 3 2 3 3 2" xfId="28312" xr:uid="{951ED753-DA7E-461F-9AEE-74BD809D447F}"/>
    <cellStyle name="Millares 2 2 2 2 3 2 3 4" xfId="23839" xr:uid="{BC69496A-C756-4AB6-A2C8-AA518EA1EEEF}"/>
    <cellStyle name="Millares 2 2 2 2 3 2 4" xfId="16021" xr:uid="{79DEB857-D10F-4A0B-B950-8AB42953B9EB}"/>
    <cellStyle name="Millares 2 2 2 2 3 2 4 2" xfId="20494" xr:uid="{6A31F896-53DB-4019-81CE-A03CF2321DDC}"/>
    <cellStyle name="Millares 2 2 2 2 3 2 4 2 2" xfId="29444" xr:uid="{9BA8DAF7-90B5-467D-A0B6-02EFD4FA6E2B}"/>
    <cellStyle name="Millares 2 2 2 2 3 2 4 3" xfId="24971" xr:uid="{C1982B23-3508-4CFD-ABF2-55BDD628609B}"/>
    <cellStyle name="Millares 2 2 2 2 3 2 5" xfId="18245" xr:uid="{E7391D4A-E7A8-464B-B067-B430E1CC4FB2}"/>
    <cellStyle name="Millares 2 2 2 2 3 2 5 2" xfId="27195" xr:uid="{6E9D3C43-53E3-41DF-854E-361ABECDC964}"/>
    <cellStyle name="Millares 2 2 2 2 3 2 6" xfId="22722" xr:uid="{AF859D6D-3B4B-4F7D-A7C9-AAE96CEC153C}"/>
    <cellStyle name="Millares 2 2 2 2 3 3" xfId="14046" xr:uid="{0BE6D5B2-BDAF-4695-9B12-CF8A7580499D}"/>
    <cellStyle name="Millares 2 2 2 2 3 3 2" xfId="15163" xr:uid="{1DDF7A41-F3C6-4DFC-854B-2887CDA950C7}"/>
    <cellStyle name="Millares 2 2 2 2 3 3 2 2" xfId="17412" xr:uid="{4C839CDC-6AD5-471D-8AAF-B8145359522B}"/>
    <cellStyle name="Millares 2 2 2 2 3 3 2 2 2" xfId="21885" xr:uid="{362D7F11-BD35-4DD6-A235-66D06B6049BD}"/>
    <cellStyle name="Millares 2 2 2 2 3 3 2 2 2 2" xfId="30835" xr:uid="{684FAABE-0F65-486F-A597-AD6D05707AEC}"/>
    <cellStyle name="Millares 2 2 2 2 3 3 2 2 3" xfId="26362" xr:uid="{DBA0272D-C05E-4944-9326-D8BC1B193D0F}"/>
    <cellStyle name="Millares 2 2 2 2 3 3 2 3" xfId="19636" xr:uid="{28872492-40E5-449E-A8A4-9D0D53D1D2CE}"/>
    <cellStyle name="Millares 2 2 2 2 3 3 2 3 2" xfId="28586" xr:uid="{176EC930-2320-484D-8292-B540FC5F2EE7}"/>
    <cellStyle name="Millares 2 2 2 2 3 3 2 4" xfId="24113" xr:uid="{B23F690B-0E81-408A-A43E-2208E20AB8CC}"/>
    <cellStyle name="Millares 2 2 2 2 3 3 3" xfId="16295" xr:uid="{378B90BB-E7CB-43AB-B9B8-30F431E9B1AD}"/>
    <cellStyle name="Millares 2 2 2 2 3 3 3 2" xfId="20768" xr:uid="{B556DB41-B0B0-4D5A-9A6C-BBE749819900}"/>
    <cellStyle name="Millares 2 2 2 2 3 3 3 2 2" xfId="29718" xr:uid="{2CCB1282-48BE-4D91-8569-0B0103689446}"/>
    <cellStyle name="Millares 2 2 2 2 3 3 3 3" xfId="25245" xr:uid="{65CDCC87-EBF8-411D-8648-4A06633BF095}"/>
    <cellStyle name="Millares 2 2 2 2 3 3 4" xfId="18519" xr:uid="{AB3AE769-094F-4D98-9028-DDB6F4E36111}"/>
    <cellStyle name="Millares 2 2 2 2 3 3 4 2" xfId="27469" xr:uid="{4BD58F8C-DE9F-4D07-B0A6-A691D63FE132}"/>
    <cellStyle name="Millares 2 2 2 2 3 3 5" xfId="22996" xr:uid="{6ED23B93-FAB6-4D28-9EAF-421A1A1022AA}"/>
    <cellStyle name="Millares 2 2 2 2 3 4" xfId="14609" xr:uid="{D09521B8-8636-4A8F-A859-47D6F22231A4}"/>
    <cellStyle name="Millares 2 2 2 2 3 4 2" xfId="16858" xr:uid="{672BB579-9BC7-4473-9DDE-67D4F05AA16F}"/>
    <cellStyle name="Millares 2 2 2 2 3 4 2 2" xfId="21331" xr:uid="{E2C6F79C-8F37-495A-8727-6715F51A071E}"/>
    <cellStyle name="Millares 2 2 2 2 3 4 2 2 2" xfId="30281" xr:uid="{3CE10280-163F-4125-9A02-765B3669494F}"/>
    <cellStyle name="Millares 2 2 2 2 3 4 2 3" xfId="25808" xr:uid="{4D8DBF97-0B91-4F5C-9C6B-15D81FAFA4EB}"/>
    <cellStyle name="Millares 2 2 2 2 3 4 3" xfId="19082" xr:uid="{CCDFE946-1297-454A-BBD4-31CB9396CED4}"/>
    <cellStyle name="Millares 2 2 2 2 3 4 3 2" xfId="28032" xr:uid="{4BA268BE-4AF3-4640-9F5C-9C1403962853}"/>
    <cellStyle name="Millares 2 2 2 2 3 4 4" xfId="23559" xr:uid="{23065910-32F7-4CA8-A689-125E960C4795}"/>
    <cellStyle name="Millares 2 2 2 2 3 5" xfId="15741" xr:uid="{BD68CB5F-BCC4-41B1-B5B2-8B3A6F4A15EA}"/>
    <cellStyle name="Millares 2 2 2 2 3 5 2" xfId="20214" xr:uid="{059E0E96-7608-4777-A422-FC6A7EDC9827}"/>
    <cellStyle name="Millares 2 2 2 2 3 5 2 2" xfId="29164" xr:uid="{5E60C7B9-1055-4FC4-8359-5A83F53EB129}"/>
    <cellStyle name="Millares 2 2 2 2 3 5 3" xfId="24691" xr:uid="{7E05C6D2-CA9D-496D-AF37-C40854C5F24B}"/>
    <cellStyle name="Millares 2 2 2 2 3 6" xfId="17965" xr:uid="{3EB51033-691E-4B7E-8FC5-F970980176BF}"/>
    <cellStyle name="Millares 2 2 2 2 3 6 2" xfId="26915" xr:uid="{55BD0EB3-155A-47A4-80B1-0A100DD8D75B}"/>
    <cellStyle name="Millares 2 2 2 2 3 7" xfId="22442" xr:uid="{85A84E58-B37C-4103-AC74-15535E2F473E}"/>
    <cellStyle name="Millares 2 2 2 2 4" xfId="13632" xr:uid="{108DDA0E-4699-4FBE-AD0E-12A2BD409762}"/>
    <cellStyle name="Millares 2 2 2 2 4 2" xfId="14186" xr:uid="{29CF0CC7-1331-4401-9166-C7347744C111}"/>
    <cellStyle name="Millares 2 2 2 2 4 2 2" xfId="15303" xr:uid="{DFA204F9-A5C5-4E6A-A3C6-A368BA701454}"/>
    <cellStyle name="Millares 2 2 2 2 4 2 2 2" xfId="17552" xr:uid="{7ABB3EDF-E043-4C6D-B4A6-73010D371B6F}"/>
    <cellStyle name="Millares 2 2 2 2 4 2 2 2 2" xfId="22025" xr:uid="{49CC74A6-F452-4E60-804C-0B4C651FA061}"/>
    <cellStyle name="Millares 2 2 2 2 4 2 2 2 2 2" xfId="30975" xr:uid="{3252F63A-8CEE-447C-80D0-16EB79E35444}"/>
    <cellStyle name="Millares 2 2 2 2 4 2 2 2 3" xfId="26502" xr:uid="{ED4099A7-05DB-44BA-8E75-D72D8F6FF380}"/>
    <cellStyle name="Millares 2 2 2 2 4 2 2 3" xfId="19776" xr:uid="{E1CF4607-173B-47DC-B4B3-1B97E45673D2}"/>
    <cellStyle name="Millares 2 2 2 2 4 2 2 3 2" xfId="28726" xr:uid="{2F46CBF6-1D9C-4E6B-9368-6250536D1894}"/>
    <cellStyle name="Millares 2 2 2 2 4 2 2 4" xfId="24253" xr:uid="{12A75F9C-5148-4F4D-85AD-9F0F30736101}"/>
    <cellStyle name="Millares 2 2 2 2 4 2 3" xfId="16435" xr:uid="{777978AE-2C37-4B59-ADF7-D41F1AC17830}"/>
    <cellStyle name="Millares 2 2 2 2 4 2 3 2" xfId="20908" xr:uid="{BB89E8E1-7D0A-4E71-A335-76975AD10B09}"/>
    <cellStyle name="Millares 2 2 2 2 4 2 3 2 2" xfId="29858" xr:uid="{DB1A3C76-F0CB-48C2-BF8F-373863696D4C}"/>
    <cellStyle name="Millares 2 2 2 2 4 2 3 3" xfId="25385" xr:uid="{C9FA888E-B235-44D3-A3FB-87AC042A44AF}"/>
    <cellStyle name="Millares 2 2 2 2 4 2 4" xfId="18659" xr:uid="{13AA91E1-1B99-488D-90A0-ECB15C954D83}"/>
    <cellStyle name="Millares 2 2 2 2 4 2 4 2" xfId="27609" xr:uid="{3EFD0E08-5686-4CB8-A353-8BCC752C4DB1}"/>
    <cellStyle name="Millares 2 2 2 2 4 2 5" xfId="23136" xr:uid="{4BC66AE7-E067-45C0-B0DB-74C1B9B5DAD1}"/>
    <cellStyle name="Millares 2 2 2 2 4 3" xfId="14749" xr:uid="{3C8B4287-619E-43F2-94B9-59DC4C0BE683}"/>
    <cellStyle name="Millares 2 2 2 2 4 3 2" xfId="16998" xr:uid="{D23EFCC0-3C5B-4687-94B8-CCB4E210D35F}"/>
    <cellStyle name="Millares 2 2 2 2 4 3 2 2" xfId="21471" xr:uid="{EA2A7093-F71F-43D8-B5F0-4E7CFD021C17}"/>
    <cellStyle name="Millares 2 2 2 2 4 3 2 2 2" xfId="30421" xr:uid="{5C709573-F6DD-41C6-8D74-EE18A41E13EC}"/>
    <cellStyle name="Millares 2 2 2 2 4 3 2 3" xfId="25948" xr:uid="{90BB6258-D3C1-4CB4-B4F4-26CF6735DFA9}"/>
    <cellStyle name="Millares 2 2 2 2 4 3 3" xfId="19222" xr:uid="{95942637-4F53-4C31-B5F6-71C0F49B7CD8}"/>
    <cellStyle name="Millares 2 2 2 2 4 3 3 2" xfId="28172" xr:uid="{A54713C9-AF7E-43F2-88CE-5E01C4908105}"/>
    <cellStyle name="Millares 2 2 2 2 4 3 4" xfId="23699" xr:uid="{283CA4FE-463E-4D24-92AB-652CAACB2D08}"/>
    <cellStyle name="Millares 2 2 2 2 4 4" xfId="15881" xr:uid="{2EAAB5E9-84AD-4EB6-8E8D-6F7EC107E9ED}"/>
    <cellStyle name="Millares 2 2 2 2 4 4 2" xfId="20354" xr:uid="{6588F7AB-0FE0-401F-90BD-B5CCC262205A}"/>
    <cellStyle name="Millares 2 2 2 2 4 4 2 2" xfId="29304" xr:uid="{584B1B68-5ED3-4E90-B310-3C651CF30C2F}"/>
    <cellStyle name="Millares 2 2 2 2 4 4 3" xfId="24831" xr:uid="{07B595CE-E031-4659-8BD5-C7F52656642C}"/>
    <cellStyle name="Millares 2 2 2 2 4 5" xfId="18105" xr:uid="{B4640B3F-6390-49A9-BE12-AB542B180687}"/>
    <cellStyle name="Millares 2 2 2 2 4 5 2" xfId="27055" xr:uid="{2D936BDA-7A77-4533-94CE-275B479E91C5}"/>
    <cellStyle name="Millares 2 2 2 2 4 6" xfId="22582" xr:uid="{D1D56979-81FB-4D46-8247-9897E72C9F58}"/>
    <cellStyle name="Millares 2 2 2 2 5" xfId="13906" xr:uid="{BA2BC6F6-107C-46DF-B0C6-C498E24557F2}"/>
    <cellStyle name="Millares 2 2 2 2 5 2" xfId="15023" xr:uid="{C0E1178D-AF8E-46D4-A42D-D5C823E9593C}"/>
    <cellStyle name="Millares 2 2 2 2 5 2 2" xfId="17272" xr:uid="{CAC7AC92-DC64-43A3-A1C0-6F8137B0FDD0}"/>
    <cellStyle name="Millares 2 2 2 2 5 2 2 2" xfId="21745" xr:uid="{6ACC6FDB-0912-4D64-A106-50B3C45072C3}"/>
    <cellStyle name="Millares 2 2 2 2 5 2 2 2 2" xfId="30695" xr:uid="{6B4CBFBF-356E-46B4-8093-4054AE8C2704}"/>
    <cellStyle name="Millares 2 2 2 2 5 2 2 3" xfId="26222" xr:uid="{C94CFB3F-AABC-42B0-B4A4-4AFE0E9EC682}"/>
    <cellStyle name="Millares 2 2 2 2 5 2 3" xfId="19496" xr:uid="{A4560537-C29C-4268-B61E-9D7F9A49CB30}"/>
    <cellStyle name="Millares 2 2 2 2 5 2 3 2" xfId="28446" xr:uid="{18DD8EC8-1B80-4EB2-B5E7-3E486138D2C9}"/>
    <cellStyle name="Millares 2 2 2 2 5 2 4" xfId="23973" xr:uid="{02AA4FD7-72D9-448F-B1D0-C48106DF77CA}"/>
    <cellStyle name="Millares 2 2 2 2 5 3" xfId="16155" xr:uid="{400A97B0-5C88-4B24-83BB-D1CDED158896}"/>
    <cellStyle name="Millares 2 2 2 2 5 3 2" xfId="20628" xr:uid="{416877E0-9112-44DE-98D7-CC7403E12F92}"/>
    <cellStyle name="Millares 2 2 2 2 5 3 2 2" xfId="29578" xr:uid="{D0060BA4-7C88-4B85-9D21-7DD9E07E1825}"/>
    <cellStyle name="Millares 2 2 2 2 5 3 3" xfId="25105" xr:uid="{BD17E6B1-1551-4FF8-A7CE-B0A5FE494672}"/>
    <cellStyle name="Millares 2 2 2 2 5 4" xfId="18379" xr:uid="{ABF0A0FC-E8E5-4AFE-9028-29F7AB5857FE}"/>
    <cellStyle name="Millares 2 2 2 2 5 4 2" xfId="27329" xr:uid="{2C91B261-1E86-4C95-9D94-73D9690FC2BB}"/>
    <cellStyle name="Millares 2 2 2 2 5 5" xfId="22856" xr:uid="{5D9FBA47-DEF8-457F-AEF5-74E5EDD0809F}"/>
    <cellStyle name="Millares 2 2 2 2 6" xfId="14469" xr:uid="{C1CF9B04-5F11-41D4-BFBB-B76CDE6D4A7F}"/>
    <cellStyle name="Millares 2 2 2 2 6 2" xfId="16718" xr:uid="{1996C880-78B6-40CB-94CA-9D25951B6EE7}"/>
    <cellStyle name="Millares 2 2 2 2 6 2 2" xfId="21191" xr:uid="{84466DA6-4A53-4F32-8193-8B5AC563C051}"/>
    <cellStyle name="Millares 2 2 2 2 6 2 2 2" xfId="30141" xr:uid="{5E5FB509-FED8-462A-AA7C-1B5B6470E340}"/>
    <cellStyle name="Millares 2 2 2 2 6 2 3" xfId="25668" xr:uid="{09A25DB8-ED5D-4DA3-8735-9E44A54668B1}"/>
    <cellStyle name="Millares 2 2 2 2 6 3" xfId="18942" xr:uid="{587B0DF8-2E4C-4754-8A79-17B4C009C9FD}"/>
    <cellStyle name="Millares 2 2 2 2 6 3 2" xfId="27892" xr:uid="{A95D8A76-93D7-415E-B22E-F8A956E38ACF}"/>
    <cellStyle name="Millares 2 2 2 2 6 4" xfId="23419" xr:uid="{41FA8AE2-8D57-4A93-8FCF-3E6A291687BA}"/>
    <cellStyle name="Millares 2 2 2 2 7" xfId="15601" xr:uid="{E2E17C41-F570-4BFD-B076-C01B689FE99E}"/>
    <cellStyle name="Millares 2 2 2 2 7 2" xfId="20074" xr:uid="{D902941E-3502-4A7A-950B-68311D5DA5F7}"/>
    <cellStyle name="Millares 2 2 2 2 7 2 2" xfId="29024" xr:uid="{392F93F8-483F-41EC-92E6-34274E707F31}"/>
    <cellStyle name="Millares 2 2 2 2 7 3" xfId="24551" xr:uid="{198180BF-E3E9-4301-A8A2-F47D02434B09}"/>
    <cellStyle name="Millares 2 2 2 2 8" xfId="17825" xr:uid="{C0112FAE-4345-4F4C-AC0E-01DAAF11FDD1}"/>
    <cellStyle name="Millares 2 2 2 2 8 2" xfId="26775" xr:uid="{67008121-52F0-47DA-B534-61337EFEAF24}"/>
    <cellStyle name="Millares 2 2 2 2 9" xfId="22302" xr:uid="{8932FC8D-937B-405F-9BBA-CB65DA5BDA07}"/>
    <cellStyle name="Millares 2 2 2 3" xfId="13402" xr:uid="{4F46830E-35A0-40EE-86E7-859214911EF8}"/>
    <cellStyle name="Millares 2 2 2 3 2" xfId="13542" xr:uid="{562B9AAA-8E5F-4C48-AC03-593222BCC0A9}"/>
    <cellStyle name="Millares 2 2 2 3 2 2" xfId="13822" xr:uid="{85995FDD-A6E5-4D5A-B447-22241D1B8201}"/>
    <cellStyle name="Millares 2 2 2 3 2 2 2" xfId="14376" xr:uid="{C14D2B6B-EADA-4A28-8C66-255C3D00180E}"/>
    <cellStyle name="Millares 2 2 2 3 2 2 2 2" xfId="15493" xr:uid="{11D1619B-295B-4B2A-9791-AE355EAC6FA0}"/>
    <cellStyle name="Millares 2 2 2 3 2 2 2 2 2" xfId="17742" xr:uid="{766B970B-9551-478A-B4AB-594866EC764F}"/>
    <cellStyle name="Millares 2 2 2 3 2 2 2 2 2 2" xfId="22215" xr:uid="{AC3B1B57-0D84-4693-B74F-455F0E32D7A0}"/>
    <cellStyle name="Millares 2 2 2 3 2 2 2 2 2 2 2" xfId="31165" xr:uid="{11DF4F57-C467-412D-8288-A9FCDB74362C}"/>
    <cellStyle name="Millares 2 2 2 3 2 2 2 2 2 3" xfId="26692" xr:uid="{C7E7FBF9-A822-400D-854E-85DD7989A2FD}"/>
    <cellStyle name="Millares 2 2 2 3 2 2 2 2 3" xfId="19966" xr:uid="{46558221-F5C7-4548-B434-E9CE964C9769}"/>
    <cellStyle name="Millares 2 2 2 3 2 2 2 2 3 2" xfId="28916" xr:uid="{5EA7CEF0-BC2B-4FC9-A3C8-54495B00C6D0}"/>
    <cellStyle name="Millares 2 2 2 3 2 2 2 2 4" xfId="24443" xr:uid="{176967A1-174C-49D8-8595-122AC89FBE05}"/>
    <cellStyle name="Millares 2 2 2 3 2 2 2 3" xfId="16625" xr:uid="{718B5AD2-1231-47A1-BAF2-DD82F50C4DAA}"/>
    <cellStyle name="Millares 2 2 2 3 2 2 2 3 2" xfId="21098" xr:uid="{FCB4EF9D-4421-41A0-982C-74ECC766DF83}"/>
    <cellStyle name="Millares 2 2 2 3 2 2 2 3 2 2" xfId="30048" xr:uid="{20BF33E9-9507-4EFC-A5AA-349EEFE90214}"/>
    <cellStyle name="Millares 2 2 2 3 2 2 2 3 3" xfId="25575" xr:uid="{C9CADC98-2567-48C1-9E9D-B29D894ADF46}"/>
    <cellStyle name="Millares 2 2 2 3 2 2 2 4" xfId="18849" xr:uid="{CEAB6318-78D2-4F96-B20B-B4966F5BAD72}"/>
    <cellStyle name="Millares 2 2 2 3 2 2 2 4 2" xfId="27799" xr:uid="{A8CBEB24-D6C5-49DF-B48C-9BAD5C6B2D96}"/>
    <cellStyle name="Millares 2 2 2 3 2 2 2 5" xfId="23326" xr:uid="{8A9E4139-97E8-4488-B86B-C3479E0D108D}"/>
    <cellStyle name="Millares 2 2 2 3 2 2 3" xfId="14939" xr:uid="{8ABA4F88-4328-411D-9F23-D82F10CBD37E}"/>
    <cellStyle name="Millares 2 2 2 3 2 2 3 2" xfId="17188" xr:uid="{9C1B06AB-4BAE-4560-BA78-AC0C97F284AA}"/>
    <cellStyle name="Millares 2 2 2 3 2 2 3 2 2" xfId="21661" xr:uid="{8A563EC2-CFC6-46EC-ACD0-C012AFE8D7C3}"/>
    <cellStyle name="Millares 2 2 2 3 2 2 3 2 2 2" xfId="30611" xr:uid="{AA3A4FED-9A32-4D4F-9869-FFEF79DC7379}"/>
    <cellStyle name="Millares 2 2 2 3 2 2 3 2 3" xfId="26138" xr:uid="{AFC84556-FFB2-44F8-9CC2-7B0925637E18}"/>
    <cellStyle name="Millares 2 2 2 3 2 2 3 3" xfId="19412" xr:uid="{55C817DB-1B09-4931-A1ED-372EE8699C1C}"/>
    <cellStyle name="Millares 2 2 2 3 2 2 3 3 2" xfId="28362" xr:uid="{EAA9B939-CB3A-4C2B-A3A1-1D5310BB8166}"/>
    <cellStyle name="Millares 2 2 2 3 2 2 3 4" xfId="23889" xr:uid="{103C1601-31E0-45EF-BFC5-C2C7EE1CAA0B}"/>
    <cellStyle name="Millares 2 2 2 3 2 2 4" xfId="16071" xr:uid="{78A19A1D-BDD9-423A-8D0F-DE879C6D82A8}"/>
    <cellStyle name="Millares 2 2 2 3 2 2 4 2" xfId="20544" xr:uid="{8FF32B5F-7144-428A-A333-BEA36AE593DD}"/>
    <cellStyle name="Millares 2 2 2 3 2 2 4 2 2" xfId="29494" xr:uid="{55605220-A230-4742-B50E-C1193E97E640}"/>
    <cellStyle name="Millares 2 2 2 3 2 2 4 3" xfId="25021" xr:uid="{0C503CC1-0ABB-40FF-B935-65FC56C22B80}"/>
    <cellStyle name="Millares 2 2 2 3 2 2 5" xfId="18295" xr:uid="{3AAEF416-7089-4083-94FC-7678EEB9573C}"/>
    <cellStyle name="Millares 2 2 2 3 2 2 5 2" xfId="27245" xr:uid="{C5D0ADBE-858D-4155-BFCB-DA72789A9C47}"/>
    <cellStyle name="Millares 2 2 2 3 2 2 6" xfId="22772" xr:uid="{4A3E60FC-732F-4111-9392-5F1ACF895388}"/>
    <cellStyle name="Millares 2 2 2 3 2 3" xfId="14096" xr:uid="{E183ACDD-4C42-473C-BFE6-EDB68E6D1166}"/>
    <cellStyle name="Millares 2 2 2 3 2 3 2" xfId="15213" xr:uid="{F87BB11F-9ABE-44A7-9B88-64A191295093}"/>
    <cellStyle name="Millares 2 2 2 3 2 3 2 2" xfId="17462" xr:uid="{6499B032-CD94-4CF5-A37B-6241C5772A84}"/>
    <cellStyle name="Millares 2 2 2 3 2 3 2 2 2" xfId="21935" xr:uid="{19E738BC-F673-482F-B087-E80A4EBBB63E}"/>
    <cellStyle name="Millares 2 2 2 3 2 3 2 2 2 2" xfId="30885" xr:uid="{86AA4D42-187C-48A6-84A0-05E90622E59A}"/>
    <cellStyle name="Millares 2 2 2 3 2 3 2 2 3" xfId="26412" xr:uid="{8301C702-4BDC-49D1-8EC0-BA5CBD65E352}"/>
    <cellStyle name="Millares 2 2 2 3 2 3 2 3" xfId="19686" xr:uid="{9E5EE1AD-DBED-4178-9342-DF4FA06289C2}"/>
    <cellStyle name="Millares 2 2 2 3 2 3 2 3 2" xfId="28636" xr:uid="{76F62FCE-9F39-4435-B4DF-0C1C484B23B0}"/>
    <cellStyle name="Millares 2 2 2 3 2 3 2 4" xfId="24163" xr:uid="{20F315F1-E7E5-4482-AEA3-105999FFC6D3}"/>
    <cellStyle name="Millares 2 2 2 3 2 3 3" xfId="16345" xr:uid="{B575B7CF-3C67-4E7A-BD5E-04B9FE4B332B}"/>
    <cellStyle name="Millares 2 2 2 3 2 3 3 2" xfId="20818" xr:uid="{F4785152-9330-44A9-9DE4-2D29F903FD34}"/>
    <cellStyle name="Millares 2 2 2 3 2 3 3 2 2" xfId="29768" xr:uid="{135AFFB9-FC35-4241-96CC-8413F2D237DC}"/>
    <cellStyle name="Millares 2 2 2 3 2 3 3 3" xfId="25295" xr:uid="{25418AD1-D004-4132-90CA-9A178032647F}"/>
    <cellStyle name="Millares 2 2 2 3 2 3 4" xfId="18569" xr:uid="{CDC4FF42-AE4A-42A9-B3E3-059F289BBE5A}"/>
    <cellStyle name="Millares 2 2 2 3 2 3 4 2" xfId="27519" xr:uid="{BBDA5B13-55F1-4D47-BA78-536226F6B115}"/>
    <cellStyle name="Millares 2 2 2 3 2 3 5" xfId="23046" xr:uid="{1D17C0C0-0AA9-41DB-87DA-E813CC4BBEFF}"/>
    <cellStyle name="Millares 2 2 2 3 2 4" xfId="14659" xr:uid="{79856897-D4E4-4669-A682-C6BE84CAD0A8}"/>
    <cellStyle name="Millares 2 2 2 3 2 4 2" xfId="16908" xr:uid="{ED98AEED-020A-4736-B343-D030E18247E5}"/>
    <cellStyle name="Millares 2 2 2 3 2 4 2 2" xfId="21381" xr:uid="{490C3E0F-1748-47C8-A202-4C11FFE64E4C}"/>
    <cellStyle name="Millares 2 2 2 3 2 4 2 2 2" xfId="30331" xr:uid="{FB6F88B0-DC02-4A62-9A5D-D81165B6D857}"/>
    <cellStyle name="Millares 2 2 2 3 2 4 2 3" xfId="25858" xr:uid="{2D67ADDC-1515-44D8-A144-7071C2CC96EA}"/>
    <cellStyle name="Millares 2 2 2 3 2 4 3" xfId="19132" xr:uid="{EB702C83-0CF5-492D-95E7-D27CFD5ED5E2}"/>
    <cellStyle name="Millares 2 2 2 3 2 4 3 2" xfId="28082" xr:uid="{E35F47D8-6084-4A7E-B4EE-EB3F0A968583}"/>
    <cellStyle name="Millares 2 2 2 3 2 4 4" xfId="23609" xr:uid="{8D95F9A7-CDA2-4CEC-AD6F-B0387D52379C}"/>
    <cellStyle name="Millares 2 2 2 3 2 5" xfId="15791" xr:uid="{6E6926BC-52EF-4161-9859-FD81FC661534}"/>
    <cellStyle name="Millares 2 2 2 3 2 5 2" xfId="20264" xr:uid="{E21D2792-2CD1-485F-AA20-6CE7B32E1ADB}"/>
    <cellStyle name="Millares 2 2 2 3 2 5 2 2" xfId="29214" xr:uid="{22D74E16-27A9-4D31-937A-5D02097891FA}"/>
    <cellStyle name="Millares 2 2 2 3 2 5 3" xfId="24741" xr:uid="{B3B69119-D8EB-4E4B-AE26-6835CBE784F4}"/>
    <cellStyle name="Millares 2 2 2 3 2 6" xfId="18015" xr:uid="{8F6D15CB-DF9D-4119-86C3-26F7BBD189D9}"/>
    <cellStyle name="Millares 2 2 2 3 2 6 2" xfId="26965" xr:uid="{7C16E1ED-2766-404E-A5E6-8A46E49EC574}"/>
    <cellStyle name="Millares 2 2 2 3 2 7" xfId="22492" xr:uid="{28BDFA9D-B70E-4E3F-A85E-4CFA74F992DF}"/>
    <cellStyle name="Millares 2 2 2 3 3" xfId="13682" xr:uid="{C1A60011-1D18-4602-A503-E598EE7F1123}"/>
    <cellStyle name="Millares 2 2 2 3 3 2" xfId="14236" xr:uid="{0BFDE076-4C32-4F6F-9345-9718C8AC620F}"/>
    <cellStyle name="Millares 2 2 2 3 3 2 2" xfId="15353" xr:uid="{D5B5EF09-71C1-41B8-94E8-4B5F457277AB}"/>
    <cellStyle name="Millares 2 2 2 3 3 2 2 2" xfId="17602" xr:uid="{C45068B6-C8F1-4DB7-8E50-54AB665FA9A2}"/>
    <cellStyle name="Millares 2 2 2 3 3 2 2 2 2" xfId="22075" xr:uid="{8F41C7B6-A198-4421-9A8C-796CE3FC1F48}"/>
    <cellStyle name="Millares 2 2 2 3 3 2 2 2 2 2" xfId="31025" xr:uid="{1DF85965-E948-46FC-8D96-2560481B6DDC}"/>
    <cellStyle name="Millares 2 2 2 3 3 2 2 2 3" xfId="26552" xr:uid="{3FF7D2C3-7657-4DB0-9A53-572D32684E5E}"/>
    <cellStyle name="Millares 2 2 2 3 3 2 2 3" xfId="19826" xr:uid="{E25C242C-6546-4D3E-9833-5B1A6A2E6991}"/>
    <cellStyle name="Millares 2 2 2 3 3 2 2 3 2" xfId="28776" xr:uid="{74AE85EC-6C52-4B50-B33A-0A694BE737EC}"/>
    <cellStyle name="Millares 2 2 2 3 3 2 2 4" xfId="24303" xr:uid="{74012884-03C4-4C2D-BC16-ACDF3B32BEBB}"/>
    <cellStyle name="Millares 2 2 2 3 3 2 3" xfId="16485" xr:uid="{6E06351C-EA6D-4EF4-81D0-5BB599123F07}"/>
    <cellStyle name="Millares 2 2 2 3 3 2 3 2" xfId="20958" xr:uid="{198EE0AD-2513-48F6-AB4D-B30265CAE414}"/>
    <cellStyle name="Millares 2 2 2 3 3 2 3 2 2" xfId="29908" xr:uid="{9E912390-AD52-445B-970F-5954A4F74421}"/>
    <cellStyle name="Millares 2 2 2 3 3 2 3 3" xfId="25435" xr:uid="{E1A78EBE-F1BF-4EA5-90A4-6EEC2BC991DA}"/>
    <cellStyle name="Millares 2 2 2 3 3 2 4" xfId="18709" xr:uid="{1E587E59-8FAB-452F-B89F-A6B9F6E0F5D6}"/>
    <cellStyle name="Millares 2 2 2 3 3 2 4 2" xfId="27659" xr:uid="{E8FCF214-15A8-43AE-A270-9A8FFB92518A}"/>
    <cellStyle name="Millares 2 2 2 3 3 2 5" xfId="23186" xr:uid="{C3FA4946-C5E5-43D7-8C3E-6ABED8274167}"/>
    <cellStyle name="Millares 2 2 2 3 3 3" xfId="14799" xr:uid="{742F6BD1-A5A1-4AE7-B622-B5E68959119E}"/>
    <cellStyle name="Millares 2 2 2 3 3 3 2" xfId="17048" xr:uid="{F60CD54A-477C-4679-8D17-E9375E6669DA}"/>
    <cellStyle name="Millares 2 2 2 3 3 3 2 2" xfId="21521" xr:uid="{9F683EC8-3A71-46D8-8814-4D44B0E3B89B}"/>
    <cellStyle name="Millares 2 2 2 3 3 3 2 2 2" xfId="30471" xr:uid="{016CF9DB-A3DE-4E99-B7F6-332ACD68C918}"/>
    <cellStyle name="Millares 2 2 2 3 3 3 2 3" xfId="25998" xr:uid="{47797A69-A9A6-4BEA-93DE-45BD32078EC0}"/>
    <cellStyle name="Millares 2 2 2 3 3 3 3" xfId="19272" xr:uid="{D88B187A-EBE2-4B0B-BC34-581970BB74AB}"/>
    <cellStyle name="Millares 2 2 2 3 3 3 3 2" xfId="28222" xr:uid="{22DA9BFB-D039-45A0-A3E4-B69662836ED8}"/>
    <cellStyle name="Millares 2 2 2 3 3 3 4" xfId="23749" xr:uid="{F81BBB4D-2CEF-4C1F-ABDD-2EAFFC557921}"/>
    <cellStyle name="Millares 2 2 2 3 3 4" xfId="15931" xr:uid="{BA482D0D-F0E5-4C8E-8DA8-260B63BE66BF}"/>
    <cellStyle name="Millares 2 2 2 3 3 4 2" xfId="20404" xr:uid="{AB4E5E5D-E72D-4A5A-833C-FC6EFCD48502}"/>
    <cellStyle name="Millares 2 2 2 3 3 4 2 2" xfId="29354" xr:uid="{75BBA5F7-3204-43A9-9507-B5FDADE767A0}"/>
    <cellStyle name="Millares 2 2 2 3 3 4 3" xfId="24881" xr:uid="{CECF39BF-5AD1-4DFB-995A-68ECE7ADF09E}"/>
    <cellStyle name="Millares 2 2 2 3 3 5" xfId="18155" xr:uid="{F58B408D-40BE-43BD-9199-CD45FC51671D}"/>
    <cellStyle name="Millares 2 2 2 3 3 5 2" xfId="27105" xr:uid="{AB5D1089-1BBD-464A-B08A-4FE186174E4E}"/>
    <cellStyle name="Millares 2 2 2 3 3 6" xfId="22632" xr:uid="{76A82F3A-8465-4625-A2AA-222131EAE56E}"/>
    <cellStyle name="Millares 2 2 2 3 4" xfId="13956" xr:uid="{9DEAAC8B-4AE4-4000-AEA8-D7BD20FCD091}"/>
    <cellStyle name="Millares 2 2 2 3 4 2" xfId="15073" xr:uid="{B2A2A024-0A9A-40FE-B0AF-E2EC98FD8EB6}"/>
    <cellStyle name="Millares 2 2 2 3 4 2 2" xfId="17322" xr:uid="{D7A746F2-3FC1-4CB3-8EED-92E6484D793B}"/>
    <cellStyle name="Millares 2 2 2 3 4 2 2 2" xfId="21795" xr:uid="{0D08BC6D-43D3-4DE1-B341-4C77AC1BB5B3}"/>
    <cellStyle name="Millares 2 2 2 3 4 2 2 2 2" xfId="30745" xr:uid="{A45ECB61-1BC8-4E12-8DC2-8249464B4A59}"/>
    <cellStyle name="Millares 2 2 2 3 4 2 2 3" xfId="26272" xr:uid="{0A5E453B-925C-4F76-AFD2-52B9B30B90B7}"/>
    <cellStyle name="Millares 2 2 2 3 4 2 3" xfId="19546" xr:uid="{7A0B4850-9285-4C44-BA9F-0795D4DB77CF}"/>
    <cellStyle name="Millares 2 2 2 3 4 2 3 2" xfId="28496" xr:uid="{68B15362-7B07-4EDD-AF49-8F3DFEFEE249}"/>
    <cellStyle name="Millares 2 2 2 3 4 2 4" xfId="24023" xr:uid="{777B7F02-DA8B-487F-BFB0-4A519E850F59}"/>
    <cellStyle name="Millares 2 2 2 3 4 3" xfId="16205" xr:uid="{C654C2AA-7406-4E27-977C-524E8FA82DA3}"/>
    <cellStyle name="Millares 2 2 2 3 4 3 2" xfId="20678" xr:uid="{AA7A69AB-1030-4F77-94D3-7AEC9B10DFB7}"/>
    <cellStyle name="Millares 2 2 2 3 4 3 2 2" xfId="29628" xr:uid="{2F66A6B9-4B1D-414D-BF30-C992D6127954}"/>
    <cellStyle name="Millares 2 2 2 3 4 3 3" xfId="25155" xr:uid="{52E62855-690C-4F41-9913-26BFB4267EF3}"/>
    <cellStyle name="Millares 2 2 2 3 4 4" xfId="18429" xr:uid="{3F34E6EA-01B8-4A6C-A561-1A9F0D0C9DBB}"/>
    <cellStyle name="Millares 2 2 2 3 4 4 2" xfId="27379" xr:uid="{9583B9C7-F0A9-48BE-B711-75DCC08863FB}"/>
    <cellStyle name="Millares 2 2 2 3 4 5" xfId="22906" xr:uid="{12A52315-4E3F-4A63-853F-25DE14D2AD7B}"/>
    <cellStyle name="Millares 2 2 2 3 5" xfId="14519" xr:uid="{6023AFE0-106A-449C-B2E7-6E1016B4E9E1}"/>
    <cellStyle name="Millares 2 2 2 3 5 2" xfId="16768" xr:uid="{9B069B87-5E35-44EA-8F48-29081D56CC7A}"/>
    <cellStyle name="Millares 2 2 2 3 5 2 2" xfId="21241" xr:uid="{B56AB3E9-1E04-40EE-92E9-BF7D594460C6}"/>
    <cellStyle name="Millares 2 2 2 3 5 2 2 2" xfId="30191" xr:uid="{653EA907-57C6-4111-B234-DC0CC171E783}"/>
    <cellStyle name="Millares 2 2 2 3 5 2 3" xfId="25718" xr:uid="{EC43BA3A-27AD-405B-A822-DB1E934888B6}"/>
    <cellStyle name="Millares 2 2 2 3 5 3" xfId="18992" xr:uid="{30B3E4CA-1CB9-4EF9-80E5-A044C7473AFC}"/>
    <cellStyle name="Millares 2 2 2 3 5 3 2" xfId="27942" xr:uid="{CA8857E0-FF54-4A2C-9AD2-2BE3740073F8}"/>
    <cellStyle name="Millares 2 2 2 3 5 4" xfId="23469" xr:uid="{8BB879EA-082D-4793-BA70-9958B07234B8}"/>
    <cellStyle name="Millares 2 2 2 3 6" xfId="15651" xr:uid="{F9AF258C-4E66-45C3-A101-B00A2A5A526F}"/>
    <cellStyle name="Millares 2 2 2 3 6 2" xfId="20124" xr:uid="{F6401D11-F13C-4C72-8484-6B15699E1DDD}"/>
    <cellStyle name="Millares 2 2 2 3 6 2 2" xfId="29074" xr:uid="{9068D95D-8663-4E05-98FE-2050ED0D7D7B}"/>
    <cellStyle name="Millares 2 2 2 3 6 3" xfId="24601" xr:uid="{9BD189EF-44D7-4CD5-8CAA-520D2EC97933}"/>
    <cellStyle name="Millares 2 2 2 3 7" xfId="17875" xr:uid="{FBAD4D37-4A81-467B-813F-32A12F6FD08F}"/>
    <cellStyle name="Millares 2 2 2 3 7 2" xfId="26825" xr:uid="{656947B5-227A-41C2-8769-CB81ABBC6E2D}"/>
    <cellStyle name="Millares 2 2 2 3 8" xfId="22352" xr:uid="{B76C74DE-5AFF-41C3-B6DE-0CACBEEB255E}"/>
    <cellStyle name="Millares 2 2 2 4" xfId="13475" xr:uid="{15B16116-CB41-4BD8-AC0F-F06AAC3349A2}"/>
    <cellStyle name="Millares 2 2 2 4 2" xfId="13755" xr:uid="{6776702C-F3D0-4FF2-80C7-1B7021E19E35}"/>
    <cellStyle name="Millares 2 2 2 4 2 2" xfId="14309" xr:uid="{624B46C4-C903-46B7-88D3-54C1B9DADD13}"/>
    <cellStyle name="Millares 2 2 2 4 2 2 2" xfId="15426" xr:uid="{B10D5D63-3A21-4D20-8F28-9D2D82B78A88}"/>
    <cellStyle name="Millares 2 2 2 4 2 2 2 2" xfId="17675" xr:uid="{C21F5507-CA7B-4025-BB8D-8739592D12F6}"/>
    <cellStyle name="Millares 2 2 2 4 2 2 2 2 2" xfId="22148" xr:uid="{5F1F693D-3BE5-4CAD-9BFC-164864A48E9F}"/>
    <cellStyle name="Millares 2 2 2 4 2 2 2 2 2 2" xfId="31098" xr:uid="{5638B6FB-5251-4EA9-B57B-DD8F4D942E48}"/>
    <cellStyle name="Millares 2 2 2 4 2 2 2 2 3" xfId="26625" xr:uid="{D2EC234D-34A4-499F-AA6E-E8E8704A9D60}"/>
    <cellStyle name="Millares 2 2 2 4 2 2 2 3" xfId="19899" xr:uid="{6C536087-1895-42FE-968A-939FC7E330C6}"/>
    <cellStyle name="Millares 2 2 2 4 2 2 2 3 2" xfId="28849" xr:uid="{BAFE7AD6-866F-4B81-9AD0-146FC453A048}"/>
    <cellStyle name="Millares 2 2 2 4 2 2 2 4" xfId="24376" xr:uid="{7B9EA65A-D01E-44F0-8187-859B17E77739}"/>
    <cellStyle name="Millares 2 2 2 4 2 2 3" xfId="16558" xr:uid="{8EC08691-08B2-4333-B96B-1F65EE316FC6}"/>
    <cellStyle name="Millares 2 2 2 4 2 2 3 2" xfId="21031" xr:uid="{F8DFC093-F6FF-47FD-8528-F86D7E161926}"/>
    <cellStyle name="Millares 2 2 2 4 2 2 3 2 2" xfId="29981" xr:uid="{5D479E5F-09FA-4AB5-92A5-28341E35987A}"/>
    <cellStyle name="Millares 2 2 2 4 2 2 3 3" xfId="25508" xr:uid="{795E8B79-F033-422E-B2AD-0D038083A244}"/>
    <cellStyle name="Millares 2 2 2 4 2 2 4" xfId="18782" xr:uid="{A6118E29-7914-4968-948D-0D13417589E2}"/>
    <cellStyle name="Millares 2 2 2 4 2 2 4 2" xfId="27732" xr:uid="{C75D8562-383A-438F-BD12-3D1F8771D0C9}"/>
    <cellStyle name="Millares 2 2 2 4 2 2 5" xfId="23259" xr:uid="{01B5D4E2-DA9A-4675-A010-48DFC29B3978}"/>
    <cellStyle name="Millares 2 2 2 4 2 3" xfId="14872" xr:uid="{9DB2405C-FE0A-466C-9B64-524ABA166B9E}"/>
    <cellStyle name="Millares 2 2 2 4 2 3 2" xfId="17121" xr:uid="{628A43F1-6220-4D88-B3F1-5C67D632EDC4}"/>
    <cellStyle name="Millares 2 2 2 4 2 3 2 2" xfId="21594" xr:uid="{19F1DD6A-7EA0-4E5E-9117-55AD42A2D156}"/>
    <cellStyle name="Millares 2 2 2 4 2 3 2 2 2" xfId="30544" xr:uid="{0E34DB66-F8E1-423F-B26B-948C73C8AA78}"/>
    <cellStyle name="Millares 2 2 2 4 2 3 2 3" xfId="26071" xr:uid="{5FEC5540-6F6D-4E69-A4E9-D49F92F9D967}"/>
    <cellStyle name="Millares 2 2 2 4 2 3 3" xfId="19345" xr:uid="{A1E659FE-A228-4180-9641-9F2944204110}"/>
    <cellStyle name="Millares 2 2 2 4 2 3 3 2" xfId="28295" xr:uid="{CE820D23-44B8-419F-A812-7582AE3A0CBA}"/>
    <cellStyle name="Millares 2 2 2 4 2 3 4" xfId="23822" xr:uid="{E0E3A781-CE28-4654-9D6A-43C1C1E0E5DA}"/>
    <cellStyle name="Millares 2 2 2 4 2 4" xfId="16004" xr:uid="{3E873772-8CD3-4515-892B-F4702C6A67FE}"/>
    <cellStyle name="Millares 2 2 2 4 2 4 2" xfId="20477" xr:uid="{0BA184D1-C9BD-4EE2-B612-8709AA6A4429}"/>
    <cellStyle name="Millares 2 2 2 4 2 4 2 2" xfId="29427" xr:uid="{6716EE39-EDC5-4D08-87A9-E1042C0B2E92}"/>
    <cellStyle name="Millares 2 2 2 4 2 4 3" xfId="24954" xr:uid="{B713D570-9907-4656-A633-625F8F18A901}"/>
    <cellStyle name="Millares 2 2 2 4 2 5" xfId="18228" xr:uid="{6780E111-4F9F-4316-BC95-BB98A6F9BF07}"/>
    <cellStyle name="Millares 2 2 2 4 2 5 2" xfId="27178" xr:uid="{E9AFF903-554A-4C71-8AEE-91BFB74C0CE6}"/>
    <cellStyle name="Millares 2 2 2 4 2 6" xfId="22705" xr:uid="{5A6DE77A-437B-4534-BBC7-202D38A079CE}"/>
    <cellStyle name="Millares 2 2 2 4 3" xfId="14029" xr:uid="{29E6D7CA-D74D-4FBE-A5BB-3A8A474C0DB7}"/>
    <cellStyle name="Millares 2 2 2 4 3 2" xfId="15146" xr:uid="{B1817715-5E94-476A-825C-CF7E2AC8DA90}"/>
    <cellStyle name="Millares 2 2 2 4 3 2 2" xfId="17395" xr:uid="{F0A4FD2C-9753-4087-A158-7C7FB1AE0BB8}"/>
    <cellStyle name="Millares 2 2 2 4 3 2 2 2" xfId="21868" xr:uid="{216D2BCF-CB12-4BB4-824C-88A554FB1E0A}"/>
    <cellStyle name="Millares 2 2 2 4 3 2 2 2 2" xfId="30818" xr:uid="{960ABB17-F371-4516-8634-A46EAB77FC44}"/>
    <cellStyle name="Millares 2 2 2 4 3 2 2 3" xfId="26345" xr:uid="{B6CD600B-AE9A-4A78-9624-9685AB2FF743}"/>
    <cellStyle name="Millares 2 2 2 4 3 2 3" xfId="19619" xr:uid="{2D16C48F-202B-4AB9-8E6C-591A7B037D2B}"/>
    <cellStyle name="Millares 2 2 2 4 3 2 3 2" xfId="28569" xr:uid="{B034482A-76AA-4004-AFA7-35DDC578109A}"/>
    <cellStyle name="Millares 2 2 2 4 3 2 4" xfId="24096" xr:uid="{CAF97579-1097-455A-BABA-814341699531}"/>
    <cellStyle name="Millares 2 2 2 4 3 3" xfId="16278" xr:uid="{983592B2-D719-4CD5-86EF-43F20E7E67A0}"/>
    <cellStyle name="Millares 2 2 2 4 3 3 2" xfId="20751" xr:uid="{A1333BDC-5745-4D17-8138-F75078C0E916}"/>
    <cellStyle name="Millares 2 2 2 4 3 3 2 2" xfId="29701" xr:uid="{9F321DEF-A32E-4A2D-A6ED-3CE62CD8EC69}"/>
    <cellStyle name="Millares 2 2 2 4 3 3 3" xfId="25228" xr:uid="{C9EA4702-FBB8-4176-BB99-24871844CD60}"/>
    <cellStyle name="Millares 2 2 2 4 3 4" xfId="18502" xr:uid="{D2A6D2E6-B6EF-4231-A355-3ECBAEDAAFD4}"/>
    <cellStyle name="Millares 2 2 2 4 3 4 2" xfId="27452" xr:uid="{B996AE42-89F6-43DA-9C94-A8EC4CDEE3E8}"/>
    <cellStyle name="Millares 2 2 2 4 3 5" xfId="22979" xr:uid="{E51DAFBC-B374-4AAF-A800-811F9693035B}"/>
    <cellStyle name="Millares 2 2 2 4 4" xfId="14592" xr:uid="{9900D264-1078-4014-AEC7-24CBA52EF708}"/>
    <cellStyle name="Millares 2 2 2 4 4 2" xfId="16841" xr:uid="{A25C2F75-E50E-4EE0-B5B2-A032D5887377}"/>
    <cellStyle name="Millares 2 2 2 4 4 2 2" xfId="21314" xr:uid="{E4D6EE2B-D1EE-452C-A7D1-EC17EFA6A5E3}"/>
    <cellStyle name="Millares 2 2 2 4 4 2 2 2" xfId="30264" xr:uid="{B89C8746-49CF-47E3-88EE-22D78B76F9E2}"/>
    <cellStyle name="Millares 2 2 2 4 4 2 3" xfId="25791" xr:uid="{1F0DFFE1-BE0A-4570-A360-B7A80F8EC42B}"/>
    <cellStyle name="Millares 2 2 2 4 4 3" xfId="19065" xr:uid="{5817FDAB-7BA9-4A8F-8D0B-D01E56F721B1}"/>
    <cellStyle name="Millares 2 2 2 4 4 3 2" xfId="28015" xr:uid="{04B8AF19-8361-4508-B5DB-51CAB1B965FA}"/>
    <cellStyle name="Millares 2 2 2 4 4 4" xfId="23542" xr:uid="{CB96B6BA-144C-478C-8E2C-DB1A19927051}"/>
    <cellStyle name="Millares 2 2 2 4 5" xfId="15724" xr:uid="{41502789-10F5-415E-B35F-649CD3AF715F}"/>
    <cellStyle name="Millares 2 2 2 4 5 2" xfId="20197" xr:uid="{6F019D51-E2D5-4940-AA88-37946D3A48C3}"/>
    <cellStyle name="Millares 2 2 2 4 5 2 2" xfId="29147" xr:uid="{1F75D2B1-823B-46D3-9EA2-3B35A77974CB}"/>
    <cellStyle name="Millares 2 2 2 4 5 3" xfId="24674" xr:uid="{53803FDF-4A69-4FB3-8819-13C103A299C0}"/>
    <cellStyle name="Millares 2 2 2 4 6" xfId="17948" xr:uid="{2E1F15EF-BF0A-4FFB-A04D-E7DE0BB30A1E}"/>
    <cellStyle name="Millares 2 2 2 4 6 2" xfId="26898" xr:uid="{FCF9CFA9-07B7-4676-842A-EED71A92032A}"/>
    <cellStyle name="Millares 2 2 2 4 7" xfId="22425" xr:uid="{4C485E1A-C160-421A-B72D-D4B79C79CB2F}"/>
    <cellStyle name="Millares 2 2 2 5" xfId="13615" xr:uid="{E0048F0F-3F50-4FA2-9207-39F84E92CBAC}"/>
    <cellStyle name="Millares 2 2 2 5 2" xfId="14169" xr:uid="{F73489AF-2993-40F7-83DC-EE4AD4A8C7DC}"/>
    <cellStyle name="Millares 2 2 2 5 2 2" xfId="15286" xr:uid="{580E51E7-6793-49AB-A167-6DB0E0D2157B}"/>
    <cellStyle name="Millares 2 2 2 5 2 2 2" xfId="17535" xr:uid="{125D7E55-4D48-45E9-A50D-30E770945EA4}"/>
    <cellStyle name="Millares 2 2 2 5 2 2 2 2" xfId="22008" xr:uid="{29D0AE5F-4055-4407-8FD8-FE0EDC01C687}"/>
    <cellStyle name="Millares 2 2 2 5 2 2 2 2 2" xfId="30958" xr:uid="{A2EA3F8C-9EE6-4B7B-A3F0-2136E9E54E25}"/>
    <cellStyle name="Millares 2 2 2 5 2 2 2 3" xfId="26485" xr:uid="{8CBBD3DD-595D-4E32-8462-E5979AB2F89A}"/>
    <cellStyle name="Millares 2 2 2 5 2 2 3" xfId="19759" xr:uid="{CF689E0E-3744-4CEA-BE7C-7A3F510112B7}"/>
    <cellStyle name="Millares 2 2 2 5 2 2 3 2" xfId="28709" xr:uid="{87C1F4E0-D8EA-45D3-9C0C-9996AC5A42F8}"/>
    <cellStyle name="Millares 2 2 2 5 2 2 4" xfId="24236" xr:uid="{9B54C818-994C-4A90-BCC6-632237DDDE1F}"/>
    <cellStyle name="Millares 2 2 2 5 2 3" xfId="16418" xr:uid="{AA4A11C3-36EB-40C2-A2B0-7791E5F4B842}"/>
    <cellStyle name="Millares 2 2 2 5 2 3 2" xfId="20891" xr:uid="{23F05645-5B48-4763-B969-766E6D55CEE3}"/>
    <cellStyle name="Millares 2 2 2 5 2 3 2 2" xfId="29841" xr:uid="{2D4C6C04-4FDD-45E6-9EC6-B5042CF4D1CC}"/>
    <cellStyle name="Millares 2 2 2 5 2 3 3" xfId="25368" xr:uid="{EF61A0DF-0AD8-4E5F-B5EB-5E43C8D98674}"/>
    <cellStyle name="Millares 2 2 2 5 2 4" xfId="18642" xr:uid="{A75A219E-5A8D-445A-B496-B93FC5B01B5E}"/>
    <cellStyle name="Millares 2 2 2 5 2 4 2" xfId="27592" xr:uid="{C2A76E58-1BF0-4112-BDA6-3892FB8E4E50}"/>
    <cellStyle name="Millares 2 2 2 5 2 5" xfId="23119" xr:uid="{DD5BA87C-F407-41E5-89AF-5FEFACFB6225}"/>
    <cellStyle name="Millares 2 2 2 5 3" xfId="14732" xr:uid="{8E8DCEF7-CCA7-4EB5-8FDC-27C8D6ACBD30}"/>
    <cellStyle name="Millares 2 2 2 5 3 2" xfId="16981" xr:uid="{29F116D3-818A-43A3-8D6C-7D7C77F331B5}"/>
    <cellStyle name="Millares 2 2 2 5 3 2 2" xfId="21454" xr:uid="{3D26C9A0-74C5-4BBE-9281-2DF0F3765F8A}"/>
    <cellStyle name="Millares 2 2 2 5 3 2 2 2" xfId="30404" xr:uid="{EB035AF0-035F-4979-B65A-05ED5456E8E6}"/>
    <cellStyle name="Millares 2 2 2 5 3 2 3" xfId="25931" xr:uid="{03DE819E-5816-402F-94C7-079B040C9F88}"/>
    <cellStyle name="Millares 2 2 2 5 3 3" xfId="19205" xr:uid="{A585CCCD-9919-440A-8D57-97D25FB36C96}"/>
    <cellStyle name="Millares 2 2 2 5 3 3 2" xfId="28155" xr:uid="{E7E62E20-CDDB-4215-8839-7A9304D42FC6}"/>
    <cellStyle name="Millares 2 2 2 5 3 4" xfId="23682" xr:uid="{E7CA17FF-B22B-4662-BDA4-F748C1A52FEB}"/>
    <cellStyle name="Millares 2 2 2 5 4" xfId="15864" xr:uid="{BEA75320-824B-4ECB-A139-52B67DF32E8A}"/>
    <cellStyle name="Millares 2 2 2 5 4 2" xfId="20337" xr:uid="{3AD2E794-E55F-43BE-A0C0-1A4573AE8712}"/>
    <cellStyle name="Millares 2 2 2 5 4 2 2" xfId="29287" xr:uid="{FEDA8CE6-4EE3-48BA-9C19-18844E273F66}"/>
    <cellStyle name="Millares 2 2 2 5 4 3" xfId="24814" xr:uid="{C6F8F4FA-D4CA-4A18-88B1-C8B651C4C940}"/>
    <cellStyle name="Millares 2 2 2 5 5" xfId="18088" xr:uid="{94F1224E-643D-41A4-8DA8-B3EF51E34CEF}"/>
    <cellStyle name="Millares 2 2 2 5 5 2" xfId="27038" xr:uid="{B7D110C2-C38D-4D6D-9D0D-DBD988C5B4FF}"/>
    <cellStyle name="Millares 2 2 2 5 6" xfId="22565" xr:uid="{8A9D6484-F833-440B-A9BC-E63C3B20F9F4}"/>
    <cellStyle name="Millares 2 2 2 6" xfId="13895" xr:uid="{7B5187F5-14AF-45CF-9D53-22908C2E64B4}"/>
    <cellStyle name="Millares 2 2 2 6 2" xfId="15012" xr:uid="{D49BD0AC-BB29-47AC-959B-AFBE9E155604}"/>
    <cellStyle name="Millares 2 2 2 6 2 2" xfId="17261" xr:uid="{0EC19466-2771-4E04-B4D7-A47597CF8D1E}"/>
    <cellStyle name="Millares 2 2 2 6 2 2 2" xfId="21734" xr:uid="{6824B387-3BC2-4719-A570-8113980615AE}"/>
    <cellStyle name="Millares 2 2 2 6 2 2 2 2" xfId="30684" xr:uid="{AE154BCE-9172-484E-B1F7-F4417ED10863}"/>
    <cellStyle name="Millares 2 2 2 6 2 2 3" xfId="26211" xr:uid="{5C9A9754-791E-4597-9421-8268FC7E3031}"/>
    <cellStyle name="Millares 2 2 2 6 2 3" xfId="19485" xr:uid="{694A34E4-26E1-4564-B40F-D662970BA117}"/>
    <cellStyle name="Millares 2 2 2 6 2 3 2" xfId="28435" xr:uid="{89E31616-D691-4F8A-8AE5-71509FAD54E4}"/>
    <cellStyle name="Millares 2 2 2 6 2 4" xfId="23962" xr:uid="{511545B9-1F42-42C6-BD3D-AA3E387A5CB8}"/>
    <cellStyle name="Millares 2 2 2 6 3" xfId="16144" xr:uid="{F34B059D-F36E-4B8C-A009-9228A92D7628}"/>
    <cellStyle name="Millares 2 2 2 6 3 2" xfId="20617" xr:uid="{92CF0BCD-D1FE-4645-8CAB-670F0FF85069}"/>
    <cellStyle name="Millares 2 2 2 6 3 2 2" xfId="29567" xr:uid="{F48CE3DB-D438-4606-9EDA-CC35B5BFD689}"/>
    <cellStyle name="Millares 2 2 2 6 3 3" xfId="25094" xr:uid="{14E651D2-DD19-47BA-8F71-BBCDECDCA435}"/>
    <cellStyle name="Millares 2 2 2 6 4" xfId="18368" xr:uid="{1BCC106F-34A9-4B95-A057-7892D8C801B9}"/>
    <cellStyle name="Millares 2 2 2 6 4 2" xfId="27318" xr:uid="{99B3DD75-4556-43CF-AEEE-83CF35612DA1}"/>
    <cellStyle name="Millares 2 2 2 6 5" xfId="22845" xr:uid="{DF76DBB7-7A80-4C8E-A259-65895B18E162}"/>
    <cellStyle name="Millares 2 2 2 7" xfId="14449" xr:uid="{B6BCC9EB-4835-4290-948A-67A2E2BB69D0}"/>
    <cellStyle name="Millares 2 2 2 7 2" xfId="16698" xr:uid="{D858C1BE-7F7A-4C31-A26D-395E62758CA5}"/>
    <cellStyle name="Millares 2 2 2 7 2 2" xfId="21171" xr:uid="{AF0B05C6-B793-4E1B-9D2D-DFA524DB2832}"/>
    <cellStyle name="Millares 2 2 2 7 2 2 2" xfId="30121" xr:uid="{E5F895CC-A9B1-4A43-BAB8-3EA926FE6392}"/>
    <cellStyle name="Millares 2 2 2 7 2 3" xfId="25648" xr:uid="{0FB5B1A7-0625-4036-9667-37FD5BC0A4F9}"/>
    <cellStyle name="Millares 2 2 2 7 3" xfId="18922" xr:uid="{C3F7F2E3-CB21-420A-983C-F1DA6122BBD8}"/>
    <cellStyle name="Millares 2 2 2 7 3 2" xfId="27872" xr:uid="{1D5A8A6C-4CA3-4454-A619-F15921F24889}"/>
    <cellStyle name="Millares 2 2 2 7 4" xfId="23399" xr:uid="{7819794F-25C6-4281-A167-2A8DB05917EE}"/>
    <cellStyle name="Millares 2 2 2 8" xfId="15566" xr:uid="{C9A31475-44BD-4089-94DD-2E43888F1355}"/>
    <cellStyle name="Millares 2 2 2 8 2" xfId="20039" xr:uid="{69BC1C48-3950-4524-989F-F3D5D1A88433}"/>
    <cellStyle name="Millares 2 2 2 8 2 2" xfId="28989" xr:uid="{94DFCFAE-72FF-45DD-A49C-36F3593C160B}"/>
    <cellStyle name="Millares 2 2 2 8 3" xfId="24516" xr:uid="{4E7F323B-C439-4F29-B4BE-7C996D4853A3}"/>
    <cellStyle name="Millares 2 2 2 9" xfId="17814" xr:uid="{BE7848AB-0A82-4EF5-8F9E-5996F5D6C1FB}"/>
    <cellStyle name="Millares 2 2 2 9 2" xfId="26764" xr:uid="{31B0AC08-E1A6-43F2-BFE0-85768798D4F7}"/>
    <cellStyle name="Millares 2 3" xfId="15" xr:uid="{00000000-0005-0000-0000-00000D000000}"/>
    <cellStyle name="Millares 20" xfId="13377" xr:uid="{4D39B257-261E-4444-927A-54DDB139DB8A}"/>
    <cellStyle name="Millares 20 2" xfId="13450" xr:uid="{04085B52-FBE9-4072-A277-EC2FC3D33011}"/>
    <cellStyle name="Millares 20 2 2" xfId="13590" xr:uid="{D207CE35-F93E-4E66-B2C1-8487A6FE9867}"/>
    <cellStyle name="Millares 20 2 2 2" xfId="13870" xr:uid="{625A47E4-6433-4EE7-A1BC-5D3A4AA493E9}"/>
    <cellStyle name="Millares 20 2 2 2 2" xfId="14424" xr:uid="{293C1F03-5051-467C-A8B8-6EA96804202F}"/>
    <cellStyle name="Millares 20 2 2 2 2 2" xfId="15541" xr:uid="{9EBC8535-18FD-4B09-84C2-BADDBCED3E08}"/>
    <cellStyle name="Millares 20 2 2 2 2 2 2" xfId="17790" xr:uid="{5D3D07A4-3626-4871-A6CC-395C55216134}"/>
    <cellStyle name="Millares 20 2 2 2 2 2 2 2" xfId="22263" xr:uid="{1A95E4B4-5C81-45B8-A6C9-3975473CCEBC}"/>
    <cellStyle name="Millares 20 2 2 2 2 2 2 2 2" xfId="31213" xr:uid="{A90DD5E9-2EC3-4802-9A2E-762BED839D97}"/>
    <cellStyle name="Millares 20 2 2 2 2 2 2 3" xfId="26740" xr:uid="{8FCB1034-F10A-4635-B776-5F529EC7E642}"/>
    <cellStyle name="Millares 20 2 2 2 2 2 3" xfId="20014" xr:uid="{E59BA264-0D14-4AD0-B5CD-80BFB6253D75}"/>
    <cellStyle name="Millares 20 2 2 2 2 2 3 2" xfId="28964" xr:uid="{E40C3953-02C5-4B04-871E-457601E6EB88}"/>
    <cellStyle name="Millares 20 2 2 2 2 2 4" xfId="24491" xr:uid="{701A97C8-1E57-4DB4-BDF9-8BA3F6D0E3C9}"/>
    <cellStyle name="Millares 20 2 2 2 2 3" xfId="16673" xr:uid="{C816B5B4-5D26-4A48-BB49-427A5D67664A}"/>
    <cellStyle name="Millares 20 2 2 2 2 3 2" xfId="21146" xr:uid="{390BB422-E34A-4456-8492-188B5445EE5B}"/>
    <cellStyle name="Millares 20 2 2 2 2 3 2 2" xfId="30096" xr:uid="{7F68945A-EAED-422A-8A8A-6E4CE549EF84}"/>
    <cellStyle name="Millares 20 2 2 2 2 3 3" xfId="25623" xr:uid="{4705D805-3DDB-4D89-B946-C5A0EEE92296}"/>
    <cellStyle name="Millares 20 2 2 2 2 4" xfId="18897" xr:uid="{4F3BE3EA-8B85-4A33-9871-C5FDA5AC8A93}"/>
    <cellStyle name="Millares 20 2 2 2 2 4 2" xfId="27847" xr:uid="{6CFB2508-2742-4566-89D0-D7E496164F7B}"/>
    <cellStyle name="Millares 20 2 2 2 2 5" xfId="23374" xr:uid="{FBDAFD95-2F12-4959-9CC7-83D83E375C0D}"/>
    <cellStyle name="Millares 20 2 2 2 3" xfId="14987" xr:uid="{3F3696CC-A614-4149-8238-46EB2570976D}"/>
    <cellStyle name="Millares 20 2 2 2 3 2" xfId="17236" xr:uid="{209C7153-BADC-4E5B-9A72-D03A7285A29A}"/>
    <cellStyle name="Millares 20 2 2 2 3 2 2" xfId="21709" xr:uid="{21F667CD-5580-48B0-8D97-28AC03A04E14}"/>
    <cellStyle name="Millares 20 2 2 2 3 2 2 2" xfId="30659" xr:uid="{B4A27E3F-4ED1-44DB-B873-688270740A17}"/>
    <cellStyle name="Millares 20 2 2 2 3 2 3" xfId="26186" xr:uid="{D61A4C2B-3DA0-451F-A62E-87898255E1B2}"/>
    <cellStyle name="Millares 20 2 2 2 3 3" xfId="19460" xr:uid="{2572438B-2755-44D6-8450-8E72B46ABADD}"/>
    <cellStyle name="Millares 20 2 2 2 3 3 2" xfId="28410" xr:uid="{3731C961-017D-4179-BEE3-C7F063164C67}"/>
    <cellStyle name="Millares 20 2 2 2 3 4" xfId="23937" xr:uid="{B445E75C-AF52-44B1-BA0E-07C21546D126}"/>
    <cellStyle name="Millares 20 2 2 2 4" xfId="16119" xr:uid="{6E11F118-CEF2-44CB-9901-4D688E55B72F}"/>
    <cellStyle name="Millares 20 2 2 2 4 2" xfId="20592" xr:uid="{DCF7CE16-8C35-41E0-A71C-B9E674D14A76}"/>
    <cellStyle name="Millares 20 2 2 2 4 2 2" xfId="29542" xr:uid="{1714F307-C4A5-4C7F-AF4B-D79FE6AF5E9C}"/>
    <cellStyle name="Millares 20 2 2 2 4 3" xfId="25069" xr:uid="{141A9530-2B82-49D9-BC0F-DA651747AB11}"/>
    <cellStyle name="Millares 20 2 2 2 5" xfId="18343" xr:uid="{C9B69A95-D8DD-4BED-8303-270CD47186A2}"/>
    <cellStyle name="Millares 20 2 2 2 5 2" xfId="27293" xr:uid="{2AB0546F-DAE0-498C-ABD5-1EB1A3F5B6A0}"/>
    <cellStyle name="Millares 20 2 2 2 6" xfId="22820" xr:uid="{525BFF51-107C-48CA-A084-DBDDA80058BF}"/>
    <cellStyle name="Millares 20 2 2 3" xfId="14144" xr:uid="{FE833F7E-257E-42FD-92CD-45DCB84BF45D}"/>
    <cellStyle name="Millares 20 2 2 3 2" xfId="15261" xr:uid="{A7F8F871-668D-4F02-8AFE-60F99B299E6B}"/>
    <cellStyle name="Millares 20 2 2 3 2 2" xfId="17510" xr:uid="{1741CDA2-832B-4822-BF50-76CC5F9D3C48}"/>
    <cellStyle name="Millares 20 2 2 3 2 2 2" xfId="21983" xr:uid="{CC881417-9A19-45FB-8DB3-792B889DFB59}"/>
    <cellStyle name="Millares 20 2 2 3 2 2 2 2" xfId="30933" xr:uid="{C06C4B04-D5B1-4AFC-912A-C760990C248F}"/>
    <cellStyle name="Millares 20 2 2 3 2 2 3" xfId="26460" xr:uid="{8F91A0A5-281B-41F9-963D-B5C0870058A5}"/>
    <cellStyle name="Millares 20 2 2 3 2 3" xfId="19734" xr:uid="{A53C82D0-7904-40EF-8475-919446E2EAD3}"/>
    <cellStyle name="Millares 20 2 2 3 2 3 2" xfId="28684" xr:uid="{10E7A5E7-0DB4-40D6-B4E5-BE894F74235B}"/>
    <cellStyle name="Millares 20 2 2 3 2 4" xfId="24211" xr:uid="{3F72DD5D-C2E3-4EFF-ACAC-8C7C30E1C988}"/>
    <cellStyle name="Millares 20 2 2 3 3" xfId="16393" xr:uid="{C1D0E284-F605-41F9-BE43-1ECE56731833}"/>
    <cellStyle name="Millares 20 2 2 3 3 2" xfId="20866" xr:uid="{1E86A00A-9501-4163-BAC3-4D28F0E2EFA2}"/>
    <cellStyle name="Millares 20 2 2 3 3 2 2" xfId="29816" xr:uid="{B7AC70EA-5C62-464E-90D1-226F0F7B5128}"/>
    <cellStyle name="Millares 20 2 2 3 3 3" xfId="25343" xr:uid="{CEE406DA-C1EF-485F-8396-8628D4818793}"/>
    <cellStyle name="Millares 20 2 2 3 4" xfId="18617" xr:uid="{9C54BDD0-7E58-4FEC-84C1-B2250E64B969}"/>
    <cellStyle name="Millares 20 2 2 3 4 2" xfId="27567" xr:uid="{2B2173C7-5145-4F41-AD83-ED11AC001935}"/>
    <cellStyle name="Millares 20 2 2 3 5" xfId="23094" xr:uid="{E9FAECE4-C7AB-4173-9196-E930FDDB3B33}"/>
    <cellStyle name="Millares 20 2 2 4" xfId="14707" xr:uid="{4DFCE9D3-44F3-432B-9F68-AC8533EFCA8B}"/>
    <cellStyle name="Millares 20 2 2 4 2" xfId="16956" xr:uid="{434B5DAF-99B5-44B9-BA26-ADBFBD413272}"/>
    <cellStyle name="Millares 20 2 2 4 2 2" xfId="21429" xr:uid="{0F8A1B49-2B3E-4B72-88DC-6EA0D3FEAC73}"/>
    <cellStyle name="Millares 20 2 2 4 2 2 2" xfId="30379" xr:uid="{9093986A-D66D-48BE-8DE6-C0C0ACA704D3}"/>
    <cellStyle name="Millares 20 2 2 4 2 3" xfId="25906" xr:uid="{2F2DE00D-4F5B-4391-A493-4AA994B823CA}"/>
    <cellStyle name="Millares 20 2 2 4 3" xfId="19180" xr:uid="{1F689C21-732A-4401-AAB9-DDDDB5DF5DAE}"/>
    <cellStyle name="Millares 20 2 2 4 3 2" xfId="28130" xr:uid="{BDF8954E-6EF6-4694-9757-860630DD3D69}"/>
    <cellStyle name="Millares 20 2 2 4 4" xfId="23657" xr:uid="{04887685-6324-4EE3-AE76-98A0FDEB9B5F}"/>
    <cellStyle name="Millares 20 2 2 5" xfId="15839" xr:uid="{0DB64BB5-EC2F-4C5A-BF14-1E3C990A2CBA}"/>
    <cellStyle name="Millares 20 2 2 5 2" xfId="20312" xr:uid="{B51D580B-D47A-4957-AE9C-0C5BF105A417}"/>
    <cellStyle name="Millares 20 2 2 5 2 2" xfId="29262" xr:uid="{87534CBF-62C1-4F98-9496-7C78CBDDAB8E}"/>
    <cellStyle name="Millares 20 2 2 5 3" xfId="24789" xr:uid="{9104F5B0-6E3E-432C-8EA7-931348E134EC}"/>
    <cellStyle name="Millares 20 2 2 6" xfId="18063" xr:uid="{B23A7894-5CB3-4E4B-A444-CF6C0B07676A}"/>
    <cellStyle name="Millares 20 2 2 6 2" xfId="27013" xr:uid="{4C95B7C0-C151-437B-9E1F-8F7878B3E29C}"/>
    <cellStyle name="Millares 20 2 2 7" xfId="22540" xr:uid="{EA3A8F79-B622-4D2B-85DD-DEC592351937}"/>
    <cellStyle name="Millares 20 2 3" xfId="13730" xr:uid="{35551149-DA67-4663-974A-CD1DDC123D77}"/>
    <cellStyle name="Millares 20 2 3 2" xfId="14284" xr:uid="{5E4099E1-A057-4394-86C8-8AFA4E988FD6}"/>
    <cellStyle name="Millares 20 2 3 2 2" xfId="15401" xr:uid="{28E992AE-718B-4D9C-A751-CC0DDDD3B11F}"/>
    <cellStyle name="Millares 20 2 3 2 2 2" xfId="17650" xr:uid="{E3CB1420-F7BF-4842-A698-FE33F5854B70}"/>
    <cellStyle name="Millares 20 2 3 2 2 2 2" xfId="22123" xr:uid="{FD67164A-F18C-4E4D-BBC3-1836E870CDF1}"/>
    <cellStyle name="Millares 20 2 3 2 2 2 2 2" xfId="31073" xr:uid="{1F7B7A58-09AD-4BAE-85B2-0BF57ADB3770}"/>
    <cellStyle name="Millares 20 2 3 2 2 2 3" xfId="26600" xr:uid="{270AC419-0091-4EF6-8C0E-BFE806A7C22E}"/>
    <cellStyle name="Millares 20 2 3 2 2 3" xfId="19874" xr:uid="{85039B98-08D8-49FB-A099-72336D383F3A}"/>
    <cellStyle name="Millares 20 2 3 2 2 3 2" xfId="28824" xr:uid="{5FE95386-2F3B-45B4-AB88-A15D26D886D6}"/>
    <cellStyle name="Millares 20 2 3 2 2 4" xfId="24351" xr:uid="{3F0322E4-E639-4DF2-B278-39BFCF8176A0}"/>
    <cellStyle name="Millares 20 2 3 2 3" xfId="16533" xr:uid="{F94618B1-9F31-45A3-849E-B8F4B8A4A6C3}"/>
    <cellStyle name="Millares 20 2 3 2 3 2" xfId="21006" xr:uid="{E48DB7D4-7040-47E7-A973-A9CD77A89062}"/>
    <cellStyle name="Millares 20 2 3 2 3 2 2" xfId="29956" xr:uid="{668BF4CF-8B2C-4ECA-B6D0-30A820ABCFFF}"/>
    <cellStyle name="Millares 20 2 3 2 3 3" xfId="25483" xr:uid="{F212A8CA-B85A-4F31-8138-BC4857075F89}"/>
    <cellStyle name="Millares 20 2 3 2 4" xfId="18757" xr:uid="{70FA6132-CB71-4101-87F3-D1BCF8A89030}"/>
    <cellStyle name="Millares 20 2 3 2 4 2" xfId="27707" xr:uid="{7B939CAE-F9A9-406F-B6FF-EC168C9A679F}"/>
    <cellStyle name="Millares 20 2 3 2 5" xfId="23234" xr:uid="{C908CDC0-C493-4DA1-A15D-A67A5DD5E39E}"/>
    <cellStyle name="Millares 20 2 3 3" xfId="14847" xr:uid="{454C433A-D14F-4970-82D2-E96A010CC1DF}"/>
    <cellStyle name="Millares 20 2 3 3 2" xfId="17096" xr:uid="{78389F4B-3BD7-454D-9F3E-2D3C9DA35B20}"/>
    <cellStyle name="Millares 20 2 3 3 2 2" xfId="21569" xr:uid="{963E7FBB-0E29-4CF5-8DB9-4BC3F005DA6A}"/>
    <cellStyle name="Millares 20 2 3 3 2 2 2" xfId="30519" xr:uid="{41F37837-D73B-4B63-A8FD-D3E0E8793A38}"/>
    <cellStyle name="Millares 20 2 3 3 2 3" xfId="26046" xr:uid="{2270D541-22CB-4EBC-A1EF-11DFAC33474C}"/>
    <cellStyle name="Millares 20 2 3 3 3" xfId="19320" xr:uid="{554DA7D3-DA47-42FB-A590-F871ABD1C2EC}"/>
    <cellStyle name="Millares 20 2 3 3 3 2" xfId="28270" xr:uid="{B88A377F-2319-411D-B6F0-1ECB0E942E85}"/>
    <cellStyle name="Millares 20 2 3 3 4" xfId="23797" xr:uid="{37FBBAE3-9486-4574-8B27-054DAE98DFA1}"/>
    <cellStyle name="Millares 20 2 3 4" xfId="15979" xr:uid="{8631377B-C19A-483C-AF61-04B5D930B96B}"/>
    <cellStyle name="Millares 20 2 3 4 2" xfId="20452" xr:uid="{C996F1FD-53F1-4860-852A-F78D8C85D0E5}"/>
    <cellStyle name="Millares 20 2 3 4 2 2" xfId="29402" xr:uid="{D016F84B-7CD8-4850-B500-E11401B66738}"/>
    <cellStyle name="Millares 20 2 3 4 3" xfId="24929" xr:uid="{49C1A8B7-0843-45F6-B2B2-D3ED139C4E9E}"/>
    <cellStyle name="Millares 20 2 3 5" xfId="18203" xr:uid="{FF779687-E7C2-4250-9D64-AC6F4E6BEB54}"/>
    <cellStyle name="Millares 20 2 3 5 2" xfId="27153" xr:uid="{5C0701F1-BAF2-44F9-81B2-8F1585B4F5C1}"/>
    <cellStyle name="Millares 20 2 3 6" xfId="22680" xr:uid="{04B3395D-A94B-4DF7-9C7D-0B073F8D0723}"/>
    <cellStyle name="Millares 20 2 4" xfId="14004" xr:uid="{A54F0AE7-3EC8-4B91-A32F-417AE23E7E51}"/>
    <cellStyle name="Millares 20 2 4 2" xfId="15121" xr:uid="{C88CB212-EFB6-4694-8156-5641480EC6F8}"/>
    <cellStyle name="Millares 20 2 4 2 2" xfId="17370" xr:uid="{1F30AA14-C3AA-4A9B-881B-EE09879020DF}"/>
    <cellStyle name="Millares 20 2 4 2 2 2" xfId="21843" xr:uid="{F5820A99-6B2A-4B8F-8B63-C2C631FA19BD}"/>
    <cellStyle name="Millares 20 2 4 2 2 2 2" xfId="30793" xr:uid="{2E16282C-FEC1-47DD-ADFA-5D5394764A01}"/>
    <cellStyle name="Millares 20 2 4 2 2 3" xfId="26320" xr:uid="{05367E99-F999-4632-A84B-806195A157EE}"/>
    <cellStyle name="Millares 20 2 4 2 3" xfId="19594" xr:uid="{1B377F3F-2CBD-4226-93E0-0BCA111BC6D4}"/>
    <cellStyle name="Millares 20 2 4 2 3 2" xfId="28544" xr:uid="{D2EF1FF6-5A28-419E-A822-F6ECD809B57B}"/>
    <cellStyle name="Millares 20 2 4 2 4" xfId="24071" xr:uid="{77A3278C-0FA5-491B-871E-803BD03F749B}"/>
    <cellStyle name="Millares 20 2 4 3" xfId="16253" xr:uid="{9F7375F1-2C90-48BF-9E97-CA6660289F3D}"/>
    <cellStyle name="Millares 20 2 4 3 2" xfId="20726" xr:uid="{FBA0C9F5-C7DF-448A-A1A0-A8D16742D5B1}"/>
    <cellStyle name="Millares 20 2 4 3 2 2" xfId="29676" xr:uid="{A2D6EF3A-20FB-42C0-8344-9CBE4EAEEBCC}"/>
    <cellStyle name="Millares 20 2 4 3 3" xfId="25203" xr:uid="{FA8969AA-6F0C-4BA4-9103-CE248A9A277A}"/>
    <cellStyle name="Millares 20 2 4 4" xfId="18477" xr:uid="{8BB01AD8-75CD-43D9-9DCB-6FD59247880A}"/>
    <cellStyle name="Millares 20 2 4 4 2" xfId="27427" xr:uid="{3B3D755C-E598-49C2-89F6-E09F65BF4FED}"/>
    <cellStyle name="Millares 20 2 4 5" xfId="22954" xr:uid="{19311B62-5335-4927-B1AA-13C417322EE9}"/>
    <cellStyle name="Millares 20 2 5" xfId="14567" xr:uid="{04722AE9-F506-4CC8-AEC6-452D8C87A53F}"/>
    <cellStyle name="Millares 20 2 5 2" xfId="16816" xr:uid="{725182EC-1474-4076-AB3E-9C2A02DC93C3}"/>
    <cellStyle name="Millares 20 2 5 2 2" xfId="21289" xr:uid="{7EEABA47-0EBD-4A2B-A8A2-6E73281F9F83}"/>
    <cellStyle name="Millares 20 2 5 2 2 2" xfId="30239" xr:uid="{77359E48-8633-4C78-BF89-38C57E88B959}"/>
    <cellStyle name="Millares 20 2 5 2 3" xfId="25766" xr:uid="{9DC69329-05AD-42EB-8BB1-60D5DCCB5A6D}"/>
    <cellStyle name="Millares 20 2 5 3" xfId="19040" xr:uid="{E21D7D99-3606-40A1-99E3-9A87B5C9313B}"/>
    <cellStyle name="Millares 20 2 5 3 2" xfId="27990" xr:uid="{43DFA91D-48A0-43D0-A8C9-18B78AFE7B2A}"/>
    <cellStyle name="Millares 20 2 5 4" xfId="23517" xr:uid="{A865BF21-AF7C-49D8-AFDE-296A488C0283}"/>
    <cellStyle name="Millares 20 2 6" xfId="15699" xr:uid="{BDACBA6B-B795-4664-A1C7-90A74FDADDDF}"/>
    <cellStyle name="Millares 20 2 6 2" xfId="20172" xr:uid="{1D5D7234-4B42-4EC8-9F75-ECEEA9BCF9C5}"/>
    <cellStyle name="Millares 20 2 6 2 2" xfId="29122" xr:uid="{7E7C26DF-8500-42D9-9A11-D93DECEB7809}"/>
    <cellStyle name="Millares 20 2 6 3" xfId="24649" xr:uid="{D07C80C9-487E-4ECE-8B02-69C9037FDD70}"/>
    <cellStyle name="Millares 20 2 7" xfId="17923" xr:uid="{8CA56429-0AEE-4DC1-BD11-F33482C05F30}"/>
    <cellStyle name="Millares 20 2 7 2" xfId="26873" xr:uid="{AC9A8718-4D5C-4F5C-8EB1-A28C69680580}"/>
    <cellStyle name="Millares 20 2 8" xfId="22400" xr:uid="{EA3337B4-7958-4744-87EE-841949E0E533}"/>
    <cellStyle name="Millares 20 3" xfId="13517" xr:uid="{F6F7C0CD-C9A5-4F16-8044-F049DA11E2BB}"/>
    <cellStyle name="Millares 20 3 2" xfId="13797" xr:uid="{5172946E-C590-4F31-981C-14A38951F5FA}"/>
    <cellStyle name="Millares 20 3 2 2" xfId="14351" xr:uid="{B4AFB66F-BECE-4B44-B286-4FD1F43A6348}"/>
    <cellStyle name="Millares 20 3 2 2 2" xfId="15468" xr:uid="{677AEF92-EF00-4520-A56B-A9DC107E10FB}"/>
    <cellStyle name="Millares 20 3 2 2 2 2" xfId="17717" xr:uid="{DFDA5E7D-3194-40AD-B016-6206D54BDEAA}"/>
    <cellStyle name="Millares 20 3 2 2 2 2 2" xfId="22190" xr:uid="{81D60CAF-F8B8-4CAD-8D86-28E92C8169EA}"/>
    <cellStyle name="Millares 20 3 2 2 2 2 2 2" xfId="31140" xr:uid="{F9C2A3C3-DE6C-4F3D-B39E-D1BF45BDF66F}"/>
    <cellStyle name="Millares 20 3 2 2 2 2 3" xfId="26667" xr:uid="{BE9013A2-6C65-4120-9811-CC4B4F72CE1F}"/>
    <cellStyle name="Millares 20 3 2 2 2 3" xfId="19941" xr:uid="{10D1A1DF-8D2C-4C7F-920D-EB028150B20B}"/>
    <cellStyle name="Millares 20 3 2 2 2 3 2" xfId="28891" xr:uid="{15EB12EC-766E-4F67-BCEF-AF9F2FC45F1B}"/>
    <cellStyle name="Millares 20 3 2 2 2 4" xfId="24418" xr:uid="{262B8B52-ED11-464A-A389-9FB56D9D0EC9}"/>
    <cellStyle name="Millares 20 3 2 2 3" xfId="16600" xr:uid="{F5436107-3AA8-4A47-8F71-831A22AA25C0}"/>
    <cellStyle name="Millares 20 3 2 2 3 2" xfId="21073" xr:uid="{34999B83-B4AA-4AD6-A6FE-5ADE760098E3}"/>
    <cellStyle name="Millares 20 3 2 2 3 2 2" xfId="30023" xr:uid="{39F8824D-081D-478B-B7B5-718EE0386B15}"/>
    <cellStyle name="Millares 20 3 2 2 3 3" xfId="25550" xr:uid="{4C42A9BA-E419-459F-9483-1406E2FC7342}"/>
    <cellStyle name="Millares 20 3 2 2 4" xfId="18824" xr:uid="{672E55A0-5E69-4128-8A14-009C5257C439}"/>
    <cellStyle name="Millares 20 3 2 2 4 2" xfId="27774" xr:uid="{4BB90C12-D36B-46AD-A6D1-7BADAF481D77}"/>
    <cellStyle name="Millares 20 3 2 2 5" xfId="23301" xr:uid="{A63AE471-EE75-4F81-B7E9-C5C633AA19B6}"/>
    <cellStyle name="Millares 20 3 2 3" xfId="14914" xr:uid="{D28C993F-DF51-4954-A883-0B9CCFFCEF06}"/>
    <cellStyle name="Millares 20 3 2 3 2" xfId="17163" xr:uid="{F95F70AA-25C2-471A-B47B-08E66F335E33}"/>
    <cellStyle name="Millares 20 3 2 3 2 2" xfId="21636" xr:uid="{859D0FB2-F073-4467-A1C7-4C6FFD544306}"/>
    <cellStyle name="Millares 20 3 2 3 2 2 2" xfId="30586" xr:uid="{CFC5DD0A-4B44-43FF-B75B-2CA24E369DCF}"/>
    <cellStyle name="Millares 20 3 2 3 2 3" xfId="26113" xr:uid="{5B0DE848-2792-4DFD-9440-0AA1290049DD}"/>
    <cellStyle name="Millares 20 3 2 3 3" xfId="19387" xr:uid="{F4AACDBE-41A7-4F9F-9266-360D0B109EE1}"/>
    <cellStyle name="Millares 20 3 2 3 3 2" xfId="28337" xr:uid="{3E824DB0-7BF9-4485-AE55-D34652753093}"/>
    <cellStyle name="Millares 20 3 2 3 4" xfId="23864" xr:uid="{B0EC4463-41F4-4C4E-8D15-7F43C6F5EE03}"/>
    <cellStyle name="Millares 20 3 2 4" xfId="16046" xr:uid="{D773C2C5-26A4-4960-8D53-79C048AF5FE3}"/>
    <cellStyle name="Millares 20 3 2 4 2" xfId="20519" xr:uid="{2616DA34-B1D5-4935-8A47-AA5E6581854A}"/>
    <cellStyle name="Millares 20 3 2 4 2 2" xfId="29469" xr:uid="{72C5F1DD-F23A-4CF9-B6FE-97A8AD2DE740}"/>
    <cellStyle name="Millares 20 3 2 4 3" xfId="24996" xr:uid="{CDCF2077-AE8F-4B14-B6E1-CABA06DE17A8}"/>
    <cellStyle name="Millares 20 3 2 5" xfId="18270" xr:uid="{3FF4095F-8CF8-433C-8B4E-E01ADD8BBABB}"/>
    <cellStyle name="Millares 20 3 2 5 2" xfId="27220" xr:uid="{C3F39F67-1FC3-4331-B787-27CDDC2EC1B4}"/>
    <cellStyle name="Millares 20 3 2 6" xfId="22747" xr:uid="{3D009CBC-0302-4CA4-8553-C295C0401D49}"/>
    <cellStyle name="Millares 20 3 3" xfId="14071" xr:uid="{D9336C3C-E8AD-4353-8F07-7D1E080E8F3B}"/>
    <cellStyle name="Millares 20 3 3 2" xfId="15188" xr:uid="{768D9D42-C454-4D41-B763-3010FC16CB57}"/>
    <cellStyle name="Millares 20 3 3 2 2" xfId="17437" xr:uid="{BEAFCEF4-F53C-45B1-BDD5-C5FF3A2C05A9}"/>
    <cellStyle name="Millares 20 3 3 2 2 2" xfId="21910" xr:uid="{13AFD249-7DFF-4FBA-A7B1-B5066B03C2C8}"/>
    <cellStyle name="Millares 20 3 3 2 2 2 2" xfId="30860" xr:uid="{0D49048F-426A-47D0-8B25-D64AF0A0FFDE}"/>
    <cellStyle name="Millares 20 3 3 2 2 3" xfId="26387" xr:uid="{93EFD28C-ADF3-43CB-9C7F-73EA783B0024}"/>
    <cellStyle name="Millares 20 3 3 2 3" xfId="19661" xr:uid="{3B02B263-82BC-472E-A4AD-93FA2447FCC9}"/>
    <cellStyle name="Millares 20 3 3 2 3 2" xfId="28611" xr:uid="{32631982-89C6-4D2B-8857-7472AE76A755}"/>
    <cellStyle name="Millares 20 3 3 2 4" xfId="24138" xr:uid="{82EAF489-54F7-41C6-A15D-871BE06750D9}"/>
    <cellStyle name="Millares 20 3 3 3" xfId="16320" xr:uid="{67A77EA1-A696-4C07-B567-7DF1DD2636B6}"/>
    <cellStyle name="Millares 20 3 3 3 2" xfId="20793" xr:uid="{6128307B-F691-4CF0-8A2D-95EA2A2EE004}"/>
    <cellStyle name="Millares 20 3 3 3 2 2" xfId="29743" xr:uid="{34A48D24-21D9-480A-903B-BC2774D4DAC6}"/>
    <cellStyle name="Millares 20 3 3 3 3" xfId="25270" xr:uid="{3CE461A0-E343-46A3-ACAE-D98A15189788}"/>
    <cellStyle name="Millares 20 3 3 4" xfId="18544" xr:uid="{699A4075-57D5-459A-8D3C-D26DE7AFB52E}"/>
    <cellStyle name="Millares 20 3 3 4 2" xfId="27494" xr:uid="{4A6CB5EB-2053-43AC-9791-7D3F48CF4E07}"/>
    <cellStyle name="Millares 20 3 3 5" xfId="23021" xr:uid="{D3B33D1F-CB7B-49C9-B069-4DD9750EC93E}"/>
    <cellStyle name="Millares 20 3 4" xfId="14634" xr:uid="{EE9E4FE9-0DA4-4E30-9DED-9391062D5A8C}"/>
    <cellStyle name="Millares 20 3 4 2" xfId="16883" xr:uid="{87EDD2A7-A46A-4CE1-AD09-A4FFE5B5E132}"/>
    <cellStyle name="Millares 20 3 4 2 2" xfId="21356" xr:uid="{EA93DFFF-EAEF-435F-8ACD-4A0A61931AFF}"/>
    <cellStyle name="Millares 20 3 4 2 2 2" xfId="30306" xr:uid="{778980F9-B1B0-4AD6-93BE-EA1B23B3D9F5}"/>
    <cellStyle name="Millares 20 3 4 2 3" xfId="25833" xr:uid="{BF41A990-4181-43A3-A6D5-CAC4E8500CF4}"/>
    <cellStyle name="Millares 20 3 4 3" xfId="19107" xr:uid="{9C58D7CE-648F-4A2A-B4D1-B9B27F4EC5D9}"/>
    <cellStyle name="Millares 20 3 4 3 2" xfId="28057" xr:uid="{E39ED052-1ACF-4898-B5A7-328E068BE40C}"/>
    <cellStyle name="Millares 20 3 4 4" xfId="23584" xr:uid="{FADF9653-1ECB-4471-BC20-79E39EA3380E}"/>
    <cellStyle name="Millares 20 3 5" xfId="15766" xr:uid="{ECC39C20-2A83-4D86-9906-8F53EA0E4BA8}"/>
    <cellStyle name="Millares 20 3 5 2" xfId="20239" xr:uid="{AFE49708-D7F0-41D3-BC19-342D9FEF2C67}"/>
    <cellStyle name="Millares 20 3 5 2 2" xfId="29189" xr:uid="{7BC915A9-7A53-41E6-A70A-723524E1554E}"/>
    <cellStyle name="Millares 20 3 5 3" xfId="24716" xr:uid="{3C6F16DE-E161-4382-BBBA-5865E0A8106E}"/>
    <cellStyle name="Millares 20 3 6" xfId="17990" xr:uid="{9188AD0B-5466-45F5-AE79-DC3F046AF886}"/>
    <cellStyle name="Millares 20 3 6 2" xfId="26940" xr:uid="{4764B7EF-3292-4A61-BC0B-C81571A9055C}"/>
    <cellStyle name="Millares 20 3 7" xfId="22467" xr:uid="{90AD2BBD-F4D0-4201-B893-6FFC56F4295F}"/>
    <cellStyle name="Millares 20 4" xfId="13657" xr:uid="{C91A32BE-DBCD-44EF-B5A9-46E85598043F}"/>
    <cellStyle name="Millares 20 4 2" xfId="14211" xr:uid="{5C705F04-DFD4-46C2-9A83-319A537EAA46}"/>
    <cellStyle name="Millares 20 4 2 2" xfId="15328" xr:uid="{A6DC4EA4-6AF1-4107-B774-6AD2ECB2717A}"/>
    <cellStyle name="Millares 20 4 2 2 2" xfId="17577" xr:uid="{42642EFE-6AF3-489D-AEF2-9C2619405A69}"/>
    <cellStyle name="Millares 20 4 2 2 2 2" xfId="22050" xr:uid="{116237FF-4E41-4DFF-8295-B7235D8E4EB3}"/>
    <cellStyle name="Millares 20 4 2 2 2 2 2" xfId="31000" xr:uid="{EC48B902-3073-416F-ABAB-7B27F0C0E2F0}"/>
    <cellStyle name="Millares 20 4 2 2 2 3" xfId="26527" xr:uid="{70086992-03D0-47BF-B4FF-F5EB4FE0D008}"/>
    <cellStyle name="Millares 20 4 2 2 3" xfId="19801" xr:uid="{A89F15B2-300A-44CF-8E0D-D79F3A721E53}"/>
    <cellStyle name="Millares 20 4 2 2 3 2" xfId="28751" xr:uid="{169ABE19-04BE-48FC-84D2-B52948A5E6C7}"/>
    <cellStyle name="Millares 20 4 2 2 4" xfId="24278" xr:uid="{5E8517C2-0638-47F0-8019-68016D38CA9E}"/>
    <cellStyle name="Millares 20 4 2 3" xfId="16460" xr:uid="{8023EE9C-E8BC-41AB-A699-522BCEEFE19C}"/>
    <cellStyle name="Millares 20 4 2 3 2" xfId="20933" xr:uid="{0EBD4339-332E-4038-AE34-1B6EEC0CF042}"/>
    <cellStyle name="Millares 20 4 2 3 2 2" xfId="29883" xr:uid="{735416EA-7A7F-4388-8031-DAB3D293126C}"/>
    <cellStyle name="Millares 20 4 2 3 3" xfId="25410" xr:uid="{6B3A4A1C-6E72-4557-B420-7CD112911B0A}"/>
    <cellStyle name="Millares 20 4 2 4" xfId="18684" xr:uid="{734A3882-A85F-4A5C-909B-D707405F3B3F}"/>
    <cellStyle name="Millares 20 4 2 4 2" xfId="27634" xr:uid="{38315FD9-5519-44D0-A5AA-FF115316F8EE}"/>
    <cellStyle name="Millares 20 4 2 5" xfId="23161" xr:uid="{CC8A8C01-BA23-4D64-A947-74DC77ECEAAA}"/>
    <cellStyle name="Millares 20 4 3" xfId="14774" xr:uid="{A3D0BDB5-48D6-4034-94C5-48F3A070683D}"/>
    <cellStyle name="Millares 20 4 3 2" xfId="17023" xr:uid="{8F7A9A93-BB48-4DCB-B21C-49244AB4AA55}"/>
    <cellStyle name="Millares 20 4 3 2 2" xfId="21496" xr:uid="{2553427F-8D2D-4FA4-AF92-14BF7EB5D87B}"/>
    <cellStyle name="Millares 20 4 3 2 2 2" xfId="30446" xr:uid="{0F5BCC1D-2F35-4ED3-8A83-73B4BBEB5ED2}"/>
    <cellStyle name="Millares 20 4 3 2 3" xfId="25973" xr:uid="{B2E9AB9F-AA29-4ACC-837C-C75BAC26AA67}"/>
    <cellStyle name="Millares 20 4 3 3" xfId="19247" xr:uid="{71C23C77-1472-49DA-BAA9-BC4609B23799}"/>
    <cellStyle name="Millares 20 4 3 3 2" xfId="28197" xr:uid="{1B851B37-A01E-4066-B14D-C8778EC29501}"/>
    <cellStyle name="Millares 20 4 3 4" xfId="23724" xr:uid="{41258C37-2540-4A0F-B926-7FAF28E5A3D3}"/>
    <cellStyle name="Millares 20 4 4" xfId="15906" xr:uid="{38AB89E8-1355-4F19-BB6F-D8B15ECABBDA}"/>
    <cellStyle name="Millares 20 4 4 2" xfId="20379" xr:uid="{A5403E6B-437A-4076-9E06-11B21E61074E}"/>
    <cellStyle name="Millares 20 4 4 2 2" xfId="29329" xr:uid="{E56C113C-1651-4932-9C05-7379F1FC1DCE}"/>
    <cellStyle name="Millares 20 4 4 3" xfId="24856" xr:uid="{6E817FDA-8C0A-4874-BB9C-9E105187AA11}"/>
    <cellStyle name="Millares 20 4 5" xfId="18130" xr:uid="{028E0E28-1D86-4EF6-AFD1-46421418814E}"/>
    <cellStyle name="Millares 20 4 5 2" xfId="27080" xr:uid="{85EF8EB0-9F51-4F60-B229-BB3FA7D98964}"/>
    <cellStyle name="Millares 20 4 6" xfId="22607" xr:uid="{1BC69AE4-2537-4646-8C74-0635E9D55229}"/>
    <cellStyle name="Millares 20 5" xfId="13931" xr:uid="{764D7E3F-36C1-4EF3-BE33-5F97E2E361F7}"/>
    <cellStyle name="Millares 20 5 2" xfId="15048" xr:uid="{3E40FC8C-38C1-44E5-86F8-93052F96B022}"/>
    <cellStyle name="Millares 20 5 2 2" xfId="17297" xr:uid="{88DF545A-5E8A-4DE5-9807-97E6CF26D3FC}"/>
    <cellStyle name="Millares 20 5 2 2 2" xfId="21770" xr:uid="{E306328C-B665-4C74-BC70-88BE93EB3ED9}"/>
    <cellStyle name="Millares 20 5 2 2 2 2" xfId="30720" xr:uid="{AF0E9BA8-A5F6-45E0-9901-A81D212B413F}"/>
    <cellStyle name="Millares 20 5 2 2 3" xfId="26247" xr:uid="{9F2E9584-EFE9-4557-8234-04A958267879}"/>
    <cellStyle name="Millares 20 5 2 3" xfId="19521" xr:uid="{03DBB297-F270-47BA-8169-DDC3405218C2}"/>
    <cellStyle name="Millares 20 5 2 3 2" xfId="28471" xr:uid="{EDF38245-F8E9-4289-9FF1-322476288034}"/>
    <cellStyle name="Millares 20 5 2 4" xfId="23998" xr:uid="{0944FCF5-0A6B-4B0B-9CDF-17247B47F793}"/>
    <cellStyle name="Millares 20 5 3" xfId="16180" xr:uid="{C3B75B3C-8A12-4465-8939-96DF1F10A6D4}"/>
    <cellStyle name="Millares 20 5 3 2" xfId="20653" xr:uid="{DBFB36A3-7AC4-4C9A-94A6-66B36D1D63CF}"/>
    <cellStyle name="Millares 20 5 3 2 2" xfId="29603" xr:uid="{C23B38B5-011B-458A-BF7B-95AF04B23D02}"/>
    <cellStyle name="Millares 20 5 3 3" xfId="25130" xr:uid="{7AE97AEE-DFFC-4DEE-AA32-827BF32DF23F}"/>
    <cellStyle name="Millares 20 5 4" xfId="18404" xr:uid="{30FB6ACD-0702-4BA2-8271-8E64C01159D7}"/>
    <cellStyle name="Millares 20 5 4 2" xfId="27354" xr:uid="{360BDD6F-042F-45FA-8A29-FA446A05C07F}"/>
    <cellStyle name="Millares 20 5 5" xfId="22881" xr:uid="{C97D69D5-8857-47B2-A459-9F53B38E26B4}"/>
    <cellStyle name="Millares 20 6" xfId="14494" xr:uid="{08EBB2CD-960C-4920-8C83-85A2955A29F3}"/>
    <cellStyle name="Millares 20 6 2" xfId="16743" xr:uid="{98CA8295-843E-427F-AFDD-C84771F0A873}"/>
    <cellStyle name="Millares 20 6 2 2" xfId="21216" xr:uid="{F0EFA3B9-CD5B-4C1C-BAFD-4979D61A4D28}"/>
    <cellStyle name="Millares 20 6 2 2 2" xfId="30166" xr:uid="{B154DF8D-68DC-4CF2-9F44-D387F2243C20}"/>
    <cellStyle name="Millares 20 6 2 3" xfId="25693" xr:uid="{687A2CE1-1229-437E-9A5B-105E0D165B3E}"/>
    <cellStyle name="Millares 20 6 3" xfId="18967" xr:uid="{5445A0AD-26C2-44A9-A95C-0459DE7B592E}"/>
    <cellStyle name="Millares 20 6 3 2" xfId="27917" xr:uid="{D2B5A780-8277-4681-94D1-5C07CB62DEFE}"/>
    <cellStyle name="Millares 20 6 4" xfId="23444" xr:uid="{51780509-CF9C-4769-B208-6A4C3F2DCCBD}"/>
    <cellStyle name="Millares 20 7" xfId="15626" xr:uid="{C1D736D1-099E-4470-9706-7370E07B0DDB}"/>
    <cellStyle name="Millares 20 7 2" xfId="20099" xr:uid="{F8DE57A1-15CF-48D6-A685-9810C8290408}"/>
    <cellStyle name="Millares 20 7 2 2" xfId="29049" xr:uid="{5D617C9B-8966-4F65-A9C1-ACC07D18702A}"/>
    <cellStyle name="Millares 20 7 3" xfId="24576" xr:uid="{75B01424-C06B-4CE8-873F-ED7AF30C4FFC}"/>
    <cellStyle name="Millares 20 8" xfId="17850" xr:uid="{E526E1BE-4472-42C5-8C01-749CB913FA53}"/>
    <cellStyle name="Millares 20 8 2" xfId="26800" xr:uid="{4497DEBD-35A8-4E4C-9530-3F8AD6535015}"/>
    <cellStyle name="Millares 20 9" xfId="22327" xr:uid="{76D757EF-4AF7-46B2-BDE2-6AF282E78416}"/>
    <cellStyle name="Millares 21" xfId="13372" xr:uid="{0333FA2D-8492-40A3-84F5-2D05258F2C4E}"/>
    <cellStyle name="Millares 21 2" xfId="13445" xr:uid="{C00C0CAE-2A29-4CEC-8F41-090C61CDE1F4}"/>
    <cellStyle name="Millares 21 2 2" xfId="13585" xr:uid="{E2BC42C7-C611-4515-81A3-8C4F2BCE7050}"/>
    <cellStyle name="Millares 21 2 2 2" xfId="13865" xr:uid="{A99184B7-A6E3-4AAB-BD39-EC0EB9040DDB}"/>
    <cellStyle name="Millares 21 2 2 2 2" xfId="14419" xr:uid="{D2067D22-B86B-4680-A43F-8D43625780E3}"/>
    <cellStyle name="Millares 21 2 2 2 2 2" xfId="15536" xr:uid="{47A006C9-1432-4442-B4BF-C19E360078D0}"/>
    <cellStyle name="Millares 21 2 2 2 2 2 2" xfId="17785" xr:uid="{B3C7C5F8-D61D-4689-9B07-C6B9313EA568}"/>
    <cellStyle name="Millares 21 2 2 2 2 2 2 2" xfId="22258" xr:uid="{5017C87B-6B31-4C37-B136-26BB38792D76}"/>
    <cellStyle name="Millares 21 2 2 2 2 2 2 2 2" xfId="31208" xr:uid="{E43AD3BD-B567-44FD-A913-BD46937ADEB3}"/>
    <cellStyle name="Millares 21 2 2 2 2 2 2 3" xfId="26735" xr:uid="{780830B8-B1C4-4326-BD3E-236961047C85}"/>
    <cellStyle name="Millares 21 2 2 2 2 2 3" xfId="20009" xr:uid="{DA1D733F-AC26-42DC-BCA6-C36624BD603C}"/>
    <cellStyle name="Millares 21 2 2 2 2 2 3 2" xfId="28959" xr:uid="{E7ECFA66-8A44-44F6-AEE8-58AF05E8BBE5}"/>
    <cellStyle name="Millares 21 2 2 2 2 2 4" xfId="24486" xr:uid="{43D8ACC7-0D2D-4A63-A0C5-7B6EA44801ED}"/>
    <cellStyle name="Millares 21 2 2 2 2 3" xfId="16668" xr:uid="{99BDBDED-08DF-4EF0-8210-8CBE1911B127}"/>
    <cellStyle name="Millares 21 2 2 2 2 3 2" xfId="21141" xr:uid="{62495EF2-83F1-45C4-8906-1FC979D765C5}"/>
    <cellStyle name="Millares 21 2 2 2 2 3 2 2" xfId="30091" xr:uid="{3CAA95EA-9F87-4E9D-95F0-C6BB4E1CC5C9}"/>
    <cellStyle name="Millares 21 2 2 2 2 3 3" xfId="25618" xr:uid="{C72B908E-D681-47E3-A034-940BB1493A1A}"/>
    <cellStyle name="Millares 21 2 2 2 2 4" xfId="18892" xr:uid="{7618C02F-347B-4407-8E33-CA613E79DB39}"/>
    <cellStyle name="Millares 21 2 2 2 2 4 2" xfId="27842" xr:uid="{423C7D5F-BAAB-4CCD-B618-B1B95A17B594}"/>
    <cellStyle name="Millares 21 2 2 2 2 5" xfId="23369" xr:uid="{30D3C478-0892-4D8E-A5FC-78D6B2EF9C96}"/>
    <cellStyle name="Millares 21 2 2 2 3" xfId="14982" xr:uid="{19397998-3CBE-431F-8152-126EDC6CB74F}"/>
    <cellStyle name="Millares 21 2 2 2 3 2" xfId="17231" xr:uid="{602C2A3B-A358-46CA-A92B-F90E291E1790}"/>
    <cellStyle name="Millares 21 2 2 2 3 2 2" xfId="21704" xr:uid="{B187E64F-53F9-4D30-9B6D-05CE546E7C04}"/>
    <cellStyle name="Millares 21 2 2 2 3 2 2 2" xfId="30654" xr:uid="{4D2A6BDB-B531-4177-942F-410F7BD4AF31}"/>
    <cellStyle name="Millares 21 2 2 2 3 2 3" xfId="26181" xr:uid="{DBBFD3BD-3DB7-401D-A89E-3F273A4504C0}"/>
    <cellStyle name="Millares 21 2 2 2 3 3" xfId="19455" xr:uid="{D4D702E3-AC1C-496A-B37B-B07C6A5E9E05}"/>
    <cellStyle name="Millares 21 2 2 2 3 3 2" xfId="28405" xr:uid="{962460A2-F692-461D-BD03-FC1CB876D237}"/>
    <cellStyle name="Millares 21 2 2 2 3 4" xfId="23932" xr:uid="{3C05D083-EBAD-4336-9778-B5843011DD0B}"/>
    <cellStyle name="Millares 21 2 2 2 4" xfId="16114" xr:uid="{F95A6C37-070B-494F-AAB9-E23196E49FC9}"/>
    <cellStyle name="Millares 21 2 2 2 4 2" xfId="20587" xr:uid="{5E960E51-9C6B-455E-B1D0-671DE6706B2C}"/>
    <cellStyle name="Millares 21 2 2 2 4 2 2" xfId="29537" xr:uid="{1296EED5-3999-491B-B69A-272A770BFDA0}"/>
    <cellStyle name="Millares 21 2 2 2 4 3" xfId="25064" xr:uid="{E09E596D-CB29-426C-BA06-BD12AEFB3E2D}"/>
    <cellStyle name="Millares 21 2 2 2 5" xfId="18338" xr:uid="{FE9ECD63-C7FA-4C27-BC79-1E93719F4E44}"/>
    <cellStyle name="Millares 21 2 2 2 5 2" xfId="27288" xr:uid="{4A10C018-F54E-46F8-A316-0AA66382EF31}"/>
    <cellStyle name="Millares 21 2 2 2 6" xfId="22815" xr:uid="{E22E047C-8651-4480-9E8D-2D4C95BB2954}"/>
    <cellStyle name="Millares 21 2 2 3" xfId="14139" xr:uid="{F6B70701-575C-4A82-83F9-3EE0B8A66762}"/>
    <cellStyle name="Millares 21 2 2 3 2" xfId="15256" xr:uid="{CBA2B4C7-4C89-4F39-B1DF-CB65A9CFD45D}"/>
    <cellStyle name="Millares 21 2 2 3 2 2" xfId="17505" xr:uid="{E028B54C-833A-4F12-B39C-C59237245098}"/>
    <cellStyle name="Millares 21 2 2 3 2 2 2" xfId="21978" xr:uid="{616D552D-D41E-46D6-963C-AC62BED2BA89}"/>
    <cellStyle name="Millares 21 2 2 3 2 2 2 2" xfId="30928" xr:uid="{092BC319-0B0C-47E1-9305-3DAB7A54F00C}"/>
    <cellStyle name="Millares 21 2 2 3 2 2 3" xfId="26455" xr:uid="{43AC146D-3DA9-4664-A3DB-C7F4ED2A384D}"/>
    <cellStyle name="Millares 21 2 2 3 2 3" xfId="19729" xr:uid="{B33501A2-67E4-46FC-B643-31D92C399555}"/>
    <cellStyle name="Millares 21 2 2 3 2 3 2" xfId="28679" xr:uid="{62CC41EE-B8AC-420F-83C1-0548B88B594E}"/>
    <cellStyle name="Millares 21 2 2 3 2 4" xfId="24206" xr:uid="{C595E6D0-840D-4C84-91FA-19E4B184083C}"/>
    <cellStyle name="Millares 21 2 2 3 3" xfId="16388" xr:uid="{33E6CF9D-EB92-4663-AB53-15197311A188}"/>
    <cellStyle name="Millares 21 2 2 3 3 2" xfId="20861" xr:uid="{410B9A35-7DFB-4B9C-8733-BD846BB9DC69}"/>
    <cellStyle name="Millares 21 2 2 3 3 2 2" xfId="29811" xr:uid="{7EFBC04B-3F9F-4ADE-A817-D7F5258BE8F4}"/>
    <cellStyle name="Millares 21 2 2 3 3 3" xfId="25338" xr:uid="{1987CF44-4AD9-46C6-BD2B-F8077865A1D9}"/>
    <cellStyle name="Millares 21 2 2 3 4" xfId="18612" xr:uid="{D0635995-9986-4CAC-B221-B370D1F8429D}"/>
    <cellStyle name="Millares 21 2 2 3 4 2" xfId="27562" xr:uid="{F35BAA93-AB56-40B1-8AFD-F76F5791F7AF}"/>
    <cellStyle name="Millares 21 2 2 3 5" xfId="23089" xr:uid="{80DD0901-229F-43EA-96A7-C131E40759BA}"/>
    <cellStyle name="Millares 21 2 2 4" xfId="14702" xr:uid="{6AC38098-4EA7-452B-ACE2-6ED8559BD7D1}"/>
    <cellStyle name="Millares 21 2 2 4 2" xfId="16951" xr:uid="{EF56B114-7DCA-48B9-A3C3-F867F0CEE054}"/>
    <cellStyle name="Millares 21 2 2 4 2 2" xfId="21424" xr:uid="{DA9B0795-A691-4799-AC7F-C55F1EB63603}"/>
    <cellStyle name="Millares 21 2 2 4 2 2 2" xfId="30374" xr:uid="{456BE003-9235-4BA0-A465-F50EADBF4279}"/>
    <cellStyle name="Millares 21 2 2 4 2 3" xfId="25901" xr:uid="{97A30510-DFD1-4FB9-8807-1A89199C4855}"/>
    <cellStyle name="Millares 21 2 2 4 3" xfId="19175" xr:uid="{708845C3-8A9B-4879-8D09-2481E8361644}"/>
    <cellStyle name="Millares 21 2 2 4 3 2" xfId="28125" xr:uid="{01DDDCF7-0332-4E8B-AFB4-3149441E1C13}"/>
    <cellStyle name="Millares 21 2 2 4 4" xfId="23652" xr:uid="{D72C8570-0705-4310-956C-7C0814C3E80A}"/>
    <cellStyle name="Millares 21 2 2 5" xfId="15834" xr:uid="{2D3C0806-BB80-4C63-9656-C7F3C493E2FE}"/>
    <cellStyle name="Millares 21 2 2 5 2" xfId="20307" xr:uid="{29F7714B-D122-493D-AED6-FB1BBD92AEDC}"/>
    <cellStyle name="Millares 21 2 2 5 2 2" xfId="29257" xr:uid="{EBB49E90-C3CA-4FCE-AB93-3AE9AEE5FE58}"/>
    <cellStyle name="Millares 21 2 2 5 3" xfId="24784" xr:uid="{41DD7B31-FE86-448D-A7B3-7C184A00B811}"/>
    <cellStyle name="Millares 21 2 2 6" xfId="18058" xr:uid="{197615DA-662B-461F-9B4C-F127260C7BB4}"/>
    <cellStyle name="Millares 21 2 2 6 2" xfId="27008" xr:uid="{FA318035-4A09-41F2-A0C4-856F1973BC17}"/>
    <cellStyle name="Millares 21 2 2 7" xfId="22535" xr:uid="{EA7DF52A-BB6F-4542-97D6-24C8447CE097}"/>
    <cellStyle name="Millares 21 2 3" xfId="13725" xr:uid="{6B9F5CC8-C8F7-4741-8D59-42D6BC1E1118}"/>
    <cellStyle name="Millares 21 2 3 2" xfId="14279" xr:uid="{84470CAA-2086-4D5F-BE93-920DB50A384F}"/>
    <cellStyle name="Millares 21 2 3 2 2" xfId="15396" xr:uid="{12CF8B52-D53A-4640-90C4-90EE969088A2}"/>
    <cellStyle name="Millares 21 2 3 2 2 2" xfId="17645" xr:uid="{98C989D2-E518-43EB-9A53-A60D04A15F9E}"/>
    <cellStyle name="Millares 21 2 3 2 2 2 2" xfId="22118" xr:uid="{BCE2FA24-7872-4299-ABD1-529B07EC04A8}"/>
    <cellStyle name="Millares 21 2 3 2 2 2 2 2" xfId="31068" xr:uid="{34C96645-365C-4966-9360-319953BC7057}"/>
    <cellStyle name="Millares 21 2 3 2 2 2 3" xfId="26595" xr:uid="{CF9CA667-E04D-4A18-9A47-185052D99762}"/>
    <cellStyle name="Millares 21 2 3 2 2 3" xfId="19869" xr:uid="{237BFBF2-24CA-43DB-9FBC-A98974FA2400}"/>
    <cellStyle name="Millares 21 2 3 2 2 3 2" xfId="28819" xr:uid="{93A8338A-C5F9-4D1B-A7FC-A3450D1A2184}"/>
    <cellStyle name="Millares 21 2 3 2 2 4" xfId="24346" xr:uid="{3261F8EC-7BF4-49A5-9E46-B316B22C031D}"/>
    <cellStyle name="Millares 21 2 3 2 3" xfId="16528" xr:uid="{6C58004B-1B86-4A1F-9795-DCB67EE26161}"/>
    <cellStyle name="Millares 21 2 3 2 3 2" xfId="21001" xr:uid="{20BA4DA0-F10C-46CB-B442-32F6ABA53627}"/>
    <cellStyle name="Millares 21 2 3 2 3 2 2" xfId="29951" xr:uid="{40A18E68-93C0-4669-86F9-9DB1A83DD36C}"/>
    <cellStyle name="Millares 21 2 3 2 3 3" xfId="25478" xr:uid="{F9F91308-768D-4B39-B510-D78FE53FC489}"/>
    <cellStyle name="Millares 21 2 3 2 4" xfId="18752" xr:uid="{3A4171D9-44F4-46D0-A9D6-1ABB71E98FBE}"/>
    <cellStyle name="Millares 21 2 3 2 4 2" xfId="27702" xr:uid="{A2332DAF-8F0F-4B93-9C6A-C63B36A0069A}"/>
    <cellStyle name="Millares 21 2 3 2 5" xfId="23229" xr:uid="{F5AD85E2-DD6E-45F4-8D4C-FD9466CD93F4}"/>
    <cellStyle name="Millares 21 2 3 3" xfId="14842" xr:uid="{FA4D10CF-789D-4CD6-9CAC-CE03B1EA5E07}"/>
    <cellStyle name="Millares 21 2 3 3 2" xfId="17091" xr:uid="{8B9DF1E5-44BE-4A57-97B2-54948D0B3A0E}"/>
    <cellStyle name="Millares 21 2 3 3 2 2" xfId="21564" xr:uid="{2C9129B8-0159-4F77-AA93-C7581591C93C}"/>
    <cellStyle name="Millares 21 2 3 3 2 2 2" xfId="30514" xr:uid="{1FE01406-9DBC-42DD-8046-043E32231237}"/>
    <cellStyle name="Millares 21 2 3 3 2 3" xfId="26041" xr:uid="{E67108CA-54A4-4E25-8B11-62ECFA060EEC}"/>
    <cellStyle name="Millares 21 2 3 3 3" xfId="19315" xr:uid="{0239C247-0FAC-4310-9655-D689DBE206C2}"/>
    <cellStyle name="Millares 21 2 3 3 3 2" xfId="28265" xr:uid="{46BC6DE0-0A6F-4C3D-A111-C0E2141D164B}"/>
    <cellStyle name="Millares 21 2 3 3 4" xfId="23792" xr:uid="{717D1B1B-303D-413B-84A3-9B1E27C5FBD8}"/>
    <cellStyle name="Millares 21 2 3 4" xfId="15974" xr:uid="{A9274831-85BD-458A-89ED-B868AB1AA715}"/>
    <cellStyle name="Millares 21 2 3 4 2" xfId="20447" xr:uid="{B63E71A3-7C58-4B61-B64F-8C5A8E1D455E}"/>
    <cellStyle name="Millares 21 2 3 4 2 2" xfId="29397" xr:uid="{D9BEC1C8-737D-4F41-B569-F9B55BBE6094}"/>
    <cellStyle name="Millares 21 2 3 4 3" xfId="24924" xr:uid="{9E9FD529-6A0B-4837-AAEE-BAEC0B3332CD}"/>
    <cellStyle name="Millares 21 2 3 5" xfId="18198" xr:uid="{7F23EC14-4CAE-47E0-B5DA-E241256142BB}"/>
    <cellStyle name="Millares 21 2 3 5 2" xfId="27148" xr:uid="{2313942A-4DD5-4130-8FE7-08C402392BEA}"/>
    <cellStyle name="Millares 21 2 3 6" xfId="22675" xr:uid="{F2352672-7594-4AF3-A02F-C162307BABFD}"/>
    <cellStyle name="Millares 21 2 4" xfId="13999" xr:uid="{7950ED1F-63E1-4A22-93B1-BDC89B7042ED}"/>
    <cellStyle name="Millares 21 2 4 2" xfId="15116" xr:uid="{30C0F37B-0704-46AE-97F4-F953CE6816DB}"/>
    <cellStyle name="Millares 21 2 4 2 2" xfId="17365" xr:uid="{B304ED88-D616-4203-BAEE-D82C2CBCA9F3}"/>
    <cellStyle name="Millares 21 2 4 2 2 2" xfId="21838" xr:uid="{A42EE852-1CD8-48EF-A0B1-3B51BB02B56E}"/>
    <cellStyle name="Millares 21 2 4 2 2 2 2" xfId="30788" xr:uid="{0038D0EF-1160-48FF-9645-8050CC8D76C6}"/>
    <cellStyle name="Millares 21 2 4 2 2 3" xfId="26315" xr:uid="{00A0D624-683B-42A2-8F06-895CA2F0ED4B}"/>
    <cellStyle name="Millares 21 2 4 2 3" xfId="19589" xr:uid="{7B3A49E8-22B3-4578-8CFC-383416402122}"/>
    <cellStyle name="Millares 21 2 4 2 3 2" xfId="28539" xr:uid="{9F331A84-9DF5-46EF-9EA5-9C8E3CC8A500}"/>
    <cellStyle name="Millares 21 2 4 2 4" xfId="24066" xr:uid="{34E30665-C87F-4468-ABEA-BF7B7F6F6AF1}"/>
    <cellStyle name="Millares 21 2 4 3" xfId="16248" xr:uid="{45759D81-B208-40D8-83D2-A5EEAA30F19A}"/>
    <cellStyle name="Millares 21 2 4 3 2" xfId="20721" xr:uid="{6135F127-F34E-49F5-AB1C-F87A0D08F659}"/>
    <cellStyle name="Millares 21 2 4 3 2 2" xfId="29671" xr:uid="{D4241AEF-B43E-42DA-AEEE-A7925CBFD571}"/>
    <cellStyle name="Millares 21 2 4 3 3" xfId="25198" xr:uid="{06C3B128-FD20-470F-9162-6A1CC58A3B60}"/>
    <cellStyle name="Millares 21 2 4 4" xfId="18472" xr:uid="{5996EE5B-295D-4CDB-ABDB-B59AAB3677A7}"/>
    <cellStyle name="Millares 21 2 4 4 2" xfId="27422" xr:uid="{5C2AC53D-3B7F-4AC3-BD13-BF239AA39A2B}"/>
    <cellStyle name="Millares 21 2 4 5" xfId="22949" xr:uid="{36076202-160A-44ED-A430-FE9EE1FAF296}"/>
    <cellStyle name="Millares 21 2 5" xfId="14562" xr:uid="{26454C76-3E67-47F5-933A-6C48DCBE2F6C}"/>
    <cellStyle name="Millares 21 2 5 2" xfId="16811" xr:uid="{7302F047-7CBE-4A83-9B37-5592A19ACEC2}"/>
    <cellStyle name="Millares 21 2 5 2 2" xfId="21284" xr:uid="{C9D17B12-DF3E-4D32-B2BD-37DD922FF308}"/>
    <cellStyle name="Millares 21 2 5 2 2 2" xfId="30234" xr:uid="{98EE9CA9-FB1C-4386-B0A7-F60C97192728}"/>
    <cellStyle name="Millares 21 2 5 2 3" xfId="25761" xr:uid="{7386C961-A0DD-4079-A0B0-C43F7D917425}"/>
    <cellStyle name="Millares 21 2 5 3" xfId="19035" xr:uid="{046B18D8-84F0-4C86-8D1C-14A580295E8F}"/>
    <cellStyle name="Millares 21 2 5 3 2" xfId="27985" xr:uid="{21765CE8-42D2-4145-9F83-3741687BBBEA}"/>
    <cellStyle name="Millares 21 2 5 4" xfId="23512" xr:uid="{C4E25DF2-6FD7-450C-AFFC-C56EE944049C}"/>
    <cellStyle name="Millares 21 2 6" xfId="15694" xr:uid="{13E683FC-B6C4-479C-907C-09109C606A07}"/>
    <cellStyle name="Millares 21 2 6 2" xfId="20167" xr:uid="{5756D3F3-735B-47F2-94E7-2382F73B4F3B}"/>
    <cellStyle name="Millares 21 2 6 2 2" xfId="29117" xr:uid="{DB39C697-81D4-435C-8DFA-743F3719D40C}"/>
    <cellStyle name="Millares 21 2 6 3" xfId="24644" xr:uid="{72A7D48F-25EC-44CB-A22B-31431B9CF0E1}"/>
    <cellStyle name="Millares 21 2 7" xfId="17918" xr:uid="{5720116A-0378-4461-B1E9-7A85D08FBC28}"/>
    <cellStyle name="Millares 21 2 7 2" xfId="26868" xr:uid="{732D10BC-C8EC-4A73-8187-61225607F33F}"/>
    <cellStyle name="Millares 21 2 8" xfId="22395" xr:uid="{4704CDDC-6133-4767-A85F-7FE474FDA5E6}"/>
    <cellStyle name="Millares 21 3" xfId="13512" xr:uid="{89F5B482-81FE-4E50-BBE6-E64BD7FC8ABF}"/>
    <cellStyle name="Millares 21 3 2" xfId="13792" xr:uid="{0154F5F5-97AC-4CC5-ABA3-2C9D3B91CB07}"/>
    <cellStyle name="Millares 21 3 2 2" xfId="14346" xr:uid="{8D617FD7-6E63-458E-B1A8-D126CC9BBC78}"/>
    <cellStyle name="Millares 21 3 2 2 2" xfId="15463" xr:uid="{9D6176E4-876E-45F6-97AC-3FC4305FAB37}"/>
    <cellStyle name="Millares 21 3 2 2 2 2" xfId="17712" xr:uid="{15386E61-273B-482A-9DEF-4A1148477CB9}"/>
    <cellStyle name="Millares 21 3 2 2 2 2 2" xfId="22185" xr:uid="{07BD64CC-9D62-44D5-ABAF-81D614C231B6}"/>
    <cellStyle name="Millares 21 3 2 2 2 2 2 2" xfId="31135" xr:uid="{0802A991-107B-4898-9DD5-1F9113FAADBA}"/>
    <cellStyle name="Millares 21 3 2 2 2 2 3" xfId="26662" xr:uid="{EBA5C477-F105-4809-8B38-A495250EAA39}"/>
    <cellStyle name="Millares 21 3 2 2 2 3" xfId="19936" xr:uid="{0330FA62-CCB6-4942-87EE-9645DAE1C710}"/>
    <cellStyle name="Millares 21 3 2 2 2 3 2" xfId="28886" xr:uid="{28EC24EA-72CC-458D-8F38-ABCB73FE104A}"/>
    <cellStyle name="Millares 21 3 2 2 2 4" xfId="24413" xr:uid="{34A776C1-696C-4FBB-B75D-BDBB5B574E66}"/>
    <cellStyle name="Millares 21 3 2 2 3" xfId="16595" xr:uid="{48582073-307C-4B06-99CD-085DE3B3D7F9}"/>
    <cellStyle name="Millares 21 3 2 2 3 2" xfId="21068" xr:uid="{0F7258D0-D7BE-4A48-BF88-DEE0CD543763}"/>
    <cellStyle name="Millares 21 3 2 2 3 2 2" xfId="30018" xr:uid="{4DCA81FE-802C-4E3C-BF84-DB1046EF9853}"/>
    <cellStyle name="Millares 21 3 2 2 3 3" xfId="25545" xr:uid="{DEE63A85-C4C2-4D15-9D0B-EED193E70172}"/>
    <cellStyle name="Millares 21 3 2 2 4" xfId="18819" xr:uid="{16F0F2B7-1D10-4666-8128-974153E3E3EC}"/>
    <cellStyle name="Millares 21 3 2 2 4 2" xfId="27769" xr:uid="{EC77B44B-0D0F-405E-B02C-23545FFC5E1D}"/>
    <cellStyle name="Millares 21 3 2 2 5" xfId="23296" xr:uid="{2A045BE9-4FCB-4F2C-A720-FEDA3A71A4F1}"/>
    <cellStyle name="Millares 21 3 2 3" xfId="14909" xr:uid="{60DDCEEF-83DB-4DB9-9FB2-E2BDC5B912D0}"/>
    <cellStyle name="Millares 21 3 2 3 2" xfId="17158" xr:uid="{FFB507AA-40E6-4930-B5F4-8ACA16A684DF}"/>
    <cellStyle name="Millares 21 3 2 3 2 2" xfId="21631" xr:uid="{A0009F65-E688-4B3E-B617-585B0572E509}"/>
    <cellStyle name="Millares 21 3 2 3 2 2 2" xfId="30581" xr:uid="{3855A4DD-59FF-41D3-869E-68FCCFBB2817}"/>
    <cellStyle name="Millares 21 3 2 3 2 3" xfId="26108" xr:uid="{E7CA9575-180A-4366-A405-B18BB65415EE}"/>
    <cellStyle name="Millares 21 3 2 3 3" xfId="19382" xr:uid="{D34F05CF-BB20-4B01-B774-3302FE930B99}"/>
    <cellStyle name="Millares 21 3 2 3 3 2" xfId="28332" xr:uid="{6D5740C9-A20D-420A-BDDB-38F83DA74A18}"/>
    <cellStyle name="Millares 21 3 2 3 4" xfId="23859" xr:uid="{64B04E06-5EEE-405C-954B-18DB51ECCC14}"/>
    <cellStyle name="Millares 21 3 2 4" xfId="16041" xr:uid="{29533B4E-4C4C-454D-86C0-205B0BB5DE64}"/>
    <cellStyle name="Millares 21 3 2 4 2" xfId="20514" xr:uid="{044F8DBC-8674-4BAB-8DCB-DACF36A7C0C3}"/>
    <cellStyle name="Millares 21 3 2 4 2 2" xfId="29464" xr:uid="{844A9988-8AE4-4491-9B78-CC74297D11B7}"/>
    <cellStyle name="Millares 21 3 2 4 3" xfId="24991" xr:uid="{309A71ED-031E-4E45-8DB3-94658C12309E}"/>
    <cellStyle name="Millares 21 3 2 5" xfId="18265" xr:uid="{F33FCEFD-5A74-4204-92AD-F786E46A0BC1}"/>
    <cellStyle name="Millares 21 3 2 5 2" xfId="27215" xr:uid="{B1DA8296-85C3-404A-A1E9-C7EBB16B0B1E}"/>
    <cellStyle name="Millares 21 3 2 6" xfId="22742" xr:uid="{4D8A4642-7B7D-4F50-8AC2-52E695B77355}"/>
    <cellStyle name="Millares 21 3 3" xfId="14066" xr:uid="{FEFE2C6B-7A71-4156-B060-52E70211FA00}"/>
    <cellStyle name="Millares 21 3 3 2" xfId="15183" xr:uid="{3BF3E12A-7B6A-4479-8D32-74CD429B736B}"/>
    <cellStyle name="Millares 21 3 3 2 2" xfId="17432" xr:uid="{B41F1EB5-8030-4349-8C50-C6A3222CAEAA}"/>
    <cellStyle name="Millares 21 3 3 2 2 2" xfId="21905" xr:uid="{9108D34D-F4B9-4743-97CC-93FA3EBBD69B}"/>
    <cellStyle name="Millares 21 3 3 2 2 2 2" xfId="30855" xr:uid="{8466C37E-FEB4-4B62-B2EA-812458291FAC}"/>
    <cellStyle name="Millares 21 3 3 2 2 3" xfId="26382" xr:uid="{04535015-1BA9-4B85-9F9E-096ACB189191}"/>
    <cellStyle name="Millares 21 3 3 2 3" xfId="19656" xr:uid="{0A32C780-B26D-4238-BC90-3BD6B83ACA84}"/>
    <cellStyle name="Millares 21 3 3 2 3 2" xfId="28606" xr:uid="{E352D081-1B42-496C-AE36-A5391BEA0ED2}"/>
    <cellStyle name="Millares 21 3 3 2 4" xfId="24133" xr:uid="{EEDFDEA6-7F6C-4045-9343-F65C1B47F653}"/>
    <cellStyle name="Millares 21 3 3 3" xfId="16315" xr:uid="{2DAD52F9-38C7-47FC-8FFA-5CD9B982BED5}"/>
    <cellStyle name="Millares 21 3 3 3 2" xfId="20788" xr:uid="{D02450A8-DD8B-43DE-AC18-157C7AD24605}"/>
    <cellStyle name="Millares 21 3 3 3 2 2" xfId="29738" xr:uid="{57D32746-F988-47D6-A4FB-80F3AD54230C}"/>
    <cellStyle name="Millares 21 3 3 3 3" xfId="25265" xr:uid="{3A915261-7172-439B-9F2C-28C3757212B4}"/>
    <cellStyle name="Millares 21 3 3 4" xfId="18539" xr:uid="{8CDA8A15-2770-4626-9785-B367816820B6}"/>
    <cellStyle name="Millares 21 3 3 4 2" xfId="27489" xr:uid="{839265A6-AC9A-4F94-AB91-F9989E7E1376}"/>
    <cellStyle name="Millares 21 3 3 5" xfId="23016" xr:uid="{138AC6DE-4894-4356-B4DE-30365573A5B4}"/>
    <cellStyle name="Millares 21 3 4" xfId="14629" xr:uid="{C9659CDB-71F0-47FE-A3B2-368B9178ECA5}"/>
    <cellStyle name="Millares 21 3 4 2" xfId="16878" xr:uid="{DD6A2087-9DD0-4067-A498-7646B54636B0}"/>
    <cellStyle name="Millares 21 3 4 2 2" xfId="21351" xr:uid="{F6CE199B-8826-43B3-A258-A38753B92F21}"/>
    <cellStyle name="Millares 21 3 4 2 2 2" xfId="30301" xr:uid="{6E6DAEC8-D2BC-4417-8AE3-8B3A14D6872E}"/>
    <cellStyle name="Millares 21 3 4 2 3" xfId="25828" xr:uid="{E7BB388D-F69A-48DC-9828-3492092E351D}"/>
    <cellStyle name="Millares 21 3 4 3" xfId="19102" xr:uid="{F762E5ED-20DF-4B83-845D-7D2A932ACF2B}"/>
    <cellStyle name="Millares 21 3 4 3 2" xfId="28052" xr:uid="{AB15A0CD-D118-4E94-B695-AB02726F7BB2}"/>
    <cellStyle name="Millares 21 3 4 4" xfId="23579" xr:uid="{B0CB5EBE-EC12-4C94-A69E-CC0F8F252A5D}"/>
    <cellStyle name="Millares 21 3 5" xfId="15761" xr:uid="{025E81EC-137A-4A82-BDFC-471C7711B56A}"/>
    <cellStyle name="Millares 21 3 5 2" xfId="20234" xr:uid="{F2F11817-0C57-4BCB-A94B-A7D8A6E85B16}"/>
    <cellStyle name="Millares 21 3 5 2 2" xfId="29184" xr:uid="{AFB12AC6-4334-4872-99CD-2AB8D3298E7A}"/>
    <cellStyle name="Millares 21 3 5 3" xfId="24711" xr:uid="{510840A9-4C20-437C-884C-4A058A69CC0E}"/>
    <cellStyle name="Millares 21 3 6" xfId="17985" xr:uid="{F22306B9-0476-4E94-AB04-01870129E676}"/>
    <cellStyle name="Millares 21 3 6 2" xfId="26935" xr:uid="{1FB8C331-F313-4E8D-857E-B09F3FFB17F8}"/>
    <cellStyle name="Millares 21 3 7" xfId="22462" xr:uid="{208D36E6-70B8-418E-B5FE-B7F927601CC6}"/>
    <cellStyle name="Millares 21 4" xfId="13652" xr:uid="{5074CF32-F91A-4D33-91C7-0B108BAD0285}"/>
    <cellStyle name="Millares 21 4 2" xfId="14206" xr:uid="{CDBC5697-DE10-4915-B7FB-DBA8764D065E}"/>
    <cellStyle name="Millares 21 4 2 2" xfId="15323" xr:uid="{FD24D184-2AF1-4225-B23B-8D5266E6FEC5}"/>
    <cellStyle name="Millares 21 4 2 2 2" xfId="17572" xr:uid="{23C5DD63-CF5D-457D-BD9A-5F3BE1304F8C}"/>
    <cellStyle name="Millares 21 4 2 2 2 2" xfId="22045" xr:uid="{EC0FCAA0-1DE9-42C9-94A9-5A6766FB7CB4}"/>
    <cellStyle name="Millares 21 4 2 2 2 2 2" xfId="30995" xr:uid="{551F6481-8E63-439D-8BD0-A5261A928DDB}"/>
    <cellStyle name="Millares 21 4 2 2 2 3" xfId="26522" xr:uid="{045AF539-35A8-4070-8ADF-B78F41E34AE4}"/>
    <cellStyle name="Millares 21 4 2 2 3" xfId="19796" xr:uid="{59E3F7F3-6BC6-4AD2-959B-97F6A3F83090}"/>
    <cellStyle name="Millares 21 4 2 2 3 2" xfId="28746" xr:uid="{33023C6C-CC2E-4002-8A28-612CB958F87B}"/>
    <cellStyle name="Millares 21 4 2 2 4" xfId="24273" xr:uid="{2F0D18F7-6F82-498D-9E93-58B2FFEE60C8}"/>
    <cellStyle name="Millares 21 4 2 3" xfId="16455" xr:uid="{31A5188E-E892-4D43-860E-DACBD48F69DF}"/>
    <cellStyle name="Millares 21 4 2 3 2" xfId="20928" xr:uid="{BFDFF1D5-7577-4B11-BB6E-86046F0BC357}"/>
    <cellStyle name="Millares 21 4 2 3 2 2" xfId="29878" xr:uid="{7D780F3F-2916-4519-87E6-7095341B3F93}"/>
    <cellStyle name="Millares 21 4 2 3 3" xfId="25405" xr:uid="{37CBFAE4-18D1-43A9-9F96-3A86F597414B}"/>
    <cellStyle name="Millares 21 4 2 4" xfId="18679" xr:uid="{339A3060-84AD-4306-8A8F-6FD44CF94289}"/>
    <cellStyle name="Millares 21 4 2 4 2" xfId="27629" xr:uid="{B08AA13C-36ED-4BBF-91D3-E9179E0C392B}"/>
    <cellStyle name="Millares 21 4 2 5" xfId="23156" xr:uid="{4F3EF349-2B6F-41EC-8E03-844C7F26BBC5}"/>
    <cellStyle name="Millares 21 4 3" xfId="14769" xr:uid="{22A49AC3-ADC9-4715-8D2E-1711F80BFE78}"/>
    <cellStyle name="Millares 21 4 3 2" xfId="17018" xr:uid="{16FB313B-F62B-4261-97C7-06BA4390641F}"/>
    <cellStyle name="Millares 21 4 3 2 2" xfId="21491" xr:uid="{E40EBA44-1900-4A9E-95D3-E8C6B9127A88}"/>
    <cellStyle name="Millares 21 4 3 2 2 2" xfId="30441" xr:uid="{E8479351-F396-4164-8750-2AA576AAC934}"/>
    <cellStyle name="Millares 21 4 3 2 3" xfId="25968" xr:uid="{E8A05ABB-0CA3-4FC6-96EE-78511BE34AE4}"/>
    <cellStyle name="Millares 21 4 3 3" xfId="19242" xr:uid="{1C99FF32-C549-44B0-A02C-535CB244C2A5}"/>
    <cellStyle name="Millares 21 4 3 3 2" xfId="28192" xr:uid="{1789B53B-CF49-46C2-9735-92285B1BAEB7}"/>
    <cellStyle name="Millares 21 4 3 4" xfId="23719" xr:uid="{5DB0F85F-F928-4329-A823-B1D5FA131FDD}"/>
    <cellStyle name="Millares 21 4 4" xfId="15901" xr:uid="{7BF78BF8-E4DE-4232-8657-73AED0744BE9}"/>
    <cellStyle name="Millares 21 4 4 2" xfId="20374" xr:uid="{E88C3DA1-F96C-4F90-BA00-DD362EEB6D2B}"/>
    <cellStyle name="Millares 21 4 4 2 2" xfId="29324" xr:uid="{0F53EFAD-4265-4E81-B96B-41D95F356110}"/>
    <cellStyle name="Millares 21 4 4 3" xfId="24851" xr:uid="{71B9B754-4D6B-41EF-93E5-1C31C1B9AE1A}"/>
    <cellStyle name="Millares 21 4 5" xfId="18125" xr:uid="{B4662AB7-A1C5-444B-B01C-52C0BD6EF2EA}"/>
    <cellStyle name="Millares 21 4 5 2" xfId="27075" xr:uid="{7B9D83B0-BE6B-41A2-BE39-23FF45B93AB6}"/>
    <cellStyle name="Millares 21 4 6" xfId="22602" xr:uid="{D9CCEA58-2DD9-4BF8-AE65-6114F104A17E}"/>
    <cellStyle name="Millares 21 5" xfId="13926" xr:uid="{473862F3-9FE3-4A18-BE00-73C9579DDD33}"/>
    <cellStyle name="Millares 21 5 2" xfId="15043" xr:uid="{45027970-B87B-411C-9DEB-06C1299AAFF1}"/>
    <cellStyle name="Millares 21 5 2 2" xfId="17292" xr:uid="{2D9AB9FA-5989-470E-AC23-D631C7474AE3}"/>
    <cellStyle name="Millares 21 5 2 2 2" xfId="21765" xr:uid="{218106D5-820C-4CA8-9136-6804084FE7DE}"/>
    <cellStyle name="Millares 21 5 2 2 2 2" xfId="30715" xr:uid="{5990309C-A645-4F56-AE86-AE192200E219}"/>
    <cellStyle name="Millares 21 5 2 2 3" xfId="26242" xr:uid="{36192E95-B942-44CB-825E-5C6B9A92762D}"/>
    <cellStyle name="Millares 21 5 2 3" xfId="19516" xr:uid="{F9ADF33D-A2D4-4019-A707-463B10EF4F57}"/>
    <cellStyle name="Millares 21 5 2 3 2" xfId="28466" xr:uid="{C3967538-FF1D-412B-8F02-D3567CCFE8F3}"/>
    <cellStyle name="Millares 21 5 2 4" xfId="23993" xr:uid="{28BE4D2C-5184-4BB1-91FB-9CD071F7B9D5}"/>
    <cellStyle name="Millares 21 5 3" xfId="16175" xr:uid="{7116480F-6CE5-4589-89C5-BE2AC5DA665C}"/>
    <cellStyle name="Millares 21 5 3 2" xfId="20648" xr:uid="{979F508C-B7BF-4FFC-91D0-442099FBF9A8}"/>
    <cellStyle name="Millares 21 5 3 2 2" xfId="29598" xr:uid="{5FBB9D0A-0928-4FB3-90F4-504171CF8DD4}"/>
    <cellStyle name="Millares 21 5 3 3" xfId="25125" xr:uid="{B927B330-CCEA-495D-969D-E18A7DC2363E}"/>
    <cellStyle name="Millares 21 5 4" xfId="18399" xr:uid="{661C998E-EAFD-486D-8A19-6FAD6F618C79}"/>
    <cellStyle name="Millares 21 5 4 2" xfId="27349" xr:uid="{BAD9034C-81D0-4296-828B-9AFC6366FE6A}"/>
    <cellStyle name="Millares 21 5 5" xfId="22876" xr:uid="{607204D4-9AC5-4D4E-8A04-E2F301126C50}"/>
    <cellStyle name="Millares 21 6" xfId="14489" xr:uid="{548844AA-D2E2-4446-B1E7-0C830C02FD21}"/>
    <cellStyle name="Millares 21 6 2" xfId="16738" xr:uid="{F3D50D1E-8666-41F9-9684-6DB6515FC5E0}"/>
    <cellStyle name="Millares 21 6 2 2" xfId="21211" xr:uid="{D6CECA71-0240-414A-8DCE-49EC81ED60DB}"/>
    <cellStyle name="Millares 21 6 2 2 2" xfId="30161" xr:uid="{2250082C-9389-4404-97F3-A3B4B7E26757}"/>
    <cellStyle name="Millares 21 6 2 3" xfId="25688" xr:uid="{F5EC220E-123D-454D-90A2-82501175D5B9}"/>
    <cellStyle name="Millares 21 6 3" xfId="18962" xr:uid="{ABCFC0CE-9BEF-4A46-BBD9-3DFE799A31B0}"/>
    <cellStyle name="Millares 21 6 3 2" xfId="27912" xr:uid="{F868AF39-3A50-47C5-B33C-14FE1A187799}"/>
    <cellStyle name="Millares 21 6 4" xfId="23439" xr:uid="{DEA13947-D449-41F5-A420-C5E39939E546}"/>
    <cellStyle name="Millares 21 7" xfId="15621" xr:uid="{ADE7246E-F0B5-4809-9A48-1936C9002FF9}"/>
    <cellStyle name="Millares 21 7 2" xfId="20094" xr:uid="{FEDC666D-2D3D-4F74-9BE3-40B0350875F6}"/>
    <cellStyle name="Millares 21 7 2 2" xfId="29044" xr:uid="{7738AC0C-4933-4EAB-BA71-5688A7476ACD}"/>
    <cellStyle name="Millares 21 7 3" xfId="24571" xr:uid="{137D91FD-3C10-4D5F-8C47-1F167A2E7AC6}"/>
    <cellStyle name="Millares 21 8" xfId="17845" xr:uid="{8F56325D-6FDB-4706-9175-CE41A1B0697C}"/>
    <cellStyle name="Millares 21 8 2" xfId="26795" xr:uid="{4BB247CE-6A0C-41F6-A913-9206DFFFEA6D}"/>
    <cellStyle name="Millares 21 9" xfId="22322" xr:uid="{9A27DEB9-D010-4C58-8AC5-882D269F3857}"/>
    <cellStyle name="Millares 22" xfId="13388" xr:uid="{E60070FA-A41E-40CD-9A78-793FC2B4E2CD}"/>
    <cellStyle name="Millares 22 2" xfId="13461" xr:uid="{BA35045D-CDCB-4532-B202-550E83E59CE5}"/>
    <cellStyle name="Millares 22 2 2" xfId="13601" xr:uid="{F326CD95-5842-44E3-81D9-F626569520F6}"/>
    <cellStyle name="Millares 22 2 2 2" xfId="13881" xr:uid="{848E03DE-31FE-49A9-B61B-9BBABB69F9CF}"/>
    <cellStyle name="Millares 22 2 2 2 2" xfId="14435" xr:uid="{4C106ED5-7A90-4CEC-B811-90EB04BF3742}"/>
    <cellStyle name="Millares 22 2 2 2 2 2" xfId="15552" xr:uid="{0221B6C3-E847-4752-B510-5E3F9D8927E7}"/>
    <cellStyle name="Millares 22 2 2 2 2 2 2" xfId="17801" xr:uid="{B991A082-1204-410B-997B-E78883C9238D}"/>
    <cellStyle name="Millares 22 2 2 2 2 2 2 2" xfId="22274" xr:uid="{575DAF35-D07F-487D-A1E3-7EFD14B77AC5}"/>
    <cellStyle name="Millares 22 2 2 2 2 2 2 2 2" xfId="31224" xr:uid="{1CB5CDA0-C9E3-480C-8A3B-6CC24FC119F1}"/>
    <cellStyle name="Millares 22 2 2 2 2 2 2 3" xfId="26751" xr:uid="{B32E5226-476B-4912-8245-6880BD3D1CB4}"/>
    <cellStyle name="Millares 22 2 2 2 2 2 3" xfId="20025" xr:uid="{84A814BB-FCB3-45FF-AB46-C8CE18B0E00B}"/>
    <cellStyle name="Millares 22 2 2 2 2 2 3 2" xfId="28975" xr:uid="{31CD7B9F-7BC9-4646-9B21-AA40A4C99000}"/>
    <cellStyle name="Millares 22 2 2 2 2 2 4" xfId="24502" xr:uid="{82978256-7E22-4D16-9865-79DEE42F73F9}"/>
    <cellStyle name="Millares 22 2 2 2 2 3" xfId="16684" xr:uid="{69ECAC20-8147-40BA-A67B-AEFB65EF8CB9}"/>
    <cellStyle name="Millares 22 2 2 2 2 3 2" xfId="21157" xr:uid="{3D02F517-1B37-43AF-A3E6-B219CF88861E}"/>
    <cellStyle name="Millares 22 2 2 2 2 3 2 2" xfId="30107" xr:uid="{6E18BA26-69E2-4700-AC64-6233EA926C5C}"/>
    <cellStyle name="Millares 22 2 2 2 2 3 3" xfId="25634" xr:uid="{8C52184F-0D7B-4156-98DB-EB647CE13D02}"/>
    <cellStyle name="Millares 22 2 2 2 2 4" xfId="18908" xr:uid="{418BF5A6-A5AB-413A-AF66-B3C45FCD3942}"/>
    <cellStyle name="Millares 22 2 2 2 2 4 2" xfId="27858" xr:uid="{F6C3118D-6986-44D3-BF47-B25F7062588E}"/>
    <cellStyle name="Millares 22 2 2 2 2 5" xfId="23385" xr:uid="{F61220DE-D1DF-4583-B4B0-E18EDF0A8E70}"/>
    <cellStyle name="Millares 22 2 2 2 3" xfId="14998" xr:uid="{511617B2-51DC-4439-993A-D38CEB59D344}"/>
    <cellStyle name="Millares 22 2 2 2 3 2" xfId="17247" xr:uid="{4C8CA1C5-7F53-4C3A-8E13-4BB85C55C9CC}"/>
    <cellStyle name="Millares 22 2 2 2 3 2 2" xfId="21720" xr:uid="{E39A57CD-D736-48DC-B887-1F7EC16B7C13}"/>
    <cellStyle name="Millares 22 2 2 2 3 2 2 2" xfId="30670" xr:uid="{561ED402-CBED-40B0-BD04-1FE4A2D1D0E2}"/>
    <cellStyle name="Millares 22 2 2 2 3 2 3" xfId="26197" xr:uid="{46528E68-7AE4-4956-8C6B-35106EB30D19}"/>
    <cellStyle name="Millares 22 2 2 2 3 3" xfId="19471" xr:uid="{5D02D352-0883-497E-B4C2-38B2321EAF0B}"/>
    <cellStyle name="Millares 22 2 2 2 3 3 2" xfId="28421" xr:uid="{68C96E83-76B1-4A48-BB0F-2AC0E4E2301C}"/>
    <cellStyle name="Millares 22 2 2 2 3 4" xfId="23948" xr:uid="{1454E15F-08E0-4F65-B5BC-C66EB0960D67}"/>
    <cellStyle name="Millares 22 2 2 2 4" xfId="16130" xr:uid="{D8EBE39A-9388-4006-ABD1-C5ECCD24FFBC}"/>
    <cellStyle name="Millares 22 2 2 2 4 2" xfId="20603" xr:uid="{5212BCC9-6AC9-49D3-878D-17F82267E706}"/>
    <cellStyle name="Millares 22 2 2 2 4 2 2" xfId="29553" xr:uid="{634BE6F0-E45B-48DC-9DB5-B6CC2211873D}"/>
    <cellStyle name="Millares 22 2 2 2 4 3" xfId="25080" xr:uid="{5D7EAB9D-237B-40C4-BCF5-C052B0EC3BE7}"/>
    <cellStyle name="Millares 22 2 2 2 5" xfId="18354" xr:uid="{07396B78-5DA5-4733-B735-D7BE6624EE12}"/>
    <cellStyle name="Millares 22 2 2 2 5 2" xfId="27304" xr:uid="{3B78E8F7-FB66-4571-BB59-65633DA86CD8}"/>
    <cellStyle name="Millares 22 2 2 2 6" xfId="22831" xr:uid="{DA536670-2A5A-469C-9131-D39A991AF3D2}"/>
    <cellStyle name="Millares 22 2 2 3" xfId="14155" xr:uid="{F1CD93B3-658B-4249-B3D3-E65979B13A5F}"/>
    <cellStyle name="Millares 22 2 2 3 2" xfId="15272" xr:uid="{5BFB4713-BE53-4795-8CEA-50B9DB93F0A3}"/>
    <cellStyle name="Millares 22 2 2 3 2 2" xfId="17521" xr:uid="{6088B6E2-507B-4ACA-B040-05C5D1EF15C8}"/>
    <cellStyle name="Millares 22 2 2 3 2 2 2" xfId="21994" xr:uid="{5A09F096-38C7-41C7-94B9-B12242BE5231}"/>
    <cellStyle name="Millares 22 2 2 3 2 2 2 2" xfId="30944" xr:uid="{DD77DC80-D770-49E7-9606-E6947008EE7C}"/>
    <cellStyle name="Millares 22 2 2 3 2 2 3" xfId="26471" xr:uid="{72C7F8DB-E208-4BA8-BAE5-0F5808B26C8C}"/>
    <cellStyle name="Millares 22 2 2 3 2 3" xfId="19745" xr:uid="{004A4DA2-8C91-4089-BEF1-46AC4373EA0B}"/>
    <cellStyle name="Millares 22 2 2 3 2 3 2" xfId="28695" xr:uid="{69DE62C9-025C-4260-9CE5-22E0F98AB315}"/>
    <cellStyle name="Millares 22 2 2 3 2 4" xfId="24222" xr:uid="{CDD03DE8-6079-4868-AA51-4795741AA078}"/>
    <cellStyle name="Millares 22 2 2 3 3" xfId="16404" xr:uid="{52AB6CF7-29C5-401B-9892-490479354164}"/>
    <cellStyle name="Millares 22 2 2 3 3 2" xfId="20877" xr:uid="{C106235B-FB55-4B56-975C-D688E6B57C9F}"/>
    <cellStyle name="Millares 22 2 2 3 3 2 2" xfId="29827" xr:uid="{6C85B6B9-2D5B-4808-8414-763A6E9E4DBC}"/>
    <cellStyle name="Millares 22 2 2 3 3 3" xfId="25354" xr:uid="{3782E73F-1D2F-428E-B534-9572B66BE7BB}"/>
    <cellStyle name="Millares 22 2 2 3 4" xfId="18628" xr:uid="{10700366-9A39-44C7-80A6-029A84C0D1F4}"/>
    <cellStyle name="Millares 22 2 2 3 4 2" xfId="27578" xr:uid="{47DEF8E3-228A-41FA-8763-F735D94513F0}"/>
    <cellStyle name="Millares 22 2 2 3 5" xfId="23105" xr:uid="{D273E764-FD10-4F44-A000-998254AD4CFB}"/>
    <cellStyle name="Millares 22 2 2 4" xfId="14718" xr:uid="{8868FD0B-EA2A-4893-85E5-137137BB94B5}"/>
    <cellStyle name="Millares 22 2 2 4 2" xfId="16967" xr:uid="{0EC9F3CD-48D6-4299-9626-26EF13AC1FD9}"/>
    <cellStyle name="Millares 22 2 2 4 2 2" xfId="21440" xr:uid="{C54F9C55-9150-4BEE-873F-AB06FCF1190B}"/>
    <cellStyle name="Millares 22 2 2 4 2 2 2" xfId="30390" xr:uid="{3C8ECB8F-2FAC-4271-8979-9F53EEBD99C1}"/>
    <cellStyle name="Millares 22 2 2 4 2 3" xfId="25917" xr:uid="{D8856478-532F-41F9-B9CD-B42351F1845D}"/>
    <cellStyle name="Millares 22 2 2 4 3" xfId="19191" xr:uid="{BCDA4E8E-9137-473D-BB3F-6B02C031A101}"/>
    <cellStyle name="Millares 22 2 2 4 3 2" xfId="28141" xr:uid="{A5407E07-B078-4707-9D74-10CDC0AC4C98}"/>
    <cellStyle name="Millares 22 2 2 4 4" xfId="23668" xr:uid="{D7FB1A2A-E669-4DBD-B3AC-87D9F2911949}"/>
    <cellStyle name="Millares 22 2 2 5" xfId="15850" xr:uid="{3D50B47F-4319-41BB-AA8A-785B922920FB}"/>
    <cellStyle name="Millares 22 2 2 5 2" xfId="20323" xr:uid="{C7DDC229-19CE-4066-99F3-24D7DDE9EE31}"/>
    <cellStyle name="Millares 22 2 2 5 2 2" xfId="29273" xr:uid="{5DE7FA92-AB47-417E-A5A5-229A372059F4}"/>
    <cellStyle name="Millares 22 2 2 5 3" xfId="24800" xr:uid="{B1F9E8FE-ADF1-4FD1-8BEA-3532AB104957}"/>
    <cellStyle name="Millares 22 2 2 6" xfId="18074" xr:uid="{A3ECE4C6-CBF7-4241-8956-36161CB1E4BD}"/>
    <cellStyle name="Millares 22 2 2 6 2" xfId="27024" xr:uid="{F1107E09-BB9A-4E01-87F9-8D057897E288}"/>
    <cellStyle name="Millares 22 2 2 7" xfId="22551" xr:uid="{27BC656A-ACB0-45EB-BFAE-F0D8AE5CEA01}"/>
    <cellStyle name="Millares 22 2 3" xfId="13741" xr:uid="{9D91277A-F149-4C6A-BE46-2047C2407C40}"/>
    <cellStyle name="Millares 22 2 3 2" xfId="14295" xr:uid="{F215C7F7-09F9-4052-98E2-E6388E3ABFF0}"/>
    <cellStyle name="Millares 22 2 3 2 2" xfId="15412" xr:uid="{884A43F2-9DF5-49F6-B221-7B075DCA8D90}"/>
    <cellStyle name="Millares 22 2 3 2 2 2" xfId="17661" xr:uid="{343F6BE0-7911-49D3-A2D5-BB9FFF63336E}"/>
    <cellStyle name="Millares 22 2 3 2 2 2 2" xfId="22134" xr:uid="{93050B2B-17C7-4A6B-A387-DB3E1D687F5E}"/>
    <cellStyle name="Millares 22 2 3 2 2 2 2 2" xfId="31084" xr:uid="{1677FDB1-6854-43CC-B1B6-C6AE7F34AC87}"/>
    <cellStyle name="Millares 22 2 3 2 2 2 3" xfId="26611" xr:uid="{0D219796-2CFC-487D-9C5F-554F6D81A983}"/>
    <cellStyle name="Millares 22 2 3 2 2 3" xfId="19885" xr:uid="{EEE4AE80-5A83-4232-B0A4-EE62B06B5914}"/>
    <cellStyle name="Millares 22 2 3 2 2 3 2" xfId="28835" xr:uid="{BDF1F1AB-72D3-48DC-B655-45C74FA59090}"/>
    <cellStyle name="Millares 22 2 3 2 2 4" xfId="24362" xr:uid="{C8113E45-6AB0-42A3-8793-5BD7E9ECC86C}"/>
    <cellStyle name="Millares 22 2 3 2 3" xfId="16544" xr:uid="{55E56C3B-7845-4971-A5D2-CAEDEE5FDB9C}"/>
    <cellStyle name="Millares 22 2 3 2 3 2" xfId="21017" xr:uid="{CAF78287-2C1F-456E-A58E-FCC19B5E7D59}"/>
    <cellStyle name="Millares 22 2 3 2 3 2 2" xfId="29967" xr:uid="{F4BCFB05-AC12-409F-AFC1-3136E951B3D3}"/>
    <cellStyle name="Millares 22 2 3 2 3 3" xfId="25494" xr:uid="{2FFC474A-4E34-4B87-8CC8-92F7B647C65B}"/>
    <cellStyle name="Millares 22 2 3 2 4" xfId="18768" xr:uid="{7676BFF7-F309-434A-A461-6C108FDEB7C8}"/>
    <cellStyle name="Millares 22 2 3 2 4 2" xfId="27718" xr:uid="{B7C74E35-6E34-42C1-911F-8A805ADA7F94}"/>
    <cellStyle name="Millares 22 2 3 2 5" xfId="23245" xr:uid="{FBF10C95-F1CB-4B0B-B2E7-37562FB83C78}"/>
    <cellStyle name="Millares 22 2 3 3" xfId="14858" xr:uid="{40A3054A-19FE-4A88-807D-04AD379A4BBD}"/>
    <cellStyle name="Millares 22 2 3 3 2" xfId="17107" xr:uid="{611B2752-3FF4-42DC-8794-6964B4EC3B68}"/>
    <cellStyle name="Millares 22 2 3 3 2 2" xfId="21580" xr:uid="{DD1692F7-C5C2-438A-B6BE-D65C91E06F22}"/>
    <cellStyle name="Millares 22 2 3 3 2 2 2" xfId="30530" xr:uid="{1E739B2C-CFB1-4753-B747-75247B4DA67A}"/>
    <cellStyle name="Millares 22 2 3 3 2 3" xfId="26057" xr:uid="{286CE170-B5CB-4F91-B859-01D6281B2A5C}"/>
    <cellStyle name="Millares 22 2 3 3 3" xfId="19331" xr:uid="{3E28FB81-859C-4594-9E77-B22B525F79C6}"/>
    <cellStyle name="Millares 22 2 3 3 3 2" xfId="28281" xr:uid="{41CC3A74-26B8-4AFB-BCCE-82B3D8530C50}"/>
    <cellStyle name="Millares 22 2 3 3 4" xfId="23808" xr:uid="{D73F0F76-263E-44F0-B406-C798DF45FA17}"/>
    <cellStyle name="Millares 22 2 3 4" xfId="15990" xr:uid="{4C134BC7-F185-4D49-8BEA-7C1023BC3E21}"/>
    <cellStyle name="Millares 22 2 3 4 2" xfId="20463" xr:uid="{4A96EB9E-A9A2-4EAC-BD04-5A162A8871FC}"/>
    <cellStyle name="Millares 22 2 3 4 2 2" xfId="29413" xr:uid="{1185019D-BAF8-44C2-BAC8-9B8BEE2A850F}"/>
    <cellStyle name="Millares 22 2 3 4 3" xfId="24940" xr:uid="{B56A244E-BA3D-4B33-BF98-B68740234AFB}"/>
    <cellStyle name="Millares 22 2 3 5" xfId="18214" xr:uid="{87ED04EE-BB16-415F-A7A8-C24DE00D5138}"/>
    <cellStyle name="Millares 22 2 3 5 2" xfId="27164" xr:uid="{C3BB07E1-8C46-4307-9DF4-C8E61CA3B71A}"/>
    <cellStyle name="Millares 22 2 3 6" xfId="22691" xr:uid="{2E8A3DA5-B9F0-4B5A-B2BB-FDF2E3217D9E}"/>
    <cellStyle name="Millares 22 2 4" xfId="14015" xr:uid="{30BA5441-17E1-4B9A-ABF0-4D02D8177D06}"/>
    <cellStyle name="Millares 22 2 4 2" xfId="15132" xr:uid="{1DCC5ACE-DD56-47E9-BE1A-C136000FB187}"/>
    <cellStyle name="Millares 22 2 4 2 2" xfId="17381" xr:uid="{75DDBC70-EB14-4473-B097-D64459A31C74}"/>
    <cellStyle name="Millares 22 2 4 2 2 2" xfId="21854" xr:uid="{181CF721-E54D-444C-80B7-7F73940AB0CE}"/>
    <cellStyle name="Millares 22 2 4 2 2 2 2" xfId="30804" xr:uid="{BC13842E-C3EF-459B-BF9B-A94A7D7F27E8}"/>
    <cellStyle name="Millares 22 2 4 2 2 3" xfId="26331" xr:uid="{BC3484DC-7DE1-4E32-AB69-335019A499C4}"/>
    <cellStyle name="Millares 22 2 4 2 3" xfId="19605" xr:uid="{5BDB387F-D924-4ECC-985A-C40191428888}"/>
    <cellStyle name="Millares 22 2 4 2 3 2" xfId="28555" xr:uid="{9CAFC5A1-60C6-429C-B83F-B8BDFE1E8C5B}"/>
    <cellStyle name="Millares 22 2 4 2 4" xfId="24082" xr:uid="{4ACF00C5-8F5E-4C1C-BF95-E5F34CDE6ACD}"/>
    <cellStyle name="Millares 22 2 4 3" xfId="16264" xr:uid="{03CCB18E-A239-45CA-AABC-67C9CF337E82}"/>
    <cellStyle name="Millares 22 2 4 3 2" xfId="20737" xr:uid="{24D12F54-6D75-499D-8F43-1BD784C29178}"/>
    <cellStyle name="Millares 22 2 4 3 2 2" xfId="29687" xr:uid="{9421EA0C-D649-4EFC-A5CC-152FC9B6FFF2}"/>
    <cellStyle name="Millares 22 2 4 3 3" xfId="25214" xr:uid="{D8744C32-6600-4A2E-92A5-EEA2C51AC789}"/>
    <cellStyle name="Millares 22 2 4 4" xfId="18488" xr:uid="{4FE1851B-0AC0-4192-AE96-8E8D6C94A555}"/>
    <cellStyle name="Millares 22 2 4 4 2" xfId="27438" xr:uid="{A3599296-2893-4EC2-ACB1-396E63187095}"/>
    <cellStyle name="Millares 22 2 4 5" xfId="22965" xr:uid="{DDF8262A-2D66-4706-87DE-E4C40EADAABD}"/>
    <cellStyle name="Millares 22 2 5" xfId="14578" xr:uid="{14EA5210-CBD0-454D-818C-6EC5C29CFC92}"/>
    <cellStyle name="Millares 22 2 5 2" xfId="16827" xr:uid="{49502044-C5A3-4636-BD22-426313BE1E4D}"/>
    <cellStyle name="Millares 22 2 5 2 2" xfId="21300" xr:uid="{E7EAA59B-1E2E-4B71-997F-7084B4C384AB}"/>
    <cellStyle name="Millares 22 2 5 2 2 2" xfId="30250" xr:uid="{653D1041-4CE4-4C7B-98B7-A9D6CE4AC48C}"/>
    <cellStyle name="Millares 22 2 5 2 3" xfId="25777" xr:uid="{E9671C7E-C207-4F3D-B59E-7ED58B540305}"/>
    <cellStyle name="Millares 22 2 5 3" xfId="19051" xr:uid="{A168CA72-3E7C-44B8-8AE0-51A5E5D62C03}"/>
    <cellStyle name="Millares 22 2 5 3 2" xfId="28001" xr:uid="{1D30BC66-B8BC-4139-B9F5-D40631B92759}"/>
    <cellStyle name="Millares 22 2 5 4" xfId="23528" xr:uid="{0FCB4CB5-5CA9-4A17-815D-2A442120DBD3}"/>
    <cellStyle name="Millares 22 2 6" xfId="15710" xr:uid="{3358A41F-B1FB-4044-9B56-F0849BCD13C2}"/>
    <cellStyle name="Millares 22 2 6 2" xfId="20183" xr:uid="{191414AF-79C3-4E5F-9A13-5532A569F9AE}"/>
    <cellStyle name="Millares 22 2 6 2 2" xfId="29133" xr:uid="{078CC9C1-C23F-4EAD-9C6D-D958F3ADF5D7}"/>
    <cellStyle name="Millares 22 2 6 3" xfId="24660" xr:uid="{49D18F95-FC25-425A-8900-BBFCA3D8E6BC}"/>
    <cellStyle name="Millares 22 2 7" xfId="17934" xr:uid="{F273FB73-5DCF-4781-B692-CDBB39F92987}"/>
    <cellStyle name="Millares 22 2 7 2" xfId="26884" xr:uid="{E407C279-CB7C-4157-B68A-1503FF2F3195}"/>
    <cellStyle name="Millares 22 2 8" xfId="22411" xr:uid="{F65EC35B-9AFC-4A4A-8229-ED5FB4B5F0C0}"/>
    <cellStyle name="Millares 22 3" xfId="13528" xr:uid="{216E1B40-16AB-4B2F-ACDA-8918EAB895BF}"/>
    <cellStyle name="Millares 22 3 2" xfId="13808" xr:uid="{B533FEFD-2FF6-4350-8E5D-88BB2343A699}"/>
    <cellStyle name="Millares 22 3 2 2" xfId="14362" xr:uid="{FD0BC015-0C13-42DD-BD11-38CC82AAAB31}"/>
    <cellStyle name="Millares 22 3 2 2 2" xfId="15479" xr:uid="{C65D5FFA-4D29-46D6-8485-B05E6B42E400}"/>
    <cellStyle name="Millares 22 3 2 2 2 2" xfId="17728" xr:uid="{C2542940-6D8E-4F4D-AB04-50455DE1BEA7}"/>
    <cellStyle name="Millares 22 3 2 2 2 2 2" xfId="22201" xr:uid="{CE3CA6A8-6C52-4A29-9A7C-F2CA4D017217}"/>
    <cellStyle name="Millares 22 3 2 2 2 2 2 2" xfId="31151" xr:uid="{C5675157-5AD8-4B97-9368-9814C4DD337C}"/>
    <cellStyle name="Millares 22 3 2 2 2 2 3" xfId="26678" xr:uid="{34D6802F-638F-48BA-9634-D4130B828B19}"/>
    <cellStyle name="Millares 22 3 2 2 2 3" xfId="19952" xr:uid="{D67B08E4-0859-4075-BCC6-343FFB82E035}"/>
    <cellStyle name="Millares 22 3 2 2 2 3 2" xfId="28902" xr:uid="{E7FEC7F9-C243-4466-87B7-B772D7863CCF}"/>
    <cellStyle name="Millares 22 3 2 2 2 4" xfId="24429" xr:uid="{3D45AAAA-CB7B-45DD-A8C8-A405C4F957FA}"/>
    <cellStyle name="Millares 22 3 2 2 3" xfId="16611" xr:uid="{B2E0BC0E-C032-409B-807F-FF5104F0A9DD}"/>
    <cellStyle name="Millares 22 3 2 2 3 2" xfId="21084" xr:uid="{D577D945-886E-442F-A846-E4980B990137}"/>
    <cellStyle name="Millares 22 3 2 2 3 2 2" xfId="30034" xr:uid="{11D5DF76-1FFE-4E96-9184-3AA28FD1ACCC}"/>
    <cellStyle name="Millares 22 3 2 2 3 3" xfId="25561" xr:uid="{1ABBC5DD-876F-440B-9F82-51670CCFDDB7}"/>
    <cellStyle name="Millares 22 3 2 2 4" xfId="18835" xr:uid="{64A4E465-4AC3-40D4-9AD2-926ECAD085CC}"/>
    <cellStyle name="Millares 22 3 2 2 4 2" xfId="27785" xr:uid="{71AC1EF2-D333-47C0-8187-474D84A43660}"/>
    <cellStyle name="Millares 22 3 2 2 5" xfId="23312" xr:uid="{1B1E8F23-B396-44C1-A215-5A3922696CAE}"/>
    <cellStyle name="Millares 22 3 2 3" xfId="14925" xr:uid="{9B19E968-FDA3-419B-A2D1-0657A142CA9A}"/>
    <cellStyle name="Millares 22 3 2 3 2" xfId="17174" xr:uid="{AF340CB3-3577-4FB2-B4D0-55A343B4E181}"/>
    <cellStyle name="Millares 22 3 2 3 2 2" xfId="21647" xr:uid="{D11DE159-BD77-4D82-8667-C02F02494A88}"/>
    <cellStyle name="Millares 22 3 2 3 2 2 2" xfId="30597" xr:uid="{A0DDA206-CED2-48C4-81AD-6BE65BD04C0A}"/>
    <cellStyle name="Millares 22 3 2 3 2 3" xfId="26124" xr:uid="{3DD8B2D1-3038-4448-85F2-15DD6D7B897A}"/>
    <cellStyle name="Millares 22 3 2 3 3" xfId="19398" xr:uid="{BBE73EE2-FA03-4902-8EE4-5B16FE0C8D7A}"/>
    <cellStyle name="Millares 22 3 2 3 3 2" xfId="28348" xr:uid="{490D24EA-B770-4333-A546-F53F55C6AD68}"/>
    <cellStyle name="Millares 22 3 2 3 4" xfId="23875" xr:uid="{A3178CAB-7A58-4197-81A5-412DBACC59A0}"/>
    <cellStyle name="Millares 22 3 2 4" xfId="16057" xr:uid="{FBCBA7DD-2CA4-4DF2-8DEE-7EE8CF6601AB}"/>
    <cellStyle name="Millares 22 3 2 4 2" xfId="20530" xr:uid="{5B73EFDF-4080-4272-B81C-B601D4F9308E}"/>
    <cellStyle name="Millares 22 3 2 4 2 2" xfId="29480" xr:uid="{BAEE5985-2A51-4DE7-95EB-139A61BA2977}"/>
    <cellStyle name="Millares 22 3 2 4 3" xfId="25007" xr:uid="{80C23B18-9E8C-426C-93D8-CF4A874F8E6A}"/>
    <cellStyle name="Millares 22 3 2 5" xfId="18281" xr:uid="{32274500-3462-429A-B26D-CABBFC65FE0B}"/>
    <cellStyle name="Millares 22 3 2 5 2" xfId="27231" xr:uid="{7B5A3DCC-EDD3-43A2-8244-8AC964F6BEC2}"/>
    <cellStyle name="Millares 22 3 2 6" xfId="22758" xr:uid="{8B7469DC-54B0-4B20-8E68-582C99A8DBA2}"/>
    <cellStyle name="Millares 22 3 3" xfId="14082" xr:uid="{AF7E16BF-7F0C-45AA-A0BA-8B770B96AEAD}"/>
    <cellStyle name="Millares 22 3 3 2" xfId="15199" xr:uid="{5B960327-801A-46C0-BDBC-3EBB1D96E0FC}"/>
    <cellStyle name="Millares 22 3 3 2 2" xfId="17448" xr:uid="{44ACBC39-145F-4150-82D3-116E0E9395BC}"/>
    <cellStyle name="Millares 22 3 3 2 2 2" xfId="21921" xr:uid="{F25895FB-8A31-493E-B250-5FAE80D88950}"/>
    <cellStyle name="Millares 22 3 3 2 2 2 2" xfId="30871" xr:uid="{5D087590-D5AC-41DA-8899-7E695C8893ED}"/>
    <cellStyle name="Millares 22 3 3 2 2 3" xfId="26398" xr:uid="{E3A9D262-8A0C-444C-A782-743C2962C39A}"/>
    <cellStyle name="Millares 22 3 3 2 3" xfId="19672" xr:uid="{9A9CD952-516E-4223-A0C9-209907B4F355}"/>
    <cellStyle name="Millares 22 3 3 2 3 2" xfId="28622" xr:uid="{06F3DB82-15E6-4640-8C60-0CFF84D29CDA}"/>
    <cellStyle name="Millares 22 3 3 2 4" xfId="24149" xr:uid="{000CF947-A2E1-4FB0-BE8A-1A5444A57625}"/>
    <cellStyle name="Millares 22 3 3 3" xfId="16331" xr:uid="{DFDC167F-F2A4-404E-9B31-2F835FAE6C12}"/>
    <cellStyle name="Millares 22 3 3 3 2" xfId="20804" xr:uid="{4B52FFC8-6371-4E72-B6AF-22FFE2443FBA}"/>
    <cellStyle name="Millares 22 3 3 3 2 2" xfId="29754" xr:uid="{88889F54-1A5B-4AEB-9442-D559B29B962A}"/>
    <cellStyle name="Millares 22 3 3 3 3" xfId="25281" xr:uid="{B8EBB4BA-4EB7-4D51-ADDC-52ED2DD7B4F7}"/>
    <cellStyle name="Millares 22 3 3 4" xfId="18555" xr:uid="{5727B06B-C68C-4483-98B0-F82A5568EB53}"/>
    <cellStyle name="Millares 22 3 3 4 2" xfId="27505" xr:uid="{F48062A8-DAAE-468E-B487-327E821F9F1B}"/>
    <cellStyle name="Millares 22 3 3 5" xfId="23032" xr:uid="{A1C8F2C0-8201-4911-8F4A-FC209496B895}"/>
    <cellStyle name="Millares 22 3 4" xfId="14645" xr:uid="{3BC01BA4-3DCF-4CF4-9FAA-C30934D5EE4E}"/>
    <cellStyle name="Millares 22 3 4 2" xfId="16894" xr:uid="{DEFC2997-C9D6-4B23-A8D2-75948926653E}"/>
    <cellStyle name="Millares 22 3 4 2 2" xfId="21367" xr:uid="{87D9808D-185C-403F-B56B-94BA944B6749}"/>
    <cellStyle name="Millares 22 3 4 2 2 2" xfId="30317" xr:uid="{9E264DA2-660E-4D7C-AAD2-D54543EFDF00}"/>
    <cellStyle name="Millares 22 3 4 2 3" xfId="25844" xr:uid="{CCC06711-9E5D-446B-B1CF-A7BEEE492D19}"/>
    <cellStyle name="Millares 22 3 4 3" xfId="19118" xr:uid="{AE40AF2F-62B0-4063-A2B9-A898CC9CCF73}"/>
    <cellStyle name="Millares 22 3 4 3 2" xfId="28068" xr:uid="{C0D8C688-15A8-433B-BFC8-C2C316455F7E}"/>
    <cellStyle name="Millares 22 3 4 4" xfId="23595" xr:uid="{64C75C63-3E25-4BC0-BA41-9450548A5734}"/>
    <cellStyle name="Millares 22 3 5" xfId="15777" xr:uid="{1CD94FC8-201B-4809-9523-7E1C21993F6C}"/>
    <cellStyle name="Millares 22 3 5 2" xfId="20250" xr:uid="{49E77D8E-DEC2-47A8-998C-7479C72B4320}"/>
    <cellStyle name="Millares 22 3 5 2 2" xfId="29200" xr:uid="{F22098CD-2775-499B-84A0-994A655DA5A9}"/>
    <cellStyle name="Millares 22 3 5 3" xfId="24727" xr:uid="{80BFC8CD-F479-45C3-9AA6-98B281992D29}"/>
    <cellStyle name="Millares 22 3 6" xfId="18001" xr:uid="{E6425C0E-785C-4A9B-BF04-D59E464331CA}"/>
    <cellStyle name="Millares 22 3 6 2" xfId="26951" xr:uid="{5EC99817-75C9-4124-9D9B-5AF0601C8700}"/>
    <cellStyle name="Millares 22 3 7" xfId="22478" xr:uid="{6B5342C0-D9CC-4F3A-AAED-E7F8A543C8B6}"/>
    <cellStyle name="Millares 22 4" xfId="13668" xr:uid="{82705BAC-6EE3-4F36-A6AA-14935BFF38EC}"/>
    <cellStyle name="Millares 22 4 2" xfId="14222" xr:uid="{999A48B6-060E-43BF-9278-B2BE4018DBD4}"/>
    <cellStyle name="Millares 22 4 2 2" xfId="15339" xr:uid="{E5838DC9-E2B4-4847-901E-412F37A15C60}"/>
    <cellStyle name="Millares 22 4 2 2 2" xfId="17588" xr:uid="{F992AF24-566C-4063-9DCC-A575545E55CA}"/>
    <cellStyle name="Millares 22 4 2 2 2 2" xfId="22061" xr:uid="{387FB9BF-FA85-4411-A42C-D641E7016928}"/>
    <cellStyle name="Millares 22 4 2 2 2 2 2" xfId="31011" xr:uid="{C4170007-3452-48EC-BAC4-2D94434CC4CE}"/>
    <cellStyle name="Millares 22 4 2 2 2 3" xfId="26538" xr:uid="{6F339552-5193-4F4C-BBF7-9EC35D323F56}"/>
    <cellStyle name="Millares 22 4 2 2 3" xfId="19812" xr:uid="{53AE89FC-983E-4A4C-8342-8A28124D411A}"/>
    <cellStyle name="Millares 22 4 2 2 3 2" xfId="28762" xr:uid="{BF1F5D42-0A02-47E7-9E38-B95CE3E00897}"/>
    <cellStyle name="Millares 22 4 2 2 4" xfId="24289" xr:uid="{141CA01C-4283-4A31-A9E0-3FDEB8566805}"/>
    <cellStyle name="Millares 22 4 2 3" xfId="16471" xr:uid="{48E9AF05-FDDF-4C9B-B0A4-E8DD2410BB02}"/>
    <cellStyle name="Millares 22 4 2 3 2" xfId="20944" xr:uid="{D80742CA-37D6-4D7F-83B2-E2844B9C5E6E}"/>
    <cellStyle name="Millares 22 4 2 3 2 2" xfId="29894" xr:uid="{554107DB-F3F9-438C-9422-71562DE19D2F}"/>
    <cellStyle name="Millares 22 4 2 3 3" xfId="25421" xr:uid="{C115913F-6B1A-48C7-97A4-27AC26451E6F}"/>
    <cellStyle name="Millares 22 4 2 4" xfId="18695" xr:uid="{954B5C49-E5DC-4328-A59F-17EB940BFA3E}"/>
    <cellStyle name="Millares 22 4 2 4 2" xfId="27645" xr:uid="{1D5358AF-5D3F-4B3F-B8DB-7F066B1A66AC}"/>
    <cellStyle name="Millares 22 4 2 5" xfId="23172" xr:uid="{17EEDD95-B435-4CC8-8998-3085E368EEFE}"/>
    <cellStyle name="Millares 22 4 3" xfId="14785" xr:uid="{5FFD9E7D-FB3D-4B20-ACE5-39A1001A8D18}"/>
    <cellStyle name="Millares 22 4 3 2" xfId="17034" xr:uid="{AD70D792-2D85-4B7B-B1AC-14C76F26E888}"/>
    <cellStyle name="Millares 22 4 3 2 2" xfId="21507" xr:uid="{5041E28F-754F-453E-851A-3573602E0849}"/>
    <cellStyle name="Millares 22 4 3 2 2 2" xfId="30457" xr:uid="{03FB4DDF-4E67-40E0-A5E6-37E1DAF56029}"/>
    <cellStyle name="Millares 22 4 3 2 3" xfId="25984" xr:uid="{696B7AC1-3140-471A-B9E6-CA6F05366324}"/>
    <cellStyle name="Millares 22 4 3 3" xfId="19258" xr:uid="{C99D7331-2FBE-492B-8542-230080D97D24}"/>
    <cellStyle name="Millares 22 4 3 3 2" xfId="28208" xr:uid="{A569418E-539C-4744-83F8-6AE6F1377615}"/>
    <cellStyle name="Millares 22 4 3 4" xfId="23735" xr:uid="{EF54843E-5E9C-4254-9A7A-085485D0F47F}"/>
    <cellStyle name="Millares 22 4 4" xfId="15917" xr:uid="{A62CAA18-09A6-494B-8F76-53F605BD4F3B}"/>
    <cellStyle name="Millares 22 4 4 2" xfId="20390" xr:uid="{8BD7F74D-D6BE-420E-B5FE-20ADB0536665}"/>
    <cellStyle name="Millares 22 4 4 2 2" xfId="29340" xr:uid="{906524D3-03FF-43AD-AF0B-A7C1D3DED1C5}"/>
    <cellStyle name="Millares 22 4 4 3" xfId="24867" xr:uid="{51A97F66-A85A-4B37-A270-8F21C4410B27}"/>
    <cellStyle name="Millares 22 4 5" xfId="18141" xr:uid="{E882EA0D-637A-4190-B8D5-F0704CE7460B}"/>
    <cellStyle name="Millares 22 4 5 2" xfId="27091" xr:uid="{8C2E6828-123C-431D-B2B4-3AA0A2F5D1DD}"/>
    <cellStyle name="Millares 22 4 6" xfId="22618" xr:uid="{C6B1D4B3-21F4-43E6-932C-6A36590B8E8A}"/>
    <cellStyle name="Millares 22 5" xfId="13942" xr:uid="{DB73AE0E-24D7-4F8C-A075-7AF77DE7C35E}"/>
    <cellStyle name="Millares 22 5 2" xfId="15059" xr:uid="{EF530116-B2AE-4C12-BFE3-3FD12D3FB58D}"/>
    <cellStyle name="Millares 22 5 2 2" xfId="17308" xr:uid="{50F15F8D-BE3B-41B4-8B9D-454B4596EE53}"/>
    <cellStyle name="Millares 22 5 2 2 2" xfId="21781" xr:uid="{DA479F63-20CD-4053-BBF4-344349D3D114}"/>
    <cellStyle name="Millares 22 5 2 2 2 2" xfId="30731" xr:uid="{1AD471CB-26DB-4A92-85F0-EEA860BE8399}"/>
    <cellStyle name="Millares 22 5 2 2 3" xfId="26258" xr:uid="{10FF22BA-A833-4B75-9D18-9E961DB31EEA}"/>
    <cellStyle name="Millares 22 5 2 3" xfId="19532" xr:uid="{A2D663C1-FC5B-4B19-8F54-AAE032DAC6DA}"/>
    <cellStyle name="Millares 22 5 2 3 2" xfId="28482" xr:uid="{A828E74B-6D0F-43B4-B90E-40CB0322D77C}"/>
    <cellStyle name="Millares 22 5 2 4" xfId="24009" xr:uid="{732BE6CD-123D-4FB0-979C-853A52B469FA}"/>
    <cellStyle name="Millares 22 5 3" xfId="16191" xr:uid="{E8067469-A1D3-4CB7-8CB8-A5FB51718E0B}"/>
    <cellStyle name="Millares 22 5 3 2" xfId="20664" xr:uid="{A620405E-9871-40C1-B6EB-70552E5BEB09}"/>
    <cellStyle name="Millares 22 5 3 2 2" xfId="29614" xr:uid="{A5FEC522-E8BD-4FD6-A434-E182DF2760CA}"/>
    <cellStyle name="Millares 22 5 3 3" xfId="25141" xr:uid="{66297FE6-B113-4109-B8D9-74683CB3BAF0}"/>
    <cellStyle name="Millares 22 5 4" xfId="18415" xr:uid="{AB00A67F-0174-496E-AB7F-AD97B361CBD0}"/>
    <cellStyle name="Millares 22 5 4 2" xfId="27365" xr:uid="{02127EA7-EB25-4848-99F2-70C1ADA26E53}"/>
    <cellStyle name="Millares 22 5 5" xfId="22892" xr:uid="{ECFCA3DF-1C46-4CA3-ABC7-689C54A7B4C6}"/>
    <cellStyle name="Millares 22 6" xfId="14505" xr:uid="{3BF422F0-4B2A-4C8A-B744-FBA857C4A519}"/>
    <cellStyle name="Millares 22 6 2" xfId="16754" xr:uid="{E32C6F04-5422-42EC-A0C2-768EABA472AC}"/>
    <cellStyle name="Millares 22 6 2 2" xfId="21227" xr:uid="{654FDAC7-69FE-4894-B9F4-FEF69C13CD66}"/>
    <cellStyle name="Millares 22 6 2 2 2" xfId="30177" xr:uid="{B93442C5-8302-4F39-B14B-0F80FFE257F5}"/>
    <cellStyle name="Millares 22 6 2 3" xfId="25704" xr:uid="{702B2138-BA7A-4EFA-8092-AD0A37ACF696}"/>
    <cellStyle name="Millares 22 6 3" xfId="18978" xr:uid="{67846869-5020-4644-9D43-6A1F93A0E54A}"/>
    <cellStyle name="Millares 22 6 3 2" xfId="27928" xr:uid="{4A8CF047-22F5-43CB-9A5B-7C93B58F2FE3}"/>
    <cellStyle name="Millares 22 6 4" xfId="23455" xr:uid="{C97A8402-B152-45E7-BCAE-33727E65F1BD}"/>
    <cellStyle name="Millares 22 7" xfId="15637" xr:uid="{3646D073-944B-4787-88FA-B0DC75A49A1D}"/>
    <cellStyle name="Millares 22 7 2" xfId="20110" xr:uid="{FA9023F9-23B1-40B6-87A1-8F275BAC17C0}"/>
    <cellStyle name="Millares 22 7 2 2" xfId="29060" xr:uid="{C2676F70-3A3D-488D-B41D-3989860499AA}"/>
    <cellStyle name="Millares 22 7 3" xfId="24587" xr:uid="{7663F91C-2230-4A6F-A320-ED7CB5C2999B}"/>
    <cellStyle name="Millares 22 8" xfId="17861" xr:uid="{7E2704E8-47A0-4E55-83DE-C4513DD5D717}"/>
    <cellStyle name="Millares 22 8 2" xfId="26811" xr:uid="{170B6653-72C9-4E44-B3ED-6C4B263BAAD2}"/>
    <cellStyle name="Millares 22 9" xfId="22338" xr:uid="{8BE2A8F8-4090-46EF-BB14-6886F82EA805}"/>
    <cellStyle name="Millares 23" xfId="13370" xr:uid="{7E54FCEB-F173-4BCF-A021-BD9EC5FE0BF0}"/>
    <cellStyle name="Millares 23 2" xfId="13443" xr:uid="{72238509-B96B-43AB-945C-A9308292EF10}"/>
    <cellStyle name="Millares 23 2 2" xfId="13583" xr:uid="{9A317EEA-16C6-40FF-9BCB-B9783868992C}"/>
    <cellStyle name="Millares 23 2 2 2" xfId="13863" xr:uid="{CD0A4EB2-7E5B-4698-A0A6-793A6742FA3A}"/>
    <cellStyle name="Millares 23 2 2 2 2" xfId="14417" xr:uid="{100D5B88-15AF-4A6B-A042-6733C16D02E9}"/>
    <cellStyle name="Millares 23 2 2 2 2 2" xfId="15534" xr:uid="{D523D622-F4C8-4A9D-9704-E6A2D7D689D5}"/>
    <cellStyle name="Millares 23 2 2 2 2 2 2" xfId="17783" xr:uid="{107F063D-CF9E-4164-999D-0D712F208D68}"/>
    <cellStyle name="Millares 23 2 2 2 2 2 2 2" xfId="22256" xr:uid="{B764FA32-FDD5-4830-B94A-AC121A15AD9E}"/>
    <cellStyle name="Millares 23 2 2 2 2 2 2 2 2" xfId="31206" xr:uid="{AA415665-8AE1-44DE-B4AD-016CE1A29553}"/>
    <cellStyle name="Millares 23 2 2 2 2 2 2 3" xfId="26733" xr:uid="{4D45D566-EDE8-45B8-9A7A-30EAD21EE81D}"/>
    <cellStyle name="Millares 23 2 2 2 2 2 3" xfId="20007" xr:uid="{695B027A-D6C5-413D-AB23-D2BBF185A749}"/>
    <cellStyle name="Millares 23 2 2 2 2 2 3 2" xfId="28957" xr:uid="{CA3C8345-E4A4-4050-91B8-9EBD92D4FF1B}"/>
    <cellStyle name="Millares 23 2 2 2 2 2 4" xfId="24484" xr:uid="{0C75C724-C65A-4621-9DB9-98C2F731E0B2}"/>
    <cellStyle name="Millares 23 2 2 2 2 3" xfId="16666" xr:uid="{B3BED586-58F7-48F1-A3D0-A6DEDA1EAFE3}"/>
    <cellStyle name="Millares 23 2 2 2 2 3 2" xfId="21139" xr:uid="{33BB9E99-1943-477A-BD3C-3F7E228EDFA0}"/>
    <cellStyle name="Millares 23 2 2 2 2 3 2 2" xfId="30089" xr:uid="{CAD10808-8F39-46B2-AF44-A414DDF1D735}"/>
    <cellStyle name="Millares 23 2 2 2 2 3 3" xfId="25616" xr:uid="{51D35AEF-5FF8-439E-BF53-9C6D2CDD3FC7}"/>
    <cellStyle name="Millares 23 2 2 2 2 4" xfId="18890" xr:uid="{19D968FD-E86D-4A24-838C-7606AE7167C1}"/>
    <cellStyle name="Millares 23 2 2 2 2 4 2" xfId="27840" xr:uid="{3F631F04-2776-4669-B606-B9AC070F02BF}"/>
    <cellStyle name="Millares 23 2 2 2 2 5" xfId="23367" xr:uid="{A6431FD1-3DCB-445E-BF9E-524B14306C7E}"/>
    <cellStyle name="Millares 23 2 2 2 3" xfId="14980" xr:uid="{BAEAF7B8-A318-49BD-BD18-5C6159C23795}"/>
    <cellStyle name="Millares 23 2 2 2 3 2" xfId="17229" xr:uid="{CDA12D15-A450-4C9D-B702-F5FDE1644B1F}"/>
    <cellStyle name="Millares 23 2 2 2 3 2 2" xfId="21702" xr:uid="{18C29BA7-564D-4AC9-9EDD-9167EAC37D88}"/>
    <cellStyle name="Millares 23 2 2 2 3 2 2 2" xfId="30652" xr:uid="{DE264E89-4343-4486-9A8C-12B12729587B}"/>
    <cellStyle name="Millares 23 2 2 2 3 2 3" xfId="26179" xr:uid="{04185B71-D252-45E1-B355-A68626222808}"/>
    <cellStyle name="Millares 23 2 2 2 3 3" xfId="19453" xr:uid="{CF6A9A8E-6CF3-4EBF-9E87-A434B2F66F53}"/>
    <cellStyle name="Millares 23 2 2 2 3 3 2" xfId="28403" xr:uid="{ED0D737E-47DB-4049-B22D-2B3E1F056587}"/>
    <cellStyle name="Millares 23 2 2 2 3 4" xfId="23930" xr:uid="{D7B10421-EE5C-4D86-812E-364B0FE66983}"/>
    <cellStyle name="Millares 23 2 2 2 4" xfId="16112" xr:uid="{5609BA35-E1A7-478C-A5F7-76F62B9E9C6E}"/>
    <cellStyle name="Millares 23 2 2 2 4 2" xfId="20585" xr:uid="{F988DBFD-130E-4B5F-AF37-7FBB8CB59FB2}"/>
    <cellStyle name="Millares 23 2 2 2 4 2 2" xfId="29535" xr:uid="{9F852CA7-6978-40A6-97CA-FB4CA7542C20}"/>
    <cellStyle name="Millares 23 2 2 2 4 3" xfId="25062" xr:uid="{4C700F3B-BBD9-496E-BF5E-6AD77C9A5DF5}"/>
    <cellStyle name="Millares 23 2 2 2 5" xfId="18336" xr:uid="{AE2CE1BF-14C3-4F3F-9EA7-05E09353BAED}"/>
    <cellStyle name="Millares 23 2 2 2 5 2" xfId="27286" xr:uid="{0E61F54A-E652-4CE4-90D9-9228FC390649}"/>
    <cellStyle name="Millares 23 2 2 2 6" xfId="22813" xr:uid="{51447E87-7C7A-4686-ADC0-2A235DF2D726}"/>
    <cellStyle name="Millares 23 2 2 3" xfId="14137" xr:uid="{708A30E1-5509-4F9E-969A-7B311F7EE485}"/>
    <cellStyle name="Millares 23 2 2 3 2" xfId="15254" xr:uid="{FFCEBF9B-27BB-4FF2-9D4B-AF4A9397BBB3}"/>
    <cellStyle name="Millares 23 2 2 3 2 2" xfId="17503" xr:uid="{A53A09E2-CA1A-49A2-98E8-93FA67967D3A}"/>
    <cellStyle name="Millares 23 2 2 3 2 2 2" xfId="21976" xr:uid="{308AB3AA-916C-4C16-898C-35B13F9BE3E8}"/>
    <cellStyle name="Millares 23 2 2 3 2 2 2 2" xfId="30926" xr:uid="{2EABAA1B-FD57-417B-8BED-2EACC802414D}"/>
    <cellStyle name="Millares 23 2 2 3 2 2 3" xfId="26453" xr:uid="{8363FCA5-CAD8-40FD-AFF4-39166FDD7533}"/>
    <cellStyle name="Millares 23 2 2 3 2 3" xfId="19727" xr:uid="{8612DD5C-C576-4410-9B5B-9315A0AF3200}"/>
    <cellStyle name="Millares 23 2 2 3 2 3 2" xfId="28677" xr:uid="{D8A84DCA-30E7-4D1E-B1CD-0006A750EC67}"/>
    <cellStyle name="Millares 23 2 2 3 2 4" xfId="24204" xr:uid="{CB2DD23F-4BDE-4B7F-9EEE-2B73AA55B8CB}"/>
    <cellStyle name="Millares 23 2 2 3 3" xfId="16386" xr:uid="{DF90A7EF-873E-44E9-9D2E-5514C4858125}"/>
    <cellStyle name="Millares 23 2 2 3 3 2" xfId="20859" xr:uid="{9D4CE861-47FF-4CD0-A361-61829585CC67}"/>
    <cellStyle name="Millares 23 2 2 3 3 2 2" xfId="29809" xr:uid="{68D1079B-28C2-420C-983F-A6E74DA3A0AB}"/>
    <cellStyle name="Millares 23 2 2 3 3 3" xfId="25336" xr:uid="{90FB48B8-2FB9-4780-B79D-360A68035B7B}"/>
    <cellStyle name="Millares 23 2 2 3 4" xfId="18610" xr:uid="{AA64B265-3F6A-442C-88CE-63EF2525F835}"/>
    <cellStyle name="Millares 23 2 2 3 4 2" xfId="27560" xr:uid="{24E72EDD-60E0-4BC5-B2DC-719982312177}"/>
    <cellStyle name="Millares 23 2 2 3 5" xfId="23087" xr:uid="{2D7D6199-9DF5-4647-9C71-C98A63210AAF}"/>
    <cellStyle name="Millares 23 2 2 4" xfId="14700" xr:uid="{57837C83-C48F-4816-B4D6-232B8FB8BAF9}"/>
    <cellStyle name="Millares 23 2 2 4 2" xfId="16949" xr:uid="{4D60202A-3C4B-4C90-B27B-857A1898B65B}"/>
    <cellStyle name="Millares 23 2 2 4 2 2" xfId="21422" xr:uid="{C10603A1-5FC0-4933-99AC-8B8BA726817A}"/>
    <cellStyle name="Millares 23 2 2 4 2 2 2" xfId="30372" xr:uid="{7940CE0E-3DBA-4B1C-9A7A-2884511C99FD}"/>
    <cellStyle name="Millares 23 2 2 4 2 3" xfId="25899" xr:uid="{A765E379-DC4A-476F-A1A2-46E828CFB863}"/>
    <cellStyle name="Millares 23 2 2 4 3" xfId="19173" xr:uid="{46EF1F26-F75E-41FE-BD12-B69ABC943809}"/>
    <cellStyle name="Millares 23 2 2 4 3 2" xfId="28123" xr:uid="{4250BAAA-5AB1-434D-B3BD-E9E7828B39BE}"/>
    <cellStyle name="Millares 23 2 2 4 4" xfId="23650" xr:uid="{50755D7C-1866-472D-B9A6-5A0BE4806BAB}"/>
    <cellStyle name="Millares 23 2 2 5" xfId="15832" xr:uid="{FD2BA287-F1A2-4448-9938-E54FDC1DDF2A}"/>
    <cellStyle name="Millares 23 2 2 5 2" xfId="20305" xr:uid="{440AFE95-DD48-4CE4-8FAF-F3A4147D85D7}"/>
    <cellStyle name="Millares 23 2 2 5 2 2" xfId="29255" xr:uid="{36DAF945-0434-44AA-AB66-4C60855B1CE4}"/>
    <cellStyle name="Millares 23 2 2 5 3" xfId="24782" xr:uid="{C2BCB262-4A21-4624-8E88-3FE699A1BCA7}"/>
    <cellStyle name="Millares 23 2 2 6" xfId="18056" xr:uid="{3A83E38F-F9A7-4C20-8CB6-1FB07289D729}"/>
    <cellStyle name="Millares 23 2 2 6 2" xfId="27006" xr:uid="{A21BAD0C-5F8F-4B0A-BD01-76925AFC6F56}"/>
    <cellStyle name="Millares 23 2 2 7" xfId="22533" xr:uid="{DB189041-E947-48BE-B432-448166905A06}"/>
    <cellStyle name="Millares 23 2 3" xfId="13723" xr:uid="{E24C9125-8EBA-41CF-B97A-C68F18A188E3}"/>
    <cellStyle name="Millares 23 2 3 2" xfId="14277" xr:uid="{4DAFDE67-6272-4480-AC7D-413E48403947}"/>
    <cellStyle name="Millares 23 2 3 2 2" xfId="15394" xr:uid="{FB10A0CE-5076-40C5-91EE-D1C49D8DFC16}"/>
    <cellStyle name="Millares 23 2 3 2 2 2" xfId="17643" xr:uid="{25E8218B-7A01-441F-B1C7-655FE49620CC}"/>
    <cellStyle name="Millares 23 2 3 2 2 2 2" xfId="22116" xr:uid="{80B69C54-BE2B-45A8-854A-2A146B920E24}"/>
    <cellStyle name="Millares 23 2 3 2 2 2 2 2" xfId="31066" xr:uid="{BB6FE305-2AF6-4FF6-A0D8-D09F36980A53}"/>
    <cellStyle name="Millares 23 2 3 2 2 2 3" xfId="26593" xr:uid="{2C475FF2-7F05-420F-916B-43D6B254DF78}"/>
    <cellStyle name="Millares 23 2 3 2 2 3" xfId="19867" xr:uid="{489CF50B-346E-4A32-AC1D-155ECFC5EFEE}"/>
    <cellStyle name="Millares 23 2 3 2 2 3 2" xfId="28817" xr:uid="{5E32AFEB-72C5-4A19-8457-7D0C63021305}"/>
    <cellStyle name="Millares 23 2 3 2 2 4" xfId="24344" xr:uid="{6F6DF0AE-2D44-40EF-A1DF-E095198F4F88}"/>
    <cellStyle name="Millares 23 2 3 2 3" xfId="16526" xr:uid="{53F70532-557F-4684-9D1B-C2FB5446E1C8}"/>
    <cellStyle name="Millares 23 2 3 2 3 2" xfId="20999" xr:uid="{F0F531D9-E2A7-4FED-B215-350B3FC99E54}"/>
    <cellStyle name="Millares 23 2 3 2 3 2 2" xfId="29949" xr:uid="{4DA24CDF-9AF6-44C7-A488-4F4029E84B48}"/>
    <cellStyle name="Millares 23 2 3 2 3 3" xfId="25476" xr:uid="{2515D9A0-1FC5-4F49-9C5D-6E39F7FA88DD}"/>
    <cellStyle name="Millares 23 2 3 2 4" xfId="18750" xr:uid="{3A64A437-EBCB-4734-895B-39C64EA0BEE3}"/>
    <cellStyle name="Millares 23 2 3 2 4 2" xfId="27700" xr:uid="{47F8C3EA-7703-4FD1-9AD8-A88739341382}"/>
    <cellStyle name="Millares 23 2 3 2 5" xfId="23227" xr:uid="{6E3CB9AE-E2CF-4A72-8A15-37A763D3921E}"/>
    <cellStyle name="Millares 23 2 3 3" xfId="14840" xr:uid="{902D780B-EDEE-4A49-A289-67465000E734}"/>
    <cellStyle name="Millares 23 2 3 3 2" xfId="17089" xr:uid="{60542BA6-1E29-4AC8-80DD-78186305D937}"/>
    <cellStyle name="Millares 23 2 3 3 2 2" xfId="21562" xr:uid="{008637DC-60A3-49EB-B701-7A9B5539ADCB}"/>
    <cellStyle name="Millares 23 2 3 3 2 2 2" xfId="30512" xr:uid="{13469166-6DD9-4B00-88CF-47F0E594E4C3}"/>
    <cellStyle name="Millares 23 2 3 3 2 3" xfId="26039" xr:uid="{491A8156-CECB-45B0-868C-A6BABDE78F1A}"/>
    <cellStyle name="Millares 23 2 3 3 3" xfId="19313" xr:uid="{907640F2-A958-4BAE-9325-EFB4AF196EC3}"/>
    <cellStyle name="Millares 23 2 3 3 3 2" xfId="28263" xr:uid="{4925B573-A7E6-416D-92FA-13C3DB1C830B}"/>
    <cellStyle name="Millares 23 2 3 3 4" xfId="23790" xr:uid="{7D0590B2-173B-4887-90EF-6E5517228AC9}"/>
    <cellStyle name="Millares 23 2 3 4" xfId="15972" xr:uid="{3EF72023-2682-45DC-968B-54B60AC9AFC4}"/>
    <cellStyle name="Millares 23 2 3 4 2" xfId="20445" xr:uid="{ED9218C0-1026-46EB-AABF-9676A8B1595E}"/>
    <cellStyle name="Millares 23 2 3 4 2 2" xfId="29395" xr:uid="{D511ECED-DE2F-457B-9BF1-C470F94E6AC9}"/>
    <cellStyle name="Millares 23 2 3 4 3" xfId="24922" xr:uid="{5EA66CDA-18D3-42D5-8602-4375EA8AB250}"/>
    <cellStyle name="Millares 23 2 3 5" xfId="18196" xr:uid="{2859809B-2EEF-484F-9D6C-1CCC7464BE1A}"/>
    <cellStyle name="Millares 23 2 3 5 2" xfId="27146" xr:uid="{2645D6AC-7246-40AF-872A-A7F24C3615B0}"/>
    <cellStyle name="Millares 23 2 3 6" xfId="22673" xr:uid="{0459DDB3-3176-4713-80FA-134B3677EA57}"/>
    <cellStyle name="Millares 23 2 4" xfId="13997" xr:uid="{8FEFBF2B-90B1-4DEC-98DC-DB4E32A73D9A}"/>
    <cellStyle name="Millares 23 2 4 2" xfId="15114" xr:uid="{6FF21C24-9CBD-465A-AD9F-63049EC9373D}"/>
    <cellStyle name="Millares 23 2 4 2 2" xfId="17363" xr:uid="{FAAEFD73-8194-4663-ACC5-AA6478D8BEC1}"/>
    <cellStyle name="Millares 23 2 4 2 2 2" xfId="21836" xr:uid="{66CFD2B5-CEF6-4A21-A08E-C798CB3ACBAE}"/>
    <cellStyle name="Millares 23 2 4 2 2 2 2" xfId="30786" xr:uid="{F35CE7D4-7816-4DE0-A60C-65F5160786AD}"/>
    <cellStyle name="Millares 23 2 4 2 2 3" xfId="26313" xr:uid="{85273948-9261-4EDE-B9D4-52F296A27A37}"/>
    <cellStyle name="Millares 23 2 4 2 3" xfId="19587" xr:uid="{83BB9DD7-3BEE-4629-8AD6-A8DFB3A0D1B4}"/>
    <cellStyle name="Millares 23 2 4 2 3 2" xfId="28537" xr:uid="{DA7D6973-3A9A-4FF5-B49E-3A9612DACFF9}"/>
    <cellStyle name="Millares 23 2 4 2 4" xfId="24064" xr:uid="{32FA3824-93C9-429C-A03C-A6DD9DEB0710}"/>
    <cellStyle name="Millares 23 2 4 3" xfId="16246" xr:uid="{129021B8-1DCC-4B7A-A9F1-D0121BF29DF5}"/>
    <cellStyle name="Millares 23 2 4 3 2" xfId="20719" xr:uid="{02E3DFE3-0A04-46F9-A5CF-57648B83F28D}"/>
    <cellStyle name="Millares 23 2 4 3 2 2" xfId="29669" xr:uid="{FEEC4BB7-8033-4F2A-B59F-21EE1DBD68B7}"/>
    <cellStyle name="Millares 23 2 4 3 3" xfId="25196" xr:uid="{1F5DD732-5E37-409E-8C9C-FDA595191600}"/>
    <cellStyle name="Millares 23 2 4 4" xfId="18470" xr:uid="{732B6583-9D7C-4B82-9BF0-1CF2AC136A1C}"/>
    <cellStyle name="Millares 23 2 4 4 2" xfId="27420" xr:uid="{3734F7B9-A2B8-4617-BA74-6CB310CEB92B}"/>
    <cellStyle name="Millares 23 2 4 5" xfId="22947" xr:uid="{F88E2687-9A80-43A3-AD64-0A262D1BE9A7}"/>
    <cellStyle name="Millares 23 2 5" xfId="14560" xr:uid="{51D9F593-6080-4754-B2F6-CF324B57AAC2}"/>
    <cellStyle name="Millares 23 2 5 2" xfId="16809" xr:uid="{B0EADD92-3E26-49F6-A525-BD6D1E7DEF47}"/>
    <cellStyle name="Millares 23 2 5 2 2" xfId="21282" xr:uid="{5689C540-2289-40A4-A80D-3396E245F20B}"/>
    <cellStyle name="Millares 23 2 5 2 2 2" xfId="30232" xr:uid="{9C8DBEB9-F243-4ADF-BB61-6ECCDCA4134A}"/>
    <cellStyle name="Millares 23 2 5 2 3" xfId="25759" xr:uid="{386D6A3A-E9E7-4684-9C0F-BEA1E4E600DC}"/>
    <cellStyle name="Millares 23 2 5 3" xfId="19033" xr:uid="{356B7EF5-32D0-4F48-BC36-599CAC6384CD}"/>
    <cellStyle name="Millares 23 2 5 3 2" xfId="27983" xr:uid="{089BE509-F58C-4037-9AB5-9DA346A0D735}"/>
    <cellStyle name="Millares 23 2 5 4" xfId="23510" xr:uid="{FF916726-7411-4900-B86E-28C2FB9F6AE9}"/>
    <cellStyle name="Millares 23 2 6" xfId="15692" xr:uid="{730743D8-4144-4535-B174-C2FE1502A4DE}"/>
    <cellStyle name="Millares 23 2 6 2" xfId="20165" xr:uid="{24C95489-1AB0-4877-97E9-EDAB474DAEBE}"/>
    <cellStyle name="Millares 23 2 6 2 2" xfId="29115" xr:uid="{3C351579-6C86-4359-9848-21D1AE300B7A}"/>
    <cellStyle name="Millares 23 2 6 3" xfId="24642" xr:uid="{68DFCD40-5957-4C1F-89B5-CA1536C77BF7}"/>
    <cellStyle name="Millares 23 2 7" xfId="17916" xr:uid="{5103CC90-141D-43AE-B2E3-0C1EF17A084A}"/>
    <cellStyle name="Millares 23 2 7 2" xfId="26866" xr:uid="{5C337FE9-072E-4107-899C-81CC724081E3}"/>
    <cellStyle name="Millares 23 2 8" xfId="22393" xr:uid="{7BE4D96D-52E0-49EB-A2C7-EC3CF0412973}"/>
    <cellStyle name="Millares 23 3" xfId="13510" xr:uid="{4443F883-4422-4DEE-9B0A-2FE604265342}"/>
    <cellStyle name="Millares 23 3 2" xfId="13790" xr:uid="{C82675F9-64AE-4A53-B9E2-EFC99F8E97C8}"/>
    <cellStyle name="Millares 23 3 2 2" xfId="14344" xr:uid="{9544B448-A89A-4247-A6B4-47A9CD018A2D}"/>
    <cellStyle name="Millares 23 3 2 2 2" xfId="15461" xr:uid="{BC60C5FD-8C75-45E0-BD56-86437734B88B}"/>
    <cellStyle name="Millares 23 3 2 2 2 2" xfId="17710" xr:uid="{41AAEC16-73EB-4D12-968D-416780B1D054}"/>
    <cellStyle name="Millares 23 3 2 2 2 2 2" xfId="22183" xr:uid="{7542E66A-1C93-4827-8CDE-055E317F9E81}"/>
    <cellStyle name="Millares 23 3 2 2 2 2 2 2" xfId="31133" xr:uid="{EA6B585F-06E9-4C54-8191-2DD6E2D8EF39}"/>
    <cellStyle name="Millares 23 3 2 2 2 2 3" xfId="26660" xr:uid="{ED47F530-D26D-4D68-96DA-28F253CA4C9D}"/>
    <cellStyle name="Millares 23 3 2 2 2 3" xfId="19934" xr:uid="{7BFC43A4-4714-4B68-9FFE-A37EF1410577}"/>
    <cellStyle name="Millares 23 3 2 2 2 3 2" xfId="28884" xr:uid="{ACF0C5FC-9F4D-454E-8610-EB7A0D4EB8A8}"/>
    <cellStyle name="Millares 23 3 2 2 2 4" xfId="24411" xr:uid="{155B96D9-7116-404D-98D0-C296DF41D72F}"/>
    <cellStyle name="Millares 23 3 2 2 3" xfId="16593" xr:uid="{C587E707-FD58-4B99-B415-97806287F4D6}"/>
    <cellStyle name="Millares 23 3 2 2 3 2" xfId="21066" xr:uid="{01086AE0-5BBF-463A-A5DF-D51018953A69}"/>
    <cellStyle name="Millares 23 3 2 2 3 2 2" xfId="30016" xr:uid="{4871BF8D-A7E4-4A98-94AA-7795D8D46F17}"/>
    <cellStyle name="Millares 23 3 2 2 3 3" xfId="25543" xr:uid="{820829C9-1E9E-48AB-8538-C89FA0E5E6B0}"/>
    <cellStyle name="Millares 23 3 2 2 4" xfId="18817" xr:uid="{D76E2DC9-81B1-4C43-8261-57218BDCF743}"/>
    <cellStyle name="Millares 23 3 2 2 4 2" xfId="27767" xr:uid="{792F447E-3F97-4709-9F2C-B433F51588E1}"/>
    <cellStyle name="Millares 23 3 2 2 5" xfId="23294" xr:uid="{11E6B740-B733-4FC3-BA06-2C5420462CF1}"/>
    <cellStyle name="Millares 23 3 2 3" xfId="14907" xr:uid="{B444BE6F-9369-46A9-97C9-3D4C430FD4BE}"/>
    <cellStyle name="Millares 23 3 2 3 2" xfId="17156" xr:uid="{0D059774-2869-40C4-89AF-CF523FAE96FE}"/>
    <cellStyle name="Millares 23 3 2 3 2 2" xfId="21629" xr:uid="{205529A7-9299-46DA-AF42-84E7C64650FF}"/>
    <cellStyle name="Millares 23 3 2 3 2 2 2" xfId="30579" xr:uid="{9FF15A88-A4E5-4330-8E65-C00D716F4515}"/>
    <cellStyle name="Millares 23 3 2 3 2 3" xfId="26106" xr:uid="{7D9CF884-6922-4271-BFDA-BECD26764E28}"/>
    <cellStyle name="Millares 23 3 2 3 3" xfId="19380" xr:uid="{8DF9CC05-8727-40F0-A7C0-6BC4BF243662}"/>
    <cellStyle name="Millares 23 3 2 3 3 2" xfId="28330" xr:uid="{DDE19F73-9E7C-4CE3-AC1C-98DCE9212681}"/>
    <cellStyle name="Millares 23 3 2 3 4" xfId="23857" xr:uid="{C2199544-5376-4027-935B-39ADDC047635}"/>
    <cellStyle name="Millares 23 3 2 4" xfId="16039" xr:uid="{0C019C1C-0B77-411B-8F32-B54640904C22}"/>
    <cellStyle name="Millares 23 3 2 4 2" xfId="20512" xr:uid="{946A72E8-6F6B-4399-86EF-609E33CC7872}"/>
    <cellStyle name="Millares 23 3 2 4 2 2" xfId="29462" xr:uid="{76F8B676-2140-4701-8B83-24C2F330A6B3}"/>
    <cellStyle name="Millares 23 3 2 4 3" xfId="24989" xr:uid="{B45C3EC1-CDEF-4F0D-958F-C578186A2196}"/>
    <cellStyle name="Millares 23 3 2 5" xfId="18263" xr:uid="{327C4BE2-BFF3-4206-8592-AB1D7603DB49}"/>
    <cellStyle name="Millares 23 3 2 5 2" xfId="27213" xr:uid="{2DE4F698-4B4D-4381-B887-EE931A4598EC}"/>
    <cellStyle name="Millares 23 3 2 6" xfId="22740" xr:uid="{BFF44C8C-8B8D-412A-BBA9-F8DCD1E39090}"/>
    <cellStyle name="Millares 23 3 3" xfId="14064" xr:uid="{E465BD49-573F-4606-A1B4-99D7363DEEA9}"/>
    <cellStyle name="Millares 23 3 3 2" xfId="15181" xr:uid="{55FDEF31-7928-44F5-804C-73BF3C04CB9D}"/>
    <cellStyle name="Millares 23 3 3 2 2" xfId="17430" xr:uid="{6C3ECB3E-2A96-4CBF-B95C-C38416B6C127}"/>
    <cellStyle name="Millares 23 3 3 2 2 2" xfId="21903" xr:uid="{3905C64F-26AB-4312-BBCD-5DDDA7C17EBA}"/>
    <cellStyle name="Millares 23 3 3 2 2 2 2" xfId="30853" xr:uid="{C2F627D5-3CC0-4014-90B1-E61B328D42B9}"/>
    <cellStyle name="Millares 23 3 3 2 2 3" xfId="26380" xr:uid="{EDBBE3E8-4C2B-488C-A6D2-D68CB918CEB7}"/>
    <cellStyle name="Millares 23 3 3 2 3" xfId="19654" xr:uid="{6A20BEF6-7595-49AD-B162-C5E253749083}"/>
    <cellStyle name="Millares 23 3 3 2 3 2" xfId="28604" xr:uid="{4D878A82-F8C0-4843-AC70-2705F07A4F7E}"/>
    <cellStyle name="Millares 23 3 3 2 4" xfId="24131" xr:uid="{E42DF80F-64B2-408C-88F0-0118A9C65D41}"/>
    <cellStyle name="Millares 23 3 3 3" xfId="16313" xr:uid="{E44773CD-F58F-4391-87A8-44D239698048}"/>
    <cellStyle name="Millares 23 3 3 3 2" xfId="20786" xr:uid="{80E127CA-22B4-4B57-9F62-CDBB83002457}"/>
    <cellStyle name="Millares 23 3 3 3 2 2" xfId="29736" xr:uid="{7D5C1145-92FF-4075-B70C-0C352607C852}"/>
    <cellStyle name="Millares 23 3 3 3 3" xfId="25263" xr:uid="{08753131-829A-4A3A-991D-991698CE96F7}"/>
    <cellStyle name="Millares 23 3 3 4" xfId="18537" xr:uid="{CC629531-96EB-48EE-B6CF-BC00D79760C0}"/>
    <cellStyle name="Millares 23 3 3 4 2" xfId="27487" xr:uid="{60DE7F91-88D1-42FD-BF0D-EAE91DB4173B}"/>
    <cellStyle name="Millares 23 3 3 5" xfId="23014" xr:uid="{B308C2A1-F528-4907-9AE5-166D3AB52530}"/>
    <cellStyle name="Millares 23 3 4" xfId="14627" xr:uid="{B08DF798-0F83-486F-B055-E6009EF77BF6}"/>
    <cellStyle name="Millares 23 3 4 2" xfId="16876" xr:uid="{A5E6066A-4A56-4427-A4FA-1CF9F9AAD8E8}"/>
    <cellStyle name="Millares 23 3 4 2 2" xfId="21349" xr:uid="{5D7E24BB-9362-4A78-B59C-0A452377CA34}"/>
    <cellStyle name="Millares 23 3 4 2 2 2" xfId="30299" xr:uid="{B78DE256-84D3-4154-AA0B-32DDDDDB14CA}"/>
    <cellStyle name="Millares 23 3 4 2 3" xfId="25826" xr:uid="{0F77EBB9-92B7-44A2-BA19-C3BEE553B488}"/>
    <cellStyle name="Millares 23 3 4 3" xfId="19100" xr:uid="{34B011CF-203F-47E2-A146-5BCBE35C7747}"/>
    <cellStyle name="Millares 23 3 4 3 2" xfId="28050" xr:uid="{CD74940B-55EA-48C0-B7C4-47B90828D8A8}"/>
    <cellStyle name="Millares 23 3 4 4" xfId="23577" xr:uid="{A7DF0B96-09EF-491B-9590-E4D83AE31A0C}"/>
    <cellStyle name="Millares 23 3 5" xfId="15759" xr:uid="{62113C6B-1045-4A16-801B-1C7E3DD54D31}"/>
    <cellStyle name="Millares 23 3 5 2" xfId="20232" xr:uid="{FB29DAD5-8468-4C38-B1F2-EE2EDD703C9C}"/>
    <cellStyle name="Millares 23 3 5 2 2" xfId="29182" xr:uid="{B71BE13A-87AD-44B4-B355-F9D2DEB1F542}"/>
    <cellStyle name="Millares 23 3 5 3" xfId="24709" xr:uid="{0914E95A-65AB-463B-8505-2BE02578B966}"/>
    <cellStyle name="Millares 23 3 6" xfId="17983" xr:uid="{E73CDCB3-2A16-4FD3-A726-672068B99DA6}"/>
    <cellStyle name="Millares 23 3 6 2" xfId="26933" xr:uid="{CF6A128A-04C4-4D03-8C4A-BE545A0BB276}"/>
    <cellStyle name="Millares 23 3 7" xfId="22460" xr:uid="{91D7BF59-5536-4B2D-9691-D2880AFE1344}"/>
    <cellStyle name="Millares 23 4" xfId="13650" xr:uid="{DBAD4D1B-FD3A-4F45-BF96-8FA3F074ADA7}"/>
    <cellStyle name="Millares 23 4 2" xfId="14204" xr:uid="{F97712D7-5E36-47F6-977B-0C13BBAB39FB}"/>
    <cellStyle name="Millares 23 4 2 2" xfId="15321" xr:uid="{FE625007-3177-4B51-9067-AA3A7BD964C7}"/>
    <cellStyle name="Millares 23 4 2 2 2" xfId="17570" xr:uid="{FBDBB749-2001-49CF-A29D-3170850C8521}"/>
    <cellStyle name="Millares 23 4 2 2 2 2" xfId="22043" xr:uid="{4A1ED764-2258-4E75-A939-6CD14B8B3863}"/>
    <cellStyle name="Millares 23 4 2 2 2 2 2" xfId="30993" xr:uid="{041F6CB2-5B65-41A0-98A6-42DCB22F577D}"/>
    <cellStyle name="Millares 23 4 2 2 2 3" xfId="26520" xr:uid="{772A9A5C-E6F3-46CE-BE08-EB39376E5DDB}"/>
    <cellStyle name="Millares 23 4 2 2 3" xfId="19794" xr:uid="{A44390B6-6A11-43F8-B144-AA51A104E0D1}"/>
    <cellStyle name="Millares 23 4 2 2 3 2" xfId="28744" xr:uid="{8644D614-D79E-4732-8F9F-3AB61C3C6758}"/>
    <cellStyle name="Millares 23 4 2 2 4" xfId="24271" xr:uid="{B708475B-8745-4EBC-B87C-6111AC8134F6}"/>
    <cellStyle name="Millares 23 4 2 3" xfId="16453" xr:uid="{CE7DAD3F-7341-4757-878B-AE10A83FC23D}"/>
    <cellStyle name="Millares 23 4 2 3 2" xfId="20926" xr:uid="{5E5DF8AE-2EDF-429C-BE97-2F43A6FEC2D6}"/>
    <cellStyle name="Millares 23 4 2 3 2 2" xfId="29876" xr:uid="{6EA3258F-2D63-41F9-9996-2CF753781B5A}"/>
    <cellStyle name="Millares 23 4 2 3 3" xfId="25403" xr:uid="{D7A480F9-A8EA-47F4-8985-B3AEEADF7B7F}"/>
    <cellStyle name="Millares 23 4 2 4" xfId="18677" xr:uid="{2E372BA6-B604-4752-9DEB-45955520B52E}"/>
    <cellStyle name="Millares 23 4 2 4 2" xfId="27627" xr:uid="{E2AB686E-7ACD-4180-82B1-1219C6875094}"/>
    <cellStyle name="Millares 23 4 2 5" xfId="23154" xr:uid="{96DE0925-AC88-4AED-A842-6180FD61862C}"/>
    <cellStyle name="Millares 23 4 3" xfId="14767" xr:uid="{A02EB991-082A-411D-93A0-11BA6AC308D8}"/>
    <cellStyle name="Millares 23 4 3 2" xfId="17016" xr:uid="{77BC5DA1-4A99-472B-B277-15283B03D418}"/>
    <cellStyle name="Millares 23 4 3 2 2" xfId="21489" xr:uid="{5D195C6F-325B-4F98-AB1F-9158E0467F4B}"/>
    <cellStyle name="Millares 23 4 3 2 2 2" xfId="30439" xr:uid="{835B02F4-176A-4A87-AFB8-9AE21E2D8A89}"/>
    <cellStyle name="Millares 23 4 3 2 3" xfId="25966" xr:uid="{903C2D8C-D45C-4D2C-8ED6-CEC3E55DB4B4}"/>
    <cellStyle name="Millares 23 4 3 3" xfId="19240" xr:uid="{FFB46E5C-1FD0-45B3-BEC4-F0D316571C75}"/>
    <cellStyle name="Millares 23 4 3 3 2" xfId="28190" xr:uid="{DEACB7AA-F3EC-4EBB-AC37-445BC4EE07F0}"/>
    <cellStyle name="Millares 23 4 3 4" xfId="23717" xr:uid="{538EA4D8-780E-43D4-8197-1F35A5C8498F}"/>
    <cellStyle name="Millares 23 4 4" xfId="15899" xr:uid="{63D73CBA-DB68-4C9C-9BE0-E4456A3F4898}"/>
    <cellStyle name="Millares 23 4 4 2" xfId="20372" xr:uid="{9FB504F6-AD4D-43E6-B229-EF697E699C69}"/>
    <cellStyle name="Millares 23 4 4 2 2" xfId="29322" xr:uid="{2AB817FE-9608-4E64-BD2B-53E9E8F9F921}"/>
    <cellStyle name="Millares 23 4 4 3" xfId="24849" xr:uid="{45EFE7F2-27C7-40E9-BFB2-E07FF75ECFD2}"/>
    <cellStyle name="Millares 23 4 5" xfId="18123" xr:uid="{E78AB91F-27C7-4939-A05D-2873A07B2DCE}"/>
    <cellStyle name="Millares 23 4 5 2" xfId="27073" xr:uid="{449AFE24-6772-4247-BFB6-6A8F6D7C443F}"/>
    <cellStyle name="Millares 23 4 6" xfId="22600" xr:uid="{984E8884-B4F0-407A-B438-45F55525431F}"/>
    <cellStyle name="Millares 23 5" xfId="13924" xr:uid="{CF248320-F6E2-4A3F-B6DC-C4A5FFC2C851}"/>
    <cellStyle name="Millares 23 5 2" xfId="15041" xr:uid="{E36BA718-C7E5-4F5D-AB02-3C748DCD6E94}"/>
    <cellStyle name="Millares 23 5 2 2" xfId="17290" xr:uid="{CEF41035-D25E-4AAA-BAB1-2C825A725E91}"/>
    <cellStyle name="Millares 23 5 2 2 2" xfId="21763" xr:uid="{53B38AD9-EB95-4F86-8B7A-15322CEBC8B1}"/>
    <cellStyle name="Millares 23 5 2 2 2 2" xfId="30713" xr:uid="{3B35289F-29DC-40D0-A257-4D38ECA4746F}"/>
    <cellStyle name="Millares 23 5 2 2 3" xfId="26240" xr:uid="{6F07E389-2D95-434F-9597-E0A57B023DF8}"/>
    <cellStyle name="Millares 23 5 2 3" xfId="19514" xr:uid="{2D05722E-A1E4-49B0-9885-5CA9C6B9BE95}"/>
    <cellStyle name="Millares 23 5 2 3 2" xfId="28464" xr:uid="{E22347F7-59BF-4795-A25A-57C747B07C15}"/>
    <cellStyle name="Millares 23 5 2 4" xfId="23991" xr:uid="{C713B4F4-9BC7-490B-91BB-84C29641B49E}"/>
    <cellStyle name="Millares 23 5 3" xfId="16173" xr:uid="{75E4F456-074B-4A67-AD4B-00F18EDE3386}"/>
    <cellStyle name="Millares 23 5 3 2" xfId="20646" xr:uid="{2178563A-5035-4328-80F8-18BA6B2C1ECC}"/>
    <cellStyle name="Millares 23 5 3 2 2" xfId="29596" xr:uid="{6D544EE2-892E-4591-B15E-A108DE36CF7F}"/>
    <cellStyle name="Millares 23 5 3 3" xfId="25123" xr:uid="{A1A9D6EC-0D68-4E0D-920B-BE7AB9620338}"/>
    <cellStyle name="Millares 23 5 4" xfId="18397" xr:uid="{86927FA0-B427-4571-A63F-31B35CD25D2C}"/>
    <cellStyle name="Millares 23 5 4 2" xfId="27347" xr:uid="{2225FC54-AC22-448F-9040-9BCE3667983F}"/>
    <cellStyle name="Millares 23 5 5" xfId="22874" xr:uid="{7147B78E-DE3E-4043-9492-9C581777D77C}"/>
    <cellStyle name="Millares 23 6" xfId="14487" xr:uid="{E33227AB-5A6C-47E7-AC1B-8F784B562910}"/>
    <cellStyle name="Millares 23 6 2" xfId="16736" xr:uid="{11514BD9-B026-435E-8C2A-1377AA69A2F1}"/>
    <cellStyle name="Millares 23 6 2 2" xfId="21209" xr:uid="{7CE8608C-8C40-4449-B01A-A1A526EEAB67}"/>
    <cellStyle name="Millares 23 6 2 2 2" xfId="30159" xr:uid="{A364C488-B6AD-46EB-B57C-6C3210F3C556}"/>
    <cellStyle name="Millares 23 6 2 3" xfId="25686" xr:uid="{FBCDFF21-FFC1-4BA7-B7AF-698F68F0E47C}"/>
    <cellStyle name="Millares 23 6 3" xfId="18960" xr:uid="{541FBA95-E8B8-4948-88E1-B32D6129C872}"/>
    <cellStyle name="Millares 23 6 3 2" xfId="27910" xr:uid="{E2F30374-5A42-435A-969D-CFD1C177F84C}"/>
    <cellStyle name="Millares 23 6 4" xfId="23437" xr:uid="{35F434EA-61EB-49BC-ABA4-CA37B98205FF}"/>
    <cellStyle name="Millares 23 7" xfId="15619" xr:uid="{62DCA240-F0F2-4CB0-BEA2-9C5E7089DD00}"/>
    <cellStyle name="Millares 23 7 2" xfId="20092" xr:uid="{88A838D2-AFEF-4A49-97B0-0D2DC276C3D0}"/>
    <cellStyle name="Millares 23 7 2 2" xfId="29042" xr:uid="{EE754F55-0A27-4F81-9E1B-D3587C7C73EB}"/>
    <cellStyle name="Millares 23 7 3" xfId="24569" xr:uid="{EEA89980-13AA-48D2-BE87-E16BBC94B2DF}"/>
    <cellStyle name="Millares 23 8" xfId="17843" xr:uid="{3F644B2C-0A6B-4C2A-ADD9-145C592FD0E6}"/>
    <cellStyle name="Millares 23 8 2" xfId="26793" xr:uid="{A4E732A4-C074-4B71-A5BF-7FEED2BBE794}"/>
    <cellStyle name="Millares 23 9" xfId="22320" xr:uid="{05CEA418-43E9-4955-8064-BFCE52899017}"/>
    <cellStyle name="Millares 24" xfId="13390" xr:uid="{B39637EC-E26E-48FF-AEC5-9DA320C74CF0}"/>
    <cellStyle name="Millares 24 2" xfId="13463" xr:uid="{A979FE5E-A3A0-47A2-847E-6EB21259C59F}"/>
    <cellStyle name="Millares 24 2 2" xfId="13603" xr:uid="{C9870DA6-DD6E-492B-92DB-042C670D3F4A}"/>
    <cellStyle name="Millares 24 2 2 2" xfId="13883" xr:uid="{73FE62E5-59F9-49AE-9CAC-0723A3808E05}"/>
    <cellStyle name="Millares 24 2 2 2 2" xfId="14437" xr:uid="{65745A63-5B5D-4495-B249-23D6ED540A3E}"/>
    <cellStyle name="Millares 24 2 2 2 2 2" xfId="15554" xr:uid="{1DF2AEC9-DECF-49DC-BF32-55AEBA7238EE}"/>
    <cellStyle name="Millares 24 2 2 2 2 2 2" xfId="17803" xr:uid="{E6F5F697-8E78-4C30-BF94-1F37B4076E17}"/>
    <cellStyle name="Millares 24 2 2 2 2 2 2 2" xfId="22276" xr:uid="{E47A5097-DE9B-4A73-91B5-96F4BFBCF5A0}"/>
    <cellStyle name="Millares 24 2 2 2 2 2 2 2 2" xfId="31226" xr:uid="{A80BE8DB-0CE9-4124-8785-214EA4AD3FC8}"/>
    <cellStyle name="Millares 24 2 2 2 2 2 2 3" xfId="26753" xr:uid="{AFB5ABA6-35FC-4E75-8AA9-F5C08D7160C1}"/>
    <cellStyle name="Millares 24 2 2 2 2 2 3" xfId="20027" xr:uid="{76F00D67-4512-4204-8AC9-ED3AD0F9FAA5}"/>
    <cellStyle name="Millares 24 2 2 2 2 2 3 2" xfId="28977" xr:uid="{BC6E75FE-CC43-47C5-9316-8266629B50F3}"/>
    <cellStyle name="Millares 24 2 2 2 2 2 4" xfId="24504" xr:uid="{BFC23716-A3AE-49B8-9D29-4A04E153B36D}"/>
    <cellStyle name="Millares 24 2 2 2 2 3" xfId="16686" xr:uid="{8F7134EA-4CA4-49AE-BC67-1D12AC63D304}"/>
    <cellStyle name="Millares 24 2 2 2 2 3 2" xfId="21159" xr:uid="{96F4231F-485F-4742-ADED-EEB8C06D70A4}"/>
    <cellStyle name="Millares 24 2 2 2 2 3 2 2" xfId="30109" xr:uid="{ACB954E9-FB3E-4A21-A821-7E79FDCBC677}"/>
    <cellStyle name="Millares 24 2 2 2 2 3 3" xfId="25636" xr:uid="{560E1B72-C43D-4713-AF3E-AAA6F24ED029}"/>
    <cellStyle name="Millares 24 2 2 2 2 4" xfId="18910" xr:uid="{0CB8D40A-0A59-4721-AC77-500DDFDC6D91}"/>
    <cellStyle name="Millares 24 2 2 2 2 4 2" xfId="27860" xr:uid="{090424DE-6931-41DE-9920-E27EFD4F66A9}"/>
    <cellStyle name="Millares 24 2 2 2 2 5" xfId="23387" xr:uid="{3530A814-F382-4C95-B532-3938E38B0A21}"/>
    <cellStyle name="Millares 24 2 2 2 3" xfId="15000" xr:uid="{4BF47902-5652-4F63-A38F-E254155A7342}"/>
    <cellStyle name="Millares 24 2 2 2 3 2" xfId="17249" xr:uid="{B9457577-7B68-4869-98EF-63E3CAD22510}"/>
    <cellStyle name="Millares 24 2 2 2 3 2 2" xfId="21722" xr:uid="{90BB4A45-7721-4113-B496-AEAAFE98C81D}"/>
    <cellStyle name="Millares 24 2 2 2 3 2 2 2" xfId="30672" xr:uid="{D3E5B125-6C3F-46B4-B1E2-1A86CCACADBF}"/>
    <cellStyle name="Millares 24 2 2 2 3 2 3" xfId="26199" xr:uid="{E8C8AD6C-6574-4EB1-BCB5-A36D333E0D0D}"/>
    <cellStyle name="Millares 24 2 2 2 3 3" xfId="19473" xr:uid="{F8FA97B7-1DAD-468A-A8FA-1BE95DCD99D5}"/>
    <cellStyle name="Millares 24 2 2 2 3 3 2" xfId="28423" xr:uid="{8F77950D-1BD2-463F-B2F2-EA4DD2052048}"/>
    <cellStyle name="Millares 24 2 2 2 3 4" xfId="23950" xr:uid="{15DFF2B7-4876-4057-889A-B51722476736}"/>
    <cellStyle name="Millares 24 2 2 2 4" xfId="16132" xr:uid="{825297E3-700F-4757-AE51-A7D0C0D7BF1B}"/>
    <cellStyle name="Millares 24 2 2 2 4 2" xfId="20605" xr:uid="{E9300AC1-0DD4-4A6E-922D-8B09E3C15466}"/>
    <cellStyle name="Millares 24 2 2 2 4 2 2" xfId="29555" xr:uid="{A8E13A89-975B-4188-AD1B-C24DD54DB857}"/>
    <cellStyle name="Millares 24 2 2 2 4 3" xfId="25082" xr:uid="{7FA22421-7794-4633-B02A-6E153AA881F7}"/>
    <cellStyle name="Millares 24 2 2 2 5" xfId="18356" xr:uid="{D9B0DE41-1A00-4D15-B95A-8B6C3A7580D7}"/>
    <cellStyle name="Millares 24 2 2 2 5 2" xfId="27306" xr:uid="{3F264BB7-99FB-4376-9E72-F7A8AE97F7C4}"/>
    <cellStyle name="Millares 24 2 2 2 6" xfId="22833" xr:uid="{66120384-FF5E-452A-9C31-0FD4ABD4ABC6}"/>
    <cellStyle name="Millares 24 2 2 3" xfId="14157" xr:uid="{94110372-767D-4085-B73B-476A9CFCFEDF}"/>
    <cellStyle name="Millares 24 2 2 3 2" xfId="15274" xr:uid="{AC5FB6E7-3534-49DE-BE32-441E1FF82E95}"/>
    <cellStyle name="Millares 24 2 2 3 2 2" xfId="17523" xr:uid="{A7FE2CF8-706E-46DC-921B-9194656B37DD}"/>
    <cellStyle name="Millares 24 2 2 3 2 2 2" xfId="21996" xr:uid="{A628089B-725E-4883-A3B4-10947C422394}"/>
    <cellStyle name="Millares 24 2 2 3 2 2 2 2" xfId="30946" xr:uid="{33B8F529-CA53-4CA5-BE07-5CA6F629D5BD}"/>
    <cellStyle name="Millares 24 2 2 3 2 2 3" xfId="26473" xr:uid="{7351B255-96B9-43BC-A086-76BE4C816E88}"/>
    <cellStyle name="Millares 24 2 2 3 2 3" xfId="19747" xr:uid="{9F7F0708-DE57-4930-B9FF-FFE21C0F3F10}"/>
    <cellStyle name="Millares 24 2 2 3 2 3 2" xfId="28697" xr:uid="{347C9ABF-0FDB-49D0-B5DF-A3EF2F03E2BF}"/>
    <cellStyle name="Millares 24 2 2 3 2 4" xfId="24224" xr:uid="{49CB752B-7942-4132-B21D-0C656BA06365}"/>
    <cellStyle name="Millares 24 2 2 3 3" xfId="16406" xr:uid="{1D172C34-52DB-4AAA-BE20-8476AE25F8C2}"/>
    <cellStyle name="Millares 24 2 2 3 3 2" xfId="20879" xr:uid="{5D684206-F7B2-4DF3-ACAB-6401C69A8CAC}"/>
    <cellStyle name="Millares 24 2 2 3 3 2 2" xfId="29829" xr:uid="{05874CAC-EBE9-4BFD-8F22-30B6AADE7104}"/>
    <cellStyle name="Millares 24 2 2 3 3 3" xfId="25356" xr:uid="{5A1DED1D-8A49-461B-8764-95DEE378795E}"/>
    <cellStyle name="Millares 24 2 2 3 4" xfId="18630" xr:uid="{511CEE73-88AE-46B6-B33C-AD5DE42C21B7}"/>
    <cellStyle name="Millares 24 2 2 3 4 2" xfId="27580" xr:uid="{303111C7-9DD0-43B2-BF4E-1368EB69734E}"/>
    <cellStyle name="Millares 24 2 2 3 5" xfId="23107" xr:uid="{DEB170AA-1E5A-4EF6-BF3A-8E5336F73106}"/>
    <cellStyle name="Millares 24 2 2 4" xfId="14720" xr:uid="{9F1CAD17-82AE-44BA-BDA4-71861E7C6121}"/>
    <cellStyle name="Millares 24 2 2 4 2" xfId="16969" xr:uid="{640945DC-3304-4776-8BDD-CFC6486500D3}"/>
    <cellStyle name="Millares 24 2 2 4 2 2" xfId="21442" xr:uid="{1D1B1E6A-C714-497A-B973-BD8036768CA3}"/>
    <cellStyle name="Millares 24 2 2 4 2 2 2" xfId="30392" xr:uid="{A42F0F95-9E5E-4D0C-8270-9AB99DD26420}"/>
    <cellStyle name="Millares 24 2 2 4 2 3" xfId="25919" xr:uid="{723D60D9-30CB-41E8-8E6F-171A904EC471}"/>
    <cellStyle name="Millares 24 2 2 4 3" xfId="19193" xr:uid="{B2F005B2-F5EE-4C49-8434-3B7E5780A46F}"/>
    <cellStyle name="Millares 24 2 2 4 3 2" xfId="28143" xr:uid="{DDD9EB86-1ADE-47FB-93AB-CD8A1B2221E3}"/>
    <cellStyle name="Millares 24 2 2 4 4" xfId="23670" xr:uid="{1D40612F-A6E4-4EE7-B72D-5FFAB652D133}"/>
    <cellStyle name="Millares 24 2 2 5" xfId="15852" xr:uid="{C36D28FC-1972-45AA-AD78-DE27331B545E}"/>
    <cellStyle name="Millares 24 2 2 5 2" xfId="20325" xr:uid="{0840CE2E-F9D2-4D67-A445-514435820100}"/>
    <cellStyle name="Millares 24 2 2 5 2 2" xfId="29275" xr:uid="{9E099ED8-F56E-4907-AA27-0362D5FFC56C}"/>
    <cellStyle name="Millares 24 2 2 5 3" xfId="24802" xr:uid="{98762743-DF9B-4F4C-8A05-E9F3806C9E8E}"/>
    <cellStyle name="Millares 24 2 2 6" xfId="18076" xr:uid="{CD244007-997A-430A-BD8B-03D8F5403B0B}"/>
    <cellStyle name="Millares 24 2 2 6 2" xfId="27026" xr:uid="{1D42B247-BCB6-4DF5-9BD4-DD2DA165F366}"/>
    <cellStyle name="Millares 24 2 2 7" xfId="22553" xr:uid="{1B44EDBA-428C-4BE0-AAA0-B2ACCBDA3CBD}"/>
    <cellStyle name="Millares 24 2 3" xfId="13743" xr:uid="{B6E4118A-9D94-4129-A3BD-438ECD0BA120}"/>
    <cellStyle name="Millares 24 2 3 2" xfId="14297" xr:uid="{3C11C6E8-ADB5-492C-A3AF-FA8674E326D5}"/>
    <cellStyle name="Millares 24 2 3 2 2" xfId="15414" xr:uid="{1C355B83-BE17-40F9-A435-0F880E07AB0F}"/>
    <cellStyle name="Millares 24 2 3 2 2 2" xfId="17663" xr:uid="{A6B9BBCC-9E42-4CB5-A316-B42E91853BAA}"/>
    <cellStyle name="Millares 24 2 3 2 2 2 2" xfId="22136" xr:uid="{048BA0FD-A0EA-4FDE-AB56-4291A4AA6ECD}"/>
    <cellStyle name="Millares 24 2 3 2 2 2 2 2" xfId="31086" xr:uid="{65E0D6C5-E384-4F9D-93FB-2E10D687BCDB}"/>
    <cellStyle name="Millares 24 2 3 2 2 2 3" xfId="26613" xr:uid="{19897311-CE33-427A-B58F-BB24C29A2C83}"/>
    <cellStyle name="Millares 24 2 3 2 2 3" xfId="19887" xr:uid="{43892B51-8106-43D0-B756-0C780CA94540}"/>
    <cellStyle name="Millares 24 2 3 2 2 3 2" xfId="28837" xr:uid="{C09C46DE-5160-43F9-9318-418080882436}"/>
    <cellStyle name="Millares 24 2 3 2 2 4" xfId="24364" xr:uid="{E32D5DC3-3B51-4D3D-B376-0966AB95B9D3}"/>
    <cellStyle name="Millares 24 2 3 2 3" xfId="16546" xr:uid="{7630E4FB-89FF-4B18-8179-3E8E7E925504}"/>
    <cellStyle name="Millares 24 2 3 2 3 2" xfId="21019" xr:uid="{B0F6DE41-D3F8-4F47-9D3A-E302C4D3D3B3}"/>
    <cellStyle name="Millares 24 2 3 2 3 2 2" xfId="29969" xr:uid="{301604EC-0D8C-4F21-BDDE-FFA0AE5604A0}"/>
    <cellStyle name="Millares 24 2 3 2 3 3" xfId="25496" xr:uid="{98DF0A73-2233-4A3B-B5FC-3A16B11BD842}"/>
    <cellStyle name="Millares 24 2 3 2 4" xfId="18770" xr:uid="{15371829-CFDC-4F8B-A13C-27A054009DF0}"/>
    <cellStyle name="Millares 24 2 3 2 4 2" xfId="27720" xr:uid="{70D66011-5367-4B6E-AEE4-F442CEF80C8E}"/>
    <cellStyle name="Millares 24 2 3 2 5" xfId="23247" xr:uid="{B5C06E0B-6592-48F4-8549-3F3682265B85}"/>
    <cellStyle name="Millares 24 2 3 3" xfId="14860" xr:uid="{24BE3886-2AC3-4B38-AB22-484AF5DAAA87}"/>
    <cellStyle name="Millares 24 2 3 3 2" xfId="17109" xr:uid="{B186213E-DDD7-4320-85D6-106ED414B1BE}"/>
    <cellStyle name="Millares 24 2 3 3 2 2" xfId="21582" xr:uid="{5B90B97B-C829-4362-80E6-EE13F231E9A6}"/>
    <cellStyle name="Millares 24 2 3 3 2 2 2" xfId="30532" xr:uid="{83875DBD-66A6-4D27-849D-DE7305950EFB}"/>
    <cellStyle name="Millares 24 2 3 3 2 3" xfId="26059" xr:uid="{C77F3727-30B1-4EA1-95AB-A1A68010DD22}"/>
    <cellStyle name="Millares 24 2 3 3 3" xfId="19333" xr:uid="{95C9C6E3-E53D-43AE-A735-C6F2512431B1}"/>
    <cellStyle name="Millares 24 2 3 3 3 2" xfId="28283" xr:uid="{5941BC2A-0514-439D-87C2-9C3A937B3EAD}"/>
    <cellStyle name="Millares 24 2 3 3 4" xfId="23810" xr:uid="{787C3FB9-E022-4BAA-8BE2-9C9A3F0CBA45}"/>
    <cellStyle name="Millares 24 2 3 4" xfId="15992" xr:uid="{78A95A77-578F-4D28-B0DF-4ED00634BB34}"/>
    <cellStyle name="Millares 24 2 3 4 2" xfId="20465" xr:uid="{44EFF870-4B29-4724-83BE-0D1880027453}"/>
    <cellStyle name="Millares 24 2 3 4 2 2" xfId="29415" xr:uid="{5861F3BD-B34E-4448-A72A-E012FC475EC5}"/>
    <cellStyle name="Millares 24 2 3 4 3" xfId="24942" xr:uid="{177D2222-75BF-487A-AC52-329EECF283D9}"/>
    <cellStyle name="Millares 24 2 3 5" xfId="18216" xr:uid="{4E84C393-6FDF-4F3D-8440-9BD80B7C60D9}"/>
    <cellStyle name="Millares 24 2 3 5 2" xfId="27166" xr:uid="{0B601468-0B09-4187-ABDA-FBBF5B65376F}"/>
    <cellStyle name="Millares 24 2 3 6" xfId="22693" xr:uid="{D7BCCE40-5B54-4BB8-AFC6-E447DF76C36D}"/>
    <cellStyle name="Millares 24 2 4" xfId="14017" xr:uid="{5B2866F7-73DE-4156-B5B5-BC9019A8362B}"/>
    <cellStyle name="Millares 24 2 4 2" xfId="15134" xr:uid="{B6D40AF1-82A7-464B-BEDA-873B5A180084}"/>
    <cellStyle name="Millares 24 2 4 2 2" xfId="17383" xr:uid="{006F941F-461E-4EED-AFDE-FCD1507DA733}"/>
    <cellStyle name="Millares 24 2 4 2 2 2" xfId="21856" xr:uid="{4AE73379-80CD-40D6-92CD-67687554A394}"/>
    <cellStyle name="Millares 24 2 4 2 2 2 2" xfId="30806" xr:uid="{C93D570A-594D-45FC-B7E2-BA63CAB80C4D}"/>
    <cellStyle name="Millares 24 2 4 2 2 3" xfId="26333" xr:uid="{6D13AF9D-659F-430E-A083-33F887D0A4DC}"/>
    <cellStyle name="Millares 24 2 4 2 3" xfId="19607" xr:uid="{55D82603-7559-4DC5-A808-15BD78E55CCA}"/>
    <cellStyle name="Millares 24 2 4 2 3 2" xfId="28557" xr:uid="{D3BB067A-3944-42B0-ABF7-95551C50B885}"/>
    <cellStyle name="Millares 24 2 4 2 4" xfId="24084" xr:uid="{53E3F349-C458-4EE2-AB37-D23280662892}"/>
    <cellStyle name="Millares 24 2 4 3" xfId="16266" xr:uid="{2A04222B-176A-4CB1-A1C0-87DB1DFC6E0F}"/>
    <cellStyle name="Millares 24 2 4 3 2" xfId="20739" xr:uid="{B2DB61D4-3C98-4E85-9874-15FC44244378}"/>
    <cellStyle name="Millares 24 2 4 3 2 2" xfId="29689" xr:uid="{46181159-1758-46E0-A5DA-7678A676E63A}"/>
    <cellStyle name="Millares 24 2 4 3 3" xfId="25216" xr:uid="{7CB96A44-5909-4C83-BAA3-F483BEC1615D}"/>
    <cellStyle name="Millares 24 2 4 4" xfId="18490" xr:uid="{0B9F5665-4513-476C-84E9-DDC6485678BA}"/>
    <cellStyle name="Millares 24 2 4 4 2" xfId="27440" xr:uid="{D8405018-7002-4D26-96D7-580498F3D99D}"/>
    <cellStyle name="Millares 24 2 4 5" xfId="22967" xr:uid="{8888C455-8409-4FDF-B2E6-3DA78BE29534}"/>
    <cellStyle name="Millares 24 2 5" xfId="14580" xr:uid="{6EC9FC75-2F28-4004-B390-56E93EFB928B}"/>
    <cellStyle name="Millares 24 2 5 2" xfId="16829" xr:uid="{8A21D897-D949-480E-AACC-00AA89632EC4}"/>
    <cellStyle name="Millares 24 2 5 2 2" xfId="21302" xr:uid="{41035BDF-E99A-4859-8BC3-CCA74373554F}"/>
    <cellStyle name="Millares 24 2 5 2 2 2" xfId="30252" xr:uid="{46FE2D31-57BC-45DB-AF93-52313CFDA46C}"/>
    <cellStyle name="Millares 24 2 5 2 3" xfId="25779" xr:uid="{60A5D76D-3618-4513-AD84-376D90FC8883}"/>
    <cellStyle name="Millares 24 2 5 3" xfId="19053" xr:uid="{BB36007E-E05D-47F6-8109-0E933E0F47EB}"/>
    <cellStyle name="Millares 24 2 5 3 2" xfId="28003" xr:uid="{7BC29236-87A8-4A51-ABB9-4A22D7E5675B}"/>
    <cellStyle name="Millares 24 2 5 4" xfId="23530" xr:uid="{6CD0FA0A-83C5-4C3B-B4F6-A0B4F3656705}"/>
    <cellStyle name="Millares 24 2 6" xfId="15712" xr:uid="{1F7632F7-3D84-4DFC-818A-B5A036E26889}"/>
    <cellStyle name="Millares 24 2 6 2" xfId="20185" xr:uid="{05B3782F-3B86-49CA-A23A-3F2BBB05F5BB}"/>
    <cellStyle name="Millares 24 2 6 2 2" xfId="29135" xr:uid="{47882BA5-BE3B-4596-B30C-154CE3719E76}"/>
    <cellStyle name="Millares 24 2 6 3" xfId="24662" xr:uid="{92D74D5E-2641-4263-981E-9E8DB74DB9E2}"/>
    <cellStyle name="Millares 24 2 7" xfId="17936" xr:uid="{2F4E0F9B-E031-43F5-9737-4268A3652961}"/>
    <cellStyle name="Millares 24 2 7 2" xfId="26886" xr:uid="{F7EE62E0-95D2-48B0-87B7-8A30B6B4C0D9}"/>
    <cellStyle name="Millares 24 2 8" xfId="22413" xr:uid="{AF445DE0-6538-4B2D-A0AB-672928CF6A71}"/>
    <cellStyle name="Millares 24 3" xfId="13530" xr:uid="{D847FF16-6EB9-49AD-A18B-272708DFE34C}"/>
    <cellStyle name="Millares 24 3 2" xfId="13810" xr:uid="{A81B4DB1-6A3D-4ACB-B9AE-806F5754D872}"/>
    <cellStyle name="Millares 24 3 2 2" xfId="14364" xr:uid="{C8BFFFB1-E624-428B-9CB1-1FA6C68621D3}"/>
    <cellStyle name="Millares 24 3 2 2 2" xfId="15481" xr:uid="{B6C420FD-56AE-4DD9-BCDC-B6350D680417}"/>
    <cellStyle name="Millares 24 3 2 2 2 2" xfId="17730" xr:uid="{B59A18B1-96C2-48C5-A00F-DEE637416380}"/>
    <cellStyle name="Millares 24 3 2 2 2 2 2" xfId="22203" xr:uid="{53E92C67-6067-4051-B5A0-0EC193694341}"/>
    <cellStyle name="Millares 24 3 2 2 2 2 2 2" xfId="31153" xr:uid="{D6A2B940-F842-483D-82C6-49ADAFCFD2AE}"/>
    <cellStyle name="Millares 24 3 2 2 2 2 3" xfId="26680" xr:uid="{83E9EDD3-2E34-4C2B-8334-74A1CE689D1D}"/>
    <cellStyle name="Millares 24 3 2 2 2 3" xfId="19954" xr:uid="{77C35B62-0D36-46C6-8386-631630593D09}"/>
    <cellStyle name="Millares 24 3 2 2 2 3 2" xfId="28904" xr:uid="{BE1FB959-16DB-4897-BDDB-6E169921A0E3}"/>
    <cellStyle name="Millares 24 3 2 2 2 4" xfId="24431" xr:uid="{41059059-7C9D-46A6-AB71-929F66E28D01}"/>
    <cellStyle name="Millares 24 3 2 2 3" xfId="16613" xr:uid="{761D9B1B-24E8-433E-89D5-583330A19C53}"/>
    <cellStyle name="Millares 24 3 2 2 3 2" xfId="21086" xr:uid="{D0DF2CDE-1726-4F23-A5FA-788668CE0BFA}"/>
    <cellStyle name="Millares 24 3 2 2 3 2 2" xfId="30036" xr:uid="{BAE901D5-2992-43C0-8630-EF4A773005E0}"/>
    <cellStyle name="Millares 24 3 2 2 3 3" xfId="25563" xr:uid="{28D27F64-E5FD-4ECB-A7A2-9EE6620AE875}"/>
    <cellStyle name="Millares 24 3 2 2 4" xfId="18837" xr:uid="{D5ABF537-0A58-40EB-9B48-3D138DB1382F}"/>
    <cellStyle name="Millares 24 3 2 2 4 2" xfId="27787" xr:uid="{3028F0E5-240E-4CF0-9D35-90C5DF4E4555}"/>
    <cellStyle name="Millares 24 3 2 2 5" xfId="23314" xr:uid="{55448745-465F-4DC3-B140-5E867943E957}"/>
    <cellStyle name="Millares 24 3 2 3" xfId="14927" xr:uid="{C0416534-C6BC-444E-AF2F-7F70035A9697}"/>
    <cellStyle name="Millares 24 3 2 3 2" xfId="17176" xr:uid="{7A936A0B-B6B7-4817-9FFA-333CA5F869CD}"/>
    <cellStyle name="Millares 24 3 2 3 2 2" xfId="21649" xr:uid="{63F8C7A2-B662-4B46-8CF9-DFF23E08C318}"/>
    <cellStyle name="Millares 24 3 2 3 2 2 2" xfId="30599" xr:uid="{CC5FE296-18D1-4EF7-A93F-E4C2CF0FA9D0}"/>
    <cellStyle name="Millares 24 3 2 3 2 3" xfId="26126" xr:uid="{66D90C1B-331E-4A96-806A-5CEE23414FED}"/>
    <cellStyle name="Millares 24 3 2 3 3" xfId="19400" xr:uid="{9401AF55-4FF4-4877-9765-46C2D002CFCE}"/>
    <cellStyle name="Millares 24 3 2 3 3 2" xfId="28350" xr:uid="{0141E02F-6DD0-4A39-940E-9F86AB55E21F}"/>
    <cellStyle name="Millares 24 3 2 3 4" xfId="23877" xr:uid="{49F0C69B-CB01-47A6-B760-0FF96CFB36E6}"/>
    <cellStyle name="Millares 24 3 2 4" xfId="16059" xr:uid="{9662D936-4FFA-4105-A077-DBA3F938A9B1}"/>
    <cellStyle name="Millares 24 3 2 4 2" xfId="20532" xr:uid="{77203C1C-B542-4720-B6E7-EF27FD3494AB}"/>
    <cellStyle name="Millares 24 3 2 4 2 2" xfId="29482" xr:uid="{1800D2BA-E909-4883-BB24-E4830F70CF86}"/>
    <cellStyle name="Millares 24 3 2 4 3" xfId="25009" xr:uid="{F0E4822E-7D7B-47BE-B4D4-D10B1A8CECD9}"/>
    <cellStyle name="Millares 24 3 2 5" xfId="18283" xr:uid="{DE529470-793E-41CD-A8F5-C79412FCB484}"/>
    <cellStyle name="Millares 24 3 2 5 2" xfId="27233" xr:uid="{D31A8641-895D-45BD-B242-0620A4022BAB}"/>
    <cellStyle name="Millares 24 3 2 6" xfId="22760" xr:uid="{3344FBB0-8B22-41B9-AC08-2EB527614670}"/>
    <cellStyle name="Millares 24 3 3" xfId="14084" xr:uid="{7F5684FD-DF37-4B2A-BE06-C844DB7CB1A8}"/>
    <cellStyle name="Millares 24 3 3 2" xfId="15201" xr:uid="{F0435F7D-D6D3-4416-BFB9-6071850A77CE}"/>
    <cellStyle name="Millares 24 3 3 2 2" xfId="17450" xr:uid="{EF29CAD9-E116-493C-A820-EEB449B11888}"/>
    <cellStyle name="Millares 24 3 3 2 2 2" xfId="21923" xr:uid="{B38C7DA0-3A9A-49C3-BD04-5164638E6DC1}"/>
    <cellStyle name="Millares 24 3 3 2 2 2 2" xfId="30873" xr:uid="{211D7A0E-5196-491D-B243-6B23FB48DF02}"/>
    <cellStyle name="Millares 24 3 3 2 2 3" xfId="26400" xr:uid="{F3107E09-41AF-411C-BE4D-7131780784AB}"/>
    <cellStyle name="Millares 24 3 3 2 3" xfId="19674" xr:uid="{2D1315CC-778F-4E65-9FB2-F7B082EC85C7}"/>
    <cellStyle name="Millares 24 3 3 2 3 2" xfId="28624" xr:uid="{FAAA2A6B-FA70-4917-880E-5DEB5346FE52}"/>
    <cellStyle name="Millares 24 3 3 2 4" xfId="24151" xr:uid="{2547D7B9-ED37-4F03-AD85-52CD668881D2}"/>
    <cellStyle name="Millares 24 3 3 3" xfId="16333" xr:uid="{37AD9932-AB55-45AD-95A4-33C412DACABD}"/>
    <cellStyle name="Millares 24 3 3 3 2" xfId="20806" xr:uid="{6A233FC1-5454-4185-B157-9F362BDD3720}"/>
    <cellStyle name="Millares 24 3 3 3 2 2" xfId="29756" xr:uid="{2DEF2F63-D06C-4644-B504-FFE013EA62A3}"/>
    <cellStyle name="Millares 24 3 3 3 3" xfId="25283" xr:uid="{FD70BCB0-A04A-456F-B358-549FDD457212}"/>
    <cellStyle name="Millares 24 3 3 4" xfId="18557" xr:uid="{D9036E8F-999E-419B-87CF-4BFF57E011E0}"/>
    <cellStyle name="Millares 24 3 3 4 2" xfId="27507" xr:uid="{CB83792D-03C4-4492-903F-BA694463168B}"/>
    <cellStyle name="Millares 24 3 3 5" xfId="23034" xr:uid="{013D3140-1E21-4D62-A088-F5103FCF4905}"/>
    <cellStyle name="Millares 24 3 4" xfId="14647" xr:uid="{062C84E8-DB4B-492F-BE6B-DED536CC060C}"/>
    <cellStyle name="Millares 24 3 4 2" xfId="16896" xr:uid="{7C10DFD7-E5D8-4E7F-9CD0-58CC3941C2F2}"/>
    <cellStyle name="Millares 24 3 4 2 2" xfId="21369" xr:uid="{47807EC5-18EB-4297-ACB4-F5182D03B303}"/>
    <cellStyle name="Millares 24 3 4 2 2 2" xfId="30319" xr:uid="{BB159033-5DA5-4815-BC05-BB8EABB85E20}"/>
    <cellStyle name="Millares 24 3 4 2 3" xfId="25846" xr:uid="{6F9B753C-96D9-4028-B4ED-A0BD011F5535}"/>
    <cellStyle name="Millares 24 3 4 3" xfId="19120" xr:uid="{AF706836-12F9-4F55-9FC3-EF96C938D23B}"/>
    <cellStyle name="Millares 24 3 4 3 2" xfId="28070" xr:uid="{8059C7BC-BEE0-4536-ADF8-4B6F8CCD04B2}"/>
    <cellStyle name="Millares 24 3 4 4" xfId="23597" xr:uid="{852DC77C-6159-46B5-9A8E-5754DE158F83}"/>
    <cellStyle name="Millares 24 3 5" xfId="15779" xr:uid="{2FB51136-08DD-4264-895D-A2B4602F3D17}"/>
    <cellStyle name="Millares 24 3 5 2" xfId="20252" xr:uid="{0AEE1DDA-B56A-4460-BDE1-839064C43FF1}"/>
    <cellStyle name="Millares 24 3 5 2 2" xfId="29202" xr:uid="{EE672E5D-6BCE-43FD-8690-23E536B44404}"/>
    <cellStyle name="Millares 24 3 5 3" xfId="24729" xr:uid="{E1E913C6-F4BC-40B1-B6E4-C00D4AEAB62C}"/>
    <cellStyle name="Millares 24 3 6" xfId="18003" xr:uid="{830BF9B4-96F4-4D87-B1EE-A923A4AD1386}"/>
    <cellStyle name="Millares 24 3 6 2" xfId="26953" xr:uid="{15152242-F231-46C7-8455-B4F262939A39}"/>
    <cellStyle name="Millares 24 3 7" xfId="22480" xr:uid="{118775B6-FF43-4481-8A68-14CDDD7D308F}"/>
    <cellStyle name="Millares 24 4" xfId="13670" xr:uid="{280E835D-5A0A-4BA0-B0B5-906FD772C95D}"/>
    <cellStyle name="Millares 24 4 2" xfId="14224" xr:uid="{A1C0044F-2FA3-4004-9EF0-CFF4B4498E48}"/>
    <cellStyle name="Millares 24 4 2 2" xfId="15341" xr:uid="{4AA3E388-1A89-4C0C-AF9F-EDB723CDD904}"/>
    <cellStyle name="Millares 24 4 2 2 2" xfId="17590" xr:uid="{CECCD6AB-94D2-4BF2-8F74-9E15963943F3}"/>
    <cellStyle name="Millares 24 4 2 2 2 2" xfId="22063" xr:uid="{C1458FF4-69B0-4594-AB5E-4898F16FB36D}"/>
    <cellStyle name="Millares 24 4 2 2 2 2 2" xfId="31013" xr:uid="{7A68B11A-68A3-4D1F-B98E-030D06E1CB6B}"/>
    <cellStyle name="Millares 24 4 2 2 2 3" xfId="26540" xr:uid="{F3B7F083-CDBE-4323-9C29-BA3BD951E775}"/>
    <cellStyle name="Millares 24 4 2 2 3" xfId="19814" xr:uid="{784CB260-211E-4892-864B-F2D4E34F1DF1}"/>
    <cellStyle name="Millares 24 4 2 2 3 2" xfId="28764" xr:uid="{FCA45964-E643-47BA-9636-8E037140D4BD}"/>
    <cellStyle name="Millares 24 4 2 2 4" xfId="24291" xr:uid="{1D50CFE2-BCC5-4C4F-923D-08C1439865AF}"/>
    <cellStyle name="Millares 24 4 2 3" xfId="16473" xr:uid="{6F4F1773-3960-4761-B1E1-C17EBC80A03F}"/>
    <cellStyle name="Millares 24 4 2 3 2" xfId="20946" xr:uid="{AEF44253-E2BF-4756-8CA4-7742B3A33A70}"/>
    <cellStyle name="Millares 24 4 2 3 2 2" xfId="29896" xr:uid="{F0903290-7C4C-4ABD-9A4A-EB94F2DD5BD7}"/>
    <cellStyle name="Millares 24 4 2 3 3" xfId="25423" xr:uid="{B386960E-038A-464A-A360-8D21F699EC25}"/>
    <cellStyle name="Millares 24 4 2 4" xfId="18697" xr:uid="{7EB49BAD-5E7F-4C43-ACF3-292C11178797}"/>
    <cellStyle name="Millares 24 4 2 4 2" xfId="27647" xr:uid="{5F6B6ACC-DA38-4391-9CD9-29D17A40B4E9}"/>
    <cellStyle name="Millares 24 4 2 5" xfId="23174" xr:uid="{71A506C2-8682-4EAD-8993-3CD65C7BC1E3}"/>
    <cellStyle name="Millares 24 4 3" xfId="14787" xr:uid="{D59372FC-023E-43FC-BE08-53317F81C4E0}"/>
    <cellStyle name="Millares 24 4 3 2" xfId="17036" xr:uid="{788B1EC2-CA77-4F9A-A0DA-23A5047D1666}"/>
    <cellStyle name="Millares 24 4 3 2 2" xfId="21509" xr:uid="{10D88B5D-BEDF-48CD-8D20-4F63C7B39A99}"/>
    <cellStyle name="Millares 24 4 3 2 2 2" xfId="30459" xr:uid="{F3DBBB9B-73EE-4FB4-965A-CA1BE9B60D5C}"/>
    <cellStyle name="Millares 24 4 3 2 3" xfId="25986" xr:uid="{569C907C-7B33-4AB6-AF37-B61F2C884C68}"/>
    <cellStyle name="Millares 24 4 3 3" xfId="19260" xr:uid="{4EE206AE-C3D1-4823-AF48-EF9AB472C1CD}"/>
    <cellStyle name="Millares 24 4 3 3 2" xfId="28210" xr:uid="{5C47BAEB-04B5-47DB-ABD2-E2B5E5CC727F}"/>
    <cellStyle name="Millares 24 4 3 4" xfId="23737" xr:uid="{AC893E4F-D86C-440E-9CA6-89D46D730859}"/>
    <cellStyle name="Millares 24 4 4" xfId="15919" xr:uid="{E391364E-3086-4C88-BC0E-20B9A4B3FCF6}"/>
    <cellStyle name="Millares 24 4 4 2" xfId="20392" xr:uid="{54097C22-ECB9-404F-B0A6-0D546891ED5F}"/>
    <cellStyle name="Millares 24 4 4 2 2" xfId="29342" xr:uid="{F269CAFA-AD9C-4976-9AFA-79BDA12688F7}"/>
    <cellStyle name="Millares 24 4 4 3" xfId="24869" xr:uid="{08824466-5CFB-48DA-A4E2-9C8059588BFB}"/>
    <cellStyle name="Millares 24 4 5" xfId="18143" xr:uid="{47A24F43-8563-47B9-AF7C-EC4E32DBBE66}"/>
    <cellStyle name="Millares 24 4 5 2" xfId="27093" xr:uid="{2A882C32-468F-45A7-874F-280B7E69B14B}"/>
    <cellStyle name="Millares 24 4 6" xfId="22620" xr:uid="{00640962-64E9-4D6F-8424-8D4ED401E443}"/>
    <cellStyle name="Millares 24 5" xfId="13944" xr:uid="{EE30A3E1-1251-4867-9D7A-7381387074A8}"/>
    <cellStyle name="Millares 24 5 2" xfId="15061" xr:uid="{96FE12F8-F346-4713-B289-18F265A0E49F}"/>
    <cellStyle name="Millares 24 5 2 2" xfId="17310" xr:uid="{BC2D5A54-0BC2-4A96-AE3A-8B42FDDD48CB}"/>
    <cellStyle name="Millares 24 5 2 2 2" xfId="21783" xr:uid="{41D10FB1-E15A-4B49-BEA1-9F7CC481AA0D}"/>
    <cellStyle name="Millares 24 5 2 2 2 2" xfId="30733" xr:uid="{C5FB4117-495B-457E-8F47-C975DA5B4E6C}"/>
    <cellStyle name="Millares 24 5 2 2 3" xfId="26260" xr:uid="{E42FF231-E1FE-46BD-872C-F5911EEAB597}"/>
    <cellStyle name="Millares 24 5 2 3" xfId="19534" xr:uid="{607A970E-03D4-4F4A-A41B-B26E644964A8}"/>
    <cellStyle name="Millares 24 5 2 3 2" xfId="28484" xr:uid="{FBB75A8B-310E-4DAC-A2A5-DA87CA487F49}"/>
    <cellStyle name="Millares 24 5 2 4" xfId="24011" xr:uid="{89D3E6AF-0E88-4737-9FD5-F74E09450D02}"/>
    <cellStyle name="Millares 24 5 3" xfId="16193" xr:uid="{D48213E4-E9F0-4CCC-9242-7B96EF13C574}"/>
    <cellStyle name="Millares 24 5 3 2" xfId="20666" xr:uid="{067EFCD7-24AB-42F4-9050-3BAD61B7D3EC}"/>
    <cellStyle name="Millares 24 5 3 2 2" xfId="29616" xr:uid="{57F8861D-7287-4FB5-8B13-0C3849A311A9}"/>
    <cellStyle name="Millares 24 5 3 3" xfId="25143" xr:uid="{D73EDA58-61A3-467F-A01F-35A8A6BDDE7A}"/>
    <cellStyle name="Millares 24 5 4" xfId="18417" xr:uid="{FA191FF4-33FD-4049-9D9A-5E98B0F23C59}"/>
    <cellStyle name="Millares 24 5 4 2" xfId="27367" xr:uid="{4123A0F5-B32C-4703-8EF9-A6F1AF99ABA8}"/>
    <cellStyle name="Millares 24 5 5" xfId="22894" xr:uid="{8BE2CF7C-5F58-442C-B5EA-84DDC9210EEE}"/>
    <cellStyle name="Millares 24 6" xfId="14507" xr:uid="{328CE33F-E16E-4FE5-9BB2-D7B12A0D4AB7}"/>
    <cellStyle name="Millares 24 6 2" xfId="16756" xr:uid="{5B8A5B2A-FEE8-4809-9F9C-642A05F3B4D2}"/>
    <cellStyle name="Millares 24 6 2 2" xfId="21229" xr:uid="{13B304EC-7E14-4149-B200-BB87ACD48FA6}"/>
    <cellStyle name="Millares 24 6 2 2 2" xfId="30179" xr:uid="{568FE85A-E445-482D-A989-E649243E141D}"/>
    <cellStyle name="Millares 24 6 2 3" xfId="25706" xr:uid="{F93974AD-CD7F-4E6D-B8CF-F668587AA2F9}"/>
    <cellStyle name="Millares 24 6 3" xfId="18980" xr:uid="{9436E633-832E-4439-8584-EE973AF5E303}"/>
    <cellStyle name="Millares 24 6 3 2" xfId="27930" xr:uid="{65FB8C50-9E17-4C14-A0DB-B92DFEE6DCDC}"/>
    <cellStyle name="Millares 24 6 4" xfId="23457" xr:uid="{AE5A6026-50AC-4202-8571-35CF531B0E07}"/>
    <cellStyle name="Millares 24 7" xfId="15639" xr:uid="{9111DC0B-69C4-4CEC-8AA2-A02D27731BA3}"/>
    <cellStyle name="Millares 24 7 2" xfId="20112" xr:uid="{BEDC72FC-7E2F-46E6-837E-393817DA4CA1}"/>
    <cellStyle name="Millares 24 7 2 2" xfId="29062" xr:uid="{79433595-CA6D-4AA6-8D19-E182CC39FBA8}"/>
    <cellStyle name="Millares 24 7 3" xfId="24589" xr:uid="{476F9C61-B625-45E0-9D73-76209CFDB480}"/>
    <cellStyle name="Millares 24 8" xfId="17863" xr:uid="{AA2D7492-B7E9-4BA1-B08A-C81099B9E604}"/>
    <cellStyle name="Millares 24 8 2" xfId="26813" xr:uid="{C8865C01-B7D5-4500-B8AA-FB1E78184CA7}"/>
    <cellStyle name="Millares 24 9" xfId="22340" xr:uid="{6C020C65-61F4-445A-B728-AF3D37E54EFD}"/>
    <cellStyle name="Millares 25" xfId="13382" xr:uid="{80DBAD6D-7362-4844-AECD-5A1946C8728B}"/>
    <cellStyle name="Millares 25 2" xfId="13455" xr:uid="{7AAC79C4-1993-4E01-B8B8-ECDBE4D91FE7}"/>
    <cellStyle name="Millares 25 2 2" xfId="13595" xr:uid="{17BE8781-8547-4C15-BC65-D9908F5D1961}"/>
    <cellStyle name="Millares 25 2 2 2" xfId="13875" xr:uid="{3EE20F4E-2455-4520-902C-57E9E75E9907}"/>
    <cellStyle name="Millares 25 2 2 2 2" xfId="14429" xr:uid="{D7D44A39-2867-4B66-88E0-E4539BE1E9ED}"/>
    <cellStyle name="Millares 25 2 2 2 2 2" xfId="15546" xr:uid="{D748704F-CF26-45D4-B947-D91D13FEEFF1}"/>
    <cellStyle name="Millares 25 2 2 2 2 2 2" xfId="17795" xr:uid="{80B00AD6-6A1D-44D2-ADE8-1DD88B6B259C}"/>
    <cellStyle name="Millares 25 2 2 2 2 2 2 2" xfId="22268" xr:uid="{B94CCC5D-A4E7-440C-8817-CE242BD24187}"/>
    <cellStyle name="Millares 25 2 2 2 2 2 2 2 2" xfId="31218" xr:uid="{3EE3C3B0-A688-41BC-A242-F3F5C47B144E}"/>
    <cellStyle name="Millares 25 2 2 2 2 2 2 3" xfId="26745" xr:uid="{B5E81528-F001-4B5A-A3CB-64818F6D68AE}"/>
    <cellStyle name="Millares 25 2 2 2 2 2 3" xfId="20019" xr:uid="{CA89DC93-1DC3-496A-A021-B388B9CD98AF}"/>
    <cellStyle name="Millares 25 2 2 2 2 2 3 2" xfId="28969" xr:uid="{7202A6F0-12D3-4EE6-A008-C46CAE2EFCA1}"/>
    <cellStyle name="Millares 25 2 2 2 2 2 4" xfId="24496" xr:uid="{9FE3E363-91E7-4AE7-AE3B-8E191DC12911}"/>
    <cellStyle name="Millares 25 2 2 2 2 3" xfId="16678" xr:uid="{92AD6A51-7D86-4F7B-9C81-F8A006CBA23A}"/>
    <cellStyle name="Millares 25 2 2 2 2 3 2" xfId="21151" xr:uid="{19D9FD04-3492-4F52-B08F-8A4E882E5230}"/>
    <cellStyle name="Millares 25 2 2 2 2 3 2 2" xfId="30101" xr:uid="{EF8A7561-3C1A-4F59-A169-818B658C5EFE}"/>
    <cellStyle name="Millares 25 2 2 2 2 3 3" xfId="25628" xr:uid="{127452C7-FFA9-4EA1-BADD-20801A0F5E88}"/>
    <cellStyle name="Millares 25 2 2 2 2 4" xfId="18902" xr:uid="{10C3D5EA-6BD1-4B1A-90BF-FD57C944C5F5}"/>
    <cellStyle name="Millares 25 2 2 2 2 4 2" xfId="27852" xr:uid="{06D82A16-CFE0-4714-BB6C-913A40915935}"/>
    <cellStyle name="Millares 25 2 2 2 2 5" xfId="23379" xr:uid="{574BA110-EC22-4529-B14D-26F8C20FA203}"/>
    <cellStyle name="Millares 25 2 2 2 3" xfId="14992" xr:uid="{2C4E6A21-FEF5-462B-835B-0E2170C9B384}"/>
    <cellStyle name="Millares 25 2 2 2 3 2" xfId="17241" xr:uid="{44840C5E-403E-4720-B1AB-8CAA6AD6F813}"/>
    <cellStyle name="Millares 25 2 2 2 3 2 2" xfId="21714" xr:uid="{412E05EA-4AA3-4728-AB0A-9A0CFC4D0A36}"/>
    <cellStyle name="Millares 25 2 2 2 3 2 2 2" xfId="30664" xr:uid="{A27B04B3-A178-48AD-A6EA-9580BF84BF27}"/>
    <cellStyle name="Millares 25 2 2 2 3 2 3" xfId="26191" xr:uid="{0B478ACF-C94E-4DE6-B313-ECF5693F7231}"/>
    <cellStyle name="Millares 25 2 2 2 3 3" xfId="19465" xr:uid="{8EE3B169-BBA3-4B4B-9C1D-92452707DC25}"/>
    <cellStyle name="Millares 25 2 2 2 3 3 2" xfId="28415" xr:uid="{D5D7E6FB-9BD0-4D50-86DE-C1751E8F7C2F}"/>
    <cellStyle name="Millares 25 2 2 2 3 4" xfId="23942" xr:uid="{096B26C4-4C7F-4483-B66D-74BEC8CD844B}"/>
    <cellStyle name="Millares 25 2 2 2 4" xfId="16124" xr:uid="{93EAB36E-714F-4AA1-B2D0-CA598ED36183}"/>
    <cellStyle name="Millares 25 2 2 2 4 2" xfId="20597" xr:uid="{B922F23C-211E-4309-B5F1-CB7C0B181384}"/>
    <cellStyle name="Millares 25 2 2 2 4 2 2" xfId="29547" xr:uid="{7450C250-C058-4F46-97F4-F01B41021A6A}"/>
    <cellStyle name="Millares 25 2 2 2 4 3" xfId="25074" xr:uid="{7BE5F2E6-70BD-41B4-90C5-F78D24742CE9}"/>
    <cellStyle name="Millares 25 2 2 2 5" xfId="18348" xr:uid="{101C0C83-4B30-4EA0-91CD-908E71CF8455}"/>
    <cellStyle name="Millares 25 2 2 2 5 2" xfId="27298" xr:uid="{3A57ED89-53FE-4943-92A8-2438FA46295F}"/>
    <cellStyle name="Millares 25 2 2 2 6" xfId="22825" xr:uid="{FC3765EF-4924-45B7-8608-39B31FA8F17B}"/>
    <cellStyle name="Millares 25 2 2 3" xfId="14149" xr:uid="{D762F77D-8A73-4E41-85F3-CEB6572C37D8}"/>
    <cellStyle name="Millares 25 2 2 3 2" xfId="15266" xr:uid="{D081451C-2CE0-48F0-A2F2-9C13BD04B24F}"/>
    <cellStyle name="Millares 25 2 2 3 2 2" xfId="17515" xr:uid="{7B2FD2FE-686D-4492-ADD4-B454C2D427AD}"/>
    <cellStyle name="Millares 25 2 2 3 2 2 2" xfId="21988" xr:uid="{09EA8D47-3120-4306-8A83-4C08D19AA99A}"/>
    <cellStyle name="Millares 25 2 2 3 2 2 2 2" xfId="30938" xr:uid="{B091D931-2E2F-47CE-B413-4D79A163C00C}"/>
    <cellStyle name="Millares 25 2 2 3 2 2 3" xfId="26465" xr:uid="{D84D7D5B-5050-4947-AAE9-961324358435}"/>
    <cellStyle name="Millares 25 2 2 3 2 3" xfId="19739" xr:uid="{D5E3B1E1-6780-4BF6-8948-AAFADE298043}"/>
    <cellStyle name="Millares 25 2 2 3 2 3 2" xfId="28689" xr:uid="{5D97E95C-92AE-49D4-ADBF-7ED9F69E0C60}"/>
    <cellStyle name="Millares 25 2 2 3 2 4" xfId="24216" xr:uid="{27829B73-7F0E-480A-A9D6-F2D3D735714E}"/>
    <cellStyle name="Millares 25 2 2 3 3" xfId="16398" xr:uid="{7658DE21-60BD-4B50-9934-C370038F9022}"/>
    <cellStyle name="Millares 25 2 2 3 3 2" xfId="20871" xr:uid="{67F1270F-3831-464D-800A-A0E8C79400B7}"/>
    <cellStyle name="Millares 25 2 2 3 3 2 2" xfId="29821" xr:uid="{A555EDF2-C582-49BF-9B97-BFA76E23863C}"/>
    <cellStyle name="Millares 25 2 2 3 3 3" xfId="25348" xr:uid="{1526359E-9A13-4553-BBA7-E3401D5CD7E4}"/>
    <cellStyle name="Millares 25 2 2 3 4" xfId="18622" xr:uid="{4DCD4A57-5401-4AD7-9761-D48ACBEBCCCC}"/>
    <cellStyle name="Millares 25 2 2 3 4 2" xfId="27572" xr:uid="{168E4D70-C0DC-4BFB-BC5F-0F9A1A251968}"/>
    <cellStyle name="Millares 25 2 2 3 5" xfId="23099" xr:uid="{32143D33-9B6C-471B-B3A5-E18AD7739EBF}"/>
    <cellStyle name="Millares 25 2 2 4" xfId="14712" xr:uid="{6AC26C83-13F5-481A-8F4B-3342D97F8C2F}"/>
    <cellStyle name="Millares 25 2 2 4 2" xfId="16961" xr:uid="{33033964-BF97-48D8-9948-3F813C120347}"/>
    <cellStyle name="Millares 25 2 2 4 2 2" xfId="21434" xr:uid="{F6C5EDE8-2F97-4433-94FE-0A8BBA6B3273}"/>
    <cellStyle name="Millares 25 2 2 4 2 2 2" xfId="30384" xr:uid="{C5A174C5-4D50-47EA-BB4D-E98F2356A826}"/>
    <cellStyle name="Millares 25 2 2 4 2 3" xfId="25911" xr:uid="{DAAE972F-4C6E-43A5-9F0E-81CE0B249161}"/>
    <cellStyle name="Millares 25 2 2 4 3" xfId="19185" xr:uid="{7FA17E09-9CAF-4158-8FD0-90554030C24F}"/>
    <cellStyle name="Millares 25 2 2 4 3 2" xfId="28135" xr:uid="{2C2EA08B-BBFE-4C87-A5FD-C2D97BEFF45E}"/>
    <cellStyle name="Millares 25 2 2 4 4" xfId="23662" xr:uid="{37C4373B-3C19-454B-893D-7DD31D0217FA}"/>
    <cellStyle name="Millares 25 2 2 5" xfId="15844" xr:uid="{9A0AFC78-F928-4370-9600-495CEE4DFE2D}"/>
    <cellStyle name="Millares 25 2 2 5 2" xfId="20317" xr:uid="{FC24E68C-71F1-4CFE-B7D8-055D3E0F6A18}"/>
    <cellStyle name="Millares 25 2 2 5 2 2" xfId="29267" xr:uid="{99BFB427-A9F0-408F-BA1D-7D416E9B289E}"/>
    <cellStyle name="Millares 25 2 2 5 3" xfId="24794" xr:uid="{DCAA9484-094D-4B9B-B1CC-4BF254F3D0F3}"/>
    <cellStyle name="Millares 25 2 2 6" xfId="18068" xr:uid="{9F0BDE49-6BEB-4465-8AF4-77EF769A264A}"/>
    <cellStyle name="Millares 25 2 2 6 2" xfId="27018" xr:uid="{A57734EC-3B68-4CD4-BABE-1A7AD3739471}"/>
    <cellStyle name="Millares 25 2 2 7" xfId="22545" xr:uid="{B20DB226-9073-4FF8-A099-8DBC05A47579}"/>
    <cellStyle name="Millares 25 2 3" xfId="13735" xr:uid="{E4A94178-F389-42E5-B813-2EED3C43D560}"/>
    <cellStyle name="Millares 25 2 3 2" xfId="14289" xr:uid="{B2BC8668-9F24-4196-8A7F-D1A61D0F1F8A}"/>
    <cellStyle name="Millares 25 2 3 2 2" xfId="15406" xr:uid="{8D0C1B86-A7EA-4105-8AE6-57D166DD1D7E}"/>
    <cellStyle name="Millares 25 2 3 2 2 2" xfId="17655" xr:uid="{B7A5DF1A-71A4-4CE3-A4B4-00DDA5F2C0DE}"/>
    <cellStyle name="Millares 25 2 3 2 2 2 2" xfId="22128" xr:uid="{E3935560-550D-41EA-9362-397945B13B50}"/>
    <cellStyle name="Millares 25 2 3 2 2 2 2 2" xfId="31078" xr:uid="{89705527-8051-4A9D-BD2F-CC841C3A561F}"/>
    <cellStyle name="Millares 25 2 3 2 2 2 3" xfId="26605" xr:uid="{68C325DE-6B0F-42B1-8DE5-58110DAC15A6}"/>
    <cellStyle name="Millares 25 2 3 2 2 3" xfId="19879" xr:uid="{2789BD6F-B54C-4D7E-B944-C7B59696BB7E}"/>
    <cellStyle name="Millares 25 2 3 2 2 3 2" xfId="28829" xr:uid="{14283629-A8B7-4EB4-A0A5-BF3E15309A34}"/>
    <cellStyle name="Millares 25 2 3 2 2 4" xfId="24356" xr:uid="{6442DEF3-BD3B-47CC-96FB-B0BB5FF45827}"/>
    <cellStyle name="Millares 25 2 3 2 3" xfId="16538" xr:uid="{A5A3462B-2314-4315-A0F4-727C996A00A4}"/>
    <cellStyle name="Millares 25 2 3 2 3 2" xfId="21011" xr:uid="{09204A11-D610-468E-8BB9-5E2549DE692C}"/>
    <cellStyle name="Millares 25 2 3 2 3 2 2" xfId="29961" xr:uid="{5893E480-5C80-4AF9-9611-1D39B05D83B9}"/>
    <cellStyle name="Millares 25 2 3 2 3 3" xfId="25488" xr:uid="{2F76D2AD-4F50-4A35-B5EB-868134D5C5A4}"/>
    <cellStyle name="Millares 25 2 3 2 4" xfId="18762" xr:uid="{B8F0A6E5-93B2-4B44-8868-6EDF40BDEA14}"/>
    <cellStyle name="Millares 25 2 3 2 4 2" xfId="27712" xr:uid="{22CD4F29-4614-498D-AAFA-B42E381CC24F}"/>
    <cellStyle name="Millares 25 2 3 2 5" xfId="23239" xr:uid="{4E6B5D89-37DF-4A43-A4C1-6AB99A1CD7EC}"/>
    <cellStyle name="Millares 25 2 3 3" xfId="14852" xr:uid="{04C6ECA0-A0B8-4878-989F-2B26222F2D18}"/>
    <cellStyle name="Millares 25 2 3 3 2" xfId="17101" xr:uid="{D8ACA673-80B7-4CE2-A313-840B0CAB5A22}"/>
    <cellStyle name="Millares 25 2 3 3 2 2" xfId="21574" xr:uid="{3DE42DC2-871B-4808-AE1C-F026FC129735}"/>
    <cellStyle name="Millares 25 2 3 3 2 2 2" xfId="30524" xr:uid="{A561975E-529E-4E09-97C5-329D99763493}"/>
    <cellStyle name="Millares 25 2 3 3 2 3" xfId="26051" xr:uid="{F426009C-742B-4A21-8FFB-2124443757DF}"/>
    <cellStyle name="Millares 25 2 3 3 3" xfId="19325" xr:uid="{940C79EF-6C29-45CA-B6F5-5693818EC63C}"/>
    <cellStyle name="Millares 25 2 3 3 3 2" xfId="28275" xr:uid="{2C4B89F0-FF0C-481C-9C3E-2DA0E8F4AAE8}"/>
    <cellStyle name="Millares 25 2 3 3 4" xfId="23802" xr:uid="{E7EB3218-42A5-4680-BE54-78A68B2D24B0}"/>
    <cellStyle name="Millares 25 2 3 4" xfId="15984" xr:uid="{69FAB530-EA52-4DDC-ACF8-C7CFD06CF5AB}"/>
    <cellStyle name="Millares 25 2 3 4 2" xfId="20457" xr:uid="{02A826F0-1F22-4F9D-B25F-966223721420}"/>
    <cellStyle name="Millares 25 2 3 4 2 2" xfId="29407" xr:uid="{04A0AF43-6FAA-4659-A59E-FF80E5B87DB9}"/>
    <cellStyle name="Millares 25 2 3 4 3" xfId="24934" xr:uid="{72ABBC68-456E-4173-A3D6-81760B56A890}"/>
    <cellStyle name="Millares 25 2 3 5" xfId="18208" xr:uid="{2A485BA5-99E9-428F-918B-7DC45ECE7D07}"/>
    <cellStyle name="Millares 25 2 3 5 2" xfId="27158" xr:uid="{3B3676B9-D119-4E8B-A5F4-11E30CE705B5}"/>
    <cellStyle name="Millares 25 2 3 6" xfId="22685" xr:uid="{CA074C84-03DA-4707-AABF-0053FA4CB12F}"/>
    <cellStyle name="Millares 25 2 4" xfId="14009" xr:uid="{B9AEAA3B-3395-4565-B03F-AD710C697FBA}"/>
    <cellStyle name="Millares 25 2 4 2" xfId="15126" xr:uid="{2208ED84-2288-4063-804C-2515D280E0DB}"/>
    <cellStyle name="Millares 25 2 4 2 2" xfId="17375" xr:uid="{3B2917DB-D7A6-45FC-917A-00F91DB37B2F}"/>
    <cellStyle name="Millares 25 2 4 2 2 2" xfId="21848" xr:uid="{8F16DB4B-04CD-4689-B27B-ABB5774543CC}"/>
    <cellStyle name="Millares 25 2 4 2 2 2 2" xfId="30798" xr:uid="{A36FAEC1-D59A-425F-B523-F15FB7AA4443}"/>
    <cellStyle name="Millares 25 2 4 2 2 3" xfId="26325" xr:uid="{B60372A8-4E06-42EC-848A-3CF4CD672FA2}"/>
    <cellStyle name="Millares 25 2 4 2 3" xfId="19599" xr:uid="{8AD6E4FC-44E9-4F29-A005-D9EC90B398C6}"/>
    <cellStyle name="Millares 25 2 4 2 3 2" xfId="28549" xr:uid="{5F238A67-77EB-4DE1-AC56-EA96EB42043E}"/>
    <cellStyle name="Millares 25 2 4 2 4" xfId="24076" xr:uid="{90A1FF49-4D3F-42F8-9CAD-5C09B8D3BA3F}"/>
    <cellStyle name="Millares 25 2 4 3" xfId="16258" xr:uid="{5E4EDDE8-832B-46BC-9867-E306475E4485}"/>
    <cellStyle name="Millares 25 2 4 3 2" xfId="20731" xr:uid="{9BFFB336-9FED-4611-BD12-2B9604FF1A48}"/>
    <cellStyle name="Millares 25 2 4 3 2 2" xfId="29681" xr:uid="{30F11F57-F408-424E-99A2-2405032ACB33}"/>
    <cellStyle name="Millares 25 2 4 3 3" xfId="25208" xr:uid="{5094CCC8-03E7-4E55-9D47-22CCE6862168}"/>
    <cellStyle name="Millares 25 2 4 4" xfId="18482" xr:uid="{C008E131-2CEC-4839-B243-20E4430C436A}"/>
    <cellStyle name="Millares 25 2 4 4 2" xfId="27432" xr:uid="{625174EB-B78B-4BF7-876D-09B3CA954659}"/>
    <cellStyle name="Millares 25 2 4 5" xfId="22959" xr:uid="{FEC3F70A-BEBC-4DE5-B7DA-76460392EE7F}"/>
    <cellStyle name="Millares 25 2 5" xfId="14572" xr:uid="{D1649655-8A57-4197-A89C-4BD85BC09609}"/>
    <cellStyle name="Millares 25 2 5 2" xfId="16821" xr:uid="{443F6431-3F03-429B-8DDE-0C592B23F88B}"/>
    <cellStyle name="Millares 25 2 5 2 2" xfId="21294" xr:uid="{F09C798E-3EDF-4EBA-8A16-6AF25F99325A}"/>
    <cellStyle name="Millares 25 2 5 2 2 2" xfId="30244" xr:uid="{9F15A67B-9BE1-463D-9941-5E4382F58EE4}"/>
    <cellStyle name="Millares 25 2 5 2 3" xfId="25771" xr:uid="{0DF8A36F-D86E-486C-9145-FE2E698F1E3C}"/>
    <cellStyle name="Millares 25 2 5 3" xfId="19045" xr:uid="{1AF6C4C4-DB52-4BC0-B47A-35BBE2CEBB9D}"/>
    <cellStyle name="Millares 25 2 5 3 2" xfId="27995" xr:uid="{6C948335-C20F-4EC5-B6EA-706DD86E4215}"/>
    <cellStyle name="Millares 25 2 5 4" xfId="23522" xr:uid="{2B8FC7EB-5596-408D-8573-0D156B88C846}"/>
    <cellStyle name="Millares 25 2 6" xfId="15704" xr:uid="{2C925A95-26CB-470F-B0AD-696900F64725}"/>
    <cellStyle name="Millares 25 2 6 2" xfId="20177" xr:uid="{E2ED9C20-7C26-4ABA-9C64-A3F8255B2EB4}"/>
    <cellStyle name="Millares 25 2 6 2 2" xfId="29127" xr:uid="{4A4FE5E6-65A0-4983-98D8-29F571549497}"/>
    <cellStyle name="Millares 25 2 6 3" xfId="24654" xr:uid="{589C44FD-DF5A-4436-BA81-40345C0A4CCA}"/>
    <cellStyle name="Millares 25 2 7" xfId="17928" xr:uid="{3DEBBB87-A781-47F3-8A58-C3B28D915B3D}"/>
    <cellStyle name="Millares 25 2 7 2" xfId="26878" xr:uid="{EB8978D0-504F-4197-80E1-A7DF3C40DB29}"/>
    <cellStyle name="Millares 25 2 8" xfId="22405" xr:uid="{43AE1DAB-1B05-46AD-9DAD-A3C74739B43D}"/>
    <cellStyle name="Millares 25 3" xfId="13522" xr:uid="{4255D21D-D721-4FC4-B05A-AB64BBA66215}"/>
    <cellStyle name="Millares 25 3 2" xfId="13802" xr:uid="{494BA008-BBE5-4073-A5A8-AF28B4197A95}"/>
    <cellStyle name="Millares 25 3 2 2" xfId="14356" xr:uid="{098D1724-754D-449E-9791-1054C6F00692}"/>
    <cellStyle name="Millares 25 3 2 2 2" xfId="15473" xr:uid="{981B2AE5-3E88-438B-BFAE-B3F481A38925}"/>
    <cellStyle name="Millares 25 3 2 2 2 2" xfId="17722" xr:uid="{4B28414C-2C76-4806-BA68-562239599F7F}"/>
    <cellStyle name="Millares 25 3 2 2 2 2 2" xfId="22195" xr:uid="{0DCB61C1-92E0-4B99-B2EE-D37BBAD4279E}"/>
    <cellStyle name="Millares 25 3 2 2 2 2 2 2" xfId="31145" xr:uid="{9A380A16-13F1-40B3-8B6D-950805B2AF83}"/>
    <cellStyle name="Millares 25 3 2 2 2 2 3" xfId="26672" xr:uid="{1F8668E1-54E3-4E3E-B60F-B1652D8139CC}"/>
    <cellStyle name="Millares 25 3 2 2 2 3" xfId="19946" xr:uid="{11436EFD-F908-433A-9AEA-CFA8D744ECEE}"/>
    <cellStyle name="Millares 25 3 2 2 2 3 2" xfId="28896" xr:uid="{3BA05E6A-ACFA-4654-9339-96CB692EBD24}"/>
    <cellStyle name="Millares 25 3 2 2 2 4" xfId="24423" xr:uid="{98D2864C-B327-402A-A96A-C6C7C85D6640}"/>
    <cellStyle name="Millares 25 3 2 2 3" xfId="16605" xr:uid="{DC336885-CEA3-4BFA-9020-5B43BA0434CC}"/>
    <cellStyle name="Millares 25 3 2 2 3 2" xfId="21078" xr:uid="{F1DEB215-C3BE-47C0-8B87-0BA4A198EC3B}"/>
    <cellStyle name="Millares 25 3 2 2 3 2 2" xfId="30028" xr:uid="{47424FD2-F9E8-4E44-B321-E86E6540D476}"/>
    <cellStyle name="Millares 25 3 2 2 3 3" xfId="25555" xr:uid="{E9DC0AF7-F407-4CB4-8258-865B65C32D33}"/>
    <cellStyle name="Millares 25 3 2 2 4" xfId="18829" xr:uid="{1E996602-0AB3-41D4-8DC0-1FE7DCD84016}"/>
    <cellStyle name="Millares 25 3 2 2 4 2" xfId="27779" xr:uid="{D4D194A4-7E39-47BB-9849-C23E88333022}"/>
    <cellStyle name="Millares 25 3 2 2 5" xfId="23306" xr:uid="{9A17BC46-1B9B-4611-8619-8C5201B23720}"/>
    <cellStyle name="Millares 25 3 2 3" xfId="14919" xr:uid="{1495DE0C-8847-4657-8C3A-6DF841EEFDD0}"/>
    <cellStyle name="Millares 25 3 2 3 2" xfId="17168" xr:uid="{5D61F339-3CE1-4299-A90A-C3011AB6ECD2}"/>
    <cellStyle name="Millares 25 3 2 3 2 2" xfId="21641" xr:uid="{E1CF7B56-6E71-4168-8412-EA709A3026A2}"/>
    <cellStyle name="Millares 25 3 2 3 2 2 2" xfId="30591" xr:uid="{1C39500F-980C-43E4-B9E5-1B05DB13CA24}"/>
    <cellStyle name="Millares 25 3 2 3 2 3" xfId="26118" xr:uid="{178E51AB-6DFA-45EF-8064-030AA688471A}"/>
    <cellStyle name="Millares 25 3 2 3 3" xfId="19392" xr:uid="{F46B5ADE-502C-4477-BD4F-02DFA0068FC1}"/>
    <cellStyle name="Millares 25 3 2 3 3 2" xfId="28342" xr:uid="{4AF196E7-6E0E-40A0-95E9-AD185E3B41FF}"/>
    <cellStyle name="Millares 25 3 2 3 4" xfId="23869" xr:uid="{A75DA3E8-E74C-40BC-9C20-623A44539AAC}"/>
    <cellStyle name="Millares 25 3 2 4" xfId="16051" xr:uid="{C80DA96D-3099-4704-B384-B3F9C7272157}"/>
    <cellStyle name="Millares 25 3 2 4 2" xfId="20524" xr:uid="{6F681440-4B03-4F3C-A57E-B4E25DE6AA45}"/>
    <cellStyle name="Millares 25 3 2 4 2 2" xfId="29474" xr:uid="{D1735963-DC6D-4D92-9E92-10D83F650BDC}"/>
    <cellStyle name="Millares 25 3 2 4 3" xfId="25001" xr:uid="{0CE0249C-9111-4004-897D-492602804908}"/>
    <cellStyle name="Millares 25 3 2 5" xfId="18275" xr:uid="{84CE5E8C-CBF5-43C0-B0B3-B0C7C9242D86}"/>
    <cellStyle name="Millares 25 3 2 5 2" xfId="27225" xr:uid="{1E94A1E5-C33A-4FF8-AFE7-A0B184C4A22A}"/>
    <cellStyle name="Millares 25 3 2 6" xfId="22752" xr:uid="{3DB2EB2F-4479-48FB-ACAC-CC0D39DCF7C1}"/>
    <cellStyle name="Millares 25 3 3" xfId="14076" xr:uid="{BBBBDB32-6809-41A3-BB1E-A709E4F8FCBE}"/>
    <cellStyle name="Millares 25 3 3 2" xfId="15193" xr:uid="{51A5AA8A-E4E7-4DBC-A4AA-BB51FE663EEC}"/>
    <cellStyle name="Millares 25 3 3 2 2" xfId="17442" xr:uid="{83CD19E0-D258-4B08-95B0-8E6D667DC3E5}"/>
    <cellStyle name="Millares 25 3 3 2 2 2" xfId="21915" xr:uid="{0C3FAFFB-B70C-4AB1-A06E-70BB9A4F9A3E}"/>
    <cellStyle name="Millares 25 3 3 2 2 2 2" xfId="30865" xr:uid="{F4A1BD85-780A-4744-BDA9-7DC39C4392BB}"/>
    <cellStyle name="Millares 25 3 3 2 2 3" xfId="26392" xr:uid="{E310BC21-0687-4944-82F3-C23E4FEA74B4}"/>
    <cellStyle name="Millares 25 3 3 2 3" xfId="19666" xr:uid="{95730FC1-A0B6-41D4-BFCE-98D344533B97}"/>
    <cellStyle name="Millares 25 3 3 2 3 2" xfId="28616" xr:uid="{21691524-62E8-4C0E-8F33-21086C2B468C}"/>
    <cellStyle name="Millares 25 3 3 2 4" xfId="24143" xr:uid="{ACBF4813-47FA-4137-A7CC-03127AE12629}"/>
    <cellStyle name="Millares 25 3 3 3" xfId="16325" xr:uid="{1610EAE3-7581-4A7A-B453-201D40C68DAD}"/>
    <cellStyle name="Millares 25 3 3 3 2" xfId="20798" xr:uid="{BBF15A69-8315-4FB4-9302-8954ABD436AC}"/>
    <cellStyle name="Millares 25 3 3 3 2 2" xfId="29748" xr:uid="{92E62B9A-8D27-4AAA-817D-99B1CEDA537B}"/>
    <cellStyle name="Millares 25 3 3 3 3" xfId="25275" xr:uid="{9B1B501A-D47F-418E-B5A8-2C0808BCDF21}"/>
    <cellStyle name="Millares 25 3 3 4" xfId="18549" xr:uid="{FEB804DF-1E5B-4C82-B329-94A851149384}"/>
    <cellStyle name="Millares 25 3 3 4 2" xfId="27499" xr:uid="{D5261612-04B7-4F72-A2DB-86A02529C786}"/>
    <cellStyle name="Millares 25 3 3 5" xfId="23026" xr:uid="{CD1EE1AA-DF3A-42C4-94BB-FE43F172F4C0}"/>
    <cellStyle name="Millares 25 3 4" xfId="14639" xr:uid="{93FFF9DA-CAF0-41D8-B981-9A445065A3AF}"/>
    <cellStyle name="Millares 25 3 4 2" xfId="16888" xr:uid="{5DB203A3-05FC-43DB-A4C5-BADD99CCE7AB}"/>
    <cellStyle name="Millares 25 3 4 2 2" xfId="21361" xr:uid="{78E34CC9-320B-4D47-9459-52FD018DE4C9}"/>
    <cellStyle name="Millares 25 3 4 2 2 2" xfId="30311" xr:uid="{F1C5EF3E-8E89-44A5-BA44-ABF14092AE9E}"/>
    <cellStyle name="Millares 25 3 4 2 3" xfId="25838" xr:uid="{3A5D60E1-8B7F-4EFF-BE12-5EFA0CF6902A}"/>
    <cellStyle name="Millares 25 3 4 3" xfId="19112" xr:uid="{F3CD5C08-2523-4EA2-9EE4-397DCFCCC9DE}"/>
    <cellStyle name="Millares 25 3 4 3 2" xfId="28062" xr:uid="{BFE1D678-EC95-43D5-90DC-4A3012629A78}"/>
    <cellStyle name="Millares 25 3 4 4" xfId="23589" xr:uid="{792731B9-5660-4341-8C3C-B38AE5058BFD}"/>
    <cellStyle name="Millares 25 3 5" xfId="15771" xr:uid="{579C2A19-B32B-4889-B8FD-2BCB1A4A6CD3}"/>
    <cellStyle name="Millares 25 3 5 2" xfId="20244" xr:uid="{92FE8932-4758-4ED1-A3A9-7DF83D0AB683}"/>
    <cellStyle name="Millares 25 3 5 2 2" xfId="29194" xr:uid="{46B492C0-D928-4827-9CEC-12CE76AD69F2}"/>
    <cellStyle name="Millares 25 3 5 3" xfId="24721" xr:uid="{3B24D4EB-DAB8-4009-9059-18AFEA20947E}"/>
    <cellStyle name="Millares 25 3 6" xfId="17995" xr:uid="{03F62E7A-DAC6-4469-BC16-66A657559913}"/>
    <cellStyle name="Millares 25 3 6 2" xfId="26945" xr:uid="{531A6E13-7968-4C9D-98B8-DCB163175BE1}"/>
    <cellStyle name="Millares 25 3 7" xfId="22472" xr:uid="{B9CEBC23-32F3-4402-9566-BC69E20611DD}"/>
    <cellStyle name="Millares 25 4" xfId="13662" xr:uid="{07A487B7-7DA3-4FD3-B3D8-193DBE7C339D}"/>
    <cellStyle name="Millares 25 4 2" xfId="14216" xr:uid="{61B3A05E-C158-4DF2-9D75-54CEC4B3D7B7}"/>
    <cellStyle name="Millares 25 4 2 2" xfId="15333" xr:uid="{11960D60-C60F-4C85-900B-D20D6EFD7548}"/>
    <cellStyle name="Millares 25 4 2 2 2" xfId="17582" xr:uid="{25CF7D45-CDA7-445D-A0D1-909331B308CA}"/>
    <cellStyle name="Millares 25 4 2 2 2 2" xfId="22055" xr:uid="{04899289-A98C-40C1-A66B-18EEA3059814}"/>
    <cellStyle name="Millares 25 4 2 2 2 2 2" xfId="31005" xr:uid="{99629494-BC81-4C2B-AFAE-FB19C14BE03C}"/>
    <cellStyle name="Millares 25 4 2 2 2 3" xfId="26532" xr:uid="{926C9464-2E3F-4F61-B03F-C590956A9941}"/>
    <cellStyle name="Millares 25 4 2 2 3" xfId="19806" xr:uid="{9CF285D8-7E31-41F6-9261-178C5DA34FA8}"/>
    <cellStyle name="Millares 25 4 2 2 3 2" xfId="28756" xr:uid="{1E0A7200-5045-46B9-BACA-D3984ADE8F5B}"/>
    <cellStyle name="Millares 25 4 2 2 4" xfId="24283" xr:uid="{61E2DB76-FDAF-4637-9E6E-0077B85F0806}"/>
    <cellStyle name="Millares 25 4 2 3" xfId="16465" xr:uid="{3D1EDAC6-4D51-401C-AA00-893D93F6B04A}"/>
    <cellStyle name="Millares 25 4 2 3 2" xfId="20938" xr:uid="{D81F0E70-01A6-46A9-9D87-CE738D21241E}"/>
    <cellStyle name="Millares 25 4 2 3 2 2" xfId="29888" xr:uid="{9E82B42A-6AEB-4CD1-B292-FBC72A23670C}"/>
    <cellStyle name="Millares 25 4 2 3 3" xfId="25415" xr:uid="{46C7ABB5-849B-48A8-9147-6D639C002F6D}"/>
    <cellStyle name="Millares 25 4 2 4" xfId="18689" xr:uid="{30A114C7-6762-451C-9FBD-F076B601D40E}"/>
    <cellStyle name="Millares 25 4 2 4 2" xfId="27639" xr:uid="{53374F43-E876-4A29-A1FB-6A05D9DBD777}"/>
    <cellStyle name="Millares 25 4 2 5" xfId="23166" xr:uid="{E39ACCB1-F6E9-42DD-9729-7D1CBA799431}"/>
    <cellStyle name="Millares 25 4 3" xfId="14779" xr:uid="{AF2E3BC2-8715-42AF-9FA9-32F9CB025E73}"/>
    <cellStyle name="Millares 25 4 3 2" xfId="17028" xr:uid="{35AEE31E-0D67-44A0-940A-2C521E97892E}"/>
    <cellStyle name="Millares 25 4 3 2 2" xfId="21501" xr:uid="{495E26E3-9CB1-43A9-8218-49CB380844C9}"/>
    <cellStyle name="Millares 25 4 3 2 2 2" xfId="30451" xr:uid="{CCB8032B-859D-4526-AF17-3FF7BD2A34C8}"/>
    <cellStyle name="Millares 25 4 3 2 3" xfId="25978" xr:uid="{3A18C424-0258-470B-A817-F322253CD7C8}"/>
    <cellStyle name="Millares 25 4 3 3" xfId="19252" xr:uid="{A2819D35-AFBB-4523-9E18-E091DE08C516}"/>
    <cellStyle name="Millares 25 4 3 3 2" xfId="28202" xr:uid="{540DA20E-331E-4856-90F4-60A30B1D3124}"/>
    <cellStyle name="Millares 25 4 3 4" xfId="23729" xr:uid="{49DEBB84-8135-4F7B-A5CE-8519E2534F1B}"/>
    <cellStyle name="Millares 25 4 4" xfId="15911" xr:uid="{45CD3220-286E-40A8-9CED-FD2685B51A51}"/>
    <cellStyle name="Millares 25 4 4 2" xfId="20384" xr:uid="{5308F5DB-4682-436C-BD62-F573BE2E3B1A}"/>
    <cellStyle name="Millares 25 4 4 2 2" xfId="29334" xr:uid="{E7E44BF4-1316-44A3-82F4-13F3F5BEA328}"/>
    <cellStyle name="Millares 25 4 4 3" xfId="24861" xr:uid="{F57AEC6B-6A77-4D0A-86DB-C64E5BA7B4C7}"/>
    <cellStyle name="Millares 25 4 5" xfId="18135" xr:uid="{D323B319-65E4-4319-BCE0-544473547E5C}"/>
    <cellStyle name="Millares 25 4 5 2" xfId="27085" xr:uid="{A5E8F6C0-A4DB-4207-904D-386148F5891D}"/>
    <cellStyle name="Millares 25 4 6" xfId="22612" xr:uid="{FA2DE8F9-8466-4F80-93A4-E2AB752FF65E}"/>
    <cellStyle name="Millares 25 5" xfId="13936" xr:uid="{2E148C81-D1CC-4E73-B1D6-DF8F9F41C54A}"/>
    <cellStyle name="Millares 25 5 2" xfId="15053" xr:uid="{EB293E87-0157-4EEC-A2B4-1EA085A8047B}"/>
    <cellStyle name="Millares 25 5 2 2" xfId="17302" xr:uid="{8A78FCB5-23A7-4873-B366-1AFD597C1835}"/>
    <cellStyle name="Millares 25 5 2 2 2" xfId="21775" xr:uid="{71D91B7A-C4D7-40AA-BDD2-1B8D84623D74}"/>
    <cellStyle name="Millares 25 5 2 2 2 2" xfId="30725" xr:uid="{86F621A3-4506-4533-B815-C7F55E81EBAE}"/>
    <cellStyle name="Millares 25 5 2 2 3" xfId="26252" xr:uid="{D2A4861E-CBA8-4393-A991-B03FA5F0D7CE}"/>
    <cellStyle name="Millares 25 5 2 3" xfId="19526" xr:uid="{9283AEDB-C56B-490F-B0E0-44032B2D4D57}"/>
    <cellStyle name="Millares 25 5 2 3 2" xfId="28476" xr:uid="{FB5D5BED-FAB1-4825-991E-B532558F68F7}"/>
    <cellStyle name="Millares 25 5 2 4" xfId="24003" xr:uid="{3843CEEE-DE4B-4971-A9EE-4B4971BB5642}"/>
    <cellStyle name="Millares 25 5 3" xfId="16185" xr:uid="{9A9D47F5-BDBF-4424-9D8C-BF8D9B06A301}"/>
    <cellStyle name="Millares 25 5 3 2" xfId="20658" xr:uid="{E0770D0F-5668-4865-B625-CC4CA475704B}"/>
    <cellStyle name="Millares 25 5 3 2 2" xfId="29608" xr:uid="{863A5763-56EB-4676-A223-03F6874CF4B6}"/>
    <cellStyle name="Millares 25 5 3 3" xfId="25135" xr:uid="{8C2E6E8E-EB94-454F-813E-54C0C45302B1}"/>
    <cellStyle name="Millares 25 5 4" xfId="18409" xr:uid="{B7D5AD98-848B-422A-AD83-4892A4684F34}"/>
    <cellStyle name="Millares 25 5 4 2" xfId="27359" xr:uid="{7866F183-9A08-49E0-962F-065880E25FB0}"/>
    <cellStyle name="Millares 25 5 5" xfId="22886" xr:uid="{F8BAF299-C693-49A9-9D25-751ABDD033B3}"/>
    <cellStyle name="Millares 25 6" xfId="14499" xr:uid="{62E806EF-56F5-4310-869C-F04AF6B4BA6B}"/>
    <cellStyle name="Millares 25 6 2" xfId="16748" xr:uid="{D677B6AC-302B-4618-986C-1A7F44E73FAC}"/>
    <cellStyle name="Millares 25 6 2 2" xfId="21221" xr:uid="{ACF7578F-B3E3-43DE-9518-8A9BF28A83D7}"/>
    <cellStyle name="Millares 25 6 2 2 2" xfId="30171" xr:uid="{6BA7C0A2-9BEC-46F0-A943-8009078D1B9B}"/>
    <cellStyle name="Millares 25 6 2 3" xfId="25698" xr:uid="{41B905CB-5976-4662-A07D-1B7149BAB2BD}"/>
    <cellStyle name="Millares 25 6 3" xfId="18972" xr:uid="{0CA2E387-C4F0-4ABE-9D00-C001ADCA436E}"/>
    <cellStyle name="Millares 25 6 3 2" xfId="27922" xr:uid="{94EDF1E6-C58B-45FC-8A39-F2D4F30EC5B6}"/>
    <cellStyle name="Millares 25 6 4" xfId="23449" xr:uid="{C8474F05-2C45-4124-893D-043C08F76E4B}"/>
    <cellStyle name="Millares 25 7" xfId="15631" xr:uid="{A598717E-35BD-4F63-A111-C8307B41AAA4}"/>
    <cellStyle name="Millares 25 7 2" xfId="20104" xr:uid="{5C3E9E63-6565-4954-985A-EF8B1E36B3AC}"/>
    <cellStyle name="Millares 25 7 2 2" xfId="29054" xr:uid="{A437E69F-A86F-42C8-9725-247DA491EB44}"/>
    <cellStyle name="Millares 25 7 3" xfId="24581" xr:uid="{7673E17A-43F6-4308-8AA0-E588362030AE}"/>
    <cellStyle name="Millares 25 8" xfId="17855" xr:uid="{9F649EEE-5B77-4C49-806C-A77E793EE575}"/>
    <cellStyle name="Millares 25 8 2" xfId="26805" xr:uid="{496BE0A0-C0C1-482F-BC75-DC946F1B4031}"/>
    <cellStyle name="Millares 25 9" xfId="22332" xr:uid="{ECC35195-C228-4348-9D41-022B36EBCB2B}"/>
    <cellStyle name="Millares 26" xfId="13358" xr:uid="{4353FEDA-52ED-49AD-B5E4-99A16A06535E}"/>
    <cellStyle name="Millares 26 2" xfId="13431" xr:uid="{4BA0AB92-9D1C-4C41-A78A-92FF57AE9E9C}"/>
    <cellStyle name="Millares 26 2 2" xfId="13571" xr:uid="{FD3B8908-BD2A-4B12-991D-E41E3FF18ECA}"/>
    <cellStyle name="Millares 26 2 2 2" xfId="13851" xr:uid="{88989F07-1972-4EE2-92B3-DEF921F32020}"/>
    <cellStyle name="Millares 26 2 2 2 2" xfId="14405" xr:uid="{7DC1280C-9FD3-41EF-A101-5AA09D1B0862}"/>
    <cellStyle name="Millares 26 2 2 2 2 2" xfId="15522" xr:uid="{A327B4C6-8A90-4429-B37E-5E895308D16D}"/>
    <cellStyle name="Millares 26 2 2 2 2 2 2" xfId="17771" xr:uid="{B5051854-1DCA-4FA3-A864-F61495F34304}"/>
    <cellStyle name="Millares 26 2 2 2 2 2 2 2" xfId="22244" xr:uid="{D5A60AEA-6E1D-40F0-9CC5-F5A5F8626732}"/>
    <cellStyle name="Millares 26 2 2 2 2 2 2 2 2" xfId="31194" xr:uid="{7980611D-F5AB-4307-9C60-0E82524C5CF3}"/>
    <cellStyle name="Millares 26 2 2 2 2 2 2 3" xfId="26721" xr:uid="{B54A000A-9102-4405-A016-2A601894217C}"/>
    <cellStyle name="Millares 26 2 2 2 2 2 3" xfId="19995" xr:uid="{E1D88FB7-A8E3-49A9-A936-8B8ED7BB096A}"/>
    <cellStyle name="Millares 26 2 2 2 2 2 3 2" xfId="28945" xr:uid="{98177526-3301-4BD8-8873-46D3930A086D}"/>
    <cellStyle name="Millares 26 2 2 2 2 2 4" xfId="24472" xr:uid="{6C362211-8AEA-4CFB-9B37-49C8A8D8CAC3}"/>
    <cellStyle name="Millares 26 2 2 2 2 3" xfId="16654" xr:uid="{6A0026B3-EB54-4E1D-A847-8116FFD6C675}"/>
    <cellStyle name="Millares 26 2 2 2 2 3 2" xfId="21127" xr:uid="{E8DA1CA0-34BE-43E2-BC67-FB881DCFA8B1}"/>
    <cellStyle name="Millares 26 2 2 2 2 3 2 2" xfId="30077" xr:uid="{3612F95A-F589-407F-A7AA-F0165FAC3872}"/>
    <cellStyle name="Millares 26 2 2 2 2 3 3" xfId="25604" xr:uid="{09AE3CB6-2996-4182-9C64-A611CF602E22}"/>
    <cellStyle name="Millares 26 2 2 2 2 4" xfId="18878" xr:uid="{BB699AF2-7760-45DE-9A94-34C58EEC02AA}"/>
    <cellStyle name="Millares 26 2 2 2 2 4 2" xfId="27828" xr:uid="{F724A61F-D320-4C1D-BB98-D85752E0E510}"/>
    <cellStyle name="Millares 26 2 2 2 2 5" xfId="23355" xr:uid="{7F45C057-A303-4257-A6BA-20EA4A734E09}"/>
    <cellStyle name="Millares 26 2 2 2 3" xfId="14968" xr:uid="{B6032B3F-4AF8-4DC7-BE69-17BE6F8D2BEB}"/>
    <cellStyle name="Millares 26 2 2 2 3 2" xfId="17217" xr:uid="{F6A45DFC-5565-418A-A580-7472528FB9FC}"/>
    <cellStyle name="Millares 26 2 2 2 3 2 2" xfId="21690" xr:uid="{98ADAFC1-AAD5-4B3E-B089-AFDCC88D5375}"/>
    <cellStyle name="Millares 26 2 2 2 3 2 2 2" xfId="30640" xr:uid="{4E10E16D-73E7-4374-AF5B-6255431A0F85}"/>
    <cellStyle name="Millares 26 2 2 2 3 2 3" xfId="26167" xr:uid="{9F21A39D-8DE1-4A4B-BAD6-2E39C4103FA8}"/>
    <cellStyle name="Millares 26 2 2 2 3 3" xfId="19441" xr:uid="{4B25A7B5-1858-4BAE-B548-7139FF1CC240}"/>
    <cellStyle name="Millares 26 2 2 2 3 3 2" xfId="28391" xr:uid="{410DF7A7-5FB3-4C2E-9822-33A271C2A9C3}"/>
    <cellStyle name="Millares 26 2 2 2 3 4" xfId="23918" xr:uid="{B0914415-7E2F-4B9E-9A72-41A75F6417B5}"/>
    <cellStyle name="Millares 26 2 2 2 4" xfId="16100" xr:uid="{9B69BE2B-43B4-4CF0-90A0-6A1F2C28D01B}"/>
    <cellStyle name="Millares 26 2 2 2 4 2" xfId="20573" xr:uid="{FB9CF207-B479-4444-A5EC-16523190AA39}"/>
    <cellStyle name="Millares 26 2 2 2 4 2 2" xfId="29523" xr:uid="{3C7B51E0-7299-4CFB-9AB8-7F556A7E58DE}"/>
    <cellStyle name="Millares 26 2 2 2 4 3" xfId="25050" xr:uid="{2B42D247-7B7B-4D36-9160-14BDADF0E332}"/>
    <cellStyle name="Millares 26 2 2 2 5" xfId="18324" xr:uid="{032B6B6E-4FFA-4E3C-A16C-026730F6F5FC}"/>
    <cellStyle name="Millares 26 2 2 2 5 2" xfId="27274" xr:uid="{41FC87C3-F12C-46B1-BC78-217D7D814671}"/>
    <cellStyle name="Millares 26 2 2 2 6" xfId="22801" xr:uid="{179D2498-834D-454C-89C1-5363CC8485E0}"/>
    <cellStyle name="Millares 26 2 2 3" xfId="14125" xr:uid="{4F98D746-744F-4D18-BAC2-36D6E894765B}"/>
    <cellStyle name="Millares 26 2 2 3 2" xfId="15242" xr:uid="{AEBD19E2-9C15-46CF-9D7B-F8F4A9AC43E8}"/>
    <cellStyle name="Millares 26 2 2 3 2 2" xfId="17491" xr:uid="{23A8A0AF-AEA0-477D-990B-8FD9853AA090}"/>
    <cellStyle name="Millares 26 2 2 3 2 2 2" xfId="21964" xr:uid="{8B413102-36F1-48CB-9051-64E85525C1C9}"/>
    <cellStyle name="Millares 26 2 2 3 2 2 2 2" xfId="30914" xr:uid="{F2B83DE3-AD1C-417C-8017-9754899EB6C8}"/>
    <cellStyle name="Millares 26 2 2 3 2 2 3" xfId="26441" xr:uid="{4F126316-B056-40DA-BE5B-238ABF9BC34E}"/>
    <cellStyle name="Millares 26 2 2 3 2 3" xfId="19715" xr:uid="{4BCFCE11-3BE3-43CA-8E05-3715FD678DC1}"/>
    <cellStyle name="Millares 26 2 2 3 2 3 2" xfId="28665" xr:uid="{C0DA1EDE-295E-4343-9BEC-E3C2668F8201}"/>
    <cellStyle name="Millares 26 2 2 3 2 4" xfId="24192" xr:uid="{81081DBA-F972-41E4-9CD4-1E2B2041F3A2}"/>
    <cellStyle name="Millares 26 2 2 3 3" xfId="16374" xr:uid="{3EA44F14-4514-4A3C-8966-29F7870E6CEA}"/>
    <cellStyle name="Millares 26 2 2 3 3 2" xfId="20847" xr:uid="{377AF566-11AA-4B7C-8AC9-B80B9F24514B}"/>
    <cellStyle name="Millares 26 2 2 3 3 2 2" xfId="29797" xr:uid="{B04BE26D-BC20-4B91-846C-BA671AF497C7}"/>
    <cellStyle name="Millares 26 2 2 3 3 3" xfId="25324" xr:uid="{0E0F4C69-6700-4D1F-BB94-9C4195A0F81D}"/>
    <cellStyle name="Millares 26 2 2 3 4" xfId="18598" xr:uid="{F9323C2E-6CBD-4DAF-9506-263A2299DB6D}"/>
    <cellStyle name="Millares 26 2 2 3 4 2" xfId="27548" xr:uid="{0C168C84-64FD-4BDF-9E16-953086FEC11B}"/>
    <cellStyle name="Millares 26 2 2 3 5" xfId="23075" xr:uid="{CF5336A7-3245-4EAA-B6B8-9E53CA7B2729}"/>
    <cellStyle name="Millares 26 2 2 4" xfId="14688" xr:uid="{BC10633C-EAB0-4C89-8542-105CA4D7FA7B}"/>
    <cellStyle name="Millares 26 2 2 4 2" xfId="16937" xr:uid="{536F4A5D-FBD7-43CE-B3E7-49873BFCEA92}"/>
    <cellStyle name="Millares 26 2 2 4 2 2" xfId="21410" xr:uid="{67686887-9427-45E3-A5BF-D2B0E2525C90}"/>
    <cellStyle name="Millares 26 2 2 4 2 2 2" xfId="30360" xr:uid="{D51C4554-143F-4FE6-9A1D-A6F5B6CD69E4}"/>
    <cellStyle name="Millares 26 2 2 4 2 3" xfId="25887" xr:uid="{16222594-074D-47C3-A36A-A5AF03B443C9}"/>
    <cellStyle name="Millares 26 2 2 4 3" xfId="19161" xr:uid="{B462B4B3-62AC-4D28-A757-15BF8EC29777}"/>
    <cellStyle name="Millares 26 2 2 4 3 2" xfId="28111" xr:uid="{2A51C56A-0F4F-477A-832C-C2B744F245B7}"/>
    <cellStyle name="Millares 26 2 2 4 4" xfId="23638" xr:uid="{4BB09EA8-0A10-43B4-A620-4EF819C871BC}"/>
    <cellStyle name="Millares 26 2 2 5" xfId="15820" xr:uid="{856B2EBF-C83D-4310-89EB-9EA95768D4E1}"/>
    <cellStyle name="Millares 26 2 2 5 2" xfId="20293" xr:uid="{F4198913-21E9-43D7-907D-86CAE190F613}"/>
    <cellStyle name="Millares 26 2 2 5 2 2" xfId="29243" xr:uid="{BF982CE5-C974-4224-BB1D-88DC083667EB}"/>
    <cellStyle name="Millares 26 2 2 5 3" xfId="24770" xr:uid="{A278D90C-045C-4E29-B1B7-AA534B3D4A9A}"/>
    <cellStyle name="Millares 26 2 2 6" xfId="18044" xr:uid="{F341D85E-94E2-4154-A9F0-69BB673DB192}"/>
    <cellStyle name="Millares 26 2 2 6 2" xfId="26994" xr:uid="{3BB7F7A1-763B-4D9E-9FC0-A08A0CE80463}"/>
    <cellStyle name="Millares 26 2 2 7" xfId="22521" xr:uid="{6AEBD259-49D6-46FF-BAEC-0E3E7DA41605}"/>
    <cellStyle name="Millares 26 2 3" xfId="13711" xr:uid="{069A178D-A56D-4AD2-A04F-20D06DD62D93}"/>
    <cellStyle name="Millares 26 2 3 2" xfId="14265" xr:uid="{B218C200-3938-4104-B428-9D9AAF340541}"/>
    <cellStyle name="Millares 26 2 3 2 2" xfId="15382" xr:uid="{ADBA863C-9EA4-4D09-A183-8EC34D7FB191}"/>
    <cellStyle name="Millares 26 2 3 2 2 2" xfId="17631" xr:uid="{8D35B898-CDAC-4293-A146-7ECFF18A2C84}"/>
    <cellStyle name="Millares 26 2 3 2 2 2 2" xfId="22104" xr:uid="{456CED1E-90EF-45BD-997C-749E157E40D3}"/>
    <cellStyle name="Millares 26 2 3 2 2 2 2 2" xfId="31054" xr:uid="{3DE2A7AD-9E6F-4265-9A7F-FABA16516EF4}"/>
    <cellStyle name="Millares 26 2 3 2 2 2 3" xfId="26581" xr:uid="{4635FD36-34D5-4C7A-94FB-F3E08F612ABA}"/>
    <cellStyle name="Millares 26 2 3 2 2 3" xfId="19855" xr:uid="{2AAF8770-843B-4CB1-B60F-946D5B1C3D98}"/>
    <cellStyle name="Millares 26 2 3 2 2 3 2" xfId="28805" xr:uid="{ED261D3E-1BCC-46AD-AC83-BC977B000F07}"/>
    <cellStyle name="Millares 26 2 3 2 2 4" xfId="24332" xr:uid="{ABA5A942-6708-4635-8D77-195A07E39C3F}"/>
    <cellStyle name="Millares 26 2 3 2 3" xfId="16514" xr:uid="{24AC659F-9A29-4189-A897-F3FB04163CF5}"/>
    <cellStyle name="Millares 26 2 3 2 3 2" xfId="20987" xr:uid="{35E86782-F7BA-4A0F-8C01-1C3A79A53E83}"/>
    <cellStyle name="Millares 26 2 3 2 3 2 2" xfId="29937" xr:uid="{7FF9906C-594D-4C54-8959-3BA1D04F5B46}"/>
    <cellStyle name="Millares 26 2 3 2 3 3" xfId="25464" xr:uid="{57B33BCF-5F89-418D-9262-09BBADA4EE10}"/>
    <cellStyle name="Millares 26 2 3 2 4" xfId="18738" xr:uid="{8D4C3549-F3EB-4642-A564-788D67801D09}"/>
    <cellStyle name="Millares 26 2 3 2 4 2" xfId="27688" xr:uid="{E1AD6DB9-2F36-411A-B8CF-D21BE75593B9}"/>
    <cellStyle name="Millares 26 2 3 2 5" xfId="23215" xr:uid="{E1FFF24B-9FFE-4D92-AA63-5C2D580E6B72}"/>
    <cellStyle name="Millares 26 2 3 3" xfId="14828" xr:uid="{307CF6CB-A319-4175-8F5F-A5907C0ED9B4}"/>
    <cellStyle name="Millares 26 2 3 3 2" xfId="17077" xr:uid="{6732F218-F737-4A7B-A14A-60506A25C46D}"/>
    <cellStyle name="Millares 26 2 3 3 2 2" xfId="21550" xr:uid="{8048FCFA-9773-4047-AD25-593BDD336EB3}"/>
    <cellStyle name="Millares 26 2 3 3 2 2 2" xfId="30500" xr:uid="{CCD03BED-ED92-4755-A5E7-3F4DF7C13C0A}"/>
    <cellStyle name="Millares 26 2 3 3 2 3" xfId="26027" xr:uid="{11E5D095-F253-4FB4-852B-ED738A0E05E4}"/>
    <cellStyle name="Millares 26 2 3 3 3" xfId="19301" xr:uid="{7B24E4C0-4A70-459B-9688-EC67284118E2}"/>
    <cellStyle name="Millares 26 2 3 3 3 2" xfId="28251" xr:uid="{C2E68DEF-107D-477F-A8F8-2B7D68BBBDB6}"/>
    <cellStyle name="Millares 26 2 3 3 4" xfId="23778" xr:uid="{36D9B6A6-327A-40CD-964C-1646D490390B}"/>
    <cellStyle name="Millares 26 2 3 4" xfId="15960" xr:uid="{9DE455DE-E4F4-4CC1-9A1B-2C68F0B44214}"/>
    <cellStyle name="Millares 26 2 3 4 2" xfId="20433" xr:uid="{B07C9E5E-99B0-48FE-A190-F59F89CD05FA}"/>
    <cellStyle name="Millares 26 2 3 4 2 2" xfId="29383" xr:uid="{A19FD511-92E6-4940-86A3-046B5ADD3B13}"/>
    <cellStyle name="Millares 26 2 3 4 3" xfId="24910" xr:uid="{05C3853A-35B1-4CD2-9041-1E41BBC3544E}"/>
    <cellStyle name="Millares 26 2 3 5" xfId="18184" xr:uid="{E7E22D22-5490-447C-B425-9D55C2D17389}"/>
    <cellStyle name="Millares 26 2 3 5 2" xfId="27134" xr:uid="{39A454C4-638C-49CC-B0A5-C3F9E9AA0BC2}"/>
    <cellStyle name="Millares 26 2 3 6" xfId="22661" xr:uid="{7F03ED3B-25A8-4A98-A68D-BE7EE61D2EE1}"/>
    <cellStyle name="Millares 26 2 4" xfId="13985" xr:uid="{DC9093AB-8DB2-4408-85CD-DAAC6E802D1D}"/>
    <cellStyle name="Millares 26 2 4 2" xfId="15102" xr:uid="{62998750-F698-43F1-B5A9-9B9AE9557970}"/>
    <cellStyle name="Millares 26 2 4 2 2" xfId="17351" xr:uid="{5AA5D1A6-7394-4A68-B033-8FC950C125E9}"/>
    <cellStyle name="Millares 26 2 4 2 2 2" xfId="21824" xr:uid="{1867ABFB-6023-4E2D-8D47-F29467D96D4D}"/>
    <cellStyle name="Millares 26 2 4 2 2 2 2" xfId="30774" xr:uid="{96E58C3C-3D4F-414E-8628-100A70D26EA9}"/>
    <cellStyle name="Millares 26 2 4 2 2 3" xfId="26301" xr:uid="{1C4C4A84-E14E-4647-8A77-C35994E40ED9}"/>
    <cellStyle name="Millares 26 2 4 2 3" xfId="19575" xr:uid="{60507EC3-48BA-4C7A-9D76-F5908105CA17}"/>
    <cellStyle name="Millares 26 2 4 2 3 2" xfId="28525" xr:uid="{C3D31D86-41E8-42B5-8DC6-3A482C264213}"/>
    <cellStyle name="Millares 26 2 4 2 4" xfId="24052" xr:uid="{EE1B4263-A726-4267-9BD1-A7E685BDC641}"/>
    <cellStyle name="Millares 26 2 4 3" xfId="16234" xr:uid="{DBE93C28-A717-4564-AD5E-1D134E11AD56}"/>
    <cellStyle name="Millares 26 2 4 3 2" xfId="20707" xr:uid="{4DE357C5-6DE7-4238-A9FE-A1CB21DCA712}"/>
    <cellStyle name="Millares 26 2 4 3 2 2" xfId="29657" xr:uid="{54DA8307-11C1-49C4-A291-C02F02B6D4B7}"/>
    <cellStyle name="Millares 26 2 4 3 3" xfId="25184" xr:uid="{939C4FA1-B78E-4010-8022-722D54114F0F}"/>
    <cellStyle name="Millares 26 2 4 4" xfId="18458" xr:uid="{4CE474B3-5D89-4BE0-BF64-065E5C558475}"/>
    <cellStyle name="Millares 26 2 4 4 2" xfId="27408" xr:uid="{D4A5348E-1C71-4EFF-BD05-AF21B73BD57B}"/>
    <cellStyle name="Millares 26 2 4 5" xfId="22935" xr:uid="{1A458085-9769-48CA-9840-E2C0C43F248D}"/>
    <cellStyle name="Millares 26 2 5" xfId="14548" xr:uid="{EB2B6581-3C24-4A5D-8049-B895444C86C0}"/>
    <cellStyle name="Millares 26 2 5 2" xfId="16797" xr:uid="{634A7B2B-C611-45C7-BA18-79E0F96943DE}"/>
    <cellStyle name="Millares 26 2 5 2 2" xfId="21270" xr:uid="{60E6496B-3E00-4602-AAF0-F6AFB6A4A08D}"/>
    <cellStyle name="Millares 26 2 5 2 2 2" xfId="30220" xr:uid="{CC00E5CA-6D08-4F76-806D-453593A1FAA2}"/>
    <cellStyle name="Millares 26 2 5 2 3" xfId="25747" xr:uid="{903C77A1-9968-4BF0-AFF1-8E5341A67002}"/>
    <cellStyle name="Millares 26 2 5 3" xfId="19021" xr:uid="{B45D0D3A-FF4F-4DF9-BC7F-264D5C195D66}"/>
    <cellStyle name="Millares 26 2 5 3 2" xfId="27971" xr:uid="{2CCC73B7-DB30-47FA-9434-BB8B2ADC252A}"/>
    <cellStyle name="Millares 26 2 5 4" xfId="23498" xr:uid="{66782E8E-D3F2-4A63-B164-703B28897EEE}"/>
    <cellStyle name="Millares 26 2 6" xfId="15680" xr:uid="{DBCFC0CC-692D-4EE2-80BB-0AC56A5DABC3}"/>
    <cellStyle name="Millares 26 2 6 2" xfId="20153" xr:uid="{0DD77845-47B4-47A7-A01A-45C8F5194ACF}"/>
    <cellStyle name="Millares 26 2 6 2 2" xfId="29103" xr:uid="{C3C61B30-2499-4D42-99D6-04EAD4C9E49C}"/>
    <cellStyle name="Millares 26 2 6 3" xfId="24630" xr:uid="{C3E7C25C-8C0A-48DB-8E1A-64E56D3CE774}"/>
    <cellStyle name="Millares 26 2 7" xfId="17904" xr:uid="{9BE1CEF6-E4F3-4CCE-A298-706945B5C67F}"/>
    <cellStyle name="Millares 26 2 7 2" xfId="26854" xr:uid="{A9F321F3-FF92-4B2C-93DC-00812D22F62F}"/>
    <cellStyle name="Millares 26 2 8" xfId="22381" xr:uid="{6784CA7A-2568-4EDB-AD88-97FC11F5DADF}"/>
    <cellStyle name="Millares 26 3" xfId="13498" xr:uid="{F84C75AB-1661-4710-9BF8-CDA92B0AF602}"/>
    <cellStyle name="Millares 26 3 2" xfId="13778" xr:uid="{8EA13F34-8F9F-4C69-ABD3-834FF3D79E4A}"/>
    <cellStyle name="Millares 26 3 2 2" xfId="14332" xr:uid="{B2282232-C711-4363-9F3F-427258B1066A}"/>
    <cellStyle name="Millares 26 3 2 2 2" xfId="15449" xr:uid="{C6CFE269-7FD7-4B3E-8D5C-F049D7EBD272}"/>
    <cellStyle name="Millares 26 3 2 2 2 2" xfId="17698" xr:uid="{55316B18-C5DC-46A0-A939-03BD30CF3B73}"/>
    <cellStyle name="Millares 26 3 2 2 2 2 2" xfId="22171" xr:uid="{E20BD848-8C37-4D4E-8424-A6F3842432A7}"/>
    <cellStyle name="Millares 26 3 2 2 2 2 2 2" xfId="31121" xr:uid="{FA229466-6E35-4D50-A145-7966A1EBCB8D}"/>
    <cellStyle name="Millares 26 3 2 2 2 2 3" xfId="26648" xr:uid="{D87A858C-3540-4AC9-8A8F-BB31823F387E}"/>
    <cellStyle name="Millares 26 3 2 2 2 3" xfId="19922" xr:uid="{CF547A4B-D8B0-4B49-9BA1-B3A98194E8C6}"/>
    <cellStyle name="Millares 26 3 2 2 2 3 2" xfId="28872" xr:uid="{172253B0-0398-4F9A-AD37-B1846B33F394}"/>
    <cellStyle name="Millares 26 3 2 2 2 4" xfId="24399" xr:uid="{047DE12B-1277-445A-A48D-9AB7F76D05DA}"/>
    <cellStyle name="Millares 26 3 2 2 3" xfId="16581" xr:uid="{EEFEC032-764F-4CE9-B309-5444D810147A}"/>
    <cellStyle name="Millares 26 3 2 2 3 2" xfId="21054" xr:uid="{32BF0907-A8EC-4B79-A816-B7736C16DC44}"/>
    <cellStyle name="Millares 26 3 2 2 3 2 2" xfId="30004" xr:uid="{CB58A82B-3E39-4107-AF1E-94275996E188}"/>
    <cellStyle name="Millares 26 3 2 2 3 3" xfId="25531" xr:uid="{2FEE33BE-BC24-4BBF-AFEF-AD16F9E11F5B}"/>
    <cellStyle name="Millares 26 3 2 2 4" xfId="18805" xr:uid="{A6E08FCE-2F23-4C86-9544-770DB164A137}"/>
    <cellStyle name="Millares 26 3 2 2 4 2" xfId="27755" xr:uid="{99F39C06-B3D7-4581-B444-CD9A3966D41E}"/>
    <cellStyle name="Millares 26 3 2 2 5" xfId="23282" xr:uid="{B8CB627B-BA64-43CC-8AE4-EDB1F87B810E}"/>
    <cellStyle name="Millares 26 3 2 3" xfId="14895" xr:uid="{DD1A65BF-A8CC-4F2F-B752-8311F3CB6D3F}"/>
    <cellStyle name="Millares 26 3 2 3 2" xfId="17144" xr:uid="{1C932093-F985-485C-9DE9-ABC4EB4A9D4D}"/>
    <cellStyle name="Millares 26 3 2 3 2 2" xfId="21617" xr:uid="{326CF900-39F7-497A-BBAD-74DDB19F424D}"/>
    <cellStyle name="Millares 26 3 2 3 2 2 2" xfId="30567" xr:uid="{C1A22D06-AE36-4BF8-9D4B-6B322840EE5F}"/>
    <cellStyle name="Millares 26 3 2 3 2 3" xfId="26094" xr:uid="{8E3D8AA9-771E-4BDF-9B86-17BEA62D400E}"/>
    <cellStyle name="Millares 26 3 2 3 3" xfId="19368" xr:uid="{C3C08EED-8230-4FA8-B546-A77CFA801317}"/>
    <cellStyle name="Millares 26 3 2 3 3 2" xfId="28318" xr:uid="{BA10ABB1-4BD5-4439-B43C-A846CDEEF813}"/>
    <cellStyle name="Millares 26 3 2 3 4" xfId="23845" xr:uid="{5491DBE7-CC1A-40DC-B875-5BC70AAE58E3}"/>
    <cellStyle name="Millares 26 3 2 4" xfId="16027" xr:uid="{483130EC-C0A9-4BA4-B161-196B0DBAB194}"/>
    <cellStyle name="Millares 26 3 2 4 2" xfId="20500" xr:uid="{DA171104-1FEF-4EAF-A4DB-3E335F15E0B6}"/>
    <cellStyle name="Millares 26 3 2 4 2 2" xfId="29450" xr:uid="{2E3691D3-D895-4263-AFC4-E33F14F042A9}"/>
    <cellStyle name="Millares 26 3 2 4 3" xfId="24977" xr:uid="{CB85E0AB-C0BE-4830-8F7F-559924175E23}"/>
    <cellStyle name="Millares 26 3 2 5" xfId="18251" xr:uid="{9CFB729D-F79F-495E-8C27-86F5276DDB94}"/>
    <cellStyle name="Millares 26 3 2 5 2" xfId="27201" xr:uid="{038D28CC-E9D9-4E3E-B432-361141B665E6}"/>
    <cellStyle name="Millares 26 3 2 6" xfId="22728" xr:uid="{D167E87A-05BE-4E74-9A22-498F1AC94A25}"/>
    <cellStyle name="Millares 26 3 3" xfId="14052" xr:uid="{5FF29FC4-8CA2-42FA-88DA-256725F8478F}"/>
    <cellStyle name="Millares 26 3 3 2" xfId="15169" xr:uid="{D03ED8F9-3D07-44CE-84A4-390E46B93DBE}"/>
    <cellStyle name="Millares 26 3 3 2 2" xfId="17418" xr:uid="{8DDDDFFC-AD03-4A9A-9FAE-5BDB7748375E}"/>
    <cellStyle name="Millares 26 3 3 2 2 2" xfId="21891" xr:uid="{8D9AEAE2-BCD3-41F3-B841-3ADB0744CA9B}"/>
    <cellStyle name="Millares 26 3 3 2 2 2 2" xfId="30841" xr:uid="{6267FF94-8AB7-4497-AB60-239DD78B6D2B}"/>
    <cellStyle name="Millares 26 3 3 2 2 3" xfId="26368" xr:uid="{23EB45F7-9DC3-46A7-B9A2-A0761E980971}"/>
    <cellStyle name="Millares 26 3 3 2 3" xfId="19642" xr:uid="{F6092DFA-2D0F-4891-836C-30FF68A9DA28}"/>
    <cellStyle name="Millares 26 3 3 2 3 2" xfId="28592" xr:uid="{9DCD436B-98CD-415F-9953-C48C13FCD4C9}"/>
    <cellStyle name="Millares 26 3 3 2 4" xfId="24119" xr:uid="{526321A5-5C08-4795-A88B-E0D038E2AB51}"/>
    <cellStyle name="Millares 26 3 3 3" xfId="16301" xr:uid="{B88892A9-2473-4F86-8069-B64981FDC9E9}"/>
    <cellStyle name="Millares 26 3 3 3 2" xfId="20774" xr:uid="{9A9FFB6B-26F3-46E4-B8EF-EAC9E76D52DA}"/>
    <cellStyle name="Millares 26 3 3 3 2 2" xfId="29724" xr:uid="{74C6CE2F-B1AC-4D14-B670-04C766480543}"/>
    <cellStyle name="Millares 26 3 3 3 3" xfId="25251" xr:uid="{AE8BD26C-5181-4DF3-A66D-F6BAA548BB2B}"/>
    <cellStyle name="Millares 26 3 3 4" xfId="18525" xr:uid="{3C1E4CFC-1C48-4A61-98C3-9EDBCDE1D642}"/>
    <cellStyle name="Millares 26 3 3 4 2" xfId="27475" xr:uid="{44398433-40DB-4058-B360-533AD81AD0E6}"/>
    <cellStyle name="Millares 26 3 3 5" xfId="23002" xr:uid="{675B3D3F-148D-48BE-842B-7940FEBA3C81}"/>
    <cellStyle name="Millares 26 3 4" xfId="14615" xr:uid="{2FEE6D6F-4F2A-4475-B33E-615A172A178D}"/>
    <cellStyle name="Millares 26 3 4 2" xfId="16864" xr:uid="{9F93CA1D-D119-4F37-A965-C0D5EF7A6A7C}"/>
    <cellStyle name="Millares 26 3 4 2 2" xfId="21337" xr:uid="{734DA65A-D340-4A93-AB84-FC3FE525E7C9}"/>
    <cellStyle name="Millares 26 3 4 2 2 2" xfId="30287" xr:uid="{DA496566-3688-4BCA-957F-9818DECAE050}"/>
    <cellStyle name="Millares 26 3 4 2 3" xfId="25814" xr:uid="{4C1D07BA-140A-4CCF-B1C3-B3E3A4E95A29}"/>
    <cellStyle name="Millares 26 3 4 3" xfId="19088" xr:uid="{C8191917-079D-46A9-9481-BBD2755C6414}"/>
    <cellStyle name="Millares 26 3 4 3 2" xfId="28038" xr:uid="{2CAA3444-F8A2-461F-B602-F62FB33FC683}"/>
    <cellStyle name="Millares 26 3 4 4" xfId="23565" xr:uid="{98A3C42D-91CC-46FA-A2DF-E6FE7E807C8F}"/>
    <cellStyle name="Millares 26 3 5" xfId="15747" xr:uid="{2CAC0320-7409-4FE8-874E-3AEB9E0E0DFA}"/>
    <cellStyle name="Millares 26 3 5 2" xfId="20220" xr:uid="{90D4A0B6-53B8-4C3C-8D26-3C003B10AC16}"/>
    <cellStyle name="Millares 26 3 5 2 2" xfId="29170" xr:uid="{35B0AAC6-1AB7-4C69-857F-27DF769AB193}"/>
    <cellStyle name="Millares 26 3 5 3" xfId="24697" xr:uid="{D2B8896A-480A-40B3-A33C-6B22E547CF39}"/>
    <cellStyle name="Millares 26 3 6" xfId="17971" xr:uid="{369A1F3D-E5D2-41A0-B56A-264E411F860A}"/>
    <cellStyle name="Millares 26 3 6 2" xfId="26921" xr:uid="{940A36F9-862F-4531-A7AD-0BAC933CAA77}"/>
    <cellStyle name="Millares 26 3 7" xfId="22448" xr:uid="{588D2185-8F7A-47DE-B4B1-2D3A4A1B14F2}"/>
    <cellStyle name="Millares 26 4" xfId="13638" xr:uid="{DA2483F7-6782-4D42-8B26-68BD5A7AB427}"/>
    <cellStyle name="Millares 26 4 2" xfId="14192" xr:uid="{7AE0DB29-33E2-4198-A77C-D6E7FC8EA1DB}"/>
    <cellStyle name="Millares 26 4 2 2" xfId="15309" xr:uid="{58609BFB-8911-4B01-BFDC-BD9FF7262CAD}"/>
    <cellStyle name="Millares 26 4 2 2 2" xfId="17558" xr:uid="{CD934BE7-2138-4559-9847-185C70467EB2}"/>
    <cellStyle name="Millares 26 4 2 2 2 2" xfId="22031" xr:uid="{27F3FEBD-AC04-4AFB-8E18-5AB2C49CD0E8}"/>
    <cellStyle name="Millares 26 4 2 2 2 2 2" xfId="30981" xr:uid="{7B3F51C0-1B4A-44A7-9477-DCA2A09B8DC8}"/>
    <cellStyle name="Millares 26 4 2 2 2 3" xfId="26508" xr:uid="{608B0D62-66CA-4A0B-9185-0FF6CF2E080F}"/>
    <cellStyle name="Millares 26 4 2 2 3" xfId="19782" xr:uid="{E0CBEA9B-1C17-42FE-B3F8-2099AFA9C1F6}"/>
    <cellStyle name="Millares 26 4 2 2 3 2" xfId="28732" xr:uid="{D20B141F-0F10-4330-96AC-43896389B374}"/>
    <cellStyle name="Millares 26 4 2 2 4" xfId="24259" xr:uid="{33508ABF-FF99-4860-997E-642EE6F0E9B2}"/>
    <cellStyle name="Millares 26 4 2 3" xfId="16441" xr:uid="{11085818-FEDB-4CF1-8F79-B3F3C8596F7A}"/>
    <cellStyle name="Millares 26 4 2 3 2" xfId="20914" xr:uid="{61028DB2-8E9A-4874-A9AA-D4BDCE52C85E}"/>
    <cellStyle name="Millares 26 4 2 3 2 2" xfId="29864" xr:uid="{D2388519-2402-4C63-B8FF-1A4DC56A62FC}"/>
    <cellStyle name="Millares 26 4 2 3 3" xfId="25391" xr:uid="{D5B85D20-2C59-4246-91DE-22925D6F8424}"/>
    <cellStyle name="Millares 26 4 2 4" xfId="18665" xr:uid="{C054CBFB-2932-49EB-B1D8-AAF086CC0521}"/>
    <cellStyle name="Millares 26 4 2 4 2" xfId="27615" xr:uid="{FDD8067C-DBE9-4A1D-8549-33EB1AEBCD2C}"/>
    <cellStyle name="Millares 26 4 2 5" xfId="23142" xr:uid="{1035649E-044E-4F86-8E43-496DD0C8CE16}"/>
    <cellStyle name="Millares 26 4 3" xfId="14755" xr:uid="{A21C0A8E-6906-4187-A45D-96399EB5BA46}"/>
    <cellStyle name="Millares 26 4 3 2" xfId="17004" xr:uid="{5F8DEFD7-D11C-4192-BF68-F86BD6247EC3}"/>
    <cellStyle name="Millares 26 4 3 2 2" xfId="21477" xr:uid="{893F337B-DEB6-4594-B027-F4B4A5A9AFF3}"/>
    <cellStyle name="Millares 26 4 3 2 2 2" xfId="30427" xr:uid="{5E1899CC-FF72-427E-B98D-763BADFC3380}"/>
    <cellStyle name="Millares 26 4 3 2 3" xfId="25954" xr:uid="{EC357245-5D3C-4BCD-B940-FBE9C1B8F928}"/>
    <cellStyle name="Millares 26 4 3 3" xfId="19228" xr:uid="{B95B98C9-1378-4DAB-AAF6-6ED436B2E3D7}"/>
    <cellStyle name="Millares 26 4 3 3 2" xfId="28178" xr:uid="{5D95DF5A-57DE-4175-8D75-B6D404099C72}"/>
    <cellStyle name="Millares 26 4 3 4" xfId="23705" xr:uid="{B357550D-5BC0-4F86-ADB8-F7CD7EE47D46}"/>
    <cellStyle name="Millares 26 4 4" xfId="15887" xr:uid="{0AE4FCFA-C2AC-42DC-BD51-E5E63482F719}"/>
    <cellStyle name="Millares 26 4 4 2" xfId="20360" xr:uid="{F468AA9C-142E-45C3-A19A-767A4992F35D}"/>
    <cellStyle name="Millares 26 4 4 2 2" xfId="29310" xr:uid="{47101520-DCEF-4FE9-B636-1D1648372FDB}"/>
    <cellStyle name="Millares 26 4 4 3" xfId="24837" xr:uid="{B8B5745D-E869-4368-B43F-AC78EC559948}"/>
    <cellStyle name="Millares 26 4 5" xfId="18111" xr:uid="{14128CE0-0791-4788-A6B5-2C4EDCAAD4DA}"/>
    <cellStyle name="Millares 26 4 5 2" xfId="27061" xr:uid="{4E1CB57A-19D6-452B-8091-F46E32CF75A8}"/>
    <cellStyle name="Millares 26 4 6" xfId="22588" xr:uid="{6BF646AC-83AD-435B-B9D9-B97A76930378}"/>
    <cellStyle name="Millares 26 5" xfId="13912" xr:uid="{ED2BDA95-5F02-4DA4-BAE2-03F57FD86433}"/>
    <cellStyle name="Millares 26 5 2" xfId="15029" xr:uid="{FEE7A298-570E-4B80-A0F7-99BAE487340B}"/>
    <cellStyle name="Millares 26 5 2 2" xfId="17278" xr:uid="{36373CE2-BE81-41D3-BB48-0A4FC40A55D6}"/>
    <cellStyle name="Millares 26 5 2 2 2" xfId="21751" xr:uid="{B776FB5C-DC26-44A7-9254-120A06E53BCE}"/>
    <cellStyle name="Millares 26 5 2 2 2 2" xfId="30701" xr:uid="{350F5D14-BFD5-4463-87D5-301D2E21BBB3}"/>
    <cellStyle name="Millares 26 5 2 2 3" xfId="26228" xr:uid="{17F86C38-4A01-4B4F-8221-74EA6B706BA1}"/>
    <cellStyle name="Millares 26 5 2 3" xfId="19502" xr:uid="{09FA4724-59F9-4A3D-A45D-F98ABAC0EAD7}"/>
    <cellStyle name="Millares 26 5 2 3 2" xfId="28452" xr:uid="{6DF25164-5784-458A-8843-991A147F6D47}"/>
    <cellStyle name="Millares 26 5 2 4" xfId="23979" xr:uid="{FDA03F13-E306-4018-A395-C807EC325F89}"/>
    <cellStyle name="Millares 26 5 3" xfId="16161" xr:uid="{65AEBD7C-EAC3-4C89-8B1F-B20C4CC0AC70}"/>
    <cellStyle name="Millares 26 5 3 2" xfId="20634" xr:uid="{2C5CFA04-B565-48C3-946A-F9C4088E8EA0}"/>
    <cellStyle name="Millares 26 5 3 2 2" xfId="29584" xr:uid="{7B9F0441-F126-487A-93F3-A2916B50E89A}"/>
    <cellStyle name="Millares 26 5 3 3" xfId="25111" xr:uid="{47A0F3D8-90B7-4B82-9E9B-E7ECA0B4624B}"/>
    <cellStyle name="Millares 26 5 4" xfId="18385" xr:uid="{852C6F04-F70F-4B88-B4E2-CE52C4556E50}"/>
    <cellStyle name="Millares 26 5 4 2" xfId="27335" xr:uid="{18B08359-6875-4816-91BB-CDFF8AF2BB00}"/>
    <cellStyle name="Millares 26 5 5" xfId="22862" xr:uid="{49C259D2-7208-4C55-BA5B-35395B7425BB}"/>
    <cellStyle name="Millares 26 6" xfId="14475" xr:uid="{F0E3425C-D65D-4BBF-BDB6-C5532F896250}"/>
    <cellStyle name="Millares 26 6 2" xfId="16724" xr:uid="{10995150-1207-4703-9EB5-C66F1B88914E}"/>
    <cellStyle name="Millares 26 6 2 2" xfId="21197" xr:uid="{7358740C-4054-4D90-A6C8-2FF392FD05A5}"/>
    <cellStyle name="Millares 26 6 2 2 2" xfId="30147" xr:uid="{A9C0EADA-6B0A-44EC-AFBB-37127196424B}"/>
    <cellStyle name="Millares 26 6 2 3" xfId="25674" xr:uid="{3D2818A3-EC42-407E-8612-75709F55ADC8}"/>
    <cellStyle name="Millares 26 6 3" xfId="18948" xr:uid="{4532B190-9AFE-44AE-AFF6-F4332D759ED9}"/>
    <cellStyle name="Millares 26 6 3 2" xfId="27898" xr:uid="{46673261-0935-459A-BE53-3524BE9094D6}"/>
    <cellStyle name="Millares 26 6 4" xfId="23425" xr:uid="{6FF64736-87CF-4A13-8B0C-2CA575B8DC46}"/>
    <cellStyle name="Millares 26 7" xfId="15607" xr:uid="{B213FEF6-FE00-49BE-B1B0-6D1BA2AB6979}"/>
    <cellStyle name="Millares 26 7 2" xfId="20080" xr:uid="{2022AA2C-7440-4088-9A47-A70DFF29D235}"/>
    <cellStyle name="Millares 26 7 2 2" xfId="29030" xr:uid="{11462EFD-E87B-4486-B3E5-40CF3BE160D3}"/>
    <cellStyle name="Millares 26 7 3" xfId="24557" xr:uid="{D98BB828-AC00-4443-B7F4-9B0AEAB10EFD}"/>
    <cellStyle name="Millares 26 8" xfId="17831" xr:uid="{1E5F7B16-0C70-45A7-9222-CB85A1518E1F}"/>
    <cellStyle name="Millares 26 8 2" xfId="26781" xr:uid="{366A80AC-208A-4C50-AC89-99B379F8B780}"/>
    <cellStyle name="Millares 26 9" xfId="22308" xr:uid="{E98D7D09-DA94-44FF-A4FB-D00748359F48}"/>
    <cellStyle name="Millares 27" xfId="13365" xr:uid="{23E2B34E-97F4-4E31-833C-FCCD56D873A0}"/>
    <cellStyle name="Millares 27 2" xfId="13438" xr:uid="{91340973-BD43-40E2-B67A-3B26E46C7358}"/>
    <cellStyle name="Millares 27 2 2" xfId="13578" xr:uid="{6A070718-D2AD-4B43-99FA-DC1CBCE3965F}"/>
    <cellStyle name="Millares 27 2 2 2" xfId="13858" xr:uid="{25A9C46A-1A91-4DE3-ACC7-A6C8DD71820B}"/>
    <cellStyle name="Millares 27 2 2 2 2" xfId="14412" xr:uid="{B892B312-9EE6-49B0-9495-775913B1F4F4}"/>
    <cellStyle name="Millares 27 2 2 2 2 2" xfId="15529" xr:uid="{4C6953E8-457D-4EC8-8746-78CE28DA0C89}"/>
    <cellStyle name="Millares 27 2 2 2 2 2 2" xfId="17778" xr:uid="{DF582927-1A20-401F-B114-E211FE21A89A}"/>
    <cellStyle name="Millares 27 2 2 2 2 2 2 2" xfId="22251" xr:uid="{56A61CA3-514D-4ECD-B5F4-69BCC3745DE9}"/>
    <cellStyle name="Millares 27 2 2 2 2 2 2 2 2" xfId="31201" xr:uid="{B7F2F330-BCD8-465D-B042-A401A950366B}"/>
    <cellStyle name="Millares 27 2 2 2 2 2 2 3" xfId="26728" xr:uid="{7CD78421-05F5-4022-9826-B7567B3E9514}"/>
    <cellStyle name="Millares 27 2 2 2 2 2 3" xfId="20002" xr:uid="{437D4C4D-1D22-45D1-828F-AB94C9D8FBEA}"/>
    <cellStyle name="Millares 27 2 2 2 2 2 3 2" xfId="28952" xr:uid="{D38EADB5-0FEE-49D1-9FE0-D7BB44484F76}"/>
    <cellStyle name="Millares 27 2 2 2 2 2 4" xfId="24479" xr:uid="{B7BCEB80-50F3-417C-889C-0CBA4008AFCE}"/>
    <cellStyle name="Millares 27 2 2 2 2 3" xfId="16661" xr:uid="{A5042915-E64D-4BE8-921E-13E4A25CBD07}"/>
    <cellStyle name="Millares 27 2 2 2 2 3 2" xfId="21134" xr:uid="{EA128C57-441E-44A9-A556-EAD5170BA2C7}"/>
    <cellStyle name="Millares 27 2 2 2 2 3 2 2" xfId="30084" xr:uid="{A2F21490-6A4D-4225-808E-2492CAC78C90}"/>
    <cellStyle name="Millares 27 2 2 2 2 3 3" xfId="25611" xr:uid="{2FB50D03-7126-4402-9A0F-4D8FE917ED5F}"/>
    <cellStyle name="Millares 27 2 2 2 2 4" xfId="18885" xr:uid="{8F860717-032C-489E-9719-C567B7BCD3A0}"/>
    <cellStyle name="Millares 27 2 2 2 2 4 2" xfId="27835" xr:uid="{CDC48A96-C830-4223-B21A-B4B04A14CDA2}"/>
    <cellStyle name="Millares 27 2 2 2 2 5" xfId="23362" xr:uid="{9828F49C-0076-47D3-8B37-DCD105F2B72E}"/>
    <cellStyle name="Millares 27 2 2 2 3" xfId="14975" xr:uid="{AA9CB6DD-2E64-483B-A062-CAED7F15D965}"/>
    <cellStyle name="Millares 27 2 2 2 3 2" xfId="17224" xr:uid="{62368447-700B-41AE-9BF7-E66B29499A20}"/>
    <cellStyle name="Millares 27 2 2 2 3 2 2" xfId="21697" xr:uid="{B1BD7E36-B333-4CAF-B6F7-06C69C2CBD0E}"/>
    <cellStyle name="Millares 27 2 2 2 3 2 2 2" xfId="30647" xr:uid="{3628E3B0-DE62-4D09-B2A5-ADC23C5CEEF8}"/>
    <cellStyle name="Millares 27 2 2 2 3 2 3" xfId="26174" xr:uid="{45CE4B2D-5B5A-4D47-ABC9-4320BFBD8A05}"/>
    <cellStyle name="Millares 27 2 2 2 3 3" xfId="19448" xr:uid="{D7BC1D8E-B203-4104-8E5B-8CC35D38F6F3}"/>
    <cellStyle name="Millares 27 2 2 2 3 3 2" xfId="28398" xr:uid="{185FF4C7-7483-4241-AF7C-36FE8CF82641}"/>
    <cellStyle name="Millares 27 2 2 2 3 4" xfId="23925" xr:uid="{27B3898B-BCB0-4284-87AE-A328E046D944}"/>
    <cellStyle name="Millares 27 2 2 2 4" xfId="16107" xr:uid="{609E64A3-BF89-4402-BD27-CD1F0C2A2D24}"/>
    <cellStyle name="Millares 27 2 2 2 4 2" xfId="20580" xr:uid="{1C3C1C54-59C2-4180-B031-B8FF6FD032DC}"/>
    <cellStyle name="Millares 27 2 2 2 4 2 2" xfId="29530" xr:uid="{5DC6B0C6-372C-4ACC-BEEE-D3A7E8648635}"/>
    <cellStyle name="Millares 27 2 2 2 4 3" xfId="25057" xr:uid="{F7409429-7777-4661-87D4-3C53DBC43432}"/>
    <cellStyle name="Millares 27 2 2 2 5" xfId="18331" xr:uid="{73BF4BAB-ED90-4320-AC08-45B92C2108E2}"/>
    <cellStyle name="Millares 27 2 2 2 5 2" xfId="27281" xr:uid="{9B7B3294-D0CC-403D-9C39-0827A4957519}"/>
    <cellStyle name="Millares 27 2 2 2 6" xfId="22808" xr:uid="{BAC81E5A-D42B-4B7F-A0D3-B8A33695176A}"/>
    <cellStyle name="Millares 27 2 2 3" xfId="14132" xr:uid="{F20A2328-2C8D-403F-921C-2F6C2EF445B1}"/>
    <cellStyle name="Millares 27 2 2 3 2" xfId="15249" xr:uid="{3A8FB78E-E7CE-4BD4-9582-4C4414A655C1}"/>
    <cellStyle name="Millares 27 2 2 3 2 2" xfId="17498" xr:uid="{82F2E84F-A61B-4B27-A639-B1BBD01372BA}"/>
    <cellStyle name="Millares 27 2 2 3 2 2 2" xfId="21971" xr:uid="{2E5B133A-05DF-4567-8BEE-89FCE03EE0BB}"/>
    <cellStyle name="Millares 27 2 2 3 2 2 2 2" xfId="30921" xr:uid="{46EE7DE1-A420-424D-9C90-422E03B9FF48}"/>
    <cellStyle name="Millares 27 2 2 3 2 2 3" xfId="26448" xr:uid="{370E1B0A-4804-4445-B054-05B201AFABDD}"/>
    <cellStyle name="Millares 27 2 2 3 2 3" xfId="19722" xr:uid="{74ECEA11-053D-4831-B9A9-137BD33BBB45}"/>
    <cellStyle name="Millares 27 2 2 3 2 3 2" xfId="28672" xr:uid="{C2DFEE37-E13C-48FC-B3EE-4733C963EADE}"/>
    <cellStyle name="Millares 27 2 2 3 2 4" xfId="24199" xr:uid="{A01DDEB3-CF82-492A-8A41-41241D1AAA19}"/>
    <cellStyle name="Millares 27 2 2 3 3" xfId="16381" xr:uid="{9BE641F1-5F47-4FF2-8D67-90B4C0E552CE}"/>
    <cellStyle name="Millares 27 2 2 3 3 2" xfId="20854" xr:uid="{9DF5F606-A7FD-4209-8A2B-0F175094DB2B}"/>
    <cellStyle name="Millares 27 2 2 3 3 2 2" xfId="29804" xr:uid="{CC6084C6-3EC3-4073-A760-CD827E2CC4F6}"/>
    <cellStyle name="Millares 27 2 2 3 3 3" xfId="25331" xr:uid="{A9DE0A7F-F9F0-48FE-9F0E-7ED2E872A9BC}"/>
    <cellStyle name="Millares 27 2 2 3 4" xfId="18605" xr:uid="{19376863-2502-4086-B92A-58CDD7D42F1B}"/>
    <cellStyle name="Millares 27 2 2 3 4 2" xfId="27555" xr:uid="{D36AAF17-0889-4CDB-8D4F-084354292FCD}"/>
    <cellStyle name="Millares 27 2 2 3 5" xfId="23082" xr:uid="{0A23A495-FB5B-4503-9DF0-D483983C60E4}"/>
    <cellStyle name="Millares 27 2 2 4" xfId="14695" xr:uid="{5FACDCE8-D653-4314-BF6F-4033B2C21974}"/>
    <cellStyle name="Millares 27 2 2 4 2" xfId="16944" xr:uid="{D3EAEE00-CB82-4968-B26E-517572BA5D75}"/>
    <cellStyle name="Millares 27 2 2 4 2 2" xfId="21417" xr:uid="{7F9AAAF1-B4CD-4AE5-ADC5-2E85E83BEF21}"/>
    <cellStyle name="Millares 27 2 2 4 2 2 2" xfId="30367" xr:uid="{5B411620-F50F-4FC4-A779-17116289A66C}"/>
    <cellStyle name="Millares 27 2 2 4 2 3" xfId="25894" xr:uid="{2BE0D864-41A6-4E5A-AE3B-0DE5946A90E0}"/>
    <cellStyle name="Millares 27 2 2 4 3" xfId="19168" xr:uid="{1D08ADD7-949C-406D-8F7D-EF89E795C3A2}"/>
    <cellStyle name="Millares 27 2 2 4 3 2" xfId="28118" xr:uid="{8058DCF4-C191-426D-A710-6A5536DE5359}"/>
    <cellStyle name="Millares 27 2 2 4 4" xfId="23645" xr:uid="{725FE8D7-02DF-4A9B-A72F-07019F65B139}"/>
    <cellStyle name="Millares 27 2 2 5" xfId="15827" xr:uid="{42636254-3BD8-4307-8FAD-F4D2506474E4}"/>
    <cellStyle name="Millares 27 2 2 5 2" xfId="20300" xr:uid="{903729EA-03B0-44B7-B64A-BC29321BFDBB}"/>
    <cellStyle name="Millares 27 2 2 5 2 2" xfId="29250" xr:uid="{7D5D7597-C9B7-471D-AAC9-A41529EFE08B}"/>
    <cellStyle name="Millares 27 2 2 5 3" xfId="24777" xr:uid="{EA61F300-70A4-421F-A04C-3480F8E3F0B1}"/>
    <cellStyle name="Millares 27 2 2 6" xfId="18051" xr:uid="{CCB7DC79-7105-4272-9DD1-F7469A31F89C}"/>
    <cellStyle name="Millares 27 2 2 6 2" xfId="27001" xr:uid="{4974D401-98A6-4428-BA71-A8B30C64F95E}"/>
    <cellStyle name="Millares 27 2 2 7" xfId="22528" xr:uid="{6E6F19E3-85B8-4E4B-A585-B796E73BB55E}"/>
    <cellStyle name="Millares 27 2 3" xfId="13718" xr:uid="{D2A9BAA1-8D14-4442-B7FB-A0589E11073C}"/>
    <cellStyle name="Millares 27 2 3 2" xfId="14272" xr:uid="{DB4DA2BA-76FB-46BA-B6F4-CD49571DA439}"/>
    <cellStyle name="Millares 27 2 3 2 2" xfId="15389" xr:uid="{C99124CE-6BB4-46B2-95A3-1FA3F5E819BB}"/>
    <cellStyle name="Millares 27 2 3 2 2 2" xfId="17638" xr:uid="{BA770E99-F492-45D0-8885-CB7CA4376726}"/>
    <cellStyle name="Millares 27 2 3 2 2 2 2" xfId="22111" xr:uid="{7404D1DA-56C1-4BE4-AE9D-BFD8AF2ECCAE}"/>
    <cellStyle name="Millares 27 2 3 2 2 2 2 2" xfId="31061" xr:uid="{C53A58F1-6825-41B2-BCF1-EDF201781E31}"/>
    <cellStyle name="Millares 27 2 3 2 2 2 3" xfId="26588" xr:uid="{CF4C11D6-44F4-4C3D-B715-9148D15B07E2}"/>
    <cellStyle name="Millares 27 2 3 2 2 3" xfId="19862" xr:uid="{AF4CC8DA-C738-4C9E-B1F7-E935CCA65180}"/>
    <cellStyle name="Millares 27 2 3 2 2 3 2" xfId="28812" xr:uid="{EF206064-4EF3-4309-82DB-ECCF33D7694B}"/>
    <cellStyle name="Millares 27 2 3 2 2 4" xfId="24339" xr:uid="{E54427C3-4679-4E05-AFE8-10FF2081F905}"/>
    <cellStyle name="Millares 27 2 3 2 3" xfId="16521" xr:uid="{0EBE0CEB-6CD3-457F-BB67-822F5887E38B}"/>
    <cellStyle name="Millares 27 2 3 2 3 2" xfId="20994" xr:uid="{2FE753CB-2BE8-41E2-A7E6-732382AFCF9A}"/>
    <cellStyle name="Millares 27 2 3 2 3 2 2" xfId="29944" xr:uid="{D3099962-D0F7-422C-9ADA-5B44A3266543}"/>
    <cellStyle name="Millares 27 2 3 2 3 3" xfId="25471" xr:uid="{F8CAFE7A-71B9-4429-8633-D31389166B7C}"/>
    <cellStyle name="Millares 27 2 3 2 4" xfId="18745" xr:uid="{FA26D4F2-2464-4E78-9946-773F2D0D4FBC}"/>
    <cellStyle name="Millares 27 2 3 2 4 2" xfId="27695" xr:uid="{B24AC95D-4324-417C-89DA-D71062B8165B}"/>
    <cellStyle name="Millares 27 2 3 2 5" xfId="23222" xr:uid="{B2B26671-BE0D-4AF0-AEDF-04F0150F8D82}"/>
    <cellStyle name="Millares 27 2 3 3" xfId="14835" xr:uid="{949B4322-A597-4A6F-AE91-2B7C13676853}"/>
    <cellStyle name="Millares 27 2 3 3 2" xfId="17084" xr:uid="{0B1C7396-515A-462B-8816-AE691C396730}"/>
    <cellStyle name="Millares 27 2 3 3 2 2" xfId="21557" xr:uid="{43A43ED8-0804-4DB8-B874-85DC1503A5F0}"/>
    <cellStyle name="Millares 27 2 3 3 2 2 2" xfId="30507" xr:uid="{9C42BBC6-0473-4971-9F22-F993D72715B3}"/>
    <cellStyle name="Millares 27 2 3 3 2 3" xfId="26034" xr:uid="{3E867F25-FA78-4BB7-AC08-56FD313CBAC3}"/>
    <cellStyle name="Millares 27 2 3 3 3" xfId="19308" xr:uid="{C2CA625E-62FF-4435-A226-2C9F70F95C87}"/>
    <cellStyle name="Millares 27 2 3 3 3 2" xfId="28258" xr:uid="{75F9F0C6-C825-4A75-9C0D-AE1CA6D3BCBD}"/>
    <cellStyle name="Millares 27 2 3 3 4" xfId="23785" xr:uid="{6537FD2E-0995-4E1D-9396-59AA76179F85}"/>
    <cellStyle name="Millares 27 2 3 4" xfId="15967" xr:uid="{4BF19C9F-08EF-41CB-8D05-E85F7982EDB5}"/>
    <cellStyle name="Millares 27 2 3 4 2" xfId="20440" xr:uid="{F9FD8C84-A5FF-4177-BADB-CCADAD190643}"/>
    <cellStyle name="Millares 27 2 3 4 2 2" xfId="29390" xr:uid="{D1F3F34C-F983-45E7-86B3-4F446028ADC8}"/>
    <cellStyle name="Millares 27 2 3 4 3" xfId="24917" xr:uid="{CF061996-A751-4EFA-83F3-4C5B48ED2391}"/>
    <cellStyle name="Millares 27 2 3 5" xfId="18191" xr:uid="{F8AF49D6-34FB-4B7A-B802-8DAB1B7C494D}"/>
    <cellStyle name="Millares 27 2 3 5 2" xfId="27141" xr:uid="{760A2878-99E2-4507-A2C9-0338DF927241}"/>
    <cellStyle name="Millares 27 2 3 6" xfId="22668" xr:uid="{B7F135BD-1ACE-436B-B035-E15464D8F029}"/>
    <cellStyle name="Millares 27 2 4" xfId="13992" xr:uid="{85D7003D-9714-4273-A091-0E2C688651A1}"/>
    <cellStyle name="Millares 27 2 4 2" xfId="15109" xr:uid="{93670FBE-5D7C-4540-B408-123C49F3DF98}"/>
    <cellStyle name="Millares 27 2 4 2 2" xfId="17358" xr:uid="{E6A3B39F-F82D-4508-9712-B8EB1AF1E9F0}"/>
    <cellStyle name="Millares 27 2 4 2 2 2" xfId="21831" xr:uid="{03985F4F-2E29-417A-9597-E23B9E0649E2}"/>
    <cellStyle name="Millares 27 2 4 2 2 2 2" xfId="30781" xr:uid="{D0839CB8-D0C4-4D74-9C7F-6365D8FBF7BF}"/>
    <cellStyle name="Millares 27 2 4 2 2 3" xfId="26308" xr:uid="{02598F04-8130-4ED5-A703-DF1AAA28C956}"/>
    <cellStyle name="Millares 27 2 4 2 3" xfId="19582" xr:uid="{C2DC4B9D-6CAB-4686-B247-DABB5D37F04F}"/>
    <cellStyle name="Millares 27 2 4 2 3 2" xfId="28532" xr:uid="{E1C03863-AFCC-4DBE-AA84-8224637B1260}"/>
    <cellStyle name="Millares 27 2 4 2 4" xfId="24059" xr:uid="{E6DF929F-D91E-44F6-A3BC-3252D8F00F11}"/>
    <cellStyle name="Millares 27 2 4 3" xfId="16241" xr:uid="{27971E81-ADDB-4B9D-9E41-52D60A8493D4}"/>
    <cellStyle name="Millares 27 2 4 3 2" xfId="20714" xr:uid="{3009CC69-F33C-4162-AEB4-3963F231C040}"/>
    <cellStyle name="Millares 27 2 4 3 2 2" xfId="29664" xr:uid="{D8733973-EE56-44B6-8A63-341897672883}"/>
    <cellStyle name="Millares 27 2 4 3 3" xfId="25191" xr:uid="{D2AEA64C-DA9F-478A-BED7-F2128E265EB9}"/>
    <cellStyle name="Millares 27 2 4 4" xfId="18465" xr:uid="{FB156944-B694-4B9D-8A45-6B4A7A539E00}"/>
    <cellStyle name="Millares 27 2 4 4 2" xfId="27415" xr:uid="{4D9F4AA9-396A-4032-8E28-7BBBDC030880}"/>
    <cellStyle name="Millares 27 2 4 5" xfId="22942" xr:uid="{BA1E2AEC-D52C-4BA6-B186-9AFF259B5587}"/>
    <cellStyle name="Millares 27 2 5" xfId="14555" xr:uid="{0E6C72A3-F3F6-479D-B906-4F12B0EA7C38}"/>
    <cellStyle name="Millares 27 2 5 2" xfId="16804" xr:uid="{EDE6C7E4-723D-4ED8-BF5D-E7525EF38ACB}"/>
    <cellStyle name="Millares 27 2 5 2 2" xfId="21277" xr:uid="{88700780-410E-4C60-B666-2FD956037431}"/>
    <cellStyle name="Millares 27 2 5 2 2 2" xfId="30227" xr:uid="{2A196508-4BB1-44BD-87C8-AEDE39779393}"/>
    <cellStyle name="Millares 27 2 5 2 3" xfId="25754" xr:uid="{1F716E9F-8C82-49BB-AB2F-1683845A17B2}"/>
    <cellStyle name="Millares 27 2 5 3" xfId="19028" xr:uid="{96152B45-BDF9-4089-8A2C-DE7A492BFB1D}"/>
    <cellStyle name="Millares 27 2 5 3 2" xfId="27978" xr:uid="{95D17672-8144-4477-ACA0-48647489F99A}"/>
    <cellStyle name="Millares 27 2 5 4" xfId="23505" xr:uid="{9FFE972F-BA9F-4549-B2CE-6F210AD0B5E4}"/>
    <cellStyle name="Millares 27 2 6" xfId="15687" xr:uid="{F4913677-9F7A-4EAA-84B1-C0A2880367AC}"/>
    <cellStyle name="Millares 27 2 6 2" xfId="20160" xr:uid="{29CC9CBD-9FF6-4491-9859-B7D650AFD69C}"/>
    <cellStyle name="Millares 27 2 6 2 2" xfId="29110" xr:uid="{FC16B254-25F1-42C5-8CE9-8336C08ECB5D}"/>
    <cellStyle name="Millares 27 2 6 3" xfId="24637" xr:uid="{A09B86A1-BA3A-4264-ACA7-429302A96C8F}"/>
    <cellStyle name="Millares 27 2 7" xfId="17911" xr:uid="{2F0CCDF3-B733-4D67-AD3D-24DBE61DC0AB}"/>
    <cellStyle name="Millares 27 2 7 2" xfId="26861" xr:uid="{67C9BBE9-2A4F-4E61-A096-7F3EA9BFA8E2}"/>
    <cellStyle name="Millares 27 2 8" xfId="22388" xr:uid="{CC0A87A3-C889-4E73-A65F-2F8EE72264BF}"/>
    <cellStyle name="Millares 27 3" xfId="13505" xr:uid="{3F80E8FA-638D-4800-9C10-35D0FA4AFA06}"/>
    <cellStyle name="Millares 27 3 2" xfId="13785" xr:uid="{B1CD8228-A3E5-46FC-9AC0-35D4E5A6A525}"/>
    <cellStyle name="Millares 27 3 2 2" xfId="14339" xr:uid="{62CB3911-5E25-4456-8368-958BBC2DDD27}"/>
    <cellStyle name="Millares 27 3 2 2 2" xfId="15456" xr:uid="{8F5FE71D-FD8A-4568-AD6D-D8015A918965}"/>
    <cellStyle name="Millares 27 3 2 2 2 2" xfId="17705" xr:uid="{01ACE133-C9C6-4AFC-8741-689A98A11BB0}"/>
    <cellStyle name="Millares 27 3 2 2 2 2 2" xfId="22178" xr:uid="{C54FF89E-C58B-4622-A3F3-128D482C3CF2}"/>
    <cellStyle name="Millares 27 3 2 2 2 2 2 2" xfId="31128" xr:uid="{75E24F0D-9F90-46BB-A1D7-B6D1E1010A15}"/>
    <cellStyle name="Millares 27 3 2 2 2 2 3" xfId="26655" xr:uid="{AB06E2C8-A3A8-4721-9F50-41BDA08750EA}"/>
    <cellStyle name="Millares 27 3 2 2 2 3" xfId="19929" xr:uid="{EFCB328B-0F79-4744-9DC8-D275DFE3AB9A}"/>
    <cellStyle name="Millares 27 3 2 2 2 3 2" xfId="28879" xr:uid="{1DC4002F-31AC-4AAB-9B77-7A1BAE62D723}"/>
    <cellStyle name="Millares 27 3 2 2 2 4" xfId="24406" xr:uid="{02F14D4F-F329-4BBC-84C9-45F7DF42C8CF}"/>
    <cellStyle name="Millares 27 3 2 2 3" xfId="16588" xr:uid="{43F765E9-7C44-4ADA-B134-1F326083CB99}"/>
    <cellStyle name="Millares 27 3 2 2 3 2" xfId="21061" xr:uid="{431226EC-5F24-43B8-809C-ABEF86C981AE}"/>
    <cellStyle name="Millares 27 3 2 2 3 2 2" xfId="30011" xr:uid="{64AC34C4-B71E-4435-A7EE-0EF475423472}"/>
    <cellStyle name="Millares 27 3 2 2 3 3" xfId="25538" xr:uid="{4E550135-C5BB-4271-8BF1-3424510C9CCD}"/>
    <cellStyle name="Millares 27 3 2 2 4" xfId="18812" xr:uid="{AC9D3660-FC5B-4B75-A5B2-A5B34289E143}"/>
    <cellStyle name="Millares 27 3 2 2 4 2" xfId="27762" xr:uid="{CA782884-BC4E-44F1-9943-F1C5E78A16B7}"/>
    <cellStyle name="Millares 27 3 2 2 5" xfId="23289" xr:uid="{F380BF8E-3979-4D98-ABC6-548ACC36732B}"/>
    <cellStyle name="Millares 27 3 2 3" xfId="14902" xr:uid="{A35F3178-E95F-4C37-B4E1-D96E9267B286}"/>
    <cellStyle name="Millares 27 3 2 3 2" xfId="17151" xr:uid="{D8E6718C-22A8-482B-BE2A-54535898D382}"/>
    <cellStyle name="Millares 27 3 2 3 2 2" xfId="21624" xr:uid="{88B54A2B-204E-4FB8-A78C-F937C72F6C19}"/>
    <cellStyle name="Millares 27 3 2 3 2 2 2" xfId="30574" xr:uid="{C1E39498-89D4-421F-8855-B37F774AFFA6}"/>
    <cellStyle name="Millares 27 3 2 3 2 3" xfId="26101" xr:uid="{98AB20D7-E332-4342-9813-13119A24C672}"/>
    <cellStyle name="Millares 27 3 2 3 3" xfId="19375" xr:uid="{4F0BA60B-05DD-4465-8979-FE86208DC124}"/>
    <cellStyle name="Millares 27 3 2 3 3 2" xfId="28325" xr:uid="{BFA4F7F1-31C4-4FB3-9E46-03C3EC8A7C08}"/>
    <cellStyle name="Millares 27 3 2 3 4" xfId="23852" xr:uid="{A5C35E3F-2F35-4A31-9F7B-B25107018D0C}"/>
    <cellStyle name="Millares 27 3 2 4" xfId="16034" xr:uid="{EEC093CC-2DF5-4239-9478-4BA9AFFCE11D}"/>
    <cellStyle name="Millares 27 3 2 4 2" xfId="20507" xr:uid="{0B2F1D20-B73C-4ECE-94FB-25B985FADF23}"/>
    <cellStyle name="Millares 27 3 2 4 2 2" xfId="29457" xr:uid="{DA62C892-6713-42D1-A1E1-5A9AAC473EB0}"/>
    <cellStyle name="Millares 27 3 2 4 3" xfId="24984" xr:uid="{5E096DAB-4CEE-409C-AECF-6295C2D5F630}"/>
    <cellStyle name="Millares 27 3 2 5" xfId="18258" xr:uid="{394357A8-90E2-418B-BFC7-17651C5BE41C}"/>
    <cellStyle name="Millares 27 3 2 5 2" xfId="27208" xr:uid="{D88C8368-ABF4-4110-9859-E689B51FB81C}"/>
    <cellStyle name="Millares 27 3 2 6" xfId="22735" xr:uid="{18938FB9-D7D2-41A0-A331-72723378C25A}"/>
    <cellStyle name="Millares 27 3 3" xfId="14059" xr:uid="{0A6B9302-74C5-4795-8DBD-B50F67B7F19A}"/>
    <cellStyle name="Millares 27 3 3 2" xfId="15176" xr:uid="{1C339A36-B63C-453C-BA58-26983FEAA848}"/>
    <cellStyle name="Millares 27 3 3 2 2" xfId="17425" xr:uid="{AD53F241-9D8B-4171-A14C-FC61FB57E84A}"/>
    <cellStyle name="Millares 27 3 3 2 2 2" xfId="21898" xr:uid="{4DFAB091-F87D-4977-B27B-F78A6B8A3EFF}"/>
    <cellStyle name="Millares 27 3 3 2 2 2 2" xfId="30848" xr:uid="{A491A7C5-162C-40D8-9608-099632DB9826}"/>
    <cellStyle name="Millares 27 3 3 2 2 3" xfId="26375" xr:uid="{D790D37F-61A0-4667-88F3-C1CA9A50227F}"/>
    <cellStyle name="Millares 27 3 3 2 3" xfId="19649" xr:uid="{4C153796-FD34-41F8-B38A-03BB5354AA2E}"/>
    <cellStyle name="Millares 27 3 3 2 3 2" xfId="28599" xr:uid="{DE60AA8F-824F-415B-B977-91B62B360EA8}"/>
    <cellStyle name="Millares 27 3 3 2 4" xfId="24126" xr:uid="{9BFCC7BE-D4C7-4B98-85CE-DFF04DA941BB}"/>
    <cellStyle name="Millares 27 3 3 3" xfId="16308" xr:uid="{9A5A22A9-BBA3-4AE8-8F9E-C8CF7BABE3F3}"/>
    <cellStyle name="Millares 27 3 3 3 2" xfId="20781" xr:uid="{D38EF13F-B1D0-4FFD-8F21-670F977FEBE7}"/>
    <cellStyle name="Millares 27 3 3 3 2 2" xfId="29731" xr:uid="{9ADA3C37-2053-42C4-A9A2-F29AC3DCC346}"/>
    <cellStyle name="Millares 27 3 3 3 3" xfId="25258" xr:uid="{9921B1A4-B4A8-496D-9379-D972ACB0E519}"/>
    <cellStyle name="Millares 27 3 3 4" xfId="18532" xr:uid="{98DE6272-C5AD-4FF5-8B30-CEFA5CCF4923}"/>
    <cellStyle name="Millares 27 3 3 4 2" xfId="27482" xr:uid="{4BF7C8EA-48EA-45E9-BC6A-44A5B94FE347}"/>
    <cellStyle name="Millares 27 3 3 5" xfId="23009" xr:uid="{D98CC243-6466-40D5-9A08-4E7802279163}"/>
    <cellStyle name="Millares 27 3 4" xfId="14622" xr:uid="{FF47F13F-4C3D-41F6-B46A-8F3043105F49}"/>
    <cellStyle name="Millares 27 3 4 2" xfId="16871" xr:uid="{945D03CE-61C5-4342-8A2D-3E47320E1CC4}"/>
    <cellStyle name="Millares 27 3 4 2 2" xfId="21344" xr:uid="{D9E7A014-41C9-44A5-A3F0-E91974BDB08F}"/>
    <cellStyle name="Millares 27 3 4 2 2 2" xfId="30294" xr:uid="{66A530A4-26F0-453C-AF0D-40CB3EDAFC0B}"/>
    <cellStyle name="Millares 27 3 4 2 3" xfId="25821" xr:uid="{A318B40F-E3BF-417A-B957-E4E0BC441A97}"/>
    <cellStyle name="Millares 27 3 4 3" xfId="19095" xr:uid="{0253CEEC-90EE-4C5D-BFFD-EF73B49261BF}"/>
    <cellStyle name="Millares 27 3 4 3 2" xfId="28045" xr:uid="{A8A5AE11-3B2D-4589-9D83-8493DD505740}"/>
    <cellStyle name="Millares 27 3 4 4" xfId="23572" xr:uid="{BD69BE43-E29A-43BA-8CD0-1D4FC1175AB0}"/>
    <cellStyle name="Millares 27 3 5" xfId="15754" xr:uid="{D6CA25E2-2FB2-4377-8C9F-4BDC92C6F8B4}"/>
    <cellStyle name="Millares 27 3 5 2" xfId="20227" xr:uid="{787098F8-1151-4371-9E28-D8CE457CC571}"/>
    <cellStyle name="Millares 27 3 5 2 2" xfId="29177" xr:uid="{1B8D70EC-2177-458F-8FE9-BDD3B4276D61}"/>
    <cellStyle name="Millares 27 3 5 3" xfId="24704" xr:uid="{BD08B66F-CF05-4E34-9C1E-E8CE6ABF09C4}"/>
    <cellStyle name="Millares 27 3 6" xfId="17978" xr:uid="{884BD6EC-7C7D-4B3B-B9C4-991B08A12922}"/>
    <cellStyle name="Millares 27 3 6 2" xfId="26928" xr:uid="{4F72C20B-7141-4EC0-A9C0-DB0D63DFC5A3}"/>
    <cellStyle name="Millares 27 3 7" xfId="22455" xr:uid="{4EC3F9DF-480F-435F-A5A1-AA0098F4D366}"/>
    <cellStyle name="Millares 27 4" xfId="13645" xr:uid="{A0F9F9BC-3AC8-4467-A542-791FD21D28FF}"/>
    <cellStyle name="Millares 27 4 2" xfId="14199" xr:uid="{95D7AC93-6B27-4968-89E3-0EAFC3E89498}"/>
    <cellStyle name="Millares 27 4 2 2" xfId="15316" xr:uid="{AB02A154-4BD6-4A96-89E7-2A817F406F37}"/>
    <cellStyle name="Millares 27 4 2 2 2" xfId="17565" xr:uid="{F15DFFC3-A6C6-42F4-83CD-75106E997BC3}"/>
    <cellStyle name="Millares 27 4 2 2 2 2" xfId="22038" xr:uid="{9EAAD2DC-BCCA-42E5-95C0-305123B5FB75}"/>
    <cellStyle name="Millares 27 4 2 2 2 2 2" xfId="30988" xr:uid="{C4D35138-997C-404C-AB85-960BD8589096}"/>
    <cellStyle name="Millares 27 4 2 2 2 3" xfId="26515" xr:uid="{008FC4D4-DD9F-4342-89F5-5FE88C059758}"/>
    <cellStyle name="Millares 27 4 2 2 3" xfId="19789" xr:uid="{83CA52D2-ABA9-40FB-B1DB-CC344BFBCCE1}"/>
    <cellStyle name="Millares 27 4 2 2 3 2" xfId="28739" xr:uid="{9901C144-3C5C-4B1E-B7DE-3CD1D79E37AC}"/>
    <cellStyle name="Millares 27 4 2 2 4" xfId="24266" xr:uid="{25C218AF-E2CC-4B25-BC3C-499FAB11CDDD}"/>
    <cellStyle name="Millares 27 4 2 3" xfId="16448" xr:uid="{B32DE6F7-240F-4A57-9DBC-E0A672C9558B}"/>
    <cellStyle name="Millares 27 4 2 3 2" xfId="20921" xr:uid="{DE5C948B-591E-40D6-AA26-1EC404FC0354}"/>
    <cellStyle name="Millares 27 4 2 3 2 2" xfId="29871" xr:uid="{5C05D946-7F13-4D2C-9D42-CF9D9AB25805}"/>
    <cellStyle name="Millares 27 4 2 3 3" xfId="25398" xr:uid="{2AC5295F-05F4-4A37-9C70-383CEA1C3014}"/>
    <cellStyle name="Millares 27 4 2 4" xfId="18672" xr:uid="{3A2509A3-D866-4CD9-AFD4-ABD6861137C3}"/>
    <cellStyle name="Millares 27 4 2 4 2" xfId="27622" xr:uid="{6A7997FA-E046-49DE-83EC-F7652AF0C051}"/>
    <cellStyle name="Millares 27 4 2 5" xfId="23149" xr:uid="{FEFA8BE9-F3D5-40B7-BA55-593B274F5EFD}"/>
    <cellStyle name="Millares 27 4 3" xfId="14762" xr:uid="{6F059E17-36A6-4C3B-8E23-53B1A288F14B}"/>
    <cellStyle name="Millares 27 4 3 2" xfId="17011" xr:uid="{1C8697CB-7969-402C-9275-973939CF5532}"/>
    <cellStyle name="Millares 27 4 3 2 2" xfId="21484" xr:uid="{3CE19FA0-B6D3-4599-9788-F14821D594B0}"/>
    <cellStyle name="Millares 27 4 3 2 2 2" xfId="30434" xr:uid="{1B477024-B20D-4F59-98CB-3177A7D844AE}"/>
    <cellStyle name="Millares 27 4 3 2 3" xfId="25961" xr:uid="{BBBCDC92-989F-4FD1-8CC8-9E8980EA455D}"/>
    <cellStyle name="Millares 27 4 3 3" xfId="19235" xr:uid="{AC4BB10B-D0F4-46BF-A84C-4B16C8F129F9}"/>
    <cellStyle name="Millares 27 4 3 3 2" xfId="28185" xr:uid="{041C8FBC-94F3-4A18-A512-F14C970310B5}"/>
    <cellStyle name="Millares 27 4 3 4" xfId="23712" xr:uid="{781981EA-5CA0-4819-8379-9C618DD6861B}"/>
    <cellStyle name="Millares 27 4 4" xfId="15894" xr:uid="{60BB4EEB-CD55-4818-9D85-122D5F0179B1}"/>
    <cellStyle name="Millares 27 4 4 2" xfId="20367" xr:uid="{0E37627E-CE94-4E75-9A19-98E946292B46}"/>
    <cellStyle name="Millares 27 4 4 2 2" xfId="29317" xr:uid="{80F8C584-C1DC-4F0A-875A-87DB88EE0691}"/>
    <cellStyle name="Millares 27 4 4 3" xfId="24844" xr:uid="{92D64649-D3EC-4C4C-A56B-8269C5ABC668}"/>
    <cellStyle name="Millares 27 4 5" xfId="18118" xr:uid="{6787C0BA-7CDF-4DF4-9025-5B1866C78537}"/>
    <cellStyle name="Millares 27 4 5 2" xfId="27068" xr:uid="{ABE9A62A-4F1D-467F-865A-56125C3DB0A0}"/>
    <cellStyle name="Millares 27 4 6" xfId="22595" xr:uid="{EEE898F7-BA5B-42D2-BFE9-E928977814EF}"/>
    <cellStyle name="Millares 27 5" xfId="13919" xr:uid="{74D5E5C0-8CCF-4B02-923E-C1140105C983}"/>
    <cellStyle name="Millares 27 5 2" xfId="15036" xr:uid="{A902131D-2BED-4DA4-85E8-F0904C3D52DD}"/>
    <cellStyle name="Millares 27 5 2 2" xfId="17285" xr:uid="{6559E4A2-E77F-4092-AC31-E5626F24EABB}"/>
    <cellStyle name="Millares 27 5 2 2 2" xfId="21758" xr:uid="{5CD1DD74-657A-4939-AECC-248DC007AAAB}"/>
    <cellStyle name="Millares 27 5 2 2 2 2" xfId="30708" xr:uid="{6539DC08-7137-44B8-82E4-950368841A88}"/>
    <cellStyle name="Millares 27 5 2 2 3" xfId="26235" xr:uid="{E03ECE98-67F7-4E7F-8BD4-D1F8D175371A}"/>
    <cellStyle name="Millares 27 5 2 3" xfId="19509" xr:uid="{F6119EFC-9489-40CA-B828-3ECE41391448}"/>
    <cellStyle name="Millares 27 5 2 3 2" xfId="28459" xr:uid="{68CA749D-6659-407B-9640-2788A9EA4223}"/>
    <cellStyle name="Millares 27 5 2 4" xfId="23986" xr:uid="{4EFCF10E-F173-439A-BDE0-6ED256E7064C}"/>
    <cellStyle name="Millares 27 5 3" xfId="16168" xr:uid="{327317C9-9C8D-4D70-8C1E-B9839542A93D}"/>
    <cellStyle name="Millares 27 5 3 2" xfId="20641" xr:uid="{46F7119B-0925-46EF-89E6-271086DB80CA}"/>
    <cellStyle name="Millares 27 5 3 2 2" xfId="29591" xr:uid="{B22B206C-96A6-4472-A27C-865972142164}"/>
    <cellStyle name="Millares 27 5 3 3" xfId="25118" xr:uid="{9D2B7622-36DB-4DFC-BC62-CB174537C582}"/>
    <cellStyle name="Millares 27 5 4" xfId="18392" xr:uid="{3D5E9B26-7538-4A2F-9715-43C11C67E40A}"/>
    <cellStyle name="Millares 27 5 4 2" xfId="27342" xr:uid="{8BC8CA4F-4606-4E58-B192-FBA99F32C4CF}"/>
    <cellStyle name="Millares 27 5 5" xfId="22869" xr:uid="{06B8D597-7BC1-4634-8336-917C3B439FA5}"/>
    <cellStyle name="Millares 27 6" xfId="14482" xr:uid="{842BD809-9C94-46FF-BEEB-D35DB5424174}"/>
    <cellStyle name="Millares 27 6 2" xfId="16731" xr:uid="{925CB377-F549-4739-AFDF-8A5F30B64C81}"/>
    <cellStyle name="Millares 27 6 2 2" xfId="21204" xr:uid="{7F65ABE0-A92E-49C8-BB30-8EBD13C475D2}"/>
    <cellStyle name="Millares 27 6 2 2 2" xfId="30154" xr:uid="{39AF234D-F1FB-446D-9B79-3A40AB922C7A}"/>
    <cellStyle name="Millares 27 6 2 3" xfId="25681" xr:uid="{EA2F98D3-442F-4875-9C96-BEAC4E9FB54A}"/>
    <cellStyle name="Millares 27 6 3" xfId="18955" xr:uid="{9A10E0F9-38FD-4A42-9B30-B858E8F42A91}"/>
    <cellStyle name="Millares 27 6 3 2" xfId="27905" xr:uid="{741DB3B6-D9E2-4E0F-AC73-33B2AE693195}"/>
    <cellStyle name="Millares 27 6 4" xfId="23432" xr:uid="{271479D8-DF92-4190-8A19-A25A92DBF08E}"/>
    <cellStyle name="Millares 27 7" xfId="15614" xr:uid="{FC9BA084-5402-4545-BADA-782637F766F8}"/>
    <cellStyle name="Millares 27 7 2" xfId="20087" xr:uid="{AE715F7D-FF19-4173-9B5D-0118C94D2392}"/>
    <cellStyle name="Millares 27 7 2 2" xfId="29037" xr:uid="{E013E885-79B6-420B-AF21-B69B322588FF}"/>
    <cellStyle name="Millares 27 7 3" xfId="24564" xr:uid="{18249347-28B9-46B8-9DC2-7EF64546335F}"/>
    <cellStyle name="Millares 27 8" xfId="17838" xr:uid="{719B99C1-D3AB-4468-9346-44659F480340}"/>
    <cellStyle name="Millares 27 8 2" xfId="26788" xr:uid="{ED214C15-5F4C-4103-B303-107BAE21B990}"/>
    <cellStyle name="Millares 27 9" xfId="22315" xr:uid="{94A44A71-F5F7-40C0-9F1E-D8AC85373121}"/>
    <cellStyle name="Millares 28" xfId="13383" xr:uid="{93609B97-D3D9-43CE-9C1A-B6153C253737}"/>
    <cellStyle name="Millares 28 2" xfId="13456" xr:uid="{775C74C2-3CCD-4D53-B84D-37341324946B}"/>
    <cellStyle name="Millares 28 2 2" xfId="13596" xr:uid="{54F9923D-DF39-4633-860A-4FE028EA1584}"/>
    <cellStyle name="Millares 28 2 2 2" xfId="13876" xr:uid="{34364776-3BE2-4BDA-880B-4F3BE4409475}"/>
    <cellStyle name="Millares 28 2 2 2 2" xfId="14430" xr:uid="{647D431E-3561-445B-AE12-EDB20A425CCB}"/>
    <cellStyle name="Millares 28 2 2 2 2 2" xfId="15547" xr:uid="{24B9CA13-05F8-4FA8-BC8A-43DB3DEE61EC}"/>
    <cellStyle name="Millares 28 2 2 2 2 2 2" xfId="17796" xr:uid="{56C694D1-A6C3-4855-880D-EA91E45ED444}"/>
    <cellStyle name="Millares 28 2 2 2 2 2 2 2" xfId="22269" xr:uid="{D044E3AE-751C-45BA-996B-D8EBA5EF1F69}"/>
    <cellStyle name="Millares 28 2 2 2 2 2 2 2 2" xfId="31219" xr:uid="{08E6B3FF-52E7-4B57-AD4E-1E6599BA8EF0}"/>
    <cellStyle name="Millares 28 2 2 2 2 2 2 3" xfId="26746" xr:uid="{61147C1C-F294-4B86-8284-A523F5311522}"/>
    <cellStyle name="Millares 28 2 2 2 2 2 3" xfId="20020" xr:uid="{CF6F0D31-D5FE-436A-B49F-BFDC7DF683FE}"/>
    <cellStyle name="Millares 28 2 2 2 2 2 3 2" xfId="28970" xr:uid="{5C9E46D7-5153-412D-848B-5EA3B303FFC2}"/>
    <cellStyle name="Millares 28 2 2 2 2 2 4" xfId="24497" xr:uid="{EF624D6F-C59D-4481-8922-D6529B99D417}"/>
    <cellStyle name="Millares 28 2 2 2 2 3" xfId="16679" xr:uid="{7C4AFB68-B2A5-4BC6-8F50-D0214052A112}"/>
    <cellStyle name="Millares 28 2 2 2 2 3 2" xfId="21152" xr:uid="{6D68BCCC-0A13-43A3-BF87-89B92FF3C9AA}"/>
    <cellStyle name="Millares 28 2 2 2 2 3 2 2" xfId="30102" xr:uid="{CC0BE09D-583D-45BE-A745-DCA24785D650}"/>
    <cellStyle name="Millares 28 2 2 2 2 3 3" xfId="25629" xr:uid="{D8110EB3-CD3B-44CC-B16B-A13C1D3AB518}"/>
    <cellStyle name="Millares 28 2 2 2 2 4" xfId="18903" xr:uid="{0BA12205-63A8-48FC-8FC3-CE7EFE8FA40A}"/>
    <cellStyle name="Millares 28 2 2 2 2 4 2" xfId="27853" xr:uid="{7658A964-4194-4378-8F0E-497915D8BA93}"/>
    <cellStyle name="Millares 28 2 2 2 2 5" xfId="23380" xr:uid="{7D607029-C670-49B9-874E-BE2F0EA38B3D}"/>
    <cellStyle name="Millares 28 2 2 2 3" xfId="14993" xr:uid="{D86F7F36-B04B-40F2-B7EF-413FB1571377}"/>
    <cellStyle name="Millares 28 2 2 2 3 2" xfId="17242" xr:uid="{6D791B9A-1FF6-4EB8-9D01-9C32B91BAF2D}"/>
    <cellStyle name="Millares 28 2 2 2 3 2 2" xfId="21715" xr:uid="{C45A307B-11ED-49DB-8226-F4753E8C893F}"/>
    <cellStyle name="Millares 28 2 2 2 3 2 2 2" xfId="30665" xr:uid="{1950B605-D734-4311-832E-53082551C74C}"/>
    <cellStyle name="Millares 28 2 2 2 3 2 3" xfId="26192" xr:uid="{B48426B2-B901-4805-8A7D-76E510937AE0}"/>
    <cellStyle name="Millares 28 2 2 2 3 3" xfId="19466" xr:uid="{8B1AE3E5-5B80-4106-B92C-85A0BB490AE2}"/>
    <cellStyle name="Millares 28 2 2 2 3 3 2" xfId="28416" xr:uid="{8CD423A9-DAB4-4F02-ABC9-065168C635DA}"/>
    <cellStyle name="Millares 28 2 2 2 3 4" xfId="23943" xr:uid="{DB54FF33-EE07-4CE7-96C7-11AD0DCCB1E3}"/>
    <cellStyle name="Millares 28 2 2 2 4" xfId="16125" xr:uid="{00E8A62B-2448-4271-8A9C-CD6FE03205E9}"/>
    <cellStyle name="Millares 28 2 2 2 4 2" xfId="20598" xr:uid="{5D2F252B-7EF6-4444-9279-D70C98E97E4A}"/>
    <cellStyle name="Millares 28 2 2 2 4 2 2" xfId="29548" xr:uid="{3EE435F3-5C85-4496-B5FD-9FF1BAEBCB56}"/>
    <cellStyle name="Millares 28 2 2 2 4 3" xfId="25075" xr:uid="{AF5771A9-AB23-4CAF-9626-148D8B67BD4B}"/>
    <cellStyle name="Millares 28 2 2 2 5" xfId="18349" xr:uid="{55D4C4B5-4A99-4D7C-828A-D903D5F39196}"/>
    <cellStyle name="Millares 28 2 2 2 5 2" xfId="27299" xr:uid="{649A510E-A074-4415-B909-6E0BC6384E45}"/>
    <cellStyle name="Millares 28 2 2 2 6" xfId="22826" xr:uid="{1EB045BD-7AD8-49BC-92E2-9080C09B01D1}"/>
    <cellStyle name="Millares 28 2 2 3" xfId="14150" xr:uid="{5ED59B59-B5FC-4D4D-A815-C9D4762A55BA}"/>
    <cellStyle name="Millares 28 2 2 3 2" xfId="15267" xr:uid="{DBE29930-EA3A-4151-979A-646EE78E039E}"/>
    <cellStyle name="Millares 28 2 2 3 2 2" xfId="17516" xr:uid="{FDF33676-EABD-48CB-A51D-9D1CD5CE3F39}"/>
    <cellStyle name="Millares 28 2 2 3 2 2 2" xfId="21989" xr:uid="{07381B6A-D3BD-4B10-BF7C-8CA9F58E565C}"/>
    <cellStyle name="Millares 28 2 2 3 2 2 2 2" xfId="30939" xr:uid="{A29BC518-D473-4654-B689-62E6D2376DC3}"/>
    <cellStyle name="Millares 28 2 2 3 2 2 3" xfId="26466" xr:uid="{236866FE-AB8D-457F-9C61-EE3BD7541646}"/>
    <cellStyle name="Millares 28 2 2 3 2 3" xfId="19740" xr:uid="{B064116F-B08E-4680-A6C4-003781AD5B09}"/>
    <cellStyle name="Millares 28 2 2 3 2 3 2" xfId="28690" xr:uid="{AEF9D03F-59D4-45B3-B144-14AB68858BC7}"/>
    <cellStyle name="Millares 28 2 2 3 2 4" xfId="24217" xr:uid="{B70089C2-99E3-4D4A-99EC-EDF9A6937AF7}"/>
    <cellStyle name="Millares 28 2 2 3 3" xfId="16399" xr:uid="{3143CD02-1909-4228-8572-F6E12BC0D3A8}"/>
    <cellStyle name="Millares 28 2 2 3 3 2" xfId="20872" xr:uid="{A629624A-46F6-4710-B586-C8B2573D6FFD}"/>
    <cellStyle name="Millares 28 2 2 3 3 2 2" xfId="29822" xr:uid="{D574EFFE-CCD1-4A49-91F9-65555FC9356C}"/>
    <cellStyle name="Millares 28 2 2 3 3 3" xfId="25349" xr:uid="{3D9A4703-4182-492E-A01D-4ACF43EF6AEB}"/>
    <cellStyle name="Millares 28 2 2 3 4" xfId="18623" xr:uid="{5C31DE8A-A557-4BD7-807E-73C05EC21AC0}"/>
    <cellStyle name="Millares 28 2 2 3 4 2" xfId="27573" xr:uid="{B095F0D9-4A05-4CA1-8B1C-8373E978FE08}"/>
    <cellStyle name="Millares 28 2 2 3 5" xfId="23100" xr:uid="{CAB64BF4-9B87-424C-AD96-593C6E7E30B7}"/>
    <cellStyle name="Millares 28 2 2 4" xfId="14713" xr:uid="{22EE5727-F5B1-4CA8-A9AF-09BB18838B03}"/>
    <cellStyle name="Millares 28 2 2 4 2" xfId="16962" xr:uid="{FA25AD1E-B190-4964-A9EB-008F89017EBD}"/>
    <cellStyle name="Millares 28 2 2 4 2 2" xfId="21435" xr:uid="{B7774F9C-4111-4B01-96D0-48B6491AFF8D}"/>
    <cellStyle name="Millares 28 2 2 4 2 2 2" xfId="30385" xr:uid="{33FB81BB-4D7F-48E9-A671-189417220208}"/>
    <cellStyle name="Millares 28 2 2 4 2 3" xfId="25912" xr:uid="{ADF1AB26-9722-40C5-9092-A28791787556}"/>
    <cellStyle name="Millares 28 2 2 4 3" xfId="19186" xr:uid="{8E6EAA8C-1FF4-4352-860B-EE023021DFE3}"/>
    <cellStyle name="Millares 28 2 2 4 3 2" xfId="28136" xr:uid="{72BA8AF2-07FC-4C09-BB5A-14FF6208A5CA}"/>
    <cellStyle name="Millares 28 2 2 4 4" xfId="23663" xr:uid="{B8C7FE0C-B980-42D2-9883-95078C2D4702}"/>
    <cellStyle name="Millares 28 2 2 5" xfId="15845" xr:uid="{3E55B1CA-2368-45C6-9189-7CB2099C81C5}"/>
    <cellStyle name="Millares 28 2 2 5 2" xfId="20318" xr:uid="{B071F78A-2BDA-4D69-BBB4-AD849E32C3AF}"/>
    <cellStyle name="Millares 28 2 2 5 2 2" xfId="29268" xr:uid="{2B62E73A-BCD4-4AC9-84DF-9503588585D7}"/>
    <cellStyle name="Millares 28 2 2 5 3" xfId="24795" xr:uid="{5C7F7052-01E5-4697-8BE3-C77EF9DCB5BD}"/>
    <cellStyle name="Millares 28 2 2 6" xfId="18069" xr:uid="{41B22EAB-6F0E-4AB9-B475-A107320712CD}"/>
    <cellStyle name="Millares 28 2 2 6 2" xfId="27019" xr:uid="{B3ADB9D5-B59B-47DA-B714-B856AA679E39}"/>
    <cellStyle name="Millares 28 2 2 7" xfId="22546" xr:uid="{A0D78430-891E-4B13-9268-E1AA22BD20C3}"/>
    <cellStyle name="Millares 28 2 3" xfId="13736" xr:uid="{AF70B0D4-B35F-4F75-AFCE-D6F59BBEA44F}"/>
    <cellStyle name="Millares 28 2 3 2" xfId="14290" xr:uid="{A0408C4C-E6A2-4A30-8EA0-A36FC10A49CC}"/>
    <cellStyle name="Millares 28 2 3 2 2" xfId="15407" xr:uid="{1485FBFA-8994-4ED0-B69F-CEE9D5C1DCAD}"/>
    <cellStyle name="Millares 28 2 3 2 2 2" xfId="17656" xr:uid="{4878C0A8-DA5D-47CD-8650-3166F100F26D}"/>
    <cellStyle name="Millares 28 2 3 2 2 2 2" xfId="22129" xr:uid="{83C72563-096D-4801-B7F7-6BF5E4E91E02}"/>
    <cellStyle name="Millares 28 2 3 2 2 2 2 2" xfId="31079" xr:uid="{1BB9D8A6-61ED-4BB9-9C12-B2259EACBB84}"/>
    <cellStyle name="Millares 28 2 3 2 2 2 3" xfId="26606" xr:uid="{F5B9CD22-8B8A-41AC-8CDA-A064389E0940}"/>
    <cellStyle name="Millares 28 2 3 2 2 3" xfId="19880" xr:uid="{57B653EA-341B-4D06-9E23-DE92FA2DC6FF}"/>
    <cellStyle name="Millares 28 2 3 2 2 3 2" xfId="28830" xr:uid="{FD8CD9DB-5C24-4C9C-8434-5BF8C2B6468D}"/>
    <cellStyle name="Millares 28 2 3 2 2 4" xfId="24357" xr:uid="{CCC33664-9727-4CEE-BD9A-6568CBE97F73}"/>
    <cellStyle name="Millares 28 2 3 2 3" xfId="16539" xr:uid="{2BDC0C5A-299F-4FF7-B926-F95C810DFC6D}"/>
    <cellStyle name="Millares 28 2 3 2 3 2" xfId="21012" xr:uid="{9A22BD35-4A23-4011-8F31-60E8AEA9E3D2}"/>
    <cellStyle name="Millares 28 2 3 2 3 2 2" xfId="29962" xr:uid="{35A21E91-2CAC-4113-9D68-7F4A6186C22F}"/>
    <cellStyle name="Millares 28 2 3 2 3 3" xfId="25489" xr:uid="{7696D3A0-4E90-43FE-88BE-B5E31B70A972}"/>
    <cellStyle name="Millares 28 2 3 2 4" xfId="18763" xr:uid="{694ECF13-3E4E-4BBF-AC5F-2ECA42D8A5B0}"/>
    <cellStyle name="Millares 28 2 3 2 4 2" xfId="27713" xr:uid="{98CB3291-2579-499E-AE4D-49DF45D649F0}"/>
    <cellStyle name="Millares 28 2 3 2 5" xfId="23240" xr:uid="{8E10BAFE-C752-4B30-87C8-1FC801DEA7D5}"/>
    <cellStyle name="Millares 28 2 3 3" xfId="14853" xr:uid="{B0612F3C-ADB6-4052-BE44-59581CF4AF63}"/>
    <cellStyle name="Millares 28 2 3 3 2" xfId="17102" xr:uid="{F93974AD-C41C-4AFB-AF25-FFF350F87A74}"/>
    <cellStyle name="Millares 28 2 3 3 2 2" xfId="21575" xr:uid="{FE57C954-6E33-40C2-B026-7A226900BD1C}"/>
    <cellStyle name="Millares 28 2 3 3 2 2 2" xfId="30525" xr:uid="{76730AB8-66F1-4EAE-A77E-A7C65D740690}"/>
    <cellStyle name="Millares 28 2 3 3 2 3" xfId="26052" xr:uid="{2CFEF10D-E6CD-4408-9FBA-EA13E6D88ABF}"/>
    <cellStyle name="Millares 28 2 3 3 3" xfId="19326" xr:uid="{5EAB30F4-8D46-45CD-A041-B781FA0B327D}"/>
    <cellStyle name="Millares 28 2 3 3 3 2" xfId="28276" xr:uid="{BD63B7CA-20D2-4D74-85FA-55A4D33EABE8}"/>
    <cellStyle name="Millares 28 2 3 3 4" xfId="23803" xr:uid="{E6832873-948E-43C0-9B24-532A57A6EDD4}"/>
    <cellStyle name="Millares 28 2 3 4" xfId="15985" xr:uid="{60D6EAC1-5EC6-4E71-8238-82270C2041B3}"/>
    <cellStyle name="Millares 28 2 3 4 2" xfId="20458" xr:uid="{9E80CD63-88B1-43E9-82B0-D242F12EF958}"/>
    <cellStyle name="Millares 28 2 3 4 2 2" xfId="29408" xr:uid="{A4969448-4236-47E1-BE96-C32603B4DD63}"/>
    <cellStyle name="Millares 28 2 3 4 3" xfId="24935" xr:uid="{CE0C72C7-B8FD-458A-9CE9-96FA971F5BF5}"/>
    <cellStyle name="Millares 28 2 3 5" xfId="18209" xr:uid="{DF83C837-E445-4C69-BD64-2889E9DA5209}"/>
    <cellStyle name="Millares 28 2 3 5 2" xfId="27159" xr:uid="{86A7ABA8-58D1-4E73-A82F-82C405A208E1}"/>
    <cellStyle name="Millares 28 2 3 6" xfId="22686" xr:uid="{B69E7987-007D-4C7D-A1DC-7B5B1A512AD3}"/>
    <cellStyle name="Millares 28 2 4" xfId="14010" xr:uid="{6F0F73B9-284A-4D78-BFF7-EB9B75A841A6}"/>
    <cellStyle name="Millares 28 2 4 2" xfId="15127" xr:uid="{7C01FE4D-F8E4-407C-AC81-FD289691D05D}"/>
    <cellStyle name="Millares 28 2 4 2 2" xfId="17376" xr:uid="{9A33C2B0-3AD5-430D-B9AF-4756DFB523BC}"/>
    <cellStyle name="Millares 28 2 4 2 2 2" xfId="21849" xr:uid="{36089288-2FE1-431D-8C9E-4DF632645E50}"/>
    <cellStyle name="Millares 28 2 4 2 2 2 2" xfId="30799" xr:uid="{9577BD4D-9898-4965-A674-F2E0548D6B58}"/>
    <cellStyle name="Millares 28 2 4 2 2 3" xfId="26326" xr:uid="{7A74E1BC-DB93-401A-9B12-35C62DF97CF2}"/>
    <cellStyle name="Millares 28 2 4 2 3" xfId="19600" xr:uid="{1A1EDD4B-5C85-40C3-AA1F-9EDD1E61AC21}"/>
    <cellStyle name="Millares 28 2 4 2 3 2" xfId="28550" xr:uid="{36733616-D698-4840-8BCB-B2B3D6FB4C3E}"/>
    <cellStyle name="Millares 28 2 4 2 4" xfId="24077" xr:uid="{6CA246F3-8875-493F-8087-CEC724EA9850}"/>
    <cellStyle name="Millares 28 2 4 3" xfId="16259" xr:uid="{627B856A-79E1-460F-9497-B9810A99AE11}"/>
    <cellStyle name="Millares 28 2 4 3 2" xfId="20732" xr:uid="{A94D8166-6F93-4FA8-8321-BF40DF3F80CC}"/>
    <cellStyle name="Millares 28 2 4 3 2 2" xfId="29682" xr:uid="{B6C460DB-F559-480C-85CB-31DC9744B593}"/>
    <cellStyle name="Millares 28 2 4 3 3" xfId="25209" xr:uid="{8F7CDB7F-648E-4575-A943-51D84AC02E0E}"/>
    <cellStyle name="Millares 28 2 4 4" xfId="18483" xr:uid="{28A882D7-9D79-4389-A66E-01F9BFE6DBCB}"/>
    <cellStyle name="Millares 28 2 4 4 2" xfId="27433" xr:uid="{8160DEFF-EEC8-4966-956F-A5FFAD7D6D15}"/>
    <cellStyle name="Millares 28 2 4 5" xfId="22960" xr:uid="{F6EF4A7A-FD2E-401E-B119-3C6846FD9CB8}"/>
    <cellStyle name="Millares 28 2 5" xfId="14573" xr:uid="{209C46AC-D0CE-4A88-8321-328676C0D47A}"/>
    <cellStyle name="Millares 28 2 5 2" xfId="16822" xr:uid="{9B3F7050-42A7-4456-9D6C-3E46ACE9E550}"/>
    <cellStyle name="Millares 28 2 5 2 2" xfId="21295" xr:uid="{274EA7FB-EA6A-4943-A511-8587295D1F65}"/>
    <cellStyle name="Millares 28 2 5 2 2 2" xfId="30245" xr:uid="{86931213-1A20-4FC2-9CA4-EA2EFD737708}"/>
    <cellStyle name="Millares 28 2 5 2 3" xfId="25772" xr:uid="{0854AFFF-D935-4FCA-BF7F-455AB9A6F4EA}"/>
    <cellStyle name="Millares 28 2 5 3" xfId="19046" xr:uid="{CD202198-82E0-41E0-91DB-B7EF6D36BEB6}"/>
    <cellStyle name="Millares 28 2 5 3 2" xfId="27996" xr:uid="{B7062920-E114-4B56-89E2-9DA3AF4258F0}"/>
    <cellStyle name="Millares 28 2 5 4" xfId="23523" xr:uid="{E8707006-AFE3-4F3A-A3FA-2CE4350F8D81}"/>
    <cellStyle name="Millares 28 2 6" xfId="15705" xr:uid="{077979D8-C544-4914-BABC-B0877EE59DED}"/>
    <cellStyle name="Millares 28 2 6 2" xfId="20178" xr:uid="{D371D5A2-0298-4A93-8C7A-6BD9D6C2B8C4}"/>
    <cellStyle name="Millares 28 2 6 2 2" xfId="29128" xr:uid="{514B8ADE-29F9-4D54-988C-72625C23B2D8}"/>
    <cellStyle name="Millares 28 2 6 3" xfId="24655" xr:uid="{1B15D7C5-CD5B-4389-89F3-C271D1A2CF88}"/>
    <cellStyle name="Millares 28 2 7" xfId="17929" xr:uid="{0CF7E856-F84D-407E-AD58-4FA1DD0CC2C9}"/>
    <cellStyle name="Millares 28 2 7 2" xfId="26879" xr:uid="{D5F49AEA-E661-45DC-A45D-40235CE5567F}"/>
    <cellStyle name="Millares 28 2 8" xfId="22406" xr:uid="{C9790B77-B1A9-464B-A514-85F515B52C81}"/>
    <cellStyle name="Millares 28 3" xfId="13523" xr:uid="{6FB28AAF-BCBF-4EDE-8D58-756A483A9DDF}"/>
    <cellStyle name="Millares 28 3 2" xfId="13803" xr:uid="{B52F9C19-32ED-4B06-9B40-41DD8B2DE863}"/>
    <cellStyle name="Millares 28 3 2 2" xfId="14357" xr:uid="{516DB888-F3D0-4C1A-8AC1-2A1583D1CFCF}"/>
    <cellStyle name="Millares 28 3 2 2 2" xfId="15474" xr:uid="{1E93188A-C1DD-4ED5-B83A-2BEF454191D2}"/>
    <cellStyle name="Millares 28 3 2 2 2 2" xfId="17723" xr:uid="{CF7269E5-892E-4FE0-A07C-4B552873BDAD}"/>
    <cellStyle name="Millares 28 3 2 2 2 2 2" xfId="22196" xr:uid="{8C7CE8F2-6F06-45F9-A73A-ECF3C77098B6}"/>
    <cellStyle name="Millares 28 3 2 2 2 2 2 2" xfId="31146" xr:uid="{75624AD5-9ADB-4CC0-ADCD-CFEF30E72C8B}"/>
    <cellStyle name="Millares 28 3 2 2 2 2 3" xfId="26673" xr:uid="{C0CF61EC-E96A-4B04-A386-826797A378E3}"/>
    <cellStyle name="Millares 28 3 2 2 2 3" xfId="19947" xr:uid="{BFFA973E-310C-4037-A8CD-A3B79F73F276}"/>
    <cellStyle name="Millares 28 3 2 2 2 3 2" xfId="28897" xr:uid="{AC53E680-5EFE-4B09-A22C-A72DF8E3AFC2}"/>
    <cellStyle name="Millares 28 3 2 2 2 4" xfId="24424" xr:uid="{0A24EEB0-201C-4FAC-82DD-81DFEBF39B8B}"/>
    <cellStyle name="Millares 28 3 2 2 3" xfId="16606" xr:uid="{249FFAE2-123D-4A3F-8D36-850EA4F6AA55}"/>
    <cellStyle name="Millares 28 3 2 2 3 2" xfId="21079" xr:uid="{CF9A02C0-0225-4D02-98FC-4F93ABFAAD46}"/>
    <cellStyle name="Millares 28 3 2 2 3 2 2" xfId="30029" xr:uid="{C3DB8C11-D0E8-4E5D-B6AB-B5C00DBBF57C}"/>
    <cellStyle name="Millares 28 3 2 2 3 3" xfId="25556" xr:uid="{7A3EF5B0-503A-4335-990C-68EA1DBF6553}"/>
    <cellStyle name="Millares 28 3 2 2 4" xfId="18830" xr:uid="{503936FF-11F7-4A8C-B489-FF95515E37CA}"/>
    <cellStyle name="Millares 28 3 2 2 4 2" xfId="27780" xr:uid="{10CAA23A-67C5-405C-B9A4-6A387CC8B654}"/>
    <cellStyle name="Millares 28 3 2 2 5" xfId="23307" xr:uid="{22FD6B71-74C0-42DA-8518-4BCAC775BE42}"/>
    <cellStyle name="Millares 28 3 2 3" xfId="14920" xr:uid="{89B4443F-4B71-40A6-BDA6-77ECBC4D75C5}"/>
    <cellStyle name="Millares 28 3 2 3 2" xfId="17169" xr:uid="{9BF4D7B6-91B3-4739-A711-DCB8AB2CBA21}"/>
    <cellStyle name="Millares 28 3 2 3 2 2" xfId="21642" xr:uid="{9686BAF9-6629-4B07-937D-293BF5F454C6}"/>
    <cellStyle name="Millares 28 3 2 3 2 2 2" xfId="30592" xr:uid="{D92467D8-63F4-4830-8D90-8EA30936768E}"/>
    <cellStyle name="Millares 28 3 2 3 2 3" xfId="26119" xr:uid="{FCD46E0E-9C0C-4D66-95BE-2311474A9017}"/>
    <cellStyle name="Millares 28 3 2 3 3" xfId="19393" xr:uid="{765064CF-F22E-4C4F-9D4F-FAB3B833B238}"/>
    <cellStyle name="Millares 28 3 2 3 3 2" xfId="28343" xr:uid="{1A440D65-08B3-4A08-855F-B55C93125685}"/>
    <cellStyle name="Millares 28 3 2 3 4" xfId="23870" xr:uid="{99ED6521-02A9-44C8-BBF6-73312ADA1FB7}"/>
    <cellStyle name="Millares 28 3 2 4" xfId="16052" xr:uid="{5BE21CE8-227A-4BE7-81B8-791245C7B04C}"/>
    <cellStyle name="Millares 28 3 2 4 2" xfId="20525" xr:uid="{12973B4A-C378-44EB-8236-1D03F872DFAB}"/>
    <cellStyle name="Millares 28 3 2 4 2 2" xfId="29475" xr:uid="{869B1A94-12F1-4F8F-9F18-31EF0FADC29F}"/>
    <cellStyle name="Millares 28 3 2 4 3" xfId="25002" xr:uid="{76119269-B128-4C58-B2F2-6D42B8417782}"/>
    <cellStyle name="Millares 28 3 2 5" xfId="18276" xr:uid="{83340BDF-AA55-4BA5-9E30-C63F61B156E3}"/>
    <cellStyle name="Millares 28 3 2 5 2" xfId="27226" xr:uid="{72F19979-AC8C-4175-A3A1-3C7F8D9F5579}"/>
    <cellStyle name="Millares 28 3 2 6" xfId="22753" xr:uid="{1C3ADD6C-F282-48F9-AC79-2AD3D3E2F637}"/>
    <cellStyle name="Millares 28 3 3" xfId="14077" xr:uid="{3DB7318F-96D7-4DE4-AE07-C86F42DA9293}"/>
    <cellStyle name="Millares 28 3 3 2" xfId="15194" xr:uid="{21DC8B84-400C-4CB4-B6A1-29BAA8FCA365}"/>
    <cellStyle name="Millares 28 3 3 2 2" xfId="17443" xr:uid="{90484C4A-7610-4E2B-9F44-53E172E14ABF}"/>
    <cellStyle name="Millares 28 3 3 2 2 2" xfId="21916" xr:uid="{1767C1B8-7C36-4883-BB91-52EE6958D5CE}"/>
    <cellStyle name="Millares 28 3 3 2 2 2 2" xfId="30866" xr:uid="{E5FB34FC-F037-4800-9CFD-36439D5ECA6C}"/>
    <cellStyle name="Millares 28 3 3 2 2 3" xfId="26393" xr:uid="{0A02C4F7-F8EF-4412-949D-13713AB7645E}"/>
    <cellStyle name="Millares 28 3 3 2 3" xfId="19667" xr:uid="{17E00E9B-3794-4C41-B672-6867DE65EEAE}"/>
    <cellStyle name="Millares 28 3 3 2 3 2" xfId="28617" xr:uid="{2C635449-1ED0-4291-9BDB-C440D7910029}"/>
    <cellStyle name="Millares 28 3 3 2 4" xfId="24144" xr:uid="{45F6C0CA-AA92-4B94-BFA8-149D53A27BC2}"/>
    <cellStyle name="Millares 28 3 3 3" xfId="16326" xr:uid="{3085338E-0713-4FB5-B447-7F724631B932}"/>
    <cellStyle name="Millares 28 3 3 3 2" xfId="20799" xr:uid="{C288F4DB-8D9D-4B28-87FB-A3607D566C80}"/>
    <cellStyle name="Millares 28 3 3 3 2 2" xfId="29749" xr:uid="{B19BA315-18C1-4D26-AF0F-F26E26F16974}"/>
    <cellStyle name="Millares 28 3 3 3 3" xfId="25276" xr:uid="{1B017C07-FFA1-41A6-A0AB-B42E7C119F7B}"/>
    <cellStyle name="Millares 28 3 3 4" xfId="18550" xr:uid="{14E8DC9E-195B-488D-B45E-1CA553DE3D72}"/>
    <cellStyle name="Millares 28 3 3 4 2" xfId="27500" xr:uid="{5459FF3C-93E2-44DA-84A0-89F158144287}"/>
    <cellStyle name="Millares 28 3 3 5" xfId="23027" xr:uid="{ACB41354-E86E-49A9-A5B1-A8F9F1B12E78}"/>
    <cellStyle name="Millares 28 3 4" xfId="14640" xr:uid="{9EEB8F8D-1C2B-45BA-9F17-4A83FBFF6833}"/>
    <cellStyle name="Millares 28 3 4 2" xfId="16889" xr:uid="{C983192B-11AB-4DA7-9971-123850A3EE45}"/>
    <cellStyle name="Millares 28 3 4 2 2" xfId="21362" xr:uid="{90535FBD-447E-47C4-B4AA-4BACB0154FEF}"/>
    <cellStyle name="Millares 28 3 4 2 2 2" xfId="30312" xr:uid="{6BBA3D49-CF3E-4DF5-BA75-86CDA3EEFAE3}"/>
    <cellStyle name="Millares 28 3 4 2 3" xfId="25839" xr:uid="{0FEBD3F2-A583-4E1D-A692-3059A3358168}"/>
    <cellStyle name="Millares 28 3 4 3" xfId="19113" xr:uid="{83528AA6-4473-4E7F-B9CD-62B6D23AF782}"/>
    <cellStyle name="Millares 28 3 4 3 2" xfId="28063" xr:uid="{7AEAE9DC-1A8C-4DC2-A7D2-03B59E35024C}"/>
    <cellStyle name="Millares 28 3 4 4" xfId="23590" xr:uid="{B7F3C44F-0EE4-43EB-A960-D49F772A6CEF}"/>
    <cellStyle name="Millares 28 3 5" xfId="15772" xr:uid="{DB94272C-B640-4432-BE5B-46B087D2E577}"/>
    <cellStyle name="Millares 28 3 5 2" xfId="20245" xr:uid="{760640E1-2A78-497C-9E53-E97C42D042EA}"/>
    <cellStyle name="Millares 28 3 5 2 2" xfId="29195" xr:uid="{D4513D4E-453D-470B-8679-AD6B685F9AA7}"/>
    <cellStyle name="Millares 28 3 5 3" xfId="24722" xr:uid="{6970D9E0-086E-4EBC-8167-BCA08349E8CF}"/>
    <cellStyle name="Millares 28 3 6" xfId="17996" xr:uid="{315D819E-90BC-446F-A78A-EB5CCFA82DDB}"/>
    <cellStyle name="Millares 28 3 6 2" xfId="26946" xr:uid="{5E084DD6-8E50-4E66-B154-809781C76C4C}"/>
    <cellStyle name="Millares 28 3 7" xfId="22473" xr:uid="{7E91CA59-FC21-4153-BAB6-A346302AB452}"/>
    <cellStyle name="Millares 28 4" xfId="13663" xr:uid="{D0352E27-10E0-4208-B6B8-479EFDB84036}"/>
    <cellStyle name="Millares 28 4 2" xfId="14217" xr:uid="{6F72782F-FDE1-4A33-A417-4B738704C73C}"/>
    <cellStyle name="Millares 28 4 2 2" xfId="15334" xr:uid="{B08CB4A2-E2D2-4604-B23D-637BFF217332}"/>
    <cellStyle name="Millares 28 4 2 2 2" xfId="17583" xr:uid="{EBD8791D-9822-4FBD-828B-0FDB5C681927}"/>
    <cellStyle name="Millares 28 4 2 2 2 2" xfId="22056" xr:uid="{431DB3B7-1367-472E-A186-FFA07BAE7CB8}"/>
    <cellStyle name="Millares 28 4 2 2 2 2 2" xfId="31006" xr:uid="{77A32DF3-D59F-48B5-B39B-FEFAD37AB745}"/>
    <cellStyle name="Millares 28 4 2 2 2 3" xfId="26533" xr:uid="{232FF536-2F90-499A-8377-DD85EC8DDAC2}"/>
    <cellStyle name="Millares 28 4 2 2 3" xfId="19807" xr:uid="{880F7E95-07C0-494E-AEEB-05D2DD5DCB70}"/>
    <cellStyle name="Millares 28 4 2 2 3 2" xfId="28757" xr:uid="{2E7D2954-277F-49C7-B9C4-0E1AA60A56C7}"/>
    <cellStyle name="Millares 28 4 2 2 4" xfId="24284" xr:uid="{168BBD27-9639-4514-A82B-33901BB43461}"/>
    <cellStyle name="Millares 28 4 2 3" xfId="16466" xr:uid="{BE9359F6-49FA-4DA2-B2D7-3BCB23A7CC45}"/>
    <cellStyle name="Millares 28 4 2 3 2" xfId="20939" xr:uid="{25E7B29B-A17D-416B-B495-7B567FE0664A}"/>
    <cellStyle name="Millares 28 4 2 3 2 2" xfId="29889" xr:uid="{D5ADCD5E-F9E2-4795-A6F9-61CB020B5532}"/>
    <cellStyle name="Millares 28 4 2 3 3" xfId="25416" xr:uid="{30CA9ED4-ABA4-47B6-B254-EC62CA4876C6}"/>
    <cellStyle name="Millares 28 4 2 4" xfId="18690" xr:uid="{FB263B2B-BB11-4FC7-87DF-69DFE3791E26}"/>
    <cellStyle name="Millares 28 4 2 4 2" xfId="27640" xr:uid="{49E6CFDE-1741-4466-89CE-2846CB38B0D9}"/>
    <cellStyle name="Millares 28 4 2 5" xfId="23167" xr:uid="{8BABC7EB-8B8E-47F9-A9F6-D935FA14B985}"/>
    <cellStyle name="Millares 28 4 3" xfId="14780" xr:uid="{03F00770-C282-4E2A-B8C0-C1BA6DE6B804}"/>
    <cellStyle name="Millares 28 4 3 2" xfId="17029" xr:uid="{A77E472D-021A-409F-94E8-52FCD244A9E9}"/>
    <cellStyle name="Millares 28 4 3 2 2" xfId="21502" xr:uid="{BC60D29F-D9B7-487B-9B59-AF6078F64645}"/>
    <cellStyle name="Millares 28 4 3 2 2 2" xfId="30452" xr:uid="{111DA34E-2B33-4225-BEED-5CBF3AC05937}"/>
    <cellStyle name="Millares 28 4 3 2 3" xfId="25979" xr:uid="{EC1A983E-0EB1-42EE-8DBF-1B27A5CE118A}"/>
    <cellStyle name="Millares 28 4 3 3" xfId="19253" xr:uid="{4BFAB991-9AE8-482E-90F9-B72A0249730C}"/>
    <cellStyle name="Millares 28 4 3 3 2" xfId="28203" xr:uid="{8A656B64-25BA-4325-8BC3-60F1186CF5F6}"/>
    <cellStyle name="Millares 28 4 3 4" xfId="23730" xr:uid="{BDC963D2-A23E-4A5E-BE48-A92FE5CC210F}"/>
    <cellStyle name="Millares 28 4 4" xfId="15912" xr:uid="{454115CD-44CB-411E-949D-D1D5885F99FD}"/>
    <cellStyle name="Millares 28 4 4 2" xfId="20385" xr:uid="{840A902B-ABF6-45A7-B8D8-2774F9740A86}"/>
    <cellStyle name="Millares 28 4 4 2 2" xfId="29335" xr:uid="{7BC39238-368A-47C8-93AB-E8669B9565F4}"/>
    <cellStyle name="Millares 28 4 4 3" xfId="24862" xr:uid="{A799D55F-AAF0-4E36-A614-91B9ECB3BC10}"/>
    <cellStyle name="Millares 28 4 5" xfId="18136" xr:uid="{CA6A9694-0B5F-47B8-B142-AA2DE0E100F1}"/>
    <cellStyle name="Millares 28 4 5 2" xfId="27086" xr:uid="{9C3C0723-70F3-4327-A640-3C1CC293E5F0}"/>
    <cellStyle name="Millares 28 4 6" xfId="22613" xr:uid="{44C4EC0E-C2F4-4A2B-9F86-01A09F2D4429}"/>
    <cellStyle name="Millares 28 5" xfId="13937" xr:uid="{B1DFCD97-E089-43D8-BCF5-BA28E07C5264}"/>
    <cellStyle name="Millares 28 5 2" xfId="15054" xr:uid="{FE2C1E65-8C57-4522-9992-671B8ADEAAF1}"/>
    <cellStyle name="Millares 28 5 2 2" xfId="17303" xr:uid="{A9389029-9EB3-462F-B11F-3886D03860D2}"/>
    <cellStyle name="Millares 28 5 2 2 2" xfId="21776" xr:uid="{A9D2529D-5956-4E3B-A999-2C02776664B8}"/>
    <cellStyle name="Millares 28 5 2 2 2 2" xfId="30726" xr:uid="{7279C069-0097-4974-9225-BB41BFF6B1BE}"/>
    <cellStyle name="Millares 28 5 2 2 3" xfId="26253" xr:uid="{75209627-94F9-4B9A-A01B-9B62C851D315}"/>
    <cellStyle name="Millares 28 5 2 3" xfId="19527" xr:uid="{3FC0C986-088C-4702-9699-CC9A2DBFDBE0}"/>
    <cellStyle name="Millares 28 5 2 3 2" xfId="28477" xr:uid="{25FCDDC0-5392-473C-9665-A641A5A949E2}"/>
    <cellStyle name="Millares 28 5 2 4" xfId="24004" xr:uid="{2DE7DAA1-3AF3-4DCB-AA7E-F4BDADDF5A0A}"/>
    <cellStyle name="Millares 28 5 3" xfId="16186" xr:uid="{EF6C2106-4690-4C1B-89F3-E556329A9AF4}"/>
    <cellStyle name="Millares 28 5 3 2" xfId="20659" xr:uid="{0673BEA4-4FEF-4E52-A94B-B5B5007917C8}"/>
    <cellStyle name="Millares 28 5 3 2 2" xfId="29609" xr:uid="{1C666AD0-B07D-442B-95D6-4022FA3B17D2}"/>
    <cellStyle name="Millares 28 5 3 3" xfId="25136" xr:uid="{26E8A67B-E42D-4C3D-B6D7-57BF7838D99C}"/>
    <cellStyle name="Millares 28 5 4" xfId="18410" xr:uid="{3F0D6350-0BF1-4E85-B253-82AD43B6D634}"/>
    <cellStyle name="Millares 28 5 4 2" xfId="27360" xr:uid="{EA4C395E-FE54-4BB1-B962-1516B82E25F6}"/>
    <cellStyle name="Millares 28 5 5" xfId="22887" xr:uid="{DC993F2B-10C7-488F-9D2C-C6D2E3E4D841}"/>
    <cellStyle name="Millares 28 6" xfId="14500" xr:uid="{29391162-30F8-45A4-9CBA-9677B1C8354D}"/>
    <cellStyle name="Millares 28 6 2" xfId="16749" xr:uid="{9E07E0BD-583D-4ED2-884E-CE461676B2C3}"/>
    <cellStyle name="Millares 28 6 2 2" xfId="21222" xr:uid="{C5EEF7CF-9C1F-4048-BA04-49A7F583B8DA}"/>
    <cellStyle name="Millares 28 6 2 2 2" xfId="30172" xr:uid="{E0F22A16-5901-431C-BAF9-6AFB8AEDBB87}"/>
    <cellStyle name="Millares 28 6 2 3" xfId="25699" xr:uid="{42803050-CC75-48DD-9EB0-2536D046F28B}"/>
    <cellStyle name="Millares 28 6 3" xfId="18973" xr:uid="{0D3F3FB4-834E-43FF-9F59-4FD37950C005}"/>
    <cellStyle name="Millares 28 6 3 2" xfId="27923" xr:uid="{577C3E0E-ACAC-4258-88CF-83246978CA8A}"/>
    <cellStyle name="Millares 28 6 4" xfId="23450" xr:uid="{33DB2B93-1728-4A96-A492-71D2D234DF29}"/>
    <cellStyle name="Millares 28 7" xfId="15632" xr:uid="{1128417D-29C6-40D0-9BCD-05ACE9868E84}"/>
    <cellStyle name="Millares 28 7 2" xfId="20105" xr:uid="{74C3A534-EEFD-414A-B684-FB82674638A7}"/>
    <cellStyle name="Millares 28 7 2 2" xfId="29055" xr:uid="{19C1C67B-F94C-4C74-9D09-C551D077B109}"/>
    <cellStyle name="Millares 28 7 3" xfId="24582" xr:uid="{228E6CA9-9FA5-4D64-A4FF-931DFAD3AEF8}"/>
    <cellStyle name="Millares 28 8" xfId="17856" xr:uid="{8E272A50-F0C0-4C0A-A02C-09779748F693}"/>
    <cellStyle name="Millares 28 8 2" xfId="26806" xr:uid="{BD2A0DAC-8DDA-4513-A51C-4DC5FEB0B52E}"/>
    <cellStyle name="Millares 28 9" xfId="22333" xr:uid="{4C4775FA-DC49-4BDF-B285-400BB0BAB554}"/>
    <cellStyle name="Millares 29" xfId="13381" xr:uid="{AC7770AC-BBDA-403D-B44C-7419D9FF8D8E}"/>
    <cellStyle name="Millares 29 2" xfId="13454" xr:uid="{277C8AF9-63C8-4AD2-9AA8-9BAB99D35A18}"/>
    <cellStyle name="Millares 29 2 2" xfId="13594" xr:uid="{C705729F-D848-42A6-ACBE-8A8D7CADD0C0}"/>
    <cellStyle name="Millares 29 2 2 2" xfId="13874" xr:uid="{B2C09196-E3DD-400F-B4D1-D2AB3D96BBB1}"/>
    <cellStyle name="Millares 29 2 2 2 2" xfId="14428" xr:uid="{26E75B9E-960C-459C-B41F-3728B69C1A0B}"/>
    <cellStyle name="Millares 29 2 2 2 2 2" xfId="15545" xr:uid="{24B54552-8327-4468-BD82-7FC906296A00}"/>
    <cellStyle name="Millares 29 2 2 2 2 2 2" xfId="17794" xr:uid="{F4A8A22B-42DE-406E-B998-45900975FD3D}"/>
    <cellStyle name="Millares 29 2 2 2 2 2 2 2" xfId="22267" xr:uid="{879558A0-4C96-4125-AEF7-8372340C5768}"/>
    <cellStyle name="Millares 29 2 2 2 2 2 2 2 2" xfId="31217" xr:uid="{448EC50D-A672-42C6-82A0-90DB3F63E042}"/>
    <cellStyle name="Millares 29 2 2 2 2 2 2 3" xfId="26744" xr:uid="{4314F617-88FB-491E-9653-748357798A78}"/>
    <cellStyle name="Millares 29 2 2 2 2 2 3" xfId="20018" xr:uid="{A78F10F8-2D38-4A8F-A5A0-FCF2A97749E1}"/>
    <cellStyle name="Millares 29 2 2 2 2 2 3 2" xfId="28968" xr:uid="{C6C21437-CD89-4692-B774-1DFD87878101}"/>
    <cellStyle name="Millares 29 2 2 2 2 2 4" xfId="24495" xr:uid="{725D4BCE-D069-4DA0-8202-E7A2106D667A}"/>
    <cellStyle name="Millares 29 2 2 2 2 3" xfId="16677" xr:uid="{644E0E7B-995A-4115-81A2-AE707EC0354E}"/>
    <cellStyle name="Millares 29 2 2 2 2 3 2" xfId="21150" xr:uid="{2F61A514-865A-4234-9B23-054675D2C276}"/>
    <cellStyle name="Millares 29 2 2 2 2 3 2 2" xfId="30100" xr:uid="{E9E104E6-05CF-408A-B1D7-A5B5E82D35D6}"/>
    <cellStyle name="Millares 29 2 2 2 2 3 3" xfId="25627" xr:uid="{21EE0567-C3F4-429E-B0AD-642AA675E76F}"/>
    <cellStyle name="Millares 29 2 2 2 2 4" xfId="18901" xr:uid="{DA70AE75-82E5-4C23-97FF-E932AA2915FC}"/>
    <cellStyle name="Millares 29 2 2 2 2 4 2" xfId="27851" xr:uid="{A95226CF-9DDB-4EE3-B6E6-044A414741A9}"/>
    <cellStyle name="Millares 29 2 2 2 2 5" xfId="23378" xr:uid="{4ABD45DA-EA8F-4D73-9ABE-99439E5FA10F}"/>
    <cellStyle name="Millares 29 2 2 2 3" xfId="14991" xr:uid="{E6B4A220-9F2E-4C9A-80E1-93B5E0F1E401}"/>
    <cellStyle name="Millares 29 2 2 2 3 2" xfId="17240" xr:uid="{C367EFAE-F3E5-4F19-ADCF-4F4C9A27C47E}"/>
    <cellStyle name="Millares 29 2 2 2 3 2 2" xfId="21713" xr:uid="{5DE1A537-3F6D-4BE7-8EA9-77ED4879DFA4}"/>
    <cellStyle name="Millares 29 2 2 2 3 2 2 2" xfId="30663" xr:uid="{6CAAD339-E901-4E24-B62D-FBADCBBCABB1}"/>
    <cellStyle name="Millares 29 2 2 2 3 2 3" xfId="26190" xr:uid="{B85AE2CA-7D88-4CC2-AB79-B6A2F1C826DA}"/>
    <cellStyle name="Millares 29 2 2 2 3 3" xfId="19464" xr:uid="{368FB2BA-6799-4729-B1B3-2288734B8F62}"/>
    <cellStyle name="Millares 29 2 2 2 3 3 2" xfId="28414" xr:uid="{F13F10A2-217A-4FFA-83E7-36965B836B7E}"/>
    <cellStyle name="Millares 29 2 2 2 3 4" xfId="23941" xr:uid="{51EB5131-0958-4F15-AC11-9ABC8C87DEC9}"/>
    <cellStyle name="Millares 29 2 2 2 4" xfId="16123" xr:uid="{E1D1D489-EC5A-4A26-A86D-F10583F01DFD}"/>
    <cellStyle name="Millares 29 2 2 2 4 2" xfId="20596" xr:uid="{791B3D13-E0AD-4145-A63D-7FE02E7BFB15}"/>
    <cellStyle name="Millares 29 2 2 2 4 2 2" xfId="29546" xr:uid="{0702C9D3-9E6B-474C-85B1-560B713A8371}"/>
    <cellStyle name="Millares 29 2 2 2 4 3" xfId="25073" xr:uid="{1FCF75D8-FE03-473C-87AA-65A3B13993A2}"/>
    <cellStyle name="Millares 29 2 2 2 5" xfId="18347" xr:uid="{2989142C-46AB-457A-A0C0-966D4D79013D}"/>
    <cellStyle name="Millares 29 2 2 2 5 2" xfId="27297" xr:uid="{C199E8C3-D4F6-4FF0-92C9-1A20A5436D2B}"/>
    <cellStyle name="Millares 29 2 2 2 6" xfId="22824" xr:uid="{72C5CC5E-3CF7-4C59-A613-15E2E0319576}"/>
    <cellStyle name="Millares 29 2 2 3" xfId="14148" xr:uid="{562BCDC3-5E78-4A0A-9B50-38F3138E8644}"/>
    <cellStyle name="Millares 29 2 2 3 2" xfId="15265" xr:uid="{9C4106BA-B2BD-4D7B-BA47-AEDDDF76798C}"/>
    <cellStyle name="Millares 29 2 2 3 2 2" xfId="17514" xr:uid="{48E6ED44-A4B7-40B0-833D-18F1479B90A4}"/>
    <cellStyle name="Millares 29 2 2 3 2 2 2" xfId="21987" xr:uid="{F0BBAB11-AEF7-4E31-91FE-99750232E338}"/>
    <cellStyle name="Millares 29 2 2 3 2 2 2 2" xfId="30937" xr:uid="{20994532-9735-44ED-8DFF-13E3EEB28ABA}"/>
    <cellStyle name="Millares 29 2 2 3 2 2 3" xfId="26464" xr:uid="{7E297103-E8D7-461A-A990-AEA88E524B16}"/>
    <cellStyle name="Millares 29 2 2 3 2 3" xfId="19738" xr:uid="{05566791-AD3B-4462-B840-3BDE22602DD8}"/>
    <cellStyle name="Millares 29 2 2 3 2 3 2" xfId="28688" xr:uid="{3BC8E8CD-C95D-405F-BC71-D4F75B134918}"/>
    <cellStyle name="Millares 29 2 2 3 2 4" xfId="24215" xr:uid="{89E3DA76-0490-47F3-A645-8553F68E34F9}"/>
    <cellStyle name="Millares 29 2 2 3 3" xfId="16397" xr:uid="{508CC467-74B9-456F-BD8A-EE0E98018EAB}"/>
    <cellStyle name="Millares 29 2 2 3 3 2" xfId="20870" xr:uid="{62B3154B-0D22-44C7-91C0-7B02D4FDAB9C}"/>
    <cellStyle name="Millares 29 2 2 3 3 2 2" xfId="29820" xr:uid="{3BFB4E0F-9AB0-4DE8-82E4-AE8BA7FF2886}"/>
    <cellStyle name="Millares 29 2 2 3 3 3" xfId="25347" xr:uid="{89B435D9-1077-41B8-9D3E-7637EB966E6B}"/>
    <cellStyle name="Millares 29 2 2 3 4" xfId="18621" xr:uid="{D4CE0BDB-97A5-44BA-9147-2C42189110DC}"/>
    <cellStyle name="Millares 29 2 2 3 4 2" xfId="27571" xr:uid="{38CFF4C3-5779-4DF7-85F8-5196700ECF18}"/>
    <cellStyle name="Millares 29 2 2 3 5" xfId="23098" xr:uid="{D922FEF1-DF14-46CF-9D34-93529959C6B1}"/>
    <cellStyle name="Millares 29 2 2 4" xfId="14711" xr:uid="{7F6CB64D-9FEB-4D29-8AE5-B24ACBE6A064}"/>
    <cellStyle name="Millares 29 2 2 4 2" xfId="16960" xr:uid="{2EB29861-327B-4F54-994F-4FF09FD59692}"/>
    <cellStyle name="Millares 29 2 2 4 2 2" xfId="21433" xr:uid="{2B03B2D1-190F-4E60-B09B-DE6A74992D4E}"/>
    <cellStyle name="Millares 29 2 2 4 2 2 2" xfId="30383" xr:uid="{4BDDE896-0E87-4109-8983-3728A8483A50}"/>
    <cellStyle name="Millares 29 2 2 4 2 3" xfId="25910" xr:uid="{588A98C0-A29D-4C82-9C31-F4D70F040C53}"/>
    <cellStyle name="Millares 29 2 2 4 3" xfId="19184" xr:uid="{9BE7B6DA-A169-4991-B5FC-6E804A720C66}"/>
    <cellStyle name="Millares 29 2 2 4 3 2" xfId="28134" xr:uid="{536A297A-8381-4306-8A16-1EE57FC582E7}"/>
    <cellStyle name="Millares 29 2 2 4 4" xfId="23661" xr:uid="{86C08E12-94EF-4EAB-90EB-F891B69E2F8D}"/>
    <cellStyle name="Millares 29 2 2 5" xfId="15843" xr:uid="{7922D0E6-0361-4645-ABAD-14BD0F64BC72}"/>
    <cellStyle name="Millares 29 2 2 5 2" xfId="20316" xr:uid="{7BA6144E-10DB-4F42-846A-60C81591769D}"/>
    <cellStyle name="Millares 29 2 2 5 2 2" xfId="29266" xr:uid="{28A1EBBD-B291-49C3-B016-7EF5E87AAC05}"/>
    <cellStyle name="Millares 29 2 2 5 3" xfId="24793" xr:uid="{F7FA88DD-D4D0-44A7-A2E5-89F8C9490544}"/>
    <cellStyle name="Millares 29 2 2 6" xfId="18067" xr:uid="{543FFFE3-A696-46BF-8F1A-0F0900707C21}"/>
    <cellStyle name="Millares 29 2 2 6 2" xfId="27017" xr:uid="{6FE261C7-0DF1-43B2-8081-1014DE387B35}"/>
    <cellStyle name="Millares 29 2 2 7" xfId="22544" xr:uid="{93673D20-8AC9-4716-8D89-7DDAB9303F90}"/>
    <cellStyle name="Millares 29 2 3" xfId="13734" xr:uid="{86293DE8-A80F-4834-A9E7-89A53CD7C0E8}"/>
    <cellStyle name="Millares 29 2 3 2" xfId="14288" xr:uid="{6CA18EB7-ADAE-4E71-99D6-0647F32D9A10}"/>
    <cellStyle name="Millares 29 2 3 2 2" xfId="15405" xr:uid="{1AA0A611-F284-4A84-A31E-FB70187BCE51}"/>
    <cellStyle name="Millares 29 2 3 2 2 2" xfId="17654" xr:uid="{38DCC5AC-2316-41C4-A1E2-EE6AEA36270D}"/>
    <cellStyle name="Millares 29 2 3 2 2 2 2" xfId="22127" xr:uid="{7D8D9DCE-99D9-4DF9-8830-8E0A63D34689}"/>
    <cellStyle name="Millares 29 2 3 2 2 2 2 2" xfId="31077" xr:uid="{5A581E32-7217-4596-8D4A-1D29990DA9E8}"/>
    <cellStyle name="Millares 29 2 3 2 2 2 3" xfId="26604" xr:uid="{9A47BF0D-5E27-44E7-9FE1-1E9C16EFF343}"/>
    <cellStyle name="Millares 29 2 3 2 2 3" xfId="19878" xr:uid="{D55C782C-FD2F-4E00-8677-6B3CE9A94699}"/>
    <cellStyle name="Millares 29 2 3 2 2 3 2" xfId="28828" xr:uid="{0C746DAF-4F69-436F-AD03-5682A8416606}"/>
    <cellStyle name="Millares 29 2 3 2 2 4" xfId="24355" xr:uid="{F4EF0403-4161-4784-BB89-B4624E1C9135}"/>
    <cellStyle name="Millares 29 2 3 2 3" xfId="16537" xr:uid="{099CA95E-C97A-40C5-AD62-EE9A139A7AD1}"/>
    <cellStyle name="Millares 29 2 3 2 3 2" xfId="21010" xr:uid="{C0F58FA2-3CBF-4913-8748-0A794B08E0E3}"/>
    <cellStyle name="Millares 29 2 3 2 3 2 2" xfId="29960" xr:uid="{73985ACA-62AD-4118-85E6-010A8C00759A}"/>
    <cellStyle name="Millares 29 2 3 2 3 3" xfId="25487" xr:uid="{4FD3FBAC-BCB6-4D86-A6B3-1293056FC39C}"/>
    <cellStyle name="Millares 29 2 3 2 4" xfId="18761" xr:uid="{E773DCEF-7F70-4DA0-A5F1-5FDD97B3F509}"/>
    <cellStyle name="Millares 29 2 3 2 4 2" xfId="27711" xr:uid="{A3A41D39-6554-42BF-BE22-DCBA432C2B47}"/>
    <cellStyle name="Millares 29 2 3 2 5" xfId="23238" xr:uid="{E90B8A7B-CB44-4D36-AAC5-73002486B299}"/>
    <cellStyle name="Millares 29 2 3 3" xfId="14851" xr:uid="{0198EFF6-34C8-47CA-9A8A-FC678C80F9B6}"/>
    <cellStyle name="Millares 29 2 3 3 2" xfId="17100" xr:uid="{D52E5DDA-1E81-4649-98E4-7B5A22F9AF6E}"/>
    <cellStyle name="Millares 29 2 3 3 2 2" xfId="21573" xr:uid="{B907B6A2-EA2E-468F-B333-26CF76B7D1B5}"/>
    <cellStyle name="Millares 29 2 3 3 2 2 2" xfId="30523" xr:uid="{5B40E6AA-343C-46F5-90FB-45F3085B6F85}"/>
    <cellStyle name="Millares 29 2 3 3 2 3" xfId="26050" xr:uid="{2BB72E76-3AE9-49CB-9941-DBEDFD36294B}"/>
    <cellStyle name="Millares 29 2 3 3 3" xfId="19324" xr:uid="{B7A93944-EB2C-4A6A-8DBB-FD0DD08F458B}"/>
    <cellStyle name="Millares 29 2 3 3 3 2" xfId="28274" xr:uid="{CBB9B644-02EF-4262-A1D8-D74E5A772C78}"/>
    <cellStyle name="Millares 29 2 3 3 4" xfId="23801" xr:uid="{50E1FFB8-DCAE-4218-935A-D7E96112A597}"/>
    <cellStyle name="Millares 29 2 3 4" xfId="15983" xr:uid="{3FE727CC-3844-4E3C-BA86-343E4832EE54}"/>
    <cellStyle name="Millares 29 2 3 4 2" xfId="20456" xr:uid="{493CFACF-9BBC-4265-BBD2-FC9FAD1FC446}"/>
    <cellStyle name="Millares 29 2 3 4 2 2" xfId="29406" xr:uid="{737E9150-8FF7-4F63-B402-37F367322757}"/>
    <cellStyle name="Millares 29 2 3 4 3" xfId="24933" xr:uid="{22700BE6-85AF-48D9-A0A1-44E52BA06D2A}"/>
    <cellStyle name="Millares 29 2 3 5" xfId="18207" xr:uid="{CCBC85F9-33BB-47DF-974E-9F24B92FDD32}"/>
    <cellStyle name="Millares 29 2 3 5 2" xfId="27157" xr:uid="{A7AD4556-0D35-4722-96D4-852FF88371BC}"/>
    <cellStyle name="Millares 29 2 3 6" xfId="22684" xr:uid="{6BD783D6-0983-4597-83B9-1802D3025DA1}"/>
    <cellStyle name="Millares 29 2 4" xfId="14008" xr:uid="{4A5F6056-053A-4ABD-B41B-4BED03E39D3C}"/>
    <cellStyle name="Millares 29 2 4 2" xfId="15125" xr:uid="{BC7899F6-4540-46A8-BC76-421E7D6F6D3B}"/>
    <cellStyle name="Millares 29 2 4 2 2" xfId="17374" xr:uid="{2DFCF82E-F83C-4115-92F8-04A1DD318025}"/>
    <cellStyle name="Millares 29 2 4 2 2 2" xfId="21847" xr:uid="{17119AEC-853D-4804-95B1-605DF7BB11F5}"/>
    <cellStyle name="Millares 29 2 4 2 2 2 2" xfId="30797" xr:uid="{55AF88E6-1298-475F-AAAA-157D2523573F}"/>
    <cellStyle name="Millares 29 2 4 2 2 3" xfId="26324" xr:uid="{22946EBC-0DA6-4262-A109-E72218EBE806}"/>
    <cellStyle name="Millares 29 2 4 2 3" xfId="19598" xr:uid="{9FDAA887-6B34-453C-BBB3-77AF6E080940}"/>
    <cellStyle name="Millares 29 2 4 2 3 2" xfId="28548" xr:uid="{649357E2-88F4-4BE0-AED0-F494DCC5E0EA}"/>
    <cellStyle name="Millares 29 2 4 2 4" xfId="24075" xr:uid="{EC16CC67-285F-4443-8409-EE61FB215E13}"/>
    <cellStyle name="Millares 29 2 4 3" xfId="16257" xr:uid="{9D9B3767-51B1-4186-A556-2AD7F8B50AD6}"/>
    <cellStyle name="Millares 29 2 4 3 2" xfId="20730" xr:uid="{F953BC81-6347-40CF-8E79-4A3DA971F100}"/>
    <cellStyle name="Millares 29 2 4 3 2 2" xfId="29680" xr:uid="{A0FB49A9-5808-46F5-A11F-C700E66089AB}"/>
    <cellStyle name="Millares 29 2 4 3 3" xfId="25207" xr:uid="{95529056-F16B-4E57-AF6D-5E443921A6C1}"/>
    <cellStyle name="Millares 29 2 4 4" xfId="18481" xr:uid="{5D232097-626F-4F2A-B962-C5CB3C2BA4B4}"/>
    <cellStyle name="Millares 29 2 4 4 2" xfId="27431" xr:uid="{39D0D8D5-6B67-4832-BBD7-EB7B51749ECC}"/>
    <cellStyle name="Millares 29 2 4 5" xfId="22958" xr:uid="{A4273A82-3A90-4F24-B70B-5A8E26FE5C0E}"/>
    <cellStyle name="Millares 29 2 5" xfId="14571" xr:uid="{2425BCA8-A7AA-47FC-9EE7-440B9C7E4E1D}"/>
    <cellStyle name="Millares 29 2 5 2" xfId="16820" xr:uid="{B98E7421-B786-4E00-8B38-2A21A26035E5}"/>
    <cellStyle name="Millares 29 2 5 2 2" xfId="21293" xr:uid="{021B295A-733C-4A4E-B623-6E961294208C}"/>
    <cellStyle name="Millares 29 2 5 2 2 2" xfId="30243" xr:uid="{646B81F9-5029-4FFE-AF85-8DDF8A03C6AA}"/>
    <cellStyle name="Millares 29 2 5 2 3" xfId="25770" xr:uid="{238B3DC4-48AE-4980-BFDB-CE10880CE7B6}"/>
    <cellStyle name="Millares 29 2 5 3" xfId="19044" xr:uid="{518D7661-A32E-4625-B462-20FE23605C49}"/>
    <cellStyle name="Millares 29 2 5 3 2" xfId="27994" xr:uid="{4F022D90-8920-4A2C-AD86-46748654DC1A}"/>
    <cellStyle name="Millares 29 2 5 4" xfId="23521" xr:uid="{7B893712-23E3-4248-86D0-DCF4A0DB3038}"/>
    <cellStyle name="Millares 29 2 6" xfId="15703" xr:uid="{51C1C9E9-69A3-4909-92EC-B3246E287F6C}"/>
    <cellStyle name="Millares 29 2 6 2" xfId="20176" xr:uid="{3A8169DE-5F79-4FAC-9F1A-E7C28B12F21B}"/>
    <cellStyle name="Millares 29 2 6 2 2" xfId="29126" xr:uid="{8A22033A-B8F8-484A-910F-5B8B601B7C7D}"/>
    <cellStyle name="Millares 29 2 6 3" xfId="24653" xr:uid="{B4E9BF92-F7FD-4140-BC41-17F741497E8A}"/>
    <cellStyle name="Millares 29 2 7" xfId="17927" xr:uid="{41AE3F2F-A740-4485-8E4B-42CB2483C67B}"/>
    <cellStyle name="Millares 29 2 7 2" xfId="26877" xr:uid="{DE2318E0-7E4D-491A-999C-2BAEAB4FB119}"/>
    <cellStyle name="Millares 29 2 8" xfId="22404" xr:uid="{48984EF4-2623-42E5-B88A-9BA567D7502B}"/>
    <cellStyle name="Millares 29 3" xfId="13521" xr:uid="{71B175C2-7C50-4894-AF5B-4A2DCF095F59}"/>
    <cellStyle name="Millares 29 3 2" xfId="13801" xr:uid="{789CB75F-3E52-4698-8C8B-59EC9588403D}"/>
    <cellStyle name="Millares 29 3 2 2" xfId="14355" xr:uid="{B09F7B77-80FE-4C3C-BDF5-6072B73924FC}"/>
    <cellStyle name="Millares 29 3 2 2 2" xfId="15472" xr:uid="{31644BE1-6549-4CBB-830F-8075C41FEAED}"/>
    <cellStyle name="Millares 29 3 2 2 2 2" xfId="17721" xr:uid="{9453CC3A-2FB5-46F3-974E-68A88F2E1DAD}"/>
    <cellStyle name="Millares 29 3 2 2 2 2 2" xfId="22194" xr:uid="{19E1C8C9-2A96-48DE-A40B-B1836EAB1887}"/>
    <cellStyle name="Millares 29 3 2 2 2 2 2 2" xfId="31144" xr:uid="{B1F551CA-6612-489D-BAE5-CB189BB46440}"/>
    <cellStyle name="Millares 29 3 2 2 2 2 3" xfId="26671" xr:uid="{E4978A5F-1D1D-4279-8159-48481CD9F1B8}"/>
    <cellStyle name="Millares 29 3 2 2 2 3" xfId="19945" xr:uid="{AA85B09E-3048-4A98-854D-D1BF268CD86F}"/>
    <cellStyle name="Millares 29 3 2 2 2 3 2" xfId="28895" xr:uid="{B6B77E8E-DC49-4126-835E-4B0E1D4E9775}"/>
    <cellStyle name="Millares 29 3 2 2 2 4" xfId="24422" xr:uid="{D35CEB7E-770F-417C-8FEB-09954E149C6C}"/>
    <cellStyle name="Millares 29 3 2 2 3" xfId="16604" xr:uid="{94477447-CF57-4E89-94E9-E7D2E83C1F1B}"/>
    <cellStyle name="Millares 29 3 2 2 3 2" xfId="21077" xr:uid="{F632AF14-B007-4255-9E3A-086490B3EE8D}"/>
    <cellStyle name="Millares 29 3 2 2 3 2 2" xfId="30027" xr:uid="{AC097A25-18C8-4A6F-9D3F-54FF6C69C2C4}"/>
    <cellStyle name="Millares 29 3 2 2 3 3" xfId="25554" xr:uid="{D90C6792-A509-4F70-B0CC-2B82DB6EAA6F}"/>
    <cellStyle name="Millares 29 3 2 2 4" xfId="18828" xr:uid="{FAA2388D-EAF9-4103-B637-08EC07CFF564}"/>
    <cellStyle name="Millares 29 3 2 2 4 2" xfId="27778" xr:uid="{616AD89C-50F2-4CF9-B6DF-7C802AF37A61}"/>
    <cellStyle name="Millares 29 3 2 2 5" xfId="23305" xr:uid="{56E24461-8CAE-45D0-BBD0-2FF2771E569B}"/>
    <cellStyle name="Millares 29 3 2 3" xfId="14918" xr:uid="{C4747252-53C0-469C-9812-0DE5018256EC}"/>
    <cellStyle name="Millares 29 3 2 3 2" xfId="17167" xr:uid="{66199151-F2F3-4917-A387-00203C939394}"/>
    <cellStyle name="Millares 29 3 2 3 2 2" xfId="21640" xr:uid="{F799EA03-2793-4A7E-9786-93C23802D613}"/>
    <cellStyle name="Millares 29 3 2 3 2 2 2" xfId="30590" xr:uid="{5E49D45E-29E0-4D74-852E-F3DBE5B2E992}"/>
    <cellStyle name="Millares 29 3 2 3 2 3" xfId="26117" xr:uid="{B730DC80-A7AD-4BDB-AC53-61BE389FFEFF}"/>
    <cellStyle name="Millares 29 3 2 3 3" xfId="19391" xr:uid="{3E33D204-CB02-4525-829F-C35C18727D73}"/>
    <cellStyle name="Millares 29 3 2 3 3 2" xfId="28341" xr:uid="{8339CA2C-DA59-4BEE-A9EA-48E9AB236F27}"/>
    <cellStyle name="Millares 29 3 2 3 4" xfId="23868" xr:uid="{3148C19D-4E88-4B30-987E-2728C24DD0F8}"/>
    <cellStyle name="Millares 29 3 2 4" xfId="16050" xr:uid="{A2E9A216-66C7-47D9-878B-7566755D1FE2}"/>
    <cellStyle name="Millares 29 3 2 4 2" xfId="20523" xr:uid="{858478C6-9EA7-4CED-BABF-0566AB255E67}"/>
    <cellStyle name="Millares 29 3 2 4 2 2" xfId="29473" xr:uid="{B02E16BD-0A13-47A0-904A-7796825C8260}"/>
    <cellStyle name="Millares 29 3 2 4 3" xfId="25000" xr:uid="{F90C1E51-37D4-4D00-8902-22448492C00E}"/>
    <cellStyle name="Millares 29 3 2 5" xfId="18274" xr:uid="{9CCEBF44-60BD-42FA-9437-5BD780ECE345}"/>
    <cellStyle name="Millares 29 3 2 5 2" xfId="27224" xr:uid="{E6B87894-05AE-4C37-A646-E0F4963BE80F}"/>
    <cellStyle name="Millares 29 3 2 6" xfId="22751" xr:uid="{A6DF3A73-67F1-46AC-B646-64B2C0D880B7}"/>
    <cellStyle name="Millares 29 3 3" xfId="14075" xr:uid="{1B9F9DC7-8ABA-4267-9AC4-76A1DBF36856}"/>
    <cellStyle name="Millares 29 3 3 2" xfId="15192" xr:uid="{1D942D81-3669-470A-BF6B-58C8E9A7D1EE}"/>
    <cellStyle name="Millares 29 3 3 2 2" xfId="17441" xr:uid="{E7C7CF08-F34B-43A3-AE40-5CF207C96F9A}"/>
    <cellStyle name="Millares 29 3 3 2 2 2" xfId="21914" xr:uid="{F2A86993-3605-415A-B6E9-E2A5490B3853}"/>
    <cellStyle name="Millares 29 3 3 2 2 2 2" xfId="30864" xr:uid="{8CD3714D-DBEC-4E4E-A0EC-6DFE43864FD8}"/>
    <cellStyle name="Millares 29 3 3 2 2 3" xfId="26391" xr:uid="{A29AA019-C482-44E3-8060-2F53F341F551}"/>
    <cellStyle name="Millares 29 3 3 2 3" xfId="19665" xr:uid="{8A2B2410-334B-45AF-8AEC-B4E1A00FE063}"/>
    <cellStyle name="Millares 29 3 3 2 3 2" xfId="28615" xr:uid="{8364472B-9C5F-439A-B432-860F0A7BB2C7}"/>
    <cellStyle name="Millares 29 3 3 2 4" xfId="24142" xr:uid="{7A9A3B69-9E8E-4DFA-A8A7-F64391D7BC38}"/>
    <cellStyle name="Millares 29 3 3 3" xfId="16324" xr:uid="{0E23605F-58E8-41E0-B289-59F0162074EB}"/>
    <cellStyle name="Millares 29 3 3 3 2" xfId="20797" xr:uid="{4FBB56FB-B90A-406B-A52E-9B89E10F5A83}"/>
    <cellStyle name="Millares 29 3 3 3 2 2" xfId="29747" xr:uid="{1A9D0CBB-BB11-4CA8-8E0D-D11602517F4D}"/>
    <cellStyle name="Millares 29 3 3 3 3" xfId="25274" xr:uid="{83FD3721-3FD6-43A3-8F93-73C79AA29D92}"/>
    <cellStyle name="Millares 29 3 3 4" xfId="18548" xr:uid="{D8ED5D7E-9E30-4FA4-B02C-57B3AD76D097}"/>
    <cellStyle name="Millares 29 3 3 4 2" xfId="27498" xr:uid="{ACDD3B77-E708-4C8A-8D34-C406ADB68AFF}"/>
    <cellStyle name="Millares 29 3 3 5" xfId="23025" xr:uid="{B3B6B135-5F83-4B9D-8BD1-4529DA543198}"/>
    <cellStyle name="Millares 29 3 4" xfId="14638" xr:uid="{ED91BE63-8247-44FD-B22B-F5C1CB0BCFA4}"/>
    <cellStyle name="Millares 29 3 4 2" xfId="16887" xr:uid="{79F72C98-F084-46E0-8AF0-B6D3BA07A7FD}"/>
    <cellStyle name="Millares 29 3 4 2 2" xfId="21360" xr:uid="{E43ECE10-E6F2-482B-BC21-D405D5C0F23C}"/>
    <cellStyle name="Millares 29 3 4 2 2 2" xfId="30310" xr:uid="{156263A4-F35E-41AA-92B6-126F473A8690}"/>
    <cellStyle name="Millares 29 3 4 2 3" xfId="25837" xr:uid="{034EFD29-2E3B-4061-83EA-C0BDE298AA1E}"/>
    <cellStyle name="Millares 29 3 4 3" xfId="19111" xr:uid="{4CD37999-E0A7-49F5-A21C-C68A614DAD29}"/>
    <cellStyle name="Millares 29 3 4 3 2" xfId="28061" xr:uid="{88095A29-0967-48BC-AD81-6AF70E03711F}"/>
    <cellStyle name="Millares 29 3 4 4" xfId="23588" xr:uid="{2EB7C8FA-F548-4008-AC0A-0B4F75D4F80E}"/>
    <cellStyle name="Millares 29 3 5" xfId="15770" xr:uid="{C426BE09-EAD8-455A-B731-6338E1A2D004}"/>
    <cellStyle name="Millares 29 3 5 2" xfId="20243" xr:uid="{5BA9FCD3-F9FC-4ED5-8C1C-365B616C3F4D}"/>
    <cellStyle name="Millares 29 3 5 2 2" xfId="29193" xr:uid="{8E4D5CE2-E9C2-496C-9B43-B32BFC1C7B24}"/>
    <cellStyle name="Millares 29 3 5 3" xfId="24720" xr:uid="{1B6C8C05-C478-49B3-9C0B-FDC0F96E6F90}"/>
    <cellStyle name="Millares 29 3 6" xfId="17994" xr:uid="{99862ADD-EFBB-437B-8A59-200397F3A245}"/>
    <cellStyle name="Millares 29 3 6 2" xfId="26944" xr:uid="{3A3DE0D8-D9C6-4B08-87A1-2F7BE498A4AA}"/>
    <cellStyle name="Millares 29 3 7" xfId="22471" xr:uid="{42E95036-621E-4772-9800-3CDD8B81EE01}"/>
    <cellStyle name="Millares 29 4" xfId="13661" xr:uid="{D70B3EFC-7D41-4C3B-8714-77675E7B003B}"/>
    <cellStyle name="Millares 29 4 2" xfId="14215" xr:uid="{72381C41-A125-470B-BB9A-FD1CC4085C19}"/>
    <cellStyle name="Millares 29 4 2 2" xfId="15332" xr:uid="{8B8C4ACF-29B0-4075-9D4F-AFC2436DBC49}"/>
    <cellStyle name="Millares 29 4 2 2 2" xfId="17581" xr:uid="{C23CF081-6662-42D2-8C7C-AA706E058632}"/>
    <cellStyle name="Millares 29 4 2 2 2 2" xfId="22054" xr:uid="{6CFBE2C4-1956-4DB6-B85A-33A3DDF5F20C}"/>
    <cellStyle name="Millares 29 4 2 2 2 2 2" xfId="31004" xr:uid="{2AA0BE0D-8AD4-43A9-AA53-12A85FA2EA8B}"/>
    <cellStyle name="Millares 29 4 2 2 2 3" xfId="26531" xr:uid="{37280DCA-6953-4555-84DB-DBC50AF5ABD5}"/>
    <cellStyle name="Millares 29 4 2 2 3" xfId="19805" xr:uid="{35152868-ED25-4DCD-8C18-B97C9BA4C34A}"/>
    <cellStyle name="Millares 29 4 2 2 3 2" xfId="28755" xr:uid="{68905815-0599-4019-A541-927B25C48912}"/>
    <cellStyle name="Millares 29 4 2 2 4" xfId="24282" xr:uid="{0C7ACE0F-BADC-47D6-AD37-6A42613DAF07}"/>
    <cellStyle name="Millares 29 4 2 3" xfId="16464" xr:uid="{9E8AF23B-15E8-486D-AA28-A3D62F7CCE91}"/>
    <cellStyle name="Millares 29 4 2 3 2" xfId="20937" xr:uid="{F4265608-4ECC-4FB7-84C6-D1969DFE7FAA}"/>
    <cellStyle name="Millares 29 4 2 3 2 2" xfId="29887" xr:uid="{4D57871D-13C2-4AF8-B639-D9CEBDE1ED7D}"/>
    <cellStyle name="Millares 29 4 2 3 3" xfId="25414" xr:uid="{44737920-5715-444D-BF72-A1BC8EC1B2B2}"/>
    <cellStyle name="Millares 29 4 2 4" xfId="18688" xr:uid="{514059F0-AD7A-4A18-8B71-B03CA696DD33}"/>
    <cellStyle name="Millares 29 4 2 4 2" xfId="27638" xr:uid="{9949E61A-6D14-4B81-9631-76A0C2B1E1F5}"/>
    <cellStyle name="Millares 29 4 2 5" xfId="23165" xr:uid="{80BA0A9F-7CE3-47A2-9119-749DA6E235C7}"/>
    <cellStyle name="Millares 29 4 3" xfId="14778" xr:uid="{27E69EE6-F68F-4F5B-A794-E4C25A79B88D}"/>
    <cellStyle name="Millares 29 4 3 2" xfId="17027" xr:uid="{D56408C1-9E40-48F5-89B0-7B6CA0047F6F}"/>
    <cellStyle name="Millares 29 4 3 2 2" xfId="21500" xr:uid="{34F3E5B4-3F15-4515-903B-863A54FF327A}"/>
    <cellStyle name="Millares 29 4 3 2 2 2" xfId="30450" xr:uid="{10718E67-EC8F-44E7-B329-4EF8298C2CED}"/>
    <cellStyle name="Millares 29 4 3 2 3" xfId="25977" xr:uid="{09443B29-AED7-41C3-BDA5-BBBE140AA289}"/>
    <cellStyle name="Millares 29 4 3 3" xfId="19251" xr:uid="{DD430F0C-4138-4DEF-9DC4-FE7AA3BEEF7F}"/>
    <cellStyle name="Millares 29 4 3 3 2" xfId="28201" xr:uid="{FC3E3AAF-C757-4C3E-94DB-5DD447EFC0F9}"/>
    <cellStyle name="Millares 29 4 3 4" xfId="23728" xr:uid="{DE00AA8A-C1E6-4AD9-A4D9-7B37EA661E5A}"/>
    <cellStyle name="Millares 29 4 4" xfId="15910" xr:uid="{8E755641-F1EF-4B99-8260-32F7D75CF0BC}"/>
    <cellStyle name="Millares 29 4 4 2" xfId="20383" xr:uid="{A8E17CB9-8543-44EB-82B5-99A30C5B8E2D}"/>
    <cellStyle name="Millares 29 4 4 2 2" xfId="29333" xr:uid="{481E52AB-FF77-45A2-B7BA-7C93DD8EC2A0}"/>
    <cellStyle name="Millares 29 4 4 3" xfId="24860" xr:uid="{A444416A-3173-4FA0-A864-428F1B2F08A3}"/>
    <cellStyle name="Millares 29 4 5" xfId="18134" xr:uid="{233111CE-A4EA-4925-880B-CE160EAD6E03}"/>
    <cellStyle name="Millares 29 4 5 2" xfId="27084" xr:uid="{A4A01F3F-F42F-4B8B-A64E-43200F683B6D}"/>
    <cellStyle name="Millares 29 4 6" xfId="22611" xr:uid="{A42F3082-FA86-4011-BD74-2442B025EB66}"/>
    <cellStyle name="Millares 29 5" xfId="13935" xr:uid="{D5FE1439-CB82-413F-8109-46B28D5315C3}"/>
    <cellStyle name="Millares 29 5 2" xfId="15052" xr:uid="{A5CE147F-41A0-4514-9D4B-0A11AEFFDE57}"/>
    <cellStyle name="Millares 29 5 2 2" xfId="17301" xr:uid="{07B5A256-037A-4258-A0A4-221FB54615A5}"/>
    <cellStyle name="Millares 29 5 2 2 2" xfId="21774" xr:uid="{13B438B3-1996-4B6F-B2BB-EEAABF0C3D23}"/>
    <cellStyle name="Millares 29 5 2 2 2 2" xfId="30724" xr:uid="{C030A3F4-AA5B-4604-8BBE-6375C61D5C98}"/>
    <cellStyle name="Millares 29 5 2 2 3" xfId="26251" xr:uid="{FFA51DAE-33FE-40EB-9439-246B24AEE3A2}"/>
    <cellStyle name="Millares 29 5 2 3" xfId="19525" xr:uid="{8DBFAAEF-7281-4DC0-A493-5EBFA1989959}"/>
    <cellStyle name="Millares 29 5 2 3 2" xfId="28475" xr:uid="{217B565A-A751-4A0C-B731-140B294AE261}"/>
    <cellStyle name="Millares 29 5 2 4" xfId="24002" xr:uid="{591497E9-EF63-4D7E-9CAA-9302830F9238}"/>
    <cellStyle name="Millares 29 5 3" xfId="16184" xr:uid="{FC86139C-0551-46BB-BBBC-A511A20C46AA}"/>
    <cellStyle name="Millares 29 5 3 2" xfId="20657" xr:uid="{5FB867C1-2CFD-428B-87C1-0203E0FFAA1D}"/>
    <cellStyle name="Millares 29 5 3 2 2" xfId="29607" xr:uid="{03204727-84CB-4D76-8F21-6AD447FFBD4D}"/>
    <cellStyle name="Millares 29 5 3 3" xfId="25134" xr:uid="{1773F617-99D1-459F-945B-24BA21432B0A}"/>
    <cellStyle name="Millares 29 5 4" xfId="18408" xr:uid="{69D718E7-E257-4F4E-AAD7-2F416EBE6F83}"/>
    <cellStyle name="Millares 29 5 4 2" xfId="27358" xr:uid="{8015053D-EAEB-4A37-92E4-09ACDD290F5F}"/>
    <cellStyle name="Millares 29 5 5" xfId="22885" xr:uid="{722EC1F0-380D-4581-ACBF-10D1FE09D197}"/>
    <cellStyle name="Millares 29 6" xfId="14498" xr:uid="{57DF7D60-9B06-49D2-9383-A45B7F8E2DF7}"/>
    <cellStyle name="Millares 29 6 2" xfId="16747" xr:uid="{D188DA77-BABB-4B0C-8273-2B9DE301BC3F}"/>
    <cellStyle name="Millares 29 6 2 2" xfId="21220" xr:uid="{3173A880-9543-40C6-92AE-F590DCDDF4CC}"/>
    <cellStyle name="Millares 29 6 2 2 2" xfId="30170" xr:uid="{32507D26-AFB5-4EFF-A3E1-30E4716C72F3}"/>
    <cellStyle name="Millares 29 6 2 3" xfId="25697" xr:uid="{81FFBE5F-E9C2-420F-80C1-08B123BB8773}"/>
    <cellStyle name="Millares 29 6 3" xfId="18971" xr:uid="{384F0A02-5EB3-41CF-9953-D3FB2C228D11}"/>
    <cellStyle name="Millares 29 6 3 2" xfId="27921" xr:uid="{33F9D524-661D-4286-B774-4BFCA4EE8064}"/>
    <cellStyle name="Millares 29 6 4" xfId="23448" xr:uid="{3219587D-35EF-461D-B2E1-EB5DCA518484}"/>
    <cellStyle name="Millares 29 7" xfId="15630" xr:uid="{E887D353-48BF-4580-A3E7-EE63D3FA1837}"/>
    <cellStyle name="Millares 29 7 2" xfId="20103" xr:uid="{083DC0E7-C172-44DA-A755-BE7EF66EC5FE}"/>
    <cellStyle name="Millares 29 7 2 2" xfId="29053" xr:uid="{C0F029BB-C46C-48C3-82ED-EA79B1D81B1F}"/>
    <cellStyle name="Millares 29 7 3" xfId="24580" xr:uid="{31246C95-F9AD-4B09-AE23-7BFEE174AE10}"/>
    <cellStyle name="Millares 29 8" xfId="17854" xr:uid="{DD374E36-9A4A-43D8-BA7C-CA51E85B5A0C}"/>
    <cellStyle name="Millares 29 8 2" xfId="26804" xr:uid="{E47A8D11-962D-43E5-A486-75A1E76A594D}"/>
    <cellStyle name="Millares 29 9" xfId="22331" xr:uid="{ABE0439B-7178-4D64-B89B-BDF8A81C5409}"/>
    <cellStyle name="Millares 3" xfId="16" xr:uid="{00000000-0005-0000-0000-00000E000000}"/>
    <cellStyle name="Millares 30" xfId="13389" xr:uid="{FF676281-E827-4175-A808-B68194F24FBA}"/>
    <cellStyle name="Millares 30 2" xfId="13462" xr:uid="{232EE4E9-F180-4923-9847-3C66885C79A0}"/>
    <cellStyle name="Millares 30 2 2" xfId="13602" xr:uid="{B45E974C-41BF-42BC-93F7-7EC5163933CE}"/>
    <cellStyle name="Millares 30 2 2 2" xfId="13882" xr:uid="{78596A47-5D26-4CE0-8C6B-C4331A2C5823}"/>
    <cellStyle name="Millares 30 2 2 2 2" xfId="14436" xr:uid="{7979950D-2206-4249-B265-95DA0096A153}"/>
    <cellStyle name="Millares 30 2 2 2 2 2" xfId="15553" xr:uid="{97003F8F-53E3-4F13-85D6-6B585C3E7AA0}"/>
    <cellStyle name="Millares 30 2 2 2 2 2 2" xfId="17802" xr:uid="{CE530410-FB39-4DC5-BAA0-424F7D0F6864}"/>
    <cellStyle name="Millares 30 2 2 2 2 2 2 2" xfId="22275" xr:uid="{51EA93ED-D996-4C06-9D6D-A6D17436C338}"/>
    <cellStyle name="Millares 30 2 2 2 2 2 2 2 2" xfId="31225" xr:uid="{EF96921E-A32D-46E8-A3DB-639871DCE4D1}"/>
    <cellStyle name="Millares 30 2 2 2 2 2 2 3" xfId="26752" xr:uid="{08421230-E58F-4A8E-B528-3296009B6E0B}"/>
    <cellStyle name="Millares 30 2 2 2 2 2 3" xfId="20026" xr:uid="{ABFFADFD-D939-49C0-A72F-8DFD543B1285}"/>
    <cellStyle name="Millares 30 2 2 2 2 2 3 2" xfId="28976" xr:uid="{C555077E-1B15-4407-80C6-E4649912CA22}"/>
    <cellStyle name="Millares 30 2 2 2 2 2 4" xfId="24503" xr:uid="{E80E9191-B2DB-461B-8232-2BCA6C462CDB}"/>
    <cellStyle name="Millares 30 2 2 2 2 3" xfId="16685" xr:uid="{747451B4-186E-431D-9B2C-E2160576C2AF}"/>
    <cellStyle name="Millares 30 2 2 2 2 3 2" xfId="21158" xr:uid="{BB7E32AD-653F-4975-BA14-72C7E38C9B20}"/>
    <cellStyle name="Millares 30 2 2 2 2 3 2 2" xfId="30108" xr:uid="{828F31CD-94A7-4914-83D2-DBFF9718E508}"/>
    <cellStyle name="Millares 30 2 2 2 2 3 3" xfId="25635" xr:uid="{5EED2FBF-E50A-4268-A93D-F8C3B0FB18EE}"/>
    <cellStyle name="Millares 30 2 2 2 2 4" xfId="18909" xr:uid="{405BF3BB-FEBD-48C7-9F4F-854CFF29EBA1}"/>
    <cellStyle name="Millares 30 2 2 2 2 4 2" xfId="27859" xr:uid="{0D7DF1D3-B33D-46E8-BEC1-885FE3958DBF}"/>
    <cellStyle name="Millares 30 2 2 2 2 5" xfId="23386" xr:uid="{B72F3876-2E77-496B-9184-770DB7D54BA2}"/>
    <cellStyle name="Millares 30 2 2 2 3" xfId="14999" xr:uid="{398C39CB-761F-4DC9-86C5-FDB40918A91C}"/>
    <cellStyle name="Millares 30 2 2 2 3 2" xfId="17248" xr:uid="{67D3D285-99EE-47D7-AFE3-7E9B6082C90B}"/>
    <cellStyle name="Millares 30 2 2 2 3 2 2" xfId="21721" xr:uid="{A57E7E5A-1CC6-4F95-9017-905CD737E073}"/>
    <cellStyle name="Millares 30 2 2 2 3 2 2 2" xfId="30671" xr:uid="{8D2D98EC-DDE2-4D7B-A65D-3907200E93A4}"/>
    <cellStyle name="Millares 30 2 2 2 3 2 3" xfId="26198" xr:uid="{5B158AB9-7F6E-4FDA-922A-AEB5DDE4D822}"/>
    <cellStyle name="Millares 30 2 2 2 3 3" xfId="19472" xr:uid="{340E4A17-868C-44D6-84BA-8E6421D50A93}"/>
    <cellStyle name="Millares 30 2 2 2 3 3 2" xfId="28422" xr:uid="{55A1A4E1-13B8-493A-8AF4-7C84822A9047}"/>
    <cellStyle name="Millares 30 2 2 2 3 4" xfId="23949" xr:uid="{CF6DE502-1178-49E1-85B2-FB7A7FD90BC9}"/>
    <cellStyle name="Millares 30 2 2 2 4" xfId="16131" xr:uid="{533277A0-398B-490E-9B44-4932D0B6A169}"/>
    <cellStyle name="Millares 30 2 2 2 4 2" xfId="20604" xr:uid="{B57890CA-C821-4501-A951-F1B3B528B2E1}"/>
    <cellStyle name="Millares 30 2 2 2 4 2 2" xfId="29554" xr:uid="{A4BD370D-1F6B-444B-95B1-04B7F32EDD2D}"/>
    <cellStyle name="Millares 30 2 2 2 4 3" xfId="25081" xr:uid="{B57D11D3-73E6-42A8-BED8-625EDF40EE20}"/>
    <cellStyle name="Millares 30 2 2 2 5" xfId="18355" xr:uid="{CCB24AB8-ACCB-4DB5-BD15-2D8F448F2260}"/>
    <cellStyle name="Millares 30 2 2 2 5 2" xfId="27305" xr:uid="{2C60C217-9941-4227-811A-41611173BBE7}"/>
    <cellStyle name="Millares 30 2 2 2 6" xfId="22832" xr:uid="{E07C9D61-38A9-4C4E-AFE4-4AF969C33BF7}"/>
    <cellStyle name="Millares 30 2 2 3" xfId="14156" xr:uid="{95580E2B-13F3-4682-BBBC-72C6218401DE}"/>
    <cellStyle name="Millares 30 2 2 3 2" xfId="15273" xr:uid="{2B9C8A12-8593-41AC-8317-2254195E43CF}"/>
    <cellStyle name="Millares 30 2 2 3 2 2" xfId="17522" xr:uid="{5034F69B-567B-4C8A-A936-AAF3E7223276}"/>
    <cellStyle name="Millares 30 2 2 3 2 2 2" xfId="21995" xr:uid="{1349DFCC-EC76-4850-A34E-FE24C6880334}"/>
    <cellStyle name="Millares 30 2 2 3 2 2 2 2" xfId="30945" xr:uid="{34D01E4A-2ACA-4CC1-8688-1AE4010AAED1}"/>
    <cellStyle name="Millares 30 2 2 3 2 2 3" xfId="26472" xr:uid="{85FB9FD2-5D19-4F31-8168-A8BD0A605C6F}"/>
    <cellStyle name="Millares 30 2 2 3 2 3" xfId="19746" xr:uid="{B4099542-6AA4-4126-AA58-15C4059A7B8D}"/>
    <cellStyle name="Millares 30 2 2 3 2 3 2" xfId="28696" xr:uid="{7389AFEB-D521-4480-85C8-5B57B66B6F32}"/>
    <cellStyle name="Millares 30 2 2 3 2 4" xfId="24223" xr:uid="{3055D226-DBC1-4045-B172-D073E80E20D2}"/>
    <cellStyle name="Millares 30 2 2 3 3" xfId="16405" xr:uid="{B063659E-87C9-4AC6-96FD-EAF9F62091B4}"/>
    <cellStyle name="Millares 30 2 2 3 3 2" xfId="20878" xr:uid="{281BD188-C8B2-4E76-9EAD-A6EC88D84603}"/>
    <cellStyle name="Millares 30 2 2 3 3 2 2" xfId="29828" xr:uid="{2D3E5B9E-4606-411D-BB2C-C732713EAECA}"/>
    <cellStyle name="Millares 30 2 2 3 3 3" xfId="25355" xr:uid="{F3E73F7C-C7CD-4DAF-BA34-348AD2B32510}"/>
    <cellStyle name="Millares 30 2 2 3 4" xfId="18629" xr:uid="{9ACA8A8B-5C33-4449-87A2-CA9760534DFB}"/>
    <cellStyle name="Millares 30 2 2 3 4 2" xfId="27579" xr:uid="{7D821579-FA7E-4913-9E5E-91C7573AC686}"/>
    <cellStyle name="Millares 30 2 2 3 5" xfId="23106" xr:uid="{6EA9423E-746B-473E-A651-661D0034A571}"/>
    <cellStyle name="Millares 30 2 2 4" xfId="14719" xr:uid="{B55D30E6-296A-4306-9481-7FD33C44E2E2}"/>
    <cellStyle name="Millares 30 2 2 4 2" xfId="16968" xr:uid="{511D4319-3F97-42B7-ACB5-70E01965ABCC}"/>
    <cellStyle name="Millares 30 2 2 4 2 2" xfId="21441" xr:uid="{8571EAB8-52B4-4DFA-AA27-799F1F1CC7CA}"/>
    <cellStyle name="Millares 30 2 2 4 2 2 2" xfId="30391" xr:uid="{F4F2D80B-98FD-4012-93C3-5AB0ED9D0796}"/>
    <cellStyle name="Millares 30 2 2 4 2 3" xfId="25918" xr:uid="{014F7463-53DC-4D33-9694-07E28867F67F}"/>
    <cellStyle name="Millares 30 2 2 4 3" xfId="19192" xr:uid="{E2E8E06A-957E-4393-AD81-332CA3990C51}"/>
    <cellStyle name="Millares 30 2 2 4 3 2" xfId="28142" xr:uid="{F5C4B7A4-DE99-4D85-AB44-1799491A3459}"/>
    <cellStyle name="Millares 30 2 2 4 4" xfId="23669" xr:uid="{F0568E6B-D042-4564-979F-C347DC823C86}"/>
    <cellStyle name="Millares 30 2 2 5" xfId="15851" xr:uid="{84A224AB-7786-49F9-8355-4EBA6724917B}"/>
    <cellStyle name="Millares 30 2 2 5 2" xfId="20324" xr:uid="{AA4C8BC2-D412-46D4-A68B-F5533DEB9F2B}"/>
    <cellStyle name="Millares 30 2 2 5 2 2" xfId="29274" xr:uid="{AE651912-3DC8-44DF-AAAC-97F2212659BB}"/>
    <cellStyle name="Millares 30 2 2 5 3" xfId="24801" xr:uid="{7F106A2A-76F9-437C-97A9-FA9ED6B1666E}"/>
    <cellStyle name="Millares 30 2 2 6" xfId="18075" xr:uid="{4136F98E-F0EA-4E40-9466-2FC4EC285AB0}"/>
    <cellStyle name="Millares 30 2 2 6 2" xfId="27025" xr:uid="{01C0E336-616B-4EE6-B7C2-D0FE1A77BE2A}"/>
    <cellStyle name="Millares 30 2 2 7" xfId="22552" xr:uid="{DEC67D63-2942-4B7A-8C8D-A82DD7D899A1}"/>
    <cellStyle name="Millares 30 2 3" xfId="13742" xr:uid="{A165AF6B-BFBF-4554-8A22-5E5029E65455}"/>
    <cellStyle name="Millares 30 2 3 2" xfId="14296" xr:uid="{13818855-8B2C-44D0-8335-39F6DB12F01B}"/>
    <cellStyle name="Millares 30 2 3 2 2" xfId="15413" xr:uid="{7211F13D-1795-4B32-89D2-D9E40C43EB82}"/>
    <cellStyle name="Millares 30 2 3 2 2 2" xfId="17662" xr:uid="{A11EE116-5AB7-4676-9FD7-DA0AEAFBA2BD}"/>
    <cellStyle name="Millares 30 2 3 2 2 2 2" xfId="22135" xr:uid="{A82F1687-5EFB-4D94-9250-F35D0EB53A0F}"/>
    <cellStyle name="Millares 30 2 3 2 2 2 2 2" xfId="31085" xr:uid="{61248B32-4C4F-412E-BBC5-0CBA3B7E7490}"/>
    <cellStyle name="Millares 30 2 3 2 2 2 3" xfId="26612" xr:uid="{AD789B5F-5F8E-46FD-A990-1DDCF4C937D7}"/>
    <cellStyle name="Millares 30 2 3 2 2 3" xfId="19886" xr:uid="{0038186F-943E-49E6-A79C-0C82336F2854}"/>
    <cellStyle name="Millares 30 2 3 2 2 3 2" xfId="28836" xr:uid="{B4AAFBAF-7A3C-4A2F-9DC5-59A22A8F89DB}"/>
    <cellStyle name="Millares 30 2 3 2 2 4" xfId="24363" xr:uid="{786B76B9-0E3C-4D50-B5FC-2F1233760ABD}"/>
    <cellStyle name="Millares 30 2 3 2 3" xfId="16545" xr:uid="{A623DC3A-4CAB-492B-9C02-F828DF55689B}"/>
    <cellStyle name="Millares 30 2 3 2 3 2" xfId="21018" xr:uid="{4742F8CB-7038-400D-AAF6-7A31EF781364}"/>
    <cellStyle name="Millares 30 2 3 2 3 2 2" xfId="29968" xr:uid="{8DD68D64-FA58-49BD-BC5E-C1A6E6EAE42E}"/>
    <cellStyle name="Millares 30 2 3 2 3 3" xfId="25495" xr:uid="{6D53F918-00BF-4829-8D4D-5929AF8285A8}"/>
    <cellStyle name="Millares 30 2 3 2 4" xfId="18769" xr:uid="{E2378FBE-3619-4EE5-BB45-6E5CF5D554D8}"/>
    <cellStyle name="Millares 30 2 3 2 4 2" xfId="27719" xr:uid="{CBA1E119-CDD3-4370-966E-728B19E795F2}"/>
    <cellStyle name="Millares 30 2 3 2 5" xfId="23246" xr:uid="{7A74E08F-EDE1-40C5-A47C-2384ABD16FC9}"/>
    <cellStyle name="Millares 30 2 3 3" xfId="14859" xr:uid="{01F2E46C-7693-4650-A4E1-6C0BD75EE8E8}"/>
    <cellStyle name="Millares 30 2 3 3 2" xfId="17108" xr:uid="{2F76229A-C0CD-4F84-8F8B-10C21CCB0603}"/>
    <cellStyle name="Millares 30 2 3 3 2 2" xfId="21581" xr:uid="{89B4C096-767B-4BB9-8539-20E8CA9762C2}"/>
    <cellStyle name="Millares 30 2 3 3 2 2 2" xfId="30531" xr:uid="{C855690E-A80D-4511-827B-91B2F4213455}"/>
    <cellStyle name="Millares 30 2 3 3 2 3" xfId="26058" xr:uid="{F5DE8A4E-EEB2-4FD7-8355-0E1EBA07AD57}"/>
    <cellStyle name="Millares 30 2 3 3 3" xfId="19332" xr:uid="{4CE833C4-769D-44D3-8855-BFC883AFFB5F}"/>
    <cellStyle name="Millares 30 2 3 3 3 2" xfId="28282" xr:uid="{084B6083-5B9B-4D02-949F-02641AEE9FF7}"/>
    <cellStyle name="Millares 30 2 3 3 4" xfId="23809" xr:uid="{607D3561-31A5-43B2-AA22-DEB910DD8035}"/>
    <cellStyle name="Millares 30 2 3 4" xfId="15991" xr:uid="{D234D18C-23CD-4B5B-8CAD-20BDB9C43518}"/>
    <cellStyle name="Millares 30 2 3 4 2" xfId="20464" xr:uid="{C7574E86-3257-4FEF-8B30-0E79F776DF66}"/>
    <cellStyle name="Millares 30 2 3 4 2 2" xfId="29414" xr:uid="{11CF5BF0-CD10-458C-AE0C-9B7E4E8CB851}"/>
    <cellStyle name="Millares 30 2 3 4 3" xfId="24941" xr:uid="{A281400D-885F-4893-BAC9-F35F5AA25D68}"/>
    <cellStyle name="Millares 30 2 3 5" xfId="18215" xr:uid="{F6155DA4-7216-4E84-BBBC-D3C9ABB58964}"/>
    <cellStyle name="Millares 30 2 3 5 2" xfId="27165" xr:uid="{3D0599F8-0BC2-4CF2-BADD-46739B6D637F}"/>
    <cellStyle name="Millares 30 2 3 6" xfId="22692" xr:uid="{1D9C4515-47F3-44E4-B4CD-9F3FA64C0B4C}"/>
    <cellStyle name="Millares 30 2 4" xfId="14016" xr:uid="{08ED5303-5BF1-429D-9529-58AB4AA92E9F}"/>
    <cellStyle name="Millares 30 2 4 2" xfId="15133" xr:uid="{DABB1E9B-5645-4E25-9223-0806A8C7BFE6}"/>
    <cellStyle name="Millares 30 2 4 2 2" xfId="17382" xr:uid="{75E172C6-9354-4E67-8249-DF41955F723E}"/>
    <cellStyle name="Millares 30 2 4 2 2 2" xfId="21855" xr:uid="{1C396ED6-2AFB-4A95-AB50-CB3E021956DE}"/>
    <cellStyle name="Millares 30 2 4 2 2 2 2" xfId="30805" xr:uid="{EBD9F1FA-EBE4-4E68-A5D8-1F7FAB884352}"/>
    <cellStyle name="Millares 30 2 4 2 2 3" xfId="26332" xr:uid="{B50AEF30-3E41-486D-8EC4-F13133DF5312}"/>
    <cellStyle name="Millares 30 2 4 2 3" xfId="19606" xr:uid="{AA1E9B82-9AC3-4B33-9B4C-6CBA714A3A38}"/>
    <cellStyle name="Millares 30 2 4 2 3 2" xfId="28556" xr:uid="{3BD6941E-9524-40EA-A434-C3F970A12111}"/>
    <cellStyle name="Millares 30 2 4 2 4" xfId="24083" xr:uid="{4372D3A0-7FC9-4E0A-8A1C-8F5115C9915D}"/>
    <cellStyle name="Millares 30 2 4 3" xfId="16265" xr:uid="{31C41B33-7F57-4556-9B20-2BCA6C11EBF5}"/>
    <cellStyle name="Millares 30 2 4 3 2" xfId="20738" xr:uid="{2707F8B3-38CE-4C37-A2D2-C540B98C230B}"/>
    <cellStyle name="Millares 30 2 4 3 2 2" xfId="29688" xr:uid="{22F1E120-92D0-4C09-B60E-B95C56608B57}"/>
    <cellStyle name="Millares 30 2 4 3 3" xfId="25215" xr:uid="{91F7354D-2636-455A-B9CF-4B66D77DA594}"/>
    <cellStyle name="Millares 30 2 4 4" xfId="18489" xr:uid="{BD9850A7-435B-4F7C-982A-503FE224C62F}"/>
    <cellStyle name="Millares 30 2 4 4 2" xfId="27439" xr:uid="{BA727EDD-D95F-4A65-A4EB-C08D673AE25A}"/>
    <cellStyle name="Millares 30 2 4 5" xfId="22966" xr:uid="{884C8856-B1FC-45CD-929B-0027D3C2D0B7}"/>
    <cellStyle name="Millares 30 2 5" xfId="14579" xr:uid="{7BB653D8-CFCB-46A9-B928-357ACD431171}"/>
    <cellStyle name="Millares 30 2 5 2" xfId="16828" xr:uid="{DE793C28-5D96-4F13-B458-D1D5B1A6DB31}"/>
    <cellStyle name="Millares 30 2 5 2 2" xfId="21301" xr:uid="{FBFA5408-5479-4FAE-BC66-9870A9B6F8C6}"/>
    <cellStyle name="Millares 30 2 5 2 2 2" xfId="30251" xr:uid="{45AF8C72-35D0-4330-ABB0-16ABBE0B76B2}"/>
    <cellStyle name="Millares 30 2 5 2 3" xfId="25778" xr:uid="{385F1E36-7FC3-4519-868D-1DCB772094AF}"/>
    <cellStyle name="Millares 30 2 5 3" xfId="19052" xr:uid="{48A4A384-A27A-458D-9B06-8888BED7E195}"/>
    <cellStyle name="Millares 30 2 5 3 2" xfId="28002" xr:uid="{44E55580-A433-4917-98CF-DB7FA0EC61C6}"/>
    <cellStyle name="Millares 30 2 5 4" xfId="23529" xr:uid="{5917E067-43FA-4BA4-99F2-7FBD65B602B9}"/>
    <cellStyle name="Millares 30 2 6" xfId="15711" xr:uid="{752A1FBF-3E9B-4777-AFE9-7E13E4EF7D5D}"/>
    <cellStyle name="Millares 30 2 6 2" xfId="20184" xr:uid="{F4195325-ADB6-49CF-BAAF-7BA555B42D64}"/>
    <cellStyle name="Millares 30 2 6 2 2" xfId="29134" xr:uid="{86D2230A-4CB0-439B-A415-F38D02956F80}"/>
    <cellStyle name="Millares 30 2 6 3" xfId="24661" xr:uid="{B4448065-D211-4C9E-AFC9-36B1CE340038}"/>
    <cellStyle name="Millares 30 2 7" xfId="17935" xr:uid="{9F5A89C8-6DEE-4401-B11E-82C90DC20182}"/>
    <cellStyle name="Millares 30 2 7 2" xfId="26885" xr:uid="{694F08DF-755C-4F4F-A53E-1562AC9B7EE2}"/>
    <cellStyle name="Millares 30 2 8" xfId="22412" xr:uid="{B3C74734-1B3D-4FD5-967E-1A271CEB5063}"/>
    <cellStyle name="Millares 30 3" xfId="13529" xr:uid="{D8C052B5-0CCC-487E-86A0-AAA33550E0F2}"/>
    <cellStyle name="Millares 30 3 2" xfId="13809" xr:uid="{E4BA275A-15B2-4FD9-B0F7-852B75FB6BFE}"/>
    <cellStyle name="Millares 30 3 2 2" xfId="14363" xr:uid="{E34F03EF-8BFE-448A-B942-2BA382335170}"/>
    <cellStyle name="Millares 30 3 2 2 2" xfId="15480" xr:uid="{A64737C4-7CE4-468E-8A1A-2951397B648F}"/>
    <cellStyle name="Millares 30 3 2 2 2 2" xfId="17729" xr:uid="{65089192-3193-4087-8AD5-BE4F3FD80A6D}"/>
    <cellStyle name="Millares 30 3 2 2 2 2 2" xfId="22202" xr:uid="{472E5883-DD52-401C-A355-016C29691A02}"/>
    <cellStyle name="Millares 30 3 2 2 2 2 2 2" xfId="31152" xr:uid="{D625EF94-35DF-48CB-B4C2-5C0C1F6BCA2C}"/>
    <cellStyle name="Millares 30 3 2 2 2 2 3" xfId="26679" xr:uid="{38B101AD-65F7-444C-81B9-96B03CE09392}"/>
    <cellStyle name="Millares 30 3 2 2 2 3" xfId="19953" xr:uid="{2C15B529-11C2-49FE-A112-24BEDD822BC0}"/>
    <cellStyle name="Millares 30 3 2 2 2 3 2" xfId="28903" xr:uid="{1E5732E1-8D61-4293-AA15-57BC42724D2B}"/>
    <cellStyle name="Millares 30 3 2 2 2 4" xfId="24430" xr:uid="{A52BE5F7-0794-4EE4-83BE-8E9B74A46D0A}"/>
    <cellStyle name="Millares 30 3 2 2 3" xfId="16612" xr:uid="{973FE688-0771-48A4-BDF2-33F5AB839E73}"/>
    <cellStyle name="Millares 30 3 2 2 3 2" xfId="21085" xr:uid="{535BAAEB-E7EC-4DB4-8818-006FB4CD33A3}"/>
    <cellStyle name="Millares 30 3 2 2 3 2 2" xfId="30035" xr:uid="{E4596103-05E6-4EF8-A6F5-C1AB1F5AA418}"/>
    <cellStyle name="Millares 30 3 2 2 3 3" xfId="25562" xr:uid="{F7D36E6B-ADB2-4DAF-9998-3BF5F9AAFA1C}"/>
    <cellStyle name="Millares 30 3 2 2 4" xfId="18836" xr:uid="{323DFCD5-133D-415D-8E26-9AB17A921C1C}"/>
    <cellStyle name="Millares 30 3 2 2 4 2" xfId="27786" xr:uid="{BD23464F-5586-47E0-B118-1049C3D457EA}"/>
    <cellStyle name="Millares 30 3 2 2 5" xfId="23313" xr:uid="{978F654D-7A41-476B-A34F-7B9542744751}"/>
    <cellStyle name="Millares 30 3 2 3" xfId="14926" xr:uid="{1B45B2DE-6EA0-4E6A-859E-0924504AF405}"/>
    <cellStyle name="Millares 30 3 2 3 2" xfId="17175" xr:uid="{5A40CC65-8291-49CF-940D-FB75371D145E}"/>
    <cellStyle name="Millares 30 3 2 3 2 2" xfId="21648" xr:uid="{D131DBC0-3B4C-4DAF-9D0C-E740CBDB4FCF}"/>
    <cellStyle name="Millares 30 3 2 3 2 2 2" xfId="30598" xr:uid="{76168152-DD2E-4E89-88A8-3BABE53396CD}"/>
    <cellStyle name="Millares 30 3 2 3 2 3" xfId="26125" xr:uid="{1635FBC0-B11E-45DF-9234-0202B583CC3A}"/>
    <cellStyle name="Millares 30 3 2 3 3" xfId="19399" xr:uid="{9C43DD0E-7D78-4168-8443-BEDF724937D5}"/>
    <cellStyle name="Millares 30 3 2 3 3 2" xfId="28349" xr:uid="{1A7870BD-CA4F-44F5-AA66-19BA1739D69A}"/>
    <cellStyle name="Millares 30 3 2 3 4" xfId="23876" xr:uid="{F94FDAC2-D4A9-4A96-A69C-FF4A72C62665}"/>
    <cellStyle name="Millares 30 3 2 4" xfId="16058" xr:uid="{C670E4E2-59B0-4FBB-B420-B97E8B26E4E1}"/>
    <cellStyle name="Millares 30 3 2 4 2" xfId="20531" xr:uid="{ECE49A92-A71F-4BF9-A415-C7866AFC484E}"/>
    <cellStyle name="Millares 30 3 2 4 2 2" xfId="29481" xr:uid="{E65C735E-EE4E-4DE6-A838-D08F344783FD}"/>
    <cellStyle name="Millares 30 3 2 4 3" xfId="25008" xr:uid="{85A6AF82-C999-4A45-A7A2-2409ECE3D619}"/>
    <cellStyle name="Millares 30 3 2 5" xfId="18282" xr:uid="{C80A808F-8655-4E8B-935D-2E0742ECDD23}"/>
    <cellStyle name="Millares 30 3 2 5 2" xfId="27232" xr:uid="{55CFDAD7-9C88-4559-9C33-4D184795559D}"/>
    <cellStyle name="Millares 30 3 2 6" xfId="22759" xr:uid="{17861BE5-8F02-4FD9-AC6B-ABECBE45D8F3}"/>
    <cellStyle name="Millares 30 3 3" xfId="14083" xr:uid="{DA1FF9F8-C0CD-4BF2-8A48-3F4447B77A10}"/>
    <cellStyle name="Millares 30 3 3 2" xfId="15200" xr:uid="{C542A3F7-432E-46D7-95A1-3EEBF43C8A06}"/>
    <cellStyle name="Millares 30 3 3 2 2" xfId="17449" xr:uid="{E160E4D8-F494-4020-9661-73BAA06464FF}"/>
    <cellStyle name="Millares 30 3 3 2 2 2" xfId="21922" xr:uid="{A4660DB3-25EE-45E1-8DA0-BBB60153626F}"/>
    <cellStyle name="Millares 30 3 3 2 2 2 2" xfId="30872" xr:uid="{3E1C31BD-DC95-4A0B-91D7-991266D1DDB6}"/>
    <cellStyle name="Millares 30 3 3 2 2 3" xfId="26399" xr:uid="{F5DDB214-7721-4CA7-8CD3-842A1526BE30}"/>
    <cellStyle name="Millares 30 3 3 2 3" xfId="19673" xr:uid="{3602E869-3ED7-413E-B17A-2627935574CB}"/>
    <cellStyle name="Millares 30 3 3 2 3 2" xfId="28623" xr:uid="{FAD61A1F-A801-41B5-8C8F-E5A11404E619}"/>
    <cellStyle name="Millares 30 3 3 2 4" xfId="24150" xr:uid="{E5D9EF8C-63EF-4DB9-9657-77D66C7770E8}"/>
    <cellStyle name="Millares 30 3 3 3" xfId="16332" xr:uid="{453F3E94-C841-47D3-8126-373EF5BE5936}"/>
    <cellStyle name="Millares 30 3 3 3 2" xfId="20805" xr:uid="{1C5AA288-A63C-48F0-A05D-A870493C072B}"/>
    <cellStyle name="Millares 30 3 3 3 2 2" xfId="29755" xr:uid="{D182F5B0-B365-4169-8B20-32894BD06079}"/>
    <cellStyle name="Millares 30 3 3 3 3" xfId="25282" xr:uid="{A626A5A4-0213-487A-855A-2D051E8583A9}"/>
    <cellStyle name="Millares 30 3 3 4" xfId="18556" xr:uid="{3A8D45F1-C2F5-4AC7-998F-D6546D7920DF}"/>
    <cellStyle name="Millares 30 3 3 4 2" xfId="27506" xr:uid="{C30DABE4-82FF-4326-89D7-4E2411205554}"/>
    <cellStyle name="Millares 30 3 3 5" xfId="23033" xr:uid="{A21093C1-15B8-4483-8B95-27E87637FC80}"/>
    <cellStyle name="Millares 30 3 4" xfId="14646" xr:uid="{35B44DFE-1CCB-4061-9415-F5F7CE93B939}"/>
    <cellStyle name="Millares 30 3 4 2" xfId="16895" xr:uid="{F826603F-2225-4BB7-A7F4-2C8CBBE7A09A}"/>
    <cellStyle name="Millares 30 3 4 2 2" xfId="21368" xr:uid="{8614EA83-46AC-4C17-BFA6-95DC13B42357}"/>
    <cellStyle name="Millares 30 3 4 2 2 2" xfId="30318" xr:uid="{1BFA2AF3-0158-4590-AECB-BBF253E4D2F5}"/>
    <cellStyle name="Millares 30 3 4 2 3" xfId="25845" xr:uid="{0FD4AD78-5966-4C1C-942F-59125C0AF688}"/>
    <cellStyle name="Millares 30 3 4 3" xfId="19119" xr:uid="{0FDECB04-F6FB-496F-8B7C-E13D6694369A}"/>
    <cellStyle name="Millares 30 3 4 3 2" xfId="28069" xr:uid="{F2196E36-58B3-40B1-B84A-134B49481E10}"/>
    <cellStyle name="Millares 30 3 4 4" xfId="23596" xr:uid="{781C07C6-4202-4DEC-82D2-E3E061BFF303}"/>
    <cellStyle name="Millares 30 3 5" xfId="15778" xr:uid="{EA908AC1-33CD-4A6E-8B37-091F40983D61}"/>
    <cellStyle name="Millares 30 3 5 2" xfId="20251" xr:uid="{6CE8F1C6-3D9C-4141-85CE-B4271E09A086}"/>
    <cellStyle name="Millares 30 3 5 2 2" xfId="29201" xr:uid="{251D1C5A-EEE5-4E87-BF84-86E60330A517}"/>
    <cellStyle name="Millares 30 3 5 3" xfId="24728" xr:uid="{08FB2C82-C9C6-41CD-9E1E-A6E6C2157CE8}"/>
    <cellStyle name="Millares 30 3 6" xfId="18002" xr:uid="{1FEAC96D-E7EB-420C-95AC-8EEB7BB1F25B}"/>
    <cellStyle name="Millares 30 3 6 2" xfId="26952" xr:uid="{A7DF4DDF-74B5-4F34-B6C8-030922588B2F}"/>
    <cellStyle name="Millares 30 3 7" xfId="22479" xr:uid="{96BDFF6D-997B-4469-B670-5C03AF2BDE84}"/>
    <cellStyle name="Millares 30 4" xfId="13669" xr:uid="{8C6BC3DA-4B3A-434C-87C5-A0FA71FC52CB}"/>
    <cellStyle name="Millares 30 4 2" xfId="14223" xr:uid="{20BF9C55-B1CF-44E9-B97B-21F9541C99A5}"/>
    <cellStyle name="Millares 30 4 2 2" xfId="15340" xr:uid="{4C99E706-AE4D-42E0-9B1A-BD4380C564FC}"/>
    <cellStyle name="Millares 30 4 2 2 2" xfId="17589" xr:uid="{27B2C152-A141-4379-8572-09EF717B02F3}"/>
    <cellStyle name="Millares 30 4 2 2 2 2" xfId="22062" xr:uid="{E0AAF0DF-F261-497C-A791-5CC1AC8EE825}"/>
    <cellStyle name="Millares 30 4 2 2 2 2 2" xfId="31012" xr:uid="{9177736F-E2B3-46CB-914E-0A4E5CF9F5C0}"/>
    <cellStyle name="Millares 30 4 2 2 2 3" xfId="26539" xr:uid="{F2819BBA-D0D5-4F74-A65A-40B36198B738}"/>
    <cellStyle name="Millares 30 4 2 2 3" xfId="19813" xr:uid="{42D6D1E0-ABB5-478B-8195-8EF3AB660AD6}"/>
    <cellStyle name="Millares 30 4 2 2 3 2" xfId="28763" xr:uid="{2128482D-555F-4C75-A4C7-1B980C473066}"/>
    <cellStyle name="Millares 30 4 2 2 4" xfId="24290" xr:uid="{C282EAEB-FF47-4896-BD1B-E148516CBD59}"/>
    <cellStyle name="Millares 30 4 2 3" xfId="16472" xr:uid="{3D80325C-FE96-4953-83B4-F41D83FB67EF}"/>
    <cellStyle name="Millares 30 4 2 3 2" xfId="20945" xr:uid="{495284EE-08D9-46E4-A9C0-C0EE551822EC}"/>
    <cellStyle name="Millares 30 4 2 3 2 2" xfId="29895" xr:uid="{3012A06B-6193-4DD4-8C35-263AF1D1CAA4}"/>
    <cellStyle name="Millares 30 4 2 3 3" xfId="25422" xr:uid="{31656332-7D14-40B0-91A9-437FAEF68F73}"/>
    <cellStyle name="Millares 30 4 2 4" xfId="18696" xr:uid="{B5DE9B56-32F5-4E18-9AA8-1E71905405F6}"/>
    <cellStyle name="Millares 30 4 2 4 2" xfId="27646" xr:uid="{059BB7A7-D99D-499A-925E-538AFEB56570}"/>
    <cellStyle name="Millares 30 4 2 5" xfId="23173" xr:uid="{A471B4D5-20D6-4849-9D69-96CE6AAB1C21}"/>
    <cellStyle name="Millares 30 4 3" xfId="14786" xr:uid="{AA9BB249-F248-4089-ABE1-9A8C098B08B0}"/>
    <cellStyle name="Millares 30 4 3 2" xfId="17035" xr:uid="{CB631F50-946A-40BE-9D2C-EEE091A02A82}"/>
    <cellStyle name="Millares 30 4 3 2 2" xfId="21508" xr:uid="{9594F856-FF9B-4412-8314-D2371B5B7017}"/>
    <cellStyle name="Millares 30 4 3 2 2 2" xfId="30458" xr:uid="{B2C00FFC-A8BC-48CF-A7F3-EBC7141CF351}"/>
    <cellStyle name="Millares 30 4 3 2 3" xfId="25985" xr:uid="{B334A7A9-E2FD-48E3-8184-C596950451E3}"/>
    <cellStyle name="Millares 30 4 3 3" xfId="19259" xr:uid="{A7E828F2-8952-412A-9202-B6F423CE1771}"/>
    <cellStyle name="Millares 30 4 3 3 2" xfId="28209" xr:uid="{5974A3E1-779D-4239-91D0-8394883CD7AD}"/>
    <cellStyle name="Millares 30 4 3 4" xfId="23736" xr:uid="{734FCBA5-CE84-4C01-B4FF-999BFDBF5B32}"/>
    <cellStyle name="Millares 30 4 4" xfId="15918" xr:uid="{FB5CC1CB-4823-49C2-916A-82C7FAC42C10}"/>
    <cellStyle name="Millares 30 4 4 2" xfId="20391" xr:uid="{097FD339-F699-4DF5-B419-10FD9C8E0348}"/>
    <cellStyle name="Millares 30 4 4 2 2" xfId="29341" xr:uid="{E4DBBA0D-BC26-41ED-8D7A-EA700283543A}"/>
    <cellStyle name="Millares 30 4 4 3" xfId="24868" xr:uid="{C3CE7207-5319-45D0-9B53-836E89487AEA}"/>
    <cellStyle name="Millares 30 4 5" xfId="18142" xr:uid="{25239FB8-C0D8-4F2C-A6CB-453F9CC42051}"/>
    <cellStyle name="Millares 30 4 5 2" xfId="27092" xr:uid="{1B9B6C21-568E-4C7C-9803-831AB4B66E57}"/>
    <cellStyle name="Millares 30 4 6" xfId="22619" xr:uid="{272E4A2F-4732-423C-BC5A-B969B9E32C8A}"/>
    <cellStyle name="Millares 30 5" xfId="13943" xr:uid="{2D7F55A7-D365-4425-A67D-1CF978810E53}"/>
    <cellStyle name="Millares 30 5 2" xfId="15060" xr:uid="{528473DE-C771-42F3-A9D4-759DBD5885D2}"/>
    <cellStyle name="Millares 30 5 2 2" xfId="17309" xr:uid="{96F74225-8D51-4D79-9FD7-C5978D33D6FA}"/>
    <cellStyle name="Millares 30 5 2 2 2" xfId="21782" xr:uid="{5D9D3782-FDC9-417E-AB66-67B1C6ABF502}"/>
    <cellStyle name="Millares 30 5 2 2 2 2" xfId="30732" xr:uid="{CBEA392E-871E-44B8-9741-75A523699D1E}"/>
    <cellStyle name="Millares 30 5 2 2 3" xfId="26259" xr:uid="{E6D6B3EF-60BC-447D-9C54-755DBE1B7AC8}"/>
    <cellStyle name="Millares 30 5 2 3" xfId="19533" xr:uid="{3C0473FE-E2EF-4B88-85B8-741D02BA4E01}"/>
    <cellStyle name="Millares 30 5 2 3 2" xfId="28483" xr:uid="{506D20E6-6346-43F6-9F19-D2CB722AE567}"/>
    <cellStyle name="Millares 30 5 2 4" xfId="24010" xr:uid="{82367A53-C63F-4757-814D-B0149DD2141B}"/>
    <cellStyle name="Millares 30 5 3" xfId="16192" xr:uid="{D10C7655-6F9D-4735-A8AB-777DC7FE837C}"/>
    <cellStyle name="Millares 30 5 3 2" xfId="20665" xr:uid="{78C90DC6-C55D-426C-8D09-BF95E6BECDE7}"/>
    <cellStyle name="Millares 30 5 3 2 2" xfId="29615" xr:uid="{2B46A1B9-5623-4DE4-AD1C-B2EB4690144F}"/>
    <cellStyle name="Millares 30 5 3 3" xfId="25142" xr:uid="{EFA47573-03F1-44A8-AF7A-22DA9A6EFA24}"/>
    <cellStyle name="Millares 30 5 4" xfId="18416" xr:uid="{3F4AFCF7-1F73-47FC-9B14-919A9D10D981}"/>
    <cellStyle name="Millares 30 5 4 2" xfId="27366" xr:uid="{D0DE61BB-619C-41AD-B0F7-63CCCA4A0549}"/>
    <cellStyle name="Millares 30 5 5" xfId="22893" xr:uid="{70F0392A-2250-4BEC-8B6B-BA463A99C0B2}"/>
    <cellStyle name="Millares 30 6" xfId="14506" xr:uid="{676D0141-24A3-48DB-B68B-487BDD90F213}"/>
    <cellStyle name="Millares 30 6 2" xfId="16755" xr:uid="{48B40131-7219-48A6-9018-49835A5981E2}"/>
    <cellStyle name="Millares 30 6 2 2" xfId="21228" xr:uid="{6E78BE21-6A82-40F8-AE1C-FC4F2B352BD6}"/>
    <cellStyle name="Millares 30 6 2 2 2" xfId="30178" xr:uid="{58BC9781-58B7-4971-9762-586CA064AD65}"/>
    <cellStyle name="Millares 30 6 2 3" xfId="25705" xr:uid="{7EFE90C5-D59C-4A0F-88FB-79325C17E3B4}"/>
    <cellStyle name="Millares 30 6 3" xfId="18979" xr:uid="{6169FB51-3AA9-4ECD-9318-D6288B1659A5}"/>
    <cellStyle name="Millares 30 6 3 2" xfId="27929" xr:uid="{B10AC44F-FA33-430D-AD21-57612AC68B57}"/>
    <cellStyle name="Millares 30 6 4" xfId="23456" xr:uid="{4232AF45-5C24-45B1-ADA4-A7EA3E7319CC}"/>
    <cellStyle name="Millares 30 7" xfId="15638" xr:uid="{B440972A-DE85-4BED-9B87-99E52E9B65A0}"/>
    <cellStyle name="Millares 30 7 2" xfId="20111" xr:uid="{FB55389B-FA83-4A5A-BFC5-C3A4A36275FB}"/>
    <cellStyle name="Millares 30 7 2 2" xfId="29061" xr:uid="{BE0B1077-0A16-46C6-B963-D1801B98A37C}"/>
    <cellStyle name="Millares 30 7 3" xfId="24588" xr:uid="{E3BFDC16-6AB4-49B3-B07D-66D32C3097B4}"/>
    <cellStyle name="Millares 30 8" xfId="17862" xr:uid="{2961AAD6-3C24-4EE0-9945-97C58E3035E7}"/>
    <cellStyle name="Millares 30 8 2" xfId="26812" xr:uid="{D6734BC6-6065-4D4A-8840-77AE9B4BA7E3}"/>
    <cellStyle name="Millares 30 9" xfId="22339" xr:uid="{DDF0A736-F0AC-479A-A324-FE7D4A87F1F0}"/>
    <cellStyle name="Millares 31" xfId="13385" xr:uid="{CE02FED4-80F6-4685-AFE3-64B21F199D3C}"/>
    <cellStyle name="Millares 31 2" xfId="13458" xr:uid="{98CA40AA-EDFA-441F-B6EB-FFE3136C3F11}"/>
    <cellStyle name="Millares 31 2 2" xfId="13598" xr:uid="{7EC7FF99-F32B-438F-9961-A70BF2D82B4E}"/>
    <cellStyle name="Millares 31 2 2 2" xfId="13878" xr:uid="{FA4490F7-E8C5-4B68-BA4D-0B324E63456A}"/>
    <cellStyle name="Millares 31 2 2 2 2" xfId="14432" xr:uid="{80F81A0F-3592-4BDB-8C8D-D3EA9564E3C3}"/>
    <cellStyle name="Millares 31 2 2 2 2 2" xfId="15549" xr:uid="{6DE41024-8150-49C8-AF55-CCB0988E7ACA}"/>
    <cellStyle name="Millares 31 2 2 2 2 2 2" xfId="17798" xr:uid="{DEC71B14-9A86-4B1B-A28F-79B6164E0671}"/>
    <cellStyle name="Millares 31 2 2 2 2 2 2 2" xfId="22271" xr:uid="{2DFD0337-0ED0-4D7B-AF88-5A30F4E4E3A1}"/>
    <cellStyle name="Millares 31 2 2 2 2 2 2 2 2" xfId="31221" xr:uid="{CAFAF9EB-C721-434A-80E7-A199CE47E434}"/>
    <cellStyle name="Millares 31 2 2 2 2 2 2 3" xfId="26748" xr:uid="{448D01F8-23FA-4110-ACD1-773B66CCA7C9}"/>
    <cellStyle name="Millares 31 2 2 2 2 2 3" xfId="20022" xr:uid="{B34DB996-2395-4BB7-90D2-9FD0959BE7DF}"/>
    <cellStyle name="Millares 31 2 2 2 2 2 3 2" xfId="28972" xr:uid="{46C74416-F689-40A9-AE0C-81296C7EAFC8}"/>
    <cellStyle name="Millares 31 2 2 2 2 2 4" xfId="24499" xr:uid="{F797CF8F-7782-44E1-BCD4-017913D41F2E}"/>
    <cellStyle name="Millares 31 2 2 2 2 3" xfId="16681" xr:uid="{62E8804F-B214-4373-9E2B-AD4BAF9850C6}"/>
    <cellStyle name="Millares 31 2 2 2 2 3 2" xfId="21154" xr:uid="{F8DDBCB7-7968-4066-85BF-4C05A9950882}"/>
    <cellStyle name="Millares 31 2 2 2 2 3 2 2" xfId="30104" xr:uid="{A79EBDF7-4327-4C52-A1D7-3E085B4F4FC6}"/>
    <cellStyle name="Millares 31 2 2 2 2 3 3" xfId="25631" xr:uid="{3E2BE53D-5BA4-4202-BE87-C2EB05B5BDA0}"/>
    <cellStyle name="Millares 31 2 2 2 2 4" xfId="18905" xr:uid="{251E83ED-4144-45ED-9385-830C81985AFB}"/>
    <cellStyle name="Millares 31 2 2 2 2 4 2" xfId="27855" xr:uid="{7B971B7C-913B-4110-BBFD-8371C76AB5C5}"/>
    <cellStyle name="Millares 31 2 2 2 2 5" xfId="23382" xr:uid="{546E3CDF-F9AC-4C36-91ED-96480D68AA3D}"/>
    <cellStyle name="Millares 31 2 2 2 3" xfId="14995" xr:uid="{E6EF97EB-D18E-4833-AB23-AF493D3C980D}"/>
    <cellStyle name="Millares 31 2 2 2 3 2" xfId="17244" xr:uid="{D97F5D86-51D5-4B80-8A79-127F73286284}"/>
    <cellStyle name="Millares 31 2 2 2 3 2 2" xfId="21717" xr:uid="{6742A130-E87A-4FD6-8555-841C010B7DE3}"/>
    <cellStyle name="Millares 31 2 2 2 3 2 2 2" xfId="30667" xr:uid="{72DA8496-102F-4B48-A613-3DCE19388BFA}"/>
    <cellStyle name="Millares 31 2 2 2 3 2 3" xfId="26194" xr:uid="{1C67526D-3DB0-46E0-9BB8-F260B33F8755}"/>
    <cellStyle name="Millares 31 2 2 2 3 3" xfId="19468" xr:uid="{56779BDF-DD27-404B-A378-94A88E094821}"/>
    <cellStyle name="Millares 31 2 2 2 3 3 2" xfId="28418" xr:uid="{4013E861-65FF-429E-A732-5FA376AAD1DD}"/>
    <cellStyle name="Millares 31 2 2 2 3 4" xfId="23945" xr:uid="{4C980BD7-AD80-4F71-9EE4-4005D8649F12}"/>
    <cellStyle name="Millares 31 2 2 2 4" xfId="16127" xr:uid="{EF6085F9-35FB-416D-8DE0-E744967BDABD}"/>
    <cellStyle name="Millares 31 2 2 2 4 2" xfId="20600" xr:uid="{8A99D616-91D0-49FA-81E9-CA3F59108035}"/>
    <cellStyle name="Millares 31 2 2 2 4 2 2" xfId="29550" xr:uid="{6D83935D-1D3A-4B70-BD32-219C7A834DD2}"/>
    <cellStyle name="Millares 31 2 2 2 4 3" xfId="25077" xr:uid="{BEAC8378-1D34-4209-B378-F13DC5DAD5EA}"/>
    <cellStyle name="Millares 31 2 2 2 5" xfId="18351" xr:uid="{363060AE-5442-4475-B1C7-0DA5B0D8AFAE}"/>
    <cellStyle name="Millares 31 2 2 2 5 2" xfId="27301" xr:uid="{CBF930AF-3A93-408F-B7B5-A59FB44EEC61}"/>
    <cellStyle name="Millares 31 2 2 2 6" xfId="22828" xr:uid="{11975C86-D2BD-4DDB-92DD-C5E7C874AB08}"/>
    <cellStyle name="Millares 31 2 2 3" xfId="14152" xr:uid="{692E9E0E-8E15-4577-A1F8-FF7ECB6E267C}"/>
    <cellStyle name="Millares 31 2 2 3 2" xfId="15269" xr:uid="{DDCA533D-DADB-45FC-AF2C-463078C64BBD}"/>
    <cellStyle name="Millares 31 2 2 3 2 2" xfId="17518" xr:uid="{8F6BAF39-6EA9-4C69-BA04-71C75AAE5B22}"/>
    <cellStyle name="Millares 31 2 2 3 2 2 2" xfId="21991" xr:uid="{A0C465EF-CE45-43E2-8BE0-F557FC67C379}"/>
    <cellStyle name="Millares 31 2 2 3 2 2 2 2" xfId="30941" xr:uid="{D464351F-CEAD-4AFD-95E4-55E4B7B212EE}"/>
    <cellStyle name="Millares 31 2 2 3 2 2 3" xfId="26468" xr:uid="{98E51F0E-06F4-4626-8A56-6935D724B3C2}"/>
    <cellStyle name="Millares 31 2 2 3 2 3" xfId="19742" xr:uid="{38D2FA2D-F41D-4E66-A975-DF769621B54F}"/>
    <cellStyle name="Millares 31 2 2 3 2 3 2" xfId="28692" xr:uid="{07F203FC-8300-445B-82DB-14247C3EBE08}"/>
    <cellStyle name="Millares 31 2 2 3 2 4" xfId="24219" xr:uid="{1E92613E-8E40-4383-952E-587C55C126CB}"/>
    <cellStyle name="Millares 31 2 2 3 3" xfId="16401" xr:uid="{4F76F1D4-DD52-4CFF-9C67-F244A5147E2F}"/>
    <cellStyle name="Millares 31 2 2 3 3 2" xfId="20874" xr:uid="{A0D23C3C-7036-4E11-90A3-E792E58415DC}"/>
    <cellStyle name="Millares 31 2 2 3 3 2 2" xfId="29824" xr:uid="{96ED491E-5620-41C9-8EEB-C6DFB8F7E71A}"/>
    <cellStyle name="Millares 31 2 2 3 3 3" xfId="25351" xr:uid="{E2E47900-1E79-4801-84B0-B7EB4602D504}"/>
    <cellStyle name="Millares 31 2 2 3 4" xfId="18625" xr:uid="{BF33CBCD-DB70-498B-94F6-7E90571D59F9}"/>
    <cellStyle name="Millares 31 2 2 3 4 2" xfId="27575" xr:uid="{2F7BC3C3-DA32-41CD-92D0-B17711EDFF96}"/>
    <cellStyle name="Millares 31 2 2 3 5" xfId="23102" xr:uid="{53E0CA77-5135-43F2-BC01-54B1BDFD911F}"/>
    <cellStyle name="Millares 31 2 2 4" xfId="14715" xr:uid="{D71B9EA1-2390-4226-8470-1015E8CFE26A}"/>
    <cellStyle name="Millares 31 2 2 4 2" xfId="16964" xr:uid="{8DE057B0-A3A6-44FF-9E63-56867C9C49F4}"/>
    <cellStyle name="Millares 31 2 2 4 2 2" xfId="21437" xr:uid="{0173554A-5C7B-4816-91A2-4A32BAF9F850}"/>
    <cellStyle name="Millares 31 2 2 4 2 2 2" xfId="30387" xr:uid="{091780F4-603F-400C-831D-2AF8FADD1C97}"/>
    <cellStyle name="Millares 31 2 2 4 2 3" xfId="25914" xr:uid="{15C51A62-BB30-4B38-B57F-5E0730C689EB}"/>
    <cellStyle name="Millares 31 2 2 4 3" xfId="19188" xr:uid="{C59C60AE-B18C-46FE-98FD-70BA208CE416}"/>
    <cellStyle name="Millares 31 2 2 4 3 2" xfId="28138" xr:uid="{81F3871F-B7BF-495A-AEA7-65A97C2107CD}"/>
    <cellStyle name="Millares 31 2 2 4 4" xfId="23665" xr:uid="{2EEEBE3C-0A96-449E-BCE2-12FB005D7805}"/>
    <cellStyle name="Millares 31 2 2 5" xfId="15847" xr:uid="{B8C9E9A0-BD1D-4657-9EDA-57F39F27BA2E}"/>
    <cellStyle name="Millares 31 2 2 5 2" xfId="20320" xr:uid="{5E202423-2111-4CB2-9C39-B76C0242971D}"/>
    <cellStyle name="Millares 31 2 2 5 2 2" xfId="29270" xr:uid="{C5436CDF-25FD-4CE7-95EF-B869DDE71336}"/>
    <cellStyle name="Millares 31 2 2 5 3" xfId="24797" xr:uid="{AF93CBE7-4969-41AB-A95E-BF410D61B3D4}"/>
    <cellStyle name="Millares 31 2 2 6" xfId="18071" xr:uid="{573E01FD-72F0-426B-8D9C-F5E0C3112EAE}"/>
    <cellStyle name="Millares 31 2 2 6 2" xfId="27021" xr:uid="{D3D51CEB-F1AD-4B92-828D-45AB29D75366}"/>
    <cellStyle name="Millares 31 2 2 7" xfId="22548" xr:uid="{8ED0D633-0789-436F-9A26-8C8F041FA613}"/>
    <cellStyle name="Millares 31 2 3" xfId="13738" xr:uid="{CEAFF945-3F50-4A6B-A19C-23A5A79416D4}"/>
    <cellStyle name="Millares 31 2 3 2" xfId="14292" xr:uid="{1D43744C-E575-45D5-AE4D-8C412719B5E8}"/>
    <cellStyle name="Millares 31 2 3 2 2" xfId="15409" xr:uid="{36F3D681-FB12-4D2B-98FE-A8F45E16A8EE}"/>
    <cellStyle name="Millares 31 2 3 2 2 2" xfId="17658" xr:uid="{F91642CB-DA23-4295-8440-1FDA1064432D}"/>
    <cellStyle name="Millares 31 2 3 2 2 2 2" xfId="22131" xr:uid="{DC4546A7-91EA-4705-996B-EE0BC1088D49}"/>
    <cellStyle name="Millares 31 2 3 2 2 2 2 2" xfId="31081" xr:uid="{71EA4215-666C-40BE-9E49-69DBD58759EA}"/>
    <cellStyle name="Millares 31 2 3 2 2 2 3" xfId="26608" xr:uid="{CD4B695F-AEB2-4E10-B729-7BE624EEE701}"/>
    <cellStyle name="Millares 31 2 3 2 2 3" xfId="19882" xr:uid="{C869727A-6B94-4A36-9B40-5E876F7F9436}"/>
    <cellStyle name="Millares 31 2 3 2 2 3 2" xfId="28832" xr:uid="{176798AB-0B2E-48A5-9FD6-B22EECD8384E}"/>
    <cellStyle name="Millares 31 2 3 2 2 4" xfId="24359" xr:uid="{2B1CC7D4-BB7A-429F-A126-FFE27E18662A}"/>
    <cellStyle name="Millares 31 2 3 2 3" xfId="16541" xr:uid="{506512E2-479D-479E-8325-06E423314D2F}"/>
    <cellStyle name="Millares 31 2 3 2 3 2" xfId="21014" xr:uid="{C109EC4E-F3D2-4E61-9A61-3FB11B857291}"/>
    <cellStyle name="Millares 31 2 3 2 3 2 2" xfId="29964" xr:uid="{0FCA625B-1974-43C4-9333-5EDA6A7D2CFA}"/>
    <cellStyle name="Millares 31 2 3 2 3 3" xfId="25491" xr:uid="{C7D72331-F156-4D73-8E5C-596D2842C37A}"/>
    <cellStyle name="Millares 31 2 3 2 4" xfId="18765" xr:uid="{9D4D33E0-8C3F-4051-8B28-5335DCC84518}"/>
    <cellStyle name="Millares 31 2 3 2 4 2" xfId="27715" xr:uid="{C8CB42A7-55FF-48D6-9934-06501FDCB647}"/>
    <cellStyle name="Millares 31 2 3 2 5" xfId="23242" xr:uid="{A90FD280-E46B-45B8-805A-1B7E62055F08}"/>
    <cellStyle name="Millares 31 2 3 3" xfId="14855" xr:uid="{5BB8A8BF-6D72-40D1-A064-59167AB7DD31}"/>
    <cellStyle name="Millares 31 2 3 3 2" xfId="17104" xr:uid="{E7803235-487B-447B-A4F7-5C78D8DF0933}"/>
    <cellStyle name="Millares 31 2 3 3 2 2" xfId="21577" xr:uid="{3B585306-DB41-4363-82AB-682F5EBFF17E}"/>
    <cellStyle name="Millares 31 2 3 3 2 2 2" xfId="30527" xr:uid="{9EC70785-D32D-488F-A531-5FBE565C8142}"/>
    <cellStyle name="Millares 31 2 3 3 2 3" xfId="26054" xr:uid="{F77763C4-7E25-4A2F-ACBD-4B81FBFDE921}"/>
    <cellStyle name="Millares 31 2 3 3 3" xfId="19328" xr:uid="{3061434D-150A-45C3-A634-8782FF88691B}"/>
    <cellStyle name="Millares 31 2 3 3 3 2" xfId="28278" xr:uid="{0B41C3B9-CD67-4A45-A922-B1AA3647F6AD}"/>
    <cellStyle name="Millares 31 2 3 3 4" xfId="23805" xr:uid="{69B7B12B-1011-4D2C-BE4D-AB747AB24AB9}"/>
    <cellStyle name="Millares 31 2 3 4" xfId="15987" xr:uid="{6C622B3D-495F-4881-A608-56B3777C43F4}"/>
    <cellStyle name="Millares 31 2 3 4 2" xfId="20460" xr:uid="{A82C1CDC-A0D0-440A-B095-34B9DCA01765}"/>
    <cellStyle name="Millares 31 2 3 4 2 2" xfId="29410" xr:uid="{FD0E5428-91EC-4486-9BB0-3B0EF1588AE6}"/>
    <cellStyle name="Millares 31 2 3 4 3" xfId="24937" xr:uid="{026182C6-811E-4440-86E4-1ECED57099B9}"/>
    <cellStyle name="Millares 31 2 3 5" xfId="18211" xr:uid="{8B385896-0A41-476A-81DE-4D8F92372837}"/>
    <cellStyle name="Millares 31 2 3 5 2" xfId="27161" xr:uid="{69CFA517-8812-46F6-A4DF-30278600A5B3}"/>
    <cellStyle name="Millares 31 2 3 6" xfId="22688" xr:uid="{85A639DC-0E12-45DA-9775-6699F871CA26}"/>
    <cellStyle name="Millares 31 2 4" xfId="14012" xr:uid="{94B6561F-293F-4F10-A6DD-B19C3AAA1016}"/>
    <cellStyle name="Millares 31 2 4 2" xfId="15129" xr:uid="{D0880487-C613-4B46-9765-1245E8A1BB9A}"/>
    <cellStyle name="Millares 31 2 4 2 2" xfId="17378" xr:uid="{EB89FFA9-928C-44CE-819D-187ACD767E96}"/>
    <cellStyle name="Millares 31 2 4 2 2 2" xfId="21851" xr:uid="{88BA37D2-6D72-45A3-8B37-48E58A9D903B}"/>
    <cellStyle name="Millares 31 2 4 2 2 2 2" xfId="30801" xr:uid="{14DEEEBF-D4E7-486E-97E5-7624657419C4}"/>
    <cellStyle name="Millares 31 2 4 2 2 3" xfId="26328" xr:uid="{B70388C9-99E4-4D55-B8B0-D38E722892FB}"/>
    <cellStyle name="Millares 31 2 4 2 3" xfId="19602" xr:uid="{925AC80B-4D82-4D4F-86ED-3170281FBC6C}"/>
    <cellStyle name="Millares 31 2 4 2 3 2" xfId="28552" xr:uid="{AF93B80E-30E2-4FA4-9926-C2BE438AC19E}"/>
    <cellStyle name="Millares 31 2 4 2 4" xfId="24079" xr:uid="{99B05154-D4E3-4D94-8693-B35E9FB66C4C}"/>
    <cellStyle name="Millares 31 2 4 3" xfId="16261" xr:uid="{5317ADA0-2AB6-4F44-9A3C-95779F164C43}"/>
    <cellStyle name="Millares 31 2 4 3 2" xfId="20734" xr:uid="{CE6478EA-3EB9-4DA7-A19D-5A35E76563FB}"/>
    <cellStyle name="Millares 31 2 4 3 2 2" xfId="29684" xr:uid="{0B536AB6-6E46-47A7-8890-027BE1F67FEF}"/>
    <cellStyle name="Millares 31 2 4 3 3" xfId="25211" xr:uid="{0FD0A3C4-3572-48E1-B41E-E760570123E2}"/>
    <cellStyle name="Millares 31 2 4 4" xfId="18485" xr:uid="{DE419DE9-AE31-4EB4-BDFA-14FACFBE2F91}"/>
    <cellStyle name="Millares 31 2 4 4 2" xfId="27435" xr:uid="{F8754CB8-4F6C-4EB8-949A-A817596E87DF}"/>
    <cellStyle name="Millares 31 2 4 5" xfId="22962" xr:uid="{BAA9145C-EC39-4BB8-BBAE-01E8B8750273}"/>
    <cellStyle name="Millares 31 2 5" xfId="14575" xr:uid="{B3E68C50-67E6-401A-A932-C8FD59466B6D}"/>
    <cellStyle name="Millares 31 2 5 2" xfId="16824" xr:uid="{471C11CF-D24D-48D9-A585-8147214E57B2}"/>
    <cellStyle name="Millares 31 2 5 2 2" xfId="21297" xr:uid="{D9E985FA-C2EF-4E10-AC2A-D89A828F6961}"/>
    <cellStyle name="Millares 31 2 5 2 2 2" xfId="30247" xr:uid="{2C2C1089-14AE-4358-83FD-C1C3736C19B5}"/>
    <cellStyle name="Millares 31 2 5 2 3" xfId="25774" xr:uid="{1295CCE7-3315-4D6B-8F10-FD42FECF14FE}"/>
    <cellStyle name="Millares 31 2 5 3" xfId="19048" xr:uid="{5059A220-CD74-4684-B00F-04CEDB45E2E4}"/>
    <cellStyle name="Millares 31 2 5 3 2" xfId="27998" xr:uid="{E651F0CA-8F20-4B9C-94A3-461266E23265}"/>
    <cellStyle name="Millares 31 2 5 4" xfId="23525" xr:uid="{60769FD4-7160-436D-83B3-8DB7954685FF}"/>
    <cellStyle name="Millares 31 2 6" xfId="15707" xr:uid="{008F96F5-BA81-4A56-8E4D-E5913F940E22}"/>
    <cellStyle name="Millares 31 2 6 2" xfId="20180" xr:uid="{A4924D75-F906-4609-B800-345E344C6D4E}"/>
    <cellStyle name="Millares 31 2 6 2 2" xfId="29130" xr:uid="{2280687F-6B93-4EE2-BC23-7077E925F361}"/>
    <cellStyle name="Millares 31 2 6 3" xfId="24657" xr:uid="{6C69A87F-8F4D-4ECA-9E74-A21DB5D03772}"/>
    <cellStyle name="Millares 31 2 7" xfId="17931" xr:uid="{C2DDB10F-C680-43C4-B214-B6D25ED60F3E}"/>
    <cellStyle name="Millares 31 2 7 2" xfId="26881" xr:uid="{92AA37DC-3741-411A-894E-D2F64457818A}"/>
    <cellStyle name="Millares 31 2 8" xfId="22408" xr:uid="{79B30E09-070E-40E2-BDEB-D9F08A0AB2FF}"/>
    <cellStyle name="Millares 31 3" xfId="13525" xr:uid="{7E8A62B4-D563-4D2E-9AEA-52D523F8208C}"/>
    <cellStyle name="Millares 31 3 2" xfId="13805" xr:uid="{FD24744D-B5AB-4EC3-B3B2-C56C4AC8ECFE}"/>
    <cellStyle name="Millares 31 3 2 2" xfId="14359" xr:uid="{1A12A520-001B-4C21-BE8B-922923EED049}"/>
    <cellStyle name="Millares 31 3 2 2 2" xfId="15476" xr:uid="{9C845D7D-0800-478E-AF79-47F98C546207}"/>
    <cellStyle name="Millares 31 3 2 2 2 2" xfId="17725" xr:uid="{0392FDC1-DF57-4B50-9231-D7F885D6B0AF}"/>
    <cellStyle name="Millares 31 3 2 2 2 2 2" xfId="22198" xr:uid="{C4F41045-0AEF-45B9-B5FA-BAA8456353EA}"/>
    <cellStyle name="Millares 31 3 2 2 2 2 2 2" xfId="31148" xr:uid="{29268E2D-14D0-431F-89FA-355A05AC145C}"/>
    <cellStyle name="Millares 31 3 2 2 2 2 3" xfId="26675" xr:uid="{CE8E2427-6A44-492F-974F-3C81AAF4595B}"/>
    <cellStyle name="Millares 31 3 2 2 2 3" xfId="19949" xr:uid="{1DD403FA-2F72-48F0-9900-CC06CA415D6B}"/>
    <cellStyle name="Millares 31 3 2 2 2 3 2" xfId="28899" xr:uid="{F2214855-5A5A-483F-81A0-C8C1FEEDDF1B}"/>
    <cellStyle name="Millares 31 3 2 2 2 4" xfId="24426" xr:uid="{4E7DDA34-AA4B-40A3-BEA9-55F088C97889}"/>
    <cellStyle name="Millares 31 3 2 2 3" xfId="16608" xr:uid="{9BF1EC38-AE5C-4B22-9211-3E2578C86F2F}"/>
    <cellStyle name="Millares 31 3 2 2 3 2" xfId="21081" xr:uid="{DF4024E5-5152-411C-A6A9-AE53380F38D0}"/>
    <cellStyle name="Millares 31 3 2 2 3 2 2" xfId="30031" xr:uid="{04C36165-2BC2-40A0-8947-358B039E96C2}"/>
    <cellStyle name="Millares 31 3 2 2 3 3" xfId="25558" xr:uid="{161B6C7B-4915-4F79-A040-A92C7C736E76}"/>
    <cellStyle name="Millares 31 3 2 2 4" xfId="18832" xr:uid="{B6D841B2-540E-43CF-BE8F-6BA80800C90B}"/>
    <cellStyle name="Millares 31 3 2 2 4 2" xfId="27782" xr:uid="{E989793B-4D27-40EC-89C5-42D90D720ECA}"/>
    <cellStyle name="Millares 31 3 2 2 5" xfId="23309" xr:uid="{9030DE45-61A5-4109-A613-F637968D7671}"/>
    <cellStyle name="Millares 31 3 2 3" xfId="14922" xr:uid="{7909C262-52E8-43DA-9673-C8A9F5F0D4B8}"/>
    <cellStyle name="Millares 31 3 2 3 2" xfId="17171" xr:uid="{28558742-B27D-41F2-A232-F1A484D83E87}"/>
    <cellStyle name="Millares 31 3 2 3 2 2" xfId="21644" xr:uid="{0E52AB51-5B4A-47B8-BF6E-259E57696B98}"/>
    <cellStyle name="Millares 31 3 2 3 2 2 2" xfId="30594" xr:uid="{8D13F074-7BA2-441D-BD36-6094632AFE45}"/>
    <cellStyle name="Millares 31 3 2 3 2 3" xfId="26121" xr:uid="{5F437628-E2A0-414E-9DE5-258936DB85B8}"/>
    <cellStyle name="Millares 31 3 2 3 3" xfId="19395" xr:uid="{17081DEE-1020-4D9F-B3DE-C0B5BAFFF354}"/>
    <cellStyle name="Millares 31 3 2 3 3 2" xfId="28345" xr:uid="{D1B2AC9C-C85E-4D1A-B6A9-E8B0301B92B4}"/>
    <cellStyle name="Millares 31 3 2 3 4" xfId="23872" xr:uid="{E154D935-A57E-4048-860E-5B1F0848BF83}"/>
    <cellStyle name="Millares 31 3 2 4" xfId="16054" xr:uid="{40F9DE76-BC2E-43DC-AF54-D3DA820AD87F}"/>
    <cellStyle name="Millares 31 3 2 4 2" xfId="20527" xr:uid="{D189F46E-1404-46CF-9F69-B8D90B6E1296}"/>
    <cellStyle name="Millares 31 3 2 4 2 2" xfId="29477" xr:uid="{84A14233-4617-4D67-A8C2-51D6D5A998BD}"/>
    <cellStyle name="Millares 31 3 2 4 3" xfId="25004" xr:uid="{30E81F99-CD43-4BBA-8E06-D8DF4FA317DF}"/>
    <cellStyle name="Millares 31 3 2 5" xfId="18278" xr:uid="{742576DD-94E5-45EF-B165-3AC87D0D90C2}"/>
    <cellStyle name="Millares 31 3 2 5 2" xfId="27228" xr:uid="{50042F2C-7411-4918-85F1-2543FB2BAB1C}"/>
    <cellStyle name="Millares 31 3 2 6" xfId="22755" xr:uid="{9387BEFA-B999-472B-A973-88F801F2A8A3}"/>
    <cellStyle name="Millares 31 3 3" xfId="14079" xr:uid="{5AF48F1B-BD94-49A9-B19F-C5F7AD8F604E}"/>
    <cellStyle name="Millares 31 3 3 2" xfId="15196" xr:uid="{5F1465AE-648C-41CD-B50E-BC2C01A53D40}"/>
    <cellStyle name="Millares 31 3 3 2 2" xfId="17445" xr:uid="{92A17EDB-C317-4D3A-9A1D-4E11DEEA1A9F}"/>
    <cellStyle name="Millares 31 3 3 2 2 2" xfId="21918" xr:uid="{C8B64F61-70A7-4D3D-8FC5-1DDF582F30CE}"/>
    <cellStyle name="Millares 31 3 3 2 2 2 2" xfId="30868" xr:uid="{1B8373C8-036E-4F03-A5AF-9375392B730C}"/>
    <cellStyle name="Millares 31 3 3 2 2 3" xfId="26395" xr:uid="{23DDF4B9-830D-4F01-99E4-448C873FC716}"/>
    <cellStyle name="Millares 31 3 3 2 3" xfId="19669" xr:uid="{5E25AFB1-A2F3-4C9E-9A59-68B3EA8A0D90}"/>
    <cellStyle name="Millares 31 3 3 2 3 2" xfId="28619" xr:uid="{C6BCF1E9-B3D2-4994-B168-06BCAE54FDE3}"/>
    <cellStyle name="Millares 31 3 3 2 4" xfId="24146" xr:uid="{F056AFAE-3161-4BBA-85B8-0A4794E13F8E}"/>
    <cellStyle name="Millares 31 3 3 3" xfId="16328" xr:uid="{EC445889-C096-44C5-A64C-6D9BD0D87E3B}"/>
    <cellStyle name="Millares 31 3 3 3 2" xfId="20801" xr:uid="{AC020B9D-5FA2-4618-B8F7-1C7CF218CE28}"/>
    <cellStyle name="Millares 31 3 3 3 2 2" xfId="29751" xr:uid="{A66E3E49-CAA9-4568-8A1A-0A837818C3D4}"/>
    <cellStyle name="Millares 31 3 3 3 3" xfId="25278" xr:uid="{F36C0E24-1286-4904-8CF4-9340C83ECCC2}"/>
    <cellStyle name="Millares 31 3 3 4" xfId="18552" xr:uid="{B0554309-E5A6-499C-845B-0123CD3523AA}"/>
    <cellStyle name="Millares 31 3 3 4 2" xfId="27502" xr:uid="{296837A5-138B-4D2B-9DC7-8AD559D4DE00}"/>
    <cellStyle name="Millares 31 3 3 5" xfId="23029" xr:uid="{4AFE9D90-C99B-4BCD-A4C0-9D0D3217777A}"/>
    <cellStyle name="Millares 31 3 4" xfId="14642" xr:uid="{667A474A-60C6-4310-98BC-729E26A56D3D}"/>
    <cellStyle name="Millares 31 3 4 2" xfId="16891" xr:uid="{A3EC7977-A65D-4601-A343-0B1405C06A94}"/>
    <cellStyle name="Millares 31 3 4 2 2" xfId="21364" xr:uid="{2C464B35-F1C3-4EF6-915F-764888AE1DE9}"/>
    <cellStyle name="Millares 31 3 4 2 2 2" xfId="30314" xr:uid="{3478195A-9982-4FFE-9D6A-720A4AE89D8B}"/>
    <cellStyle name="Millares 31 3 4 2 3" xfId="25841" xr:uid="{2688A27F-C81B-4106-A45C-50D89DE2181F}"/>
    <cellStyle name="Millares 31 3 4 3" xfId="19115" xr:uid="{E5E5A10A-6265-4D39-8448-6E43AD405E74}"/>
    <cellStyle name="Millares 31 3 4 3 2" xfId="28065" xr:uid="{5CB20BE1-EB53-44CE-850D-E5C8D63A6CB0}"/>
    <cellStyle name="Millares 31 3 4 4" xfId="23592" xr:uid="{A38052E0-B2D5-4EF3-BFD1-2B73E8CE28F2}"/>
    <cellStyle name="Millares 31 3 5" xfId="15774" xr:uid="{02E9C3AD-122D-4FB4-B022-BFB392914254}"/>
    <cellStyle name="Millares 31 3 5 2" xfId="20247" xr:uid="{B4865B6F-7504-4B69-A639-0A4A7323AB83}"/>
    <cellStyle name="Millares 31 3 5 2 2" xfId="29197" xr:uid="{C335CA94-A38D-4FEA-9F2E-BBDE12123FFF}"/>
    <cellStyle name="Millares 31 3 5 3" xfId="24724" xr:uid="{3743A3B3-9D2A-4815-80D7-DE129E76F718}"/>
    <cellStyle name="Millares 31 3 6" xfId="17998" xr:uid="{120D875F-BAF7-4683-9CF8-1515DA7C72B0}"/>
    <cellStyle name="Millares 31 3 6 2" xfId="26948" xr:uid="{B4DE889B-5125-4D58-A952-938DFECBC9E4}"/>
    <cellStyle name="Millares 31 3 7" xfId="22475" xr:uid="{EB9A7870-62EC-45EC-ABC8-D0C8B2F31B5D}"/>
    <cellStyle name="Millares 31 4" xfId="13665" xr:uid="{E129DEEA-722D-45B6-80C5-977574FA90EC}"/>
    <cellStyle name="Millares 31 4 2" xfId="14219" xr:uid="{37EBA5C0-E9D9-480A-9D04-B8594015297F}"/>
    <cellStyle name="Millares 31 4 2 2" xfId="15336" xr:uid="{7AE14DD4-3F5C-4080-91CC-B2B2E0227813}"/>
    <cellStyle name="Millares 31 4 2 2 2" xfId="17585" xr:uid="{30A7C3E5-4F5C-489D-988A-21227103EC6E}"/>
    <cellStyle name="Millares 31 4 2 2 2 2" xfId="22058" xr:uid="{626A4EDC-F992-4015-B615-57B3392E2F91}"/>
    <cellStyle name="Millares 31 4 2 2 2 2 2" xfId="31008" xr:uid="{8D4FB0F0-44B8-4955-ABD1-A9AF114A431F}"/>
    <cellStyle name="Millares 31 4 2 2 2 3" xfId="26535" xr:uid="{E36DC2FF-B764-46E6-8191-886A590B5ED2}"/>
    <cellStyle name="Millares 31 4 2 2 3" xfId="19809" xr:uid="{949122D6-BB02-46DF-BE7C-86A4AFC08891}"/>
    <cellStyle name="Millares 31 4 2 2 3 2" xfId="28759" xr:uid="{4C66E91D-D9CC-4032-A5F5-D434CE5C9913}"/>
    <cellStyle name="Millares 31 4 2 2 4" xfId="24286" xr:uid="{1EFA3AA5-ADEF-4154-ACFC-4808682CDB13}"/>
    <cellStyle name="Millares 31 4 2 3" xfId="16468" xr:uid="{E3E2D949-4C22-4208-9A2A-19BD40AC9F58}"/>
    <cellStyle name="Millares 31 4 2 3 2" xfId="20941" xr:uid="{F1C1BBE2-4F69-4774-A0C8-C74D7A94045C}"/>
    <cellStyle name="Millares 31 4 2 3 2 2" xfId="29891" xr:uid="{262EC4CF-876B-41D3-8F17-CD9DC3F0DB80}"/>
    <cellStyle name="Millares 31 4 2 3 3" xfId="25418" xr:uid="{4BCA98ED-9905-48A9-AE5E-956915C39C8C}"/>
    <cellStyle name="Millares 31 4 2 4" xfId="18692" xr:uid="{A7492C3B-14A3-4204-83B0-DB08734ED334}"/>
    <cellStyle name="Millares 31 4 2 4 2" xfId="27642" xr:uid="{6A6531A9-CE5A-4BE9-B4A7-22358E62CEDE}"/>
    <cellStyle name="Millares 31 4 2 5" xfId="23169" xr:uid="{76A7315F-706A-4E29-981D-C77B773B0FBD}"/>
    <cellStyle name="Millares 31 4 3" xfId="14782" xr:uid="{5265A683-A3D9-4886-AC82-8D2831CE8792}"/>
    <cellStyle name="Millares 31 4 3 2" xfId="17031" xr:uid="{4D3DC2D6-4E35-48CC-83B9-1F55E3A45511}"/>
    <cellStyle name="Millares 31 4 3 2 2" xfId="21504" xr:uid="{6160C7FC-1F5F-46CD-AC81-409BCC7EED91}"/>
    <cellStyle name="Millares 31 4 3 2 2 2" xfId="30454" xr:uid="{98CEC362-46EA-410E-93C8-DA9EF397E399}"/>
    <cellStyle name="Millares 31 4 3 2 3" xfId="25981" xr:uid="{D9CA35ED-72C7-41F1-B1F6-50C38FD95951}"/>
    <cellStyle name="Millares 31 4 3 3" xfId="19255" xr:uid="{27FDC0C2-BD04-43E9-93C5-E09D38EECFFB}"/>
    <cellStyle name="Millares 31 4 3 3 2" xfId="28205" xr:uid="{7C442927-1F83-4C70-9A95-556F682A301C}"/>
    <cellStyle name="Millares 31 4 3 4" xfId="23732" xr:uid="{72647307-2FA9-49D9-82DA-A53C6EA1D9B3}"/>
    <cellStyle name="Millares 31 4 4" xfId="15914" xr:uid="{DB1BA49E-1207-4354-A514-B894D8B3C478}"/>
    <cellStyle name="Millares 31 4 4 2" xfId="20387" xr:uid="{75F9E090-D93E-4321-A1E2-8C2FFBC5429F}"/>
    <cellStyle name="Millares 31 4 4 2 2" xfId="29337" xr:uid="{90298E3C-9DFE-49A8-8A02-3C1556C458CF}"/>
    <cellStyle name="Millares 31 4 4 3" xfId="24864" xr:uid="{2A6CB3A4-8EA8-48D0-9F60-4E34E64BE7DB}"/>
    <cellStyle name="Millares 31 4 5" xfId="18138" xr:uid="{C02B9238-11AA-4969-AFC9-EF807EDEF51D}"/>
    <cellStyle name="Millares 31 4 5 2" xfId="27088" xr:uid="{F7698C30-CF39-4B57-9CA3-CD84EE5DA868}"/>
    <cellStyle name="Millares 31 4 6" xfId="22615" xr:uid="{8C4D64D0-4D4C-48D3-B3B9-373AFE11C8FA}"/>
    <cellStyle name="Millares 31 5" xfId="13939" xr:uid="{40B97A96-0BB8-430B-A7A3-945AA9A2C324}"/>
    <cellStyle name="Millares 31 5 2" xfId="15056" xr:uid="{61168558-1686-4714-8E7E-63A515438B9F}"/>
    <cellStyle name="Millares 31 5 2 2" xfId="17305" xr:uid="{1606A50A-5C20-4AE9-8441-EA284DD32342}"/>
    <cellStyle name="Millares 31 5 2 2 2" xfId="21778" xr:uid="{9DC6075A-3CC7-4306-9DFC-7E3D08040CCD}"/>
    <cellStyle name="Millares 31 5 2 2 2 2" xfId="30728" xr:uid="{E0035C70-FEEA-4E93-9FF9-4EC6C733B738}"/>
    <cellStyle name="Millares 31 5 2 2 3" xfId="26255" xr:uid="{84471C8E-5270-4355-BF07-BBA16946EE6F}"/>
    <cellStyle name="Millares 31 5 2 3" xfId="19529" xr:uid="{C14B5498-7FFC-483F-8C2E-DA0A9C02BA59}"/>
    <cellStyle name="Millares 31 5 2 3 2" xfId="28479" xr:uid="{F97482DE-F2D7-4C23-8E51-45E2614D6C7C}"/>
    <cellStyle name="Millares 31 5 2 4" xfId="24006" xr:uid="{11845FD9-C718-41E6-9922-CD9FEF9BF81D}"/>
    <cellStyle name="Millares 31 5 3" xfId="16188" xr:uid="{E3D061E2-DBB9-49B2-81EA-E3FBFB065782}"/>
    <cellStyle name="Millares 31 5 3 2" xfId="20661" xr:uid="{55F43EC4-A210-4310-B36E-D172C38036FA}"/>
    <cellStyle name="Millares 31 5 3 2 2" xfId="29611" xr:uid="{41B6545D-8618-4773-B113-5B523BA5F1D0}"/>
    <cellStyle name="Millares 31 5 3 3" xfId="25138" xr:uid="{922CA4EA-21CE-4A74-9455-DE3D26347629}"/>
    <cellStyle name="Millares 31 5 4" xfId="18412" xr:uid="{88BC9024-E0F1-4F9E-BDD1-E363FA2568E6}"/>
    <cellStyle name="Millares 31 5 4 2" xfId="27362" xr:uid="{2CE17A92-8970-4E30-B35F-4714D8CA7AE5}"/>
    <cellStyle name="Millares 31 5 5" xfId="22889" xr:uid="{93580A6F-3517-4CF1-85DD-05B4EBEA6943}"/>
    <cellStyle name="Millares 31 6" xfId="14502" xr:uid="{43442F83-8147-48C1-B783-60AF25574F08}"/>
    <cellStyle name="Millares 31 6 2" xfId="16751" xr:uid="{EC3D4A94-04AC-4203-A7DA-81B1BF9ED895}"/>
    <cellStyle name="Millares 31 6 2 2" xfId="21224" xr:uid="{5A43D4B8-658B-44C8-84D6-8A9B47757CFE}"/>
    <cellStyle name="Millares 31 6 2 2 2" xfId="30174" xr:uid="{60DA1BDB-CE2A-424F-925B-E89A750FEA29}"/>
    <cellStyle name="Millares 31 6 2 3" xfId="25701" xr:uid="{B3A77305-7BB9-4B7C-9A13-65771109DCC3}"/>
    <cellStyle name="Millares 31 6 3" xfId="18975" xr:uid="{C5BD776F-80A4-4B73-B345-45ABE911ED0E}"/>
    <cellStyle name="Millares 31 6 3 2" xfId="27925" xr:uid="{6F4A6865-B0E5-4F95-BBCE-AEDC3EF4EE3F}"/>
    <cellStyle name="Millares 31 6 4" xfId="23452" xr:uid="{7ADA77BC-36F5-4D08-99DC-FA25D400833C}"/>
    <cellStyle name="Millares 31 7" xfId="15634" xr:uid="{8FD3313C-5A9D-43A8-95B0-DCA07D9493D9}"/>
    <cellStyle name="Millares 31 7 2" xfId="20107" xr:uid="{19967964-A7C8-471B-AD58-D1C92DA7AF82}"/>
    <cellStyle name="Millares 31 7 2 2" xfId="29057" xr:uid="{6200EDC8-F368-44E8-909C-F59511AE975F}"/>
    <cellStyle name="Millares 31 7 3" xfId="24584" xr:uid="{29BA2186-72ED-4541-A376-E470DE95D0EB}"/>
    <cellStyle name="Millares 31 8" xfId="17858" xr:uid="{AAB449AA-3790-4108-B53D-3B116487276B}"/>
    <cellStyle name="Millares 31 8 2" xfId="26808" xr:uid="{55BFBAA8-B682-4786-B5B1-EAA53E2AA77A}"/>
    <cellStyle name="Millares 31 9" xfId="22335" xr:uid="{27B7B2AC-1418-44CE-AA70-3611BEADF76F}"/>
    <cellStyle name="Millares 32" xfId="13361" xr:uid="{743F5237-DCB8-4705-A6D4-EBD44A95CC88}"/>
    <cellStyle name="Millares 32 2" xfId="13434" xr:uid="{FC39C852-6A29-41B1-BCA7-2B12018C23C4}"/>
    <cellStyle name="Millares 32 2 2" xfId="13574" xr:uid="{FF3AE9B2-48A5-4B77-A756-B39D3F3BDDE6}"/>
    <cellStyle name="Millares 32 2 2 2" xfId="13854" xr:uid="{B0ABC4ED-0C87-442B-99F2-CEE9A502E18D}"/>
    <cellStyle name="Millares 32 2 2 2 2" xfId="14408" xr:uid="{22279EE9-8BC7-425D-9924-3D987614082C}"/>
    <cellStyle name="Millares 32 2 2 2 2 2" xfId="15525" xr:uid="{3D18771F-E6B5-45F7-8727-7D7E7820B26C}"/>
    <cellStyle name="Millares 32 2 2 2 2 2 2" xfId="17774" xr:uid="{49E96D2F-0E1A-4F84-8F02-45DE7CB2745D}"/>
    <cellStyle name="Millares 32 2 2 2 2 2 2 2" xfId="22247" xr:uid="{8DC64B80-9C08-47AB-B706-9AA077BC0F35}"/>
    <cellStyle name="Millares 32 2 2 2 2 2 2 2 2" xfId="31197" xr:uid="{997A9B31-5460-4F3F-B0AA-C5EA345EC00F}"/>
    <cellStyle name="Millares 32 2 2 2 2 2 2 3" xfId="26724" xr:uid="{E0F3E6BF-42BF-441F-9F76-65547ED4B76D}"/>
    <cellStyle name="Millares 32 2 2 2 2 2 3" xfId="19998" xr:uid="{10CF2979-2092-4762-A4D0-75B05E562A2F}"/>
    <cellStyle name="Millares 32 2 2 2 2 2 3 2" xfId="28948" xr:uid="{FE9EEDE7-A873-45E0-955C-4AB2E7876BBC}"/>
    <cellStyle name="Millares 32 2 2 2 2 2 4" xfId="24475" xr:uid="{2208D3A9-08F4-4FD8-BC0F-0630C0F275AD}"/>
    <cellStyle name="Millares 32 2 2 2 2 3" xfId="16657" xr:uid="{9BF98414-D6FB-4122-AAB7-19FAEB4BEE49}"/>
    <cellStyle name="Millares 32 2 2 2 2 3 2" xfId="21130" xr:uid="{2E8A77E5-A769-492A-9C26-F583F84B7FC5}"/>
    <cellStyle name="Millares 32 2 2 2 2 3 2 2" xfId="30080" xr:uid="{CA4E833A-22E2-4AB2-AE2E-95F493794DEB}"/>
    <cellStyle name="Millares 32 2 2 2 2 3 3" xfId="25607" xr:uid="{4EC5DA78-9874-4B98-A73C-C34A14770937}"/>
    <cellStyle name="Millares 32 2 2 2 2 4" xfId="18881" xr:uid="{3C68CB19-17EE-41A8-83B6-CE97A429FE8F}"/>
    <cellStyle name="Millares 32 2 2 2 2 4 2" xfId="27831" xr:uid="{5C04E896-8B5D-4174-9779-5DE013795E68}"/>
    <cellStyle name="Millares 32 2 2 2 2 5" xfId="23358" xr:uid="{69391CDB-BF23-4CC3-9FFF-37C1F41649DF}"/>
    <cellStyle name="Millares 32 2 2 2 3" xfId="14971" xr:uid="{1FE00491-E0D1-48B0-9E33-772AF7D52AEA}"/>
    <cellStyle name="Millares 32 2 2 2 3 2" xfId="17220" xr:uid="{547C9B46-F622-4E02-BC25-DF76958F4C59}"/>
    <cellStyle name="Millares 32 2 2 2 3 2 2" xfId="21693" xr:uid="{D0CF1E4A-0C37-4E38-A921-4B8BA486B941}"/>
    <cellStyle name="Millares 32 2 2 2 3 2 2 2" xfId="30643" xr:uid="{4282E8F9-71A7-47EB-A532-ECE126E8C7B3}"/>
    <cellStyle name="Millares 32 2 2 2 3 2 3" xfId="26170" xr:uid="{7A8167D8-839E-4FE2-97F6-8299D8E88A43}"/>
    <cellStyle name="Millares 32 2 2 2 3 3" xfId="19444" xr:uid="{BBECFA8B-7CF3-4496-ACDE-361F6494868B}"/>
    <cellStyle name="Millares 32 2 2 2 3 3 2" xfId="28394" xr:uid="{512E95E5-1F69-4BD8-B5B8-D53DC0575230}"/>
    <cellStyle name="Millares 32 2 2 2 3 4" xfId="23921" xr:uid="{E48E58F6-AF03-4447-991B-E13EA0C3C593}"/>
    <cellStyle name="Millares 32 2 2 2 4" xfId="16103" xr:uid="{2D8EBE12-64DC-44DD-A3D9-F02933259026}"/>
    <cellStyle name="Millares 32 2 2 2 4 2" xfId="20576" xr:uid="{3EB2175A-2C25-4C6C-A290-4369CBF94239}"/>
    <cellStyle name="Millares 32 2 2 2 4 2 2" xfId="29526" xr:uid="{6ADE63D7-3166-4587-986E-BB88EFAADB30}"/>
    <cellStyle name="Millares 32 2 2 2 4 3" xfId="25053" xr:uid="{31A4C137-AEC7-407F-A095-B5949CE2C4CD}"/>
    <cellStyle name="Millares 32 2 2 2 5" xfId="18327" xr:uid="{4B29CF67-2D29-4933-9FC6-A823C00A74F1}"/>
    <cellStyle name="Millares 32 2 2 2 5 2" xfId="27277" xr:uid="{7C6A36F3-5ABC-4CB3-AFA0-9D9DA1269200}"/>
    <cellStyle name="Millares 32 2 2 2 6" xfId="22804" xr:uid="{C2DB3CB9-8FEC-4FCD-814D-82A4A7694806}"/>
    <cellStyle name="Millares 32 2 2 3" xfId="14128" xr:uid="{A0B076E7-2C76-46B7-AC90-0AF10C41F538}"/>
    <cellStyle name="Millares 32 2 2 3 2" xfId="15245" xr:uid="{058EC0E4-86DD-4AE8-A61C-B1BEA635CA1D}"/>
    <cellStyle name="Millares 32 2 2 3 2 2" xfId="17494" xr:uid="{C10200AE-789E-4E03-A1C9-8C5AD9D56729}"/>
    <cellStyle name="Millares 32 2 2 3 2 2 2" xfId="21967" xr:uid="{5B8014C9-8C53-4304-ABA2-6AAA571E2684}"/>
    <cellStyle name="Millares 32 2 2 3 2 2 2 2" xfId="30917" xr:uid="{6E1C41F1-2E47-4A13-95DB-DB9C198ED5CC}"/>
    <cellStyle name="Millares 32 2 2 3 2 2 3" xfId="26444" xr:uid="{501FE146-CAF0-4CCB-8DFC-9E2583017844}"/>
    <cellStyle name="Millares 32 2 2 3 2 3" xfId="19718" xr:uid="{CF7154EF-484A-4309-AE1E-6C183FDF0814}"/>
    <cellStyle name="Millares 32 2 2 3 2 3 2" xfId="28668" xr:uid="{5186C2E3-3D89-4BE5-BF20-4297F9575D0A}"/>
    <cellStyle name="Millares 32 2 2 3 2 4" xfId="24195" xr:uid="{5732D391-E49F-43FF-A5A6-6D713F5A0CF9}"/>
    <cellStyle name="Millares 32 2 2 3 3" xfId="16377" xr:uid="{49618BF6-6033-4DE2-8985-07867B43E2E2}"/>
    <cellStyle name="Millares 32 2 2 3 3 2" xfId="20850" xr:uid="{59CFC5B9-560D-4BC1-B098-6DCE3B144677}"/>
    <cellStyle name="Millares 32 2 2 3 3 2 2" xfId="29800" xr:uid="{CD6382C7-F68B-49C1-B4D7-F0F21495DE99}"/>
    <cellStyle name="Millares 32 2 2 3 3 3" xfId="25327" xr:uid="{B39FBDED-EB44-4CFB-9718-7E3EDE99D9BD}"/>
    <cellStyle name="Millares 32 2 2 3 4" xfId="18601" xr:uid="{DE9BBBB8-55BA-4C3F-AD08-C0FE8FF9756E}"/>
    <cellStyle name="Millares 32 2 2 3 4 2" xfId="27551" xr:uid="{F7253D7B-F9C8-4247-BFF7-C39D52D1577A}"/>
    <cellStyle name="Millares 32 2 2 3 5" xfId="23078" xr:uid="{4018C3F3-2DA5-4F1F-9490-653D8F4F6C56}"/>
    <cellStyle name="Millares 32 2 2 4" xfId="14691" xr:uid="{51082DC3-8656-49BC-96E2-DA870704C832}"/>
    <cellStyle name="Millares 32 2 2 4 2" xfId="16940" xr:uid="{13EA0168-6E58-4263-BE02-0E08C8FCD93F}"/>
    <cellStyle name="Millares 32 2 2 4 2 2" xfId="21413" xr:uid="{51E76F2B-0547-42EC-9069-E7EE047B7288}"/>
    <cellStyle name="Millares 32 2 2 4 2 2 2" xfId="30363" xr:uid="{2AE76C16-C889-4238-9D0D-6AC19F6DB12A}"/>
    <cellStyle name="Millares 32 2 2 4 2 3" xfId="25890" xr:uid="{83195049-0BF8-4095-8D42-7432294C34BD}"/>
    <cellStyle name="Millares 32 2 2 4 3" xfId="19164" xr:uid="{25434D7B-7422-45ED-9E88-A2505DF27D2D}"/>
    <cellStyle name="Millares 32 2 2 4 3 2" xfId="28114" xr:uid="{4C1744D7-7848-4214-A89A-76F6D4DBEB46}"/>
    <cellStyle name="Millares 32 2 2 4 4" xfId="23641" xr:uid="{C1D03DD6-0193-4F0C-90BD-A1957652285B}"/>
    <cellStyle name="Millares 32 2 2 5" xfId="15823" xr:uid="{CCDC647F-11DD-4004-AE79-899ACFF63CDD}"/>
    <cellStyle name="Millares 32 2 2 5 2" xfId="20296" xr:uid="{C8CB70F1-7E74-464B-A769-39BE3F890720}"/>
    <cellStyle name="Millares 32 2 2 5 2 2" xfId="29246" xr:uid="{0282155B-8A12-4067-AFC5-DADDA11B9DD4}"/>
    <cellStyle name="Millares 32 2 2 5 3" xfId="24773" xr:uid="{624B31BB-CE52-4A3E-A63A-2347C9157B12}"/>
    <cellStyle name="Millares 32 2 2 6" xfId="18047" xr:uid="{6F0B83EF-F97C-4282-A4C7-C0BC4FFF8689}"/>
    <cellStyle name="Millares 32 2 2 6 2" xfId="26997" xr:uid="{DA10F5F7-3655-4D4F-A162-6F9DADA4F4D3}"/>
    <cellStyle name="Millares 32 2 2 7" xfId="22524" xr:uid="{7AFA1727-DED3-4F57-87F5-9E6BDB83DF78}"/>
    <cellStyle name="Millares 32 2 3" xfId="13714" xr:uid="{EB4BA267-68A7-4C86-A369-879F1522E2F5}"/>
    <cellStyle name="Millares 32 2 3 2" xfId="14268" xr:uid="{B0AF8FEC-3FFB-4A57-9BA3-6449FDD6C361}"/>
    <cellStyle name="Millares 32 2 3 2 2" xfId="15385" xr:uid="{517FBDE6-4487-479E-8165-5C4D23E4D72C}"/>
    <cellStyle name="Millares 32 2 3 2 2 2" xfId="17634" xr:uid="{0237A1AD-D758-4D8B-B71C-D8A550C98794}"/>
    <cellStyle name="Millares 32 2 3 2 2 2 2" xfId="22107" xr:uid="{91E17206-BB59-4912-8557-517F315A2EBA}"/>
    <cellStyle name="Millares 32 2 3 2 2 2 2 2" xfId="31057" xr:uid="{1E6A53CE-25A8-488E-BE40-062E3F508E1E}"/>
    <cellStyle name="Millares 32 2 3 2 2 2 3" xfId="26584" xr:uid="{2F495EC5-3866-4564-A06B-04D3269FEF41}"/>
    <cellStyle name="Millares 32 2 3 2 2 3" xfId="19858" xr:uid="{45784AE2-1F6B-4658-A165-691D1E1EC00D}"/>
    <cellStyle name="Millares 32 2 3 2 2 3 2" xfId="28808" xr:uid="{72643001-FAE8-4B55-9BB3-2D820433E34B}"/>
    <cellStyle name="Millares 32 2 3 2 2 4" xfId="24335" xr:uid="{59F9A941-C2D9-43C7-BEF0-092609200209}"/>
    <cellStyle name="Millares 32 2 3 2 3" xfId="16517" xr:uid="{A361776C-38D1-42D8-B451-BEB4DCEBCDFE}"/>
    <cellStyle name="Millares 32 2 3 2 3 2" xfId="20990" xr:uid="{C7C70314-AFCB-4DE9-9264-72B974E31EF6}"/>
    <cellStyle name="Millares 32 2 3 2 3 2 2" xfId="29940" xr:uid="{28343676-E2B1-4C4A-827D-2BE9EC860902}"/>
    <cellStyle name="Millares 32 2 3 2 3 3" xfId="25467" xr:uid="{183FF006-C833-40C6-AAFD-FDC9AE777D2D}"/>
    <cellStyle name="Millares 32 2 3 2 4" xfId="18741" xr:uid="{92D60E53-1128-4504-BD50-7B51858FB832}"/>
    <cellStyle name="Millares 32 2 3 2 4 2" xfId="27691" xr:uid="{BEC1E89C-107D-46F1-AEF3-FEAE186F7E4E}"/>
    <cellStyle name="Millares 32 2 3 2 5" xfId="23218" xr:uid="{5FD9FC7B-F0E9-4C5A-9071-4C71C67D31DA}"/>
    <cellStyle name="Millares 32 2 3 3" xfId="14831" xr:uid="{86C09225-DABF-42B7-AA70-683094619F60}"/>
    <cellStyle name="Millares 32 2 3 3 2" xfId="17080" xr:uid="{EBB79750-BC14-40B5-BFF2-F3ECFA130F7D}"/>
    <cellStyle name="Millares 32 2 3 3 2 2" xfId="21553" xr:uid="{ADB5E643-CCFF-4651-A082-9C17ACA59CC8}"/>
    <cellStyle name="Millares 32 2 3 3 2 2 2" xfId="30503" xr:uid="{CE80ACF6-4819-479C-ABC0-0A9DF22833DE}"/>
    <cellStyle name="Millares 32 2 3 3 2 3" xfId="26030" xr:uid="{CEC1C5F8-9499-4BAC-AAD2-19D3F75D5999}"/>
    <cellStyle name="Millares 32 2 3 3 3" xfId="19304" xr:uid="{C63EC025-CAC1-4F16-A680-58E9AFF4C938}"/>
    <cellStyle name="Millares 32 2 3 3 3 2" xfId="28254" xr:uid="{41922E71-3540-436D-AB8C-924DB4A38974}"/>
    <cellStyle name="Millares 32 2 3 3 4" xfId="23781" xr:uid="{4FE27767-394F-4DBB-AEA4-CD35854DF95B}"/>
    <cellStyle name="Millares 32 2 3 4" xfId="15963" xr:uid="{3A453641-D690-4901-9222-93E30AF21C2E}"/>
    <cellStyle name="Millares 32 2 3 4 2" xfId="20436" xr:uid="{DBAA0E71-1824-4DA9-9740-2B4C5170D30E}"/>
    <cellStyle name="Millares 32 2 3 4 2 2" xfId="29386" xr:uid="{200C0787-E588-4472-B198-400394935F6B}"/>
    <cellStyle name="Millares 32 2 3 4 3" xfId="24913" xr:uid="{FAE460B1-72AA-42E0-BDF0-14FA3AC48508}"/>
    <cellStyle name="Millares 32 2 3 5" xfId="18187" xr:uid="{8EBD6CDC-EC22-464F-BDF8-91C85F7FC9E2}"/>
    <cellStyle name="Millares 32 2 3 5 2" xfId="27137" xr:uid="{FCA18574-F414-4306-9FF1-EE0A4B487F03}"/>
    <cellStyle name="Millares 32 2 3 6" xfId="22664" xr:uid="{66849C5E-A20D-4D10-9FA6-0D3718431415}"/>
    <cellStyle name="Millares 32 2 4" xfId="13988" xr:uid="{C50EF6A3-4A80-456C-854E-BC9AF35CA5DB}"/>
    <cellStyle name="Millares 32 2 4 2" xfId="15105" xr:uid="{73D39E8A-E238-43A2-9D53-CB22009BABFE}"/>
    <cellStyle name="Millares 32 2 4 2 2" xfId="17354" xr:uid="{C38751BE-17B4-4DF1-9630-039106E8331A}"/>
    <cellStyle name="Millares 32 2 4 2 2 2" xfId="21827" xr:uid="{90CF08D0-CC56-4F80-B1DC-348D52BE7D12}"/>
    <cellStyle name="Millares 32 2 4 2 2 2 2" xfId="30777" xr:uid="{97991B7C-D9E6-4E0B-840E-043C7BF2F625}"/>
    <cellStyle name="Millares 32 2 4 2 2 3" xfId="26304" xr:uid="{8C5D0494-84A9-4E8E-A0A4-260C99AB2C1B}"/>
    <cellStyle name="Millares 32 2 4 2 3" xfId="19578" xr:uid="{CBEAC230-C8FC-436F-A782-EFA48BF2FD91}"/>
    <cellStyle name="Millares 32 2 4 2 3 2" xfId="28528" xr:uid="{C5D76351-1427-4D0E-8A95-E26BC5852B75}"/>
    <cellStyle name="Millares 32 2 4 2 4" xfId="24055" xr:uid="{73D92A12-5795-4B17-886E-69260A4D4913}"/>
    <cellStyle name="Millares 32 2 4 3" xfId="16237" xr:uid="{F7956A07-3807-4E84-8E03-59D602728695}"/>
    <cellStyle name="Millares 32 2 4 3 2" xfId="20710" xr:uid="{87F08731-FBB6-46CF-9664-F04B00A51CA2}"/>
    <cellStyle name="Millares 32 2 4 3 2 2" xfId="29660" xr:uid="{35194DF2-8616-4716-9C85-1CDC5E6FCFC5}"/>
    <cellStyle name="Millares 32 2 4 3 3" xfId="25187" xr:uid="{E106E7FD-A0D0-4063-987F-991ACCA39143}"/>
    <cellStyle name="Millares 32 2 4 4" xfId="18461" xr:uid="{A8527483-205D-49FD-BC5E-1358CDB813F6}"/>
    <cellStyle name="Millares 32 2 4 4 2" xfId="27411" xr:uid="{61D5298E-2A39-4FFC-81A2-81B090765207}"/>
    <cellStyle name="Millares 32 2 4 5" xfId="22938" xr:uid="{EAE7A16B-460A-441D-8F99-B56D46187B43}"/>
    <cellStyle name="Millares 32 2 5" xfId="14551" xr:uid="{FCC6262C-B27B-4BFA-A9FD-0345C2438745}"/>
    <cellStyle name="Millares 32 2 5 2" xfId="16800" xr:uid="{846DBC04-0B04-4E49-BDF3-B3419185434E}"/>
    <cellStyle name="Millares 32 2 5 2 2" xfId="21273" xr:uid="{B0D5EA0A-CB35-40EB-BFD7-97B4C72DA521}"/>
    <cellStyle name="Millares 32 2 5 2 2 2" xfId="30223" xr:uid="{6AB8D063-8F0B-47C8-B915-A51FD54E177A}"/>
    <cellStyle name="Millares 32 2 5 2 3" xfId="25750" xr:uid="{459DCC52-2D19-4A7A-A2F8-FD50BDC2AA40}"/>
    <cellStyle name="Millares 32 2 5 3" xfId="19024" xr:uid="{B960919D-ED87-4660-B954-1F3F86E19C1A}"/>
    <cellStyle name="Millares 32 2 5 3 2" xfId="27974" xr:uid="{95000A97-CCB0-4CB2-8A07-3D0B2EEBD73A}"/>
    <cellStyle name="Millares 32 2 5 4" xfId="23501" xr:uid="{A0A7B566-028A-464D-AF9D-25849A76B817}"/>
    <cellStyle name="Millares 32 2 6" xfId="15683" xr:uid="{754C1AD6-DDC8-4E4B-9542-928915B81C5F}"/>
    <cellStyle name="Millares 32 2 6 2" xfId="20156" xr:uid="{82EC36A6-EB51-4794-A043-B6CD49AF3DB2}"/>
    <cellStyle name="Millares 32 2 6 2 2" xfId="29106" xr:uid="{69F7A16E-72BB-42C1-BBC2-79C74F8949E7}"/>
    <cellStyle name="Millares 32 2 6 3" xfId="24633" xr:uid="{C250F524-B866-4193-8354-FE4EEBF86877}"/>
    <cellStyle name="Millares 32 2 7" xfId="17907" xr:uid="{A4B2F5ED-BF21-4627-B7D9-7475882F768E}"/>
    <cellStyle name="Millares 32 2 7 2" xfId="26857" xr:uid="{CC8C8377-7D9C-4033-AF51-BDB646C470EE}"/>
    <cellStyle name="Millares 32 2 8" xfId="22384" xr:uid="{90208F49-AFDE-483D-BDD9-91E43FE3CEDB}"/>
    <cellStyle name="Millares 32 3" xfId="13501" xr:uid="{E1107AA5-8437-47ED-A56D-587C34D8267B}"/>
    <cellStyle name="Millares 32 3 2" xfId="13781" xr:uid="{6860AFD9-483B-4F15-AF4E-EB3BABBAA4E8}"/>
    <cellStyle name="Millares 32 3 2 2" xfId="14335" xr:uid="{06805DC0-25C0-4363-830B-2B26D8D2D49C}"/>
    <cellStyle name="Millares 32 3 2 2 2" xfId="15452" xr:uid="{FCE9B956-1037-43F2-9F52-58223F6B62D5}"/>
    <cellStyle name="Millares 32 3 2 2 2 2" xfId="17701" xr:uid="{CE29C647-7972-454A-849F-B4FA2960BBFB}"/>
    <cellStyle name="Millares 32 3 2 2 2 2 2" xfId="22174" xr:uid="{EB327211-5AF2-4888-B91A-2FAA4519FD30}"/>
    <cellStyle name="Millares 32 3 2 2 2 2 2 2" xfId="31124" xr:uid="{59B77404-2DA5-4560-BC51-FE440694EC33}"/>
    <cellStyle name="Millares 32 3 2 2 2 2 3" xfId="26651" xr:uid="{D98E3CEE-AD5C-41A4-BCAB-492A74F1685C}"/>
    <cellStyle name="Millares 32 3 2 2 2 3" xfId="19925" xr:uid="{CE06B46E-5CB4-4EA7-80D8-C2439581FE36}"/>
    <cellStyle name="Millares 32 3 2 2 2 3 2" xfId="28875" xr:uid="{DCD3CEAB-EC56-44B7-AD3F-C4E3A4637784}"/>
    <cellStyle name="Millares 32 3 2 2 2 4" xfId="24402" xr:uid="{1D73F242-C256-421D-9C70-C6C31B47B5A2}"/>
    <cellStyle name="Millares 32 3 2 2 3" xfId="16584" xr:uid="{E07FC225-9A56-41B4-B776-347AC699F6A4}"/>
    <cellStyle name="Millares 32 3 2 2 3 2" xfId="21057" xr:uid="{CC2F7901-8CDA-4309-877C-46DF6EB913F0}"/>
    <cellStyle name="Millares 32 3 2 2 3 2 2" xfId="30007" xr:uid="{CC05B4BE-AE03-4904-897D-C8C19EA79A7F}"/>
    <cellStyle name="Millares 32 3 2 2 3 3" xfId="25534" xr:uid="{87496246-459C-4011-80A0-C596C95D8BF3}"/>
    <cellStyle name="Millares 32 3 2 2 4" xfId="18808" xr:uid="{37153367-CB7D-46D1-99B7-A9FE9DE17B63}"/>
    <cellStyle name="Millares 32 3 2 2 4 2" xfId="27758" xr:uid="{1D7719FF-C99E-4FC0-9862-79DF6B20E14B}"/>
    <cellStyle name="Millares 32 3 2 2 5" xfId="23285" xr:uid="{7E9F947A-3F6A-415F-A74E-7DCC7390793B}"/>
    <cellStyle name="Millares 32 3 2 3" xfId="14898" xr:uid="{F3AE1D03-498D-48CC-985A-7F899513B863}"/>
    <cellStyle name="Millares 32 3 2 3 2" xfId="17147" xr:uid="{6F52A58B-2C94-4713-8E42-59859CC7F12B}"/>
    <cellStyle name="Millares 32 3 2 3 2 2" xfId="21620" xr:uid="{EB70A812-8127-434A-8772-D672E797B09D}"/>
    <cellStyle name="Millares 32 3 2 3 2 2 2" xfId="30570" xr:uid="{9FFFB191-F1F4-467C-A69D-71C0EAFD6F40}"/>
    <cellStyle name="Millares 32 3 2 3 2 3" xfId="26097" xr:uid="{7002F423-F442-4F4F-9FD6-21C541A271CB}"/>
    <cellStyle name="Millares 32 3 2 3 3" xfId="19371" xr:uid="{25A2A962-5F4C-4D68-9018-3AAACE6ADAEB}"/>
    <cellStyle name="Millares 32 3 2 3 3 2" xfId="28321" xr:uid="{9A779C9C-2479-45DD-B42E-11352C88790D}"/>
    <cellStyle name="Millares 32 3 2 3 4" xfId="23848" xr:uid="{B328B2A5-C670-4F01-AAD0-388D20C3ECB7}"/>
    <cellStyle name="Millares 32 3 2 4" xfId="16030" xr:uid="{2ED66EE6-FA98-4022-8F9F-3349D90793CF}"/>
    <cellStyle name="Millares 32 3 2 4 2" xfId="20503" xr:uid="{55262F62-64F6-4BB9-9A66-4597B46A0479}"/>
    <cellStyle name="Millares 32 3 2 4 2 2" xfId="29453" xr:uid="{804274D8-BED6-4F8B-B7B3-CC1C1747B0DD}"/>
    <cellStyle name="Millares 32 3 2 4 3" xfId="24980" xr:uid="{AAB81F41-5D57-40BD-96D0-F86B8ED45891}"/>
    <cellStyle name="Millares 32 3 2 5" xfId="18254" xr:uid="{8852F4FF-DA1B-40A1-BEBA-3B44D35D9B75}"/>
    <cellStyle name="Millares 32 3 2 5 2" xfId="27204" xr:uid="{08170038-C85E-49EA-90AD-288C57B61B2F}"/>
    <cellStyle name="Millares 32 3 2 6" xfId="22731" xr:uid="{0B090CCB-EE76-4317-9D57-A7B0853AE491}"/>
    <cellStyle name="Millares 32 3 3" xfId="14055" xr:uid="{03F41D51-203D-412D-815D-3CBDDFE4413C}"/>
    <cellStyle name="Millares 32 3 3 2" xfId="15172" xr:uid="{AA6933AF-6530-426C-AF76-AC07546104AD}"/>
    <cellStyle name="Millares 32 3 3 2 2" xfId="17421" xr:uid="{4FE7D19A-CC4F-4DBB-AB48-18206074D628}"/>
    <cellStyle name="Millares 32 3 3 2 2 2" xfId="21894" xr:uid="{9E4C20E6-98EE-4AF5-9961-9A458CCA41DC}"/>
    <cellStyle name="Millares 32 3 3 2 2 2 2" xfId="30844" xr:uid="{EECB800F-44D0-4320-A45E-C3D2C95AF896}"/>
    <cellStyle name="Millares 32 3 3 2 2 3" xfId="26371" xr:uid="{C45ED44B-67F4-4739-B7A8-5E917EE3CFDA}"/>
    <cellStyle name="Millares 32 3 3 2 3" xfId="19645" xr:uid="{74E1B581-AD0B-4EC6-8219-49B220DB05DC}"/>
    <cellStyle name="Millares 32 3 3 2 3 2" xfId="28595" xr:uid="{494F8F73-0BEE-488D-B217-A21C9AB82FB5}"/>
    <cellStyle name="Millares 32 3 3 2 4" xfId="24122" xr:uid="{517D4944-A4E3-441E-A6B8-DACF47FE1E9B}"/>
    <cellStyle name="Millares 32 3 3 3" xfId="16304" xr:uid="{83C81171-FBE1-47D7-9D27-215704CC2680}"/>
    <cellStyle name="Millares 32 3 3 3 2" xfId="20777" xr:uid="{E8DD3ED0-3551-49B0-99C9-D44590D475C4}"/>
    <cellStyle name="Millares 32 3 3 3 2 2" xfId="29727" xr:uid="{05A8AC54-48F2-474D-9CBB-79A011DA196C}"/>
    <cellStyle name="Millares 32 3 3 3 3" xfId="25254" xr:uid="{C2AC63FC-21C5-4430-AA33-69DB6B94371B}"/>
    <cellStyle name="Millares 32 3 3 4" xfId="18528" xr:uid="{7D14BF03-1F71-4C14-89F2-6FCBEEE6C353}"/>
    <cellStyle name="Millares 32 3 3 4 2" xfId="27478" xr:uid="{C7B59B98-4485-4B28-8504-E885E975B29E}"/>
    <cellStyle name="Millares 32 3 3 5" xfId="23005" xr:uid="{5CC81B7A-05DF-488B-936C-DCFDFCDB054E}"/>
    <cellStyle name="Millares 32 3 4" xfId="14618" xr:uid="{01A3B450-3F0B-4F23-8EC0-5156310A2B3F}"/>
    <cellStyle name="Millares 32 3 4 2" xfId="16867" xr:uid="{C23117BC-AC6D-4A59-9C96-15DD37AEF423}"/>
    <cellStyle name="Millares 32 3 4 2 2" xfId="21340" xr:uid="{7438571B-AE51-4EF7-BA74-4EF19535C563}"/>
    <cellStyle name="Millares 32 3 4 2 2 2" xfId="30290" xr:uid="{46587A2E-0694-4C4D-ABF2-3414CF653D2A}"/>
    <cellStyle name="Millares 32 3 4 2 3" xfId="25817" xr:uid="{DA0D2567-60DD-489B-B87C-6CD9835640CC}"/>
    <cellStyle name="Millares 32 3 4 3" xfId="19091" xr:uid="{860D6081-2F94-43DD-A63A-6DE4364B0EC3}"/>
    <cellStyle name="Millares 32 3 4 3 2" xfId="28041" xr:uid="{D5CFB6B3-2FCE-4AFD-8F49-F625D5519F94}"/>
    <cellStyle name="Millares 32 3 4 4" xfId="23568" xr:uid="{8B16C272-997C-4D24-A69A-7EF16C00DEB7}"/>
    <cellStyle name="Millares 32 3 5" xfId="15750" xr:uid="{FAC4FBE4-D119-4B13-81F8-11E0D14EBCE5}"/>
    <cellStyle name="Millares 32 3 5 2" xfId="20223" xr:uid="{7B1835EA-6CAB-4E67-A0B4-7A73C12A32C5}"/>
    <cellStyle name="Millares 32 3 5 2 2" xfId="29173" xr:uid="{71ABE3C0-F5C4-47D7-8194-06FE4D691834}"/>
    <cellStyle name="Millares 32 3 5 3" xfId="24700" xr:uid="{96D68A53-9FAB-4984-B1D5-6DF6903D7D34}"/>
    <cellStyle name="Millares 32 3 6" xfId="17974" xr:uid="{D7EE2D93-D557-48BE-86C5-99693F525646}"/>
    <cellStyle name="Millares 32 3 6 2" xfId="26924" xr:uid="{762A40FC-B121-4D9D-B0DA-E4C4EFFEDADA}"/>
    <cellStyle name="Millares 32 3 7" xfId="22451" xr:uid="{91C5B877-D891-4655-8384-74BA1E7654E2}"/>
    <cellStyle name="Millares 32 4" xfId="13641" xr:uid="{21470DF9-C217-4CFF-A8F1-DF7F824A9B08}"/>
    <cellStyle name="Millares 32 4 2" xfId="14195" xr:uid="{12206449-308A-40C0-AC5E-C2288244D763}"/>
    <cellStyle name="Millares 32 4 2 2" xfId="15312" xr:uid="{5CE3536C-5117-4FF3-8CD1-CEBA1D2309F0}"/>
    <cellStyle name="Millares 32 4 2 2 2" xfId="17561" xr:uid="{771CB559-72F2-478A-AB1E-79ADF88D1DE9}"/>
    <cellStyle name="Millares 32 4 2 2 2 2" xfId="22034" xr:uid="{D04C98F8-C0E5-4062-8CD5-D66A577DFFA2}"/>
    <cellStyle name="Millares 32 4 2 2 2 2 2" xfId="30984" xr:uid="{4F8E3195-7306-4349-8E2F-83C00C34B38D}"/>
    <cellStyle name="Millares 32 4 2 2 2 3" xfId="26511" xr:uid="{6AA9AECB-DF45-4582-81A1-F6E39882AEE5}"/>
    <cellStyle name="Millares 32 4 2 2 3" xfId="19785" xr:uid="{82F1251A-FF4D-4AEE-AB81-2A1D524DA4FD}"/>
    <cellStyle name="Millares 32 4 2 2 3 2" xfId="28735" xr:uid="{7014894B-21C5-403B-A2D8-DDA5F9260AA3}"/>
    <cellStyle name="Millares 32 4 2 2 4" xfId="24262" xr:uid="{116E16B1-7EE8-4795-8690-C7393AF90DBB}"/>
    <cellStyle name="Millares 32 4 2 3" xfId="16444" xr:uid="{F6AA797D-A3A2-450F-8961-A7A32D14D44C}"/>
    <cellStyle name="Millares 32 4 2 3 2" xfId="20917" xr:uid="{91419C00-D0AA-4F38-9109-F21F8095BAF6}"/>
    <cellStyle name="Millares 32 4 2 3 2 2" xfId="29867" xr:uid="{AB9296FA-F636-43AE-8206-C9420C49E99B}"/>
    <cellStyle name="Millares 32 4 2 3 3" xfId="25394" xr:uid="{70E37A08-D6C1-478C-9210-EECCCF0C7C7D}"/>
    <cellStyle name="Millares 32 4 2 4" xfId="18668" xr:uid="{FECBD068-7A43-4FB5-B80E-75618B8DEBF7}"/>
    <cellStyle name="Millares 32 4 2 4 2" xfId="27618" xr:uid="{F23EAEF6-B07A-4097-AA11-D70EE3C92FAF}"/>
    <cellStyle name="Millares 32 4 2 5" xfId="23145" xr:uid="{AA86A1B1-35E6-48A8-98E7-CC0CF23555A0}"/>
    <cellStyle name="Millares 32 4 3" xfId="14758" xr:uid="{83B02AC9-5584-4C80-A21D-17375DBF2E65}"/>
    <cellStyle name="Millares 32 4 3 2" xfId="17007" xr:uid="{3930C29D-BF1D-4551-8DE5-6A8A7622502C}"/>
    <cellStyle name="Millares 32 4 3 2 2" xfId="21480" xr:uid="{75519A3C-5F6B-452B-A074-55C8BBE2A6BF}"/>
    <cellStyle name="Millares 32 4 3 2 2 2" xfId="30430" xr:uid="{7E568140-7F68-454F-A239-42303F3EA72B}"/>
    <cellStyle name="Millares 32 4 3 2 3" xfId="25957" xr:uid="{0A7B4866-43CB-4A9B-879E-5912D0C22D42}"/>
    <cellStyle name="Millares 32 4 3 3" xfId="19231" xr:uid="{68EFB337-C090-43DD-ACB3-8987D632EBC9}"/>
    <cellStyle name="Millares 32 4 3 3 2" xfId="28181" xr:uid="{1EB9B377-5C44-4D57-8B1A-D808D6B4F0F1}"/>
    <cellStyle name="Millares 32 4 3 4" xfId="23708" xr:uid="{549B5900-37C0-4E19-96B2-541966F7505B}"/>
    <cellStyle name="Millares 32 4 4" xfId="15890" xr:uid="{366120E0-F27C-45D8-AE3F-DCDA9B9B26EC}"/>
    <cellStyle name="Millares 32 4 4 2" xfId="20363" xr:uid="{2292C85C-7F71-4851-9B2F-07FBB73541EB}"/>
    <cellStyle name="Millares 32 4 4 2 2" xfId="29313" xr:uid="{DEAF011C-955C-495F-AA96-D6F4FF002A16}"/>
    <cellStyle name="Millares 32 4 4 3" xfId="24840" xr:uid="{5812A251-8EB7-4687-AB4B-0796B4FE82C2}"/>
    <cellStyle name="Millares 32 4 5" xfId="18114" xr:uid="{9BBFFD8B-E6C7-41F9-9A7E-1EE473E86215}"/>
    <cellStyle name="Millares 32 4 5 2" xfId="27064" xr:uid="{293548F2-2981-4C46-869E-F87A4F49BF9F}"/>
    <cellStyle name="Millares 32 4 6" xfId="22591" xr:uid="{A4C88435-CA6D-4FE9-B30D-6A3E21712BC1}"/>
    <cellStyle name="Millares 32 5" xfId="13915" xr:uid="{424692E0-8D10-4663-94FB-657CDB62E092}"/>
    <cellStyle name="Millares 32 5 2" xfId="15032" xr:uid="{4C602E46-47A1-45B2-A000-898F0D5311DE}"/>
    <cellStyle name="Millares 32 5 2 2" xfId="17281" xr:uid="{B5109FDC-7B0B-4CAE-A1F6-D9A1DA19542E}"/>
    <cellStyle name="Millares 32 5 2 2 2" xfId="21754" xr:uid="{DD2501CB-4C2C-487C-A522-11F6C02B3365}"/>
    <cellStyle name="Millares 32 5 2 2 2 2" xfId="30704" xr:uid="{33FB1122-B179-4502-9CE6-5C869B4AF136}"/>
    <cellStyle name="Millares 32 5 2 2 3" xfId="26231" xr:uid="{8F3668CB-4758-460D-AD4F-181DED1E065A}"/>
    <cellStyle name="Millares 32 5 2 3" xfId="19505" xr:uid="{41D41B49-C1EE-4724-9D22-CB63287F099D}"/>
    <cellStyle name="Millares 32 5 2 3 2" xfId="28455" xr:uid="{E54D3114-AD5A-48F7-BD33-D316C2BAD24D}"/>
    <cellStyle name="Millares 32 5 2 4" xfId="23982" xr:uid="{75D100EF-EAC2-4CF1-9218-3DE6095ACCD8}"/>
    <cellStyle name="Millares 32 5 3" xfId="16164" xr:uid="{A6C65FB5-CE46-4EB3-9278-0D72611402B5}"/>
    <cellStyle name="Millares 32 5 3 2" xfId="20637" xr:uid="{2A05049B-97BA-4A08-8737-C5A95F1A852F}"/>
    <cellStyle name="Millares 32 5 3 2 2" xfId="29587" xr:uid="{858F9F1A-A3AE-4A42-9FD8-420D57705C6C}"/>
    <cellStyle name="Millares 32 5 3 3" xfId="25114" xr:uid="{9BE83B88-3B9F-4630-A983-FB76B40AD3B7}"/>
    <cellStyle name="Millares 32 5 4" xfId="18388" xr:uid="{6D73E0E0-CB20-4F91-8545-82E4841727F4}"/>
    <cellStyle name="Millares 32 5 4 2" xfId="27338" xr:uid="{B6C2C82F-CDFD-4EB4-A590-D56AC3596069}"/>
    <cellStyle name="Millares 32 5 5" xfId="22865" xr:uid="{C0F6C66F-2DD7-4597-96FF-4C3AFCB3559E}"/>
    <cellStyle name="Millares 32 6" xfId="14478" xr:uid="{AA0E8D7E-8866-4D57-A869-5BE7F9EB516D}"/>
    <cellStyle name="Millares 32 6 2" xfId="16727" xr:uid="{8576EB95-B43A-4BAF-A84E-D2D22AA8138F}"/>
    <cellStyle name="Millares 32 6 2 2" xfId="21200" xr:uid="{BECBCF9A-53DC-4597-8ACA-AFECE6701C23}"/>
    <cellStyle name="Millares 32 6 2 2 2" xfId="30150" xr:uid="{6C17B1EF-F244-4610-AEE8-65CCE95EAC9E}"/>
    <cellStyle name="Millares 32 6 2 3" xfId="25677" xr:uid="{288BD30F-FE87-4714-9C3F-3CFDFC7F0B59}"/>
    <cellStyle name="Millares 32 6 3" xfId="18951" xr:uid="{E902A517-B982-4C51-9197-0F9D70649A0B}"/>
    <cellStyle name="Millares 32 6 3 2" xfId="27901" xr:uid="{1E274F7C-2FD0-48E3-9315-C26CF27DE06A}"/>
    <cellStyle name="Millares 32 6 4" xfId="23428" xr:uid="{5952028B-2480-4DA6-9973-AECEA2BA6EBC}"/>
    <cellStyle name="Millares 32 7" xfId="15610" xr:uid="{4041135A-070F-4161-95B6-7D2A918810E9}"/>
    <cellStyle name="Millares 32 7 2" xfId="20083" xr:uid="{EE46302D-9F6A-47C8-B1A7-8D8BE8BD45C3}"/>
    <cellStyle name="Millares 32 7 2 2" xfId="29033" xr:uid="{A0E69DB0-6CBD-402E-8830-E61A6308EDFC}"/>
    <cellStyle name="Millares 32 7 3" xfId="24560" xr:uid="{DBD06993-54E0-4BB4-810B-C336AE5EAFFE}"/>
    <cellStyle name="Millares 32 8" xfId="17834" xr:uid="{C7BBC478-3BB6-41E1-A6E6-47164C0B7705}"/>
    <cellStyle name="Millares 32 8 2" xfId="26784" xr:uid="{29D34400-D4FD-4410-A17A-4F22352621B8}"/>
    <cellStyle name="Millares 32 9" xfId="22311" xr:uid="{D021CDB7-8BE4-436A-B283-C6C221933361}"/>
    <cellStyle name="Millares 33" xfId="13394" xr:uid="{EE4F2951-331F-4141-83EF-36189C3BCD79}"/>
    <cellStyle name="Millares 33 2" xfId="13467" xr:uid="{6E899D03-C148-4229-B818-AC5DCED55D82}"/>
    <cellStyle name="Millares 33 2 2" xfId="13607" xr:uid="{EAAE8022-AE49-4C20-8880-52C46807D7EE}"/>
    <cellStyle name="Millares 33 2 2 2" xfId="13887" xr:uid="{1CBEA0C2-DD24-4278-B5B9-583826608B88}"/>
    <cellStyle name="Millares 33 2 2 2 2" xfId="14441" xr:uid="{1A4EF227-E4C4-4AA2-8308-33F40902A112}"/>
    <cellStyle name="Millares 33 2 2 2 2 2" xfId="15558" xr:uid="{FF686B9F-A7FD-4D97-90A9-E27074D40629}"/>
    <cellStyle name="Millares 33 2 2 2 2 2 2" xfId="17807" xr:uid="{7A4D0A2C-FFAF-4E40-A39E-6544E35B37AC}"/>
    <cellStyle name="Millares 33 2 2 2 2 2 2 2" xfId="22280" xr:uid="{BF4A234B-2C48-42E0-964B-ECECD24BFA02}"/>
    <cellStyle name="Millares 33 2 2 2 2 2 2 2 2" xfId="31230" xr:uid="{617D89C2-C38B-4C84-8C3A-E0744B32D45C}"/>
    <cellStyle name="Millares 33 2 2 2 2 2 2 3" xfId="26757" xr:uid="{450EAE20-37FF-4CF8-A610-690DF992EC80}"/>
    <cellStyle name="Millares 33 2 2 2 2 2 3" xfId="20031" xr:uid="{B11D90FF-FEB6-42F1-AED3-EB47672FA2CA}"/>
    <cellStyle name="Millares 33 2 2 2 2 2 3 2" xfId="28981" xr:uid="{09E5D267-18CB-4EC0-8CB0-2BAD5D3F46AB}"/>
    <cellStyle name="Millares 33 2 2 2 2 2 4" xfId="24508" xr:uid="{3524A6DF-C7C1-4C76-8B6C-278BCF2F7870}"/>
    <cellStyle name="Millares 33 2 2 2 2 3" xfId="16690" xr:uid="{B3734BF3-E64E-4AAB-81D2-68010ACA3770}"/>
    <cellStyle name="Millares 33 2 2 2 2 3 2" xfId="21163" xr:uid="{7B1CFB42-6204-4462-889F-4E7F5106B277}"/>
    <cellStyle name="Millares 33 2 2 2 2 3 2 2" xfId="30113" xr:uid="{B42D6C7A-B223-4608-AAF6-A591B74A87C5}"/>
    <cellStyle name="Millares 33 2 2 2 2 3 3" xfId="25640" xr:uid="{87CBF2A6-F6BF-468B-BD4A-40EBE11C6822}"/>
    <cellStyle name="Millares 33 2 2 2 2 4" xfId="18914" xr:uid="{89271936-FB05-444E-8281-0E7DF8FE9182}"/>
    <cellStyle name="Millares 33 2 2 2 2 4 2" xfId="27864" xr:uid="{E35B762B-5D39-4A66-AE6A-774A5E8D24AD}"/>
    <cellStyle name="Millares 33 2 2 2 2 5" xfId="23391" xr:uid="{F8A98987-0790-4B7B-BC30-D7A720366B14}"/>
    <cellStyle name="Millares 33 2 2 2 3" xfId="15004" xr:uid="{654062CB-956F-4A0B-9829-FE7733E60B7C}"/>
    <cellStyle name="Millares 33 2 2 2 3 2" xfId="17253" xr:uid="{BAD029BA-20D4-468C-A4B9-7F878BC9B67A}"/>
    <cellStyle name="Millares 33 2 2 2 3 2 2" xfId="21726" xr:uid="{6F653876-64F6-441C-9867-4C4602039C78}"/>
    <cellStyle name="Millares 33 2 2 2 3 2 2 2" xfId="30676" xr:uid="{A7458BDD-591C-4EDE-9E2B-50C434198BB6}"/>
    <cellStyle name="Millares 33 2 2 2 3 2 3" xfId="26203" xr:uid="{3402A16E-E6B4-45A8-A286-EDDB0C705FCD}"/>
    <cellStyle name="Millares 33 2 2 2 3 3" xfId="19477" xr:uid="{96F3C58F-0A5C-4E0F-8C72-CBD6FC470806}"/>
    <cellStyle name="Millares 33 2 2 2 3 3 2" xfId="28427" xr:uid="{BE1B0A83-2C8D-4FA7-85F6-86DB894C1C00}"/>
    <cellStyle name="Millares 33 2 2 2 3 4" xfId="23954" xr:uid="{8507AED7-4DC8-4455-ABAC-62C4C96424C1}"/>
    <cellStyle name="Millares 33 2 2 2 4" xfId="16136" xr:uid="{D32674FB-EF20-48FB-B686-73920A55D700}"/>
    <cellStyle name="Millares 33 2 2 2 4 2" xfId="20609" xr:uid="{078C5A40-3994-4273-81BA-FC30D218F5E0}"/>
    <cellStyle name="Millares 33 2 2 2 4 2 2" xfId="29559" xr:uid="{E50D8992-1040-4EC4-9B99-50F37BEF2530}"/>
    <cellStyle name="Millares 33 2 2 2 4 3" xfId="25086" xr:uid="{5E2400FC-FAF7-481B-8026-AE95FDA7570D}"/>
    <cellStyle name="Millares 33 2 2 2 5" xfId="18360" xr:uid="{D2F5EC76-D7CD-4F80-A99B-738FD0822787}"/>
    <cellStyle name="Millares 33 2 2 2 5 2" xfId="27310" xr:uid="{BD89A002-5BC9-4598-8DE9-BE135DEAC9B2}"/>
    <cellStyle name="Millares 33 2 2 2 6" xfId="22837" xr:uid="{C90DBCC5-898E-49B0-8070-69227C089107}"/>
    <cellStyle name="Millares 33 2 2 3" xfId="14161" xr:uid="{3C763205-8FC4-40F8-96C7-1F3C5683AB92}"/>
    <cellStyle name="Millares 33 2 2 3 2" xfId="15278" xr:uid="{61A741DB-EFE4-41D8-B921-C1BDC8A86662}"/>
    <cellStyle name="Millares 33 2 2 3 2 2" xfId="17527" xr:uid="{827F9C3E-FD2D-4F00-80FE-E261D4352DB8}"/>
    <cellStyle name="Millares 33 2 2 3 2 2 2" xfId="22000" xr:uid="{3649EEE0-E9AA-4382-B5FC-7618E61C54E2}"/>
    <cellStyle name="Millares 33 2 2 3 2 2 2 2" xfId="30950" xr:uid="{E5689062-8E02-48AE-BDDA-03240F85682F}"/>
    <cellStyle name="Millares 33 2 2 3 2 2 3" xfId="26477" xr:uid="{D3C517C5-290F-49B7-BC85-9F139957EEB6}"/>
    <cellStyle name="Millares 33 2 2 3 2 3" xfId="19751" xr:uid="{BA0DB5B5-1F7D-4D1A-B8E6-B632AC4979E0}"/>
    <cellStyle name="Millares 33 2 2 3 2 3 2" xfId="28701" xr:uid="{CC1664BE-5490-4981-BE06-6D47C8847E28}"/>
    <cellStyle name="Millares 33 2 2 3 2 4" xfId="24228" xr:uid="{CE98D7AE-4E84-44A5-98D6-35A474AA2194}"/>
    <cellStyle name="Millares 33 2 2 3 3" xfId="16410" xr:uid="{CCC218AE-BC5D-47E1-87B8-116858485B83}"/>
    <cellStyle name="Millares 33 2 2 3 3 2" xfId="20883" xr:uid="{4B1F89FE-6F5B-4E42-A533-EFE2BE85CC3D}"/>
    <cellStyle name="Millares 33 2 2 3 3 2 2" xfId="29833" xr:uid="{05FB5680-B7D8-4D82-AB52-0D936508F90E}"/>
    <cellStyle name="Millares 33 2 2 3 3 3" xfId="25360" xr:uid="{ED98B690-E4B8-4071-913F-0C7795F4A7F8}"/>
    <cellStyle name="Millares 33 2 2 3 4" xfId="18634" xr:uid="{E4F02AFB-AD1E-4D91-80E5-C5C1ED5E6754}"/>
    <cellStyle name="Millares 33 2 2 3 4 2" xfId="27584" xr:uid="{EDA33281-2226-44D2-A53B-BCE55BF51A62}"/>
    <cellStyle name="Millares 33 2 2 3 5" xfId="23111" xr:uid="{60EECE91-34D8-4DCE-96A0-022D865100DA}"/>
    <cellStyle name="Millares 33 2 2 4" xfId="14724" xr:uid="{E77FCC1B-1EB4-4EAB-91A8-6622D5D1C25B}"/>
    <cellStyle name="Millares 33 2 2 4 2" xfId="16973" xr:uid="{D8DFB6A7-33F6-4CC9-AB2B-43F3771B3E4F}"/>
    <cellStyle name="Millares 33 2 2 4 2 2" xfId="21446" xr:uid="{0F19B2F5-3D5D-4E2B-B41A-39458B05A31C}"/>
    <cellStyle name="Millares 33 2 2 4 2 2 2" xfId="30396" xr:uid="{747CD8F1-9F2B-49A3-827E-192D4A1FF07A}"/>
    <cellStyle name="Millares 33 2 2 4 2 3" xfId="25923" xr:uid="{483E775C-6654-4F93-B6BC-9DBCD707150F}"/>
    <cellStyle name="Millares 33 2 2 4 3" xfId="19197" xr:uid="{BB23247C-593F-45D0-8662-707CCDD5B36F}"/>
    <cellStyle name="Millares 33 2 2 4 3 2" xfId="28147" xr:uid="{C2B160C1-719C-46FA-8B52-D094C49E2FC6}"/>
    <cellStyle name="Millares 33 2 2 4 4" xfId="23674" xr:uid="{81368055-2B34-48A0-B8C7-0E3175ED2594}"/>
    <cellStyle name="Millares 33 2 2 5" xfId="15856" xr:uid="{17375CAB-2627-4371-B96D-EB2FD8929FB5}"/>
    <cellStyle name="Millares 33 2 2 5 2" xfId="20329" xr:uid="{5F0CFA18-2877-4D99-892C-44B8877A1998}"/>
    <cellStyle name="Millares 33 2 2 5 2 2" xfId="29279" xr:uid="{20DDC1E4-05CC-4CED-9558-828EA01B0037}"/>
    <cellStyle name="Millares 33 2 2 5 3" xfId="24806" xr:uid="{8C764FB5-F670-4C05-92D7-0D172A9BC56B}"/>
    <cellStyle name="Millares 33 2 2 6" xfId="18080" xr:uid="{6A0BBF43-289F-4D31-B8EC-1D3DC3D22EB8}"/>
    <cellStyle name="Millares 33 2 2 6 2" xfId="27030" xr:uid="{AA9E324B-14CE-4AEA-BFF0-A628A56CF3E9}"/>
    <cellStyle name="Millares 33 2 2 7" xfId="22557" xr:uid="{0A8D266C-1F45-4EF8-8809-BF1165B6C073}"/>
    <cellStyle name="Millares 33 2 3" xfId="13747" xr:uid="{0600754D-F972-4DCF-972E-389F6F33B8D4}"/>
    <cellStyle name="Millares 33 2 3 2" xfId="14301" xr:uid="{243CB8B4-386E-458F-953E-31D3B31FBD1F}"/>
    <cellStyle name="Millares 33 2 3 2 2" xfId="15418" xr:uid="{4B59BCB1-91AD-4D46-BD6B-676357D0C2FB}"/>
    <cellStyle name="Millares 33 2 3 2 2 2" xfId="17667" xr:uid="{304993E0-D986-494F-81C3-AC60DF9B9AB4}"/>
    <cellStyle name="Millares 33 2 3 2 2 2 2" xfId="22140" xr:uid="{46EF3069-174D-4B51-AFD9-D05A8A2A3541}"/>
    <cellStyle name="Millares 33 2 3 2 2 2 2 2" xfId="31090" xr:uid="{02E14344-E0E1-427C-B7AE-AAB72235E228}"/>
    <cellStyle name="Millares 33 2 3 2 2 2 3" xfId="26617" xr:uid="{5735AE85-911A-4461-85C3-06FFF0221A21}"/>
    <cellStyle name="Millares 33 2 3 2 2 3" xfId="19891" xr:uid="{0CD6BD31-CAD2-41B5-9232-B6623F63709F}"/>
    <cellStyle name="Millares 33 2 3 2 2 3 2" xfId="28841" xr:uid="{0560824E-ED75-4904-A4EA-B6954D19A472}"/>
    <cellStyle name="Millares 33 2 3 2 2 4" xfId="24368" xr:uid="{6753E420-FCC8-4E7D-940D-6DDB958B89CD}"/>
    <cellStyle name="Millares 33 2 3 2 3" xfId="16550" xr:uid="{A38193C0-9DC4-4EE9-815F-F4A1EDC82D08}"/>
    <cellStyle name="Millares 33 2 3 2 3 2" xfId="21023" xr:uid="{22DFF788-4366-414B-A1E0-999181FD93A3}"/>
    <cellStyle name="Millares 33 2 3 2 3 2 2" xfId="29973" xr:uid="{8182F993-2E88-4415-9142-6F45759887C4}"/>
    <cellStyle name="Millares 33 2 3 2 3 3" xfId="25500" xr:uid="{F715BF85-0DBD-4F30-BD94-C8C4BC6CF6B6}"/>
    <cellStyle name="Millares 33 2 3 2 4" xfId="18774" xr:uid="{0F49D2DE-C1E3-4D2A-99F1-DEDF4A6BABDE}"/>
    <cellStyle name="Millares 33 2 3 2 4 2" xfId="27724" xr:uid="{7464925B-8D5C-44C0-A34C-796B4447DFC2}"/>
    <cellStyle name="Millares 33 2 3 2 5" xfId="23251" xr:uid="{1B14BB2F-6A46-4728-A436-D0AB6AD06497}"/>
    <cellStyle name="Millares 33 2 3 3" xfId="14864" xr:uid="{F02D0D94-7F15-48C5-A8E3-72E2B8320087}"/>
    <cellStyle name="Millares 33 2 3 3 2" xfId="17113" xr:uid="{3564D8B3-6425-4CA4-A5C6-8354592D3B46}"/>
    <cellStyle name="Millares 33 2 3 3 2 2" xfId="21586" xr:uid="{D043AD67-88AB-4847-89DA-A04001E62142}"/>
    <cellStyle name="Millares 33 2 3 3 2 2 2" xfId="30536" xr:uid="{D4E52A8E-121B-4E93-A257-8846984DDFB7}"/>
    <cellStyle name="Millares 33 2 3 3 2 3" xfId="26063" xr:uid="{769C0663-FDF0-4DE5-B90C-901442B87CC7}"/>
    <cellStyle name="Millares 33 2 3 3 3" xfId="19337" xr:uid="{6CF8818E-3B12-499F-AAF6-3D3F5C20DE53}"/>
    <cellStyle name="Millares 33 2 3 3 3 2" xfId="28287" xr:uid="{69ED1F8D-E347-445C-90DC-2CFD26C09B5A}"/>
    <cellStyle name="Millares 33 2 3 3 4" xfId="23814" xr:uid="{4A1E408E-BA02-4732-8C08-4799AD703B99}"/>
    <cellStyle name="Millares 33 2 3 4" xfId="15996" xr:uid="{6AF32A49-2448-4B43-A270-95B203546F59}"/>
    <cellStyle name="Millares 33 2 3 4 2" xfId="20469" xr:uid="{003ECF35-1852-4F8E-8499-71C5FF3F0B9B}"/>
    <cellStyle name="Millares 33 2 3 4 2 2" xfId="29419" xr:uid="{70AB559C-F31F-4641-B115-AA433848C194}"/>
    <cellStyle name="Millares 33 2 3 4 3" xfId="24946" xr:uid="{90FF6DDA-D973-47C0-B610-B00C02D68451}"/>
    <cellStyle name="Millares 33 2 3 5" xfId="18220" xr:uid="{D40CD09A-1146-4AA1-8732-19217A7728B4}"/>
    <cellStyle name="Millares 33 2 3 5 2" xfId="27170" xr:uid="{5882516D-BC2B-432C-A5F5-9F5AC8F454DD}"/>
    <cellStyle name="Millares 33 2 3 6" xfId="22697" xr:uid="{C9C7E4C1-69DB-4274-8586-50209BEA970F}"/>
    <cellStyle name="Millares 33 2 4" xfId="14021" xr:uid="{DA4664CC-4F5B-47A6-9E4A-E1CBDE40DABB}"/>
    <cellStyle name="Millares 33 2 4 2" xfId="15138" xr:uid="{A365CCAC-65C0-4067-81AE-38A0A14C8677}"/>
    <cellStyle name="Millares 33 2 4 2 2" xfId="17387" xr:uid="{02C3C068-B331-49FB-A577-2D989333ED64}"/>
    <cellStyle name="Millares 33 2 4 2 2 2" xfId="21860" xr:uid="{F3FFBB3F-1F15-4951-A3B0-FE8ABE973C19}"/>
    <cellStyle name="Millares 33 2 4 2 2 2 2" xfId="30810" xr:uid="{D12F014A-BDD9-4914-961B-4C32E5597FA4}"/>
    <cellStyle name="Millares 33 2 4 2 2 3" xfId="26337" xr:uid="{3BF838A4-688F-4D21-AF6C-AD3089D217E9}"/>
    <cellStyle name="Millares 33 2 4 2 3" xfId="19611" xr:uid="{D9466C8F-EFED-4668-A624-9160B0391950}"/>
    <cellStyle name="Millares 33 2 4 2 3 2" xfId="28561" xr:uid="{FCDEABBB-E7B0-46B8-B79A-38301A0D9FD0}"/>
    <cellStyle name="Millares 33 2 4 2 4" xfId="24088" xr:uid="{A5935FC0-2FAE-4502-8C45-DB5B0369DD5D}"/>
    <cellStyle name="Millares 33 2 4 3" xfId="16270" xr:uid="{BC0595C7-648D-4481-B774-2C5D01F5DB60}"/>
    <cellStyle name="Millares 33 2 4 3 2" xfId="20743" xr:uid="{C9B40216-AEE1-4EA3-A15E-073E58D159DF}"/>
    <cellStyle name="Millares 33 2 4 3 2 2" xfId="29693" xr:uid="{CB6B57D3-D2F1-4D08-A5C6-78F80AE2A5BC}"/>
    <cellStyle name="Millares 33 2 4 3 3" xfId="25220" xr:uid="{BD8B80CD-F7FC-4CEA-AA1D-BF95FD4D233B}"/>
    <cellStyle name="Millares 33 2 4 4" xfId="18494" xr:uid="{81BCA7DA-56BC-450A-899D-16499E145844}"/>
    <cellStyle name="Millares 33 2 4 4 2" xfId="27444" xr:uid="{AFA15C2D-C0BA-411A-AD77-BE5371EAC4F1}"/>
    <cellStyle name="Millares 33 2 4 5" xfId="22971" xr:uid="{C2F30227-FAF6-43BE-ABE7-F10F49E9BB31}"/>
    <cellStyle name="Millares 33 2 5" xfId="14584" xr:uid="{8AF7D797-25B6-4922-B90B-03C9705D125D}"/>
    <cellStyle name="Millares 33 2 5 2" xfId="16833" xr:uid="{0E31B834-D03F-49D7-ADB6-2886B55C3F41}"/>
    <cellStyle name="Millares 33 2 5 2 2" xfId="21306" xr:uid="{4CFDDB4C-EBF6-4A72-B89A-CF1EEB1AB49C}"/>
    <cellStyle name="Millares 33 2 5 2 2 2" xfId="30256" xr:uid="{2C30366E-974F-4CD0-9768-8867105B6B28}"/>
    <cellStyle name="Millares 33 2 5 2 3" xfId="25783" xr:uid="{447C73F0-1290-4A40-AD39-7FFB052FBB20}"/>
    <cellStyle name="Millares 33 2 5 3" xfId="19057" xr:uid="{14927189-CFC6-48DA-B1A6-986523BB53B1}"/>
    <cellStyle name="Millares 33 2 5 3 2" xfId="28007" xr:uid="{DA8BDE1B-E32D-4E82-AB02-3F900B498292}"/>
    <cellStyle name="Millares 33 2 5 4" xfId="23534" xr:uid="{15BCD67F-49E4-4383-8750-170305ACB1E3}"/>
    <cellStyle name="Millares 33 2 6" xfId="15716" xr:uid="{FC476FBE-4886-47CE-8EE7-D132CB067C40}"/>
    <cellStyle name="Millares 33 2 6 2" xfId="20189" xr:uid="{75D12D3E-F59B-49BB-8A40-32898EC84730}"/>
    <cellStyle name="Millares 33 2 6 2 2" xfId="29139" xr:uid="{0C7B8C7D-9D6D-46A3-BD67-8B55D4779289}"/>
    <cellStyle name="Millares 33 2 6 3" xfId="24666" xr:uid="{CF526853-EF14-4D45-AA0B-4933C9CEBF76}"/>
    <cellStyle name="Millares 33 2 7" xfId="17940" xr:uid="{9EFDD576-4AB0-41B1-B667-BE64E59F8345}"/>
    <cellStyle name="Millares 33 2 7 2" xfId="26890" xr:uid="{B1C2EC97-B62F-4B53-A93A-7AC72EB491EA}"/>
    <cellStyle name="Millares 33 2 8" xfId="22417" xr:uid="{B99DFC91-0DA4-4AF9-97D0-0EDDBCDBEA28}"/>
    <cellStyle name="Millares 33 3" xfId="13534" xr:uid="{F8460B56-217C-4FB5-82A5-AE25CAC7C9C9}"/>
    <cellStyle name="Millares 33 3 2" xfId="13814" xr:uid="{1C874D08-09D7-4F01-95F8-FC46F3DD686B}"/>
    <cellStyle name="Millares 33 3 2 2" xfId="14368" xr:uid="{944B98D8-8CD8-432E-9309-814C98E775F8}"/>
    <cellStyle name="Millares 33 3 2 2 2" xfId="15485" xr:uid="{D4E9EAAB-FBE7-4960-A7EC-C0D815DC1D7D}"/>
    <cellStyle name="Millares 33 3 2 2 2 2" xfId="17734" xr:uid="{7228DF2F-E965-4FF6-9096-391D55EFBBD5}"/>
    <cellStyle name="Millares 33 3 2 2 2 2 2" xfId="22207" xr:uid="{1AA8AD17-AE0B-4BEA-A7EC-4B6BE8189B00}"/>
    <cellStyle name="Millares 33 3 2 2 2 2 2 2" xfId="31157" xr:uid="{2FB541F0-2BA3-485A-8D1F-B767A98679B6}"/>
    <cellStyle name="Millares 33 3 2 2 2 2 3" xfId="26684" xr:uid="{A4EED446-040D-4DB3-8ADF-21B186D64C29}"/>
    <cellStyle name="Millares 33 3 2 2 2 3" xfId="19958" xr:uid="{60C5F29A-68F0-4261-855C-966BEA887B2C}"/>
    <cellStyle name="Millares 33 3 2 2 2 3 2" xfId="28908" xr:uid="{830D212A-5BB3-4E53-8B15-7FCB4EB1AF49}"/>
    <cellStyle name="Millares 33 3 2 2 2 4" xfId="24435" xr:uid="{16481F26-35FD-42B2-B1E1-CB3DA190505D}"/>
    <cellStyle name="Millares 33 3 2 2 3" xfId="16617" xr:uid="{C3F84D8D-DF6A-45FC-B91E-1D857C020C2B}"/>
    <cellStyle name="Millares 33 3 2 2 3 2" xfId="21090" xr:uid="{F3445108-30EE-48C2-BD81-7C355B44EAB1}"/>
    <cellStyle name="Millares 33 3 2 2 3 2 2" xfId="30040" xr:uid="{FFD43A30-B230-42E5-A682-1690F37936D8}"/>
    <cellStyle name="Millares 33 3 2 2 3 3" xfId="25567" xr:uid="{F2003C1E-5D62-45E3-B67E-D22925067FFB}"/>
    <cellStyle name="Millares 33 3 2 2 4" xfId="18841" xr:uid="{E258F0C3-50F2-4D8C-92C6-A483B80FBE68}"/>
    <cellStyle name="Millares 33 3 2 2 4 2" xfId="27791" xr:uid="{AC237BA9-B0F7-4B62-AA02-5BB087459154}"/>
    <cellStyle name="Millares 33 3 2 2 5" xfId="23318" xr:uid="{A41CCAFC-FD80-4982-9171-C71DFD2505AA}"/>
    <cellStyle name="Millares 33 3 2 3" xfId="14931" xr:uid="{718CC2F6-3B1A-447F-9236-51E753CFFFF6}"/>
    <cellStyle name="Millares 33 3 2 3 2" xfId="17180" xr:uid="{C1569A42-2B0E-4736-B934-D0D05277BFA7}"/>
    <cellStyle name="Millares 33 3 2 3 2 2" xfId="21653" xr:uid="{0B588DF6-0E23-40D7-A36F-31AE2C7E78A5}"/>
    <cellStyle name="Millares 33 3 2 3 2 2 2" xfId="30603" xr:uid="{8E3A3A12-0D30-43FC-9E3C-374EFC9D7AF3}"/>
    <cellStyle name="Millares 33 3 2 3 2 3" xfId="26130" xr:uid="{05DCDBC0-1542-4515-B0D9-39BAEA2C960F}"/>
    <cellStyle name="Millares 33 3 2 3 3" xfId="19404" xr:uid="{18506D17-D919-4266-8510-7E386C8AB74E}"/>
    <cellStyle name="Millares 33 3 2 3 3 2" xfId="28354" xr:uid="{9DB85C21-CD10-42F9-98F3-D213E1740500}"/>
    <cellStyle name="Millares 33 3 2 3 4" xfId="23881" xr:uid="{5301487C-6268-4F08-93BF-388ACA1A7B96}"/>
    <cellStyle name="Millares 33 3 2 4" xfId="16063" xr:uid="{1BFDF085-6720-4040-B1FA-9EC934FABB64}"/>
    <cellStyle name="Millares 33 3 2 4 2" xfId="20536" xr:uid="{4A7F4A5D-CE11-4F62-9099-9873AA96B789}"/>
    <cellStyle name="Millares 33 3 2 4 2 2" xfId="29486" xr:uid="{CC1E0906-4498-42A7-BA13-C41D5D9D80AE}"/>
    <cellStyle name="Millares 33 3 2 4 3" xfId="25013" xr:uid="{E644556E-8A61-406F-907D-3256F5F743AC}"/>
    <cellStyle name="Millares 33 3 2 5" xfId="18287" xr:uid="{1F4EA356-23AB-49BC-80FA-130E05336DAB}"/>
    <cellStyle name="Millares 33 3 2 5 2" xfId="27237" xr:uid="{38B6DF07-34A6-4637-B1E5-2A757F494879}"/>
    <cellStyle name="Millares 33 3 2 6" xfId="22764" xr:uid="{F7E1B9E4-3F14-42E2-9F45-2E4BD00780CF}"/>
    <cellStyle name="Millares 33 3 3" xfId="14088" xr:uid="{0FA83135-9FE7-486A-979A-1FA13F1FA368}"/>
    <cellStyle name="Millares 33 3 3 2" xfId="15205" xr:uid="{414BB834-6EEA-4AA0-BE97-E624158F4D69}"/>
    <cellStyle name="Millares 33 3 3 2 2" xfId="17454" xr:uid="{B54BE583-D5AA-48B1-A4C0-89A2C9CAA774}"/>
    <cellStyle name="Millares 33 3 3 2 2 2" xfId="21927" xr:uid="{2EC087FA-07BE-41EF-A776-C4D5B57C854A}"/>
    <cellStyle name="Millares 33 3 3 2 2 2 2" xfId="30877" xr:uid="{7B855A87-63D3-4670-8D25-A78A20A76E2D}"/>
    <cellStyle name="Millares 33 3 3 2 2 3" xfId="26404" xr:uid="{B4A4E22C-19DD-4EE6-B7ED-2B7A23721EAA}"/>
    <cellStyle name="Millares 33 3 3 2 3" xfId="19678" xr:uid="{E229807C-424E-4BEB-9B5D-41AE5D856CA9}"/>
    <cellStyle name="Millares 33 3 3 2 3 2" xfId="28628" xr:uid="{92D0E6BB-3E09-49F2-BB63-863FBBEB9D82}"/>
    <cellStyle name="Millares 33 3 3 2 4" xfId="24155" xr:uid="{2F247CF5-D922-4860-AD98-B7E20E85A096}"/>
    <cellStyle name="Millares 33 3 3 3" xfId="16337" xr:uid="{AC887647-B0CC-4CD8-A86A-7E1F3347E79A}"/>
    <cellStyle name="Millares 33 3 3 3 2" xfId="20810" xr:uid="{163FC78F-8DA4-44DF-A417-26BFD7A10E55}"/>
    <cellStyle name="Millares 33 3 3 3 2 2" xfId="29760" xr:uid="{E8F4DB1A-0FDD-42AF-AF24-50BD47B2221A}"/>
    <cellStyle name="Millares 33 3 3 3 3" xfId="25287" xr:uid="{2B14D5F7-11DF-46D4-9690-4A0FC80133AF}"/>
    <cellStyle name="Millares 33 3 3 4" xfId="18561" xr:uid="{717AB3B5-2CC6-435D-82C5-00BC9CEDE42E}"/>
    <cellStyle name="Millares 33 3 3 4 2" xfId="27511" xr:uid="{3BE5041F-9298-4EC9-AA69-59AED100BD07}"/>
    <cellStyle name="Millares 33 3 3 5" xfId="23038" xr:uid="{DDBAC14D-A4AA-43F2-9A74-436349BB6E80}"/>
    <cellStyle name="Millares 33 3 4" xfId="14651" xr:uid="{86E60F17-4C91-41F1-991D-CE424EB297B2}"/>
    <cellStyle name="Millares 33 3 4 2" xfId="16900" xr:uid="{36F73455-87A2-40F8-8C9A-A928EDF44355}"/>
    <cellStyle name="Millares 33 3 4 2 2" xfId="21373" xr:uid="{2E61BA86-B792-45CE-90AF-C5538CEAE548}"/>
    <cellStyle name="Millares 33 3 4 2 2 2" xfId="30323" xr:uid="{A625B874-AE88-4421-BCD0-7B8077B1375F}"/>
    <cellStyle name="Millares 33 3 4 2 3" xfId="25850" xr:uid="{DA900CD1-B111-4F7A-A9E1-4213973E161B}"/>
    <cellStyle name="Millares 33 3 4 3" xfId="19124" xr:uid="{0D8122E3-D225-42FE-869E-A2C7B646B9AF}"/>
    <cellStyle name="Millares 33 3 4 3 2" xfId="28074" xr:uid="{5C6982A4-94C2-41BB-BC1D-BD9900CCD408}"/>
    <cellStyle name="Millares 33 3 4 4" xfId="23601" xr:uid="{F9753B1A-4099-4A56-9806-0769EB77F271}"/>
    <cellStyle name="Millares 33 3 5" xfId="15783" xr:uid="{A0C8DA63-2AC5-467F-9874-AAC55013F578}"/>
    <cellStyle name="Millares 33 3 5 2" xfId="20256" xr:uid="{A7A9316B-D3F3-402C-A962-803BF50E2E58}"/>
    <cellStyle name="Millares 33 3 5 2 2" xfId="29206" xr:uid="{3D7C0B64-8E46-43A5-9FA7-EA18D008AD37}"/>
    <cellStyle name="Millares 33 3 5 3" xfId="24733" xr:uid="{F61E72B6-1B34-4B37-8E6B-741D772DB939}"/>
    <cellStyle name="Millares 33 3 6" xfId="18007" xr:uid="{B0A62CD7-0964-4F9A-A016-A13E2EFFCAA1}"/>
    <cellStyle name="Millares 33 3 6 2" xfId="26957" xr:uid="{1909CA6D-BDA9-4390-9CBA-2B474452F036}"/>
    <cellStyle name="Millares 33 3 7" xfId="22484" xr:uid="{C03A9298-6451-416A-BC2C-54DEA28F109E}"/>
    <cellStyle name="Millares 33 4" xfId="13674" xr:uid="{0E3EE472-BECF-4C9B-9500-ED9724904326}"/>
    <cellStyle name="Millares 33 4 2" xfId="14228" xr:uid="{063B34E7-5D72-479B-95C9-EF7A7B4DBA25}"/>
    <cellStyle name="Millares 33 4 2 2" xfId="15345" xr:uid="{513ACEC5-52C6-4824-A27E-CA7CA1E1FF3E}"/>
    <cellStyle name="Millares 33 4 2 2 2" xfId="17594" xr:uid="{8A2D0757-89E7-4DD5-845B-0FF77EECA18D}"/>
    <cellStyle name="Millares 33 4 2 2 2 2" xfId="22067" xr:uid="{BC7C20FF-BF0C-4C80-A1D9-430DD292577F}"/>
    <cellStyle name="Millares 33 4 2 2 2 2 2" xfId="31017" xr:uid="{84678923-2939-4DCE-A9FF-93D3467E561C}"/>
    <cellStyle name="Millares 33 4 2 2 2 3" xfId="26544" xr:uid="{49B3A0FE-ADB4-453C-AE93-83DB209618EE}"/>
    <cellStyle name="Millares 33 4 2 2 3" xfId="19818" xr:uid="{A396DB9F-DCF0-4C6F-A9B8-538D375DA29F}"/>
    <cellStyle name="Millares 33 4 2 2 3 2" xfId="28768" xr:uid="{A3AE10BB-98D4-45BD-BB22-CDCF3F7C2FEC}"/>
    <cellStyle name="Millares 33 4 2 2 4" xfId="24295" xr:uid="{5D379884-3C5E-4D47-A00C-D172B535C55B}"/>
    <cellStyle name="Millares 33 4 2 3" xfId="16477" xr:uid="{E4449BB6-6784-46EA-A658-BD5FAC6EB0A4}"/>
    <cellStyle name="Millares 33 4 2 3 2" xfId="20950" xr:uid="{D5927FAE-CAAC-44C1-A000-D7833E690C3B}"/>
    <cellStyle name="Millares 33 4 2 3 2 2" xfId="29900" xr:uid="{A1B1C1D2-D94E-4B34-A8FB-BF3797EA03C5}"/>
    <cellStyle name="Millares 33 4 2 3 3" xfId="25427" xr:uid="{D6BE36FD-490C-492B-8A31-E5A8AB30825D}"/>
    <cellStyle name="Millares 33 4 2 4" xfId="18701" xr:uid="{6895763A-BB42-4FF2-8426-49BB1036EF22}"/>
    <cellStyle name="Millares 33 4 2 4 2" xfId="27651" xr:uid="{92E3C800-A31B-415C-81B4-1754709D9B30}"/>
    <cellStyle name="Millares 33 4 2 5" xfId="23178" xr:uid="{9B46B96B-08DF-4A47-95D4-911AA1088548}"/>
    <cellStyle name="Millares 33 4 3" xfId="14791" xr:uid="{FF3F5FC4-6DAE-4EE5-B4DA-29AA0FE6A6DA}"/>
    <cellStyle name="Millares 33 4 3 2" xfId="17040" xr:uid="{B1BC9131-6DD5-4146-963C-D13C09A6ABD5}"/>
    <cellStyle name="Millares 33 4 3 2 2" xfId="21513" xr:uid="{FC31829B-02F7-4B85-80BA-330857769597}"/>
    <cellStyle name="Millares 33 4 3 2 2 2" xfId="30463" xr:uid="{CEE6D694-6D46-4944-88DC-EA18CAC1A368}"/>
    <cellStyle name="Millares 33 4 3 2 3" xfId="25990" xr:uid="{532CE88F-69DB-4855-98A2-C34AD8C33DAD}"/>
    <cellStyle name="Millares 33 4 3 3" xfId="19264" xr:uid="{F065C849-4696-4217-952C-E9AAB32B2C51}"/>
    <cellStyle name="Millares 33 4 3 3 2" xfId="28214" xr:uid="{94B844EB-AA42-4A3B-8B2E-734A13378F3D}"/>
    <cellStyle name="Millares 33 4 3 4" xfId="23741" xr:uid="{06DD51C2-6B42-405E-8E5D-5639D7ABDF1C}"/>
    <cellStyle name="Millares 33 4 4" xfId="15923" xr:uid="{7D2D3ABD-8134-4BB4-999E-A447C4A57FD4}"/>
    <cellStyle name="Millares 33 4 4 2" xfId="20396" xr:uid="{EF8C32C5-90B4-4C78-B5D0-FD5A821869E4}"/>
    <cellStyle name="Millares 33 4 4 2 2" xfId="29346" xr:uid="{73DBDD0F-2BDA-446D-828D-816EEF7B183E}"/>
    <cellStyle name="Millares 33 4 4 3" xfId="24873" xr:uid="{8FE90FED-1763-4FE9-B09D-50BBE1E943ED}"/>
    <cellStyle name="Millares 33 4 5" xfId="18147" xr:uid="{E5D8EE3D-88AA-46CD-892A-B7AD54D70DD5}"/>
    <cellStyle name="Millares 33 4 5 2" xfId="27097" xr:uid="{419FB66D-0AFF-4B3F-AA41-232A2C6CD868}"/>
    <cellStyle name="Millares 33 4 6" xfId="22624" xr:uid="{73C54971-50B4-4655-91E4-926C6491CD8B}"/>
    <cellStyle name="Millares 33 5" xfId="13948" xr:uid="{1F003F70-07F7-4DE6-9080-AA95BDE435D4}"/>
    <cellStyle name="Millares 33 5 2" xfId="15065" xr:uid="{295C053B-8B72-44C9-867A-1D98A16920A2}"/>
    <cellStyle name="Millares 33 5 2 2" xfId="17314" xr:uid="{2EFD367E-F830-404D-A153-BD5D5894E700}"/>
    <cellStyle name="Millares 33 5 2 2 2" xfId="21787" xr:uid="{B3B12EC5-E2BD-4CFE-B38C-9E7B53FC66DC}"/>
    <cellStyle name="Millares 33 5 2 2 2 2" xfId="30737" xr:uid="{46A63372-938E-4ED9-9671-97EBA130109A}"/>
    <cellStyle name="Millares 33 5 2 2 3" xfId="26264" xr:uid="{A17A8D30-ACE0-48D4-AA96-193F6B0944A7}"/>
    <cellStyle name="Millares 33 5 2 3" xfId="19538" xr:uid="{310EC9A1-F089-426C-B11C-7088AD394D24}"/>
    <cellStyle name="Millares 33 5 2 3 2" xfId="28488" xr:uid="{88DC3EB5-B534-4E79-8660-D3CA0F3C4E70}"/>
    <cellStyle name="Millares 33 5 2 4" xfId="24015" xr:uid="{2FC133AB-ABD1-4859-8FC0-56C9AD127437}"/>
    <cellStyle name="Millares 33 5 3" xfId="16197" xr:uid="{21B01741-B98F-43A3-9ECB-BFB73136AD15}"/>
    <cellStyle name="Millares 33 5 3 2" xfId="20670" xr:uid="{2CAD0329-0027-450C-A558-269B726B3D51}"/>
    <cellStyle name="Millares 33 5 3 2 2" xfId="29620" xr:uid="{27BEFD84-5D5D-4D67-B822-14298908E678}"/>
    <cellStyle name="Millares 33 5 3 3" xfId="25147" xr:uid="{D832C134-EC23-4C99-93A2-34BA90A2162E}"/>
    <cellStyle name="Millares 33 5 4" xfId="18421" xr:uid="{D977C360-9F43-4306-98A8-5E85D63FFC01}"/>
    <cellStyle name="Millares 33 5 4 2" xfId="27371" xr:uid="{797A5DD9-64C4-4835-8551-5B84EDDFB9AF}"/>
    <cellStyle name="Millares 33 5 5" xfId="22898" xr:uid="{7AA7B826-FDFE-45E5-AE5D-DF1353B7D725}"/>
    <cellStyle name="Millares 33 6" xfId="14511" xr:uid="{F72BD9D7-BA92-4E1F-8260-C49EA87B256E}"/>
    <cellStyle name="Millares 33 6 2" xfId="16760" xr:uid="{AC3F980D-390C-41A7-B7ED-676102B24388}"/>
    <cellStyle name="Millares 33 6 2 2" xfId="21233" xr:uid="{22A14FB5-FA7F-46D5-A29F-DE0C12E83C51}"/>
    <cellStyle name="Millares 33 6 2 2 2" xfId="30183" xr:uid="{69A2E8B4-5A14-41C4-B099-B8EBD0211B2D}"/>
    <cellStyle name="Millares 33 6 2 3" xfId="25710" xr:uid="{2D405A5C-4B33-49DF-ACD1-3FB97E563BE6}"/>
    <cellStyle name="Millares 33 6 3" xfId="18984" xr:uid="{6B52A063-B455-446D-8014-0F1CAFA1DC48}"/>
    <cellStyle name="Millares 33 6 3 2" xfId="27934" xr:uid="{73734BF9-D73A-43AD-9FCD-601986B35D30}"/>
    <cellStyle name="Millares 33 6 4" xfId="23461" xr:uid="{714A1E23-870C-4DC0-ADB8-289FB0950367}"/>
    <cellStyle name="Millares 33 7" xfId="15643" xr:uid="{0C668392-F318-4805-8111-CE195BCF4490}"/>
    <cellStyle name="Millares 33 7 2" xfId="20116" xr:uid="{9BF3F288-B7C9-46F0-BAB1-1DC1C183E5EA}"/>
    <cellStyle name="Millares 33 7 2 2" xfId="29066" xr:uid="{FE9AB5D6-3457-42F9-A1AA-17AE0A4C2E86}"/>
    <cellStyle name="Millares 33 7 3" xfId="24593" xr:uid="{E8E13203-2168-4B46-83CC-3DF422D618D3}"/>
    <cellStyle name="Millares 33 8" xfId="17867" xr:uid="{8C156878-8878-459D-BBF0-1C3973994844}"/>
    <cellStyle name="Millares 33 8 2" xfId="26817" xr:uid="{03E91F49-D3E7-4F8E-B4C2-917E24DC83B5}"/>
    <cellStyle name="Millares 33 9" xfId="22344" xr:uid="{92150637-831E-48C8-BCEA-880848BC92F3}"/>
    <cellStyle name="Millares 34" xfId="13376" xr:uid="{573D74B7-359E-4DAF-9CD4-B9A0499AAD7D}"/>
    <cellStyle name="Millares 34 2" xfId="13449" xr:uid="{75E77555-6332-4ADE-AAB0-9724BCCFE5B8}"/>
    <cellStyle name="Millares 34 2 2" xfId="13589" xr:uid="{1AE82DEB-2895-4ED0-ABD8-7AEE666383A7}"/>
    <cellStyle name="Millares 34 2 2 2" xfId="13869" xr:uid="{690AC8D7-81CA-4BA5-94EA-E1F3C2FE291B}"/>
    <cellStyle name="Millares 34 2 2 2 2" xfId="14423" xr:uid="{C70B93DF-935A-49C1-BF22-E7720C494F29}"/>
    <cellStyle name="Millares 34 2 2 2 2 2" xfId="15540" xr:uid="{498DE5D1-BDD2-43C0-9203-05BB4034E0BD}"/>
    <cellStyle name="Millares 34 2 2 2 2 2 2" xfId="17789" xr:uid="{F3A38C40-852B-4AEF-A94B-6553B37EC251}"/>
    <cellStyle name="Millares 34 2 2 2 2 2 2 2" xfId="22262" xr:uid="{E09B9CA5-3E31-403C-9146-B5D6562DDA1A}"/>
    <cellStyle name="Millares 34 2 2 2 2 2 2 2 2" xfId="31212" xr:uid="{0A74C0D2-72EB-490B-8047-C060E6316A6E}"/>
    <cellStyle name="Millares 34 2 2 2 2 2 2 3" xfId="26739" xr:uid="{299E39DD-1EE2-4994-A2D4-4677B6801FEB}"/>
    <cellStyle name="Millares 34 2 2 2 2 2 3" xfId="20013" xr:uid="{31F3E34C-4BBC-47C0-8BF4-554C16B9F5FF}"/>
    <cellStyle name="Millares 34 2 2 2 2 2 3 2" xfId="28963" xr:uid="{0C52891D-952E-4FA0-B8AD-D2D0B08F4BEB}"/>
    <cellStyle name="Millares 34 2 2 2 2 2 4" xfId="24490" xr:uid="{F102C594-E83F-49F9-961C-C8364A500990}"/>
    <cellStyle name="Millares 34 2 2 2 2 3" xfId="16672" xr:uid="{69296A8F-770E-4643-BCE6-382E3E0D163E}"/>
    <cellStyle name="Millares 34 2 2 2 2 3 2" xfId="21145" xr:uid="{BCAADAC3-BB0F-4B70-89D4-D235D7EB146E}"/>
    <cellStyle name="Millares 34 2 2 2 2 3 2 2" xfId="30095" xr:uid="{8729C3D9-AFB1-4C5B-8D2D-0280F3356405}"/>
    <cellStyle name="Millares 34 2 2 2 2 3 3" xfId="25622" xr:uid="{A91AE1BF-FF81-4DEC-9EAB-C0912ED5A020}"/>
    <cellStyle name="Millares 34 2 2 2 2 4" xfId="18896" xr:uid="{95C2AFD7-CE55-43B5-A01E-8B2237378C9B}"/>
    <cellStyle name="Millares 34 2 2 2 2 4 2" xfId="27846" xr:uid="{2A05DC68-DD59-45B2-B589-3DAFEE8D6E64}"/>
    <cellStyle name="Millares 34 2 2 2 2 5" xfId="23373" xr:uid="{A766D077-C62E-4C88-8D83-B8E89BC9EAE1}"/>
    <cellStyle name="Millares 34 2 2 2 3" xfId="14986" xr:uid="{7C86BEEF-676C-4870-9334-D8913D65EB70}"/>
    <cellStyle name="Millares 34 2 2 2 3 2" xfId="17235" xr:uid="{0AFFF807-C885-4CEC-B8A7-1425C0AADE8B}"/>
    <cellStyle name="Millares 34 2 2 2 3 2 2" xfId="21708" xr:uid="{34B97275-0B04-4B27-89CB-7E034B9E90C0}"/>
    <cellStyle name="Millares 34 2 2 2 3 2 2 2" xfId="30658" xr:uid="{3C1448A6-A48C-4CCB-9987-9054A123EE61}"/>
    <cellStyle name="Millares 34 2 2 2 3 2 3" xfId="26185" xr:uid="{9A555614-B67A-4CBF-AA17-B85D84491F90}"/>
    <cellStyle name="Millares 34 2 2 2 3 3" xfId="19459" xr:uid="{9704174A-4418-4D30-8226-D8BF8DA1E4C4}"/>
    <cellStyle name="Millares 34 2 2 2 3 3 2" xfId="28409" xr:uid="{BF21A97B-D004-4E0B-A65A-5EB942404D62}"/>
    <cellStyle name="Millares 34 2 2 2 3 4" xfId="23936" xr:uid="{67D877F4-7414-4B99-8589-EFE86630B38B}"/>
    <cellStyle name="Millares 34 2 2 2 4" xfId="16118" xr:uid="{2BF7707F-6ADA-46E7-93A1-5EAACC7593F8}"/>
    <cellStyle name="Millares 34 2 2 2 4 2" xfId="20591" xr:uid="{487FA9DB-39D8-4183-88E9-17FE39B1EE24}"/>
    <cellStyle name="Millares 34 2 2 2 4 2 2" xfId="29541" xr:uid="{6157A7C3-ACFA-49BE-B805-B48626A88C91}"/>
    <cellStyle name="Millares 34 2 2 2 4 3" xfId="25068" xr:uid="{598A1D91-63D1-4FE7-B08F-9508EF0B7F01}"/>
    <cellStyle name="Millares 34 2 2 2 5" xfId="18342" xr:uid="{C420F04A-C650-48CC-98EA-6B8484256DD9}"/>
    <cellStyle name="Millares 34 2 2 2 5 2" xfId="27292" xr:uid="{CAB465E4-3739-4ABF-B4E0-A0455016B159}"/>
    <cellStyle name="Millares 34 2 2 2 6" xfId="22819" xr:uid="{46FA8455-86F8-4720-B330-8C6657F9147A}"/>
    <cellStyle name="Millares 34 2 2 3" xfId="14143" xr:uid="{A88008E8-F9E4-4A30-9766-FE955E845192}"/>
    <cellStyle name="Millares 34 2 2 3 2" xfId="15260" xr:uid="{16E926EF-8B02-4F1E-A51E-3AB5E45F31D9}"/>
    <cellStyle name="Millares 34 2 2 3 2 2" xfId="17509" xr:uid="{1FF7E1B2-D4F0-4712-B8D0-9D03A95C5C00}"/>
    <cellStyle name="Millares 34 2 2 3 2 2 2" xfId="21982" xr:uid="{ED5E2778-4FD3-47B9-A1F3-F56D5E6AE027}"/>
    <cellStyle name="Millares 34 2 2 3 2 2 2 2" xfId="30932" xr:uid="{C6E65AE4-75C3-4E96-A272-7DB62E389CC5}"/>
    <cellStyle name="Millares 34 2 2 3 2 2 3" xfId="26459" xr:uid="{D6E05419-475B-4495-B0B5-C85BEFB1A6D5}"/>
    <cellStyle name="Millares 34 2 2 3 2 3" xfId="19733" xr:uid="{8708D2D9-54D8-4D91-AD43-17C9D7667D2A}"/>
    <cellStyle name="Millares 34 2 2 3 2 3 2" xfId="28683" xr:uid="{40F9743E-868B-4021-A00E-A7D9EF6BDE11}"/>
    <cellStyle name="Millares 34 2 2 3 2 4" xfId="24210" xr:uid="{89FAD234-3C3F-4DB3-8109-F66FFCDDCF3B}"/>
    <cellStyle name="Millares 34 2 2 3 3" xfId="16392" xr:uid="{56D2E67B-BF9E-4FD4-8EAF-012225485128}"/>
    <cellStyle name="Millares 34 2 2 3 3 2" xfId="20865" xr:uid="{3B742D20-1240-4CD2-ADB4-E36DD08C9E0D}"/>
    <cellStyle name="Millares 34 2 2 3 3 2 2" xfId="29815" xr:uid="{B0592BC2-C80F-43BC-AB37-D89A775DC1A9}"/>
    <cellStyle name="Millares 34 2 2 3 3 3" xfId="25342" xr:uid="{2FBF24B1-707A-41A0-BDC0-1BAE286CA25E}"/>
    <cellStyle name="Millares 34 2 2 3 4" xfId="18616" xr:uid="{C907D07B-08BE-4138-A8EB-B9AF5FC24529}"/>
    <cellStyle name="Millares 34 2 2 3 4 2" xfId="27566" xr:uid="{7886FDB4-F447-46E0-A70D-7EAD97518E96}"/>
    <cellStyle name="Millares 34 2 2 3 5" xfId="23093" xr:uid="{641E5D48-8395-4C74-B489-D87A337B50F3}"/>
    <cellStyle name="Millares 34 2 2 4" xfId="14706" xr:uid="{83FE6544-E787-4D97-B256-F323712A2E2E}"/>
    <cellStyle name="Millares 34 2 2 4 2" xfId="16955" xr:uid="{7530EA58-92FF-4E54-A03A-6F788D7CD560}"/>
    <cellStyle name="Millares 34 2 2 4 2 2" xfId="21428" xr:uid="{3CC7B8F9-D7D4-4A20-99A0-2BFF5CF94C24}"/>
    <cellStyle name="Millares 34 2 2 4 2 2 2" xfId="30378" xr:uid="{4A29E67D-F3EB-44ED-A3BA-4AAE81129236}"/>
    <cellStyle name="Millares 34 2 2 4 2 3" xfId="25905" xr:uid="{123917CE-E49B-401E-AA16-92C20AFE3458}"/>
    <cellStyle name="Millares 34 2 2 4 3" xfId="19179" xr:uid="{0CA77BB4-F1B4-400C-B7DE-38673BD3F823}"/>
    <cellStyle name="Millares 34 2 2 4 3 2" xfId="28129" xr:uid="{B40D7C57-AF8E-48CA-8285-A683E204508E}"/>
    <cellStyle name="Millares 34 2 2 4 4" xfId="23656" xr:uid="{6BE8BB4D-6501-476E-9CD7-8FB353F70A72}"/>
    <cellStyle name="Millares 34 2 2 5" xfId="15838" xr:uid="{F65673F9-3065-49D3-8DF7-EEC22D3C3444}"/>
    <cellStyle name="Millares 34 2 2 5 2" xfId="20311" xr:uid="{0CF8CD1C-34EA-46C1-B036-BF504318D494}"/>
    <cellStyle name="Millares 34 2 2 5 2 2" xfId="29261" xr:uid="{EDE86E52-2BAE-4D00-BBAE-5D581119AB5D}"/>
    <cellStyle name="Millares 34 2 2 5 3" xfId="24788" xr:uid="{FE1E5807-05F6-4199-A256-D88A3A470FD3}"/>
    <cellStyle name="Millares 34 2 2 6" xfId="18062" xr:uid="{77DE4118-D56A-44DD-B026-F04D7C0D71BD}"/>
    <cellStyle name="Millares 34 2 2 6 2" xfId="27012" xr:uid="{D012624E-6C36-4DAC-8502-F1DD7DA2B85B}"/>
    <cellStyle name="Millares 34 2 2 7" xfId="22539" xr:uid="{91DF2F83-96A0-41C8-A947-E29954D4EEE6}"/>
    <cellStyle name="Millares 34 2 3" xfId="13729" xr:uid="{5A10B251-B02E-4480-965C-CF3A3341C410}"/>
    <cellStyle name="Millares 34 2 3 2" xfId="14283" xr:uid="{E88DFC3E-BE13-4EC0-B087-9A56426DA60A}"/>
    <cellStyle name="Millares 34 2 3 2 2" xfId="15400" xr:uid="{264B9DD7-562F-4825-A585-F4E3D62585A1}"/>
    <cellStyle name="Millares 34 2 3 2 2 2" xfId="17649" xr:uid="{50F4644A-DBF8-4AE4-AFDC-780ACDA7A47F}"/>
    <cellStyle name="Millares 34 2 3 2 2 2 2" xfId="22122" xr:uid="{389E9BE4-1F42-4291-B44F-4AD9C7226578}"/>
    <cellStyle name="Millares 34 2 3 2 2 2 2 2" xfId="31072" xr:uid="{35A2DF15-FE12-4A9C-BA54-43FF1EF4BC0A}"/>
    <cellStyle name="Millares 34 2 3 2 2 2 3" xfId="26599" xr:uid="{B8F02732-DEAA-455F-9F5E-AA0CF0D50DC9}"/>
    <cellStyle name="Millares 34 2 3 2 2 3" xfId="19873" xr:uid="{D39A610F-2FE1-4367-9CBE-99407E718379}"/>
    <cellStyle name="Millares 34 2 3 2 2 3 2" xfId="28823" xr:uid="{C87E19DE-A7C5-447B-86EF-B27EB1BC1B1F}"/>
    <cellStyle name="Millares 34 2 3 2 2 4" xfId="24350" xr:uid="{8E7DF6C6-37CB-4697-A6CC-6CCA648F10FD}"/>
    <cellStyle name="Millares 34 2 3 2 3" xfId="16532" xr:uid="{925191CC-CF99-497D-9597-F23E0DC89D88}"/>
    <cellStyle name="Millares 34 2 3 2 3 2" xfId="21005" xr:uid="{A6EFECAB-07FD-4B17-967F-114FBDC633EA}"/>
    <cellStyle name="Millares 34 2 3 2 3 2 2" xfId="29955" xr:uid="{D1FCF2C9-6A8E-4039-87CD-B1D79EB47C6B}"/>
    <cellStyle name="Millares 34 2 3 2 3 3" xfId="25482" xr:uid="{64B084E4-4CA1-4E2C-B0B5-4BE6A607E18A}"/>
    <cellStyle name="Millares 34 2 3 2 4" xfId="18756" xr:uid="{9E23E069-7CD1-4ECD-A5C9-AEFFF1B00DDE}"/>
    <cellStyle name="Millares 34 2 3 2 4 2" xfId="27706" xr:uid="{95D040CD-CBB0-475C-86ED-04D15FCB9C59}"/>
    <cellStyle name="Millares 34 2 3 2 5" xfId="23233" xr:uid="{56C00AF8-00DC-4A3D-B2B9-9C2C9105C0C3}"/>
    <cellStyle name="Millares 34 2 3 3" xfId="14846" xr:uid="{73EB159A-AC21-4A62-A59A-5A1F7E0A65C7}"/>
    <cellStyle name="Millares 34 2 3 3 2" xfId="17095" xr:uid="{57B0AD5D-A317-4541-91A0-41538D5710A8}"/>
    <cellStyle name="Millares 34 2 3 3 2 2" xfId="21568" xr:uid="{5C86A489-25C1-4FA4-A34C-E6550B520C01}"/>
    <cellStyle name="Millares 34 2 3 3 2 2 2" xfId="30518" xr:uid="{97D7E7A4-1509-49C4-8BF2-514E55D467B0}"/>
    <cellStyle name="Millares 34 2 3 3 2 3" xfId="26045" xr:uid="{70C314A4-BEFF-4CB0-849C-A32ACE989494}"/>
    <cellStyle name="Millares 34 2 3 3 3" xfId="19319" xr:uid="{2A6570C0-8BDF-4C40-8FB4-EC5C81516C7E}"/>
    <cellStyle name="Millares 34 2 3 3 3 2" xfId="28269" xr:uid="{81263C37-A97E-4D63-9895-E8C0EA3E58BE}"/>
    <cellStyle name="Millares 34 2 3 3 4" xfId="23796" xr:uid="{C8C3B6FC-5F3A-488F-BA5A-CC477C10768D}"/>
    <cellStyle name="Millares 34 2 3 4" xfId="15978" xr:uid="{FFF77C4A-79C1-439F-8F6F-8CD3B31601A7}"/>
    <cellStyle name="Millares 34 2 3 4 2" xfId="20451" xr:uid="{F8D1AEC1-9815-43F6-A2BF-CA0AECFB4895}"/>
    <cellStyle name="Millares 34 2 3 4 2 2" xfId="29401" xr:uid="{C9408585-FF6B-4319-B5E7-7658BD897142}"/>
    <cellStyle name="Millares 34 2 3 4 3" xfId="24928" xr:uid="{1693EB2C-E1A0-4998-931E-34AE06D3C3A9}"/>
    <cellStyle name="Millares 34 2 3 5" xfId="18202" xr:uid="{8C9738F3-4A48-46CB-951C-F91B98E8E4E8}"/>
    <cellStyle name="Millares 34 2 3 5 2" xfId="27152" xr:uid="{8B3EE451-FE7E-45B6-8BAB-E021FAD3DADD}"/>
    <cellStyle name="Millares 34 2 3 6" xfId="22679" xr:uid="{39F0D3E6-65F4-4579-9882-A42EE8A77E91}"/>
    <cellStyle name="Millares 34 2 4" xfId="14003" xr:uid="{7E9E8E69-E760-4E28-87E2-3E517B18A2C0}"/>
    <cellStyle name="Millares 34 2 4 2" xfId="15120" xr:uid="{413A92DD-571E-45DB-897C-A0400AE2CF13}"/>
    <cellStyle name="Millares 34 2 4 2 2" xfId="17369" xr:uid="{EFC5E9A1-CB51-49F4-8265-D7D5C6CAEF4D}"/>
    <cellStyle name="Millares 34 2 4 2 2 2" xfId="21842" xr:uid="{0FC39C3B-F98A-4A3A-93D8-64F85AB8E8D5}"/>
    <cellStyle name="Millares 34 2 4 2 2 2 2" xfId="30792" xr:uid="{E10354BB-0206-4C89-8146-6F014D41A878}"/>
    <cellStyle name="Millares 34 2 4 2 2 3" xfId="26319" xr:uid="{8EFA9273-37FF-458E-B615-66306EB74F6A}"/>
    <cellStyle name="Millares 34 2 4 2 3" xfId="19593" xr:uid="{1A78BAB5-C2DC-481A-99C3-5CBE709C7C9D}"/>
    <cellStyle name="Millares 34 2 4 2 3 2" xfId="28543" xr:uid="{A1193A8E-94C5-4446-A5B8-B0C7511F5ED8}"/>
    <cellStyle name="Millares 34 2 4 2 4" xfId="24070" xr:uid="{AC3908CA-671B-46EF-B3F6-CA7A0407DCCF}"/>
    <cellStyle name="Millares 34 2 4 3" xfId="16252" xr:uid="{1178C35A-A7C1-48FF-B66B-9185DFC4C064}"/>
    <cellStyle name="Millares 34 2 4 3 2" xfId="20725" xr:uid="{5C45D058-8BF6-4C94-A18F-13E1B5D17D40}"/>
    <cellStyle name="Millares 34 2 4 3 2 2" xfId="29675" xr:uid="{B518AC2C-82C6-4574-BD62-A901536C5630}"/>
    <cellStyle name="Millares 34 2 4 3 3" xfId="25202" xr:uid="{3CC93CA5-AC3C-4B30-9C84-97AC551B1176}"/>
    <cellStyle name="Millares 34 2 4 4" xfId="18476" xr:uid="{4B49BDE3-8D2D-4C39-9C3E-6AA39C71F33F}"/>
    <cellStyle name="Millares 34 2 4 4 2" xfId="27426" xr:uid="{8F02BEB4-9747-4D37-8FEB-D2757BEE3E15}"/>
    <cellStyle name="Millares 34 2 4 5" xfId="22953" xr:uid="{26BAAAD7-3DDE-45B4-A0A6-0105FFEBADEE}"/>
    <cellStyle name="Millares 34 2 5" xfId="14566" xr:uid="{E4824CA9-7EC2-4891-97AA-F2B9764223D0}"/>
    <cellStyle name="Millares 34 2 5 2" xfId="16815" xr:uid="{9586A97D-9478-4672-AF63-420450BAFC56}"/>
    <cellStyle name="Millares 34 2 5 2 2" xfId="21288" xr:uid="{B3744AC3-6B8A-443A-B3C3-739924E0281F}"/>
    <cellStyle name="Millares 34 2 5 2 2 2" xfId="30238" xr:uid="{B01C5B4C-746A-4CAE-BCDB-1F8F03B0175B}"/>
    <cellStyle name="Millares 34 2 5 2 3" xfId="25765" xr:uid="{D5BAAA84-BA12-4D19-86F4-72C402607CAD}"/>
    <cellStyle name="Millares 34 2 5 3" xfId="19039" xr:uid="{00773666-A470-4A94-B6CF-59FC179E6AEF}"/>
    <cellStyle name="Millares 34 2 5 3 2" xfId="27989" xr:uid="{9FDCE8C0-46AA-47E0-88AF-2A2AC0F5F37E}"/>
    <cellStyle name="Millares 34 2 5 4" xfId="23516" xr:uid="{175117F3-A709-42F4-B4FC-3DF1363B74CD}"/>
    <cellStyle name="Millares 34 2 6" xfId="15698" xr:uid="{7019CAB2-F1BA-4788-92A0-A1755490A68B}"/>
    <cellStyle name="Millares 34 2 6 2" xfId="20171" xr:uid="{8BE3A717-96A5-44A9-A615-C227AB10D331}"/>
    <cellStyle name="Millares 34 2 6 2 2" xfId="29121" xr:uid="{769A9ADF-B358-4263-95B0-5A7DA6DC8786}"/>
    <cellStyle name="Millares 34 2 6 3" xfId="24648" xr:uid="{7D5900E8-6F44-4A91-ABF0-B56E45057A6A}"/>
    <cellStyle name="Millares 34 2 7" xfId="17922" xr:uid="{FDB3F99A-5CE3-4381-8533-526EB8526D1E}"/>
    <cellStyle name="Millares 34 2 7 2" xfId="26872" xr:uid="{CD35C152-133A-487A-B128-B08302C7D36B}"/>
    <cellStyle name="Millares 34 2 8" xfId="22399" xr:uid="{A37B1C45-1093-4C1B-98E5-13C10AAF937F}"/>
    <cellStyle name="Millares 34 3" xfId="13516" xr:uid="{B1AAE315-2780-421F-A08D-ECFF10F02553}"/>
    <cellStyle name="Millares 34 3 2" xfId="13796" xr:uid="{A64FC7E3-6379-4FF4-B5D2-14E900DD9DAA}"/>
    <cellStyle name="Millares 34 3 2 2" xfId="14350" xr:uid="{3EAAEA85-E36E-4013-9177-CD35B3295F83}"/>
    <cellStyle name="Millares 34 3 2 2 2" xfId="15467" xr:uid="{A92B78A8-D6F9-4F39-B66D-44542D1DCEC4}"/>
    <cellStyle name="Millares 34 3 2 2 2 2" xfId="17716" xr:uid="{A2F003B8-8FCD-4D6F-88F1-A99601492E25}"/>
    <cellStyle name="Millares 34 3 2 2 2 2 2" xfId="22189" xr:uid="{22ED58FB-8CEC-4F13-B830-60B19266D767}"/>
    <cellStyle name="Millares 34 3 2 2 2 2 2 2" xfId="31139" xr:uid="{DAF0CB81-06DF-4A3B-832B-397935204C85}"/>
    <cellStyle name="Millares 34 3 2 2 2 2 3" xfId="26666" xr:uid="{A85D159D-AA22-41BE-8CB9-6D58B18FE5FC}"/>
    <cellStyle name="Millares 34 3 2 2 2 3" xfId="19940" xr:uid="{BFB2C0E0-EB32-4D7F-8DB0-4FD9286AFEF7}"/>
    <cellStyle name="Millares 34 3 2 2 2 3 2" xfId="28890" xr:uid="{5D4B4898-2FE8-4802-8E7A-553C4F13E9F1}"/>
    <cellStyle name="Millares 34 3 2 2 2 4" xfId="24417" xr:uid="{E81134F8-DD60-4C83-BEC5-D2768FD184BC}"/>
    <cellStyle name="Millares 34 3 2 2 3" xfId="16599" xr:uid="{E8DD2B3B-E868-4D6E-890F-8B51EE6C7C6C}"/>
    <cellStyle name="Millares 34 3 2 2 3 2" xfId="21072" xr:uid="{77D0F760-E7A1-4A68-9453-1DED4112C60A}"/>
    <cellStyle name="Millares 34 3 2 2 3 2 2" xfId="30022" xr:uid="{8DA9C00C-DE52-4C51-99BA-F140CFB1EB23}"/>
    <cellStyle name="Millares 34 3 2 2 3 3" xfId="25549" xr:uid="{EF04BC98-A918-4215-8B5F-3BCE5384292E}"/>
    <cellStyle name="Millares 34 3 2 2 4" xfId="18823" xr:uid="{36C6B093-23DD-40B1-964D-E780AA363744}"/>
    <cellStyle name="Millares 34 3 2 2 4 2" xfId="27773" xr:uid="{1680A5F0-67AA-4A37-88A4-4778D18CFA0B}"/>
    <cellStyle name="Millares 34 3 2 2 5" xfId="23300" xr:uid="{9108D5CE-50CC-4B7A-A7F3-ACA2E6F98876}"/>
    <cellStyle name="Millares 34 3 2 3" xfId="14913" xr:uid="{8C3CC1C9-493E-4234-BB5E-13F8651194CD}"/>
    <cellStyle name="Millares 34 3 2 3 2" xfId="17162" xr:uid="{FF47CCB2-CD29-452B-9523-7C12A9CC2638}"/>
    <cellStyle name="Millares 34 3 2 3 2 2" xfId="21635" xr:uid="{E346B082-6F8C-4EB7-8345-AE3EC8963859}"/>
    <cellStyle name="Millares 34 3 2 3 2 2 2" xfId="30585" xr:uid="{AC542D0D-0065-4F25-94E3-36D82060D38F}"/>
    <cellStyle name="Millares 34 3 2 3 2 3" xfId="26112" xr:uid="{62B858A0-C14F-485A-836D-981AF2F63525}"/>
    <cellStyle name="Millares 34 3 2 3 3" xfId="19386" xr:uid="{664D6743-E5B5-45F2-A778-7BA0AA5DA9B4}"/>
    <cellStyle name="Millares 34 3 2 3 3 2" xfId="28336" xr:uid="{20964624-F43D-4E6F-9B35-078B01DD6C10}"/>
    <cellStyle name="Millares 34 3 2 3 4" xfId="23863" xr:uid="{6EA70EE6-E711-4AFD-B427-F674A3EE92BC}"/>
    <cellStyle name="Millares 34 3 2 4" xfId="16045" xr:uid="{30FFD769-0BA7-4938-BAE9-74428D3430AF}"/>
    <cellStyle name="Millares 34 3 2 4 2" xfId="20518" xr:uid="{567D1AE8-5E6C-4709-9FE3-F0A58024C720}"/>
    <cellStyle name="Millares 34 3 2 4 2 2" xfId="29468" xr:uid="{7EE4EF80-6302-481F-8C34-4E69E35B217A}"/>
    <cellStyle name="Millares 34 3 2 4 3" xfId="24995" xr:uid="{F9A795E3-BA8D-4487-827B-5ACB93A03F0D}"/>
    <cellStyle name="Millares 34 3 2 5" xfId="18269" xr:uid="{632D106D-F90F-41AC-B597-9F4213A0010C}"/>
    <cellStyle name="Millares 34 3 2 5 2" xfId="27219" xr:uid="{7751CBA5-5ED0-474A-A31E-58F40314E362}"/>
    <cellStyle name="Millares 34 3 2 6" xfId="22746" xr:uid="{919A5262-0820-4897-A684-55F598AF0B99}"/>
    <cellStyle name="Millares 34 3 3" xfId="14070" xr:uid="{75399929-F0EF-4292-A497-8D1D430784E5}"/>
    <cellStyle name="Millares 34 3 3 2" xfId="15187" xr:uid="{09A5BFE7-3EB0-45D1-85E2-FF00040E2204}"/>
    <cellStyle name="Millares 34 3 3 2 2" xfId="17436" xr:uid="{40BD4785-BB26-4842-86BA-5D2C1DB4404D}"/>
    <cellStyle name="Millares 34 3 3 2 2 2" xfId="21909" xr:uid="{8B15FAF4-F04D-4F99-BEB3-F194F0293DAD}"/>
    <cellStyle name="Millares 34 3 3 2 2 2 2" xfId="30859" xr:uid="{29302C78-0229-4DB9-8644-68158ADD6788}"/>
    <cellStyle name="Millares 34 3 3 2 2 3" xfId="26386" xr:uid="{A8A42E7F-2782-46DA-A40F-117D75481C9D}"/>
    <cellStyle name="Millares 34 3 3 2 3" xfId="19660" xr:uid="{A03E2EA3-5E1F-44F5-9571-893CC908041D}"/>
    <cellStyle name="Millares 34 3 3 2 3 2" xfId="28610" xr:uid="{6EDA0A90-BD1C-4D35-9EEA-A77794987CF0}"/>
    <cellStyle name="Millares 34 3 3 2 4" xfId="24137" xr:uid="{1B323BCE-1779-4954-8170-F3523D8662A3}"/>
    <cellStyle name="Millares 34 3 3 3" xfId="16319" xr:uid="{6E94DAFC-8B9D-4C63-80CE-94D2A2B96955}"/>
    <cellStyle name="Millares 34 3 3 3 2" xfId="20792" xr:uid="{73904180-3669-4314-8FDD-8094320C7A6B}"/>
    <cellStyle name="Millares 34 3 3 3 2 2" xfId="29742" xr:uid="{38D3E17B-BF60-4CF3-8A65-16EE30978F85}"/>
    <cellStyle name="Millares 34 3 3 3 3" xfId="25269" xr:uid="{AB90CDD0-086E-412E-AA9E-EF759D7D00DC}"/>
    <cellStyle name="Millares 34 3 3 4" xfId="18543" xr:uid="{E8F3BAFA-318B-4D02-9D39-82DE059F2304}"/>
    <cellStyle name="Millares 34 3 3 4 2" xfId="27493" xr:uid="{FC9B6094-0592-4E6E-9049-D51B3E657F6E}"/>
    <cellStyle name="Millares 34 3 3 5" xfId="23020" xr:uid="{FA516642-DFFA-4373-AB0B-234FD95C8889}"/>
    <cellStyle name="Millares 34 3 4" xfId="14633" xr:uid="{03E8F596-088D-462C-9B81-3F2A53F93595}"/>
    <cellStyle name="Millares 34 3 4 2" xfId="16882" xr:uid="{583546F8-CBC1-423C-BA4E-169BA161C632}"/>
    <cellStyle name="Millares 34 3 4 2 2" xfId="21355" xr:uid="{F61ECAD5-005C-4F45-B970-59C2AC04C25D}"/>
    <cellStyle name="Millares 34 3 4 2 2 2" xfId="30305" xr:uid="{FCCBE789-D1CA-42EE-A679-C18702C1B97A}"/>
    <cellStyle name="Millares 34 3 4 2 3" xfId="25832" xr:uid="{D86CC801-2DE6-4C6D-9F6C-19D0379D1E00}"/>
    <cellStyle name="Millares 34 3 4 3" xfId="19106" xr:uid="{D1F314EB-07F9-4B18-8AA5-B33D37A0E822}"/>
    <cellStyle name="Millares 34 3 4 3 2" xfId="28056" xr:uid="{F2CA8B06-875A-48B4-A1A9-CA393E2056EF}"/>
    <cellStyle name="Millares 34 3 4 4" xfId="23583" xr:uid="{C0F249C6-09CC-4153-A247-B566DABD2432}"/>
    <cellStyle name="Millares 34 3 5" xfId="15765" xr:uid="{0A736BA1-C486-4700-AB32-87853789360F}"/>
    <cellStyle name="Millares 34 3 5 2" xfId="20238" xr:uid="{410BEB22-7339-445A-8320-82DBEE3448CA}"/>
    <cellStyle name="Millares 34 3 5 2 2" xfId="29188" xr:uid="{2B2C4510-1785-4C81-ACBD-7CAD9FA3FE85}"/>
    <cellStyle name="Millares 34 3 5 3" xfId="24715" xr:uid="{1DB804FC-67EC-4522-AC62-D599909FAE88}"/>
    <cellStyle name="Millares 34 3 6" xfId="17989" xr:uid="{856D6C7B-BCD6-4492-8E23-31A830AEF471}"/>
    <cellStyle name="Millares 34 3 6 2" xfId="26939" xr:uid="{C8B5F892-3DC1-4291-9FEF-4636CAA1B58E}"/>
    <cellStyle name="Millares 34 3 7" xfId="22466" xr:uid="{63299C22-06DA-48E6-9B86-58650D7289B5}"/>
    <cellStyle name="Millares 34 4" xfId="13656" xr:uid="{47C5C5A4-530C-4A3F-80B1-9F10441792E4}"/>
    <cellStyle name="Millares 34 4 2" xfId="14210" xr:uid="{E2DA8188-8911-4DB7-8208-C628147DD5CF}"/>
    <cellStyle name="Millares 34 4 2 2" xfId="15327" xr:uid="{E0E88B48-627C-4511-A56C-112317008D4D}"/>
    <cellStyle name="Millares 34 4 2 2 2" xfId="17576" xr:uid="{F5DB206C-1CE9-4EBE-A702-FB4F40C8CDE6}"/>
    <cellStyle name="Millares 34 4 2 2 2 2" xfId="22049" xr:uid="{D7EA3A8B-123B-4EEA-A57A-96D8B0A7967D}"/>
    <cellStyle name="Millares 34 4 2 2 2 2 2" xfId="30999" xr:uid="{0B19D1EB-B812-4C56-9637-D7225D443974}"/>
    <cellStyle name="Millares 34 4 2 2 2 3" xfId="26526" xr:uid="{393A26DC-B3D9-4E74-A41E-2537D051B92C}"/>
    <cellStyle name="Millares 34 4 2 2 3" xfId="19800" xr:uid="{FF0A1CA4-F2EB-4E49-B035-A16DC3ADBEB0}"/>
    <cellStyle name="Millares 34 4 2 2 3 2" xfId="28750" xr:uid="{4B9726FF-FD49-493D-82D9-612997E04FA5}"/>
    <cellStyle name="Millares 34 4 2 2 4" xfId="24277" xr:uid="{A2E66484-C79E-4CAE-AF0B-6823E6362943}"/>
    <cellStyle name="Millares 34 4 2 3" xfId="16459" xr:uid="{4EF6C6D7-BF13-4CCC-80CC-13C6526FEE33}"/>
    <cellStyle name="Millares 34 4 2 3 2" xfId="20932" xr:uid="{E4F15CCF-C9C0-4D3A-BE7E-63073AB62FD9}"/>
    <cellStyle name="Millares 34 4 2 3 2 2" xfId="29882" xr:uid="{E3BDDD33-20A7-44C3-B85B-74FB11E75DA7}"/>
    <cellStyle name="Millares 34 4 2 3 3" xfId="25409" xr:uid="{8C0F5EB5-CD7B-4CB8-907C-AACCA12469C5}"/>
    <cellStyle name="Millares 34 4 2 4" xfId="18683" xr:uid="{DE544B91-39A7-4127-A6F4-A106192E2CD5}"/>
    <cellStyle name="Millares 34 4 2 4 2" xfId="27633" xr:uid="{120253A8-81B2-49F7-935C-8A246E9FF34C}"/>
    <cellStyle name="Millares 34 4 2 5" xfId="23160" xr:uid="{F1C877B0-BCC7-45DC-BB52-40161A0B2863}"/>
    <cellStyle name="Millares 34 4 3" xfId="14773" xr:uid="{F87DA00C-5EED-4920-837D-C38F2ED49DE8}"/>
    <cellStyle name="Millares 34 4 3 2" xfId="17022" xr:uid="{4EAC5320-80DA-4189-8E60-4A9805B8B320}"/>
    <cellStyle name="Millares 34 4 3 2 2" xfId="21495" xr:uid="{7E4B04D3-DF53-4B19-AC9F-FABA02C3A5E8}"/>
    <cellStyle name="Millares 34 4 3 2 2 2" xfId="30445" xr:uid="{49F4EE5A-3731-4C14-BFD2-80A266ABDC05}"/>
    <cellStyle name="Millares 34 4 3 2 3" xfId="25972" xr:uid="{BDB71426-CCE9-4D18-992A-E996B6490E39}"/>
    <cellStyle name="Millares 34 4 3 3" xfId="19246" xr:uid="{24ACE27A-E4CD-4239-87B4-EF2A31877A20}"/>
    <cellStyle name="Millares 34 4 3 3 2" xfId="28196" xr:uid="{4DD455A3-A15F-4861-99CB-2C72F47DF761}"/>
    <cellStyle name="Millares 34 4 3 4" xfId="23723" xr:uid="{817434AC-B92C-43AA-BBB7-048DBE5D3F91}"/>
    <cellStyle name="Millares 34 4 4" xfId="15905" xr:uid="{1227A206-F155-41D9-ADF9-BC529EF60A21}"/>
    <cellStyle name="Millares 34 4 4 2" xfId="20378" xr:uid="{9E1C90C0-0917-4ABD-8544-542764EE6622}"/>
    <cellStyle name="Millares 34 4 4 2 2" xfId="29328" xr:uid="{10ED26E8-139D-43F5-9F0F-BB9E08E78BC0}"/>
    <cellStyle name="Millares 34 4 4 3" xfId="24855" xr:uid="{26FC240A-14D3-438D-88BB-6467627789C8}"/>
    <cellStyle name="Millares 34 4 5" xfId="18129" xr:uid="{8F32DE48-B62A-4782-968E-014F09566A05}"/>
    <cellStyle name="Millares 34 4 5 2" xfId="27079" xr:uid="{C51B7BAA-1594-4F09-8185-A0A06E41365F}"/>
    <cellStyle name="Millares 34 4 6" xfId="22606" xr:uid="{5F7DD550-F065-4307-AA79-7659BE3B66C0}"/>
    <cellStyle name="Millares 34 5" xfId="13930" xr:uid="{8464BF52-C17D-4EA5-B802-59EAEE68480B}"/>
    <cellStyle name="Millares 34 5 2" xfId="15047" xr:uid="{CC098113-4A03-4362-AC0D-F4C64B09C123}"/>
    <cellStyle name="Millares 34 5 2 2" xfId="17296" xr:uid="{3A3E9979-32B5-4A6F-AF1D-224F3C8256B2}"/>
    <cellStyle name="Millares 34 5 2 2 2" xfId="21769" xr:uid="{4B275898-EF2C-4A09-B6E2-C37F2152A4EA}"/>
    <cellStyle name="Millares 34 5 2 2 2 2" xfId="30719" xr:uid="{EE036417-1C51-49C4-B2A1-6FB06A347BDF}"/>
    <cellStyle name="Millares 34 5 2 2 3" xfId="26246" xr:uid="{953029A2-DCCC-4559-8C91-02929F86BDCF}"/>
    <cellStyle name="Millares 34 5 2 3" xfId="19520" xr:uid="{F7A4EA85-72D9-47A0-A3EA-CA42306B407A}"/>
    <cellStyle name="Millares 34 5 2 3 2" xfId="28470" xr:uid="{37C2CCA8-ACC5-48E6-A187-A3E6BC8AF024}"/>
    <cellStyle name="Millares 34 5 2 4" xfId="23997" xr:uid="{A4242353-F498-4DFE-9B14-567EF0B7B0B1}"/>
    <cellStyle name="Millares 34 5 3" xfId="16179" xr:uid="{6F7E0C85-A817-4EFE-9574-1D2837B8C371}"/>
    <cellStyle name="Millares 34 5 3 2" xfId="20652" xr:uid="{DE8E8CC7-8F68-4B4A-B7DE-4B38DDBC2E15}"/>
    <cellStyle name="Millares 34 5 3 2 2" xfId="29602" xr:uid="{03DECE0B-D862-4496-B0B3-4F627D0CE7A3}"/>
    <cellStyle name="Millares 34 5 3 3" xfId="25129" xr:uid="{520DCBCF-E35A-453A-8133-837BC562BBCA}"/>
    <cellStyle name="Millares 34 5 4" xfId="18403" xr:uid="{4A0F6942-99A8-48B0-B39A-0CBA4918D28D}"/>
    <cellStyle name="Millares 34 5 4 2" xfId="27353" xr:uid="{8C63A1D7-FEED-4278-99D9-EDBC19204806}"/>
    <cellStyle name="Millares 34 5 5" xfId="22880" xr:uid="{A2E8FA8D-F55A-4D27-B0E7-EE71F0655747}"/>
    <cellStyle name="Millares 34 6" xfId="14493" xr:uid="{761CB308-F885-49D9-8112-3ECBA270D973}"/>
    <cellStyle name="Millares 34 6 2" xfId="16742" xr:uid="{55179ABC-E41C-4463-8F55-C87C6C70601D}"/>
    <cellStyle name="Millares 34 6 2 2" xfId="21215" xr:uid="{562AF109-2A3A-490F-9AA0-AB2A0C61CDA9}"/>
    <cellStyle name="Millares 34 6 2 2 2" xfId="30165" xr:uid="{AF6E6AC2-3C93-4479-AD80-44C8EC102E7D}"/>
    <cellStyle name="Millares 34 6 2 3" xfId="25692" xr:uid="{56D9AB0A-C4EA-4764-8BDF-D4515E9F6DC9}"/>
    <cellStyle name="Millares 34 6 3" xfId="18966" xr:uid="{54C34BB4-5F53-40C9-A1B1-77C5A9AE97E8}"/>
    <cellStyle name="Millares 34 6 3 2" xfId="27916" xr:uid="{924AD336-3E78-415D-A837-0B7A2771B527}"/>
    <cellStyle name="Millares 34 6 4" xfId="23443" xr:uid="{D77348A0-C742-425A-9B02-890ABE4D9EB0}"/>
    <cellStyle name="Millares 34 7" xfId="15625" xr:uid="{44878E56-EDEC-44EE-88AE-40B5B4084C33}"/>
    <cellStyle name="Millares 34 7 2" xfId="20098" xr:uid="{482D23F0-0257-484E-BD13-C2A2D7AA7C51}"/>
    <cellStyle name="Millares 34 7 2 2" xfId="29048" xr:uid="{6EEBF847-589A-48C2-835D-8F56CE734AE9}"/>
    <cellStyle name="Millares 34 7 3" xfId="24575" xr:uid="{58E4D5FB-5719-4F03-B395-B0ED58D91CD0}"/>
    <cellStyle name="Millares 34 8" xfId="17849" xr:uid="{70F8F141-24F4-4C0F-8B38-0F5D56282D39}"/>
    <cellStyle name="Millares 34 8 2" xfId="26799" xr:uid="{D9B4DEC1-498A-4E39-AECA-E508E98D47BA}"/>
    <cellStyle name="Millares 34 9" xfId="22326" xr:uid="{B4686D22-27BE-42A5-8CD7-105065E06BDB}"/>
    <cellStyle name="Millares 35" xfId="13395" xr:uid="{31B944EF-9FDC-4CCB-82C4-F0708CF2AEA7}"/>
    <cellStyle name="Millares 35 2" xfId="13468" xr:uid="{BC4BD7E5-BC8A-4FB2-A224-D934D408C674}"/>
    <cellStyle name="Millares 35 2 2" xfId="13608" xr:uid="{3EC6BF7B-9741-4937-BC56-CBB93F756EE0}"/>
    <cellStyle name="Millares 35 2 2 2" xfId="13888" xr:uid="{A09766C1-3283-48A9-B79A-EA5249D58999}"/>
    <cellStyle name="Millares 35 2 2 2 2" xfId="14442" xr:uid="{AFF000E5-BB13-4CB6-9C97-9BD4CA957528}"/>
    <cellStyle name="Millares 35 2 2 2 2 2" xfId="15559" xr:uid="{909771CE-C07D-42AC-8F76-68F071F39A26}"/>
    <cellStyle name="Millares 35 2 2 2 2 2 2" xfId="17808" xr:uid="{74693C50-4F4A-4EDC-B9A0-2156DCEFBB66}"/>
    <cellStyle name="Millares 35 2 2 2 2 2 2 2" xfId="22281" xr:uid="{DBCF7AEF-39C6-4959-9B2D-6CE1F8BBB3DE}"/>
    <cellStyle name="Millares 35 2 2 2 2 2 2 2 2" xfId="31231" xr:uid="{5D92B04D-F2FE-4B6B-93C5-462300C72052}"/>
    <cellStyle name="Millares 35 2 2 2 2 2 2 3" xfId="26758" xr:uid="{1D11A07C-7A43-4E26-9FA4-E08833097EF3}"/>
    <cellStyle name="Millares 35 2 2 2 2 2 3" xfId="20032" xr:uid="{76496DA0-AD3E-4964-A37B-9FF898A34C07}"/>
    <cellStyle name="Millares 35 2 2 2 2 2 3 2" xfId="28982" xr:uid="{3BE58685-593D-41E9-806B-6367C1BD5591}"/>
    <cellStyle name="Millares 35 2 2 2 2 2 4" xfId="24509" xr:uid="{8AE968B8-C55D-4ADB-858C-078CAFFECC35}"/>
    <cellStyle name="Millares 35 2 2 2 2 3" xfId="16691" xr:uid="{BB4EEFBD-7894-4E22-8678-7F2F7A28D5BA}"/>
    <cellStyle name="Millares 35 2 2 2 2 3 2" xfId="21164" xr:uid="{BA7D5BFB-4CEC-4E5F-9E33-B5405670267E}"/>
    <cellStyle name="Millares 35 2 2 2 2 3 2 2" xfId="30114" xr:uid="{79429E19-F4A7-4903-AE35-83B35B08F696}"/>
    <cellStyle name="Millares 35 2 2 2 2 3 3" xfId="25641" xr:uid="{535237BB-0919-4EE7-A280-CCF9E7FEF4D3}"/>
    <cellStyle name="Millares 35 2 2 2 2 4" xfId="18915" xr:uid="{5B199F3C-D10D-4B8E-B727-869D9A353100}"/>
    <cellStyle name="Millares 35 2 2 2 2 4 2" xfId="27865" xr:uid="{7E5EA880-B1B1-4DC6-A68F-B95A882069E9}"/>
    <cellStyle name="Millares 35 2 2 2 2 5" xfId="23392" xr:uid="{41FEA501-7052-4FDC-8839-1E254B89E38D}"/>
    <cellStyle name="Millares 35 2 2 2 3" xfId="15005" xr:uid="{D3D53A0C-8CCF-4FC4-990A-39299A9423A8}"/>
    <cellStyle name="Millares 35 2 2 2 3 2" xfId="17254" xr:uid="{4EDD2342-1620-481E-A874-152E9BF526F4}"/>
    <cellStyle name="Millares 35 2 2 2 3 2 2" xfId="21727" xr:uid="{6AA57586-64EC-45A0-84B0-21C873021B21}"/>
    <cellStyle name="Millares 35 2 2 2 3 2 2 2" xfId="30677" xr:uid="{97C4EEEF-86FE-480B-8225-BC58529F1B12}"/>
    <cellStyle name="Millares 35 2 2 2 3 2 3" xfId="26204" xr:uid="{DB0671AE-550F-461A-99C7-34D00CA6D875}"/>
    <cellStyle name="Millares 35 2 2 2 3 3" xfId="19478" xr:uid="{A1C71C71-C232-4EFB-B2AA-BCD947082622}"/>
    <cellStyle name="Millares 35 2 2 2 3 3 2" xfId="28428" xr:uid="{459F0AE0-27E1-4BA4-B8EB-B2941607D9B1}"/>
    <cellStyle name="Millares 35 2 2 2 3 4" xfId="23955" xr:uid="{B720D87D-E3BF-462C-BA12-53104D150A74}"/>
    <cellStyle name="Millares 35 2 2 2 4" xfId="16137" xr:uid="{761F4BE2-C00D-4BC5-9A84-0AAD1CD46917}"/>
    <cellStyle name="Millares 35 2 2 2 4 2" xfId="20610" xr:uid="{A5EA98EF-E01B-4002-9ADC-748F03D8B9AC}"/>
    <cellStyle name="Millares 35 2 2 2 4 2 2" xfId="29560" xr:uid="{626B710A-2F39-4C12-8307-7B09B6BC8728}"/>
    <cellStyle name="Millares 35 2 2 2 4 3" xfId="25087" xr:uid="{21811FBD-3DEB-4082-9D3C-9A10FD1634A6}"/>
    <cellStyle name="Millares 35 2 2 2 5" xfId="18361" xr:uid="{6F87951A-D655-43DE-AAB0-BD59BFD92AD4}"/>
    <cellStyle name="Millares 35 2 2 2 5 2" xfId="27311" xr:uid="{3EF71785-B047-4AD1-8FD4-2565815E2AD9}"/>
    <cellStyle name="Millares 35 2 2 2 6" xfId="22838" xr:uid="{5E029BD1-5ACA-41C5-B393-093F4A06C74E}"/>
    <cellStyle name="Millares 35 2 2 3" xfId="14162" xr:uid="{1B0CB1F7-0BBE-40B9-9258-CC7B6998321E}"/>
    <cellStyle name="Millares 35 2 2 3 2" xfId="15279" xr:uid="{286F23D9-32A9-4607-924F-FB98CDADFEF9}"/>
    <cellStyle name="Millares 35 2 2 3 2 2" xfId="17528" xr:uid="{F7E06D5D-AF5B-4598-9C75-5D5B4AAFB8D8}"/>
    <cellStyle name="Millares 35 2 2 3 2 2 2" xfId="22001" xr:uid="{349AD404-8AF6-47E4-8871-7DA42D4C9D64}"/>
    <cellStyle name="Millares 35 2 2 3 2 2 2 2" xfId="30951" xr:uid="{A094F84D-C63A-4916-9E67-3A17F8122C35}"/>
    <cellStyle name="Millares 35 2 2 3 2 2 3" xfId="26478" xr:uid="{E71FBE10-DF51-49FD-8E77-AEE194590A04}"/>
    <cellStyle name="Millares 35 2 2 3 2 3" xfId="19752" xr:uid="{98B55172-124A-4703-AF5E-96B7E683FA4A}"/>
    <cellStyle name="Millares 35 2 2 3 2 3 2" xfId="28702" xr:uid="{2D77CD2F-958A-4B48-81BF-D972F200D807}"/>
    <cellStyle name="Millares 35 2 2 3 2 4" xfId="24229" xr:uid="{4B173D35-E09A-40A1-A494-F3DEB0725897}"/>
    <cellStyle name="Millares 35 2 2 3 3" xfId="16411" xr:uid="{873A7B5F-DA71-49C4-94B9-C0F9B2728277}"/>
    <cellStyle name="Millares 35 2 2 3 3 2" xfId="20884" xr:uid="{87DFC92B-1EC6-4CF8-900B-132F3349FEE6}"/>
    <cellStyle name="Millares 35 2 2 3 3 2 2" xfId="29834" xr:uid="{F436B2F6-A163-424D-AC86-77E99030BDB8}"/>
    <cellStyle name="Millares 35 2 2 3 3 3" xfId="25361" xr:uid="{61EE30D1-0356-448A-9783-716C437BE36F}"/>
    <cellStyle name="Millares 35 2 2 3 4" xfId="18635" xr:uid="{14F4F0C8-2771-4EF5-BD73-E96F3B0638AA}"/>
    <cellStyle name="Millares 35 2 2 3 4 2" xfId="27585" xr:uid="{90F23F22-0619-46E9-A959-251FEEA35BC6}"/>
    <cellStyle name="Millares 35 2 2 3 5" xfId="23112" xr:uid="{EE4A7D37-5EFE-4D59-AC19-E1F56EC1D3EF}"/>
    <cellStyle name="Millares 35 2 2 4" xfId="14725" xr:uid="{08378296-CAEF-4A9A-BB41-AB2CAFF080B1}"/>
    <cellStyle name="Millares 35 2 2 4 2" xfId="16974" xr:uid="{97E938DF-1FBF-41F2-BD06-461EBA5B95B8}"/>
    <cellStyle name="Millares 35 2 2 4 2 2" xfId="21447" xr:uid="{21AD664E-B63B-41D1-944B-4692923D02CF}"/>
    <cellStyle name="Millares 35 2 2 4 2 2 2" xfId="30397" xr:uid="{07896803-72D1-4143-9E52-2C55B2588388}"/>
    <cellStyle name="Millares 35 2 2 4 2 3" xfId="25924" xr:uid="{1313BC07-CC52-4B8E-A217-D1E9355C9A04}"/>
    <cellStyle name="Millares 35 2 2 4 3" xfId="19198" xr:uid="{133B1183-A446-41CA-B23D-B010F46262AF}"/>
    <cellStyle name="Millares 35 2 2 4 3 2" xfId="28148" xr:uid="{C6846A7D-D1E6-4025-AE8D-DABAC15646F8}"/>
    <cellStyle name="Millares 35 2 2 4 4" xfId="23675" xr:uid="{966D7FC3-F517-407B-9330-38AB2D527D0D}"/>
    <cellStyle name="Millares 35 2 2 5" xfId="15857" xr:uid="{818325CC-FA1D-4C97-A53A-78D11D0B7DD1}"/>
    <cellStyle name="Millares 35 2 2 5 2" xfId="20330" xr:uid="{86580828-6C91-4AEF-BBB3-C16A56D79FD2}"/>
    <cellStyle name="Millares 35 2 2 5 2 2" xfId="29280" xr:uid="{DD5FFD3E-3F23-4B2F-AA0D-24807B634750}"/>
    <cellStyle name="Millares 35 2 2 5 3" xfId="24807" xr:uid="{8E135021-1664-4AD6-A74B-D829C3C12C8D}"/>
    <cellStyle name="Millares 35 2 2 6" xfId="18081" xr:uid="{FFF12E48-3B07-4617-8695-27762E91232E}"/>
    <cellStyle name="Millares 35 2 2 6 2" xfId="27031" xr:uid="{2137A4C9-43D1-4294-A468-31EB9A35BCF9}"/>
    <cellStyle name="Millares 35 2 2 7" xfId="22558" xr:uid="{60A13546-E1FB-4066-B317-6BA0341AA74A}"/>
    <cellStyle name="Millares 35 2 3" xfId="13748" xr:uid="{3ABB8ECC-8F23-42EF-811B-8C8DAF58D79A}"/>
    <cellStyle name="Millares 35 2 3 2" xfId="14302" xr:uid="{2F724B4A-3745-4071-A683-F1298337F30D}"/>
    <cellStyle name="Millares 35 2 3 2 2" xfId="15419" xr:uid="{58ADF269-4932-44E5-92BA-EF570324C815}"/>
    <cellStyle name="Millares 35 2 3 2 2 2" xfId="17668" xr:uid="{9B6DD55C-8D9F-45A2-958F-50E23A00F612}"/>
    <cellStyle name="Millares 35 2 3 2 2 2 2" xfId="22141" xr:uid="{D182D15C-8941-433D-89A1-DFF42ACC616A}"/>
    <cellStyle name="Millares 35 2 3 2 2 2 2 2" xfId="31091" xr:uid="{AD748B3B-E7D2-45E9-BBEE-5687286E9419}"/>
    <cellStyle name="Millares 35 2 3 2 2 2 3" xfId="26618" xr:uid="{6165BE5A-5B08-4329-BEFD-F82B471D1A43}"/>
    <cellStyle name="Millares 35 2 3 2 2 3" xfId="19892" xr:uid="{877D5C51-B7BF-4F7F-BD8F-F1318A980192}"/>
    <cellStyle name="Millares 35 2 3 2 2 3 2" xfId="28842" xr:uid="{C372C41D-B8BB-4761-8F5F-F23AEF78194D}"/>
    <cellStyle name="Millares 35 2 3 2 2 4" xfId="24369" xr:uid="{966E8FD1-9018-46BF-86AB-AC4D0C6CE460}"/>
    <cellStyle name="Millares 35 2 3 2 3" xfId="16551" xr:uid="{A8534463-CACC-4F8B-A271-B134EDBE6C32}"/>
    <cellStyle name="Millares 35 2 3 2 3 2" xfId="21024" xr:uid="{D76F10B4-289B-4A36-9D9B-3454F84A4271}"/>
    <cellStyle name="Millares 35 2 3 2 3 2 2" xfId="29974" xr:uid="{1C901520-0404-43E0-A292-A16CF9C1B3B0}"/>
    <cellStyle name="Millares 35 2 3 2 3 3" xfId="25501" xr:uid="{AB2D600E-2C68-485B-AF8A-8C65300D310A}"/>
    <cellStyle name="Millares 35 2 3 2 4" xfId="18775" xr:uid="{2E339B5D-2BF5-43F4-A943-5AEFC2055B6D}"/>
    <cellStyle name="Millares 35 2 3 2 4 2" xfId="27725" xr:uid="{049AB404-0073-4B77-A58A-AB1D55FB0D72}"/>
    <cellStyle name="Millares 35 2 3 2 5" xfId="23252" xr:uid="{3001D5D6-0742-42F5-B0FD-728CD2083652}"/>
    <cellStyle name="Millares 35 2 3 3" xfId="14865" xr:uid="{D92F74B2-18D4-4B71-B551-E1D2469A3B6D}"/>
    <cellStyle name="Millares 35 2 3 3 2" xfId="17114" xr:uid="{430DE11F-EA1A-4C70-B8A5-DDBA5978D555}"/>
    <cellStyle name="Millares 35 2 3 3 2 2" xfId="21587" xr:uid="{267BBEF3-1470-4D7C-A4A6-7BFDE0633F75}"/>
    <cellStyle name="Millares 35 2 3 3 2 2 2" xfId="30537" xr:uid="{907DD763-3470-47D5-A47F-3CDB95600796}"/>
    <cellStyle name="Millares 35 2 3 3 2 3" xfId="26064" xr:uid="{178338FC-6FC2-4979-950D-192B7572098B}"/>
    <cellStyle name="Millares 35 2 3 3 3" xfId="19338" xr:uid="{D48704F7-C697-4759-B0F5-93E8A766169B}"/>
    <cellStyle name="Millares 35 2 3 3 3 2" xfId="28288" xr:uid="{86B80192-5B1D-44EB-871C-7CC4A4C1D860}"/>
    <cellStyle name="Millares 35 2 3 3 4" xfId="23815" xr:uid="{F46E7FAD-645C-486C-8A6A-0490AABB8D8D}"/>
    <cellStyle name="Millares 35 2 3 4" xfId="15997" xr:uid="{F4B63E03-326E-4CBC-80F2-0C65820B507D}"/>
    <cellStyle name="Millares 35 2 3 4 2" xfId="20470" xr:uid="{9B509768-BD62-4D75-AB8B-A63EE8A4B8F6}"/>
    <cellStyle name="Millares 35 2 3 4 2 2" xfId="29420" xr:uid="{71CC7D97-F996-4CD1-99FA-DAFD6C54899A}"/>
    <cellStyle name="Millares 35 2 3 4 3" xfId="24947" xr:uid="{A202B42C-F351-43AC-8056-D36D791F4B17}"/>
    <cellStyle name="Millares 35 2 3 5" xfId="18221" xr:uid="{49D40218-4B25-47DC-9D88-08F6CD15942B}"/>
    <cellStyle name="Millares 35 2 3 5 2" xfId="27171" xr:uid="{599BFE5C-ED3B-402A-8B4D-B872EC69025C}"/>
    <cellStyle name="Millares 35 2 3 6" xfId="22698" xr:uid="{5D539BB7-F23C-44B4-A277-7750DF91DDB2}"/>
    <cellStyle name="Millares 35 2 4" xfId="14022" xr:uid="{C2DCFBCE-4D40-411C-B732-6EEE924CFA2D}"/>
    <cellStyle name="Millares 35 2 4 2" xfId="15139" xr:uid="{3F28D9ED-8FFA-4BED-9D48-A406D6FEF1E1}"/>
    <cellStyle name="Millares 35 2 4 2 2" xfId="17388" xr:uid="{3BF88155-58B6-4947-A7D7-C797F6067772}"/>
    <cellStyle name="Millares 35 2 4 2 2 2" xfId="21861" xr:uid="{BFF47B05-4A22-41FE-9EDB-C9DA3CB80773}"/>
    <cellStyle name="Millares 35 2 4 2 2 2 2" xfId="30811" xr:uid="{089E2BE3-5571-4D5C-B6BC-84DFC710FFFD}"/>
    <cellStyle name="Millares 35 2 4 2 2 3" xfId="26338" xr:uid="{7F112381-736F-4202-B5CB-C97DB3C0A790}"/>
    <cellStyle name="Millares 35 2 4 2 3" xfId="19612" xr:uid="{1CF25FD2-4CF0-4C6F-84AC-B18A9AB95554}"/>
    <cellStyle name="Millares 35 2 4 2 3 2" xfId="28562" xr:uid="{5D7F066A-7D28-48C0-906A-3E7DB3B864C9}"/>
    <cellStyle name="Millares 35 2 4 2 4" xfId="24089" xr:uid="{4EBCCB57-95E5-4F3E-B591-8E1D975C300C}"/>
    <cellStyle name="Millares 35 2 4 3" xfId="16271" xr:uid="{F2D9CC94-2086-4DD7-B9D7-D6A64D2A51D7}"/>
    <cellStyle name="Millares 35 2 4 3 2" xfId="20744" xr:uid="{CFB35DB8-A847-4CEE-B11C-71568181AD16}"/>
    <cellStyle name="Millares 35 2 4 3 2 2" xfId="29694" xr:uid="{5506973F-378D-4886-8F17-61ABEC170FD5}"/>
    <cellStyle name="Millares 35 2 4 3 3" xfId="25221" xr:uid="{812B2AB5-CB9A-43EE-A818-3DF7E2E1B8D1}"/>
    <cellStyle name="Millares 35 2 4 4" xfId="18495" xr:uid="{819596F4-3650-40DD-A737-8C10C710BEBA}"/>
    <cellStyle name="Millares 35 2 4 4 2" xfId="27445" xr:uid="{EBF17903-3A55-4A9A-87DC-3E90D5BDD4D8}"/>
    <cellStyle name="Millares 35 2 4 5" xfId="22972" xr:uid="{87EE7F9E-65D3-4613-A199-E46E7586C5CA}"/>
    <cellStyle name="Millares 35 2 5" xfId="14585" xr:uid="{1A97DD2D-4C12-4336-90D4-A3702441626D}"/>
    <cellStyle name="Millares 35 2 5 2" xfId="16834" xr:uid="{B64BE308-205C-42CF-A28D-B42576D1DFE4}"/>
    <cellStyle name="Millares 35 2 5 2 2" xfId="21307" xr:uid="{8FD07731-3BA5-42B0-A981-B5B08D95CAC7}"/>
    <cellStyle name="Millares 35 2 5 2 2 2" xfId="30257" xr:uid="{CD0A92C7-1EED-4E81-810B-839F8C58992C}"/>
    <cellStyle name="Millares 35 2 5 2 3" xfId="25784" xr:uid="{19BA4ADF-FC06-453A-8FEF-64A92B745EDB}"/>
    <cellStyle name="Millares 35 2 5 3" xfId="19058" xr:uid="{0BCB54D7-1361-44AD-A2CC-4620BFFB6229}"/>
    <cellStyle name="Millares 35 2 5 3 2" xfId="28008" xr:uid="{AE57C7B8-69F7-46D6-A9B3-6526F072DF29}"/>
    <cellStyle name="Millares 35 2 5 4" xfId="23535" xr:uid="{86FE7874-9415-4EE8-A128-770AE815946D}"/>
    <cellStyle name="Millares 35 2 6" xfId="15717" xr:uid="{10D269C2-14D5-400A-859A-5061CA4D265C}"/>
    <cellStyle name="Millares 35 2 6 2" xfId="20190" xr:uid="{9BD4ED69-4EBC-4F16-8CD2-BAB5C2D01D9A}"/>
    <cellStyle name="Millares 35 2 6 2 2" xfId="29140" xr:uid="{6525409E-9D13-4D82-B258-2FC1AB88C61D}"/>
    <cellStyle name="Millares 35 2 6 3" xfId="24667" xr:uid="{D98BDF41-1BAE-475F-B8BC-8EB61A5B8AEB}"/>
    <cellStyle name="Millares 35 2 7" xfId="17941" xr:uid="{E47EF036-A49F-4AF0-8DC5-577B59646E4A}"/>
    <cellStyle name="Millares 35 2 7 2" xfId="26891" xr:uid="{5240C432-1C95-41A2-8F1D-028B08510955}"/>
    <cellStyle name="Millares 35 2 8" xfId="22418" xr:uid="{BCE0C24F-C103-47BE-ACC0-4E80DE5BD218}"/>
    <cellStyle name="Millares 35 3" xfId="13535" xr:uid="{6E53EEAB-C807-4F61-924B-D9BFCB5E7A98}"/>
    <cellStyle name="Millares 35 3 2" xfId="13815" xr:uid="{3D7843CA-43CD-4209-8D92-6DEDA3BF793C}"/>
    <cellStyle name="Millares 35 3 2 2" xfId="14369" xr:uid="{80550C3B-654A-4853-80A7-CE5FFA9A7C84}"/>
    <cellStyle name="Millares 35 3 2 2 2" xfId="15486" xr:uid="{0F5AFEFF-30F1-472C-B4A8-2CCC004AE0AA}"/>
    <cellStyle name="Millares 35 3 2 2 2 2" xfId="17735" xr:uid="{01128E9F-7047-4FAB-B3FC-56B9B132ADF7}"/>
    <cellStyle name="Millares 35 3 2 2 2 2 2" xfId="22208" xr:uid="{82DA5847-83CA-4FFD-8654-1510F9ED9A56}"/>
    <cellStyle name="Millares 35 3 2 2 2 2 2 2" xfId="31158" xr:uid="{4EA91153-0BE6-4841-B9F6-6C8CE39A0C55}"/>
    <cellStyle name="Millares 35 3 2 2 2 2 3" xfId="26685" xr:uid="{EBA8D1FC-7918-4D78-8CE6-A06D750D6B7E}"/>
    <cellStyle name="Millares 35 3 2 2 2 3" xfId="19959" xr:uid="{F8A31898-112B-4E35-9721-01AEE0E384DB}"/>
    <cellStyle name="Millares 35 3 2 2 2 3 2" xfId="28909" xr:uid="{13E4108E-CA91-4C9C-B73F-E1961C058A26}"/>
    <cellStyle name="Millares 35 3 2 2 2 4" xfId="24436" xr:uid="{B7F22F3F-DE36-44AB-80C8-6E77B12F8CA6}"/>
    <cellStyle name="Millares 35 3 2 2 3" xfId="16618" xr:uid="{16D11E1E-412D-4BF1-8067-9214593AEE13}"/>
    <cellStyle name="Millares 35 3 2 2 3 2" xfId="21091" xr:uid="{FAA4ED9E-5250-4A4F-A9BE-CE010B96B100}"/>
    <cellStyle name="Millares 35 3 2 2 3 2 2" xfId="30041" xr:uid="{2BFACF58-E322-46B7-8DC6-6845D4C7A75D}"/>
    <cellStyle name="Millares 35 3 2 2 3 3" xfId="25568" xr:uid="{E8D4C779-8276-435A-8AA1-0293904661E0}"/>
    <cellStyle name="Millares 35 3 2 2 4" xfId="18842" xr:uid="{3CB68751-CFF6-4A85-A5BF-93B48369C052}"/>
    <cellStyle name="Millares 35 3 2 2 4 2" xfId="27792" xr:uid="{6D44CF3C-9693-4919-B64F-F0DD7CE315A3}"/>
    <cellStyle name="Millares 35 3 2 2 5" xfId="23319" xr:uid="{BF121525-2DB6-4A18-8E4F-36E6BF212EF6}"/>
    <cellStyle name="Millares 35 3 2 3" xfId="14932" xr:uid="{50E62E54-A363-4BBB-B49C-FDFD75115A8D}"/>
    <cellStyle name="Millares 35 3 2 3 2" xfId="17181" xr:uid="{30266B29-2A0F-453D-80B9-273328865D7B}"/>
    <cellStyle name="Millares 35 3 2 3 2 2" xfId="21654" xr:uid="{955A7394-5B39-4E98-9713-33DD827095E3}"/>
    <cellStyle name="Millares 35 3 2 3 2 2 2" xfId="30604" xr:uid="{E70B58F7-65C1-4EAB-994C-CC74BAA1B1C8}"/>
    <cellStyle name="Millares 35 3 2 3 2 3" xfId="26131" xr:uid="{E9AE345F-8AC7-4A8E-A979-02578BC89226}"/>
    <cellStyle name="Millares 35 3 2 3 3" xfId="19405" xr:uid="{7A55A173-DCB6-43C4-850C-FF2BF664DEBD}"/>
    <cellStyle name="Millares 35 3 2 3 3 2" xfId="28355" xr:uid="{15D84546-A11F-4832-B3C9-C21A5F143782}"/>
    <cellStyle name="Millares 35 3 2 3 4" xfId="23882" xr:uid="{6C80B484-327B-400B-AA01-DACF7C5B5D0A}"/>
    <cellStyle name="Millares 35 3 2 4" xfId="16064" xr:uid="{1503478E-2386-4639-AC39-4721E8BE6385}"/>
    <cellStyle name="Millares 35 3 2 4 2" xfId="20537" xr:uid="{55660333-E702-4F3A-801D-369547D2C559}"/>
    <cellStyle name="Millares 35 3 2 4 2 2" xfId="29487" xr:uid="{DF36A472-0076-4FCF-882B-B609F1BC1DFE}"/>
    <cellStyle name="Millares 35 3 2 4 3" xfId="25014" xr:uid="{438B4898-9D6F-400C-8FB1-590CB6549A9A}"/>
    <cellStyle name="Millares 35 3 2 5" xfId="18288" xr:uid="{E0DC987C-1991-4F26-BDE1-A7F04E111BC7}"/>
    <cellStyle name="Millares 35 3 2 5 2" xfId="27238" xr:uid="{EB349E29-E809-42F7-990D-34D1602ABADA}"/>
    <cellStyle name="Millares 35 3 2 6" xfId="22765" xr:uid="{A24C0BCE-DFED-4C15-ACD0-F8AD4DA134CD}"/>
    <cellStyle name="Millares 35 3 3" xfId="14089" xr:uid="{1958919C-F9A0-4DF6-95A5-6F9E15A7AA10}"/>
    <cellStyle name="Millares 35 3 3 2" xfId="15206" xr:uid="{565F1F08-F33D-416E-9C16-2FE62D6B7013}"/>
    <cellStyle name="Millares 35 3 3 2 2" xfId="17455" xr:uid="{13D7B8EA-2C90-4AE2-BBEB-7E884092EA1D}"/>
    <cellStyle name="Millares 35 3 3 2 2 2" xfId="21928" xr:uid="{42249DBB-0425-4164-8BF0-1A60A1ECA5A4}"/>
    <cellStyle name="Millares 35 3 3 2 2 2 2" xfId="30878" xr:uid="{F5A5576A-FC51-4F7A-B353-61B6AE482128}"/>
    <cellStyle name="Millares 35 3 3 2 2 3" xfId="26405" xr:uid="{274BE314-5000-45AC-AEBF-13F8299BD31D}"/>
    <cellStyle name="Millares 35 3 3 2 3" xfId="19679" xr:uid="{79B494D9-705E-4390-9551-DC22A6D68DFF}"/>
    <cellStyle name="Millares 35 3 3 2 3 2" xfId="28629" xr:uid="{CED13EAC-ABF8-4FC9-9833-C168CC56D8AC}"/>
    <cellStyle name="Millares 35 3 3 2 4" xfId="24156" xr:uid="{EBC651E0-817C-4FEE-AFB2-07C39FFC0932}"/>
    <cellStyle name="Millares 35 3 3 3" xfId="16338" xr:uid="{8CD72FEE-E796-459F-A103-009DA7855711}"/>
    <cellStyle name="Millares 35 3 3 3 2" xfId="20811" xr:uid="{293F9E21-E777-476B-ADAC-4B7027DADFB2}"/>
    <cellStyle name="Millares 35 3 3 3 2 2" xfId="29761" xr:uid="{0240911B-C792-4A16-9D18-3360D7207264}"/>
    <cellStyle name="Millares 35 3 3 3 3" xfId="25288" xr:uid="{57EBB714-AC25-4FA4-B90A-91FF7BB1DDDC}"/>
    <cellStyle name="Millares 35 3 3 4" xfId="18562" xr:uid="{A92219C5-836D-42B0-BE8C-8C81AEFC1805}"/>
    <cellStyle name="Millares 35 3 3 4 2" xfId="27512" xr:uid="{DFA1C3CC-594B-46F2-93CE-E3AE2B9132A4}"/>
    <cellStyle name="Millares 35 3 3 5" xfId="23039" xr:uid="{53DE2AC8-A6E0-41C8-8DA6-8F0A37DE320B}"/>
    <cellStyle name="Millares 35 3 4" xfId="14652" xr:uid="{047199AD-3329-4534-9878-4D212E6D3321}"/>
    <cellStyle name="Millares 35 3 4 2" xfId="16901" xr:uid="{112697A7-D4B9-4658-B8B1-B2F492D41E61}"/>
    <cellStyle name="Millares 35 3 4 2 2" xfId="21374" xr:uid="{C16A5F7E-9B52-4C4D-BDAA-D0C5D00A9945}"/>
    <cellStyle name="Millares 35 3 4 2 2 2" xfId="30324" xr:uid="{3225AB93-D604-44F4-A1FB-210F9CFE2738}"/>
    <cellStyle name="Millares 35 3 4 2 3" xfId="25851" xr:uid="{ABAB6AEF-8079-4E00-A69B-587816BF7E8F}"/>
    <cellStyle name="Millares 35 3 4 3" xfId="19125" xr:uid="{63DF14B1-13C8-4EC9-AD89-AA2174A29650}"/>
    <cellStyle name="Millares 35 3 4 3 2" xfId="28075" xr:uid="{20E031B9-1B53-4254-A584-5B700146A55C}"/>
    <cellStyle name="Millares 35 3 4 4" xfId="23602" xr:uid="{0ED37906-9CBC-4A94-B9EF-7DB1C39D9F4F}"/>
    <cellStyle name="Millares 35 3 5" xfId="15784" xr:uid="{71616247-F68B-4687-89DF-7F03A4EAEC9F}"/>
    <cellStyle name="Millares 35 3 5 2" xfId="20257" xr:uid="{8088F731-26C5-4A41-9B53-8302A86EE1F2}"/>
    <cellStyle name="Millares 35 3 5 2 2" xfId="29207" xr:uid="{9981C418-C5DB-4C38-A077-80DDA260321F}"/>
    <cellStyle name="Millares 35 3 5 3" xfId="24734" xr:uid="{6794480F-86DB-4E1F-AC9D-80D6FFC48271}"/>
    <cellStyle name="Millares 35 3 6" xfId="18008" xr:uid="{55A3F577-D578-420F-BA07-9471ED260286}"/>
    <cellStyle name="Millares 35 3 6 2" xfId="26958" xr:uid="{E7690425-2E4D-4814-9157-9A5CDC0B0DCA}"/>
    <cellStyle name="Millares 35 3 7" xfId="22485" xr:uid="{524DB4AB-A77D-467F-A54E-B66D6644851A}"/>
    <cellStyle name="Millares 35 4" xfId="13675" xr:uid="{1161E53F-12E2-436D-895B-DAF80D08A67E}"/>
    <cellStyle name="Millares 35 4 2" xfId="14229" xr:uid="{897E8181-A2E2-4C7E-BD21-0A11F9D5479D}"/>
    <cellStyle name="Millares 35 4 2 2" xfId="15346" xr:uid="{3ADE16D1-97F9-4876-ABB5-D1A4CD8526DA}"/>
    <cellStyle name="Millares 35 4 2 2 2" xfId="17595" xr:uid="{57FCB5AA-776C-40B6-BA0C-5F86DB3C2C61}"/>
    <cellStyle name="Millares 35 4 2 2 2 2" xfId="22068" xr:uid="{C3196CE5-24E1-474F-9C4F-B625D2BF4E68}"/>
    <cellStyle name="Millares 35 4 2 2 2 2 2" xfId="31018" xr:uid="{7C2BA4E2-45D3-41B5-A67C-01FC3A8A12D2}"/>
    <cellStyle name="Millares 35 4 2 2 2 3" xfId="26545" xr:uid="{E86FDD3C-08C8-4BB7-B2D2-5CFA3DF75FD6}"/>
    <cellStyle name="Millares 35 4 2 2 3" xfId="19819" xr:uid="{90E0F3DE-8D71-4A8F-BBBA-DAAB2B4E94A0}"/>
    <cellStyle name="Millares 35 4 2 2 3 2" xfId="28769" xr:uid="{C40720F4-3FF3-4B02-B871-2166FBF85BE6}"/>
    <cellStyle name="Millares 35 4 2 2 4" xfId="24296" xr:uid="{9EC80C00-D026-4A96-B966-FD068525B45B}"/>
    <cellStyle name="Millares 35 4 2 3" xfId="16478" xr:uid="{9EF217B3-2680-4579-BA3D-914828442975}"/>
    <cellStyle name="Millares 35 4 2 3 2" xfId="20951" xr:uid="{DF0A6698-6043-4296-853F-DA0B56AC2EDC}"/>
    <cellStyle name="Millares 35 4 2 3 2 2" xfId="29901" xr:uid="{1AFDA072-0431-434C-9191-BF04C74B5837}"/>
    <cellStyle name="Millares 35 4 2 3 3" xfId="25428" xr:uid="{1D5F5632-BC62-49A9-A1B1-3A4B11AAADAA}"/>
    <cellStyle name="Millares 35 4 2 4" xfId="18702" xr:uid="{0D865456-F3EF-4D21-B830-E43E92B2E0F7}"/>
    <cellStyle name="Millares 35 4 2 4 2" xfId="27652" xr:uid="{4316F145-3BA9-4FF6-8DE2-8C8E1DF3517C}"/>
    <cellStyle name="Millares 35 4 2 5" xfId="23179" xr:uid="{8F91683B-96A3-4A04-9C2E-0B31CDF6E14B}"/>
    <cellStyle name="Millares 35 4 3" xfId="14792" xr:uid="{59B2BBCF-7BA3-4DC9-9CC0-F3E5C317C8B3}"/>
    <cellStyle name="Millares 35 4 3 2" xfId="17041" xr:uid="{1AE4AA9F-EC10-4EDE-A530-EA7B34C88303}"/>
    <cellStyle name="Millares 35 4 3 2 2" xfId="21514" xr:uid="{21D9B992-2939-4A0C-8172-4C9A15D71BA2}"/>
    <cellStyle name="Millares 35 4 3 2 2 2" xfId="30464" xr:uid="{AD3238BD-3418-4579-9054-193CE42E6647}"/>
    <cellStyle name="Millares 35 4 3 2 3" xfId="25991" xr:uid="{DCBC44B7-3BDA-4D49-BAD2-F472B8D9031C}"/>
    <cellStyle name="Millares 35 4 3 3" xfId="19265" xr:uid="{576DAF71-35EF-4CEB-A5E5-852780279551}"/>
    <cellStyle name="Millares 35 4 3 3 2" xfId="28215" xr:uid="{5AAAA7B9-6C26-49F2-ACA2-6237D3B63EA9}"/>
    <cellStyle name="Millares 35 4 3 4" xfId="23742" xr:uid="{060912CF-D24B-41AC-9411-31E34E2ED781}"/>
    <cellStyle name="Millares 35 4 4" xfId="15924" xr:uid="{0ADFE378-B0D6-4FDE-8879-4035DF5EB8A0}"/>
    <cellStyle name="Millares 35 4 4 2" xfId="20397" xr:uid="{094EA715-2A98-4724-846B-72BDA4AE6BC4}"/>
    <cellStyle name="Millares 35 4 4 2 2" xfId="29347" xr:uid="{243239F9-C149-4472-BF65-F6F27107D98B}"/>
    <cellStyle name="Millares 35 4 4 3" xfId="24874" xr:uid="{713B4180-123F-442B-8E36-EFD072E2AD3F}"/>
    <cellStyle name="Millares 35 4 5" xfId="18148" xr:uid="{649CD0E0-CC59-4EBB-A9A3-678F498E848B}"/>
    <cellStyle name="Millares 35 4 5 2" xfId="27098" xr:uid="{521AAAE6-12C2-46E7-B643-5062576A838F}"/>
    <cellStyle name="Millares 35 4 6" xfId="22625" xr:uid="{A0324733-8AD4-412C-8F05-93FB777E66DC}"/>
    <cellStyle name="Millares 35 5" xfId="13949" xr:uid="{C7CE4152-4CD2-45ED-803D-0874329AFC8E}"/>
    <cellStyle name="Millares 35 5 2" xfId="15066" xr:uid="{47A442E5-ECD5-44F4-8398-A6DBA40B5A3A}"/>
    <cellStyle name="Millares 35 5 2 2" xfId="17315" xr:uid="{508129DF-C485-4BE0-BD1E-B9F82F4EA2D7}"/>
    <cellStyle name="Millares 35 5 2 2 2" xfId="21788" xr:uid="{4FCC9CD1-3956-49AA-A6A9-C8BA6423CFE0}"/>
    <cellStyle name="Millares 35 5 2 2 2 2" xfId="30738" xr:uid="{54808401-D05F-4165-9E2E-7071B6DD1F04}"/>
    <cellStyle name="Millares 35 5 2 2 3" xfId="26265" xr:uid="{5C6DB51B-511A-416D-84A5-E55487456421}"/>
    <cellStyle name="Millares 35 5 2 3" xfId="19539" xr:uid="{57E70433-FC15-4AD0-A437-D96FE13B0071}"/>
    <cellStyle name="Millares 35 5 2 3 2" xfId="28489" xr:uid="{142CB556-E30D-4E35-BFEF-EDE43F49AE04}"/>
    <cellStyle name="Millares 35 5 2 4" xfId="24016" xr:uid="{271AC230-621E-413D-A54F-F0C980BB3DB0}"/>
    <cellStyle name="Millares 35 5 3" xfId="16198" xr:uid="{6AEB9D74-E1F8-4B5D-B789-A4910994EBDB}"/>
    <cellStyle name="Millares 35 5 3 2" xfId="20671" xr:uid="{1545D261-3E7C-4CF0-9BDB-CC1AF621893E}"/>
    <cellStyle name="Millares 35 5 3 2 2" xfId="29621" xr:uid="{BA38B4A9-6C13-41C3-8FAD-D54C2EF55DDD}"/>
    <cellStyle name="Millares 35 5 3 3" xfId="25148" xr:uid="{F7EF7A11-7FF5-4281-83B6-D79F1DD31C13}"/>
    <cellStyle name="Millares 35 5 4" xfId="18422" xr:uid="{BD64118A-FDC0-4F5D-AD93-B734A82BDFC1}"/>
    <cellStyle name="Millares 35 5 4 2" xfId="27372" xr:uid="{03A1FA54-19E0-4242-A835-15DAEF7CE7B8}"/>
    <cellStyle name="Millares 35 5 5" xfId="22899" xr:uid="{C60CDAE2-4C6E-4CA8-9EEB-434DB3E1B124}"/>
    <cellStyle name="Millares 35 6" xfId="14512" xr:uid="{889C7706-1A3B-4997-90C8-6229FCB64E9A}"/>
    <cellStyle name="Millares 35 6 2" xfId="16761" xr:uid="{2C1BFBCD-616E-4F0E-BF4A-0A0DD88236D7}"/>
    <cellStyle name="Millares 35 6 2 2" xfId="21234" xr:uid="{913738C0-F8FB-4862-AED8-4579E9300BBA}"/>
    <cellStyle name="Millares 35 6 2 2 2" xfId="30184" xr:uid="{B048BDD1-6983-4409-9069-3C34F85A1CC0}"/>
    <cellStyle name="Millares 35 6 2 3" xfId="25711" xr:uid="{B2AD524A-AC36-409B-BC8B-CBBC9996A8DC}"/>
    <cellStyle name="Millares 35 6 3" xfId="18985" xr:uid="{036AB63A-89DF-4FF5-8E72-BF3199201908}"/>
    <cellStyle name="Millares 35 6 3 2" xfId="27935" xr:uid="{49BE1329-987A-4CAC-9E41-A88982A8F225}"/>
    <cellStyle name="Millares 35 6 4" xfId="23462" xr:uid="{AB80B852-F0C6-4FE2-8C22-942350837052}"/>
    <cellStyle name="Millares 35 7" xfId="15644" xr:uid="{C4EF4965-973E-4869-B565-2567B6F30D3F}"/>
    <cellStyle name="Millares 35 7 2" xfId="20117" xr:uid="{067DA9E3-41BF-4F0E-B204-DD133C1235B5}"/>
    <cellStyle name="Millares 35 7 2 2" xfId="29067" xr:uid="{9B9D925A-F604-47CD-99AD-00485C9D1D88}"/>
    <cellStyle name="Millares 35 7 3" xfId="24594" xr:uid="{AAAD1DF8-BCB5-4022-9261-8F5D0AAFE631}"/>
    <cellStyle name="Millares 35 8" xfId="17868" xr:uid="{5C506946-77CB-4B07-B7AB-168FFE1BEB2D}"/>
    <cellStyle name="Millares 35 8 2" xfId="26818" xr:uid="{4D1D7595-FE4E-4D6A-AB15-B578CB4D7BEF}"/>
    <cellStyle name="Millares 35 9" xfId="22345" xr:uid="{059DDC79-21AB-43A9-AA6E-1779DDBE1752}"/>
    <cellStyle name="Millares 36" xfId="13393" xr:uid="{2242DFA4-E412-461E-808C-636D060FD5AF}"/>
    <cellStyle name="Millares 36 2" xfId="13466" xr:uid="{67304708-01F1-43C8-9C3B-B279C92C920B}"/>
    <cellStyle name="Millares 36 2 2" xfId="13606" xr:uid="{4DF1C048-3ED8-4B5A-8E7A-FEC473D2E78D}"/>
    <cellStyle name="Millares 36 2 2 2" xfId="13886" xr:uid="{4F086413-4F1D-4710-9A9C-B020E844081F}"/>
    <cellStyle name="Millares 36 2 2 2 2" xfId="14440" xr:uid="{A2A4428C-736C-432C-919D-2DFF1B926F5A}"/>
    <cellStyle name="Millares 36 2 2 2 2 2" xfId="15557" xr:uid="{09F4617F-7590-499D-AFA0-53CBECBA9E65}"/>
    <cellStyle name="Millares 36 2 2 2 2 2 2" xfId="17806" xr:uid="{134ACF55-CBDA-4E27-9128-43D6ECB7ACDB}"/>
    <cellStyle name="Millares 36 2 2 2 2 2 2 2" xfId="22279" xr:uid="{3E6C47F8-1E0A-4800-9F44-217CCADB4112}"/>
    <cellStyle name="Millares 36 2 2 2 2 2 2 2 2" xfId="31229" xr:uid="{9487AF68-2E62-457D-B2AC-7617BC44A8FA}"/>
    <cellStyle name="Millares 36 2 2 2 2 2 2 3" xfId="26756" xr:uid="{A19F6E4F-8466-4A95-9E9D-0986EDF06829}"/>
    <cellStyle name="Millares 36 2 2 2 2 2 3" xfId="20030" xr:uid="{1D6C95FB-3F6B-45C4-AACD-0B587995DF40}"/>
    <cellStyle name="Millares 36 2 2 2 2 2 3 2" xfId="28980" xr:uid="{5C041D71-ED6B-42A4-AE21-3DFE8477FD62}"/>
    <cellStyle name="Millares 36 2 2 2 2 2 4" xfId="24507" xr:uid="{1525771E-5983-4E63-A7EC-982CDED09C35}"/>
    <cellStyle name="Millares 36 2 2 2 2 3" xfId="16689" xr:uid="{64D7F96B-BD3E-454B-82A6-062A5B0CABE7}"/>
    <cellStyle name="Millares 36 2 2 2 2 3 2" xfId="21162" xr:uid="{2C5C8E83-BE3A-41B5-9090-FAC5687AA5B8}"/>
    <cellStyle name="Millares 36 2 2 2 2 3 2 2" xfId="30112" xr:uid="{3EF97714-855C-43A3-B8B6-48FA8EDF9718}"/>
    <cellStyle name="Millares 36 2 2 2 2 3 3" xfId="25639" xr:uid="{DCB31131-24EE-4CE6-9E11-07A18922F921}"/>
    <cellStyle name="Millares 36 2 2 2 2 4" xfId="18913" xr:uid="{9F43EA4E-0549-403D-BD95-03895891339A}"/>
    <cellStyle name="Millares 36 2 2 2 2 4 2" xfId="27863" xr:uid="{20E6D04F-B138-490C-98AD-FFB7D2E5E143}"/>
    <cellStyle name="Millares 36 2 2 2 2 5" xfId="23390" xr:uid="{FA13378C-D81A-48F3-A197-D8C8AA776880}"/>
    <cellStyle name="Millares 36 2 2 2 3" xfId="15003" xr:uid="{E30E6F04-7E0C-42A6-A291-D4DE0AA905C3}"/>
    <cellStyle name="Millares 36 2 2 2 3 2" xfId="17252" xr:uid="{C8012A40-A5AA-4D3F-AEFB-BE795B0DA7B5}"/>
    <cellStyle name="Millares 36 2 2 2 3 2 2" xfId="21725" xr:uid="{0355B33E-1B8C-47B3-97A5-8B70027E3E3B}"/>
    <cellStyle name="Millares 36 2 2 2 3 2 2 2" xfId="30675" xr:uid="{4F986006-F810-404F-8870-CCEB87C2CEF0}"/>
    <cellStyle name="Millares 36 2 2 2 3 2 3" xfId="26202" xr:uid="{EE156938-F2D3-4679-B091-C44AE052C1E1}"/>
    <cellStyle name="Millares 36 2 2 2 3 3" xfId="19476" xr:uid="{55EDD79B-1F71-4B2C-B283-308D7949C27E}"/>
    <cellStyle name="Millares 36 2 2 2 3 3 2" xfId="28426" xr:uid="{D74EE26F-B302-4382-B710-C4C69D5CF247}"/>
    <cellStyle name="Millares 36 2 2 2 3 4" xfId="23953" xr:uid="{73118472-B9E9-47A1-942B-461B19F9F7A4}"/>
    <cellStyle name="Millares 36 2 2 2 4" xfId="16135" xr:uid="{557B5869-BCDD-4A54-8631-CEF2887E4A36}"/>
    <cellStyle name="Millares 36 2 2 2 4 2" xfId="20608" xr:uid="{ADD310F8-3D7F-4E0B-9BAA-1860D024AADD}"/>
    <cellStyle name="Millares 36 2 2 2 4 2 2" xfId="29558" xr:uid="{138A580E-85A2-462F-9DA6-B8FE0E4B16D9}"/>
    <cellStyle name="Millares 36 2 2 2 4 3" xfId="25085" xr:uid="{F0436696-74A9-4D03-BF91-FB47019A0E29}"/>
    <cellStyle name="Millares 36 2 2 2 5" xfId="18359" xr:uid="{7DAE1E63-FB13-4534-ABED-503D08DE15A5}"/>
    <cellStyle name="Millares 36 2 2 2 5 2" xfId="27309" xr:uid="{E9038679-193C-4C0F-A8B2-303F345CBEE3}"/>
    <cellStyle name="Millares 36 2 2 2 6" xfId="22836" xr:uid="{9017B246-F725-4434-90FD-0A150843FA74}"/>
    <cellStyle name="Millares 36 2 2 3" xfId="14160" xr:uid="{3CB12C71-64DB-439C-8561-B26525C60CB7}"/>
    <cellStyle name="Millares 36 2 2 3 2" xfId="15277" xr:uid="{34319986-4C0E-42FA-9214-1C6DBA1EE281}"/>
    <cellStyle name="Millares 36 2 2 3 2 2" xfId="17526" xr:uid="{B22378E9-6B15-40B6-ADBF-B8AD1762895C}"/>
    <cellStyle name="Millares 36 2 2 3 2 2 2" xfId="21999" xr:uid="{B14EB356-B7DE-41D4-AB3E-628B8D80A952}"/>
    <cellStyle name="Millares 36 2 2 3 2 2 2 2" xfId="30949" xr:uid="{12528C52-813A-40D1-BCDE-1449525DA88F}"/>
    <cellStyle name="Millares 36 2 2 3 2 2 3" xfId="26476" xr:uid="{702332EC-A9E1-40DF-B277-31B74EEF3854}"/>
    <cellStyle name="Millares 36 2 2 3 2 3" xfId="19750" xr:uid="{777554AC-7196-447A-AF1F-A4808FB40240}"/>
    <cellStyle name="Millares 36 2 2 3 2 3 2" xfId="28700" xr:uid="{6D07ED37-D35E-43B4-A300-FF907EC2A6E7}"/>
    <cellStyle name="Millares 36 2 2 3 2 4" xfId="24227" xr:uid="{F798AFD8-F14E-427F-A806-EDAA856FB5CB}"/>
    <cellStyle name="Millares 36 2 2 3 3" xfId="16409" xr:uid="{E87844A3-6A38-4A01-966C-579E77A7A120}"/>
    <cellStyle name="Millares 36 2 2 3 3 2" xfId="20882" xr:uid="{2E0EF812-6886-4160-9C7C-8C61AA097C60}"/>
    <cellStyle name="Millares 36 2 2 3 3 2 2" xfId="29832" xr:uid="{235CBD79-C9BD-4B34-8198-0B03B157E742}"/>
    <cellStyle name="Millares 36 2 2 3 3 3" xfId="25359" xr:uid="{BF05F08E-4A40-49D3-8CD3-96BBCDFB3F53}"/>
    <cellStyle name="Millares 36 2 2 3 4" xfId="18633" xr:uid="{9FDA5C19-0E41-48C9-B85D-8648BBB7FB3B}"/>
    <cellStyle name="Millares 36 2 2 3 4 2" xfId="27583" xr:uid="{8A3357F4-9EC7-4351-AE61-1F84B9E40CA0}"/>
    <cellStyle name="Millares 36 2 2 3 5" xfId="23110" xr:uid="{B9B33F88-2902-46F0-AF3B-4B7701AA91D8}"/>
    <cellStyle name="Millares 36 2 2 4" xfId="14723" xr:uid="{08BD42D0-E48A-49D0-AB6F-5EF01217F415}"/>
    <cellStyle name="Millares 36 2 2 4 2" xfId="16972" xr:uid="{E1C4A829-DF7E-4F94-B192-07AA14FDDA1F}"/>
    <cellStyle name="Millares 36 2 2 4 2 2" xfId="21445" xr:uid="{5D0D6CBB-535F-4F7B-8AAC-4E226A7CEA5B}"/>
    <cellStyle name="Millares 36 2 2 4 2 2 2" xfId="30395" xr:uid="{B1F55874-F434-415D-B71B-485C07150D8D}"/>
    <cellStyle name="Millares 36 2 2 4 2 3" xfId="25922" xr:uid="{916840D8-3C1F-4AD9-9C2B-21CABEFC5FB6}"/>
    <cellStyle name="Millares 36 2 2 4 3" xfId="19196" xr:uid="{069C89ED-2D9E-4242-ADDE-BAB294E7D23D}"/>
    <cellStyle name="Millares 36 2 2 4 3 2" xfId="28146" xr:uid="{3DD2C08F-A275-4230-965E-B7B31D143092}"/>
    <cellStyle name="Millares 36 2 2 4 4" xfId="23673" xr:uid="{3B25CC04-623E-4AF1-8A3B-F35044EB3285}"/>
    <cellStyle name="Millares 36 2 2 5" xfId="15855" xr:uid="{93A847D1-1912-4935-A3E4-A4A19EB72ACF}"/>
    <cellStyle name="Millares 36 2 2 5 2" xfId="20328" xr:uid="{A1FC6DED-BB39-4DD3-A861-EFD8E4DFA04F}"/>
    <cellStyle name="Millares 36 2 2 5 2 2" xfId="29278" xr:uid="{7B5EF9FC-AA8F-4A77-85D4-47F9248BBDC2}"/>
    <cellStyle name="Millares 36 2 2 5 3" xfId="24805" xr:uid="{F35AA47E-83B6-4918-8D62-24352C96820D}"/>
    <cellStyle name="Millares 36 2 2 6" xfId="18079" xr:uid="{00748F84-B3B4-479B-AFCF-EB8F6716034B}"/>
    <cellStyle name="Millares 36 2 2 6 2" xfId="27029" xr:uid="{7C0547D7-F455-4145-B71E-D7449AEB60E5}"/>
    <cellStyle name="Millares 36 2 2 7" xfId="22556" xr:uid="{C95A8BA0-3C3A-41C7-A9EE-C44E7E90F44E}"/>
    <cellStyle name="Millares 36 2 3" xfId="13746" xr:uid="{5136B30F-402B-4B13-9451-FD624BE015ED}"/>
    <cellStyle name="Millares 36 2 3 2" xfId="14300" xr:uid="{86D94E85-C12B-4DF5-963E-A415FD2EE3E1}"/>
    <cellStyle name="Millares 36 2 3 2 2" xfId="15417" xr:uid="{DA1AB5D3-8D2F-4A29-9001-B58C818A718C}"/>
    <cellStyle name="Millares 36 2 3 2 2 2" xfId="17666" xr:uid="{875F2C22-A56E-4658-A26F-52ADBFE6BBDD}"/>
    <cellStyle name="Millares 36 2 3 2 2 2 2" xfId="22139" xr:uid="{8CE89BA2-F5B2-4E07-8FAE-BD65E7450DB2}"/>
    <cellStyle name="Millares 36 2 3 2 2 2 2 2" xfId="31089" xr:uid="{411CFBED-8523-4BB0-BF27-E0A24D943D3B}"/>
    <cellStyle name="Millares 36 2 3 2 2 2 3" xfId="26616" xr:uid="{C830DA55-93F5-4762-8A40-563E33AD0BC2}"/>
    <cellStyle name="Millares 36 2 3 2 2 3" xfId="19890" xr:uid="{FFEE1F2A-9C54-40FE-9F5F-0D6D8C128053}"/>
    <cellStyle name="Millares 36 2 3 2 2 3 2" xfId="28840" xr:uid="{6E18ED0C-D617-49E4-8D1C-27384555A095}"/>
    <cellStyle name="Millares 36 2 3 2 2 4" xfId="24367" xr:uid="{85BA73B0-342E-4EC0-95B5-57D103A0F5A5}"/>
    <cellStyle name="Millares 36 2 3 2 3" xfId="16549" xr:uid="{30B13235-04A5-4D4D-B607-21B86788AB12}"/>
    <cellStyle name="Millares 36 2 3 2 3 2" xfId="21022" xr:uid="{404C06A8-70E2-4972-8ACC-11E2AD0374FA}"/>
    <cellStyle name="Millares 36 2 3 2 3 2 2" xfId="29972" xr:uid="{3C4CC4FB-BCA8-4171-96CB-76F39046C744}"/>
    <cellStyle name="Millares 36 2 3 2 3 3" xfId="25499" xr:uid="{598908F7-DEB6-4E2E-8BDA-7805E6F506D7}"/>
    <cellStyle name="Millares 36 2 3 2 4" xfId="18773" xr:uid="{3D26EECE-3766-4E99-B275-E8DD59303193}"/>
    <cellStyle name="Millares 36 2 3 2 4 2" xfId="27723" xr:uid="{CDCA9F8F-211D-4D13-81A2-A812E4D226AF}"/>
    <cellStyle name="Millares 36 2 3 2 5" xfId="23250" xr:uid="{0E650AAE-A643-45CF-835C-CC93CB10E388}"/>
    <cellStyle name="Millares 36 2 3 3" xfId="14863" xr:uid="{F53CB24C-217A-4345-9D2A-A785080BA186}"/>
    <cellStyle name="Millares 36 2 3 3 2" xfId="17112" xr:uid="{930BFF52-5E20-42FE-8736-71F550368ED6}"/>
    <cellStyle name="Millares 36 2 3 3 2 2" xfId="21585" xr:uid="{FC82E070-8E75-49A9-82EC-D98D5647BF1E}"/>
    <cellStyle name="Millares 36 2 3 3 2 2 2" xfId="30535" xr:uid="{6A9BB567-E1E6-4870-B91C-209995995F30}"/>
    <cellStyle name="Millares 36 2 3 3 2 3" xfId="26062" xr:uid="{4F12A978-3C27-4B26-9D4E-4637C90FB949}"/>
    <cellStyle name="Millares 36 2 3 3 3" xfId="19336" xr:uid="{B2086585-768B-4AEE-80F8-F3EC7AD54E81}"/>
    <cellStyle name="Millares 36 2 3 3 3 2" xfId="28286" xr:uid="{A28E2C62-A0EB-4828-BB61-D261A6E1CBF8}"/>
    <cellStyle name="Millares 36 2 3 3 4" xfId="23813" xr:uid="{3388C1B9-3C16-4430-B952-8E656A4169D2}"/>
    <cellStyle name="Millares 36 2 3 4" xfId="15995" xr:uid="{6AB7284C-7D65-450D-83FC-88BE26C20356}"/>
    <cellStyle name="Millares 36 2 3 4 2" xfId="20468" xr:uid="{6EBCEA64-EBA2-4B4B-97B2-739090B4CE72}"/>
    <cellStyle name="Millares 36 2 3 4 2 2" xfId="29418" xr:uid="{135E9D06-DCCC-4322-BBA6-3659A49ED76D}"/>
    <cellStyle name="Millares 36 2 3 4 3" xfId="24945" xr:uid="{1D75EA87-AA94-4493-9FD7-0BA4CD8AEB9A}"/>
    <cellStyle name="Millares 36 2 3 5" xfId="18219" xr:uid="{01D00209-9AD3-4BAF-971F-81A8DC70538C}"/>
    <cellStyle name="Millares 36 2 3 5 2" xfId="27169" xr:uid="{D546AAB1-EE75-466A-A0A8-C9FE71708594}"/>
    <cellStyle name="Millares 36 2 3 6" xfId="22696" xr:uid="{B1DA4D72-4992-405E-B934-A02746A7DF56}"/>
    <cellStyle name="Millares 36 2 4" xfId="14020" xr:uid="{FD6A5E65-DBE2-4726-A350-43C319D6EDEE}"/>
    <cellStyle name="Millares 36 2 4 2" xfId="15137" xr:uid="{603CDE7F-8AC4-47E3-92A7-58AEC08960A4}"/>
    <cellStyle name="Millares 36 2 4 2 2" xfId="17386" xr:uid="{AF41CAAD-C64F-4433-955F-62FC72291593}"/>
    <cellStyle name="Millares 36 2 4 2 2 2" xfId="21859" xr:uid="{BCCD9E54-E71F-4FB8-9C7F-AC9559479B7D}"/>
    <cellStyle name="Millares 36 2 4 2 2 2 2" xfId="30809" xr:uid="{4CE29880-8351-4681-AD27-D43BDA185D6D}"/>
    <cellStyle name="Millares 36 2 4 2 2 3" xfId="26336" xr:uid="{B135449D-2DAC-493B-B712-28350132BEE1}"/>
    <cellStyle name="Millares 36 2 4 2 3" xfId="19610" xr:uid="{6B773009-8196-4DF4-AD0C-6F9E483DE160}"/>
    <cellStyle name="Millares 36 2 4 2 3 2" xfId="28560" xr:uid="{DCFC400C-A1BB-4615-AB53-3B517EF41A1A}"/>
    <cellStyle name="Millares 36 2 4 2 4" xfId="24087" xr:uid="{3642C0A9-B322-4786-AC98-E094607DFCD6}"/>
    <cellStyle name="Millares 36 2 4 3" xfId="16269" xr:uid="{2439DE09-C788-405F-AF0F-CE326EE5C56C}"/>
    <cellStyle name="Millares 36 2 4 3 2" xfId="20742" xr:uid="{0023EA77-1C89-44BB-AD5C-14707261DE72}"/>
    <cellStyle name="Millares 36 2 4 3 2 2" xfId="29692" xr:uid="{03BA3157-422C-40F2-B72E-4F37B4F0EBCA}"/>
    <cellStyle name="Millares 36 2 4 3 3" xfId="25219" xr:uid="{B4D7782E-5603-4947-8E76-2D388F4CA0BD}"/>
    <cellStyle name="Millares 36 2 4 4" xfId="18493" xr:uid="{64D71470-D11B-4FE0-846C-7F57C6BEF8C7}"/>
    <cellStyle name="Millares 36 2 4 4 2" xfId="27443" xr:uid="{66E64078-F4B1-43A0-96EC-4F60A7A22592}"/>
    <cellStyle name="Millares 36 2 4 5" xfId="22970" xr:uid="{CECB15CF-2D82-4039-9459-B06D8BB39801}"/>
    <cellStyle name="Millares 36 2 5" xfId="14583" xr:uid="{D5483700-69BE-4058-A5BC-64830CBAFCC2}"/>
    <cellStyle name="Millares 36 2 5 2" xfId="16832" xr:uid="{4EE03EF7-D075-426D-B2DA-D42E866BE81C}"/>
    <cellStyle name="Millares 36 2 5 2 2" xfId="21305" xr:uid="{20A1AA47-5758-44EF-BFF3-301EFAF5E2E2}"/>
    <cellStyle name="Millares 36 2 5 2 2 2" xfId="30255" xr:uid="{CE70FFC7-3586-4EAB-BB8A-BAFC0642849F}"/>
    <cellStyle name="Millares 36 2 5 2 3" xfId="25782" xr:uid="{BCC3A29F-C716-4EE6-B776-59C582642D84}"/>
    <cellStyle name="Millares 36 2 5 3" xfId="19056" xr:uid="{9E57FF4C-9F20-49F5-A4C4-F791415C220D}"/>
    <cellStyle name="Millares 36 2 5 3 2" xfId="28006" xr:uid="{DFF2B3A0-20EE-4D07-8452-02F21F102AD4}"/>
    <cellStyle name="Millares 36 2 5 4" xfId="23533" xr:uid="{67E4E33E-39B9-4635-B5EC-449F2FDE60D7}"/>
    <cellStyle name="Millares 36 2 6" xfId="15715" xr:uid="{81CCFFD7-1AFD-4C70-88B8-48112B45641D}"/>
    <cellStyle name="Millares 36 2 6 2" xfId="20188" xr:uid="{60DCF57E-2DA3-40E6-AF52-A8EC22BA823A}"/>
    <cellStyle name="Millares 36 2 6 2 2" xfId="29138" xr:uid="{A6A25281-C78E-4A85-B310-E23C6D124331}"/>
    <cellStyle name="Millares 36 2 6 3" xfId="24665" xr:uid="{66F22F84-D22C-4C32-AC26-F9763A019A20}"/>
    <cellStyle name="Millares 36 2 7" xfId="17939" xr:uid="{A880233E-A093-475F-91C8-1BB788007492}"/>
    <cellStyle name="Millares 36 2 7 2" xfId="26889" xr:uid="{49757C17-03F8-4D09-A80B-0482B91EE8B1}"/>
    <cellStyle name="Millares 36 2 8" xfId="22416" xr:uid="{F37A2F03-24ED-4FFA-9A52-EB841AB37590}"/>
    <cellStyle name="Millares 36 3" xfId="13533" xr:uid="{D3783A2F-59FA-4F4E-80B5-3B674583019F}"/>
    <cellStyle name="Millares 36 3 2" xfId="13813" xr:uid="{57718FB6-81DC-4584-AFE8-80D0887F5A59}"/>
    <cellStyle name="Millares 36 3 2 2" xfId="14367" xr:uid="{6380CA56-71C2-4108-9567-D34ADBC1675F}"/>
    <cellStyle name="Millares 36 3 2 2 2" xfId="15484" xr:uid="{23FE07CD-8096-4CB4-A8E2-8589E0DABD6D}"/>
    <cellStyle name="Millares 36 3 2 2 2 2" xfId="17733" xr:uid="{FBC767A0-22AC-4FEF-8FD5-83AB232DB352}"/>
    <cellStyle name="Millares 36 3 2 2 2 2 2" xfId="22206" xr:uid="{53C1BAD5-34B4-4130-8DB1-88E08FDF2B60}"/>
    <cellStyle name="Millares 36 3 2 2 2 2 2 2" xfId="31156" xr:uid="{37E3CE4F-0CD5-47B5-AD57-662712C17046}"/>
    <cellStyle name="Millares 36 3 2 2 2 2 3" xfId="26683" xr:uid="{8699BCFB-EE56-4D2C-AB0F-97623E71949D}"/>
    <cellStyle name="Millares 36 3 2 2 2 3" xfId="19957" xr:uid="{8B351F59-990C-43D2-AB3B-0368C4DB46DF}"/>
    <cellStyle name="Millares 36 3 2 2 2 3 2" xfId="28907" xr:uid="{C8FCEA09-63D7-4F9E-B843-69BA01AF7056}"/>
    <cellStyle name="Millares 36 3 2 2 2 4" xfId="24434" xr:uid="{E1930AE5-C16E-4E49-BA30-E6CB0A85E0AC}"/>
    <cellStyle name="Millares 36 3 2 2 3" xfId="16616" xr:uid="{EB4398C5-3273-480D-AC69-E78EDCE0B8D5}"/>
    <cellStyle name="Millares 36 3 2 2 3 2" xfId="21089" xr:uid="{CF848C76-1183-4E18-8BCA-28E35255EDB0}"/>
    <cellStyle name="Millares 36 3 2 2 3 2 2" xfId="30039" xr:uid="{1E2DF49E-6A24-4EF3-BF77-EBB22E8F4AFC}"/>
    <cellStyle name="Millares 36 3 2 2 3 3" xfId="25566" xr:uid="{F78D4064-E3F4-41C6-8288-0DE58AE7A2B7}"/>
    <cellStyle name="Millares 36 3 2 2 4" xfId="18840" xr:uid="{0DC7CFE0-FE8C-4AB1-A257-48197FAF08A5}"/>
    <cellStyle name="Millares 36 3 2 2 4 2" xfId="27790" xr:uid="{20E0478D-5F95-4529-BBFB-F5350167ACF6}"/>
    <cellStyle name="Millares 36 3 2 2 5" xfId="23317" xr:uid="{EE86BA71-0882-41A0-8328-31A9098D387E}"/>
    <cellStyle name="Millares 36 3 2 3" xfId="14930" xr:uid="{2EB52CD5-3D1C-444D-88F5-00042D3DD09E}"/>
    <cellStyle name="Millares 36 3 2 3 2" xfId="17179" xr:uid="{C87BB5E4-76A0-42D9-8C6F-825DABAD7DB8}"/>
    <cellStyle name="Millares 36 3 2 3 2 2" xfId="21652" xr:uid="{3847BAB0-2F3A-436E-8C1C-C58B713176CE}"/>
    <cellStyle name="Millares 36 3 2 3 2 2 2" xfId="30602" xr:uid="{F1F7EA5F-A2AE-4A23-8F34-7A76821944C4}"/>
    <cellStyle name="Millares 36 3 2 3 2 3" xfId="26129" xr:uid="{07B406ED-D791-441F-9D26-E77113099558}"/>
    <cellStyle name="Millares 36 3 2 3 3" xfId="19403" xr:uid="{122893D1-0C20-41ED-B459-DC9CBC77130F}"/>
    <cellStyle name="Millares 36 3 2 3 3 2" xfId="28353" xr:uid="{31BD9093-69BB-4D32-BDE3-7FB2EA19BE3D}"/>
    <cellStyle name="Millares 36 3 2 3 4" xfId="23880" xr:uid="{4C36D2BD-3E22-4A8D-A16D-73D5B44F21BB}"/>
    <cellStyle name="Millares 36 3 2 4" xfId="16062" xr:uid="{150BB1CB-6FF3-44B1-87FA-261C67D914C9}"/>
    <cellStyle name="Millares 36 3 2 4 2" xfId="20535" xr:uid="{DA853AC1-F577-4C3E-92F8-A1CC3FA8DC1C}"/>
    <cellStyle name="Millares 36 3 2 4 2 2" xfId="29485" xr:uid="{882FBFF3-C5B4-49AA-8815-A260BC7E53CE}"/>
    <cellStyle name="Millares 36 3 2 4 3" xfId="25012" xr:uid="{A1563C8C-8A13-4FD3-8432-5A35B3C01D3A}"/>
    <cellStyle name="Millares 36 3 2 5" xfId="18286" xr:uid="{1A062997-C621-4088-9FCC-0CD2C81D6E35}"/>
    <cellStyle name="Millares 36 3 2 5 2" xfId="27236" xr:uid="{51F317BF-D525-4773-9005-EA921DC30528}"/>
    <cellStyle name="Millares 36 3 2 6" xfId="22763" xr:uid="{B86C06BE-028F-4484-8159-C1D1B6579C40}"/>
    <cellStyle name="Millares 36 3 3" xfId="14087" xr:uid="{F47E03A8-D0FE-40AE-83A6-0D7D26E60B5C}"/>
    <cellStyle name="Millares 36 3 3 2" xfId="15204" xr:uid="{CFE6AE92-D8BB-458D-8E9B-E24D6B3C1ED8}"/>
    <cellStyle name="Millares 36 3 3 2 2" xfId="17453" xr:uid="{EC6F0166-CDFD-4805-810E-21FE62D7A26D}"/>
    <cellStyle name="Millares 36 3 3 2 2 2" xfId="21926" xr:uid="{59DE473D-FFA2-47DF-B46A-E881B286E5B2}"/>
    <cellStyle name="Millares 36 3 3 2 2 2 2" xfId="30876" xr:uid="{1611328A-CBD4-4BB6-9BF5-FA234E349753}"/>
    <cellStyle name="Millares 36 3 3 2 2 3" xfId="26403" xr:uid="{E1A66674-6517-4534-9039-30E0D81F9583}"/>
    <cellStyle name="Millares 36 3 3 2 3" xfId="19677" xr:uid="{3B147AC7-6A53-4582-BE01-AE56B997A438}"/>
    <cellStyle name="Millares 36 3 3 2 3 2" xfId="28627" xr:uid="{9157D8EC-6855-46A7-8771-4D6783E63AD3}"/>
    <cellStyle name="Millares 36 3 3 2 4" xfId="24154" xr:uid="{AA572CD7-7A1B-4AA8-AE4A-C7E7EEC8D002}"/>
    <cellStyle name="Millares 36 3 3 3" xfId="16336" xr:uid="{544D9118-0B09-45E4-9504-C16CBCA89415}"/>
    <cellStyle name="Millares 36 3 3 3 2" xfId="20809" xr:uid="{3A7B1EBC-9742-4F84-9CF0-95CB5D177684}"/>
    <cellStyle name="Millares 36 3 3 3 2 2" xfId="29759" xr:uid="{AAE18371-4B6A-4CA0-8930-914767D39DAC}"/>
    <cellStyle name="Millares 36 3 3 3 3" xfId="25286" xr:uid="{F3F0F176-1636-43DA-8673-895681F0D22F}"/>
    <cellStyle name="Millares 36 3 3 4" xfId="18560" xr:uid="{906D6C62-C499-4804-B577-8EA5F0F58F43}"/>
    <cellStyle name="Millares 36 3 3 4 2" xfId="27510" xr:uid="{54F6A34A-06C4-4D66-904C-80603BA170B3}"/>
    <cellStyle name="Millares 36 3 3 5" xfId="23037" xr:uid="{EE9B9ADE-B2E8-412F-9183-96475BC28149}"/>
    <cellStyle name="Millares 36 3 4" xfId="14650" xr:uid="{0620D603-EC03-400E-B565-8CEE718F3882}"/>
    <cellStyle name="Millares 36 3 4 2" xfId="16899" xr:uid="{CC84A31D-2199-415D-AEF3-2AB9E7AD9C96}"/>
    <cellStyle name="Millares 36 3 4 2 2" xfId="21372" xr:uid="{BC6B0593-94E2-4BD9-8C49-78917AE88260}"/>
    <cellStyle name="Millares 36 3 4 2 2 2" xfId="30322" xr:uid="{22F590F8-3A9E-4138-9C60-E28ADB0C8826}"/>
    <cellStyle name="Millares 36 3 4 2 3" xfId="25849" xr:uid="{F63AA952-83F6-4DFC-9CE4-BE5721CA6FF0}"/>
    <cellStyle name="Millares 36 3 4 3" xfId="19123" xr:uid="{B83D19F4-44F8-4054-873D-9F6AE2415511}"/>
    <cellStyle name="Millares 36 3 4 3 2" xfId="28073" xr:uid="{2282B614-D0C2-46CD-BEC4-1FDB1F04C489}"/>
    <cellStyle name="Millares 36 3 4 4" xfId="23600" xr:uid="{9C3AE635-C134-4025-AD40-455E50AA3998}"/>
    <cellStyle name="Millares 36 3 5" xfId="15782" xr:uid="{9BED159F-36EE-45E2-B74D-8AE1CE945FEB}"/>
    <cellStyle name="Millares 36 3 5 2" xfId="20255" xr:uid="{DCF53C0A-70DC-42DD-9082-32DE7266FBE2}"/>
    <cellStyle name="Millares 36 3 5 2 2" xfId="29205" xr:uid="{302E2952-7C55-484D-AE8D-F1B8E0315D09}"/>
    <cellStyle name="Millares 36 3 5 3" xfId="24732" xr:uid="{0724A87F-6B34-4980-87B6-9AAE35AE737E}"/>
    <cellStyle name="Millares 36 3 6" xfId="18006" xr:uid="{17CC4514-BAF0-40DE-951A-B3D9B25E7C0B}"/>
    <cellStyle name="Millares 36 3 6 2" xfId="26956" xr:uid="{CF938D93-628C-46C3-A3A9-B2CF5A29C842}"/>
    <cellStyle name="Millares 36 3 7" xfId="22483" xr:uid="{7415D4AC-E69F-4B06-AB3D-E3012A551BF2}"/>
    <cellStyle name="Millares 36 4" xfId="13673" xr:uid="{DCC27CE1-9CDB-4014-88C8-4C17E2F879BC}"/>
    <cellStyle name="Millares 36 4 2" xfId="14227" xr:uid="{27932A04-63B1-404C-8E24-A75F23D90977}"/>
    <cellStyle name="Millares 36 4 2 2" xfId="15344" xr:uid="{1AFE1D50-EA5F-48CF-B7EF-1456F48735A0}"/>
    <cellStyle name="Millares 36 4 2 2 2" xfId="17593" xr:uid="{B5346073-6E3F-41AB-B450-89B1DDB385EE}"/>
    <cellStyle name="Millares 36 4 2 2 2 2" xfId="22066" xr:uid="{315BA734-D4C2-448B-8C49-367A7A15A905}"/>
    <cellStyle name="Millares 36 4 2 2 2 2 2" xfId="31016" xr:uid="{04D5C8D8-9B8B-42BA-8776-CDF70D4EE95D}"/>
    <cellStyle name="Millares 36 4 2 2 2 3" xfId="26543" xr:uid="{0300B6F0-06BE-4BD3-B48E-028241FC5F6E}"/>
    <cellStyle name="Millares 36 4 2 2 3" xfId="19817" xr:uid="{E9E17DE7-30DF-4CC0-BF8F-E5490F2953CA}"/>
    <cellStyle name="Millares 36 4 2 2 3 2" xfId="28767" xr:uid="{890CCBC1-93A8-4F3B-AF50-A5DC30C0842C}"/>
    <cellStyle name="Millares 36 4 2 2 4" xfId="24294" xr:uid="{D594D917-FB76-40DA-B367-F6E2BE9A2631}"/>
    <cellStyle name="Millares 36 4 2 3" xfId="16476" xr:uid="{A891B720-82FC-4DCD-8E92-3E996ACA2606}"/>
    <cellStyle name="Millares 36 4 2 3 2" xfId="20949" xr:uid="{FECCD297-2555-44A8-96A0-A54A7F7A60C4}"/>
    <cellStyle name="Millares 36 4 2 3 2 2" xfId="29899" xr:uid="{6EF1EAE0-B2AE-42C1-992E-4BD0D9F59E14}"/>
    <cellStyle name="Millares 36 4 2 3 3" xfId="25426" xr:uid="{77C77E04-2ADC-4038-9FA9-03F1640E883F}"/>
    <cellStyle name="Millares 36 4 2 4" xfId="18700" xr:uid="{48D3A67A-84C5-4341-86F5-036C248D7269}"/>
    <cellStyle name="Millares 36 4 2 4 2" xfId="27650" xr:uid="{8374C94F-3DB5-4723-A54C-14E12D3C7D73}"/>
    <cellStyle name="Millares 36 4 2 5" xfId="23177" xr:uid="{CA3CB79D-7ABD-4939-9CAB-4E88B9435469}"/>
    <cellStyle name="Millares 36 4 3" xfId="14790" xr:uid="{A012CC75-D577-4BEA-9BD3-EB0B17C31871}"/>
    <cellStyle name="Millares 36 4 3 2" xfId="17039" xr:uid="{D5CF3CB5-1B2C-4431-B763-CFDBE9423684}"/>
    <cellStyle name="Millares 36 4 3 2 2" xfId="21512" xr:uid="{A9C51CD6-56D4-4601-923D-F6317DEBAF0D}"/>
    <cellStyle name="Millares 36 4 3 2 2 2" xfId="30462" xr:uid="{9BE12532-4008-4011-BC5B-79F120368ED5}"/>
    <cellStyle name="Millares 36 4 3 2 3" xfId="25989" xr:uid="{696B1E38-08AE-48F6-976C-674E12DE94F9}"/>
    <cellStyle name="Millares 36 4 3 3" xfId="19263" xr:uid="{E41A0754-1565-47AD-B7B7-3A75DCBC9A51}"/>
    <cellStyle name="Millares 36 4 3 3 2" xfId="28213" xr:uid="{196A30CB-90B0-42EF-B06E-719D5BB36202}"/>
    <cellStyle name="Millares 36 4 3 4" xfId="23740" xr:uid="{ADB00418-0077-47BE-9473-0D78C00A0EA7}"/>
    <cellStyle name="Millares 36 4 4" xfId="15922" xr:uid="{9CDA7FD2-4AC9-40CC-925E-37DCC7C670B6}"/>
    <cellStyle name="Millares 36 4 4 2" xfId="20395" xr:uid="{34F8E951-A6D0-4CB5-91C0-550DB4D24D58}"/>
    <cellStyle name="Millares 36 4 4 2 2" xfId="29345" xr:uid="{C5647CAD-BB59-4005-8479-A6936E6F04FF}"/>
    <cellStyle name="Millares 36 4 4 3" xfId="24872" xr:uid="{9B6560FD-8C50-425A-9818-D7C351A037DF}"/>
    <cellStyle name="Millares 36 4 5" xfId="18146" xr:uid="{F752F34E-8913-494A-BC17-98EDBF9F7142}"/>
    <cellStyle name="Millares 36 4 5 2" xfId="27096" xr:uid="{F0671BAB-ED4C-4876-8A89-AD13DF67E2A8}"/>
    <cellStyle name="Millares 36 4 6" xfId="22623" xr:uid="{778AA561-9506-4375-9775-6E3D2C21CA29}"/>
    <cellStyle name="Millares 36 5" xfId="13947" xr:uid="{48122B37-906A-4DF0-8C99-00A3B1F6BF96}"/>
    <cellStyle name="Millares 36 5 2" xfId="15064" xr:uid="{62F16293-BDCB-4AE5-A154-BD5C882C6C64}"/>
    <cellStyle name="Millares 36 5 2 2" xfId="17313" xr:uid="{190BB32F-AF3C-47EE-8DEC-B45E1D5E5A32}"/>
    <cellStyle name="Millares 36 5 2 2 2" xfId="21786" xr:uid="{3736C3A2-3810-4407-9948-B49A76D4D399}"/>
    <cellStyle name="Millares 36 5 2 2 2 2" xfId="30736" xr:uid="{F1D11D87-90F3-4401-A6D8-422EDA233198}"/>
    <cellStyle name="Millares 36 5 2 2 3" xfId="26263" xr:uid="{57D26DBA-33A6-40ED-A097-5F85E664AEE7}"/>
    <cellStyle name="Millares 36 5 2 3" xfId="19537" xr:uid="{186260BB-E2F6-47FC-86D9-438D8E935AA5}"/>
    <cellStyle name="Millares 36 5 2 3 2" xfId="28487" xr:uid="{C03EAB01-DA2E-49F8-83FE-117596C1047D}"/>
    <cellStyle name="Millares 36 5 2 4" xfId="24014" xr:uid="{874428C6-E846-44F9-8DD8-5EE3DBAB11B2}"/>
    <cellStyle name="Millares 36 5 3" xfId="16196" xr:uid="{A3F342AE-2C44-4D23-8E05-9BD1A023F5E5}"/>
    <cellStyle name="Millares 36 5 3 2" xfId="20669" xr:uid="{FB3C47F2-49DF-409F-80BB-17E96B50FEE0}"/>
    <cellStyle name="Millares 36 5 3 2 2" xfId="29619" xr:uid="{ED6BE93F-8F86-4AA7-AD94-E4C92EB0074C}"/>
    <cellStyle name="Millares 36 5 3 3" xfId="25146" xr:uid="{1C767DC5-AB12-4BD2-95BB-CBF673031C39}"/>
    <cellStyle name="Millares 36 5 4" xfId="18420" xr:uid="{C3EA8BF0-192B-49F9-863D-61637583FE97}"/>
    <cellStyle name="Millares 36 5 4 2" xfId="27370" xr:uid="{9DC31E7D-F788-4202-8861-78B2E119308A}"/>
    <cellStyle name="Millares 36 5 5" xfId="22897" xr:uid="{99DE527A-EE6A-4292-92FF-9EAE5FE1D4D0}"/>
    <cellStyle name="Millares 36 6" xfId="14510" xr:uid="{397D48B0-0838-438A-8EEC-D77F6BCD8EA4}"/>
    <cellStyle name="Millares 36 6 2" xfId="16759" xr:uid="{A8BD15D7-35A7-42D8-B710-8C71F368C1C5}"/>
    <cellStyle name="Millares 36 6 2 2" xfId="21232" xr:uid="{C8F2635A-99DD-4F76-91EB-13BA5836BAC7}"/>
    <cellStyle name="Millares 36 6 2 2 2" xfId="30182" xr:uid="{84F1DBD7-0A6C-472A-9C97-6EFD66D9E1E5}"/>
    <cellStyle name="Millares 36 6 2 3" xfId="25709" xr:uid="{265B2A30-3CD5-45F6-ABAE-AFABEFAB93F9}"/>
    <cellStyle name="Millares 36 6 3" xfId="18983" xr:uid="{4B8D0317-D461-47AC-820A-F1D39E5C67DB}"/>
    <cellStyle name="Millares 36 6 3 2" xfId="27933" xr:uid="{14F488F4-059C-466C-8C81-4C89FF2FFF46}"/>
    <cellStyle name="Millares 36 6 4" xfId="23460" xr:uid="{579AE1BC-1AAD-4E35-9AA3-A9A75799CB30}"/>
    <cellStyle name="Millares 36 7" xfId="15642" xr:uid="{D9238DCE-B718-4C60-9E24-3BE66BA19276}"/>
    <cellStyle name="Millares 36 7 2" xfId="20115" xr:uid="{0BE8BE45-8FDE-447E-B5EC-701098A697C7}"/>
    <cellStyle name="Millares 36 7 2 2" xfId="29065" xr:uid="{49693441-3BFF-4BC6-A59E-832626F86482}"/>
    <cellStyle name="Millares 36 7 3" xfId="24592" xr:uid="{9079CACA-B470-4554-9708-AA00AB447C0C}"/>
    <cellStyle name="Millares 36 8" xfId="17866" xr:uid="{D0B38A8D-C060-41B3-8F6D-9D1A76EF8C02}"/>
    <cellStyle name="Millares 36 8 2" xfId="26816" xr:uid="{DF4A976C-63D6-4267-BFF2-F994A05584C7}"/>
    <cellStyle name="Millares 36 9" xfId="22343" xr:uid="{B06860D4-E783-4A59-8500-2C855BBF7692}"/>
    <cellStyle name="Millares 37" xfId="13392" xr:uid="{AC085F3F-D2E2-4EEC-B3CA-2BD9ECED92B6}"/>
    <cellStyle name="Millares 37 2" xfId="13465" xr:uid="{4E4F76AA-9E03-43F9-9BD1-9E33BD108CDE}"/>
    <cellStyle name="Millares 37 2 2" xfId="13605" xr:uid="{28A69EF4-3B7F-4166-804C-7CCD82F738BB}"/>
    <cellStyle name="Millares 37 2 2 2" xfId="13885" xr:uid="{57E19AD4-C187-4E71-BC45-C88F1133EE0D}"/>
    <cellStyle name="Millares 37 2 2 2 2" xfId="14439" xr:uid="{E89EA8CE-5C8B-4B2C-8C4F-582BE02F9B10}"/>
    <cellStyle name="Millares 37 2 2 2 2 2" xfId="15556" xr:uid="{CFF7857E-B27B-4975-915D-6105D0E8B7CB}"/>
    <cellStyle name="Millares 37 2 2 2 2 2 2" xfId="17805" xr:uid="{A1CCCF7F-68E7-4FE7-A46C-B886D3760AC7}"/>
    <cellStyle name="Millares 37 2 2 2 2 2 2 2" xfId="22278" xr:uid="{3089CFE5-0F10-4B81-A24A-33444FA66C8C}"/>
    <cellStyle name="Millares 37 2 2 2 2 2 2 2 2" xfId="31228" xr:uid="{FC4426EB-7928-41A1-AA8F-7C363F8AA443}"/>
    <cellStyle name="Millares 37 2 2 2 2 2 2 3" xfId="26755" xr:uid="{43D49B82-F187-4249-B684-09483FC6CC61}"/>
    <cellStyle name="Millares 37 2 2 2 2 2 3" xfId="20029" xr:uid="{70AA3CCE-CF5F-42B3-AC59-74D88E62D941}"/>
    <cellStyle name="Millares 37 2 2 2 2 2 3 2" xfId="28979" xr:uid="{BFDF6BFA-2AAE-4C1B-9785-3F74B3A2124D}"/>
    <cellStyle name="Millares 37 2 2 2 2 2 4" xfId="24506" xr:uid="{7BCCD729-B245-4222-AD7D-18E792CB7898}"/>
    <cellStyle name="Millares 37 2 2 2 2 3" xfId="16688" xr:uid="{DE88F16F-809C-4F74-BDF9-8F74A725D889}"/>
    <cellStyle name="Millares 37 2 2 2 2 3 2" xfId="21161" xr:uid="{C627A269-3A7F-41B2-A799-803BE85D98B8}"/>
    <cellStyle name="Millares 37 2 2 2 2 3 2 2" xfId="30111" xr:uid="{78887464-A223-4CE1-B598-57025C47FDC8}"/>
    <cellStyle name="Millares 37 2 2 2 2 3 3" xfId="25638" xr:uid="{EDF85B4A-C2F8-4CB5-883D-DC83923F4042}"/>
    <cellStyle name="Millares 37 2 2 2 2 4" xfId="18912" xr:uid="{2ECB9483-E986-4A52-89CD-5CCAB7CDF6C7}"/>
    <cellStyle name="Millares 37 2 2 2 2 4 2" xfId="27862" xr:uid="{72873315-C9F0-45E9-94BB-8E0B6F6F729D}"/>
    <cellStyle name="Millares 37 2 2 2 2 5" xfId="23389" xr:uid="{2503C901-48E2-4DC7-83E9-6881C5FB7F73}"/>
    <cellStyle name="Millares 37 2 2 2 3" xfId="15002" xr:uid="{C0777082-362C-48A0-984E-4C2FF583EB0B}"/>
    <cellStyle name="Millares 37 2 2 2 3 2" xfId="17251" xr:uid="{F350A06F-67E0-44D4-B5FD-8E589CF2F888}"/>
    <cellStyle name="Millares 37 2 2 2 3 2 2" xfId="21724" xr:uid="{0CC202E9-B4BC-40E3-A0A5-E0D47B624FC6}"/>
    <cellStyle name="Millares 37 2 2 2 3 2 2 2" xfId="30674" xr:uid="{DB6F2581-20D1-4E3E-94AB-7CFE75F830FA}"/>
    <cellStyle name="Millares 37 2 2 2 3 2 3" xfId="26201" xr:uid="{19237E5F-01E7-4ED9-A6D5-C324CC886387}"/>
    <cellStyle name="Millares 37 2 2 2 3 3" xfId="19475" xr:uid="{6DCFB081-45E2-411B-962F-44F9AAC274DC}"/>
    <cellStyle name="Millares 37 2 2 2 3 3 2" xfId="28425" xr:uid="{CD2BAD38-4018-4DE6-A3DA-3BF137E93D41}"/>
    <cellStyle name="Millares 37 2 2 2 3 4" xfId="23952" xr:uid="{20AEDBC3-3E53-4DE5-9E75-307816A00553}"/>
    <cellStyle name="Millares 37 2 2 2 4" xfId="16134" xr:uid="{66348871-9DDB-4A35-AACC-5EFBCA576F98}"/>
    <cellStyle name="Millares 37 2 2 2 4 2" xfId="20607" xr:uid="{1D9FD84A-E0D1-4CAD-872C-398A820B300C}"/>
    <cellStyle name="Millares 37 2 2 2 4 2 2" xfId="29557" xr:uid="{91A727A3-E011-4FA1-9E47-5BD9F056AD99}"/>
    <cellStyle name="Millares 37 2 2 2 4 3" xfId="25084" xr:uid="{3BB0E429-05D9-4CB4-9106-843DD26E98E0}"/>
    <cellStyle name="Millares 37 2 2 2 5" xfId="18358" xr:uid="{EE1A110A-DEA3-4D18-8899-7B2732B9FC4A}"/>
    <cellStyle name="Millares 37 2 2 2 5 2" xfId="27308" xr:uid="{F86989DD-5CD6-4732-B4DB-F7989F4CD392}"/>
    <cellStyle name="Millares 37 2 2 2 6" xfId="22835" xr:uid="{D863A369-FED3-4D7E-9457-BBF94F7ECD6C}"/>
    <cellStyle name="Millares 37 2 2 3" xfId="14159" xr:uid="{4CE8EA02-AB0B-4270-9E82-91C32A548B12}"/>
    <cellStyle name="Millares 37 2 2 3 2" xfId="15276" xr:uid="{294C5116-2C09-4903-8E66-0824027684CD}"/>
    <cellStyle name="Millares 37 2 2 3 2 2" xfId="17525" xr:uid="{32EC4050-6AEF-49E1-BC96-B94DE6391CE0}"/>
    <cellStyle name="Millares 37 2 2 3 2 2 2" xfId="21998" xr:uid="{F7D35443-B4ED-47C2-897F-80BC1BC1536C}"/>
    <cellStyle name="Millares 37 2 2 3 2 2 2 2" xfId="30948" xr:uid="{AAB66E62-0F62-4494-AD77-102F21A5AEC4}"/>
    <cellStyle name="Millares 37 2 2 3 2 2 3" xfId="26475" xr:uid="{32BF6191-10B6-4724-AC88-0691AB9180E9}"/>
    <cellStyle name="Millares 37 2 2 3 2 3" xfId="19749" xr:uid="{2F1E278B-6EA7-400E-8ED1-D713B9FEEFF9}"/>
    <cellStyle name="Millares 37 2 2 3 2 3 2" xfId="28699" xr:uid="{06D779CC-331F-4C5D-9F38-4B395BA554C4}"/>
    <cellStyle name="Millares 37 2 2 3 2 4" xfId="24226" xr:uid="{8BDF94FA-F7E4-4DB6-AF67-5DF11E58C877}"/>
    <cellStyle name="Millares 37 2 2 3 3" xfId="16408" xr:uid="{64FE624F-67B5-4939-B823-5FD5934D8C6C}"/>
    <cellStyle name="Millares 37 2 2 3 3 2" xfId="20881" xr:uid="{9B33D26E-0F23-4530-8F87-B1F7AFCAF298}"/>
    <cellStyle name="Millares 37 2 2 3 3 2 2" xfId="29831" xr:uid="{6FF0DCD6-A4C7-4A66-8576-57C8F048D1DD}"/>
    <cellStyle name="Millares 37 2 2 3 3 3" xfId="25358" xr:uid="{DD78B505-F68B-47D2-A004-D31DDD73364F}"/>
    <cellStyle name="Millares 37 2 2 3 4" xfId="18632" xr:uid="{200973B8-2272-4BB7-AD41-C985C85076E1}"/>
    <cellStyle name="Millares 37 2 2 3 4 2" xfId="27582" xr:uid="{DA152835-8770-4966-9C08-37BD89A88402}"/>
    <cellStyle name="Millares 37 2 2 3 5" xfId="23109" xr:uid="{73615642-A1B7-4B36-847F-A9353E54710C}"/>
    <cellStyle name="Millares 37 2 2 4" xfId="14722" xr:uid="{6E96D108-0A95-4B80-9167-E59E1792825F}"/>
    <cellStyle name="Millares 37 2 2 4 2" xfId="16971" xr:uid="{8152D129-DBD0-4564-A0B5-C88BC0E5FB65}"/>
    <cellStyle name="Millares 37 2 2 4 2 2" xfId="21444" xr:uid="{8C1D8F03-426C-4F5B-86DE-47DACB36D301}"/>
    <cellStyle name="Millares 37 2 2 4 2 2 2" xfId="30394" xr:uid="{DE53E41E-4887-49BB-914F-952D40709687}"/>
    <cellStyle name="Millares 37 2 2 4 2 3" xfId="25921" xr:uid="{2AC129CC-2006-49FA-B1C1-79EC59398AA5}"/>
    <cellStyle name="Millares 37 2 2 4 3" xfId="19195" xr:uid="{41618760-E974-4025-ACE2-474A052ABB28}"/>
    <cellStyle name="Millares 37 2 2 4 3 2" xfId="28145" xr:uid="{943D4043-F0D6-42C7-BE92-8D0B155D5A7D}"/>
    <cellStyle name="Millares 37 2 2 4 4" xfId="23672" xr:uid="{A367D74E-EB93-4369-B58B-040D068F9CAA}"/>
    <cellStyle name="Millares 37 2 2 5" xfId="15854" xr:uid="{F1BFA876-64F3-4EB2-B8B5-C3C292E4F54C}"/>
    <cellStyle name="Millares 37 2 2 5 2" xfId="20327" xr:uid="{960F63BA-75B0-4922-8B62-8378A8CAC66E}"/>
    <cellStyle name="Millares 37 2 2 5 2 2" xfId="29277" xr:uid="{A12D142E-DF86-4A9C-9E54-7C6C9022E4F1}"/>
    <cellStyle name="Millares 37 2 2 5 3" xfId="24804" xr:uid="{2F22A0EF-33FC-48CC-828D-9AE79BA153DA}"/>
    <cellStyle name="Millares 37 2 2 6" xfId="18078" xr:uid="{DF3A284D-15D7-4DA5-B183-3B28382D0F4B}"/>
    <cellStyle name="Millares 37 2 2 6 2" xfId="27028" xr:uid="{DC453085-3B23-4943-8FBD-425281E19F9B}"/>
    <cellStyle name="Millares 37 2 2 7" xfId="22555" xr:uid="{3FB3A673-7EF0-46E8-BFA3-9E125D1D9754}"/>
    <cellStyle name="Millares 37 2 3" xfId="13745" xr:uid="{76FBCF29-FEE0-40AD-AF19-648D89CF01D7}"/>
    <cellStyle name="Millares 37 2 3 2" xfId="14299" xr:uid="{DFF7839E-721C-4002-A32F-415E8C9FD125}"/>
    <cellStyle name="Millares 37 2 3 2 2" xfId="15416" xr:uid="{7453AD57-3880-4BDB-836B-F463A4105A0B}"/>
    <cellStyle name="Millares 37 2 3 2 2 2" xfId="17665" xr:uid="{542E2808-0D2F-4DB2-B4AD-171EC6368120}"/>
    <cellStyle name="Millares 37 2 3 2 2 2 2" xfId="22138" xr:uid="{F7736B2A-AB53-4D52-8073-CBD4F5F95066}"/>
    <cellStyle name="Millares 37 2 3 2 2 2 2 2" xfId="31088" xr:uid="{0CC6F8BF-A92B-4685-8BB4-F6E62A50455B}"/>
    <cellStyle name="Millares 37 2 3 2 2 2 3" xfId="26615" xr:uid="{32BDFFA5-96BA-425E-BE8A-29F61EB43032}"/>
    <cellStyle name="Millares 37 2 3 2 2 3" xfId="19889" xr:uid="{97009A0C-7160-44A9-9E4E-BCDA66816AAE}"/>
    <cellStyle name="Millares 37 2 3 2 2 3 2" xfId="28839" xr:uid="{3D23DEA0-332E-4D86-8AE2-D8B76B210464}"/>
    <cellStyle name="Millares 37 2 3 2 2 4" xfId="24366" xr:uid="{F4F36DB2-BFB0-49A5-A9D4-2AD6694BDB56}"/>
    <cellStyle name="Millares 37 2 3 2 3" xfId="16548" xr:uid="{B63682BB-159B-469F-A938-FFB0CEC0B279}"/>
    <cellStyle name="Millares 37 2 3 2 3 2" xfId="21021" xr:uid="{B7497770-A090-4211-A6A0-A5C0E1979A12}"/>
    <cellStyle name="Millares 37 2 3 2 3 2 2" xfId="29971" xr:uid="{F0E5F9E6-CDE1-4736-A8C9-80B935D1077E}"/>
    <cellStyle name="Millares 37 2 3 2 3 3" xfId="25498" xr:uid="{BA9547F4-4E21-4731-9951-C47EBC2FD8B9}"/>
    <cellStyle name="Millares 37 2 3 2 4" xfId="18772" xr:uid="{191D7F5B-D3BE-4FCD-B581-2B7BB81A8D7F}"/>
    <cellStyle name="Millares 37 2 3 2 4 2" xfId="27722" xr:uid="{05121CF5-1854-4137-8928-E91ADE7E9D39}"/>
    <cellStyle name="Millares 37 2 3 2 5" xfId="23249" xr:uid="{9A81EF48-561B-4A24-820C-67A06CED742F}"/>
    <cellStyle name="Millares 37 2 3 3" xfId="14862" xr:uid="{0C7452AF-7A4B-4B7A-ACA0-3181630F107C}"/>
    <cellStyle name="Millares 37 2 3 3 2" xfId="17111" xr:uid="{58BFCC7F-E016-4C06-991B-76A050975937}"/>
    <cellStyle name="Millares 37 2 3 3 2 2" xfId="21584" xr:uid="{3E2D7B25-BCF1-4747-87B5-742C0A8B4794}"/>
    <cellStyle name="Millares 37 2 3 3 2 2 2" xfId="30534" xr:uid="{B66CE291-02AB-4D12-A8FD-216C7A2F9C9D}"/>
    <cellStyle name="Millares 37 2 3 3 2 3" xfId="26061" xr:uid="{03E2DA00-C3A8-46AB-8D81-69CBA9E32390}"/>
    <cellStyle name="Millares 37 2 3 3 3" xfId="19335" xr:uid="{498CEDB0-8631-482B-9504-D0A9ED710B27}"/>
    <cellStyle name="Millares 37 2 3 3 3 2" xfId="28285" xr:uid="{4EF5E914-FB39-4E4F-B6EE-72FC7C6A0169}"/>
    <cellStyle name="Millares 37 2 3 3 4" xfId="23812" xr:uid="{D4E99375-6222-41E2-A9DE-D521F07B7D5A}"/>
    <cellStyle name="Millares 37 2 3 4" xfId="15994" xr:uid="{A27910D9-4519-4217-A474-391CAC48D908}"/>
    <cellStyle name="Millares 37 2 3 4 2" xfId="20467" xr:uid="{7CF486FA-62BB-4985-8A35-000C39F01197}"/>
    <cellStyle name="Millares 37 2 3 4 2 2" xfId="29417" xr:uid="{05C44D30-C61A-4BF7-ACF8-704B0B728B78}"/>
    <cellStyle name="Millares 37 2 3 4 3" xfId="24944" xr:uid="{BAD2BD62-5614-46A6-8AF7-2002A16AF8AA}"/>
    <cellStyle name="Millares 37 2 3 5" xfId="18218" xr:uid="{EA4DA0AA-D278-4B46-9509-DD81ABC1A433}"/>
    <cellStyle name="Millares 37 2 3 5 2" xfId="27168" xr:uid="{A165457E-1A2C-4B0B-824D-A43FDB7436B3}"/>
    <cellStyle name="Millares 37 2 3 6" xfId="22695" xr:uid="{9160B78C-5419-4641-85EA-59DA90A3CB5D}"/>
    <cellStyle name="Millares 37 2 4" xfId="14019" xr:uid="{6A919162-98D5-4EB0-91DF-7A89B78DD7E6}"/>
    <cellStyle name="Millares 37 2 4 2" xfId="15136" xr:uid="{6D3193C0-D777-489C-BB8F-C78F76F5E081}"/>
    <cellStyle name="Millares 37 2 4 2 2" xfId="17385" xr:uid="{BA54ABE7-D3F8-4199-803D-CC30CF9A82ED}"/>
    <cellStyle name="Millares 37 2 4 2 2 2" xfId="21858" xr:uid="{E92FB580-9564-4FFB-84B5-FCE0B549F4BB}"/>
    <cellStyle name="Millares 37 2 4 2 2 2 2" xfId="30808" xr:uid="{86A9B4C2-B633-47D2-9B3E-EA7A2B2DED95}"/>
    <cellStyle name="Millares 37 2 4 2 2 3" xfId="26335" xr:uid="{0EC04C1A-0673-4D11-ACC5-E0512DA4CDBA}"/>
    <cellStyle name="Millares 37 2 4 2 3" xfId="19609" xr:uid="{6A3BDEB5-7FC9-43DD-80D9-DB7507BD378B}"/>
    <cellStyle name="Millares 37 2 4 2 3 2" xfId="28559" xr:uid="{52BD055C-707E-4023-9C71-0AC8CFD53982}"/>
    <cellStyle name="Millares 37 2 4 2 4" xfId="24086" xr:uid="{F53EFB04-09E7-4392-984F-E98A12F7D48E}"/>
    <cellStyle name="Millares 37 2 4 3" xfId="16268" xr:uid="{6DFBEEEE-C182-4BED-9A27-07B18F018C53}"/>
    <cellStyle name="Millares 37 2 4 3 2" xfId="20741" xr:uid="{EA610F37-70E3-4DEB-8098-7AAD2D88B4C6}"/>
    <cellStyle name="Millares 37 2 4 3 2 2" xfId="29691" xr:uid="{BA4E6CE4-E186-4EA7-8E58-5CAB6EE8C550}"/>
    <cellStyle name="Millares 37 2 4 3 3" xfId="25218" xr:uid="{E6E6D931-CCFE-459F-A083-AA37118D9553}"/>
    <cellStyle name="Millares 37 2 4 4" xfId="18492" xr:uid="{B6361FCE-DB80-4E15-A6E4-FE628F5641D0}"/>
    <cellStyle name="Millares 37 2 4 4 2" xfId="27442" xr:uid="{3FC46C7D-7F7A-4044-802C-1A37E0032F75}"/>
    <cellStyle name="Millares 37 2 4 5" xfId="22969" xr:uid="{D147DE4D-EBEF-4061-BA52-5187E8BEBF7E}"/>
    <cellStyle name="Millares 37 2 5" xfId="14582" xr:uid="{B5325F17-FFD9-4B6E-88D0-421A060CADCD}"/>
    <cellStyle name="Millares 37 2 5 2" xfId="16831" xr:uid="{235D4F5C-1EE1-40C0-B7A8-6B2EEB2EB685}"/>
    <cellStyle name="Millares 37 2 5 2 2" xfId="21304" xr:uid="{F8EE679F-87D8-4EDA-88C5-3DE696BD8F34}"/>
    <cellStyle name="Millares 37 2 5 2 2 2" xfId="30254" xr:uid="{F5EA9780-254A-4042-BF12-90A094DD059A}"/>
    <cellStyle name="Millares 37 2 5 2 3" xfId="25781" xr:uid="{185626C3-3609-4174-9511-0C275EBFE19D}"/>
    <cellStyle name="Millares 37 2 5 3" xfId="19055" xr:uid="{6D94D184-8BF0-4C9A-9A89-6D9A4A8A1525}"/>
    <cellStyle name="Millares 37 2 5 3 2" xfId="28005" xr:uid="{C1F11152-68A5-4C4D-9AC5-639E854D230D}"/>
    <cellStyle name="Millares 37 2 5 4" xfId="23532" xr:uid="{3194DEBF-5E88-4BFA-B54E-C0ACAD3FBA93}"/>
    <cellStyle name="Millares 37 2 6" xfId="15714" xr:uid="{43A4C4B8-CF5C-412E-9C9C-31FD190E0721}"/>
    <cellStyle name="Millares 37 2 6 2" xfId="20187" xr:uid="{7732ACBD-E3AA-42BC-9D6E-A33666893CD5}"/>
    <cellStyle name="Millares 37 2 6 2 2" xfId="29137" xr:uid="{A87F4F14-8F45-40A0-89A9-BA572AF4AAB7}"/>
    <cellStyle name="Millares 37 2 6 3" xfId="24664" xr:uid="{87F6BDD1-3575-48D5-A8DB-4BA77BF01E0D}"/>
    <cellStyle name="Millares 37 2 7" xfId="17938" xr:uid="{546A9CE5-CAA6-4467-BA6C-4A8F083101F4}"/>
    <cellStyle name="Millares 37 2 7 2" xfId="26888" xr:uid="{2E6DA5D3-5188-4AF4-8E66-A7A5FB961585}"/>
    <cellStyle name="Millares 37 2 8" xfId="22415" xr:uid="{C42FC25D-D812-4889-9023-79436AF715C5}"/>
    <cellStyle name="Millares 37 3" xfId="13532" xr:uid="{F86F32BE-4D34-42C8-9018-080AEBAC9BB3}"/>
    <cellStyle name="Millares 37 3 2" xfId="13812" xr:uid="{11FD6842-5D0D-437B-9602-ACA71793654E}"/>
    <cellStyle name="Millares 37 3 2 2" xfId="14366" xr:uid="{DC69C7C5-4F38-40C6-AA40-9A6FF7FE7833}"/>
    <cellStyle name="Millares 37 3 2 2 2" xfId="15483" xr:uid="{E0271E83-15CB-4F82-BB54-158E8C742672}"/>
    <cellStyle name="Millares 37 3 2 2 2 2" xfId="17732" xr:uid="{99C4E558-8E8D-4FB8-BC6D-C53F9A2E1848}"/>
    <cellStyle name="Millares 37 3 2 2 2 2 2" xfId="22205" xr:uid="{2B46CCAE-A1CB-40B1-B604-C46CEB501DEA}"/>
    <cellStyle name="Millares 37 3 2 2 2 2 2 2" xfId="31155" xr:uid="{37B9DF7D-59E1-4F8F-93CC-A2D318924F7A}"/>
    <cellStyle name="Millares 37 3 2 2 2 2 3" xfId="26682" xr:uid="{CBDD1A04-7010-4B2A-8547-AD668DED4589}"/>
    <cellStyle name="Millares 37 3 2 2 2 3" xfId="19956" xr:uid="{F8273C91-9828-454D-97C6-CF6C724C2D55}"/>
    <cellStyle name="Millares 37 3 2 2 2 3 2" xfId="28906" xr:uid="{05B7C74C-60C6-4A30-90B8-10B64EA395C6}"/>
    <cellStyle name="Millares 37 3 2 2 2 4" xfId="24433" xr:uid="{FBBF96ED-9ECF-4891-B175-17C491B47622}"/>
    <cellStyle name="Millares 37 3 2 2 3" xfId="16615" xr:uid="{06855B1C-8950-482C-BD6F-22CF722F0403}"/>
    <cellStyle name="Millares 37 3 2 2 3 2" xfId="21088" xr:uid="{4E36BD2C-C7E4-49E1-8FF1-B0721AE76431}"/>
    <cellStyle name="Millares 37 3 2 2 3 2 2" xfId="30038" xr:uid="{6C3FF510-EFC9-4067-8C58-A6FB686CECDF}"/>
    <cellStyle name="Millares 37 3 2 2 3 3" xfId="25565" xr:uid="{5E66FCB2-AA1B-4FDE-9B72-1023B57DC0A9}"/>
    <cellStyle name="Millares 37 3 2 2 4" xfId="18839" xr:uid="{84825FFC-7391-49D7-9F51-693B299EC550}"/>
    <cellStyle name="Millares 37 3 2 2 4 2" xfId="27789" xr:uid="{36C1A628-FC29-48F3-842C-D033971D43E8}"/>
    <cellStyle name="Millares 37 3 2 2 5" xfId="23316" xr:uid="{C010CBD4-4753-4CED-AF20-D4BD6A6602C5}"/>
    <cellStyle name="Millares 37 3 2 3" xfId="14929" xr:uid="{B57DE66D-0592-4D66-8F20-1E061AFCD1AF}"/>
    <cellStyle name="Millares 37 3 2 3 2" xfId="17178" xr:uid="{63FD3E8A-FCE0-4324-AB73-CB7BE1DBE2FF}"/>
    <cellStyle name="Millares 37 3 2 3 2 2" xfId="21651" xr:uid="{D19D9F32-48B5-4990-8CE0-CB7AF2BFB569}"/>
    <cellStyle name="Millares 37 3 2 3 2 2 2" xfId="30601" xr:uid="{2668E64A-3483-4281-9E23-30C9FCC8A916}"/>
    <cellStyle name="Millares 37 3 2 3 2 3" xfId="26128" xr:uid="{A4218D0C-7064-413A-93B5-A3FEF5D5807F}"/>
    <cellStyle name="Millares 37 3 2 3 3" xfId="19402" xr:uid="{CC049B50-CA7A-4324-B2A4-418E434C2F99}"/>
    <cellStyle name="Millares 37 3 2 3 3 2" xfId="28352" xr:uid="{5794558D-6F61-428E-A33E-64F56FEB8756}"/>
    <cellStyle name="Millares 37 3 2 3 4" xfId="23879" xr:uid="{9031D8F2-EE75-498B-9792-ACFEF6B2A004}"/>
    <cellStyle name="Millares 37 3 2 4" xfId="16061" xr:uid="{87149DAB-5117-486D-B997-4C5880437992}"/>
    <cellStyle name="Millares 37 3 2 4 2" xfId="20534" xr:uid="{B1922C24-128A-491C-8774-09205E9F0C86}"/>
    <cellStyle name="Millares 37 3 2 4 2 2" xfId="29484" xr:uid="{7D4DA61D-B8B5-4B0F-B933-A19CD8DBAFE1}"/>
    <cellStyle name="Millares 37 3 2 4 3" xfId="25011" xr:uid="{1EB9B1D1-6AD3-4255-B411-B2D92A347F7E}"/>
    <cellStyle name="Millares 37 3 2 5" xfId="18285" xr:uid="{63DD1462-9C31-489D-915B-16E2AFEDEF94}"/>
    <cellStyle name="Millares 37 3 2 5 2" xfId="27235" xr:uid="{A8F8D0BA-5455-47D5-A1AE-4FC42B888772}"/>
    <cellStyle name="Millares 37 3 2 6" xfId="22762" xr:uid="{496F8CA7-B04A-4125-AE57-0AFF8D953FDE}"/>
    <cellStyle name="Millares 37 3 3" xfId="14086" xr:uid="{F1AFC5B7-F23A-4E10-A777-14B88AA211C2}"/>
    <cellStyle name="Millares 37 3 3 2" xfId="15203" xr:uid="{C5B8F630-B6E2-4570-9813-A7F48EF8AAC4}"/>
    <cellStyle name="Millares 37 3 3 2 2" xfId="17452" xr:uid="{001017B6-396B-407F-8B6D-A35B8D8E9BFA}"/>
    <cellStyle name="Millares 37 3 3 2 2 2" xfId="21925" xr:uid="{0C25FB88-F1C0-42A2-93D6-CA2AA69956CD}"/>
    <cellStyle name="Millares 37 3 3 2 2 2 2" xfId="30875" xr:uid="{9B736191-9F6E-466C-B592-97A66BD0C3F2}"/>
    <cellStyle name="Millares 37 3 3 2 2 3" xfId="26402" xr:uid="{1701C02C-A987-436E-B786-615BAC2C9B65}"/>
    <cellStyle name="Millares 37 3 3 2 3" xfId="19676" xr:uid="{103C123F-FBC5-4D43-BFFB-1872BA6952D3}"/>
    <cellStyle name="Millares 37 3 3 2 3 2" xfId="28626" xr:uid="{CE8BC227-09CE-47D8-AAB5-D73A640D0E25}"/>
    <cellStyle name="Millares 37 3 3 2 4" xfId="24153" xr:uid="{89C7EDCC-306D-49C7-A997-5DC0F43E6269}"/>
    <cellStyle name="Millares 37 3 3 3" xfId="16335" xr:uid="{051EBC7C-DE78-45D9-ACDF-6C72E0C09E1D}"/>
    <cellStyle name="Millares 37 3 3 3 2" xfId="20808" xr:uid="{736EABD6-EA4C-4E2A-B109-144C683971F5}"/>
    <cellStyle name="Millares 37 3 3 3 2 2" xfId="29758" xr:uid="{4C26EF5E-C00D-44E1-BBF7-2E03C9EBBA0E}"/>
    <cellStyle name="Millares 37 3 3 3 3" xfId="25285" xr:uid="{C88C1723-3FC0-44E2-9EE2-266DAA5D31E1}"/>
    <cellStyle name="Millares 37 3 3 4" xfId="18559" xr:uid="{E614143A-D06A-4A5F-A9F5-3F062D2E1CFC}"/>
    <cellStyle name="Millares 37 3 3 4 2" xfId="27509" xr:uid="{72FC262E-4251-4788-98DD-9640819A6226}"/>
    <cellStyle name="Millares 37 3 3 5" xfId="23036" xr:uid="{8B34AF20-1EFC-453C-AD5F-1FE30E5B4CD3}"/>
    <cellStyle name="Millares 37 3 4" xfId="14649" xr:uid="{D31F63A3-EF63-4D35-9661-7C1C4240C204}"/>
    <cellStyle name="Millares 37 3 4 2" xfId="16898" xr:uid="{6D38B9A2-1E87-4FAA-BDA1-FFF88F79D41E}"/>
    <cellStyle name="Millares 37 3 4 2 2" xfId="21371" xr:uid="{CD817ACF-0005-4F83-B340-F11607319579}"/>
    <cellStyle name="Millares 37 3 4 2 2 2" xfId="30321" xr:uid="{82084842-E819-4D13-8AF3-8AE1CDCEE6D3}"/>
    <cellStyle name="Millares 37 3 4 2 3" xfId="25848" xr:uid="{E1E805D5-C3AB-4961-BFA0-5D5BAFC74796}"/>
    <cellStyle name="Millares 37 3 4 3" xfId="19122" xr:uid="{8FB7F2F9-21FF-4AF0-BEA2-7ED60D96FC7B}"/>
    <cellStyle name="Millares 37 3 4 3 2" xfId="28072" xr:uid="{CC1B18EC-F8D3-4A86-A894-7BD447880A35}"/>
    <cellStyle name="Millares 37 3 4 4" xfId="23599" xr:uid="{43D51FAD-6A77-4403-AA62-4F68B557A06C}"/>
    <cellStyle name="Millares 37 3 5" xfId="15781" xr:uid="{D259FD3D-9558-4A36-A088-35DE2385E949}"/>
    <cellStyle name="Millares 37 3 5 2" xfId="20254" xr:uid="{96B9179F-B2A8-4B2F-A130-A1553BE5B6B9}"/>
    <cellStyle name="Millares 37 3 5 2 2" xfId="29204" xr:uid="{99F2BABE-10A0-4EE6-A12B-9769B5BB954E}"/>
    <cellStyle name="Millares 37 3 5 3" xfId="24731" xr:uid="{2B4EA22F-7E38-439B-83AD-C400F156967B}"/>
    <cellStyle name="Millares 37 3 6" xfId="18005" xr:uid="{13A9CD5A-071D-43AC-B8E5-7BF0CA320FFC}"/>
    <cellStyle name="Millares 37 3 6 2" xfId="26955" xr:uid="{810B67F9-E971-4275-AFD8-9957A761C71C}"/>
    <cellStyle name="Millares 37 3 7" xfId="22482" xr:uid="{DFF342D6-FE88-433D-B5B3-935A6A03679D}"/>
    <cellStyle name="Millares 37 4" xfId="13672" xr:uid="{9C4207AD-745D-45F0-AEE0-BA97A0FA1242}"/>
    <cellStyle name="Millares 37 4 2" xfId="14226" xr:uid="{AFEC8382-9232-46BD-A1A6-2E6660A3FC39}"/>
    <cellStyle name="Millares 37 4 2 2" xfId="15343" xr:uid="{BE43DFE6-B5A1-4A30-9BCF-69AD6BB2CD0D}"/>
    <cellStyle name="Millares 37 4 2 2 2" xfId="17592" xr:uid="{DADD3C21-357F-40DE-87EB-99150BF813F4}"/>
    <cellStyle name="Millares 37 4 2 2 2 2" xfId="22065" xr:uid="{06D8B2D1-55F3-47A3-8EF7-7743F07F8B04}"/>
    <cellStyle name="Millares 37 4 2 2 2 2 2" xfId="31015" xr:uid="{DD2EF148-1244-4733-97BB-147F8EAE2339}"/>
    <cellStyle name="Millares 37 4 2 2 2 3" xfId="26542" xr:uid="{929032CE-364D-4FC2-B427-315ED3EB0296}"/>
    <cellStyle name="Millares 37 4 2 2 3" xfId="19816" xr:uid="{F293DCC3-6D36-4250-8223-DBD8E96AA0A1}"/>
    <cellStyle name="Millares 37 4 2 2 3 2" xfId="28766" xr:uid="{75B5533F-2073-4189-9671-497B5A780A9C}"/>
    <cellStyle name="Millares 37 4 2 2 4" xfId="24293" xr:uid="{7C93B9E2-A7A3-42DF-B886-31809ACF32AE}"/>
    <cellStyle name="Millares 37 4 2 3" xfId="16475" xr:uid="{634B4059-995D-4CA1-8C7E-EA0ADB7978B8}"/>
    <cellStyle name="Millares 37 4 2 3 2" xfId="20948" xr:uid="{0DD14DD0-697B-4538-8A44-3DCFD9C389AA}"/>
    <cellStyle name="Millares 37 4 2 3 2 2" xfId="29898" xr:uid="{F70D530C-69FF-4E33-8C38-8ACD899D1695}"/>
    <cellStyle name="Millares 37 4 2 3 3" xfId="25425" xr:uid="{521E1726-F965-44C4-BEEA-6C861B5B762C}"/>
    <cellStyle name="Millares 37 4 2 4" xfId="18699" xr:uid="{11C1F0E8-528A-45F3-9EDB-188A573416F6}"/>
    <cellStyle name="Millares 37 4 2 4 2" xfId="27649" xr:uid="{F23F0DEE-9A1B-47DF-9884-25800756D655}"/>
    <cellStyle name="Millares 37 4 2 5" xfId="23176" xr:uid="{5BD0AB9C-DCD6-49B4-81CC-1D54A7F7EFD8}"/>
    <cellStyle name="Millares 37 4 3" xfId="14789" xr:uid="{97EC1C9A-9FC9-4D56-B9C8-C75BB7B92F25}"/>
    <cellStyle name="Millares 37 4 3 2" xfId="17038" xr:uid="{4C9CF0B5-DEA4-4312-85C4-BBE755F51D95}"/>
    <cellStyle name="Millares 37 4 3 2 2" xfId="21511" xr:uid="{94D4DFB6-03FB-4A32-839C-536ED1FF913D}"/>
    <cellStyle name="Millares 37 4 3 2 2 2" xfId="30461" xr:uid="{01D34A70-1DF3-44B9-B07B-25449DE22848}"/>
    <cellStyle name="Millares 37 4 3 2 3" xfId="25988" xr:uid="{89AAB160-31D6-4A69-83ED-5E294783205E}"/>
    <cellStyle name="Millares 37 4 3 3" xfId="19262" xr:uid="{06E6EC0A-22AF-4F31-8796-6D47ECD7A1AC}"/>
    <cellStyle name="Millares 37 4 3 3 2" xfId="28212" xr:uid="{E27B4DD3-1EF3-4715-BDE3-994262AC3F8C}"/>
    <cellStyle name="Millares 37 4 3 4" xfId="23739" xr:uid="{9271982A-FF56-4265-A0C9-7EAFA0D139CE}"/>
    <cellStyle name="Millares 37 4 4" xfId="15921" xr:uid="{8FE1A341-7BC2-4486-A995-6E8191EA05E7}"/>
    <cellStyle name="Millares 37 4 4 2" xfId="20394" xr:uid="{5FE62515-C9E2-46D0-9F3A-D8E4EFC3B423}"/>
    <cellStyle name="Millares 37 4 4 2 2" xfId="29344" xr:uid="{F0F88ED0-FD8E-434D-BEDC-B44A607336C4}"/>
    <cellStyle name="Millares 37 4 4 3" xfId="24871" xr:uid="{565801BC-46D7-4FA4-AF8A-3C54CAA60CDE}"/>
    <cellStyle name="Millares 37 4 5" xfId="18145" xr:uid="{68C313FE-2715-435A-969C-02B8FF73C69A}"/>
    <cellStyle name="Millares 37 4 5 2" xfId="27095" xr:uid="{38E7BF3E-B336-4E54-96FB-FD17EEC5E39D}"/>
    <cellStyle name="Millares 37 4 6" xfId="22622" xr:uid="{69A30490-33DF-4512-9E75-732C54071E56}"/>
    <cellStyle name="Millares 37 5" xfId="13946" xr:uid="{AFD4AAC2-3AD6-4DCD-A29E-BE7CEBCECB0B}"/>
    <cellStyle name="Millares 37 5 2" xfId="15063" xr:uid="{090C06F3-C742-4BDB-AC44-34CE848BE68D}"/>
    <cellStyle name="Millares 37 5 2 2" xfId="17312" xr:uid="{5F8B1A13-0CF4-4C59-8D37-18324F3CC100}"/>
    <cellStyle name="Millares 37 5 2 2 2" xfId="21785" xr:uid="{02742512-5FDD-4F27-9F19-2C3B6CDDB4A2}"/>
    <cellStyle name="Millares 37 5 2 2 2 2" xfId="30735" xr:uid="{3D0D40AC-36C8-4B7F-B89B-579F548D93A2}"/>
    <cellStyle name="Millares 37 5 2 2 3" xfId="26262" xr:uid="{F9D47A47-D957-41E9-A691-28DFABFD1A65}"/>
    <cellStyle name="Millares 37 5 2 3" xfId="19536" xr:uid="{C2A18274-F731-414B-9C48-04FFE07C1D91}"/>
    <cellStyle name="Millares 37 5 2 3 2" xfId="28486" xr:uid="{2158D787-DF74-4653-B7FA-6B800F79273F}"/>
    <cellStyle name="Millares 37 5 2 4" xfId="24013" xr:uid="{3FD048BE-E6F2-4C1D-9569-A2391DCF0B2D}"/>
    <cellStyle name="Millares 37 5 3" xfId="16195" xr:uid="{81AD05E7-98D0-4CED-AA5F-8EE5157FC356}"/>
    <cellStyle name="Millares 37 5 3 2" xfId="20668" xr:uid="{4CB3AC8E-CB25-4F5B-A4FB-97EC0CFEF72F}"/>
    <cellStyle name="Millares 37 5 3 2 2" xfId="29618" xr:uid="{053CB838-4AA4-4342-94C4-F1FF7B775EC5}"/>
    <cellStyle name="Millares 37 5 3 3" xfId="25145" xr:uid="{C40AEB78-4A03-4885-8296-CBE2C9FB7352}"/>
    <cellStyle name="Millares 37 5 4" xfId="18419" xr:uid="{5CAE2A10-F594-4557-BD11-E1B278B857D0}"/>
    <cellStyle name="Millares 37 5 4 2" xfId="27369" xr:uid="{9E6E58E9-88D6-4FA3-8CE2-DBB7195168F3}"/>
    <cellStyle name="Millares 37 5 5" xfId="22896" xr:uid="{F4B79D9D-7533-4BCB-8A2E-3FB803A046BD}"/>
    <cellStyle name="Millares 37 6" xfId="14509" xr:uid="{B3D36B74-3B6D-40DB-A27D-7635FCBF40D4}"/>
    <cellStyle name="Millares 37 6 2" xfId="16758" xr:uid="{4BB705E1-7FC5-4F95-8DD0-3C1490B1A050}"/>
    <cellStyle name="Millares 37 6 2 2" xfId="21231" xr:uid="{1E57EA3B-F773-46BB-955A-FFDBF7F24FB7}"/>
    <cellStyle name="Millares 37 6 2 2 2" xfId="30181" xr:uid="{C95CE98E-6D72-4ED7-B2D8-7247AE230564}"/>
    <cellStyle name="Millares 37 6 2 3" xfId="25708" xr:uid="{5EFCD841-BB88-4D74-81CC-B8D2393A4D27}"/>
    <cellStyle name="Millares 37 6 3" xfId="18982" xr:uid="{A1C60846-EEBC-49B5-ADA7-5ADD66BFA519}"/>
    <cellStyle name="Millares 37 6 3 2" xfId="27932" xr:uid="{0684860D-ABC4-46C0-968F-EFB439D18567}"/>
    <cellStyle name="Millares 37 6 4" xfId="23459" xr:uid="{E51EE540-6A56-42CF-B227-4B97102C2BD0}"/>
    <cellStyle name="Millares 37 7" xfId="15641" xr:uid="{10C87400-C00B-4225-81F9-16E244D485F1}"/>
    <cellStyle name="Millares 37 7 2" xfId="20114" xr:uid="{3DEEE17B-3965-4B41-94F7-46A4CCE22692}"/>
    <cellStyle name="Millares 37 7 2 2" xfId="29064" xr:uid="{006AE33C-1399-4618-B564-35252FCA0E31}"/>
    <cellStyle name="Millares 37 7 3" xfId="24591" xr:uid="{08649762-F05C-492B-A2FE-42542A0C1E43}"/>
    <cellStyle name="Millares 37 8" xfId="17865" xr:uid="{E4BEC634-E167-479A-BC3A-19B977B21288}"/>
    <cellStyle name="Millares 37 8 2" xfId="26815" xr:uid="{BBD3EE5A-D5DC-427A-90D9-2B386277B7A4}"/>
    <cellStyle name="Millares 37 9" xfId="22342" xr:uid="{29B1EE95-2B59-4B61-88AA-7659DCD57B85}"/>
    <cellStyle name="Millares 38" xfId="13357" xr:uid="{19F4BE3F-4DA9-4150-AFE7-E5CC70C401F4}"/>
    <cellStyle name="Millares 38 2" xfId="13430" xr:uid="{2CCB3A59-C8CC-4BDF-91D4-840AC711D4E5}"/>
    <cellStyle name="Millares 38 2 2" xfId="13570" xr:uid="{3FCBAB51-04DE-468C-9247-EBEF7D860FDB}"/>
    <cellStyle name="Millares 38 2 2 2" xfId="13850" xr:uid="{D7D253B3-0BC9-4A8A-8172-52C4ADD44D35}"/>
    <cellStyle name="Millares 38 2 2 2 2" xfId="14404" xr:uid="{F3810525-6838-43EF-9CB8-9B7039A6393E}"/>
    <cellStyle name="Millares 38 2 2 2 2 2" xfId="15521" xr:uid="{C6DF4E63-ED2B-4F7A-8ABE-DCB78BB10334}"/>
    <cellStyle name="Millares 38 2 2 2 2 2 2" xfId="17770" xr:uid="{E0D2AD8A-7DC8-4480-B2EF-7A8162E53488}"/>
    <cellStyle name="Millares 38 2 2 2 2 2 2 2" xfId="22243" xr:uid="{8D41DE3B-61D1-4FD0-8265-8224570F8BE1}"/>
    <cellStyle name="Millares 38 2 2 2 2 2 2 2 2" xfId="31193" xr:uid="{89A87251-CE3B-4926-ABF8-D4F8CCA243A8}"/>
    <cellStyle name="Millares 38 2 2 2 2 2 2 3" xfId="26720" xr:uid="{4931E386-CE56-4620-B84D-B23DFE1CACDC}"/>
    <cellStyle name="Millares 38 2 2 2 2 2 3" xfId="19994" xr:uid="{34B7379F-23C6-47C8-AB41-AC398D743B9D}"/>
    <cellStyle name="Millares 38 2 2 2 2 2 3 2" xfId="28944" xr:uid="{6A3DA5D5-BACF-4576-8E82-8A50C783FC63}"/>
    <cellStyle name="Millares 38 2 2 2 2 2 4" xfId="24471" xr:uid="{ABFE5C36-9C6D-4C4C-B8A8-D2475B39C932}"/>
    <cellStyle name="Millares 38 2 2 2 2 3" xfId="16653" xr:uid="{63019887-7CBE-4649-8CEE-9E5303AD23AF}"/>
    <cellStyle name="Millares 38 2 2 2 2 3 2" xfId="21126" xr:uid="{4CF307B2-939A-46CD-8AFF-D4C81AD6D29F}"/>
    <cellStyle name="Millares 38 2 2 2 2 3 2 2" xfId="30076" xr:uid="{93E7CDD2-0381-4B14-91CC-750BA82A6804}"/>
    <cellStyle name="Millares 38 2 2 2 2 3 3" xfId="25603" xr:uid="{A4B13124-DC0A-401F-A117-2B899406FD0B}"/>
    <cellStyle name="Millares 38 2 2 2 2 4" xfId="18877" xr:uid="{4050FE15-6242-4A45-A434-7D4D6AE629F7}"/>
    <cellStyle name="Millares 38 2 2 2 2 4 2" xfId="27827" xr:uid="{1E3EF0B2-D6C3-4755-A61A-268EF9C75D25}"/>
    <cellStyle name="Millares 38 2 2 2 2 5" xfId="23354" xr:uid="{ADF8B743-ED1C-4CD4-9929-E676B8B24BB4}"/>
    <cellStyle name="Millares 38 2 2 2 3" xfId="14967" xr:uid="{4BCC2C87-17CA-4D9E-AB35-6D93CFB6763A}"/>
    <cellStyle name="Millares 38 2 2 2 3 2" xfId="17216" xr:uid="{07C3958D-6F17-40AB-A0E1-7BDDB4325B69}"/>
    <cellStyle name="Millares 38 2 2 2 3 2 2" xfId="21689" xr:uid="{83FE4C44-048B-4FBE-98E7-BD718AAC57BF}"/>
    <cellStyle name="Millares 38 2 2 2 3 2 2 2" xfId="30639" xr:uid="{B7E090DB-6AF3-45C7-A85A-083026191F89}"/>
    <cellStyle name="Millares 38 2 2 2 3 2 3" xfId="26166" xr:uid="{59425D77-41E1-4015-A6B9-A0B33FBF9062}"/>
    <cellStyle name="Millares 38 2 2 2 3 3" xfId="19440" xr:uid="{3876648B-C78F-42E4-B855-D2E0F66F2B9F}"/>
    <cellStyle name="Millares 38 2 2 2 3 3 2" xfId="28390" xr:uid="{ACB5812D-1832-4F33-95A2-1D406CF6EB33}"/>
    <cellStyle name="Millares 38 2 2 2 3 4" xfId="23917" xr:uid="{0D27811A-86A5-4AE5-BD45-73BB4D0138BD}"/>
    <cellStyle name="Millares 38 2 2 2 4" xfId="16099" xr:uid="{03447080-B98C-40CF-82B9-FE6C68B31AC1}"/>
    <cellStyle name="Millares 38 2 2 2 4 2" xfId="20572" xr:uid="{24910DCF-7C44-470D-8A0D-904571049044}"/>
    <cellStyle name="Millares 38 2 2 2 4 2 2" xfId="29522" xr:uid="{1E796E3C-9823-48DA-9194-F367FF4DE8BC}"/>
    <cellStyle name="Millares 38 2 2 2 4 3" xfId="25049" xr:uid="{566E839C-D428-4680-9A65-F2F8BE8878AA}"/>
    <cellStyle name="Millares 38 2 2 2 5" xfId="18323" xr:uid="{5EAC5357-A081-490D-A9EA-3D563A30AE58}"/>
    <cellStyle name="Millares 38 2 2 2 5 2" xfId="27273" xr:uid="{8245D669-BB88-4B0D-8D5B-90426D5CDC32}"/>
    <cellStyle name="Millares 38 2 2 2 6" xfId="22800" xr:uid="{50F4A63D-8AE7-4BB1-9ED8-F15DC0C5D8C5}"/>
    <cellStyle name="Millares 38 2 2 3" xfId="14124" xr:uid="{BCEE85AB-4DC6-4922-8791-BF72D6AC817D}"/>
    <cellStyle name="Millares 38 2 2 3 2" xfId="15241" xr:uid="{B9AE4BCF-85EE-4089-A9C2-7E46C3CA48C6}"/>
    <cellStyle name="Millares 38 2 2 3 2 2" xfId="17490" xr:uid="{9E56594D-0A57-4027-B111-6566499BEA32}"/>
    <cellStyle name="Millares 38 2 2 3 2 2 2" xfId="21963" xr:uid="{B9900E92-F84A-4DE9-BC24-CF0B8738284C}"/>
    <cellStyle name="Millares 38 2 2 3 2 2 2 2" xfId="30913" xr:uid="{C012D4EC-3B33-467B-90D6-99235C8DA7AE}"/>
    <cellStyle name="Millares 38 2 2 3 2 2 3" xfId="26440" xr:uid="{6CEC0B25-7EDC-4C98-9E78-1869E10144F1}"/>
    <cellStyle name="Millares 38 2 2 3 2 3" xfId="19714" xr:uid="{9B5E93D5-00FD-46F3-A232-51F82A6222DB}"/>
    <cellStyle name="Millares 38 2 2 3 2 3 2" xfId="28664" xr:uid="{3AA30E9A-CF0A-4B34-A31E-B6B1786BD643}"/>
    <cellStyle name="Millares 38 2 2 3 2 4" xfId="24191" xr:uid="{1DF3FD1F-A553-4240-B665-E88711422CB1}"/>
    <cellStyle name="Millares 38 2 2 3 3" xfId="16373" xr:uid="{D902DB2A-D98D-46D5-B8C2-E79B349D7260}"/>
    <cellStyle name="Millares 38 2 2 3 3 2" xfId="20846" xr:uid="{F413A191-16B0-47EF-91F9-9AF69540407F}"/>
    <cellStyle name="Millares 38 2 2 3 3 2 2" xfId="29796" xr:uid="{A0FFBB04-703E-4966-9C26-ACD591C7C761}"/>
    <cellStyle name="Millares 38 2 2 3 3 3" xfId="25323" xr:uid="{7A919712-48B3-4756-8C21-266CE91FDB2F}"/>
    <cellStyle name="Millares 38 2 2 3 4" xfId="18597" xr:uid="{454024AD-53D6-45CE-B92D-B0F30DA041DE}"/>
    <cellStyle name="Millares 38 2 2 3 4 2" xfId="27547" xr:uid="{31A97A58-DF6C-479D-B48D-B8F4364DC240}"/>
    <cellStyle name="Millares 38 2 2 3 5" xfId="23074" xr:uid="{FEDA870C-00F0-40D6-9B12-1FB3B6FD6DAA}"/>
    <cellStyle name="Millares 38 2 2 4" xfId="14687" xr:uid="{D0FEA395-8815-4D92-96EE-731C48B6F980}"/>
    <cellStyle name="Millares 38 2 2 4 2" xfId="16936" xr:uid="{BAB74BFB-2D91-45B9-8644-96837B735A81}"/>
    <cellStyle name="Millares 38 2 2 4 2 2" xfId="21409" xr:uid="{3F3C2813-F7B9-4E80-A7FC-541EBB31A744}"/>
    <cellStyle name="Millares 38 2 2 4 2 2 2" xfId="30359" xr:uid="{4D78576C-1614-43DC-B17B-1B954C39AD6D}"/>
    <cellStyle name="Millares 38 2 2 4 2 3" xfId="25886" xr:uid="{A18BA951-5687-424E-9C87-BCE2F5E7F741}"/>
    <cellStyle name="Millares 38 2 2 4 3" xfId="19160" xr:uid="{0646C2A5-BA8F-4213-AA72-8116C13FBA10}"/>
    <cellStyle name="Millares 38 2 2 4 3 2" xfId="28110" xr:uid="{2147A282-C609-4197-B752-E7BC1357DD5B}"/>
    <cellStyle name="Millares 38 2 2 4 4" xfId="23637" xr:uid="{12F8DB14-84CD-4006-9692-DE0047DDD835}"/>
    <cellStyle name="Millares 38 2 2 5" xfId="15819" xr:uid="{E8C3F7D2-5F8D-4ACC-AD3C-5610C257E7D4}"/>
    <cellStyle name="Millares 38 2 2 5 2" xfId="20292" xr:uid="{2C27AFBE-BD4C-4FCF-931E-7ECA7558FB9C}"/>
    <cellStyle name="Millares 38 2 2 5 2 2" xfId="29242" xr:uid="{39A48DFD-E4FE-41AF-8FBD-6547F20BE13F}"/>
    <cellStyle name="Millares 38 2 2 5 3" xfId="24769" xr:uid="{8181B969-CE18-48C7-AC96-0D1874343D43}"/>
    <cellStyle name="Millares 38 2 2 6" xfId="18043" xr:uid="{4B670D91-C016-4E80-9A17-9A5873A22C79}"/>
    <cellStyle name="Millares 38 2 2 6 2" xfId="26993" xr:uid="{D4680246-5CC5-4698-8BBE-2DA912F3951E}"/>
    <cellStyle name="Millares 38 2 2 7" xfId="22520" xr:uid="{165F3C28-8159-4FBB-980E-063C994A12CD}"/>
    <cellStyle name="Millares 38 2 3" xfId="13710" xr:uid="{0A37EF57-8283-4780-9084-316C1AD4FCC7}"/>
    <cellStyle name="Millares 38 2 3 2" xfId="14264" xr:uid="{1FD551E1-C585-4972-8768-C14760F105C0}"/>
    <cellStyle name="Millares 38 2 3 2 2" xfId="15381" xr:uid="{7223B48F-4416-4ABE-AB16-F6B41852BBA5}"/>
    <cellStyle name="Millares 38 2 3 2 2 2" xfId="17630" xr:uid="{33B35CDF-DFAC-492D-85D6-4B835AF469DC}"/>
    <cellStyle name="Millares 38 2 3 2 2 2 2" xfId="22103" xr:uid="{FEC0E00B-0FE2-4DC4-B8EB-6E2CEEDF8CFC}"/>
    <cellStyle name="Millares 38 2 3 2 2 2 2 2" xfId="31053" xr:uid="{5F0A96DD-76B6-4F87-A3E9-0F14D95AB874}"/>
    <cellStyle name="Millares 38 2 3 2 2 2 3" xfId="26580" xr:uid="{36B757DB-FFF0-475A-A329-ADEE0E28F88F}"/>
    <cellStyle name="Millares 38 2 3 2 2 3" xfId="19854" xr:uid="{5990FD29-D211-46B7-8B6F-659D19A7ACC3}"/>
    <cellStyle name="Millares 38 2 3 2 2 3 2" xfId="28804" xr:uid="{1E673F74-19BD-4933-BB2F-83808ECA05DF}"/>
    <cellStyle name="Millares 38 2 3 2 2 4" xfId="24331" xr:uid="{7E145899-ABD8-4220-BAA1-FD749C6BA8D5}"/>
    <cellStyle name="Millares 38 2 3 2 3" xfId="16513" xr:uid="{07D5C030-F474-4AA8-AFD1-78B129766944}"/>
    <cellStyle name="Millares 38 2 3 2 3 2" xfId="20986" xr:uid="{E222ED88-AABC-4B71-A583-4BFD5F3E2C7B}"/>
    <cellStyle name="Millares 38 2 3 2 3 2 2" xfId="29936" xr:uid="{B9F2A4BE-F156-41A4-A652-E77905C7BAC0}"/>
    <cellStyle name="Millares 38 2 3 2 3 3" xfId="25463" xr:uid="{21B223AF-806B-4125-8BB2-CE940A05F472}"/>
    <cellStyle name="Millares 38 2 3 2 4" xfId="18737" xr:uid="{82D8D5DB-3FB3-43AE-8009-1A4D85A6B421}"/>
    <cellStyle name="Millares 38 2 3 2 4 2" xfId="27687" xr:uid="{4218D8B2-3A9B-46C3-ABD1-15618AEA66F7}"/>
    <cellStyle name="Millares 38 2 3 2 5" xfId="23214" xr:uid="{FC0D577E-379A-4DA0-B4D7-C467BABE51A0}"/>
    <cellStyle name="Millares 38 2 3 3" xfId="14827" xr:uid="{79F23434-1184-4D1E-BD35-D94E99B89318}"/>
    <cellStyle name="Millares 38 2 3 3 2" xfId="17076" xr:uid="{E8265A9A-7306-4C31-B6B6-F6582F31592B}"/>
    <cellStyle name="Millares 38 2 3 3 2 2" xfId="21549" xr:uid="{823037CE-EEE0-405E-B075-7E63236E11AE}"/>
    <cellStyle name="Millares 38 2 3 3 2 2 2" xfId="30499" xr:uid="{34D58053-F127-4696-92FF-F894F7D2B091}"/>
    <cellStyle name="Millares 38 2 3 3 2 3" xfId="26026" xr:uid="{C05FA990-2CCD-45DB-BE9C-0E2CB156A96B}"/>
    <cellStyle name="Millares 38 2 3 3 3" xfId="19300" xr:uid="{0556AD41-31C6-4610-AF3D-D9C30D5BBA49}"/>
    <cellStyle name="Millares 38 2 3 3 3 2" xfId="28250" xr:uid="{EF458CDD-50EC-44C4-8162-A58CAB3189D3}"/>
    <cellStyle name="Millares 38 2 3 3 4" xfId="23777" xr:uid="{4F41A1DC-35BC-4DD5-810F-E4A9DFD42AEA}"/>
    <cellStyle name="Millares 38 2 3 4" xfId="15959" xr:uid="{22E02FBE-0659-414D-8E74-D89E4CCB8FFE}"/>
    <cellStyle name="Millares 38 2 3 4 2" xfId="20432" xr:uid="{78BB4E19-CDC2-4B69-9C83-2BACD4181D1A}"/>
    <cellStyle name="Millares 38 2 3 4 2 2" xfId="29382" xr:uid="{A6C42135-1D24-4570-B8C1-92B476E22E66}"/>
    <cellStyle name="Millares 38 2 3 4 3" xfId="24909" xr:uid="{57D362EF-6A93-4740-B495-8C0948416A87}"/>
    <cellStyle name="Millares 38 2 3 5" xfId="18183" xr:uid="{4FA2E703-5EC2-4BBD-8D96-3DA1612C8A4B}"/>
    <cellStyle name="Millares 38 2 3 5 2" xfId="27133" xr:uid="{EF9BDB3D-9D75-4D24-95F5-A63D9149357E}"/>
    <cellStyle name="Millares 38 2 3 6" xfId="22660" xr:uid="{F4BF5813-E028-42CA-831E-719A0E67BCE8}"/>
    <cellStyle name="Millares 38 2 4" xfId="13984" xr:uid="{A6CB42A1-5EBD-4926-A8A3-FE2BE29BD780}"/>
    <cellStyle name="Millares 38 2 4 2" xfId="15101" xr:uid="{BA52117D-AC23-4DC8-B9AB-FEB3F211BE01}"/>
    <cellStyle name="Millares 38 2 4 2 2" xfId="17350" xr:uid="{3A1B1A3D-4C51-488D-9BB0-167DE584BF58}"/>
    <cellStyle name="Millares 38 2 4 2 2 2" xfId="21823" xr:uid="{89290442-245F-4815-93DB-D8C3B62E1972}"/>
    <cellStyle name="Millares 38 2 4 2 2 2 2" xfId="30773" xr:uid="{73F65920-C1E0-46E0-9013-45C8DEC17FAE}"/>
    <cellStyle name="Millares 38 2 4 2 2 3" xfId="26300" xr:uid="{513BA6A5-F88C-4679-84F3-952A8963EEFA}"/>
    <cellStyle name="Millares 38 2 4 2 3" xfId="19574" xr:uid="{E73082BF-738D-4273-998D-AFB4041E2C66}"/>
    <cellStyle name="Millares 38 2 4 2 3 2" xfId="28524" xr:uid="{2E11B7F2-C072-40ED-BE7D-8BAA3455E724}"/>
    <cellStyle name="Millares 38 2 4 2 4" xfId="24051" xr:uid="{49544507-88E6-44E8-88F0-E73EA8FD6732}"/>
    <cellStyle name="Millares 38 2 4 3" xfId="16233" xr:uid="{AF869466-C6BD-439F-B35E-6468FC5CC931}"/>
    <cellStyle name="Millares 38 2 4 3 2" xfId="20706" xr:uid="{4C297C2D-5E92-408B-AD2C-58556CE66021}"/>
    <cellStyle name="Millares 38 2 4 3 2 2" xfId="29656" xr:uid="{20C69304-BF31-4DFA-899E-2AED78AC0F75}"/>
    <cellStyle name="Millares 38 2 4 3 3" xfId="25183" xr:uid="{F472B555-1A40-451B-911A-46FC807F2C07}"/>
    <cellStyle name="Millares 38 2 4 4" xfId="18457" xr:uid="{EFA39DDA-48E2-48C2-8800-C222F10702F7}"/>
    <cellStyle name="Millares 38 2 4 4 2" xfId="27407" xr:uid="{A31DF3B1-56F4-4566-8730-09381FF424C2}"/>
    <cellStyle name="Millares 38 2 4 5" xfId="22934" xr:uid="{1517E8C8-8D0A-4DB2-92F4-B48D1DA28E72}"/>
    <cellStyle name="Millares 38 2 5" xfId="14547" xr:uid="{489910D5-1D49-468D-8CEE-BAD6872318E5}"/>
    <cellStyle name="Millares 38 2 5 2" xfId="16796" xr:uid="{D4B84071-0CA0-4803-BEBF-F74DF582C6D0}"/>
    <cellStyle name="Millares 38 2 5 2 2" xfId="21269" xr:uid="{39C58AB3-81F9-44DF-B525-366F588AB51E}"/>
    <cellStyle name="Millares 38 2 5 2 2 2" xfId="30219" xr:uid="{C4FF800D-176E-4E72-8F9C-FD784797BDCA}"/>
    <cellStyle name="Millares 38 2 5 2 3" xfId="25746" xr:uid="{B0FC270A-88B6-4A1F-92EE-419FB661F860}"/>
    <cellStyle name="Millares 38 2 5 3" xfId="19020" xr:uid="{68365FB3-383A-4DFF-9B90-DF97B748006B}"/>
    <cellStyle name="Millares 38 2 5 3 2" xfId="27970" xr:uid="{AAA57E41-725F-4359-853B-FA6302EE0301}"/>
    <cellStyle name="Millares 38 2 5 4" xfId="23497" xr:uid="{889EF38E-99D6-4E03-9EB5-CAD54A548117}"/>
    <cellStyle name="Millares 38 2 6" xfId="15679" xr:uid="{DD7E7BE1-9F17-4586-B192-091E4574E9BB}"/>
    <cellStyle name="Millares 38 2 6 2" xfId="20152" xr:uid="{8F8D47CA-A01B-4477-9A6C-F3C9EA1D9271}"/>
    <cellStyle name="Millares 38 2 6 2 2" xfId="29102" xr:uid="{33521684-B859-4269-9B5A-3A119AC8C642}"/>
    <cellStyle name="Millares 38 2 6 3" xfId="24629" xr:uid="{B07A5B29-423E-493D-954E-5D4761190CED}"/>
    <cellStyle name="Millares 38 2 7" xfId="17903" xr:uid="{96AF2A2B-AFB8-4C75-9244-28DADC909705}"/>
    <cellStyle name="Millares 38 2 7 2" xfId="26853" xr:uid="{D18F123B-42F9-4EC2-A1D4-CE806298D0F7}"/>
    <cellStyle name="Millares 38 2 8" xfId="22380" xr:uid="{B9E4C368-8A91-4602-B462-A6CD0A72F34D}"/>
    <cellStyle name="Millares 38 3" xfId="13497" xr:uid="{DB9FCE4F-CBE4-4348-959A-368E82A85CEE}"/>
    <cellStyle name="Millares 38 3 2" xfId="13777" xr:uid="{2411AA65-8D82-43D9-8D99-E67289904644}"/>
    <cellStyle name="Millares 38 3 2 2" xfId="14331" xr:uid="{4BDB8DCE-749A-41E0-B82A-53786A9E7F27}"/>
    <cellStyle name="Millares 38 3 2 2 2" xfId="15448" xr:uid="{47E98962-4D58-4F8D-AC20-6B8733B14222}"/>
    <cellStyle name="Millares 38 3 2 2 2 2" xfId="17697" xr:uid="{CC397A8E-73FD-4D46-97F1-5BBBA3928309}"/>
    <cellStyle name="Millares 38 3 2 2 2 2 2" xfId="22170" xr:uid="{951F8170-326B-4A5D-8F22-68C3D1FF0310}"/>
    <cellStyle name="Millares 38 3 2 2 2 2 2 2" xfId="31120" xr:uid="{D882FB1E-7379-4E36-BD4F-909FC8356921}"/>
    <cellStyle name="Millares 38 3 2 2 2 2 3" xfId="26647" xr:uid="{2A0F49A8-DDDB-440E-B0B3-0D3E78E280DE}"/>
    <cellStyle name="Millares 38 3 2 2 2 3" xfId="19921" xr:uid="{A4A53266-5B11-4AED-904B-652EA9A2695E}"/>
    <cellStyle name="Millares 38 3 2 2 2 3 2" xfId="28871" xr:uid="{316E94B7-FDEA-4DD2-8258-49C80A995D1D}"/>
    <cellStyle name="Millares 38 3 2 2 2 4" xfId="24398" xr:uid="{05E01BC8-7B89-4730-BC45-8194048857C5}"/>
    <cellStyle name="Millares 38 3 2 2 3" xfId="16580" xr:uid="{C07BE1C3-BB3A-4C26-A741-84543E68307E}"/>
    <cellStyle name="Millares 38 3 2 2 3 2" xfId="21053" xr:uid="{EB67D861-F138-4F87-832E-37FEA0CB9F6F}"/>
    <cellStyle name="Millares 38 3 2 2 3 2 2" xfId="30003" xr:uid="{141408A8-9FD1-4A47-AAD7-A7C0B0EA951B}"/>
    <cellStyle name="Millares 38 3 2 2 3 3" xfId="25530" xr:uid="{3A1C223F-1851-4C73-AEC1-1981F84E6ED8}"/>
    <cellStyle name="Millares 38 3 2 2 4" xfId="18804" xr:uid="{6EE39DC1-6D3F-41FB-82A0-72470BE06F6B}"/>
    <cellStyle name="Millares 38 3 2 2 4 2" xfId="27754" xr:uid="{A0EB5ADD-5E25-4498-A77E-B6387CFA1310}"/>
    <cellStyle name="Millares 38 3 2 2 5" xfId="23281" xr:uid="{885C8036-D699-4314-A871-45D332CB9C5D}"/>
    <cellStyle name="Millares 38 3 2 3" xfId="14894" xr:uid="{01D66133-B0A7-470E-B6A8-F45BC563D683}"/>
    <cellStyle name="Millares 38 3 2 3 2" xfId="17143" xr:uid="{6554B110-07F5-4AB1-95F8-A35B46514DC0}"/>
    <cellStyle name="Millares 38 3 2 3 2 2" xfId="21616" xr:uid="{B054E153-1E48-43A3-A0BC-2B987BFA2EED}"/>
    <cellStyle name="Millares 38 3 2 3 2 2 2" xfId="30566" xr:uid="{49130917-880A-47C2-8EAF-D166332C3797}"/>
    <cellStyle name="Millares 38 3 2 3 2 3" xfId="26093" xr:uid="{497E804E-A4A9-427B-A537-69519C97A9AA}"/>
    <cellStyle name="Millares 38 3 2 3 3" xfId="19367" xr:uid="{092EA7D1-B3BF-430C-815C-B7C9E46C39DC}"/>
    <cellStyle name="Millares 38 3 2 3 3 2" xfId="28317" xr:uid="{471700BE-26D5-4BC7-8056-A23EC4217509}"/>
    <cellStyle name="Millares 38 3 2 3 4" xfId="23844" xr:uid="{1FDBE827-B406-46E6-951A-3EAA03221DBE}"/>
    <cellStyle name="Millares 38 3 2 4" xfId="16026" xr:uid="{77363A01-59A8-49C4-9DDA-1CB5FE1A193C}"/>
    <cellStyle name="Millares 38 3 2 4 2" xfId="20499" xr:uid="{18D95226-DFB4-45DA-B100-DA9AFE92A3A6}"/>
    <cellStyle name="Millares 38 3 2 4 2 2" xfId="29449" xr:uid="{9B18F6BC-53F2-4549-9F28-2B7E2B38ABE9}"/>
    <cellStyle name="Millares 38 3 2 4 3" xfId="24976" xr:uid="{778AF196-3772-42C9-BECE-DCF71BB3EDEC}"/>
    <cellStyle name="Millares 38 3 2 5" xfId="18250" xr:uid="{B5336670-8081-4ACA-86DB-024926A8F576}"/>
    <cellStyle name="Millares 38 3 2 5 2" xfId="27200" xr:uid="{8C772587-CF48-42CD-BB9E-9CA7D4CE9E1A}"/>
    <cellStyle name="Millares 38 3 2 6" xfId="22727" xr:uid="{A9BC3482-0B09-450D-BCB0-3471A332D8E2}"/>
    <cellStyle name="Millares 38 3 3" xfId="14051" xr:uid="{C64BAEFD-A40D-469F-BF04-86D06A60717C}"/>
    <cellStyle name="Millares 38 3 3 2" xfId="15168" xr:uid="{EF08D569-B9E5-4BCA-9703-E1AC60D6E360}"/>
    <cellStyle name="Millares 38 3 3 2 2" xfId="17417" xr:uid="{D64D45E1-FF3A-491D-8835-36BCB00C9083}"/>
    <cellStyle name="Millares 38 3 3 2 2 2" xfId="21890" xr:uid="{945FD90F-6AC6-479C-9C4C-68BF52C5F03D}"/>
    <cellStyle name="Millares 38 3 3 2 2 2 2" xfId="30840" xr:uid="{2FE12CB8-9189-48A4-9101-2E23373E1615}"/>
    <cellStyle name="Millares 38 3 3 2 2 3" xfId="26367" xr:uid="{0F651100-4CDC-44E8-9DEA-14F535F27204}"/>
    <cellStyle name="Millares 38 3 3 2 3" xfId="19641" xr:uid="{E4182FDE-2521-451D-92AC-E8AEDE211112}"/>
    <cellStyle name="Millares 38 3 3 2 3 2" xfId="28591" xr:uid="{42F375F7-634F-43B3-92EB-F5E7B2CEF21B}"/>
    <cellStyle name="Millares 38 3 3 2 4" xfId="24118" xr:uid="{0A407825-DDB1-480E-BC12-BA6E02D50B0A}"/>
    <cellStyle name="Millares 38 3 3 3" xfId="16300" xr:uid="{B7ECAEC0-CBA3-458B-887B-C2739A7793FC}"/>
    <cellStyle name="Millares 38 3 3 3 2" xfId="20773" xr:uid="{D7AC371E-1516-45E1-AA54-DC20AF1BD6CD}"/>
    <cellStyle name="Millares 38 3 3 3 2 2" xfId="29723" xr:uid="{763A1B74-536A-4B39-9640-D397B9AE1613}"/>
    <cellStyle name="Millares 38 3 3 3 3" xfId="25250" xr:uid="{EA803EE6-B3AD-439F-A643-7EFF110DFBED}"/>
    <cellStyle name="Millares 38 3 3 4" xfId="18524" xr:uid="{4801CC94-9D71-49B6-8DFC-CEF38CACA496}"/>
    <cellStyle name="Millares 38 3 3 4 2" xfId="27474" xr:uid="{336E1E67-BFE6-4570-A98E-E210FED50730}"/>
    <cellStyle name="Millares 38 3 3 5" xfId="23001" xr:uid="{997E2629-0F58-4318-8723-D2CFAD0E3622}"/>
    <cellStyle name="Millares 38 3 4" xfId="14614" xr:uid="{CD9E5F3C-7946-4203-AB54-AC758953B8A3}"/>
    <cellStyle name="Millares 38 3 4 2" xfId="16863" xr:uid="{56681759-39C3-4DD3-8C12-0EC31D1FC29B}"/>
    <cellStyle name="Millares 38 3 4 2 2" xfId="21336" xr:uid="{8E12A98E-7DD0-4980-B670-3B15461143EF}"/>
    <cellStyle name="Millares 38 3 4 2 2 2" xfId="30286" xr:uid="{BCDB9C72-71A2-4B16-9C78-BB6EE2229035}"/>
    <cellStyle name="Millares 38 3 4 2 3" xfId="25813" xr:uid="{9CA00858-E97D-46EA-92B7-88C569E1E599}"/>
    <cellStyle name="Millares 38 3 4 3" xfId="19087" xr:uid="{DB3AFAA4-B130-4C4D-8D7D-E508DF60DF1F}"/>
    <cellStyle name="Millares 38 3 4 3 2" xfId="28037" xr:uid="{05DEDA98-6723-4951-9EFB-4F5946C350CC}"/>
    <cellStyle name="Millares 38 3 4 4" xfId="23564" xr:uid="{B73C214F-3111-48BE-95EB-548F5960BD96}"/>
    <cellStyle name="Millares 38 3 5" xfId="15746" xr:uid="{0206B788-B669-4F56-ACE8-82A6959B1D12}"/>
    <cellStyle name="Millares 38 3 5 2" xfId="20219" xr:uid="{F45023EF-D200-402A-8839-5066577ACC83}"/>
    <cellStyle name="Millares 38 3 5 2 2" xfId="29169" xr:uid="{C3C09780-7AD4-405A-B674-EF4DF06E4DF1}"/>
    <cellStyle name="Millares 38 3 5 3" xfId="24696" xr:uid="{942301A1-FA44-472B-B279-F071A90365E9}"/>
    <cellStyle name="Millares 38 3 6" xfId="17970" xr:uid="{36FB3A70-48C5-49B6-8D6F-C34E105238AA}"/>
    <cellStyle name="Millares 38 3 6 2" xfId="26920" xr:uid="{2D1DADB7-59C5-459D-A1BF-4874E71D846B}"/>
    <cellStyle name="Millares 38 3 7" xfId="22447" xr:uid="{6097FB25-2E09-4EC2-A27D-DCF5ECA4057A}"/>
    <cellStyle name="Millares 38 4" xfId="13637" xr:uid="{A17F54E4-A864-4FAB-AC70-0482DE882D0F}"/>
    <cellStyle name="Millares 38 4 2" xfId="14191" xr:uid="{B5359914-1C29-4E3C-A9D0-74DF06D13E41}"/>
    <cellStyle name="Millares 38 4 2 2" xfId="15308" xr:uid="{5D598199-5A97-4107-AAF7-0DBEB4CCEE81}"/>
    <cellStyle name="Millares 38 4 2 2 2" xfId="17557" xr:uid="{9E882353-3328-4511-A241-4A4AB686AB7C}"/>
    <cellStyle name="Millares 38 4 2 2 2 2" xfId="22030" xr:uid="{F7FF2C67-409F-4C42-8D6E-12A99983063E}"/>
    <cellStyle name="Millares 38 4 2 2 2 2 2" xfId="30980" xr:uid="{A00A539E-0946-4441-87E8-6FF68F059A3D}"/>
    <cellStyle name="Millares 38 4 2 2 2 3" xfId="26507" xr:uid="{E0F50CD5-C9FE-4688-BACA-3A58012E4F9A}"/>
    <cellStyle name="Millares 38 4 2 2 3" xfId="19781" xr:uid="{A1B66C52-D107-4ECF-AD67-E382224AC1A0}"/>
    <cellStyle name="Millares 38 4 2 2 3 2" xfId="28731" xr:uid="{2F7396C8-DBA8-49BA-B110-87D85F14DACE}"/>
    <cellStyle name="Millares 38 4 2 2 4" xfId="24258" xr:uid="{D0D925CD-6521-4EF3-B051-8AD84EBBE980}"/>
    <cellStyle name="Millares 38 4 2 3" xfId="16440" xr:uid="{119B9575-D2AE-48EE-A800-82C75D62E8D6}"/>
    <cellStyle name="Millares 38 4 2 3 2" xfId="20913" xr:uid="{22F48F66-C7FB-48FA-95BE-5CA81FFF39CA}"/>
    <cellStyle name="Millares 38 4 2 3 2 2" xfId="29863" xr:uid="{636A5EA6-05D1-4726-BA9A-F802FF6A0CC3}"/>
    <cellStyle name="Millares 38 4 2 3 3" xfId="25390" xr:uid="{D3E828F1-A204-4ADA-9C5B-A0EABA3050ED}"/>
    <cellStyle name="Millares 38 4 2 4" xfId="18664" xr:uid="{8EDFB282-7003-49F6-9EF2-40490F36B0AB}"/>
    <cellStyle name="Millares 38 4 2 4 2" xfId="27614" xr:uid="{E31E45CC-E3F1-41B6-A817-9878F684C5B6}"/>
    <cellStyle name="Millares 38 4 2 5" xfId="23141" xr:uid="{7BF6BE18-6B24-402B-80FF-D3C24CE273BD}"/>
    <cellStyle name="Millares 38 4 3" xfId="14754" xr:uid="{A93C4559-DECC-4E98-8051-C61EE2C05350}"/>
    <cellStyle name="Millares 38 4 3 2" xfId="17003" xr:uid="{1FF94022-AA43-4EF1-A56B-6C8521D4A09D}"/>
    <cellStyle name="Millares 38 4 3 2 2" xfId="21476" xr:uid="{5DE1E25D-1960-4999-8593-EC76DE0DE2EF}"/>
    <cellStyle name="Millares 38 4 3 2 2 2" xfId="30426" xr:uid="{0629D5FB-A3F3-4169-9884-B89C456C85AE}"/>
    <cellStyle name="Millares 38 4 3 2 3" xfId="25953" xr:uid="{B473CC74-AA23-43D5-999D-2039C5259496}"/>
    <cellStyle name="Millares 38 4 3 3" xfId="19227" xr:uid="{E0DD7CAD-D46C-4E24-867B-662C27EDF790}"/>
    <cellStyle name="Millares 38 4 3 3 2" xfId="28177" xr:uid="{0D504049-C2FF-4627-B220-467CB1ABC954}"/>
    <cellStyle name="Millares 38 4 3 4" xfId="23704" xr:uid="{1CD2652C-EE71-4A3F-A05E-6D39C6C72B56}"/>
    <cellStyle name="Millares 38 4 4" xfId="15886" xr:uid="{AC05DCC7-C87D-4205-AEE4-5B19D6AC3F0F}"/>
    <cellStyle name="Millares 38 4 4 2" xfId="20359" xr:uid="{27998AC3-2703-42D5-97B7-83848D5EE7D9}"/>
    <cellStyle name="Millares 38 4 4 2 2" xfId="29309" xr:uid="{7C3F14C0-7B64-41A4-B849-77BB5CEC0D3C}"/>
    <cellStyle name="Millares 38 4 4 3" xfId="24836" xr:uid="{396F2B0E-8F4B-4158-8DF9-A90A358E8523}"/>
    <cellStyle name="Millares 38 4 5" xfId="18110" xr:uid="{BDD678F1-E366-4F73-BE2E-FA24CF42ACCE}"/>
    <cellStyle name="Millares 38 4 5 2" xfId="27060" xr:uid="{AB4246E2-4773-470F-940F-F482AAA5391E}"/>
    <cellStyle name="Millares 38 4 6" xfId="22587" xr:uid="{58553389-0FA8-48B1-ACB4-FEE9B2612941}"/>
    <cellStyle name="Millares 38 5" xfId="13911" xr:uid="{21E6B644-F0FA-4D35-92C3-9F563F38942D}"/>
    <cellStyle name="Millares 38 5 2" xfId="15028" xr:uid="{4785DA0C-96A6-453A-82ED-0757AE39C64F}"/>
    <cellStyle name="Millares 38 5 2 2" xfId="17277" xr:uid="{60054E66-801F-4D46-ABC1-78398550CC7F}"/>
    <cellStyle name="Millares 38 5 2 2 2" xfId="21750" xr:uid="{DEE1E53E-8746-4B30-B13B-09D88749FC0E}"/>
    <cellStyle name="Millares 38 5 2 2 2 2" xfId="30700" xr:uid="{8E7AB188-8FCF-4D23-BF31-8DBFFC076F63}"/>
    <cellStyle name="Millares 38 5 2 2 3" xfId="26227" xr:uid="{BC41B2A9-30F0-4C91-94D1-5C4A1E0C3CD7}"/>
    <cellStyle name="Millares 38 5 2 3" xfId="19501" xr:uid="{7BAC85E6-7CDB-459F-8CF2-D737C76EED37}"/>
    <cellStyle name="Millares 38 5 2 3 2" xfId="28451" xr:uid="{2028CCBA-31B6-4728-9457-8BE68B2A3271}"/>
    <cellStyle name="Millares 38 5 2 4" xfId="23978" xr:uid="{A4F31D47-1A7C-4A8F-908B-5BFC3350C4C9}"/>
    <cellStyle name="Millares 38 5 3" xfId="16160" xr:uid="{7A161487-10EE-405B-96C8-74A79A804403}"/>
    <cellStyle name="Millares 38 5 3 2" xfId="20633" xr:uid="{0F2881A2-8064-455B-9A5D-44E4F55E06C5}"/>
    <cellStyle name="Millares 38 5 3 2 2" xfId="29583" xr:uid="{F8125312-B75B-419F-8F98-165262B8A3C0}"/>
    <cellStyle name="Millares 38 5 3 3" xfId="25110" xr:uid="{ED1D3E56-8D8D-48FE-A9A8-B587AD042F17}"/>
    <cellStyle name="Millares 38 5 4" xfId="18384" xr:uid="{860A64E1-4616-4BFB-8FF2-98F4A8AD88D1}"/>
    <cellStyle name="Millares 38 5 4 2" xfId="27334" xr:uid="{5F59CC96-FA79-4E7B-B6B1-D0BA9F85A3C7}"/>
    <cellStyle name="Millares 38 5 5" xfId="22861" xr:uid="{4017C62E-66FD-400D-963B-2DD7E8C59527}"/>
    <cellStyle name="Millares 38 6" xfId="14474" xr:uid="{921C0FAA-9E5B-4929-8023-5E4AF40A75D5}"/>
    <cellStyle name="Millares 38 6 2" xfId="16723" xr:uid="{F37CC835-3472-487B-8F6F-23AB6D320ABA}"/>
    <cellStyle name="Millares 38 6 2 2" xfId="21196" xr:uid="{2A58C293-B4A2-4357-B18B-1D03126E72B7}"/>
    <cellStyle name="Millares 38 6 2 2 2" xfId="30146" xr:uid="{0AA1BD8C-248E-4A64-B2A2-AC434EF33F04}"/>
    <cellStyle name="Millares 38 6 2 3" xfId="25673" xr:uid="{29E50627-50C0-4CE5-97AB-E654EF8CAD73}"/>
    <cellStyle name="Millares 38 6 3" xfId="18947" xr:uid="{930A8FE6-400C-48F9-B564-0FB4181944D9}"/>
    <cellStyle name="Millares 38 6 3 2" xfId="27897" xr:uid="{C6E6FBDD-82BF-4156-8989-3BBE4CC46EB5}"/>
    <cellStyle name="Millares 38 6 4" xfId="23424" xr:uid="{43A4BFEE-E51B-4018-93A0-EEFD3DBDAE48}"/>
    <cellStyle name="Millares 38 7" xfId="15606" xr:uid="{1B466DA3-0C99-4735-9635-DF85A6A20E3C}"/>
    <cellStyle name="Millares 38 7 2" xfId="20079" xr:uid="{AD423734-5950-4E4B-BB72-9941AB2473A1}"/>
    <cellStyle name="Millares 38 7 2 2" xfId="29029" xr:uid="{D7EE5117-3D4E-4489-9756-3CA5EEF39EE7}"/>
    <cellStyle name="Millares 38 7 3" xfId="24556" xr:uid="{454F3A79-984D-43C4-85BD-81F3FE5350A5}"/>
    <cellStyle name="Millares 38 8" xfId="17830" xr:uid="{27DB118F-FB8A-485D-A48B-B2AA212D91AC}"/>
    <cellStyle name="Millares 38 8 2" xfId="26780" xr:uid="{EDAFE43B-6C45-458A-A953-7D52DA421389}"/>
    <cellStyle name="Millares 38 9" xfId="22307" xr:uid="{99B48AC8-A7D8-4244-8865-36F28ADA434C}"/>
    <cellStyle name="Millares 39" xfId="13368" xr:uid="{BF7046BF-AFC5-41A1-8ACB-66CEC6695C4B}"/>
    <cellStyle name="Millares 39 2" xfId="13441" xr:uid="{08ED83D2-04AE-4741-837F-7F381CD9058A}"/>
    <cellStyle name="Millares 39 2 2" xfId="13581" xr:uid="{881AA725-08AA-46C6-AFB9-ECEEF3DBAE6F}"/>
    <cellStyle name="Millares 39 2 2 2" xfId="13861" xr:uid="{40290F7B-7CAB-4C47-A349-BB6918E0CFE0}"/>
    <cellStyle name="Millares 39 2 2 2 2" xfId="14415" xr:uid="{5088687A-5800-4459-94EF-B66E263D2386}"/>
    <cellStyle name="Millares 39 2 2 2 2 2" xfId="15532" xr:uid="{CD337918-FB42-4478-AC6B-25F45A231D2F}"/>
    <cellStyle name="Millares 39 2 2 2 2 2 2" xfId="17781" xr:uid="{717894D6-69CF-42DE-9D2C-576E7DA74DD4}"/>
    <cellStyle name="Millares 39 2 2 2 2 2 2 2" xfId="22254" xr:uid="{05890824-89D5-4B6C-988D-5C935E6507C8}"/>
    <cellStyle name="Millares 39 2 2 2 2 2 2 2 2" xfId="31204" xr:uid="{FB771E81-1BD6-4763-A8C4-A8F02F5C1DC5}"/>
    <cellStyle name="Millares 39 2 2 2 2 2 2 3" xfId="26731" xr:uid="{CAADC7C1-0473-4EC2-BDA5-D36E10DEB82E}"/>
    <cellStyle name="Millares 39 2 2 2 2 2 3" xfId="20005" xr:uid="{E641F6B1-7594-4CED-9AC5-D2AC6A16E9B3}"/>
    <cellStyle name="Millares 39 2 2 2 2 2 3 2" xfId="28955" xr:uid="{0BE2BF05-8D96-47BA-B2CC-329C7349CA98}"/>
    <cellStyle name="Millares 39 2 2 2 2 2 4" xfId="24482" xr:uid="{4F85FFAB-D51E-48C3-AC2E-29B134DFC533}"/>
    <cellStyle name="Millares 39 2 2 2 2 3" xfId="16664" xr:uid="{76F78073-26F3-4685-A73A-7559E9B13949}"/>
    <cellStyle name="Millares 39 2 2 2 2 3 2" xfId="21137" xr:uid="{E140CEAE-FF2C-450A-BD01-2B9E51BA9B70}"/>
    <cellStyle name="Millares 39 2 2 2 2 3 2 2" xfId="30087" xr:uid="{A826CEAB-5A07-4C64-AFAC-80A14D0AA900}"/>
    <cellStyle name="Millares 39 2 2 2 2 3 3" xfId="25614" xr:uid="{2E78CA29-6D76-4F13-AFCE-22B68A82F02E}"/>
    <cellStyle name="Millares 39 2 2 2 2 4" xfId="18888" xr:uid="{70746647-7EF3-4351-88FE-352A251A13D1}"/>
    <cellStyle name="Millares 39 2 2 2 2 4 2" xfId="27838" xr:uid="{72D45349-EA8C-47F9-83B3-7692F99A2B8A}"/>
    <cellStyle name="Millares 39 2 2 2 2 5" xfId="23365" xr:uid="{55CA67F3-4B64-4D96-8692-03857F0AD51A}"/>
    <cellStyle name="Millares 39 2 2 2 3" xfId="14978" xr:uid="{255F5FFD-F6FA-444A-B4E9-0B06E28F11BF}"/>
    <cellStyle name="Millares 39 2 2 2 3 2" xfId="17227" xr:uid="{80F7E938-4892-4D97-91ED-12D4EF1271CD}"/>
    <cellStyle name="Millares 39 2 2 2 3 2 2" xfId="21700" xr:uid="{64866CED-E9D5-4C4F-A9B8-AD206E0A9904}"/>
    <cellStyle name="Millares 39 2 2 2 3 2 2 2" xfId="30650" xr:uid="{33AC5121-062F-49CB-8504-B10D679F7C60}"/>
    <cellStyle name="Millares 39 2 2 2 3 2 3" xfId="26177" xr:uid="{1EF604B6-CAFB-4609-8036-BC97FD4B4F97}"/>
    <cellStyle name="Millares 39 2 2 2 3 3" xfId="19451" xr:uid="{21091109-D32B-4FDD-A895-931F786E826F}"/>
    <cellStyle name="Millares 39 2 2 2 3 3 2" xfId="28401" xr:uid="{33E2E0CA-A13C-4989-B09D-025F9935853E}"/>
    <cellStyle name="Millares 39 2 2 2 3 4" xfId="23928" xr:uid="{666B247E-35C4-44B5-8885-A55CE49A79A4}"/>
    <cellStyle name="Millares 39 2 2 2 4" xfId="16110" xr:uid="{50F610A3-0339-4DEF-B390-433245A0DD88}"/>
    <cellStyle name="Millares 39 2 2 2 4 2" xfId="20583" xr:uid="{F2471A17-414C-4931-8F50-C36BE786450A}"/>
    <cellStyle name="Millares 39 2 2 2 4 2 2" xfId="29533" xr:uid="{5FCC097D-9A7C-42A2-88D9-DCFD9DC2FD53}"/>
    <cellStyle name="Millares 39 2 2 2 4 3" xfId="25060" xr:uid="{26B2CBAA-7A34-489A-8E1B-5892A92E2463}"/>
    <cellStyle name="Millares 39 2 2 2 5" xfId="18334" xr:uid="{C5895F59-22CC-4CA5-A396-05D5DDAA3C89}"/>
    <cellStyle name="Millares 39 2 2 2 5 2" xfId="27284" xr:uid="{14775DF1-DED0-42FD-9242-4212AEDD5795}"/>
    <cellStyle name="Millares 39 2 2 2 6" xfId="22811" xr:uid="{6ED5DD93-0038-4E9A-8D07-59BD5778E736}"/>
    <cellStyle name="Millares 39 2 2 3" xfId="14135" xr:uid="{03D8D7E0-8C18-414C-B326-18219DFAD17B}"/>
    <cellStyle name="Millares 39 2 2 3 2" xfId="15252" xr:uid="{9E3C18AA-F8EE-4EC8-831E-3436DA0273ED}"/>
    <cellStyle name="Millares 39 2 2 3 2 2" xfId="17501" xr:uid="{62B09CF6-0E13-4087-BE9D-4653714F8045}"/>
    <cellStyle name="Millares 39 2 2 3 2 2 2" xfId="21974" xr:uid="{6B6D6A6F-F00F-466E-B760-B6F3D435AE70}"/>
    <cellStyle name="Millares 39 2 2 3 2 2 2 2" xfId="30924" xr:uid="{038B30C1-5AB3-4320-9A03-310E15ABB129}"/>
    <cellStyle name="Millares 39 2 2 3 2 2 3" xfId="26451" xr:uid="{E8BCDEFF-CE13-48F5-9C62-64A15057ACDF}"/>
    <cellStyle name="Millares 39 2 2 3 2 3" xfId="19725" xr:uid="{883A6032-A603-472A-83A3-B0B2EB21394B}"/>
    <cellStyle name="Millares 39 2 2 3 2 3 2" xfId="28675" xr:uid="{5046F080-BEE5-4FBA-AB4F-7471F06D2131}"/>
    <cellStyle name="Millares 39 2 2 3 2 4" xfId="24202" xr:uid="{C355468D-7B92-4E41-8ACF-69CCB356D929}"/>
    <cellStyle name="Millares 39 2 2 3 3" xfId="16384" xr:uid="{23A52ECD-8A28-4D8D-A5A9-7AAF02CD717A}"/>
    <cellStyle name="Millares 39 2 2 3 3 2" xfId="20857" xr:uid="{578AF725-12A0-4082-8AB1-D6BFF1FF49EF}"/>
    <cellStyle name="Millares 39 2 2 3 3 2 2" xfId="29807" xr:uid="{6A4AE378-1DC2-4166-A6EB-696BAF178EA4}"/>
    <cellStyle name="Millares 39 2 2 3 3 3" xfId="25334" xr:uid="{8F19B69C-33DC-4F72-8263-C7EFF3A085B7}"/>
    <cellStyle name="Millares 39 2 2 3 4" xfId="18608" xr:uid="{BCBD4754-61B7-432B-A8A5-111692FE1863}"/>
    <cellStyle name="Millares 39 2 2 3 4 2" xfId="27558" xr:uid="{9345D2C6-4FCA-4A84-8099-0ECC748F6ED7}"/>
    <cellStyle name="Millares 39 2 2 3 5" xfId="23085" xr:uid="{A1EAF6D0-D403-43FC-B1F7-886CAE9AE22F}"/>
    <cellStyle name="Millares 39 2 2 4" xfId="14698" xr:uid="{AAA80C46-AB14-48B9-B19A-5AD9409C613D}"/>
    <cellStyle name="Millares 39 2 2 4 2" xfId="16947" xr:uid="{64F43B58-E465-40E0-A607-3E4F7C9E4BB4}"/>
    <cellStyle name="Millares 39 2 2 4 2 2" xfId="21420" xr:uid="{86BF1E4B-6708-4134-B76C-B349135A0B23}"/>
    <cellStyle name="Millares 39 2 2 4 2 2 2" xfId="30370" xr:uid="{F6E60DD5-2928-463E-8BF5-F75DC2A4CE8B}"/>
    <cellStyle name="Millares 39 2 2 4 2 3" xfId="25897" xr:uid="{21300188-DF05-4CDF-BA3C-AAA9779A9BB3}"/>
    <cellStyle name="Millares 39 2 2 4 3" xfId="19171" xr:uid="{58EC2E6D-61DD-44C0-ADDB-5C385E021325}"/>
    <cellStyle name="Millares 39 2 2 4 3 2" xfId="28121" xr:uid="{63686540-3961-4FA6-B987-06F4B8287E31}"/>
    <cellStyle name="Millares 39 2 2 4 4" xfId="23648" xr:uid="{36A214AB-7896-4B84-B59F-EBFC58BD1710}"/>
    <cellStyle name="Millares 39 2 2 5" xfId="15830" xr:uid="{F1B9383E-5E31-4027-8391-1D0B2B0E19FD}"/>
    <cellStyle name="Millares 39 2 2 5 2" xfId="20303" xr:uid="{1749C834-D095-4460-984C-7F4B47351C5B}"/>
    <cellStyle name="Millares 39 2 2 5 2 2" xfId="29253" xr:uid="{1BBA3896-3317-409F-9435-D9A18F4D2A48}"/>
    <cellStyle name="Millares 39 2 2 5 3" xfId="24780" xr:uid="{28D8C103-5BE8-47A6-9AAC-3F9F554EB00E}"/>
    <cellStyle name="Millares 39 2 2 6" xfId="18054" xr:uid="{7A7DE773-D92A-4DFF-9AF6-01D5933076EA}"/>
    <cellStyle name="Millares 39 2 2 6 2" xfId="27004" xr:uid="{0F4DB66E-3E66-4C8E-AA3B-41493B5046E7}"/>
    <cellStyle name="Millares 39 2 2 7" xfId="22531" xr:uid="{AA224E33-B8EF-4E93-BDBD-B53FBEF45B87}"/>
    <cellStyle name="Millares 39 2 3" xfId="13721" xr:uid="{2504EF5D-6CA4-46D8-803D-A70963565A2A}"/>
    <cellStyle name="Millares 39 2 3 2" xfId="14275" xr:uid="{F92A6C67-5A77-4FAB-B898-5B590408270A}"/>
    <cellStyle name="Millares 39 2 3 2 2" xfId="15392" xr:uid="{26516CAA-1E6A-420E-841B-707964F423F1}"/>
    <cellStyle name="Millares 39 2 3 2 2 2" xfId="17641" xr:uid="{6991EE52-C004-4FE3-B0CE-D940E765E9D0}"/>
    <cellStyle name="Millares 39 2 3 2 2 2 2" xfId="22114" xr:uid="{3E49C299-0E90-429A-B57D-FFFE35DF0BFB}"/>
    <cellStyle name="Millares 39 2 3 2 2 2 2 2" xfId="31064" xr:uid="{995AF7A5-FC19-4BE0-B1A0-2DE2F791224B}"/>
    <cellStyle name="Millares 39 2 3 2 2 2 3" xfId="26591" xr:uid="{9B1A26B9-2D23-4F85-B913-8D303E3AA25B}"/>
    <cellStyle name="Millares 39 2 3 2 2 3" xfId="19865" xr:uid="{49B77A58-9CA6-4AE7-BB45-5DDA9582F7F7}"/>
    <cellStyle name="Millares 39 2 3 2 2 3 2" xfId="28815" xr:uid="{DDA54370-92BE-435A-9139-DCA813D67B83}"/>
    <cellStyle name="Millares 39 2 3 2 2 4" xfId="24342" xr:uid="{6226C40B-3AA3-4ED3-80D6-873BC1691FB4}"/>
    <cellStyle name="Millares 39 2 3 2 3" xfId="16524" xr:uid="{D40E50BB-01E2-415B-86C9-AD7ACFA8609E}"/>
    <cellStyle name="Millares 39 2 3 2 3 2" xfId="20997" xr:uid="{EE1B7E20-9989-49FD-9FFA-BF26713829AE}"/>
    <cellStyle name="Millares 39 2 3 2 3 2 2" xfId="29947" xr:uid="{3F820B84-B0FD-4ACD-9F9D-18B605CF9603}"/>
    <cellStyle name="Millares 39 2 3 2 3 3" xfId="25474" xr:uid="{BA7C6CD7-472B-4E01-9D99-4A8C36D2647A}"/>
    <cellStyle name="Millares 39 2 3 2 4" xfId="18748" xr:uid="{491ED8B8-8A8F-49CE-87EE-BC7A697F72E5}"/>
    <cellStyle name="Millares 39 2 3 2 4 2" xfId="27698" xr:uid="{4312FB1B-3F1C-418F-87B0-1FA5BCAEB306}"/>
    <cellStyle name="Millares 39 2 3 2 5" xfId="23225" xr:uid="{EABFCB87-FD3C-4B0A-BA92-5B7CBC385F46}"/>
    <cellStyle name="Millares 39 2 3 3" xfId="14838" xr:uid="{210275B3-B134-4E38-9359-811DE28C20B0}"/>
    <cellStyle name="Millares 39 2 3 3 2" xfId="17087" xr:uid="{9296743D-3C3E-4971-AB4F-6ED5D8EDC8C8}"/>
    <cellStyle name="Millares 39 2 3 3 2 2" xfId="21560" xr:uid="{CE230AEB-128E-41B1-A787-36648142DC76}"/>
    <cellStyle name="Millares 39 2 3 3 2 2 2" xfId="30510" xr:uid="{D7164044-0013-42CD-ABE2-A700E240D760}"/>
    <cellStyle name="Millares 39 2 3 3 2 3" xfId="26037" xr:uid="{337CDF15-36E6-4826-BF75-EB3474631AA8}"/>
    <cellStyle name="Millares 39 2 3 3 3" xfId="19311" xr:uid="{8EF37BD2-4332-4524-B03F-E31A2FDB8986}"/>
    <cellStyle name="Millares 39 2 3 3 3 2" xfId="28261" xr:uid="{17C4A11E-B681-4C12-A19B-80536659FE47}"/>
    <cellStyle name="Millares 39 2 3 3 4" xfId="23788" xr:uid="{935A732E-A5CB-4EC3-8A72-085093420AFF}"/>
    <cellStyle name="Millares 39 2 3 4" xfId="15970" xr:uid="{790642F6-2F1D-4F31-8247-9D50F331F47F}"/>
    <cellStyle name="Millares 39 2 3 4 2" xfId="20443" xr:uid="{84C34D1A-A01A-4A30-9B8A-865C86D18FDB}"/>
    <cellStyle name="Millares 39 2 3 4 2 2" xfId="29393" xr:uid="{6044483A-ACC4-4CCD-8B7E-E98DF742F40F}"/>
    <cellStyle name="Millares 39 2 3 4 3" xfId="24920" xr:uid="{CA163E41-9663-44CE-AE99-AACBD725A730}"/>
    <cellStyle name="Millares 39 2 3 5" xfId="18194" xr:uid="{8E9F09C4-A428-4C70-BA2C-BBD4381FDBCE}"/>
    <cellStyle name="Millares 39 2 3 5 2" xfId="27144" xr:uid="{FD365EC5-1177-437C-94CF-487EFC7CA0A7}"/>
    <cellStyle name="Millares 39 2 3 6" xfId="22671" xr:uid="{66FCB858-4C1A-491E-8D1A-7491401A926E}"/>
    <cellStyle name="Millares 39 2 4" xfId="13995" xr:uid="{D89C9645-DFCA-41BC-97D9-111587C271BD}"/>
    <cellStyle name="Millares 39 2 4 2" xfId="15112" xr:uid="{53DD0255-F1D0-4363-869E-AAA5796914D2}"/>
    <cellStyle name="Millares 39 2 4 2 2" xfId="17361" xr:uid="{F819C6BB-6640-4FB6-92A4-CBEBB3EB5785}"/>
    <cellStyle name="Millares 39 2 4 2 2 2" xfId="21834" xr:uid="{D0709740-0D0B-4B79-BF8B-6220805D8A38}"/>
    <cellStyle name="Millares 39 2 4 2 2 2 2" xfId="30784" xr:uid="{CAF0A20D-3080-4A4A-806A-62B77B0A240A}"/>
    <cellStyle name="Millares 39 2 4 2 2 3" xfId="26311" xr:uid="{23480941-4F88-4C1D-8035-86B8BFA0A93C}"/>
    <cellStyle name="Millares 39 2 4 2 3" xfId="19585" xr:uid="{7B348FB2-DAE7-4D65-8820-5C14C8D53660}"/>
    <cellStyle name="Millares 39 2 4 2 3 2" xfId="28535" xr:uid="{627265A2-3CB6-4C3D-9012-C093D8362C20}"/>
    <cellStyle name="Millares 39 2 4 2 4" xfId="24062" xr:uid="{6A8A06C6-B907-48C6-A0DE-3D15A884BED7}"/>
    <cellStyle name="Millares 39 2 4 3" xfId="16244" xr:uid="{12E0A376-3155-41AA-887C-D5A887C62FA6}"/>
    <cellStyle name="Millares 39 2 4 3 2" xfId="20717" xr:uid="{7E200E7B-B8DB-4BB2-A95D-65A291549580}"/>
    <cellStyle name="Millares 39 2 4 3 2 2" xfId="29667" xr:uid="{A44A1A04-A459-4F1D-B553-A4777A59C2C5}"/>
    <cellStyle name="Millares 39 2 4 3 3" xfId="25194" xr:uid="{A97B3701-85CA-4046-8915-9D2C26AE383D}"/>
    <cellStyle name="Millares 39 2 4 4" xfId="18468" xr:uid="{DEEB5144-3F2D-4A0B-9EDE-5D559FBA9FBB}"/>
    <cellStyle name="Millares 39 2 4 4 2" xfId="27418" xr:uid="{825280DF-B35F-433E-803E-0067DA5D876F}"/>
    <cellStyle name="Millares 39 2 4 5" xfId="22945" xr:uid="{0385762E-3285-482A-B6A7-7964A541522E}"/>
    <cellStyle name="Millares 39 2 5" xfId="14558" xr:uid="{F46766A8-854C-41BF-9790-34BCF7AF8977}"/>
    <cellStyle name="Millares 39 2 5 2" xfId="16807" xr:uid="{696D8016-15B0-4B2D-9CCC-F224A71EB1FB}"/>
    <cellStyle name="Millares 39 2 5 2 2" xfId="21280" xr:uid="{BFFAAF69-9B7A-4FAB-A9B4-50AAE7C83FB7}"/>
    <cellStyle name="Millares 39 2 5 2 2 2" xfId="30230" xr:uid="{5CD11E2D-F01A-4F23-AC58-22323017E129}"/>
    <cellStyle name="Millares 39 2 5 2 3" xfId="25757" xr:uid="{922E6DF1-8506-40C0-A7F9-D37022BE0621}"/>
    <cellStyle name="Millares 39 2 5 3" xfId="19031" xr:uid="{C8EE1501-5E4D-4365-8A61-0A04F0F2BD34}"/>
    <cellStyle name="Millares 39 2 5 3 2" xfId="27981" xr:uid="{889D9ADF-76D0-4157-86FA-CA343A6E0853}"/>
    <cellStyle name="Millares 39 2 5 4" xfId="23508" xr:uid="{29F2BE07-7EDB-4202-AF40-467D2A63F2A1}"/>
    <cellStyle name="Millares 39 2 6" xfId="15690" xr:uid="{5CBC66BD-60E0-417E-A113-BEA37735D930}"/>
    <cellStyle name="Millares 39 2 6 2" xfId="20163" xr:uid="{A62870EF-0BE2-45F0-8EC6-FBB32B8F59CB}"/>
    <cellStyle name="Millares 39 2 6 2 2" xfId="29113" xr:uid="{4B3B0FEA-DDFF-49B8-B8C2-0D6B2E65D75D}"/>
    <cellStyle name="Millares 39 2 6 3" xfId="24640" xr:uid="{DC42BF1D-299C-492C-B425-E2A5F9688FA6}"/>
    <cellStyle name="Millares 39 2 7" xfId="17914" xr:uid="{DFCD8770-F5C7-4A38-81F1-8D794E6104BD}"/>
    <cellStyle name="Millares 39 2 7 2" xfId="26864" xr:uid="{328351B0-678F-48CA-A597-005C579F6524}"/>
    <cellStyle name="Millares 39 2 8" xfId="22391" xr:uid="{DEDC16D7-8490-4928-A919-4CDA3324F9DC}"/>
    <cellStyle name="Millares 39 3" xfId="13508" xr:uid="{1FDA3DFF-AB51-46C8-9778-5590CF272918}"/>
    <cellStyle name="Millares 39 3 2" xfId="13788" xr:uid="{A9874546-13A2-47F4-A919-1FA5CD6C6E3B}"/>
    <cellStyle name="Millares 39 3 2 2" xfId="14342" xr:uid="{EE0AE783-5445-4D8F-BB48-710D5F704BC1}"/>
    <cellStyle name="Millares 39 3 2 2 2" xfId="15459" xr:uid="{13A7C7BB-D8BD-4CF7-83BA-9F5C907A2E0F}"/>
    <cellStyle name="Millares 39 3 2 2 2 2" xfId="17708" xr:uid="{6DEDAC36-9694-4847-9403-D1F2C4BD6ADD}"/>
    <cellStyle name="Millares 39 3 2 2 2 2 2" xfId="22181" xr:uid="{D29086E3-01D9-4688-A278-4E383ED1EBD6}"/>
    <cellStyle name="Millares 39 3 2 2 2 2 2 2" xfId="31131" xr:uid="{652EF444-7C69-4937-AA9F-F7FE7891E3DC}"/>
    <cellStyle name="Millares 39 3 2 2 2 2 3" xfId="26658" xr:uid="{1B32B236-590B-40BB-9D66-956506CD7F8D}"/>
    <cellStyle name="Millares 39 3 2 2 2 3" xfId="19932" xr:uid="{D5588DA3-DC6A-48CD-B5E6-9B56B88D4FD8}"/>
    <cellStyle name="Millares 39 3 2 2 2 3 2" xfId="28882" xr:uid="{3FA8005B-F493-4FF9-8C12-696D9C1D797A}"/>
    <cellStyle name="Millares 39 3 2 2 2 4" xfId="24409" xr:uid="{F362A925-EE9A-43AF-9C81-4CB386E7F9FC}"/>
    <cellStyle name="Millares 39 3 2 2 3" xfId="16591" xr:uid="{2DFA738C-C19C-4BAB-9DB9-CD6B357D2A89}"/>
    <cellStyle name="Millares 39 3 2 2 3 2" xfId="21064" xr:uid="{96BDABF5-EDD8-4E6B-AAFD-7730DCB67F77}"/>
    <cellStyle name="Millares 39 3 2 2 3 2 2" xfId="30014" xr:uid="{A9779BCB-3C5F-4D24-8540-A6076C43686A}"/>
    <cellStyle name="Millares 39 3 2 2 3 3" xfId="25541" xr:uid="{D8B11A7C-32E2-450D-8825-B8F3B0F873E3}"/>
    <cellStyle name="Millares 39 3 2 2 4" xfId="18815" xr:uid="{96F2CA5E-1D50-4F64-8506-A7913A236692}"/>
    <cellStyle name="Millares 39 3 2 2 4 2" xfId="27765" xr:uid="{233B3A64-80E2-4F75-86FA-1127E4B19A98}"/>
    <cellStyle name="Millares 39 3 2 2 5" xfId="23292" xr:uid="{7742737F-6884-4B05-8731-4CC660F414F7}"/>
    <cellStyle name="Millares 39 3 2 3" xfId="14905" xr:uid="{C0F71071-E310-4238-8C70-86BA75E81040}"/>
    <cellStyle name="Millares 39 3 2 3 2" xfId="17154" xr:uid="{8BF72506-5599-4DB4-9D8C-5FCB97E3E4F1}"/>
    <cellStyle name="Millares 39 3 2 3 2 2" xfId="21627" xr:uid="{1F27C9F6-B312-4E2F-A260-3FF150EC25D5}"/>
    <cellStyle name="Millares 39 3 2 3 2 2 2" xfId="30577" xr:uid="{60244988-F4C4-47B2-B2E3-C4A3E9B615D6}"/>
    <cellStyle name="Millares 39 3 2 3 2 3" xfId="26104" xr:uid="{65796A4B-D7AA-444E-BBC6-953380D4275E}"/>
    <cellStyle name="Millares 39 3 2 3 3" xfId="19378" xr:uid="{4037475B-FC10-4ADB-A8B7-DCC8D07E4E1E}"/>
    <cellStyle name="Millares 39 3 2 3 3 2" xfId="28328" xr:uid="{682A2904-5813-42B1-982C-A24FA809AB8B}"/>
    <cellStyle name="Millares 39 3 2 3 4" xfId="23855" xr:uid="{63536C32-CAC5-4136-8359-2C2D43BA19F8}"/>
    <cellStyle name="Millares 39 3 2 4" xfId="16037" xr:uid="{E3121A97-2119-4FDC-8AFE-4CC350AD1D63}"/>
    <cellStyle name="Millares 39 3 2 4 2" xfId="20510" xr:uid="{3DF4D3A7-631F-49F7-BC9D-211E10741BD6}"/>
    <cellStyle name="Millares 39 3 2 4 2 2" xfId="29460" xr:uid="{C9288FC0-1CD7-4503-A730-F35D469B98A7}"/>
    <cellStyle name="Millares 39 3 2 4 3" xfId="24987" xr:uid="{97A0829E-9722-415A-BDED-3392F079237F}"/>
    <cellStyle name="Millares 39 3 2 5" xfId="18261" xr:uid="{83E09503-7A30-4A1E-8038-DC28C4A0E7E7}"/>
    <cellStyle name="Millares 39 3 2 5 2" xfId="27211" xr:uid="{8E3223FC-A7B1-4415-AFD7-EAF1689E655C}"/>
    <cellStyle name="Millares 39 3 2 6" xfId="22738" xr:uid="{B44ADD27-C7D3-4DE3-9B03-D94FE52F98E3}"/>
    <cellStyle name="Millares 39 3 3" xfId="14062" xr:uid="{C6296322-E315-46D3-A538-80FF5634971A}"/>
    <cellStyle name="Millares 39 3 3 2" xfId="15179" xr:uid="{BEC14C9D-522F-4162-9636-354EA1C53D5A}"/>
    <cellStyle name="Millares 39 3 3 2 2" xfId="17428" xr:uid="{6CADDE6E-7144-4CC1-A688-4B5FF9EB7778}"/>
    <cellStyle name="Millares 39 3 3 2 2 2" xfId="21901" xr:uid="{18DF9F68-6F41-4C1A-804C-2CDACEAADC32}"/>
    <cellStyle name="Millares 39 3 3 2 2 2 2" xfId="30851" xr:uid="{E082AAD0-1647-45EB-83C6-36B118B37E30}"/>
    <cellStyle name="Millares 39 3 3 2 2 3" xfId="26378" xr:uid="{A4404BD0-8EB3-4098-BE9D-6A64D6D380AA}"/>
    <cellStyle name="Millares 39 3 3 2 3" xfId="19652" xr:uid="{7FF3E139-9631-439B-B304-6105678C1A57}"/>
    <cellStyle name="Millares 39 3 3 2 3 2" xfId="28602" xr:uid="{CB9B1E67-AD17-441C-9ABE-979CFFFE0B61}"/>
    <cellStyle name="Millares 39 3 3 2 4" xfId="24129" xr:uid="{A6AA4142-0F17-43D2-8246-493126425EDF}"/>
    <cellStyle name="Millares 39 3 3 3" xfId="16311" xr:uid="{80810480-AAA0-46ED-8D8F-8A418E42A103}"/>
    <cellStyle name="Millares 39 3 3 3 2" xfId="20784" xr:uid="{6D638416-F481-491C-9539-FE2C8A4391AF}"/>
    <cellStyle name="Millares 39 3 3 3 2 2" xfId="29734" xr:uid="{A2F6F8C2-1836-4766-84F9-63F94CCE122C}"/>
    <cellStyle name="Millares 39 3 3 3 3" xfId="25261" xr:uid="{ADF9CC79-5AD8-422B-BC91-E5EEBD9D2CD4}"/>
    <cellStyle name="Millares 39 3 3 4" xfId="18535" xr:uid="{7F6C3166-4800-4C28-856C-3A20186E6BB9}"/>
    <cellStyle name="Millares 39 3 3 4 2" xfId="27485" xr:uid="{FB6EFCB0-E691-4CD2-8A3B-3F4B5944A798}"/>
    <cellStyle name="Millares 39 3 3 5" xfId="23012" xr:uid="{4D6A164F-2D18-42F4-8F67-65CE700A0C57}"/>
    <cellStyle name="Millares 39 3 4" xfId="14625" xr:uid="{A65726F1-81FE-40E3-9F0D-5D0F36E36FC9}"/>
    <cellStyle name="Millares 39 3 4 2" xfId="16874" xr:uid="{F99A3ABA-FB3E-412B-846E-8528E5FDDB66}"/>
    <cellStyle name="Millares 39 3 4 2 2" xfId="21347" xr:uid="{BA0FCCD7-2AAA-45F5-88ED-38C3137A9EA3}"/>
    <cellStyle name="Millares 39 3 4 2 2 2" xfId="30297" xr:uid="{1F362C6B-8D4F-4A05-8EC5-A4EDFD5E5420}"/>
    <cellStyle name="Millares 39 3 4 2 3" xfId="25824" xr:uid="{6F87E905-4438-4F89-9C9F-75D62CC274D2}"/>
    <cellStyle name="Millares 39 3 4 3" xfId="19098" xr:uid="{71D2F1B3-B01D-4D37-80B4-FE4EFDDAD355}"/>
    <cellStyle name="Millares 39 3 4 3 2" xfId="28048" xr:uid="{E6B0B1F4-963D-4DCE-B40D-F9787CC41AB3}"/>
    <cellStyle name="Millares 39 3 4 4" xfId="23575" xr:uid="{15A19817-9EE4-48A0-97F8-F1036ED5F34E}"/>
    <cellStyle name="Millares 39 3 5" xfId="15757" xr:uid="{9CC04A9B-6EDD-4D15-927D-F598AB4BC708}"/>
    <cellStyle name="Millares 39 3 5 2" xfId="20230" xr:uid="{70AD84B8-606E-47AA-94EE-B8FA9E2B35A8}"/>
    <cellStyle name="Millares 39 3 5 2 2" xfId="29180" xr:uid="{CA700C2B-4D77-4CB6-978A-6E7B92E569D6}"/>
    <cellStyle name="Millares 39 3 5 3" xfId="24707" xr:uid="{19353C02-DC76-4E1C-B8C1-9283EF4105F3}"/>
    <cellStyle name="Millares 39 3 6" xfId="17981" xr:uid="{46A2C77F-F5CC-40B3-B2EE-9CEDA32207AB}"/>
    <cellStyle name="Millares 39 3 6 2" xfId="26931" xr:uid="{A30E50C0-D4F4-44FA-A25D-D2A7B341D830}"/>
    <cellStyle name="Millares 39 3 7" xfId="22458" xr:uid="{8AD2AA34-EC31-49D0-92F5-D12EB83AEEDD}"/>
    <cellStyle name="Millares 39 4" xfId="13648" xr:uid="{24080646-C64F-4280-842E-198C87F2260E}"/>
    <cellStyle name="Millares 39 4 2" xfId="14202" xr:uid="{7DDCF059-F21D-4F01-B322-053D2C9B6AC6}"/>
    <cellStyle name="Millares 39 4 2 2" xfId="15319" xr:uid="{A33F26A5-6E6C-40E0-BF0F-5DC764C84C26}"/>
    <cellStyle name="Millares 39 4 2 2 2" xfId="17568" xr:uid="{CDBE6AE7-8815-4DD2-9382-370CB5D15B5F}"/>
    <cellStyle name="Millares 39 4 2 2 2 2" xfId="22041" xr:uid="{9CC8AF72-A8D3-48E3-8C0E-0F3E7D3DD81E}"/>
    <cellStyle name="Millares 39 4 2 2 2 2 2" xfId="30991" xr:uid="{7911A2C5-E4F5-4DB9-8B74-BFB572CF4BF7}"/>
    <cellStyle name="Millares 39 4 2 2 2 3" xfId="26518" xr:uid="{FDCF7A30-937A-40AD-9B6A-4E06373A3853}"/>
    <cellStyle name="Millares 39 4 2 2 3" xfId="19792" xr:uid="{D154E095-7FCE-4EC1-8D37-574620101010}"/>
    <cellStyle name="Millares 39 4 2 2 3 2" xfId="28742" xr:uid="{2FE50E7E-C02F-48D6-8E2B-6637A98741AE}"/>
    <cellStyle name="Millares 39 4 2 2 4" xfId="24269" xr:uid="{4857A7ED-3774-49B4-8303-4F8FB01ACFE4}"/>
    <cellStyle name="Millares 39 4 2 3" xfId="16451" xr:uid="{B57BF4D4-2EDC-4C44-BA28-F0BCE034C8B5}"/>
    <cellStyle name="Millares 39 4 2 3 2" xfId="20924" xr:uid="{B25B1372-4C4F-4D6D-917A-62E724412607}"/>
    <cellStyle name="Millares 39 4 2 3 2 2" xfId="29874" xr:uid="{F16C067E-2432-41D9-8296-3AB462D32CBB}"/>
    <cellStyle name="Millares 39 4 2 3 3" xfId="25401" xr:uid="{CE0F0A55-194F-4D94-A098-3418A097C7C1}"/>
    <cellStyle name="Millares 39 4 2 4" xfId="18675" xr:uid="{B89D8F1E-71C2-47F9-A13A-9EBD0F7DF2BB}"/>
    <cellStyle name="Millares 39 4 2 4 2" xfId="27625" xr:uid="{ED17D597-3E4E-4A2D-9FF2-159346BF51D5}"/>
    <cellStyle name="Millares 39 4 2 5" xfId="23152" xr:uid="{8EC3C47E-B086-4970-ABB4-C50F593CBB16}"/>
    <cellStyle name="Millares 39 4 3" xfId="14765" xr:uid="{DE43A062-6DA8-4E62-84E1-0387D7AC2A8D}"/>
    <cellStyle name="Millares 39 4 3 2" xfId="17014" xr:uid="{C93718D8-2754-4B36-BCA5-B927F8396593}"/>
    <cellStyle name="Millares 39 4 3 2 2" xfId="21487" xr:uid="{DA1751DF-327E-4D15-AB12-3A6B797882E2}"/>
    <cellStyle name="Millares 39 4 3 2 2 2" xfId="30437" xr:uid="{CC32DF6B-8E8F-4269-870D-0D9F090EBBD9}"/>
    <cellStyle name="Millares 39 4 3 2 3" xfId="25964" xr:uid="{23FD4C0B-08BC-47D2-A7E0-D2DC517F34F2}"/>
    <cellStyle name="Millares 39 4 3 3" xfId="19238" xr:uid="{F2AF1790-8906-4559-B411-C481FDE91C7F}"/>
    <cellStyle name="Millares 39 4 3 3 2" xfId="28188" xr:uid="{968FD539-671B-4AE9-A76F-32CF53063F84}"/>
    <cellStyle name="Millares 39 4 3 4" xfId="23715" xr:uid="{569AF4A3-F7A0-4D3F-9398-A988DDB259A5}"/>
    <cellStyle name="Millares 39 4 4" xfId="15897" xr:uid="{8517A713-611D-4598-963A-03D0A484CF33}"/>
    <cellStyle name="Millares 39 4 4 2" xfId="20370" xr:uid="{E546DEB9-7B61-47B4-BCC6-29D681DB7717}"/>
    <cellStyle name="Millares 39 4 4 2 2" xfId="29320" xr:uid="{7B71F804-B171-43F8-A2B5-67A1A0427CA0}"/>
    <cellStyle name="Millares 39 4 4 3" xfId="24847" xr:uid="{1EAFEDB3-FC89-4FB0-9B3B-ACA54552C859}"/>
    <cellStyle name="Millares 39 4 5" xfId="18121" xr:uid="{F966664C-0EF7-44DE-8201-CABCC47307FA}"/>
    <cellStyle name="Millares 39 4 5 2" xfId="27071" xr:uid="{84760372-BBB1-408D-89BD-25F7B8E80721}"/>
    <cellStyle name="Millares 39 4 6" xfId="22598" xr:uid="{592A6C61-F658-43CF-979A-65B07634A211}"/>
    <cellStyle name="Millares 39 5" xfId="13922" xr:uid="{37A11128-EA34-4195-A4D2-91D0D515F32B}"/>
    <cellStyle name="Millares 39 5 2" xfId="15039" xr:uid="{817E60D4-02FF-4B64-A5AA-E09F9F50B3E6}"/>
    <cellStyle name="Millares 39 5 2 2" xfId="17288" xr:uid="{BAF564E5-9535-4169-A6DE-88258AA3F005}"/>
    <cellStyle name="Millares 39 5 2 2 2" xfId="21761" xr:uid="{FBAC35EC-99B3-4916-AD6B-D22FB634D643}"/>
    <cellStyle name="Millares 39 5 2 2 2 2" xfId="30711" xr:uid="{573EA030-4649-41DE-B5AE-44417BCF4DFC}"/>
    <cellStyle name="Millares 39 5 2 2 3" xfId="26238" xr:uid="{8D9EFA2B-05CA-4004-AE00-7882DC03D1E4}"/>
    <cellStyle name="Millares 39 5 2 3" xfId="19512" xr:uid="{9E0A5B2C-831F-4B2C-8506-3986B90B2C0A}"/>
    <cellStyle name="Millares 39 5 2 3 2" xfId="28462" xr:uid="{133E2EF5-3696-4096-BA93-384FD447717B}"/>
    <cellStyle name="Millares 39 5 2 4" xfId="23989" xr:uid="{06CC3CCD-6286-435D-8F02-99B3C2E6C2A7}"/>
    <cellStyle name="Millares 39 5 3" xfId="16171" xr:uid="{A1C3B969-3649-4349-AF94-92F23B8749DF}"/>
    <cellStyle name="Millares 39 5 3 2" xfId="20644" xr:uid="{E6630FFF-77A8-444F-A150-EDC674C1ABD5}"/>
    <cellStyle name="Millares 39 5 3 2 2" xfId="29594" xr:uid="{1E0DE64C-A28D-4C42-B37C-A8DB1A2119F5}"/>
    <cellStyle name="Millares 39 5 3 3" xfId="25121" xr:uid="{2AEFA30A-6A7C-415A-B174-58EBF9B3E9D7}"/>
    <cellStyle name="Millares 39 5 4" xfId="18395" xr:uid="{118BDB5D-D173-465D-96F3-6687610CF9A7}"/>
    <cellStyle name="Millares 39 5 4 2" xfId="27345" xr:uid="{F2F4E64A-EE80-471A-84E5-42EA5FA5CFA4}"/>
    <cellStyle name="Millares 39 5 5" xfId="22872" xr:uid="{9555831F-8400-4D16-8519-345535F5754A}"/>
    <cellStyle name="Millares 39 6" xfId="14485" xr:uid="{D6B49B9F-42F3-47CA-9C27-E7F23CC2C2C4}"/>
    <cellStyle name="Millares 39 6 2" xfId="16734" xr:uid="{3442FDAF-010D-4229-A105-BC522D58BD0D}"/>
    <cellStyle name="Millares 39 6 2 2" xfId="21207" xr:uid="{835D8B17-79D8-47EC-B36C-D944B4EF7E71}"/>
    <cellStyle name="Millares 39 6 2 2 2" xfId="30157" xr:uid="{A3FA4EAD-FE57-4C51-BC84-26D44BFEF9AD}"/>
    <cellStyle name="Millares 39 6 2 3" xfId="25684" xr:uid="{C0C27DBA-DC72-4F3E-B90C-C1FC06E2250E}"/>
    <cellStyle name="Millares 39 6 3" xfId="18958" xr:uid="{406F7FD1-140F-435E-8F48-B66473889D68}"/>
    <cellStyle name="Millares 39 6 3 2" xfId="27908" xr:uid="{37681B23-72E2-40DE-8DFA-44DD54414CE9}"/>
    <cellStyle name="Millares 39 6 4" xfId="23435" xr:uid="{59854323-BD41-4439-9B6F-3B1443A29D43}"/>
    <cellStyle name="Millares 39 7" xfId="15617" xr:uid="{F0CCA19F-8C34-4127-92E4-2D2FB137857F}"/>
    <cellStyle name="Millares 39 7 2" xfId="20090" xr:uid="{EB7EF610-29F6-4E2B-B12C-6B6B82AF274D}"/>
    <cellStyle name="Millares 39 7 2 2" xfId="29040" xr:uid="{BCB34B59-496D-4090-944B-0ED5EEF9763B}"/>
    <cellStyle name="Millares 39 7 3" xfId="24567" xr:uid="{D8919B4B-12DB-4540-AC38-EAE3BBCF617C}"/>
    <cellStyle name="Millares 39 8" xfId="17841" xr:uid="{B688E5A7-3D86-489C-B4B1-1BEF5B9ACB6A}"/>
    <cellStyle name="Millares 39 8 2" xfId="26791" xr:uid="{BA1B63EF-36A5-4D2F-8156-53A435100D56}"/>
    <cellStyle name="Millares 39 9" xfId="22318" xr:uid="{C91E188F-7DA2-48C5-9805-FFDEACC1D60C}"/>
    <cellStyle name="Millares 4" xfId="17" xr:uid="{00000000-0005-0000-0000-00000F000000}"/>
    <cellStyle name="Millares 4 10" xfId="22284" xr:uid="{F99FFCFE-21DE-4311-8175-FD94FB574F0E}"/>
    <cellStyle name="Millares 4 2" xfId="13348" xr:uid="{CAC5C3E3-4A9B-4740-BEA7-C28D95E86192}"/>
    <cellStyle name="Millares 4 2 2" xfId="13421" xr:uid="{B02CB8CD-ECB5-4891-B70D-551A9FCCF1B8}"/>
    <cellStyle name="Millares 4 2 2 2" xfId="13561" xr:uid="{7979C2C3-F49B-477E-BAA5-E7C12D3A0CDA}"/>
    <cellStyle name="Millares 4 2 2 2 2" xfId="13841" xr:uid="{FA2A9A17-AA1D-47EF-AA8C-EE457A4813FD}"/>
    <cellStyle name="Millares 4 2 2 2 2 2" xfId="14395" xr:uid="{03E0C686-4D05-4A69-BDBD-6FECEBD7BEE5}"/>
    <cellStyle name="Millares 4 2 2 2 2 2 2" xfId="15512" xr:uid="{B1CFF709-9C10-4C29-8765-156BD8FA08F3}"/>
    <cellStyle name="Millares 4 2 2 2 2 2 2 2" xfId="17761" xr:uid="{0386A7F7-6FB8-449E-B60A-6F309FB23F72}"/>
    <cellStyle name="Millares 4 2 2 2 2 2 2 2 2" xfId="22234" xr:uid="{D8783DBE-1FD4-4AD9-89C0-79713F30D5D4}"/>
    <cellStyle name="Millares 4 2 2 2 2 2 2 2 2 2" xfId="31184" xr:uid="{9EB1055D-34AC-4372-B017-A342D95733D2}"/>
    <cellStyle name="Millares 4 2 2 2 2 2 2 2 3" xfId="26711" xr:uid="{94281766-C295-4BBC-B9EF-48FDB56E4504}"/>
    <cellStyle name="Millares 4 2 2 2 2 2 2 3" xfId="19985" xr:uid="{E8CF64C2-84D7-41E9-981F-33629065A47C}"/>
    <cellStyle name="Millares 4 2 2 2 2 2 2 3 2" xfId="28935" xr:uid="{CEDCB2B2-7071-40BB-8592-2C876DA90CC9}"/>
    <cellStyle name="Millares 4 2 2 2 2 2 2 4" xfId="24462" xr:uid="{63CA1B63-0F90-4E4B-ADB4-1388CE521D8B}"/>
    <cellStyle name="Millares 4 2 2 2 2 2 3" xfId="16644" xr:uid="{F5A035E1-C5AD-4E06-9DD7-B2C02A64C640}"/>
    <cellStyle name="Millares 4 2 2 2 2 2 3 2" xfId="21117" xr:uid="{C4027537-3BFC-4B56-9370-C23123D0EC7B}"/>
    <cellStyle name="Millares 4 2 2 2 2 2 3 2 2" xfId="30067" xr:uid="{C13A8BC6-3E37-4B8E-8B1F-7EEEF45854E9}"/>
    <cellStyle name="Millares 4 2 2 2 2 2 3 3" xfId="25594" xr:uid="{98490DEF-5900-4513-B3E8-3493B3FA7C65}"/>
    <cellStyle name="Millares 4 2 2 2 2 2 4" xfId="18868" xr:uid="{FD9C2380-3157-4072-8916-5D46E468DE1F}"/>
    <cellStyle name="Millares 4 2 2 2 2 2 4 2" xfId="27818" xr:uid="{466BCDCE-B135-48D1-9BF9-5085576DF1BD}"/>
    <cellStyle name="Millares 4 2 2 2 2 2 5" xfId="23345" xr:uid="{853E02D8-36B5-4897-832F-572CD2C889F1}"/>
    <cellStyle name="Millares 4 2 2 2 2 3" xfId="14958" xr:uid="{158D36E6-710C-4C24-93A3-6D2C3EA69982}"/>
    <cellStyle name="Millares 4 2 2 2 2 3 2" xfId="17207" xr:uid="{6ECB382B-B112-4941-9C36-B662110F0E3B}"/>
    <cellStyle name="Millares 4 2 2 2 2 3 2 2" xfId="21680" xr:uid="{EA52A33A-44FC-48A4-B639-7E3A52DAABC4}"/>
    <cellStyle name="Millares 4 2 2 2 2 3 2 2 2" xfId="30630" xr:uid="{6E84A5DB-43B7-426C-B866-E1F7E41EAB48}"/>
    <cellStyle name="Millares 4 2 2 2 2 3 2 3" xfId="26157" xr:uid="{410E3AE2-6BB2-4188-A4B8-A87927F708C3}"/>
    <cellStyle name="Millares 4 2 2 2 2 3 3" xfId="19431" xr:uid="{9D0D3BD6-FEF6-422C-9797-BDD5655A047A}"/>
    <cellStyle name="Millares 4 2 2 2 2 3 3 2" xfId="28381" xr:uid="{6AFFA25A-231B-4189-8D50-501559061B03}"/>
    <cellStyle name="Millares 4 2 2 2 2 3 4" xfId="23908" xr:uid="{103AFC96-48B9-4527-A9A2-7458AE3BC78D}"/>
    <cellStyle name="Millares 4 2 2 2 2 4" xfId="16090" xr:uid="{A26BED5B-4569-428E-B50C-A8818CB6776B}"/>
    <cellStyle name="Millares 4 2 2 2 2 4 2" xfId="20563" xr:uid="{1E8D447A-7D67-4299-A6AC-6C79E1E28C2B}"/>
    <cellStyle name="Millares 4 2 2 2 2 4 2 2" xfId="29513" xr:uid="{52C78833-AFDD-4354-8D22-3171BDB5E924}"/>
    <cellStyle name="Millares 4 2 2 2 2 4 3" xfId="25040" xr:uid="{020AB0BC-0737-49B0-A116-16F3277F0894}"/>
    <cellStyle name="Millares 4 2 2 2 2 5" xfId="18314" xr:uid="{1A9F113F-BA1A-4250-A174-4E59E433A2F2}"/>
    <cellStyle name="Millares 4 2 2 2 2 5 2" xfId="27264" xr:uid="{34C4614F-9AA5-4E8A-BE0B-CE3AC1CC2666}"/>
    <cellStyle name="Millares 4 2 2 2 2 6" xfId="22791" xr:uid="{93D6DAA8-48AE-4CCE-A0FC-E8BC39D241F2}"/>
    <cellStyle name="Millares 4 2 2 2 3" xfId="14115" xr:uid="{EB614E0B-11DD-4DF6-9578-96BE2B116E90}"/>
    <cellStyle name="Millares 4 2 2 2 3 2" xfId="15232" xr:uid="{88D36A42-BF87-405C-98DA-14D261213CC7}"/>
    <cellStyle name="Millares 4 2 2 2 3 2 2" xfId="17481" xr:uid="{0A8AB60B-9AEC-422F-B994-5DDADB2AE972}"/>
    <cellStyle name="Millares 4 2 2 2 3 2 2 2" xfId="21954" xr:uid="{F04E5929-9AB5-4965-AE27-BF0841EA1DE8}"/>
    <cellStyle name="Millares 4 2 2 2 3 2 2 2 2" xfId="30904" xr:uid="{60E2EBA2-7BEB-4DDB-983A-0D807C01A611}"/>
    <cellStyle name="Millares 4 2 2 2 3 2 2 3" xfId="26431" xr:uid="{57046122-9640-4A46-920A-9563B4040AAD}"/>
    <cellStyle name="Millares 4 2 2 2 3 2 3" xfId="19705" xr:uid="{53B6DC35-8B9A-40D8-900F-A9F78461A9B2}"/>
    <cellStyle name="Millares 4 2 2 2 3 2 3 2" xfId="28655" xr:uid="{5DC152D0-D1C3-492A-B498-6E13776E741B}"/>
    <cellStyle name="Millares 4 2 2 2 3 2 4" xfId="24182" xr:uid="{33F6016F-F076-4EB8-B352-8206B5524F08}"/>
    <cellStyle name="Millares 4 2 2 2 3 3" xfId="16364" xr:uid="{E565295A-AA30-4931-AE3E-D50017952A97}"/>
    <cellStyle name="Millares 4 2 2 2 3 3 2" xfId="20837" xr:uid="{1D9A7A57-4442-4049-B03A-A9AE9C41A0BF}"/>
    <cellStyle name="Millares 4 2 2 2 3 3 2 2" xfId="29787" xr:uid="{1A601230-6B43-4092-9694-36118EBB3964}"/>
    <cellStyle name="Millares 4 2 2 2 3 3 3" xfId="25314" xr:uid="{CE443F3D-7BC3-4C00-BC32-24A1DBEC5A89}"/>
    <cellStyle name="Millares 4 2 2 2 3 4" xfId="18588" xr:uid="{1FDA9615-77CE-43F8-B5AA-5D81350D2DAB}"/>
    <cellStyle name="Millares 4 2 2 2 3 4 2" xfId="27538" xr:uid="{D43ABDC6-0A71-4059-B51E-8B431BBC52DC}"/>
    <cellStyle name="Millares 4 2 2 2 3 5" xfId="23065" xr:uid="{4F3F3D05-AC90-46BA-BB01-109892F560DC}"/>
    <cellStyle name="Millares 4 2 2 2 4" xfId="14678" xr:uid="{9007EA11-5593-4627-97BD-B94FE691EB84}"/>
    <cellStyle name="Millares 4 2 2 2 4 2" xfId="16927" xr:uid="{2CCC20B8-BCF4-48ED-92FD-E6919B6D788E}"/>
    <cellStyle name="Millares 4 2 2 2 4 2 2" xfId="21400" xr:uid="{817021C9-B881-4126-B2A8-406FC2B82638}"/>
    <cellStyle name="Millares 4 2 2 2 4 2 2 2" xfId="30350" xr:uid="{A85CFE9B-E4F9-4DA4-82E4-352EE5675111}"/>
    <cellStyle name="Millares 4 2 2 2 4 2 3" xfId="25877" xr:uid="{A23BC92A-D1CE-49E6-8044-66566AEBE6FD}"/>
    <cellStyle name="Millares 4 2 2 2 4 3" xfId="19151" xr:uid="{6E853681-E4EF-441C-8BDD-D906C8ED2EC1}"/>
    <cellStyle name="Millares 4 2 2 2 4 3 2" xfId="28101" xr:uid="{067940AD-E5E1-46C5-B6B3-9D764EBBE875}"/>
    <cellStyle name="Millares 4 2 2 2 4 4" xfId="23628" xr:uid="{71CFED2D-D37A-4215-A3A9-6DC91715713D}"/>
    <cellStyle name="Millares 4 2 2 2 5" xfId="15810" xr:uid="{0902DE72-449A-43B8-BD47-9897183E9646}"/>
    <cellStyle name="Millares 4 2 2 2 5 2" xfId="20283" xr:uid="{8F260A8E-B4D3-48B0-BFB8-EFD05A2B9348}"/>
    <cellStyle name="Millares 4 2 2 2 5 2 2" xfId="29233" xr:uid="{6966229E-3985-4278-8F75-881D2D9AC2C0}"/>
    <cellStyle name="Millares 4 2 2 2 5 3" xfId="24760" xr:uid="{E67736CA-20E5-41EC-BBE3-BA7BF75A6821}"/>
    <cellStyle name="Millares 4 2 2 2 6" xfId="18034" xr:uid="{925650E1-0B97-4D2E-A01C-B4C0058518E2}"/>
    <cellStyle name="Millares 4 2 2 2 6 2" xfId="26984" xr:uid="{0E193CFD-8E56-4456-AFD7-56531AB0409D}"/>
    <cellStyle name="Millares 4 2 2 2 7" xfId="22511" xr:uid="{A131949E-7132-4513-AE13-ADF22F60B062}"/>
    <cellStyle name="Millares 4 2 2 3" xfId="13701" xr:uid="{BE8006D8-FF8E-467D-B19C-76B25391DB6E}"/>
    <cellStyle name="Millares 4 2 2 3 2" xfId="14255" xr:uid="{18CE0D0C-2549-44CA-8601-7C51ABD1AACF}"/>
    <cellStyle name="Millares 4 2 2 3 2 2" xfId="15372" xr:uid="{ED489EA3-8E19-4CFD-845D-6B21ED9C7D1B}"/>
    <cellStyle name="Millares 4 2 2 3 2 2 2" xfId="17621" xr:uid="{D899DEC7-D720-4BF8-838C-81CE394A457E}"/>
    <cellStyle name="Millares 4 2 2 3 2 2 2 2" xfId="22094" xr:uid="{60A906FF-534C-452E-AE9B-0E8C037BB6B7}"/>
    <cellStyle name="Millares 4 2 2 3 2 2 2 2 2" xfId="31044" xr:uid="{952CB5F6-C885-4EEF-9F04-74651B12539C}"/>
    <cellStyle name="Millares 4 2 2 3 2 2 2 3" xfId="26571" xr:uid="{268F9D6B-BEB2-4040-B834-84DE124CA4A8}"/>
    <cellStyle name="Millares 4 2 2 3 2 2 3" xfId="19845" xr:uid="{6050E7F4-E447-4587-8795-A7130026A556}"/>
    <cellStyle name="Millares 4 2 2 3 2 2 3 2" xfId="28795" xr:uid="{9BEE8858-9A05-4F54-AF56-EEB639EB1F29}"/>
    <cellStyle name="Millares 4 2 2 3 2 2 4" xfId="24322" xr:uid="{E21B4FFE-30A4-43B8-89DF-07103127181A}"/>
    <cellStyle name="Millares 4 2 2 3 2 3" xfId="16504" xr:uid="{C037D07A-0DE6-4F51-AE73-A2A063C36D0B}"/>
    <cellStyle name="Millares 4 2 2 3 2 3 2" xfId="20977" xr:uid="{DE29D6B7-2F6A-4E70-9551-A43DF21F4C23}"/>
    <cellStyle name="Millares 4 2 2 3 2 3 2 2" xfId="29927" xr:uid="{71788CAD-5DE5-441C-AFCE-9F0FC73DA15B}"/>
    <cellStyle name="Millares 4 2 2 3 2 3 3" xfId="25454" xr:uid="{5730E88D-9A07-40C9-B263-2AA8415D1C5C}"/>
    <cellStyle name="Millares 4 2 2 3 2 4" xfId="18728" xr:uid="{99257768-A70B-47AC-AF60-8DFCFAB2C5B0}"/>
    <cellStyle name="Millares 4 2 2 3 2 4 2" xfId="27678" xr:uid="{4C4AD6F7-02F7-48C7-905D-1FA299F305BA}"/>
    <cellStyle name="Millares 4 2 2 3 2 5" xfId="23205" xr:uid="{641BAF05-DA45-4DDD-BF94-458767E60626}"/>
    <cellStyle name="Millares 4 2 2 3 3" xfId="14818" xr:uid="{14B93FC3-7147-4ABD-9E13-4C95DBF6096C}"/>
    <cellStyle name="Millares 4 2 2 3 3 2" xfId="17067" xr:uid="{523257DF-3F8F-4A99-B8B5-234A5DB1879A}"/>
    <cellStyle name="Millares 4 2 2 3 3 2 2" xfId="21540" xr:uid="{B9E587CD-6CCE-4401-B9AB-C7D05ECD729B}"/>
    <cellStyle name="Millares 4 2 2 3 3 2 2 2" xfId="30490" xr:uid="{687CA568-1E30-4E12-A6A1-16AB9D136EF3}"/>
    <cellStyle name="Millares 4 2 2 3 3 2 3" xfId="26017" xr:uid="{511BD56E-6109-4984-88B5-EA700D1A2690}"/>
    <cellStyle name="Millares 4 2 2 3 3 3" xfId="19291" xr:uid="{B5105BEA-D6D5-47F3-B773-6C324406C63D}"/>
    <cellStyle name="Millares 4 2 2 3 3 3 2" xfId="28241" xr:uid="{C72555BB-B180-4880-868F-A192DE6CD20A}"/>
    <cellStyle name="Millares 4 2 2 3 3 4" xfId="23768" xr:uid="{D47498CE-0194-48ED-80B6-069C4620F491}"/>
    <cellStyle name="Millares 4 2 2 3 4" xfId="15950" xr:uid="{47B987F9-A10A-424C-A3C2-68B79852C13D}"/>
    <cellStyle name="Millares 4 2 2 3 4 2" xfId="20423" xr:uid="{8967F3D2-50A3-48B8-AD05-B2BF834FBE07}"/>
    <cellStyle name="Millares 4 2 2 3 4 2 2" xfId="29373" xr:uid="{D21A1C7C-301C-4E1B-859A-140BEA64B95A}"/>
    <cellStyle name="Millares 4 2 2 3 4 3" xfId="24900" xr:uid="{B40B6B0C-C771-4990-AA1A-D3E5D0576619}"/>
    <cellStyle name="Millares 4 2 2 3 5" xfId="18174" xr:uid="{4DD5E561-A65E-42EB-983B-3B2F1CE33691}"/>
    <cellStyle name="Millares 4 2 2 3 5 2" xfId="27124" xr:uid="{C92599D9-BE49-4740-8804-151F741E3FC5}"/>
    <cellStyle name="Millares 4 2 2 3 6" xfId="22651" xr:uid="{F96D7045-8781-4CD0-8D2B-2A5AB3B56297}"/>
    <cellStyle name="Millares 4 2 2 4" xfId="13975" xr:uid="{7A15E7D6-A999-41BA-811B-47454244E5C0}"/>
    <cellStyle name="Millares 4 2 2 4 2" xfId="15092" xr:uid="{4F6DAC13-E4AA-4839-A827-62B7A7662B2A}"/>
    <cellStyle name="Millares 4 2 2 4 2 2" xfId="17341" xr:uid="{D0DCC1C4-DCE7-4BD9-B6F6-695B9431E875}"/>
    <cellStyle name="Millares 4 2 2 4 2 2 2" xfId="21814" xr:uid="{4B5373E5-1146-4B7B-B404-31E36BA6449F}"/>
    <cellStyle name="Millares 4 2 2 4 2 2 2 2" xfId="30764" xr:uid="{DDE7B4EE-B1C9-4EC4-B27F-B9915FDE536A}"/>
    <cellStyle name="Millares 4 2 2 4 2 2 3" xfId="26291" xr:uid="{C45BDF77-ACEF-4DB3-B776-A65C6913907F}"/>
    <cellStyle name="Millares 4 2 2 4 2 3" xfId="19565" xr:uid="{8F704E21-2652-4E9A-B11C-C24D094E8B2D}"/>
    <cellStyle name="Millares 4 2 2 4 2 3 2" xfId="28515" xr:uid="{B4064762-4932-4610-BE8E-368389C5A082}"/>
    <cellStyle name="Millares 4 2 2 4 2 4" xfId="24042" xr:uid="{F8146FED-763B-47A2-9348-CA4A29C7AE9D}"/>
    <cellStyle name="Millares 4 2 2 4 3" xfId="16224" xr:uid="{3D8AF1B0-15A2-4317-AC38-A5374AC78A0A}"/>
    <cellStyle name="Millares 4 2 2 4 3 2" xfId="20697" xr:uid="{D10814F5-C577-4F72-8F24-83DABD40EFD2}"/>
    <cellStyle name="Millares 4 2 2 4 3 2 2" xfId="29647" xr:uid="{6BE0F998-E989-4946-9811-7F2B51C0454D}"/>
    <cellStyle name="Millares 4 2 2 4 3 3" xfId="25174" xr:uid="{399FCB56-3DC4-455F-9BD4-195C3D94ECBE}"/>
    <cellStyle name="Millares 4 2 2 4 4" xfId="18448" xr:uid="{6FE1E128-92C9-4317-836C-3FABA58F7AF0}"/>
    <cellStyle name="Millares 4 2 2 4 4 2" xfId="27398" xr:uid="{55B6AD34-404F-45A5-840E-FE5626C673E6}"/>
    <cellStyle name="Millares 4 2 2 4 5" xfId="22925" xr:uid="{EFC8EA7E-9893-4677-AE73-F9E815B478B7}"/>
    <cellStyle name="Millares 4 2 2 5" xfId="14538" xr:uid="{8CBD6F47-91B7-4CA6-AEED-A776F097AEE8}"/>
    <cellStyle name="Millares 4 2 2 5 2" xfId="16787" xr:uid="{93F4A04F-A1A8-4423-82E8-43EE99AA6163}"/>
    <cellStyle name="Millares 4 2 2 5 2 2" xfId="21260" xr:uid="{C5879949-3962-43C2-B6AE-5788F0B8BEDC}"/>
    <cellStyle name="Millares 4 2 2 5 2 2 2" xfId="30210" xr:uid="{06A9F233-8DAF-4B05-9F77-3142C4FE1B5C}"/>
    <cellStyle name="Millares 4 2 2 5 2 3" xfId="25737" xr:uid="{5D76A54A-F9C8-4232-B5C9-69D4CB003557}"/>
    <cellStyle name="Millares 4 2 2 5 3" xfId="19011" xr:uid="{93BC3D8F-4720-4C52-80D1-29E6B461AF3F}"/>
    <cellStyle name="Millares 4 2 2 5 3 2" xfId="27961" xr:uid="{82A81023-59FA-473D-B439-A55B74647340}"/>
    <cellStyle name="Millares 4 2 2 5 4" xfId="23488" xr:uid="{A93C1C50-1FB9-49F9-A174-A358C033A8D3}"/>
    <cellStyle name="Millares 4 2 2 6" xfId="15670" xr:uid="{890555A8-8EB6-4964-9D79-EB4DFCCC81BF}"/>
    <cellStyle name="Millares 4 2 2 6 2" xfId="20143" xr:uid="{A46EB311-9903-4C4A-870F-023082ED29C9}"/>
    <cellStyle name="Millares 4 2 2 6 2 2" xfId="29093" xr:uid="{23CE2BBD-2DB1-4816-B6EC-574F5C6C67CC}"/>
    <cellStyle name="Millares 4 2 2 6 3" xfId="24620" xr:uid="{4312AAF9-7268-4BC2-A97B-079539F191DA}"/>
    <cellStyle name="Millares 4 2 2 7" xfId="17894" xr:uid="{9F70E1F8-9B45-467C-ADE0-8D7389E58838}"/>
    <cellStyle name="Millares 4 2 2 7 2" xfId="26844" xr:uid="{257C07BF-DCFF-4DF5-8738-88D5EBFD598E}"/>
    <cellStyle name="Millares 4 2 2 8" xfId="22371" xr:uid="{19C53898-C7A1-42F3-B81B-26FEDC5A5C5A}"/>
    <cellStyle name="Millares 4 2 3" xfId="13488" xr:uid="{3C60E62D-7AA8-4CB8-8943-FB8F3CEA3226}"/>
    <cellStyle name="Millares 4 2 3 2" xfId="13768" xr:uid="{F0EBD1F3-83E0-4B75-AD18-15DD2635EFF6}"/>
    <cellStyle name="Millares 4 2 3 2 2" xfId="14322" xr:uid="{A2393818-2593-43F8-8661-28E09EA0BF40}"/>
    <cellStyle name="Millares 4 2 3 2 2 2" xfId="15439" xr:uid="{0C57CBB5-B556-4C1B-800C-948F47994CCA}"/>
    <cellStyle name="Millares 4 2 3 2 2 2 2" xfId="17688" xr:uid="{2F226CD3-9D60-4F18-973D-E237FA909BA4}"/>
    <cellStyle name="Millares 4 2 3 2 2 2 2 2" xfId="22161" xr:uid="{5442D819-3AF6-451C-8E57-696C64438B11}"/>
    <cellStyle name="Millares 4 2 3 2 2 2 2 2 2" xfId="31111" xr:uid="{62FCCB95-E34E-427F-A424-545AF54AE8CB}"/>
    <cellStyle name="Millares 4 2 3 2 2 2 2 3" xfId="26638" xr:uid="{B67F6F69-A04E-4B39-BC31-5B5FFEFAACE8}"/>
    <cellStyle name="Millares 4 2 3 2 2 2 3" xfId="19912" xr:uid="{5EFBB341-BBA0-437A-A5A3-DE5F712DE29A}"/>
    <cellStyle name="Millares 4 2 3 2 2 2 3 2" xfId="28862" xr:uid="{69034F62-6BC0-43C0-8143-66D187CFEEC2}"/>
    <cellStyle name="Millares 4 2 3 2 2 2 4" xfId="24389" xr:uid="{A009CB11-707C-4F68-9B9D-D275E63EF009}"/>
    <cellStyle name="Millares 4 2 3 2 2 3" xfId="16571" xr:uid="{53BC71D5-5CB0-42CD-92DA-29F02D4DAB8B}"/>
    <cellStyle name="Millares 4 2 3 2 2 3 2" xfId="21044" xr:uid="{DF181F9E-9559-4275-9A16-5876419FF1AF}"/>
    <cellStyle name="Millares 4 2 3 2 2 3 2 2" xfId="29994" xr:uid="{D777316C-F95A-4710-8566-6E17CCF89F0D}"/>
    <cellStyle name="Millares 4 2 3 2 2 3 3" xfId="25521" xr:uid="{CB015366-9629-49E5-A3C0-C8311BEC49FA}"/>
    <cellStyle name="Millares 4 2 3 2 2 4" xfId="18795" xr:uid="{3ADED0A8-ED01-403A-9C1C-8514DEBE392F}"/>
    <cellStyle name="Millares 4 2 3 2 2 4 2" xfId="27745" xr:uid="{DAC71B71-DD33-43E3-831B-AFF123021315}"/>
    <cellStyle name="Millares 4 2 3 2 2 5" xfId="23272" xr:uid="{1B7D646A-9954-481D-945E-26EA69DD1286}"/>
    <cellStyle name="Millares 4 2 3 2 3" xfId="14885" xr:uid="{34892B00-E345-4972-BD6C-79435A72A909}"/>
    <cellStyle name="Millares 4 2 3 2 3 2" xfId="17134" xr:uid="{DED31F25-4EBC-47FD-811F-4FA5464F8A48}"/>
    <cellStyle name="Millares 4 2 3 2 3 2 2" xfId="21607" xr:uid="{0780C8C4-BB13-4602-93DE-6B9ABFE5B436}"/>
    <cellStyle name="Millares 4 2 3 2 3 2 2 2" xfId="30557" xr:uid="{E499DE11-5096-4E70-96F6-5B6EF96F48EB}"/>
    <cellStyle name="Millares 4 2 3 2 3 2 3" xfId="26084" xr:uid="{53F96AC3-6999-4BD1-9AA4-580931625467}"/>
    <cellStyle name="Millares 4 2 3 2 3 3" xfId="19358" xr:uid="{2AA930A9-F90E-458F-B1FD-727A18A495C8}"/>
    <cellStyle name="Millares 4 2 3 2 3 3 2" xfId="28308" xr:uid="{831CFC06-8080-4DBC-9D08-8DC652312914}"/>
    <cellStyle name="Millares 4 2 3 2 3 4" xfId="23835" xr:uid="{F4183132-D688-446C-8305-D53FDA00EA67}"/>
    <cellStyle name="Millares 4 2 3 2 4" xfId="16017" xr:uid="{320D62AD-4247-4607-AD41-ADF7008B8CBD}"/>
    <cellStyle name="Millares 4 2 3 2 4 2" xfId="20490" xr:uid="{697C6A78-893C-44DF-B929-F69D8BE762E5}"/>
    <cellStyle name="Millares 4 2 3 2 4 2 2" xfId="29440" xr:uid="{2960D199-0C06-4162-9FD1-6C7290095D0D}"/>
    <cellStyle name="Millares 4 2 3 2 4 3" xfId="24967" xr:uid="{8D259B6A-BB33-43FC-BBA8-8FCC6EECF2AA}"/>
    <cellStyle name="Millares 4 2 3 2 5" xfId="18241" xr:uid="{3DF88B72-4D6C-4065-A7E7-2C4CA84E4C0E}"/>
    <cellStyle name="Millares 4 2 3 2 5 2" xfId="27191" xr:uid="{33AA263F-0F9D-4183-A66E-2EBAFA1DA985}"/>
    <cellStyle name="Millares 4 2 3 2 6" xfId="22718" xr:uid="{01B8A1B5-80FF-490E-9B6F-0A53D4394ECF}"/>
    <cellStyle name="Millares 4 2 3 3" xfId="14042" xr:uid="{A1CA8977-BD2C-4936-AEFF-F22A208BA698}"/>
    <cellStyle name="Millares 4 2 3 3 2" xfId="15159" xr:uid="{54B8BFD3-85F2-4CE6-97AC-D2B9269E0D83}"/>
    <cellStyle name="Millares 4 2 3 3 2 2" xfId="17408" xr:uid="{057C9955-DBFE-4C80-B231-060B7869C76D}"/>
    <cellStyle name="Millares 4 2 3 3 2 2 2" xfId="21881" xr:uid="{96992EBC-D564-4BCF-9D07-321305373636}"/>
    <cellStyle name="Millares 4 2 3 3 2 2 2 2" xfId="30831" xr:uid="{0B315E6A-EC25-420A-B41C-BC412B2DD4A9}"/>
    <cellStyle name="Millares 4 2 3 3 2 2 3" xfId="26358" xr:uid="{CD4F6C8E-A3DB-4E52-A01F-74BECDE5771B}"/>
    <cellStyle name="Millares 4 2 3 3 2 3" xfId="19632" xr:uid="{BCC63D3E-3EA6-4021-B3FD-15E3E8987A92}"/>
    <cellStyle name="Millares 4 2 3 3 2 3 2" xfId="28582" xr:uid="{E7AB40F0-D08C-4CC9-A03A-4A0B277D7ED7}"/>
    <cellStyle name="Millares 4 2 3 3 2 4" xfId="24109" xr:uid="{D0AE8A98-CCF6-49EF-AF63-6AD16C86BEEF}"/>
    <cellStyle name="Millares 4 2 3 3 3" xfId="16291" xr:uid="{7C6B3886-995D-41C7-A7C7-B23383DE4D38}"/>
    <cellStyle name="Millares 4 2 3 3 3 2" xfId="20764" xr:uid="{69074112-1DC5-49D9-A53A-0A297C584A1B}"/>
    <cellStyle name="Millares 4 2 3 3 3 2 2" xfId="29714" xr:uid="{C6FF5F3F-6184-4DE3-8867-BB19B369B2A6}"/>
    <cellStyle name="Millares 4 2 3 3 3 3" xfId="25241" xr:uid="{9FC31C24-9270-4AFB-BB0E-5C22498C02B3}"/>
    <cellStyle name="Millares 4 2 3 3 4" xfId="18515" xr:uid="{F7B75576-0C40-41CD-B636-2F2ADEDD0B29}"/>
    <cellStyle name="Millares 4 2 3 3 4 2" xfId="27465" xr:uid="{D672431B-671B-4ED1-A4D9-D72794A1AB13}"/>
    <cellStyle name="Millares 4 2 3 3 5" xfId="22992" xr:uid="{32B8ABFD-DA2E-41F8-91EC-85081B19F05E}"/>
    <cellStyle name="Millares 4 2 3 4" xfId="14605" xr:uid="{819C4480-7A97-436C-AA85-AFD5DE17697C}"/>
    <cellStyle name="Millares 4 2 3 4 2" xfId="16854" xr:uid="{1354BDC8-A1A6-4F42-95BB-FF06ABA0DBD3}"/>
    <cellStyle name="Millares 4 2 3 4 2 2" xfId="21327" xr:uid="{08509DBA-C855-4C30-BFAE-788A2EBA3F33}"/>
    <cellStyle name="Millares 4 2 3 4 2 2 2" xfId="30277" xr:uid="{A7B4C1B7-CF2C-4A17-A7FE-09F686640ABF}"/>
    <cellStyle name="Millares 4 2 3 4 2 3" xfId="25804" xr:uid="{FC2F217E-3AAE-4A23-938E-97F1861E1714}"/>
    <cellStyle name="Millares 4 2 3 4 3" xfId="19078" xr:uid="{EACB771A-4A74-438D-94A1-88BE2488BC5F}"/>
    <cellStyle name="Millares 4 2 3 4 3 2" xfId="28028" xr:uid="{9D16526B-A057-49EE-9532-20D411E45C9A}"/>
    <cellStyle name="Millares 4 2 3 4 4" xfId="23555" xr:uid="{9FE7081F-9528-482B-8053-3FFDA81C717F}"/>
    <cellStyle name="Millares 4 2 3 5" xfId="15737" xr:uid="{BB4FA54B-B2C7-4501-ACB6-3EE208456C97}"/>
    <cellStyle name="Millares 4 2 3 5 2" xfId="20210" xr:uid="{9FD72A4D-3435-4D0B-9831-2142054738AB}"/>
    <cellStyle name="Millares 4 2 3 5 2 2" xfId="29160" xr:uid="{74DDF925-2489-4AC5-A5F4-6E5AB23DFA19}"/>
    <cellStyle name="Millares 4 2 3 5 3" xfId="24687" xr:uid="{6A5D277C-5AD2-4826-930B-0BB41EB28177}"/>
    <cellStyle name="Millares 4 2 3 6" xfId="17961" xr:uid="{AD9601EF-728C-450F-90B9-43384B639467}"/>
    <cellStyle name="Millares 4 2 3 6 2" xfId="26911" xr:uid="{2121556E-99FB-4DF2-B93D-7A96BE9AA39D}"/>
    <cellStyle name="Millares 4 2 3 7" xfId="22438" xr:uid="{FAF13CA1-FDA3-45E1-878D-BF76C210BB63}"/>
    <cellStyle name="Millares 4 2 4" xfId="13628" xr:uid="{32134992-040E-4473-AD4C-CB66798CC9EE}"/>
    <cellStyle name="Millares 4 2 4 2" xfId="14182" xr:uid="{6BE82A3B-DA31-4810-ACA8-2643526C7DFA}"/>
    <cellStyle name="Millares 4 2 4 2 2" xfId="15299" xr:uid="{32B03FB7-6C7D-451E-92F7-9742B03E7F2E}"/>
    <cellStyle name="Millares 4 2 4 2 2 2" xfId="17548" xr:uid="{AB7DF22D-628B-448B-808A-761CCCE44924}"/>
    <cellStyle name="Millares 4 2 4 2 2 2 2" xfId="22021" xr:uid="{EEF27FFE-2DC4-4B71-A9F1-985BAA39BF70}"/>
    <cellStyle name="Millares 4 2 4 2 2 2 2 2" xfId="30971" xr:uid="{CADB475D-62EE-4556-AEC9-C5B41509D8EC}"/>
    <cellStyle name="Millares 4 2 4 2 2 2 3" xfId="26498" xr:uid="{D8F1C93C-C586-499D-8532-844CDEB43165}"/>
    <cellStyle name="Millares 4 2 4 2 2 3" xfId="19772" xr:uid="{C72FB4B0-D5ED-4E72-8127-A1CFD4EC7583}"/>
    <cellStyle name="Millares 4 2 4 2 2 3 2" xfId="28722" xr:uid="{CA7E3A9F-1386-40F9-A86D-B539805C17EE}"/>
    <cellStyle name="Millares 4 2 4 2 2 4" xfId="24249" xr:uid="{FB9AB04F-0EC3-4489-B6A3-90B5BA12964E}"/>
    <cellStyle name="Millares 4 2 4 2 3" xfId="16431" xr:uid="{DE69B8EC-61AB-4121-BDA0-31E5683F1FCC}"/>
    <cellStyle name="Millares 4 2 4 2 3 2" xfId="20904" xr:uid="{9032F5CF-E2ED-463F-BFD6-910E0120DFEE}"/>
    <cellStyle name="Millares 4 2 4 2 3 2 2" xfId="29854" xr:uid="{F7FB26F6-2625-4C6D-97C2-9CE4377EF255}"/>
    <cellStyle name="Millares 4 2 4 2 3 3" xfId="25381" xr:uid="{08FB27FD-0D7D-446A-AF74-756853201B28}"/>
    <cellStyle name="Millares 4 2 4 2 4" xfId="18655" xr:uid="{56E4B88B-38DD-4A87-ABB7-C6AAC830D60C}"/>
    <cellStyle name="Millares 4 2 4 2 4 2" xfId="27605" xr:uid="{8620921C-88DF-4A00-B016-162FD815B008}"/>
    <cellStyle name="Millares 4 2 4 2 5" xfId="23132" xr:uid="{B780FC25-0CBF-40A7-B60D-652C24F74F0A}"/>
    <cellStyle name="Millares 4 2 4 3" xfId="14745" xr:uid="{AD4722E7-8214-4FD1-B138-0AE68C70F9BF}"/>
    <cellStyle name="Millares 4 2 4 3 2" xfId="16994" xr:uid="{8D4629F4-4590-40D3-86F0-F9FBAA8742C3}"/>
    <cellStyle name="Millares 4 2 4 3 2 2" xfId="21467" xr:uid="{8D83F594-E0C3-45CA-BE44-0735B081F49E}"/>
    <cellStyle name="Millares 4 2 4 3 2 2 2" xfId="30417" xr:uid="{52512D74-62C1-43C3-9432-55E49722562E}"/>
    <cellStyle name="Millares 4 2 4 3 2 3" xfId="25944" xr:uid="{3EF8AB6C-8F0E-4A99-8680-D324A7A6F351}"/>
    <cellStyle name="Millares 4 2 4 3 3" xfId="19218" xr:uid="{B84B2DB8-8653-4EF9-8EBE-13312FBEDA94}"/>
    <cellStyle name="Millares 4 2 4 3 3 2" xfId="28168" xr:uid="{E3EE4C18-44A7-4366-8927-DD22E207ACA2}"/>
    <cellStyle name="Millares 4 2 4 3 4" xfId="23695" xr:uid="{1EEDA8D6-C282-4747-9303-45B97853AAFF}"/>
    <cellStyle name="Millares 4 2 4 4" xfId="15877" xr:uid="{292FE12C-8955-46C5-8861-1D52CA7E9BA1}"/>
    <cellStyle name="Millares 4 2 4 4 2" xfId="20350" xr:uid="{1B30AB06-F38E-463D-B002-228ACE812BCA}"/>
    <cellStyle name="Millares 4 2 4 4 2 2" xfId="29300" xr:uid="{776FC652-E808-4567-B539-49379095C132}"/>
    <cellStyle name="Millares 4 2 4 4 3" xfId="24827" xr:uid="{613410F9-7C6D-4ED6-92BC-E10D3A8ACA60}"/>
    <cellStyle name="Millares 4 2 4 5" xfId="18101" xr:uid="{81E82AF0-61FD-4FD6-B3E2-C9D693B22D57}"/>
    <cellStyle name="Millares 4 2 4 5 2" xfId="27051" xr:uid="{85B91E98-38F8-4465-9384-D8DB7879424E}"/>
    <cellStyle name="Millares 4 2 4 6" xfId="22578" xr:uid="{55DB3567-A513-440B-84A1-6B02B163678C}"/>
    <cellStyle name="Millares 4 2 5" xfId="13902" xr:uid="{05A91F8C-5DBA-4D98-AE78-D033619A9F80}"/>
    <cellStyle name="Millares 4 2 5 2" xfId="15019" xr:uid="{342CE269-CF0A-4513-8E27-EBA995128F05}"/>
    <cellStyle name="Millares 4 2 5 2 2" xfId="17268" xr:uid="{4E31A6F3-A454-40C8-89A7-9BEA37566FF2}"/>
    <cellStyle name="Millares 4 2 5 2 2 2" xfId="21741" xr:uid="{4F76116B-2267-44A2-95B0-FB2F509E31CC}"/>
    <cellStyle name="Millares 4 2 5 2 2 2 2" xfId="30691" xr:uid="{4B98E9DD-A739-4F63-953C-BE41129A28AF}"/>
    <cellStyle name="Millares 4 2 5 2 2 3" xfId="26218" xr:uid="{BCD29DB9-CA7D-4A70-A441-0FCFC89C2D7A}"/>
    <cellStyle name="Millares 4 2 5 2 3" xfId="19492" xr:uid="{62DEF02B-B1DC-4415-8805-C7D47C781613}"/>
    <cellStyle name="Millares 4 2 5 2 3 2" xfId="28442" xr:uid="{AF3355B1-764E-4652-AF09-7347C2EFFC75}"/>
    <cellStyle name="Millares 4 2 5 2 4" xfId="23969" xr:uid="{49BE7610-01EE-456D-8638-4725C921EC9D}"/>
    <cellStyle name="Millares 4 2 5 3" xfId="16151" xr:uid="{F5D91C41-9575-4EE1-A20F-2A904A2D7FBA}"/>
    <cellStyle name="Millares 4 2 5 3 2" xfId="20624" xr:uid="{055A4043-DDAF-40CA-8BB4-AC9D93A57D1C}"/>
    <cellStyle name="Millares 4 2 5 3 2 2" xfId="29574" xr:uid="{24BBA8CC-856F-46D0-B8B4-5AFDB3D3D542}"/>
    <cellStyle name="Millares 4 2 5 3 3" xfId="25101" xr:uid="{60A83159-A9D0-4B06-B44E-C273EF55D39B}"/>
    <cellStyle name="Millares 4 2 5 4" xfId="18375" xr:uid="{009A4341-68C4-43A9-B358-ADBF973618FA}"/>
    <cellStyle name="Millares 4 2 5 4 2" xfId="27325" xr:uid="{C8E006C3-FEA4-4300-B6F3-BEF330BA95BC}"/>
    <cellStyle name="Millares 4 2 5 5" xfId="22852" xr:uid="{475E0989-D20A-4B1A-8C88-C1C4FF666007}"/>
    <cellStyle name="Millares 4 2 6" xfId="14465" xr:uid="{32B41F03-FBB4-48FB-B6BA-760BF2A48598}"/>
    <cellStyle name="Millares 4 2 6 2" xfId="16714" xr:uid="{E97E5B33-16C7-42B1-B6A7-E4E731B96951}"/>
    <cellStyle name="Millares 4 2 6 2 2" xfId="21187" xr:uid="{B6FBFE6D-E923-4D6F-9E58-7B081A3B4BAE}"/>
    <cellStyle name="Millares 4 2 6 2 2 2" xfId="30137" xr:uid="{869D28CF-C94A-415E-815C-7551C61B08E3}"/>
    <cellStyle name="Millares 4 2 6 2 3" xfId="25664" xr:uid="{CB8B9CB9-458D-4A29-A5A2-0F3AC20D145D}"/>
    <cellStyle name="Millares 4 2 6 3" xfId="18938" xr:uid="{57733A92-A248-4152-94C4-318BD11467B0}"/>
    <cellStyle name="Millares 4 2 6 3 2" xfId="27888" xr:uid="{1ADE8D73-6090-4987-A7B7-1D54216C5F85}"/>
    <cellStyle name="Millares 4 2 6 4" xfId="23415" xr:uid="{F7447138-4BA0-4B90-935D-E6FD1BA0EC5A}"/>
    <cellStyle name="Millares 4 2 7" xfId="15597" xr:uid="{B37E35C7-9BF1-436E-9871-289B54523E1A}"/>
    <cellStyle name="Millares 4 2 7 2" xfId="20070" xr:uid="{2CEF50D7-CA32-4CD6-B88F-E49F0495D9C3}"/>
    <cellStyle name="Millares 4 2 7 2 2" xfId="29020" xr:uid="{9793D000-8040-4523-AE5F-F5C13C548278}"/>
    <cellStyle name="Millares 4 2 7 3" xfId="24547" xr:uid="{17C75500-4295-4AA2-9B27-1B44F9ED48A3}"/>
    <cellStyle name="Millares 4 2 8" xfId="17821" xr:uid="{EDC811FC-6558-4AD4-A5F3-A1E278AA08C9}"/>
    <cellStyle name="Millares 4 2 8 2" xfId="26771" xr:uid="{E16A48D5-5266-4EE3-A9F1-6FDDF9788CA2}"/>
    <cellStyle name="Millares 4 2 9" xfId="22298" xr:uid="{B1B471F8-54E7-4D94-A9FA-58013CD84718}"/>
    <cellStyle name="Millares 4 3" xfId="13398" xr:uid="{6D33D663-05EC-4458-8642-A397350997A9}"/>
    <cellStyle name="Millares 4 3 2" xfId="13538" xr:uid="{6BBCE4DB-F04F-41E9-8C54-5D7A99B0CE2F}"/>
    <cellStyle name="Millares 4 3 2 2" xfId="13818" xr:uid="{15E4751C-0D77-47C8-AF4A-F69EFFFA81B8}"/>
    <cellStyle name="Millares 4 3 2 2 2" xfId="14372" xr:uid="{41702DED-3CF4-4315-BBC9-3C550EC533F8}"/>
    <cellStyle name="Millares 4 3 2 2 2 2" xfId="15489" xr:uid="{349BD7CC-14CD-422E-A6E4-C89B308A2C34}"/>
    <cellStyle name="Millares 4 3 2 2 2 2 2" xfId="17738" xr:uid="{C4ACE136-5B3D-4F95-8461-EDDFAEA87AEE}"/>
    <cellStyle name="Millares 4 3 2 2 2 2 2 2" xfId="22211" xr:uid="{AA70051C-A403-4CB4-9403-66B419F05264}"/>
    <cellStyle name="Millares 4 3 2 2 2 2 2 2 2" xfId="31161" xr:uid="{867BEF0E-A03A-4C1D-AF58-050066A85008}"/>
    <cellStyle name="Millares 4 3 2 2 2 2 2 3" xfId="26688" xr:uid="{E587E71C-F8A7-4173-B67A-32823A97A14A}"/>
    <cellStyle name="Millares 4 3 2 2 2 2 3" xfId="19962" xr:uid="{4A6BC0BB-B3D7-40ED-90C5-3B5638B1A126}"/>
    <cellStyle name="Millares 4 3 2 2 2 2 3 2" xfId="28912" xr:uid="{77FB0476-C3DF-46AD-8B19-6E5A0ACD80E9}"/>
    <cellStyle name="Millares 4 3 2 2 2 2 4" xfId="24439" xr:uid="{D9CC2581-0C84-4BAA-A90B-3800CF45A7AE}"/>
    <cellStyle name="Millares 4 3 2 2 2 3" xfId="16621" xr:uid="{7CF9F04C-23F5-4A47-AD40-AB4753BC57F7}"/>
    <cellStyle name="Millares 4 3 2 2 2 3 2" xfId="21094" xr:uid="{17649D52-CDC0-4747-9469-61EF6DD229D6}"/>
    <cellStyle name="Millares 4 3 2 2 2 3 2 2" xfId="30044" xr:uid="{6142CA62-AF26-4696-AB43-6C69B5987506}"/>
    <cellStyle name="Millares 4 3 2 2 2 3 3" xfId="25571" xr:uid="{6C2BB38B-DB5D-4F1E-A2DA-E655878291AC}"/>
    <cellStyle name="Millares 4 3 2 2 2 4" xfId="18845" xr:uid="{E90990DD-0DED-4926-AF88-919EBE4BF9B2}"/>
    <cellStyle name="Millares 4 3 2 2 2 4 2" xfId="27795" xr:uid="{80A0784D-2A4F-410F-9B74-4D5BB01426DD}"/>
    <cellStyle name="Millares 4 3 2 2 2 5" xfId="23322" xr:uid="{E5A65DFA-D599-445B-813E-F10D4D3C8C78}"/>
    <cellStyle name="Millares 4 3 2 2 3" xfId="14935" xr:uid="{0A99C7B4-FCDD-487A-8B2A-EBE83AAB5F83}"/>
    <cellStyle name="Millares 4 3 2 2 3 2" xfId="17184" xr:uid="{F01EEAD7-85E6-43E1-ABFD-2012F0F043DB}"/>
    <cellStyle name="Millares 4 3 2 2 3 2 2" xfId="21657" xr:uid="{F9621ADF-4A05-4C4D-A963-71897626E94E}"/>
    <cellStyle name="Millares 4 3 2 2 3 2 2 2" xfId="30607" xr:uid="{A6BC42DA-8BF9-4E19-AADA-9A47C76E599F}"/>
    <cellStyle name="Millares 4 3 2 2 3 2 3" xfId="26134" xr:uid="{630D12A0-9461-449B-B05A-02512A9CAABE}"/>
    <cellStyle name="Millares 4 3 2 2 3 3" xfId="19408" xr:uid="{C002A067-FD54-4696-9A28-3508E9980145}"/>
    <cellStyle name="Millares 4 3 2 2 3 3 2" xfId="28358" xr:uid="{1A485DDD-DD79-40CF-B320-A02A8225C379}"/>
    <cellStyle name="Millares 4 3 2 2 3 4" xfId="23885" xr:uid="{13615E86-5E95-4BE0-B3DE-A756856C213C}"/>
    <cellStyle name="Millares 4 3 2 2 4" xfId="16067" xr:uid="{6DB2987B-83CE-4E30-B8B2-C5B3997CA3D3}"/>
    <cellStyle name="Millares 4 3 2 2 4 2" xfId="20540" xr:uid="{CC298DCB-2F3C-445F-904B-4B815E0A2513}"/>
    <cellStyle name="Millares 4 3 2 2 4 2 2" xfId="29490" xr:uid="{A490EFDA-3096-4738-A4B2-66FF878568B5}"/>
    <cellStyle name="Millares 4 3 2 2 4 3" xfId="25017" xr:uid="{CBE70D2A-17C9-4E58-92F9-EE5B6AC21748}"/>
    <cellStyle name="Millares 4 3 2 2 5" xfId="18291" xr:uid="{CB19610B-5734-49F5-953E-993A68F3D347}"/>
    <cellStyle name="Millares 4 3 2 2 5 2" xfId="27241" xr:uid="{DC049ED2-9ED0-422D-BE59-CFF3A5ECC737}"/>
    <cellStyle name="Millares 4 3 2 2 6" xfId="22768" xr:uid="{6FAEC78E-610D-4C18-9C9A-5FBBBA1C8A86}"/>
    <cellStyle name="Millares 4 3 2 3" xfId="14092" xr:uid="{B68B6263-C60C-4F0E-AF34-DC1A6925DF49}"/>
    <cellStyle name="Millares 4 3 2 3 2" xfId="15209" xr:uid="{019B0361-AF13-44DA-BACD-ADCAFE3A9867}"/>
    <cellStyle name="Millares 4 3 2 3 2 2" xfId="17458" xr:uid="{2C5A9DB0-DC19-47ED-A2E7-81386F4A2543}"/>
    <cellStyle name="Millares 4 3 2 3 2 2 2" xfId="21931" xr:uid="{4A31E52A-2C15-42E4-A78D-2BBC937F2C9B}"/>
    <cellStyle name="Millares 4 3 2 3 2 2 2 2" xfId="30881" xr:uid="{CD0CBEC8-6D14-4177-A09F-F5D140113D99}"/>
    <cellStyle name="Millares 4 3 2 3 2 2 3" xfId="26408" xr:uid="{188AADA7-02C8-4054-A289-6BD0B3027786}"/>
    <cellStyle name="Millares 4 3 2 3 2 3" xfId="19682" xr:uid="{7C1563B8-F8EE-43F7-9F49-D04C20AC4FEA}"/>
    <cellStyle name="Millares 4 3 2 3 2 3 2" xfId="28632" xr:uid="{561EAA42-81DC-4CBB-A944-775C9D2C543C}"/>
    <cellStyle name="Millares 4 3 2 3 2 4" xfId="24159" xr:uid="{2063A884-81B7-4689-A4D3-BA8C641D56C8}"/>
    <cellStyle name="Millares 4 3 2 3 3" xfId="16341" xr:uid="{2F95A0D7-14C1-44AF-A382-E821E39A4BD3}"/>
    <cellStyle name="Millares 4 3 2 3 3 2" xfId="20814" xr:uid="{6027366E-733F-435F-8331-17E11CAB44B2}"/>
    <cellStyle name="Millares 4 3 2 3 3 2 2" xfId="29764" xr:uid="{AB0DA098-3E29-4A43-A205-7BABDD85E0D0}"/>
    <cellStyle name="Millares 4 3 2 3 3 3" xfId="25291" xr:uid="{C8206B53-7F0C-4CDF-AAAA-63C9782634D4}"/>
    <cellStyle name="Millares 4 3 2 3 4" xfId="18565" xr:uid="{60A664EE-A573-4E3D-AD0A-5511A71776F8}"/>
    <cellStyle name="Millares 4 3 2 3 4 2" xfId="27515" xr:uid="{EF5425E4-2EAE-4CFC-A624-25E8D17EE09B}"/>
    <cellStyle name="Millares 4 3 2 3 5" xfId="23042" xr:uid="{5672078F-1777-44ED-9212-6D94691B5F59}"/>
    <cellStyle name="Millares 4 3 2 4" xfId="14655" xr:uid="{76AE04FA-22B6-4472-B084-8ACA87447C60}"/>
    <cellStyle name="Millares 4 3 2 4 2" xfId="16904" xr:uid="{8AA68EBF-3D80-4412-9F70-C1274810409A}"/>
    <cellStyle name="Millares 4 3 2 4 2 2" xfId="21377" xr:uid="{29D94439-7658-4A45-B87D-73BB4F873814}"/>
    <cellStyle name="Millares 4 3 2 4 2 2 2" xfId="30327" xr:uid="{AF470AFB-8738-4B0B-93F1-821050731EFF}"/>
    <cellStyle name="Millares 4 3 2 4 2 3" xfId="25854" xr:uid="{9613E9D3-7320-4B62-B80A-7A8EF5314060}"/>
    <cellStyle name="Millares 4 3 2 4 3" xfId="19128" xr:uid="{6580E6BC-F344-42F4-A373-A125CC027301}"/>
    <cellStyle name="Millares 4 3 2 4 3 2" xfId="28078" xr:uid="{145CA846-2A45-40FC-B3A1-FA406E2E3D3B}"/>
    <cellStyle name="Millares 4 3 2 4 4" xfId="23605" xr:uid="{75091B6E-4A87-496D-8370-772597508E9A}"/>
    <cellStyle name="Millares 4 3 2 5" xfId="15787" xr:uid="{CDBBFE18-E7AD-4771-8AB8-30D71C136CB1}"/>
    <cellStyle name="Millares 4 3 2 5 2" xfId="20260" xr:uid="{4D1930AE-1FAC-4E93-AF13-C9A9978B2D26}"/>
    <cellStyle name="Millares 4 3 2 5 2 2" xfId="29210" xr:uid="{3886C92E-55A8-457A-B99B-4854EAD18E50}"/>
    <cellStyle name="Millares 4 3 2 5 3" xfId="24737" xr:uid="{5C190DF1-8C62-499C-8696-337C1DA489F8}"/>
    <cellStyle name="Millares 4 3 2 6" xfId="18011" xr:uid="{C9623464-4B75-46C8-AF30-FF9A6E2AEA46}"/>
    <cellStyle name="Millares 4 3 2 6 2" xfId="26961" xr:uid="{021A8DD6-13DD-4C69-A0CA-55305DDEB24C}"/>
    <cellStyle name="Millares 4 3 2 7" xfId="22488" xr:uid="{8871A80C-D457-491B-BBDC-D9F39E908D0D}"/>
    <cellStyle name="Millares 4 3 3" xfId="13678" xr:uid="{0A3CABC9-6D1F-4CE2-8B54-17DF71B5FEF4}"/>
    <cellStyle name="Millares 4 3 3 2" xfId="14232" xr:uid="{99D70FCF-6B89-4499-96A0-EF954AD5FEAD}"/>
    <cellStyle name="Millares 4 3 3 2 2" xfId="15349" xr:uid="{5B3E81B9-0FA1-4469-BE9A-FF495F4F2503}"/>
    <cellStyle name="Millares 4 3 3 2 2 2" xfId="17598" xr:uid="{45C01245-B083-4753-9166-1AB87CE2F1C9}"/>
    <cellStyle name="Millares 4 3 3 2 2 2 2" xfId="22071" xr:uid="{11F59CA5-0FD8-4192-84F0-0780718BB440}"/>
    <cellStyle name="Millares 4 3 3 2 2 2 2 2" xfId="31021" xr:uid="{5F99B74F-A6D1-447A-8EC2-2743AE8D2F6A}"/>
    <cellStyle name="Millares 4 3 3 2 2 2 3" xfId="26548" xr:uid="{A44A1B3F-E7E2-49A8-BD67-38719AA20AE9}"/>
    <cellStyle name="Millares 4 3 3 2 2 3" xfId="19822" xr:uid="{FD3A7A7D-5A5F-400A-B297-B14ECA0D6270}"/>
    <cellStyle name="Millares 4 3 3 2 2 3 2" xfId="28772" xr:uid="{0CE24697-8316-4AB9-9709-40BFD116C1D6}"/>
    <cellStyle name="Millares 4 3 3 2 2 4" xfId="24299" xr:uid="{7A5EA30B-5FFA-4E31-BE51-4A8FC16E22CF}"/>
    <cellStyle name="Millares 4 3 3 2 3" xfId="16481" xr:uid="{E0FF4831-C679-4D1C-A1EE-A080AECE5CBB}"/>
    <cellStyle name="Millares 4 3 3 2 3 2" xfId="20954" xr:uid="{B3B8BE97-A690-410B-BFCC-EDEDD3210022}"/>
    <cellStyle name="Millares 4 3 3 2 3 2 2" xfId="29904" xr:uid="{7350FA9D-44EF-4FDE-9184-B04F12A520A1}"/>
    <cellStyle name="Millares 4 3 3 2 3 3" xfId="25431" xr:uid="{B6632EFB-FC26-43A0-A406-F7951AE614D5}"/>
    <cellStyle name="Millares 4 3 3 2 4" xfId="18705" xr:uid="{5262388F-42A8-4A50-BAF4-79BA34460EA4}"/>
    <cellStyle name="Millares 4 3 3 2 4 2" xfId="27655" xr:uid="{E93FD773-F59B-4109-A075-54D12C21E881}"/>
    <cellStyle name="Millares 4 3 3 2 5" xfId="23182" xr:uid="{0BFA4D54-8A1B-49C3-9675-F16911827FEE}"/>
    <cellStyle name="Millares 4 3 3 3" xfId="14795" xr:uid="{E95F8B51-2F03-4174-9B4B-869AF522C8DB}"/>
    <cellStyle name="Millares 4 3 3 3 2" xfId="17044" xr:uid="{4DF0C0C4-3A01-4745-99EC-DB5FACB221B6}"/>
    <cellStyle name="Millares 4 3 3 3 2 2" xfId="21517" xr:uid="{FEC5FB19-A9A0-4B35-9E7F-ABE1BD5CEA39}"/>
    <cellStyle name="Millares 4 3 3 3 2 2 2" xfId="30467" xr:uid="{FB4BC465-C55D-4AF2-AAF5-5D946FAC4AA6}"/>
    <cellStyle name="Millares 4 3 3 3 2 3" xfId="25994" xr:uid="{654C3DBF-4072-4C11-B451-5F3833B201AB}"/>
    <cellStyle name="Millares 4 3 3 3 3" xfId="19268" xr:uid="{4721B5C5-469A-4AEB-8FC6-53DF21D124F2}"/>
    <cellStyle name="Millares 4 3 3 3 3 2" xfId="28218" xr:uid="{C4C11AE8-1DCD-4E2A-B541-A795D7D70D30}"/>
    <cellStyle name="Millares 4 3 3 3 4" xfId="23745" xr:uid="{4C85E24F-1B57-4AE1-A54D-090E68DE70BE}"/>
    <cellStyle name="Millares 4 3 3 4" xfId="15927" xr:uid="{091D0D50-08DF-418C-87BC-8203D3888F5E}"/>
    <cellStyle name="Millares 4 3 3 4 2" xfId="20400" xr:uid="{EF56FA42-2AC0-4A6B-B9AA-CD57EFFFF5F5}"/>
    <cellStyle name="Millares 4 3 3 4 2 2" xfId="29350" xr:uid="{2C32660D-9101-43CB-9FFA-A47F3A9E0E66}"/>
    <cellStyle name="Millares 4 3 3 4 3" xfId="24877" xr:uid="{8845251A-7E98-41CA-8334-A75939A30747}"/>
    <cellStyle name="Millares 4 3 3 5" xfId="18151" xr:uid="{9D763691-652E-4022-8C2C-4ED10B068AAB}"/>
    <cellStyle name="Millares 4 3 3 5 2" xfId="27101" xr:uid="{B54E9B5D-19E8-4E6F-92F6-5EF66F7EB396}"/>
    <cellStyle name="Millares 4 3 3 6" xfId="22628" xr:uid="{7F5B7C60-705F-46C6-9921-505AF444B0A4}"/>
    <cellStyle name="Millares 4 3 4" xfId="13952" xr:uid="{4C0DDFFB-F712-4D8B-BB03-2DFCB39C8A5F}"/>
    <cellStyle name="Millares 4 3 4 2" xfId="15069" xr:uid="{5F0AF9FD-69EA-4D99-A9E9-650C5C2A7C42}"/>
    <cellStyle name="Millares 4 3 4 2 2" xfId="17318" xr:uid="{3E13E307-F265-43EF-8AFB-8EF574C449E5}"/>
    <cellStyle name="Millares 4 3 4 2 2 2" xfId="21791" xr:uid="{662529C7-6DCF-4C9C-8AB9-829F6BC4D898}"/>
    <cellStyle name="Millares 4 3 4 2 2 2 2" xfId="30741" xr:uid="{3423529D-DD4B-4B7A-BD32-BCA2067B39DE}"/>
    <cellStyle name="Millares 4 3 4 2 2 3" xfId="26268" xr:uid="{ADD44B87-FED4-415A-A19A-DBBC0CE6EF6B}"/>
    <cellStyle name="Millares 4 3 4 2 3" xfId="19542" xr:uid="{CC1A6C3C-1851-479C-9104-2DDF847E705E}"/>
    <cellStyle name="Millares 4 3 4 2 3 2" xfId="28492" xr:uid="{F9B343E8-4E87-465D-97AA-368A85B92614}"/>
    <cellStyle name="Millares 4 3 4 2 4" xfId="24019" xr:uid="{D0859FE7-F55A-43E4-9B67-7D9833144B45}"/>
    <cellStyle name="Millares 4 3 4 3" xfId="16201" xr:uid="{D7B8BC7F-3663-49C5-9DFD-5F85D5129C62}"/>
    <cellStyle name="Millares 4 3 4 3 2" xfId="20674" xr:uid="{257E8FE4-722C-4227-A3F4-8BE75AC76A24}"/>
    <cellStyle name="Millares 4 3 4 3 2 2" xfId="29624" xr:uid="{E8E53EFF-00AB-4BEC-B5CF-D466C1B297FF}"/>
    <cellStyle name="Millares 4 3 4 3 3" xfId="25151" xr:uid="{0D463255-9744-4551-9F73-09ECB533957A}"/>
    <cellStyle name="Millares 4 3 4 4" xfId="18425" xr:uid="{608BC74F-4CAA-4BA0-8E95-9E8DA74E2CE1}"/>
    <cellStyle name="Millares 4 3 4 4 2" xfId="27375" xr:uid="{4342EF4E-A892-4F0B-8C0F-25537B81380A}"/>
    <cellStyle name="Millares 4 3 4 5" xfId="22902" xr:uid="{F8A0C921-86F5-4BCE-AEF2-870B3D0ACED6}"/>
    <cellStyle name="Millares 4 3 5" xfId="14515" xr:uid="{1913F9C7-BCDA-4102-A824-A136A6F211F8}"/>
    <cellStyle name="Millares 4 3 5 2" xfId="16764" xr:uid="{01D90D48-8C16-49BF-B8F9-C67E7B07EBBB}"/>
    <cellStyle name="Millares 4 3 5 2 2" xfId="21237" xr:uid="{97E66D3F-A584-4584-93BB-3E0DFB35B7F1}"/>
    <cellStyle name="Millares 4 3 5 2 2 2" xfId="30187" xr:uid="{3E5A9F32-85EA-4D17-BC19-954CD2349AF6}"/>
    <cellStyle name="Millares 4 3 5 2 3" xfId="25714" xr:uid="{DF17E450-828B-4446-BFBA-F474E7356A9D}"/>
    <cellStyle name="Millares 4 3 5 3" xfId="18988" xr:uid="{E01F9995-4C88-4732-911E-19CCFB592C87}"/>
    <cellStyle name="Millares 4 3 5 3 2" xfId="27938" xr:uid="{11AEA658-38A5-4070-ACBC-ACDC4BA4D677}"/>
    <cellStyle name="Millares 4 3 5 4" xfId="23465" xr:uid="{482098BB-6FA8-43B7-8662-7DDEABF5218C}"/>
    <cellStyle name="Millares 4 3 6" xfId="15647" xr:uid="{32B0E69D-6F7D-46A2-8601-36AC8474B292}"/>
    <cellStyle name="Millares 4 3 6 2" xfId="20120" xr:uid="{FE04F9AD-32F9-444A-8DA0-F505303EE168}"/>
    <cellStyle name="Millares 4 3 6 2 2" xfId="29070" xr:uid="{11DC4F97-7A14-4087-9759-326E7A3572BD}"/>
    <cellStyle name="Millares 4 3 6 3" xfId="24597" xr:uid="{5CE699F1-84A0-42D4-8718-42785B825E08}"/>
    <cellStyle name="Millares 4 3 7" xfId="17871" xr:uid="{866A8711-695C-40F4-A622-D15D08E73E87}"/>
    <cellStyle name="Millares 4 3 7 2" xfId="26821" xr:uid="{87A5BE43-5B11-4956-844F-6FD6D641B444}"/>
    <cellStyle name="Millares 4 3 8" xfId="22348" xr:uid="{1E87172D-D4A8-4414-8009-7239FA472D50}"/>
    <cellStyle name="Millares 4 4" xfId="13471" xr:uid="{F8963A2E-B8E1-41FD-A728-E8A4CC24A907}"/>
    <cellStyle name="Millares 4 4 2" xfId="13751" xr:uid="{DAFA1FF4-5C1F-4822-A05D-5FB5E2ECA5D7}"/>
    <cellStyle name="Millares 4 4 2 2" xfId="14305" xr:uid="{87AD4B98-2D6D-42F4-8EBA-76866584035D}"/>
    <cellStyle name="Millares 4 4 2 2 2" xfId="15422" xr:uid="{7F2040BF-BC07-4D1C-B6E7-11324EBE1418}"/>
    <cellStyle name="Millares 4 4 2 2 2 2" xfId="17671" xr:uid="{A38E76BA-00BF-4105-A8BE-6C90EC9E40F0}"/>
    <cellStyle name="Millares 4 4 2 2 2 2 2" xfId="22144" xr:uid="{979B1C47-D7F5-4351-89A3-FA6D3FA17C32}"/>
    <cellStyle name="Millares 4 4 2 2 2 2 2 2" xfId="31094" xr:uid="{E8589E9E-8C5B-484F-BF56-C775162446B7}"/>
    <cellStyle name="Millares 4 4 2 2 2 2 3" xfId="26621" xr:uid="{10D05712-D8D2-4B89-A0BB-BC6D524EF0F1}"/>
    <cellStyle name="Millares 4 4 2 2 2 3" xfId="19895" xr:uid="{A8EFA626-8DE4-43DF-880C-24B1217A6BA4}"/>
    <cellStyle name="Millares 4 4 2 2 2 3 2" xfId="28845" xr:uid="{E20D5C2E-7D66-42D4-B494-B9EDAF006694}"/>
    <cellStyle name="Millares 4 4 2 2 2 4" xfId="24372" xr:uid="{D3C09DC8-D1FC-456B-BECF-0765F71B391B}"/>
    <cellStyle name="Millares 4 4 2 2 3" xfId="16554" xr:uid="{50379201-F122-4383-9C8E-9C57907D62C1}"/>
    <cellStyle name="Millares 4 4 2 2 3 2" xfId="21027" xr:uid="{FE904E16-C3EB-47CB-A25D-6AFED4355B1D}"/>
    <cellStyle name="Millares 4 4 2 2 3 2 2" xfId="29977" xr:uid="{F1C3B594-52BC-441D-A10D-9FD90DB42F13}"/>
    <cellStyle name="Millares 4 4 2 2 3 3" xfId="25504" xr:uid="{9460EF78-B308-43EE-988C-7AD1F2866429}"/>
    <cellStyle name="Millares 4 4 2 2 4" xfId="18778" xr:uid="{93843A76-D090-4E13-A893-84D9F5CC8FA3}"/>
    <cellStyle name="Millares 4 4 2 2 4 2" xfId="27728" xr:uid="{F9AF60E2-E980-4D8E-BF2B-B906ABFA7B70}"/>
    <cellStyle name="Millares 4 4 2 2 5" xfId="23255" xr:uid="{57DB9281-7D3B-4FE1-A057-06481587C8A2}"/>
    <cellStyle name="Millares 4 4 2 3" xfId="14868" xr:uid="{F3B0F38A-CA45-44A4-9B97-C7EDCA088627}"/>
    <cellStyle name="Millares 4 4 2 3 2" xfId="17117" xr:uid="{7706CD1D-F97F-4B75-8F22-B6B618978BD9}"/>
    <cellStyle name="Millares 4 4 2 3 2 2" xfId="21590" xr:uid="{00D43B7E-2391-4C43-9A7B-1951E51EE1B8}"/>
    <cellStyle name="Millares 4 4 2 3 2 2 2" xfId="30540" xr:uid="{32587ED0-D41D-4DE0-9616-C4B380444EE6}"/>
    <cellStyle name="Millares 4 4 2 3 2 3" xfId="26067" xr:uid="{FB84B78B-E002-4BD0-A913-8E4BA57C13CA}"/>
    <cellStyle name="Millares 4 4 2 3 3" xfId="19341" xr:uid="{9613E514-93FA-498A-87E1-AFB0E4A2B876}"/>
    <cellStyle name="Millares 4 4 2 3 3 2" xfId="28291" xr:uid="{3F712C16-35EC-4892-899B-40556E9C41F6}"/>
    <cellStyle name="Millares 4 4 2 3 4" xfId="23818" xr:uid="{428CD063-AAEA-4062-B658-1A6776D57528}"/>
    <cellStyle name="Millares 4 4 2 4" xfId="16000" xr:uid="{F628FC34-271D-45D7-B376-4B2AB4D2A20B}"/>
    <cellStyle name="Millares 4 4 2 4 2" xfId="20473" xr:uid="{F4662D92-81A7-415B-A004-05F7239FBDD7}"/>
    <cellStyle name="Millares 4 4 2 4 2 2" xfId="29423" xr:uid="{BA4024E3-5DA6-40E6-9EDC-8CB361420889}"/>
    <cellStyle name="Millares 4 4 2 4 3" xfId="24950" xr:uid="{2F943DD0-2409-4881-BE08-A47D946CF498}"/>
    <cellStyle name="Millares 4 4 2 5" xfId="18224" xr:uid="{99EA6864-8297-4EB2-B1DD-163884D7515F}"/>
    <cellStyle name="Millares 4 4 2 5 2" xfId="27174" xr:uid="{290264FE-C820-4DD7-B367-75149B05C062}"/>
    <cellStyle name="Millares 4 4 2 6" xfId="22701" xr:uid="{E341DFCB-C88B-41BC-9A91-70395EF09B33}"/>
    <cellStyle name="Millares 4 4 3" xfId="14025" xr:uid="{722B98C8-044B-4DCB-829B-DA74EAA38B5D}"/>
    <cellStyle name="Millares 4 4 3 2" xfId="15142" xr:uid="{405D5753-0B6F-4A34-A800-8C74FF43B0CC}"/>
    <cellStyle name="Millares 4 4 3 2 2" xfId="17391" xr:uid="{8047EAFC-0B48-4CDD-8780-718FE93B00CB}"/>
    <cellStyle name="Millares 4 4 3 2 2 2" xfId="21864" xr:uid="{D47AC5FF-E203-443D-BBC7-F196C1AA8D55}"/>
    <cellStyle name="Millares 4 4 3 2 2 2 2" xfId="30814" xr:uid="{CD47E7BA-4076-42C5-9B59-1588DBE2DEDE}"/>
    <cellStyle name="Millares 4 4 3 2 2 3" xfId="26341" xr:uid="{3EDF4AD3-34AC-4F34-AB97-C17680BD5335}"/>
    <cellStyle name="Millares 4 4 3 2 3" xfId="19615" xr:uid="{3DA328FD-B9EA-45FC-8AAD-79E12F0E9B20}"/>
    <cellStyle name="Millares 4 4 3 2 3 2" xfId="28565" xr:uid="{9AA70691-1CCC-4431-A85A-8BEEDC073987}"/>
    <cellStyle name="Millares 4 4 3 2 4" xfId="24092" xr:uid="{A297DC4C-36EB-4B26-8FAD-7982820D24EF}"/>
    <cellStyle name="Millares 4 4 3 3" xfId="16274" xr:uid="{A2558153-2F61-4417-95F2-89D42C75790C}"/>
    <cellStyle name="Millares 4 4 3 3 2" xfId="20747" xr:uid="{40E65231-5E2A-4137-A728-D3C95EBD22F6}"/>
    <cellStyle name="Millares 4 4 3 3 2 2" xfId="29697" xr:uid="{4AF1FBA5-F96E-41AE-AC67-CE8CAA92801B}"/>
    <cellStyle name="Millares 4 4 3 3 3" xfId="25224" xr:uid="{0DDE134E-CC6D-4013-9715-D6A1EC178095}"/>
    <cellStyle name="Millares 4 4 3 4" xfId="18498" xr:uid="{C12EAF89-ED55-4E1A-9A43-3C2F9526EC0E}"/>
    <cellStyle name="Millares 4 4 3 4 2" xfId="27448" xr:uid="{56A9FE36-5F7D-4170-87F6-834ED1947835}"/>
    <cellStyle name="Millares 4 4 3 5" xfId="22975" xr:uid="{EF24A18A-1BED-4775-9504-F0C1692821BE}"/>
    <cellStyle name="Millares 4 4 4" xfId="14588" xr:uid="{10A0E19D-6749-4C18-BE1E-6D3B6D90019A}"/>
    <cellStyle name="Millares 4 4 4 2" xfId="16837" xr:uid="{E8F1F76C-4AB0-4F0B-9D54-720305E69C04}"/>
    <cellStyle name="Millares 4 4 4 2 2" xfId="21310" xr:uid="{E6843D38-9AF2-4086-840C-691B5E2C026D}"/>
    <cellStyle name="Millares 4 4 4 2 2 2" xfId="30260" xr:uid="{13222054-05B4-404B-A5C1-1FDE9FD995EC}"/>
    <cellStyle name="Millares 4 4 4 2 3" xfId="25787" xr:uid="{B64A233A-57E8-4EF3-9D6B-C8AAE6BBE77D}"/>
    <cellStyle name="Millares 4 4 4 3" xfId="19061" xr:uid="{2ECA4F98-AE0D-48E2-B750-95134BE255C6}"/>
    <cellStyle name="Millares 4 4 4 3 2" xfId="28011" xr:uid="{BCE566AA-5624-4D59-9BD9-BFF2DFA9BA71}"/>
    <cellStyle name="Millares 4 4 4 4" xfId="23538" xr:uid="{7891603B-29CD-4F4C-84BF-50F5DE062BCF}"/>
    <cellStyle name="Millares 4 4 5" xfId="15720" xr:uid="{867C31AB-506A-410C-A920-7BA9D21F6437}"/>
    <cellStyle name="Millares 4 4 5 2" xfId="20193" xr:uid="{4932901C-EE36-4C35-84D6-72979EF4FABA}"/>
    <cellStyle name="Millares 4 4 5 2 2" xfId="29143" xr:uid="{CD59D633-9D0F-49DF-B829-FCDADB5792F7}"/>
    <cellStyle name="Millares 4 4 5 3" xfId="24670" xr:uid="{DF341122-609E-4701-BCC0-1CC1E4166C21}"/>
    <cellStyle name="Millares 4 4 6" xfId="17944" xr:uid="{946E67A4-04E5-43E4-9D8B-55D6583AEC3A}"/>
    <cellStyle name="Millares 4 4 6 2" xfId="26894" xr:uid="{4316F353-71F9-48D7-B331-722FFFAC649D}"/>
    <cellStyle name="Millares 4 4 7" xfId="22421" xr:uid="{A0C43A9C-377D-44E2-8CDF-D3380FE0AD41}"/>
    <cellStyle name="Millares 4 5" xfId="13611" xr:uid="{948D239E-4699-46AE-B8D3-F2A2CF09D614}"/>
    <cellStyle name="Millares 4 5 2" xfId="14165" xr:uid="{1E73FC19-CEF5-4C56-83D3-02B0E4A25EC1}"/>
    <cellStyle name="Millares 4 5 2 2" xfId="15282" xr:uid="{618C4FB9-BD4A-4099-A08C-344DE472FBE9}"/>
    <cellStyle name="Millares 4 5 2 2 2" xfId="17531" xr:uid="{3D39FB2B-FFFB-4925-AE38-32F3A2DD6BEA}"/>
    <cellStyle name="Millares 4 5 2 2 2 2" xfId="22004" xr:uid="{D1B88869-2624-4C74-A9E1-7488CE79A5C9}"/>
    <cellStyle name="Millares 4 5 2 2 2 2 2" xfId="30954" xr:uid="{6B5D162F-8AF9-403F-A674-D4FDD85EF309}"/>
    <cellStyle name="Millares 4 5 2 2 2 3" xfId="26481" xr:uid="{0A1CD0BE-0FFB-4AA5-9C24-178F5F1EF8A2}"/>
    <cellStyle name="Millares 4 5 2 2 3" xfId="19755" xr:uid="{B7F55CA0-2457-4A2F-AECD-9FFC990FFA68}"/>
    <cellStyle name="Millares 4 5 2 2 3 2" xfId="28705" xr:uid="{B91047DB-EAC4-455F-BBED-F87EBD7129E9}"/>
    <cellStyle name="Millares 4 5 2 2 4" xfId="24232" xr:uid="{AB4747A6-3C27-4389-BD90-6DBEFBF7E020}"/>
    <cellStyle name="Millares 4 5 2 3" xfId="16414" xr:uid="{6DF1A79E-45DB-414F-854B-38FCD7856CF8}"/>
    <cellStyle name="Millares 4 5 2 3 2" xfId="20887" xr:uid="{8F42876C-B5F7-40D5-B292-63923FA3787A}"/>
    <cellStyle name="Millares 4 5 2 3 2 2" xfId="29837" xr:uid="{4D71BEDD-2C6A-48D4-A154-31EAF1E3EC4B}"/>
    <cellStyle name="Millares 4 5 2 3 3" xfId="25364" xr:uid="{B98DCFBC-13F0-4BE3-B149-D64CAB3588AB}"/>
    <cellStyle name="Millares 4 5 2 4" xfId="18638" xr:uid="{79F145FC-9D81-48E1-93D6-D752FB0E258C}"/>
    <cellStyle name="Millares 4 5 2 4 2" xfId="27588" xr:uid="{4BB4D81A-BEFC-44E1-8F6A-6EF01A8A63D6}"/>
    <cellStyle name="Millares 4 5 2 5" xfId="23115" xr:uid="{760885C2-ADA9-4D1F-915E-C94C84410EBB}"/>
    <cellStyle name="Millares 4 5 3" xfId="14728" xr:uid="{3B684EE1-EDB1-4083-BAB4-34DC76905149}"/>
    <cellStyle name="Millares 4 5 3 2" xfId="16977" xr:uid="{210760CE-4A92-49BF-A65C-246B20EBE718}"/>
    <cellStyle name="Millares 4 5 3 2 2" xfId="21450" xr:uid="{8B77BC9B-D1F0-4E19-AAA1-FEF344527D8E}"/>
    <cellStyle name="Millares 4 5 3 2 2 2" xfId="30400" xr:uid="{2691F614-9235-48AD-B53E-54B03B4A8C3B}"/>
    <cellStyle name="Millares 4 5 3 2 3" xfId="25927" xr:uid="{8CF9E620-ED8D-4A95-97D5-ACC4861ED68D}"/>
    <cellStyle name="Millares 4 5 3 3" xfId="19201" xr:uid="{890A7D7F-5D5F-4DB4-B1E7-0B9ED0122978}"/>
    <cellStyle name="Millares 4 5 3 3 2" xfId="28151" xr:uid="{C285D969-9F14-4D19-B7B1-348294285932}"/>
    <cellStyle name="Millares 4 5 3 4" xfId="23678" xr:uid="{EB38F9F1-444A-4FA9-919C-C17F334FC251}"/>
    <cellStyle name="Millares 4 5 4" xfId="15860" xr:uid="{914E1955-CFA1-4660-B60A-7125048F1B61}"/>
    <cellStyle name="Millares 4 5 4 2" xfId="20333" xr:uid="{FDCA544F-D971-46FC-A1C5-D94D100AF938}"/>
    <cellStyle name="Millares 4 5 4 2 2" xfId="29283" xr:uid="{9101EE6C-3868-4C0A-AA98-C1042568B6F8}"/>
    <cellStyle name="Millares 4 5 4 3" xfId="24810" xr:uid="{A936F963-CC09-4915-9CAF-6B51C50246B4}"/>
    <cellStyle name="Millares 4 5 5" xfId="18084" xr:uid="{83C2085A-0A66-4D83-BB77-021067E50A9D}"/>
    <cellStyle name="Millares 4 5 5 2" xfId="27034" xr:uid="{13B6CE9F-FA8C-4D77-824C-FA953C5BA775}"/>
    <cellStyle name="Millares 4 5 6" xfId="22561" xr:uid="{E3BF3D6C-A30F-4499-ADB2-250E8251F2F6}"/>
    <cellStyle name="Millares 4 6" xfId="13891" xr:uid="{0F5B05D6-73C0-4B34-9A26-003DDAAD5101}"/>
    <cellStyle name="Millares 4 6 2" xfId="15008" xr:uid="{0960A495-37AB-4964-B856-41DC5B1E2454}"/>
    <cellStyle name="Millares 4 6 2 2" xfId="17257" xr:uid="{04C05C22-1E3F-40C6-918C-A0CAAABE1EA1}"/>
    <cellStyle name="Millares 4 6 2 2 2" xfId="21730" xr:uid="{393E4849-F164-4510-9F40-F11B0A2B4502}"/>
    <cellStyle name="Millares 4 6 2 2 2 2" xfId="30680" xr:uid="{91C9ECE6-51EE-4B45-9C6E-D14A65601E82}"/>
    <cellStyle name="Millares 4 6 2 2 3" xfId="26207" xr:uid="{8BF994C2-1397-4E5A-BEF9-CDFD17AB9CA1}"/>
    <cellStyle name="Millares 4 6 2 3" xfId="19481" xr:uid="{E3CEEFC2-A476-4FC3-9161-80E56D40C013}"/>
    <cellStyle name="Millares 4 6 2 3 2" xfId="28431" xr:uid="{BDEB6A91-1009-4D56-BB9F-5E1A9A06DDFC}"/>
    <cellStyle name="Millares 4 6 2 4" xfId="23958" xr:uid="{CDF26E19-84F4-4DC8-9619-1966A238B60C}"/>
    <cellStyle name="Millares 4 6 3" xfId="16140" xr:uid="{47599A6C-708F-4C9F-925D-4E4B013E0C18}"/>
    <cellStyle name="Millares 4 6 3 2" xfId="20613" xr:uid="{AE5DFC02-A3F8-4651-84DC-7BCD4FE9F9A1}"/>
    <cellStyle name="Millares 4 6 3 2 2" xfId="29563" xr:uid="{BF091340-AAE8-4D86-8FE0-B3C80F6B7BB4}"/>
    <cellStyle name="Millares 4 6 3 3" xfId="25090" xr:uid="{EA2F707E-E121-4F6F-B8FA-D467C7CC0A54}"/>
    <cellStyle name="Millares 4 6 4" xfId="18364" xr:uid="{4D50F4C0-BFCE-4DB3-8353-827F54CB9284}"/>
    <cellStyle name="Millares 4 6 4 2" xfId="27314" xr:uid="{C42E85D6-C10A-4DAF-8C0C-2C3401A01797}"/>
    <cellStyle name="Millares 4 6 5" xfId="22841" xr:uid="{FAA4040B-CAD9-41DD-B9F7-210E114F5F53}"/>
    <cellStyle name="Millares 4 7" xfId="14445" xr:uid="{E6305E76-F663-43EF-9065-4353D43EC8DF}"/>
    <cellStyle name="Millares 4 7 2" xfId="16694" xr:uid="{A93D611C-AF23-4DE0-98F4-AA88005146FD}"/>
    <cellStyle name="Millares 4 7 2 2" xfId="21167" xr:uid="{98FED30E-F9FB-4D4C-9BE7-6653C4FA5C61}"/>
    <cellStyle name="Millares 4 7 2 2 2" xfId="30117" xr:uid="{FEEBB750-D495-46AE-A408-BB96C92E9ECD}"/>
    <cellStyle name="Millares 4 7 2 3" xfId="25644" xr:uid="{7E9190B7-6F4A-44CB-AE0F-931D81D28C43}"/>
    <cellStyle name="Millares 4 7 3" xfId="18918" xr:uid="{7D49D47E-15D3-4538-A8D9-3AF12F7AB724}"/>
    <cellStyle name="Millares 4 7 3 2" xfId="27868" xr:uid="{E8D1BE7B-395C-494A-8ADF-A11BE6B4A6D4}"/>
    <cellStyle name="Millares 4 7 4" xfId="23395" xr:uid="{6099ED6C-CBD9-48CC-A51F-1FCFEA887579}"/>
    <cellStyle name="Millares 4 8" xfId="15562" xr:uid="{E3195948-7FF2-47D5-9EFE-41BA6A7EBB4C}"/>
    <cellStyle name="Millares 4 8 2" xfId="20035" xr:uid="{AB426B90-A70A-4038-A557-91EC0B02262A}"/>
    <cellStyle name="Millares 4 8 2 2" xfId="28985" xr:uid="{0A4D7C80-FC26-43A6-8233-C96AE5951A6C}"/>
    <cellStyle name="Millares 4 8 3" xfId="24512" xr:uid="{20C74B11-C63C-45F7-8F96-CD26A3615108}"/>
    <cellStyle name="Millares 4 9" xfId="17811" xr:uid="{E824DCAF-36C1-4AE7-AAB1-49BFABD33194}"/>
    <cellStyle name="Millares 4 9 2" xfId="26761" xr:uid="{121221D7-0966-4485-88E2-463CBAD9C026}"/>
    <cellStyle name="Millares 40" xfId="13375" xr:uid="{14DDDE93-FCF6-431F-A155-F776248CCA39}"/>
    <cellStyle name="Millares 40 2" xfId="13448" xr:uid="{6281C919-FA39-4DC9-AA40-EAD1A3124754}"/>
    <cellStyle name="Millares 40 2 2" xfId="13588" xr:uid="{7E604D40-B413-4117-B89B-7534C7CEB8D3}"/>
    <cellStyle name="Millares 40 2 2 2" xfId="13868" xr:uid="{540CCDFE-3EF4-4E08-B3B2-16AA81FF5521}"/>
    <cellStyle name="Millares 40 2 2 2 2" xfId="14422" xr:uid="{EA1514EE-8495-4EA4-8146-E43D9C4BF764}"/>
    <cellStyle name="Millares 40 2 2 2 2 2" xfId="15539" xr:uid="{3CA87559-4F1F-43F3-A80F-2C0D9B2EF4A5}"/>
    <cellStyle name="Millares 40 2 2 2 2 2 2" xfId="17788" xr:uid="{6194455A-28CC-4034-8838-8134C38818B5}"/>
    <cellStyle name="Millares 40 2 2 2 2 2 2 2" xfId="22261" xr:uid="{F8DAAAAB-59FF-4681-BBF5-BB5A5392EEFB}"/>
    <cellStyle name="Millares 40 2 2 2 2 2 2 2 2" xfId="31211" xr:uid="{371F78C4-ACFA-4739-9F89-3590C758A1A9}"/>
    <cellStyle name="Millares 40 2 2 2 2 2 2 3" xfId="26738" xr:uid="{FCA6C6B9-5758-4E96-BBAD-F1BDB4556983}"/>
    <cellStyle name="Millares 40 2 2 2 2 2 3" xfId="20012" xr:uid="{C0394850-1C91-4193-BDFC-A029D23E5F08}"/>
    <cellStyle name="Millares 40 2 2 2 2 2 3 2" xfId="28962" xr:uid="{8AB75C19-148A-4E4D-9D8C-7FC01B7A26ED}"/>
    <cellStyle name="Millares 40 2 2 2 2 2 4" xfId="24489" xr:uid="{2537E695-0158-4A88-B62F-9F45D9A00EFC}"/>
    <cellStyle name="Millares 40 2 2 2 2 3" xfId="16671" xr:uid="{77E10CB6-E9E4-4138-B2AA-A3B3D435A8B8}"/>
    <cellStyle name="Millares 40 2 2 2 2 3 2" xfId="21144" xr:uid="{AEF2CF5A-2E3F-48BD-B234-0D5A97DD2660}"/>
    <cellStyle name="Millares 40 2 2 2 2 3 2 2" xfId="30094" xr:uid="{EEAB0182-105D-4792-B24F-61B0E566CC19}"/>
    <cellStyle name="Millares 40 2 2 2 2 3 3" xfId="25621" xr:uid="{E58C8C86-E9DD-40EA-878C-97C92077AD9D}"/>
    <cellStyle name="Millares 40 2 2 2 2 4" xfId="18895" xr:uid="{162C19E0-1206-4D00-9440-F5AFF8959956}"/>
    <cellStyle name="Millares 40 2 2 2 2 4 2" xfId="27845" xr:uid="{1D4703A8-B391-4466-9B14-7ED8E6191E65}"/>
    <cellStyle name="Millares 40 2 2 2 2 5" xfId="23372" xr:uid="{DD34A6CE-238C-48E1-B92C-BF1F54D07744}"/>
    <cellStyle name="Millares 40 2 2 2 3" xfId="14985" xr:uid="{FB184E78-C3EB-4094-95CC-38CEB316779B}"/>
    <cellStyle name="Millares 40 2 2 2 3 2" xfId="17234" xr:uid="{AF0BA8D8-EC76-4716-8915-04CE72BD8495}"/>
    <cellStyle name="Millares 40 2 2 2 3 2 2" xfId="21707" xr:uid="{E738565C-A9BE-430B-85C5-8D8AD00BCBB8}"/>
    <cellStyle name="Millares 40 2 2 2 3 2 2 2" xfId="30657" xr:uid="{EF4EC942-3F29-4E51-AB69-D9EB1C967BBD}"/>
    <cellStyle name="Millares 40 2 2 2 3 2 3" xfId="26184" xr:uid="{D5A7C7B3-7241-4E35-9349-20D7481F3DB0}"/>
    <cellStyle name="Millares 40 2 2 2 3 3" xfId="19458" xr:uid="{E137B602-8626-4A72-B2AF-A8EE7C51880C}"/>
    <cellStyle name="Millares 40 2 2 2 3 3 2" xfId="28408" xr:uid="{C780E2F7-06FB-4B02-8E30-3D67F30F559E}"/>
    <cellStyle name="Millares 40 2 2 2 3 4" xfId="23935" xr:uid="{51B2C09C-DE4E-4893-BC9B-9C9600C67746}"/>
    <cellStyle name="Millares 40 2 2 2 4" xfId="16117" xr:uid="{D8325E39-F08A-4615-9F81-0BA5DCB02E5E}"/>
    <cellStyle name="Millares 40 2 2 2 4 2" xfId="20590" xr:uid="{04647999-E378-49FC-87CA-EE37CE410A95}"/>
    <cellStyle name="Millares 40 2 2 2 4 2 2" xfId="29540" xr:uid="{4F1A3D2A-1E74-405B-A2BE-33D7BF6C79AB}"/>
    <cellStyle name="Millares 40 2 2 2 4 3" xfId="25067" xr:uid="{BB45610D-2B15-41AA-8ECE-AF8E8C939B50}"/>
    <cellStyle name="Millares 40 2 2 2 5" xfId="18341" xr:uid="{FEBD3D7A-6761-4DAC-8307-AE64A0DE1541}"/>
    <cellStyle name="Millares 40 2 2 2 5 2" xfId="27291" xr:uid="{D0C5B93C-C66E-4A07-B957-9F1F5D140527}"/>
    <cellStyle name="Millares 40 2 2 2 6" xfId="22818" xr:uid="{0D11EAC1-8194-4C7D-85BC-E275D1EE8812}"/>
    <cellStyle name="Millares 40 2 2 3" xfId="14142" xr:uid="{A22DCAB3-222B-4FF0-B707-ED63688B3A73}"/>
    <cellStyle name="Millares 40 2 2 3 2" xfId="15259" xr:uid="{F3AC5550-41DB-4DAE-83F7-677A2A15FA41}"/>
    <cellStyle name="Millares 40 2 2 3 2 2" xfId="17508" xr:uid="{B94BBF50-965B-4408-A14F-A3BC968868B4}"/>
    <cellStyle name="Millares 40 2 2 3 2 2 2" xfId="21981" xr:uid="{5E1885A1-2621-4DC4-99BA-7D197209C598}"/>
    <cellStyle name="Millares 40 2 2 3 2 2 2 2" xfId="30931" xr:uid="{BD9A919A-3576-49A0-933F-4868515DEF11}"/>
    <cellStyle name="Millares 40 2 2 3 2 2 3" xfId="26458" xr:uid="{B91AC193-4E7A-429F-9AF2-96C20F933123}"/>
    <cellStyle name="Millares 40 2 2 3 2 3" xfId="19732" xr:uid="{EB952CF7-E7B8-4735-85BD-E83C250D2510}"/>
    <cellStyle name="Millares 40 2 2 3 2 3 2" xfId="28682" xr:uid="{933681B7-2C3B-4CD9-BC9A-652B83D97B5B}"/>
    <cellStyle name="Millares 40 2 2 3 2 4" xfId="24209" xr:uid="{97E087C5-2585-4823-B369-5FEE045F5424}"/>
    <cellStyle name="Millares 40 2 2 3 3" xfId="16391" xr:uid="{7C61C17B-D3CE-4CE4-8CB5-6A034F5197DF}"/>
    <cellStyle name="Millares 40 2 2 3 3 2" xfId="20864" xr:uid="{7F1EFD34-8483-429C-AC0A-68A7109202E7}"/>
    <cellStyle name="Millares 40 2 2 3 3 2 2" xfId="29814" xr:uid="{41F2EC0E-61D9-42E5-ACC1-10E864E9E6AE}"/>
    <cellStyle name="Millares 40 2 2 3 3 3" xfId="25341" xr:uid="{01837580-2B95-4699-8C5E-18339D57C473}"/>
    <cellStyle name="Millares 40 2 2 3 4" xfId="18615" xr:uid="{3895A5DB-6D63-4051-BF7B-E9EE1C72BFD2}"/>
    <cellStyle name="Millares 40 2 2 3 4 2" xfId="27565" xr:uid="{CFE86AF6-F62C-4869-BC9C-7375D76A88A6}"/>
    <cellStyle name="Millares 40 2 2 3 5" xfId="23092" xr:uid="{B50BA486-FEED-42EC-82CE-0D107AED50F4}"/>
    <cellStyle name="Millares 40 2 2 4" xfId="14705" xr:uid="{9644ABD2-98E5-4750-BB1A-6E6DF170FAC5}"/>
    <cellStyle name="Millares 40 2 2 4 2" xfId="16954" xr:uid="{DFD5BD6C-6A3F-475D-BA50-8B9EE284C5AF}"/>
    <cellStyle name="Millares 40 2 2 4 2 2" xfId="21427" xr:uid="{68EF444C-8B36-4B7A-B36D-F839B58115D3}"/>
    <cellStyle name="Millares 40 2 2 4 2 2 2" xfId="30377" xr:uid="{206E59C8-122D-4603-AD96-37646C09DED9}"/>
    <cellStyle name="Millares 40 2 2 4 2 3" xfId="25904" xr:uid="{B99D7660-3640-4D38-A6AB-7A63AB776C9A}"/>
    <cellStyle name="Millares 40 2 2 4 3" xfId="19178" xr:uid="{9A7D40B8-9C85-4654-AECC-333086B39224}"/>
    <cellStyle name="Millares 40 2 2 4 3 2" xfId="28128" xr:uid="{A944D02A-3C8F-4964-974C-6AC5F4BF8181}"/>
    <cellStyle name="Millares 40 2 2 4 4" xfId="23655" xr:uid="{7AB2F792-9984-4A8C-A85D-C922F68217F1}"/>
    <cellStyle name="Millares 40 2 2 5" xfId="15837" xr:uid="{3DA40C38-D2A7-406E-A72A-6611A1004295}"/>
    <cellStyle name="Millares 40 2 2 5 2" xfId="20310" xr:uid="{D300A464-19B8-4D78-A439-C0D958471030}"/>
    <cellStyle name="Millares 40 2 2 5 2 2" xfId="29260" xr:uid="{CA9AA727-5AF8-4810-9332-3CC1EF1A092B}"/>
    <cellStyle name="Millares 40 2 2 5 3" xfId="24787" xr:uid="{FD7BA337-8E4D-4FD6-8542-E4FD3B99D1F8}"/>
    <cellStyle name="Millares 40 2 2 6" xfId="18061" xr:uid="{22A9208D-B002-42C4-A238-FA56AD4604D6}"/>
    <cellStyle name="Millares 40 2 2 6 2" xfId="27011" xr:uid="{4BD2BF8C-35D1-4E77-906C-2CD66D13C172}"/>
    <cellStyle name="Millares 40 2 2 7" xfId="22538" xr:uid="{51380E87-F160-4B6C-8DFD-77CF9671D122}"/>
    <cellStyle name="Millares 40 2 3" xfId="13728" xr:uid="{1C26A016-73DE-4D32-BF45-209FB3385B40}"/>
    <cellStyle name="Millares 40 2 3 2" xfId="14282" xr:uid="{B45F4156-9846-4358-AC1D-CB06F1E320B6}"/>
    <cellStyle name="Millares 40 2 3 2 2" xfId="15399" xr:uid="{CC273736-77D1-4A3D-BB19-8346F4A15AC5}"/>
    <cellStyle name="Millares 40 2 3 2 2 2" xfId="17648" xr:uid="{4059B723-A9D9-4877-8A41-413A1AD79EFB}"/>
    <cellStyle name="Millares 40 2 3 2 2 2 2" xfId="22121" xr:uid="{F05C40F4-E8E0-4AE4-96CE-C68C12903AD3}"/>
    <cellStyle name="Millares 40 2 3 2 2 2 2 2" xfId="31071" xr:uid="{43E23502-CD7B-43E5-8F1B-0812C3188DD6}"/>
    <cellStyle name="Millares 40 2 3 2 2 2 3" xfId="26598" xr:uid="{97D1494D-D4E2-41F4-A690-BE154D4A33A4}"/>
    <cellStyle name="Millares 40 2 3 2 2 3" xfId="19872" xr:uid="{F9FB7217-5AF1-4E06-802F-26C81F289FDE}"/>
    <cellStyle name="Millares 40 2 3 2 2 3 2" xfId="28822" xr:uid="{428EB691-008C-42A3-B811-D44389EEFF02}"/>
    <cellStyle name="Millares 40 2 3 2 2 4" xfId="24349" xr:uid="{40560A40-5CE3-4952-A153-11080C3B057D}"/>
    <cellStyle name="Millares 40 2 3 2 3" xfId="16531" xr:uid="{934A4BDD-5A57-46E5-BEA0-FB7F2C30F7B6}"/>
    <cellStyle name="Millares 40 2 3 2 3 2" xfId="21004" xr:uid="{789C385D-F9B5-4B72-8EE9-348B5EAB012F}"/>
    <cellStyle name="Millares 40 2 3 2 3 2 2" xfId="29954" xr:uid="{85B93D66-6C5E-46BF-B91F-565414CEAA7B}"/>
    <cellStyle name="Millares 40 2 3 2 3 3" xfId="25481" xr:uid="{2A7A4571-DE31-4B6F-ABA3-823CBD709BE8}"/>
    <cellStyle name="Millares 40 2 3 2 4" xfId="18755" xr:uid="{715BD655-74D4-4387-A604-AF107DD0FEE3}"/>
    <cellStyle name="Millares 40 2 3 2 4 2" xfId="27705" xr:uid="{26B3D09C-B7D4-4C70-A782-E3841862B6D3}"/>
    <cellStyle name="Millares 40 2 3 2 5" xfId="23232" xr:uid="{BD55E1DE-D38F-4BDA-B039-E1158E8BA882}"/>
    <cellStyle name="Millares 40 2 3 3" xfId="14845" xr:uid="{C773FA6E-1FCE-41E2-9338-EFF29916A03F}"/>
    <cellStyle name="Millares 40 2 3 3 2" xfId="17094" xr:uid="{5004AAC5-8558-4FD1-BFFB-4F0B9308F612}"/>
    <cellStyle name="Millares 40 2 3 3 2 2" xfId="21567" xr:uid="{B7548CE5-E1CA-4CF7-A44A-375D76142D6D}"/>
    <cellStyle name="Millares 40 2 3 3 2 2 2" xfId="30517" xr:uid="{2DECD3F2-6D7C-4C2B-AED9-D2AD8B89D43A}"/>
    <cellStyle name="Millares 40 2 3 3 2 3" xfId="26044" xr:uid="{4B987D27-01BC-477E-A043-6615D6912D1F}"/>
    <cellStyle name="Millares 40 2 3 3 3" xfId="19318" xr:uid="{3B9661A3-82FF-495A-9DB3-2EF9BD707447}"/>
    <cellStyle name="Millares 40 2 3 3 3 2" xfId="28268" xr:uid="{4AE33DEE-F4CE-4961-9D6B-0C176014FB2C}"/>
    <cellStyle name="Millares 40 2 3 3 4" xfId="23795" xr:uid="{1B53E5F0-4D30-4E37-926A-6EBEA2E8E2AB}"/>
    <cellStyle name="Millares 40 2 3 4" xfId="15977" xr:uid="{1582177A-D8B1-4081-B329-0240EC56B869}"/>
    <cellStyle name="Millares 40 2 3 4 2" xfId="20450" xr:uid="{89FD125A-71EB-4EA0-902A-5A4DEB349871}"/>
    <cellStyle name="Millares 40 2 3 4 2 2" xfId="29400" xr:uid="{9BF05205-14D5-48D6-96D9-C9A32BDC45AD}"/>
    <cellStyle name="Millares 40 2 3 4 3" xfId="24927" xr:uid="{3D87A481-64A6-46FF-B368-BF26CAB1A3BF}"/>
    <cellStyle name="Millares 40 2 3 5" xfId="18201" xr:uid="{8010348E-97AA-4041-B587-DA2C98911675}"/>
    <cellStyle name="Millares 40 2 3 5 2" xfId="27151" xr:uid="{41022D76-2E31-4692-9418-575478F4E426}"/>
    <cellStyle name="Millares 40 2 3 6" xfId="22678" xr:uid="{EF3BF1A3-A275-4B17-B15D-22A298E88DDE}"/>
    <cellStyle name="Millares 40 2 4" xfId="14002" xr:uid="{29CF2322-231E-4280-BAC2-A4C61EF18E53}"/>
    <cellStyle name="Millares 40 2 4 2" xfId="15119" xr:uid="{C0A66E63-4678-489B-B936-5C74B9FF3C12}"/>
    <cellStyle name="Millares 40 2 4 2 2" xfId="17368" xr:uid="{F63A8A43-BD38-49F8-9344-E8039B54C1F0}"/>
    <cellStyle name="Millares 40 2 4 2 2 2" xfId="21841" xr:uid="{1DE8027F-333A-489C-8D38-7BA55A5F4D64}"/>
    <cellStyle name="Millares 40 2 4 2 2 2 2" xfId="30791" xr:uid="{9F1C4962-B9B4-4544-A258-89E4EDEEDA09}"/>
    <cellStyle name="Millares 40 2 4 2 2 3" xfId="26318" xr:uid="{025BCFDE-382B-4926-8F6D-31E282B1FD4F}"/>
    <cellStyle name="Millares 40 2 4 2 3" xfId="19592" xr:uid="{D79B5E57-B355-41F1-BC61-6783E0383396}"/>
    <cellStyle name="Millares 40 2 4 2 3 2" xfId="28542" xr:uid="{3DE2D231-6BFD-4837-A9B5-622A870FFB71}"/>
    <cellStyle name="Millares 40 2 4 2 4" xfId="24069" xr:uid="{75A7FD4D-309A-4E59-934C-CEBBD70EFCAE}"/>
    <cellStyle name="Millares 40 2 4 3" xfId="16251" xr:uid="{0B7B0B82-436F-4ED7-B69A-D0C627FE1143}"/>
    <cellStyle name="Millares 40 2 4 3 2" xfId="20724" xr:uid="{BB929A73-7AB9-46A4-8D3B-9291A26F32B9}"/>
    <cellStyle name="Millares 40 2 4 3 2 2" xfId="29674" xr:uid="{9BD803B6-C7D0-47EF-93E4-DE6CB087BA4A}"/>
    <cellStyle name="Millares 40 2 4 3 3" xfId="25201" xr:uid="{331A34E9-C214-4B85-83EE-0498F63D6C18}"/>
    <cellStyle name="Millares 40 2 4 4" xfId="18475" xr:uid="{8FCED81D-58FB-4BAE-AAD2-654311F7601D}"/>
    <cellStyle name="Millares 40 2 4 4 2" xfId="27425" xr:uid="{B5435ABA-9C29-4FDD-9C5E-C8DB92F2A43C}"/>
    <cellStyle name="Millares 40 2 4 5" xfId="22952" xr:uid="{04CFE379-55D6-4200-A943-E0196C3366FE}"/>
    <cellStyle name="Millares 40 2 5" xfId="14565" xr:uid="{6D1918F9-E080-48E5-97D0-095FECBD5B02}"/>
    <cellStyle name="Millares 40 2 5 2" xfId="16814" xr:uid="{446F9BB6-1A2D-4CE2-B2A5-F06E24CC153E}"/>
    <cellStyle name="Millares 40 2 5 2 2" xfId="21287" xr:uid="{D175DDA1-F165-4DAD-B891-67FEF2DB8796}"/>
    <cellStyle name="Millares 40 2 5 2 2 2" xfId="30237" xr:uid="{009F15E8-C27C-4017-B2DA-FC4B2F98DDA6}"/>
    <cellStyle name="Millares 40 2 5 2 3" xfId="25764" xr:uid="{378DD87B-4A06-431E-A231-D5D3B4E09332}"/>
    <cellStyle name="Millares 40 2 5 3" xfId="19038" xr:uid="{964A84D2-71EB-4EE2-97BA-9742CC86080A}"/>
    <cellStyle name="Millares 40 2 5 3 2" xfId="27988" xr:uid="{49084D27-96EF-4F8A-A103-B3CDF2B3F5A2}"/>
    <cellStyle name="Millares 40 2 5 4" xfId="23515" xr:uid="{B40FB57D-5FEB-43A7-865A-0D69325DBF2B}"/>
    <cellStyle name="Millares 40 2 6" xfId="15697" xr:uid="{0780C95D-27DF-457B-9930-6FAD281B557C}"/>
    <cellStyle name="Millares 40 2 6 2" xfId="20170" xr:uid="{365190C1-CB15-4FA5-9C87-3AC2CEA12A16}"/>
    <cellStyle name="Millares 40 2 6 2 2" xfId="29120" xr:uid="{25CAC814-3CA8-4C03-9189-962147509BE2}"/>
    <cellStyle name="Millares 40 2 6 3" xfId="24647" xr:uid="{4BCA8E09-8301-4FEB-B67F-22AEBEA3BB0F}"/>
    <cellStyle name="Millares 40 2 7" xfId="17921" xr:uid="{648ED221-DD7E-4C4F-93D5-D767415AF780}"/>
    <cellStyle name="Millares 40 2 7 2" xfId="26871" xr:uid="{00E64A67-84E2-4C05-AEDE-F1519A3A1E0E}"/>
    <cellStyle name="Millares 40 2 8" xfId="22398" xr:uid="{7544E82D-EFA1-47E9-8FBD-D8A69F29DEC8}"/>
    <cellStyle name="Millares 40 3" xfId="13515" xr:uid="{7DD8C0DD-7391-4BF6-A37A-EC1785DE4997}"/>
    <cellStyle name="Millares 40 3 2" xfId="13795" xr:uid="{1EBDB7AE-C3FC-4EC3-BD4D-5ADA2775B213}"/>
    <cellStyle name="Millares 40 3 2 2" xfId="14349" xr:uid="{B8928852-05A1-4F23-89FA-91447630976C}"/>
    <cellStyle name="Millares 40 3 2 2 2" xfId="15466" xr:uid="{7EEC1BB7-7F45-401F-9117-AE1C59DE5519}"/>
    <cellStyle name="Millares 40 3 2 2 2 2" xfId="17715" xr:uid="{2B669FF5-8C6D-4AD8-B7B2-1700AA439FFF}"/>
    <cellStyle name="Millares 40 3 2 2 2 2 2" xfId="22188" xr:uid="{ADD2E0F1-74E1-4407-A4F3-15E9066ADCBF}"/>
    <cellStyle name="Millares 40 3 2 2 2 2 2 2" xfId="31138" xr:uid="{D6A084B1-6CC5-4A9E-B4F8-69486CB6BD4D}"/>
    <cellStyle name="Millares 40 3 2 2 2 2 3" xfId="26665" xr:uid="{4A6654D9-4610-4AB6-AF86-C3C536EDEF00}"/>
    <cellStyle name="Millares 40 3 2 2 2 3" xfId="19939" xr:uid="{D226272A-0BF8-4CDD-8961-B7972563C806}"/>
    <cellStyle name="Millares 40 3 2 2 2 3 2" xfId="28889" xr:uid="{D11D3628-546D-4F7B-B137-5270908E14E6}"/>
    <cellStyle name="Millares 40 3 2 2 2 4" xfId="24416" xr:uid="{75B0E43B-8009-43CC-BCEA-D806D0353AC8}"/>
    <cellStyle name="Millares 40 3 2 2 3" xfId="16598" xr:uid="{0D776999-19B7-4089-A5A0-B9597843ECDD}"/>
    <cellStyle name="Millares 40 3 2 2 3 2" xfId="21071" xr:uid="{369A57DE-D7AD-44BC-84CD-6820E2474822}"/>
    <cellStyle name="Millares 40 3 2 2 3 2 2" xfId="30021" xr:uid="{02D2DF74-923F-4325-B162-E76CF3FECE5A}"/>
    <cellStyle name="Millares 40 3 2 2 3 3" xfId="25548" xr:uid="{EDB88A98-5A40-49CB-A108-481B87DCA638}"/>
    <cellStyle name="Millares 40 3 2 2 4" xfId="18822" xr:uid="{17E14467-C8A7-4C50-ADD4-57C7241B8146}"/>
    <cellStyle name="Millares 40 3 2 2 4 2" xfId="27772" xr:uid="{607F5FF2-82E4-42EF-AD2A-05F16E59EA5B}"/>
    <cellStyle name="Millares 40 3 2 2 5" xfId="23299" xr:uid="{4F107C99-E795-42DA-BAF5-10401C424750}"/>
    <cellStyle name="Millares 40 3 2 3" xfId="14912" xr:uid="{830F85C0-BD9B-42E9-BCF4-CF53469B7EF5}"/>
    <cellStyle name="Millares 40 3 2 3 2" xfId="17161" xr:uid="{F9797062-73A6-48A2-A6E3-80DB1718630D}"/>
    <cellStyle name="Millares 40 3 2 3 2 2" xfId="21634" xr:uid="{27F6841C-1A19-41E2-B28A-0DB34B351624}"/>
    <cellStyle name="Millares 40 3 2 3 2 2 2" xfId="30584" xr:uid="{DA166502-A19B-49E9-8579-3535C7A44E7D}"/>
    <cellStyle name="Millares 40 3 2 3 2 3" xfId="26111" xr:uid="{410F10A3-D489-49D6-A65F-D450FDCBC9DF}"/>
    <cellStyle name="Millares 40 3 2 3 3" xfId="19385" xr:uid="{910CA38D-C5AB-4F3C-9CA0-3F51A997E5CA}"/>
    <cellStyle name="Millares 40 3 2 3 3 2" xfId="28335" xr:uid="{E98D7292-1734-4293-97B5-F5FD250B1F3D}"/>
    <cellStyle name="Millares 40 3 2 3 4" xfId="23862" xr:uid="{B92DD1C0-BF19-4F5F-BBC8-E7C093872055}"/>
    <cellStyle name="Millares 40 3 2 4" xfId="16044" xr:uid="{F5FAC645-3C07-4866-99B0-CFDFD9A6F505}"/>
    <cellStyle name="Millares 40 3 2 4 2" xfId="20517" xr:uid="{6CA37613-A6CC-46E0-A422-8AD63EBEDFEC}"/>
    <cellStyle name="Millares 40 3 2 4 2 2" xfId="29467" xr:uid="{3D0AD5E2-36A0-45D7-89D5-4FE30FA51D00}"/>
    <cellStyle name="Millares 40 3 2 4 3" xfId="24994" xr:uid="{A01720F6-096E-4BA6-A807-08AC417DFBE3}"/>
    <cellStyle name="Millares 40 3 2 5" xfId="18268" xr:uid="{F2548235-419F-410D-8754-C3BBE0FB8CAF}"/>
    <cellStyle name="Millares 40 3 2 5 2" xfId="27218" xr:uid="{8E7EACAD-A951-49A3-810F-0733290A0001}"/>
    <cellStyle name="Millares 40 3 2 6" xfId="22745" xr:uid="{7FF05A25-9867-4922-8C40-D8CCD1CD3D8C}"/>
    <cellStyle name="Millares 40 3 3" xfId="14069" xr:uid="{57521B3C-1CD5-462F-801E-403CD2DF390D}"/>
    <cellStyle name="Millares 40 3 3 2" xfId="15186" xr:uid="{C630712E-E0D2-45A4-A71C-E8BFC183F323}"/>
    <cellStyle name="Millares 40 3 3 2 2" xfId="17435" xr:uid="{C404B87B-78FB-411A-A74B-3C04C587B5DC}"/>
    <cellStyle name="Millares 40 3 3 2 2 2" xfId="21908" xr:uid="{0FAF6C07-29A8-4240-A510-8D4B37B18AF7}"/>
    <cellStyle name="Millares 40 3 3 2 2 2 2" xfId="30858" xr:uid="{B6C7DC6C-566C-4C3A-BAD6-D15A9F545F33}"/>
    <cellStyle name="Millares 40 3 3 2 2 3" xfId="26385" xr:uid="{2C514EC9-7A64-4891-A1BB-B1710D6BC2CE}"/>
    <cellStyle name="Millares 40 3 3 2 3" xfId="19659" xr:uid="{3D48765A-CA62-402E-A043-0A66F2675744}"/>
    <cellStyle name="Millares 40 3 3 2 3 2" xfId="28609" xr:uid="{3AFC5268-6348-4F35-9D5A-AEE290EF87F8}"/>
    <cellStyle name="Millares 40 3 3 2 4" xfId="24136" xr:uid="{FD8F508F-E2A5-47B0-A11E-D9174C7C0B2E}"/>
    <cellStyle name="Millares 40 3 3 3" xfId="16318" xr:uid="{E84B84C6-1649-43FD-A369-44079D16AC66}"/>
    <cellStyle name="Millares 40 3 3 3 2" xfId="20791" xr:uid="{92D3AC41-F38D-4C61-BF98-A4D4E13C2ECA}"/>
    <cellStyle name="Millares 40 3 3 3 2 2" xfId="29741" xr:uid="{F9E59E24-F440-4034-96A6-BD2AABAB8F9C}"/>
    <cellStyle name="Millares 40 3 3 3 3" xfId="25268" xr:uid="{5B4D7DEC-D09B-416F-91FA-E767D290FAD8}"/>
    <cellStyle name="Millares 40 3 3 4" xfId="18542" xr:uid="{97F96E2E-3526-45C2-8B22-FAEA6A73284C}"/>
    <cellStyle name="Millares 40 3 3 4 2" xfId="27492" xr:uid="{263D0928-A444-497B-AA09-02F44D134968}"/>
    <cellStyle name="Millares 40 3 3 5" xfId="23019" xr:uid="{4B6E8C1D-B2B8-4E60-A907-D8E1919C7977}"/>
    <cellStyle name="Millares 40 3 4" xfId="14632" xr:uid="{EE16E8C3-A602-4380-A4CC-8B9C3D98C806}"/>
    <cellStyle name="Millares 40 3 4 2" xfId="16881" xr:uid="{C74E3B55-3654-451F-A30D-73B44E2B9393}"/>
    <cellStyle name="Millares 40 3 4 2 2" xfId="21354" xr:uid="{382B4EA2-729A-40CC-98E1-BB715F9A551C}"/>
    <cellStyle name="Millares 40 3 4 2 2 2" xfId="30304" xr:uid="{593B79C8-9FE1-4CA9-AF1D-E02B3BEE4E37}"/>
    <cellStyle name="Millares 40 3 4 2 3" xfId="25831" xr:uid="{21A68636-E223-4FBF-A6DE-C545302A94B1}"/>
    <cellStyle name="Millares 40 3 4 3" xfId="19105" xr:uid="{F9786481-4E76-4072-9AC6-814CDCD6D753}"/>
    <cellStyle name="Millares 40 3 4 3 2" xfId="28055" xr:uid="{64C7E038-DD74-47EF-B1CA-9E4184709BB7}"/>
    <cellStyle name="Millares 40 3 4 4" xfId="23582" xr:uid="{23519B4D-7EAC-4E37-9975-6BB5D7405C91}"/>
    <cellStyle name="Millares 40 3 5" xfId="15764" xr:uid="{CBD59B37-BA9E-4052-851D-83F2502AE9A1}"/>
    <cellStyle name="Millares 40 3 5 2" xfId="20237" xr:uid="{BCFC945E-B046-4881-9A4F-CB4FC4B11962}"/>
    <cellStyle name="Millares 40 3 5 2 2" xfId="29187" xr:uid="{9115BC8B-B696-46CB-ABEE-1EF96946BAB8}"/>
    <cellStyle name="Millares 40 3 5 3" xfId="24714" xr:uid="{B0A0ECBB-DFA0-43A9-891B-C73E1A988670}"/>
    <cellStyle name="Millares 40 3 6" xfId="17988" xr:uid="{DEB205F5-3225-45C0-B07F-6E11E795C8C7}"/>
    <cellStyle name="Millares 40 3 6 2" xfId="26938" xr:uid="{65457795-900F-4750-B77F-E6C8C34713B8}"/>
    <cellStyle name="Millares 40 3 7" xfId="22465" xr:uid="{0AC6D244-B57A-44D7-9958-F6D1E4ABB3AD}"/>
    <cellStyle name="Millares 40 4" xfId="13655" xr:uid="{BAC0FD7B-D631-41A0-B89D-48E1D502B0D8}"/>
    <cellStyle name="Millares 40 4 2" xfId="14209" xr:uid="{51A359FC-EE20-4B28-B16B-7ACE1484C4C9}"/>
    <cellStyle name="Millares 40 4 2 2" xfId="15326" xr:uid="{818B35C3-2E02-4081-8EE4-21CFE89F9994}"/>
    <cellStyle name="Millares 40 4 2 2 2" xfId="17575" xr:uid="{8A328C0E-2C2B-4B62-A439-F9EABDB81897}"/>
    <cellStyle name="Millares 40 4 2 2 2 2" xfId="22048" xr:uid="{AEA98F78-737A-49CC-B09E-FFD12683C7EF}"/>
    <cellStyle name="Millares 40 4 2 2 2 2 2" xfId="30998" xr:uid="{2BEE14F6-3F25-4F4B-89CA-5473F8C5D356}"/>
    <cellStyle name="Millares 40 4 2 2 2 3" xfId="26525" xr:uid="{0486EA28-7B6B-4C60-835E-1A4F0A70B380}"/>
    <cellStyle name="Millares 40 4 2 2 3" xfId="19799" xr:uid="{72086D29-036E-4784-9CED-469C2A5021F3}"/>
    <cellStyle name="Millares 40 4 2 2 3 2" xfId="28749" xr:uid="{97E609A4-E57A-437A-873A-57FF83D3D49E}"/>
    <cellStyle name="Millares 40 4 2 2 4" xfId="24276" xr:uid="{AEAE5904-BE29-4850-96D2-E2E7309B878B}"/>
    <cellStyle name="Millares 40 4 2 3" xfId="16458" xr:uid="{636E8843-0C93-4954-9742-963D2E02F5AA}"/>
    <cellStyle name="Millares 40 4 2 3 2" xfId="20931" xr:uid="{307EC64A-AC48-4BE8-989E-7D53A156148F}"/>
    <cellStyle name="Millares 40 4 2 3 2 2" xfId="29881" xr:uid="{F0923199-D93F-472B-B652-7D64D5203ECE}"/>
    <cellStyle name="Millares 40 4 2 3 3" xfId="25408" xr:uid="{90BAD5AB-5CA0-4273-AF80-A3ECAE9187EA}"/>
    <cellStyle name="Millares 40 4 2 4" xfId="18682" xr:uid="{D9824A02-A089-4377-9C8D-0D90C680078C}"/>
    <cellStyle name="Millares 40 4 2 4 2" xfId="27632" xr:uid="{6D862CC4-B7DD-4A71-B96D-5BC2E2A48DF6}"/>
    <cellStyle name="Millares 40 4 2 5" xfId="23159" xr:uid="{92105005-E8D7-4340-9AA6-149979D94A45}"/>
    <cellStyle name="Millares 40 4 3" xfId="14772" xr:uid="{8FE8F158-441E-43B8-993C-F9B14B61A4FD}"/>
    <cellStyle name="Millares 40 4 3 2" xfId="17021" xr:uid="{57693477-498B-4E48-B50A-A0DB9938856C}"/>
    <cellStyle name="Millares 40 4 3 2 2" xfId="21494" xr:uid="{25E694DF-9FC3-4EC4-8BEE-3F3964950F01}"/>
    <cellStyle name="Millares 40 4 3 2 2 2" xfId="30444" xr:uid="{2CA68916-C0AE-4078-AF8F-ACB24953D4AF}"/>
    <cellStyle name="Millares 40 4 3 2 3" xfId="25971" xr:uid="{8905D585-98C5-40BE-9C45-C59DEEC5BBE5}"/>
    <cellStyle name="Millares 40 4 3 3" xfId="19245" xr:uid="{C7DD1A81-2AFD-43B6-B622-C9710EC20BB0}"/>
    <cellStyle name="Millares 40 4 3 3 2" xfId="28195" xr:uid="{9FEBA700-E63E-4189-B549-DB631B7F814B}"/>
    <cellStyle name="Millares 40 4 3 4" xfId="23722" xr:uid="{E8776F08-8867-4273-84FE-07BA723EB8E2}"/>
    <cellStyle name="Millares 40 4 4" xfId="15904" xr:uid="{D0173B3F-E086-4DFD-8C75-F55ABE84CE0B}"/>
    <cellStyle name="Millares 40 4 4 2" xfId="20377" xr:uid="{44C1D9C0-0064-43E1-B54F-227FE9322A3A}"/>
    <cellStyle name="Millares 40 4 4 2 2" xfId="29327" xr:uid="{4082E80C-9345-4760-B391-9133CC0B40C6}"/>
    <cellStyle name="Millares 40 4 4 3" xfId="24854" xr:uid="{4BE00381-22AD-4EA4-ABAD-2A58C1C9253A}"/>
    <cellStyle name="Millares 40 4 5" xfId="18128" xr:uid="{0F6E1D68-ECFA-4C11-8EA3-DA65CA40010E}"/>
    <cellStyle name="Millares 40 4 5 2" xfId="27078" xr:uid="{61A8E525-857A-4B0C-98E8-5F9C82786C8A}"/>
    <cellStyle name="Millares 40 4 6" xfId="22605" xr:uid="{3C1BB44E-99BF-4329-9173-A7F6B5C4D1CE}"/>
    <cellStyle name="Millares 40 5" xfId="13929" xr:uid="{39C51C29-8064-459B-948A-0918DA7DF9A4}"/>
    <cellStyle name="Millares 40 5 2" xfId="15046" xr:uid="{73BCB11F-B59A-4A3A-9B98-D0946E1CE4B2}"/>
    <cellStyle name="Millares 40 5 2 2" xfId="17295" xr:uid="{4AFB328C-92EB-42AC-A7F6-F0F0B9285390}"/>
    <cellStyle name="Millares 40 5 2 2 2" xfId="21768" xr:uid="{97FAB95D-1E76-45EA-8190-BBB658840A2E}"/>
    <cellStyle name="Millares 40 5 2 2 2 2" xfId="30718" xr:uid="{BE20FF75-5978-4108-8622-F5D9772DA913}"/>
    <cellStyle name="Millares 40 5 2 2 3" xfId="26245" xr:uid="{E3818D83-A2FD-4DBB-A553-0180C0C40CEB}"/>
    <cellStyle name="Millares 40 5 2 3" xfId="19519" xr:uid="{1472BEB5-53D6-4886-BD59-786353CC5345}"/>
    <cellStyle name="Millares 40 5 2 3 2" xfId="28469" xr:uid="{B780C17D-BD12-4834-BC2C-19FABD9564FC}"/>
    <cellStyle name="Millares 40 5 2 4" xfId="23996" xr:uid="{45E94AB1-52DE-498B-8FB6-D7022F0B3235}"/>
    <cellStyle name="Millares 40 5 3" xfId="16178" xr:uid="{1ECA964E-B4F4-4B7F-A1DC-CAFB59E65BF4}"/>
    <cellStyle name="Millares 40 5 3 2" xfId="20651" xr:uid="{DC9EA259-F1CE-4302-BFEB-EF504670690F}"/>
    <cellStyle name="Millares 40 5 3 2 2" xfId="29601" xr:uid="{D4AEE69D-0DD4-419C-B177-A89C00A14565}"/>
    <cellStyle name="Millares 40 5 3 3" xfId="25128" xr:uid="{7C2C06B0-F9AF-46B5-9804-F83BE152BEF5}"/>
    <cellStyle name="Millares 40 5 4" xfId="18402" xr:uid="{5982BA9F-135D-421D-9DE5-5A2AA8D559D6}"/>
    <cellStyle name="Millares 40 5 4 2" xfId="27352" xr:uid="{9BC5C197-FD5B-4D2C-BCBB-7BE0790E7982}"/>
    <cellStyle name="Millares 40 5 5" xfId="22879" xr:uid="{9BBAF9B9-F0EF-4127-869A-75BAD9EDA9B4}"/>
    <cellStyle name="Millares 40 6" xfId="14492" xr:uid="{4A3F9E20-F47D-4602-9B57-9311F322C504}"/>
    <cellStyle name="Millares 40 6 2" xfId="16741" xr:uid="{49483222-D539-47DB-996B-751945327261}"/>
    <cellStyle name="Millares 40 6 2 2" xfId="21214" xr:uid="{3B8A936E-CF49-4815-8026-B8CE207EA15D}"/>
    <cellStyle name="Millares 40 6 2 2 2" xfId="30164" xr:uid="{290BAE4A-D7C8-4D28-B432-0B9580CD5CBA}"/>
    <cellStyle name="Millares 40 6 2 3" xfId="25691" xr:uid="{525A5932-4D5C-4449-BBB5-DEAA74DC3A18}"/>
    <cellStyle name="Millares 40 6 3" xfId="18965" xr:uid="{D9F1E7BA-9CD5-4A5D-8641-4CEAA7865FAE}"/>
    <cellStyle name="Millares 40 6 3 2" xfId="27915" xr:uid="{F897C64A-2840-4151-9BFC-0696E00EDCDE}"/>
    <cellStyle name="Millares 40 6 4" xfId="23442" xr:uid="{BB18E2D1-4DD9-4003-9F45-4DECA410D0BF}"/>
    <cellStyle name="Millares 40 7" xfId="15624" xr:uid="{5D681D42-81F9-49DA-B9C5-2E48AE0F26F3}"/>
    <cellStyle name="Millares 40 7 2" xfId="20097" xr:uid="{3EDD7A31-100F-49B8-B46B-91CBDEAFDB09}"/>
    <cellStyle name="Millares 40 7 2 2" xfId="29047" xr:uid="{8C42ED12-D6C4-4D84-B722-F4912ED759F5}"/>
    <cellStyle name="Millares 40 7 3" xfId="24574" xr:uid="{E1F4D70F-629F-4F96-99C8-83104F24CE2F}"/>
    <cellStyle name="Millares 40 8" xfId="17848" xr:uid="{A1149854-A99D-446A-A1E0-D2A77676BBE0}"/>
    <cellStyle name="Millares 40 8 2" xfId="26798" xr:uid="{01D8A4B6-EED5-41B5-8738-47FFB84DA9EE}"/>
    <cellStyle name="Millares 40 9" xfId="22325" xr:uid="{8C3E218D-91C9-498B-AD37-104ECFE024BF}"/>
    <cellStyle name="Millares 41" xfId="13373" xr:uid="{F2066987-D19E-4EDA-9B48-7F8FB4E26E87}"/>
    <cellStyle name="Millares 41 2" xfId="13446" xr:uid="{0C0AC8C1-2D7B-41CD-9327-3071AD662311}"/>
    <cellStyle name="Millares 41 2 2" xfId="13586" xr:uid="{F87E10E9-BBFD-4EE7-8328-3B4586657486}"/>
    <cellStyle name="Millares 41 2 2 2" xfId="13866" xr:uid="{D6B47CCE-2CB2-4260-B690-14C63AA85D7F}"/>
    <cellStyle name="Millares 41 2 2 2 2" xfId="14420" xr:uid="{E72D42FD-9E60-44F1-ACE7-7B338D568EE7}"/>
    <cellStyle name="Millares 41 2 2 2 2 2" xfId="15537" xr:uid="{F89AEC6D-3A00-4F85-BAE6-2BEB5618CFC7}"/>
    <cellStyle name="Millares 41 2 2 2 2 2 2" xfId="17786" xr:uid="{E0A9BD55-90A1-499C-BACF-D8DAE4DFC15A}"/>
    <cellStyle name="Millares 41 2 2 2 2 2 2 2" xfId="22259" xr:uid="{58E06A9F-0092-4121-AFFC-D5B59F257ED4}"/>
    <cellStyle name="Millares 41 2 2 2 2 2 2 2 2" xfId="31209" xr:uid="{4565A35D-5F60-43F9-8FB1-526F6215974C}"/>
    <cellStyle name="Millares 41 2 2 2 2 2 2 3" xfId="26736" xr:uid="{F3B692F0-2721-48FA-9B14-3FB238E23BD5}"/>
    <cellStyle name="Millares 41 2 2 2 2 2 3" xfId="20010" xr:uid="{D9230111-0102-4FC6-98A8-2D7F6E15D640}"/>
    <cellStyle name="Millares 41 2 2 2 2 2 3 2" xfId="28960" xr:uid="{F07DD8F6-5D01-49CA-BE4D-15EC50B5D7C0}"/>
    <cellStyle name="Millares 41 2 2 2 2 2 4" xfId="24487" xr:uid="{43FC469C-FAB8-4415-A958-C6032DC52A8D}"/>
    <cellStyle name="Millares 41 2 2 2 2 3" xfId="16669" xr:uid="{FAF951BB-BC37-455C-AE36-FBC611859609}"/>
    <cellStyle name="Millares 41 2 2 2 2 3 2" xfId="21142" xr:uid="{1E922BBE-10B6-44E5-A0BE-E296FB54910B}"/>
    <cellStyle name="Millares 41 2 2 2 2 3 2 2" xfId="30092" xr:uid="{383C0C74-1136-4EC6-8FAC-0F07FDA36D60}"/>
    <cellStyle name="Millares 41 2 2 2 2 3 3" xfId="25619" xr:uid="{FB4C156A-3E43-451D-B6FD-B03402093D6C}"/>
    <cellStyle name="Millares 41 2 2 2 2 4" xfId="18893" xr:uid="{FB4BBFAD-617F-409C-94BF-F99100A79EC4}"/>
    <cellStyle name="Millares 41 2 2 2 2 4 2" xfId="27843" xr:uid="{04E64504-A724-40BD-9BBB-075BA643DFB2}"/>
    <cellStyle name="Millares 41 2 2 2 2 5" xfId="23370" xr:uid="{F918A98D-B71B-4A59-9AEB-5F657A0C521A}"/>
    <cellStyle name="Millares 41 2 2 2 3" xfId="14983" xr:uid="{1BDD768E-942B-4670-8336-BD703D017C54}"/>
    <cellStyle name="Millares 41 2 2 2 3 2" xfId="17232" xr:uid="{F26C42CD-14D6-4746-94D2-DD9AE78E2467}"/>
    <cellStyle name="Millares 41 2 2 2 3 2 2" xfId="21705" xr:uid="{F34303F6-CD65-445A-9EB6-8DB08D9793EE}"/>
    <cellStyle name="Millares 41 2 2 2 3 2 2 2" xfId="30655" xr:uid="{804A32BE-FEC9-44F8-B457-E58F607E3589}"/>
    <cellStyle name="Millares 41 2 2 2 3 2 3" xfId="26182" xr:uid="{5356FF30-138D-4F29-A864-EC5E9B0A3779}"/>
    <cellStyle name="Millares 41 2 2 2 3 3" xfId="19456" xr:uid="{7EBDEBE4-F0F9-499E-A9EA-2E6F594FADBD}"/>
    <cellStyle name="Millares 41 2 2 2 3 3 2" xfId="28406" xr:uid="{657842A7-42FF-4AC8-B5FD-5D385BB2B2A6}"/>
    <cellStyle name="Millares 41 2 2 2 3 4" xfId="23933" xr:uid="{BB17930C-4860-4586-83D7-59353A621BDD}"/>
    <cellStyle name="Millares 41 2 2 2 4" xfId="16115" xr:uid="{D829BC1A-9C47-4D8D-8720-C5766057E91B}"/>
    <cellStyle name="Millares 41 2 2 2 4 2" xfId="20588" xr:uid="{E81D441A-FE41-44C0-A9F5-E97A5534C475}"/>
    <cellStyle name="Millares 41 2 2 2 4 2 2" xfId="29538" xr:uid="{BD0BD5FB-B2DA-4529-8A47-AA0A0E1F5EF7}"/>
    <cellStyle name="Millares 41 2 2 2 4 3" xfId="25065" xr:uid="{FB1B88BD-1FDE-49CE-B90A-DC7EBE0A8CC1}"/>
    <cellStyle name="Millares 41 2 2 2 5" xfId="18339" xr:uid="{F459E8FA-B1A0-4F01-B141-D1E8FFA22AE5}"/>
    <cellStyle name="Millares 41 2 2 2 5 2" xfId="27289" xr:uid="{FD513E0D-4939-4BD1-86CC-4B7772B0F0C0}"/>
    <cellStyle name="Millares 41 2 2 2 6" xfId="22816" xr:uid="{43B8FE51-89CB-43DF-AF0F-46D8E992094A}"/>
    <cellStyle name="Millares 41 2 2 3" xfId="14140" xr:uid="{E9CCFEA2-79BD-4159-B787-905E40C19812}"/>
    <cellStyle name="Millares 41 2 2 3 2" xfId="15257" xr:uid="{E7FE5B9B-C380-47CD-9A1D-80A75E76A589}"/>
    <cellStyle name="Millares 41 2 2 3 2 2" xfId="17506" xr:uid="{216A7539-4EF2-4123-9A43-6766D2A5FF8D}"/>
    <cellStyle name="Millares 41 2 2 3 2 2 2" xfId="21979" xr:uid="{C0C398CB-742B-49E8-AE80-E5E140ECCA3A}"/>
    <cellStyle name="Millares 41 2 2 3 2 2 2 2" xfId="30929" xr:uid="{F66D2B0D-222A-408B-A053-C5DB8D2F62CD}"/>
    <cellStyle name="Millares 41 2 2 3 2 2 3" xfId="26456" xr:uid="{D2E3FF85-DD5A-4218-A293-352F883574CF}"/>
    <cellStyle name="Millares 41 2 2 3 2 3" xfId="19730" xr:uid="{7BE4F5ED-8360-415B-935B-D2BCF072F325}"/>
    <cellStyle name="Millares 41 2 2 3 2 3 2" xfId="28680" xr:uid="{7A6A9328-7836-40FD-96CA-5CDD39EB6805}"/>
    <cellStyle name="Millares 41 2 2 3 2 4" xfId="24207" xr:uid="{B6678D40-B7E0-455C-BD61-3F0352CE31F6}"/>
    <cellStyle name="Millares 41 2 2 3 3" xfId="16389" xr:uid="{545D3BA8-333A-4C04-9B39-B88D973922D6}"/>
    <cellStyle name="Millares 41 2 2 3 3 2" xfId="20862" xr:uid="{00407321-3CF7-4E78-977D-E59F89E253C1}"/>
    <cellStyle name="Millares 41 2 2 3 3 2 2" xfId="29812" xr:uid="{01E68FB7-3802-49C4-886A-45BFFF5A83B6}"/>
    <cellStyle name="Millares 41 2 2 3 3 3" xfId="25339" xr:uid="{A4804BC0-AA7E-41AC-B71B-53F98B03F671}"/>
    <cellStyle name="Millares 41 2 2 3 4" xfId="18613" xr:uid="{22B8064A-F335-4AA2-BBD3-C56EB4960905}"/>
    <cellStyle name="Millares 41 2 2 3 4 2" xfId="27563" xr:uid="{59AE2872-DDB2-4FB7-87AF-42DEB0CB95DD}"/>
    <cellStyle name="Millares 41 2 2 3 5" xfId="23090" xr:uid="{33029A94-33B9-42E1-A69C-FA9589EE1FEC}"/>
    <cellStyle name="Millares 41 2 2 4" xfId="14703" xr:uid="{402A118C-4D8D-456D-830A-377AD8A08B23}"/>
    <cellStyle name="Millares 41 2 2 4 2" xfId="16952" xr:uid="{190A83B2-9D1C-46C6-9709-EA78B6FCF236}"/>
    <cellStyle name="Millares 41 2 2 4 2 2" xfId="21425" xr:uid="{F001E469-E0C7-4246-BEF0-2AFDAC62E3FE}"/>
    <cellStyle name="Millares 41 2 2 4 2 2 2" xfId="30375" xr:uid="{CFB06B31-BBF0-4015-BB32-90335423071A}"/>
    <cellStyle name="Millares 41 2 2 4 2 3" xfId="25902" xr:uid="{71A3B8D7-7DEA-4856-A3EC-B25ADD4015E4}"/>
    <cellStyle name="Millares 41 2 2 4 3" xfId="19176" xr:uid="{C8C6C5C3-F32D-422F-AAAE-EC544F546243}"/>
    <cellStyle name="Millares 41 2 2 4 3 2" xfId="28126" xr:uid="{4AC6117B-A846-49C0-9AE0-77EE0E243F06}"/>
    <cellStyle name="Millares 41 2 2 4 4" xfId="23653" xr:uid="{1F094A92-5D06-4AE4-9AE9-F0E7FB0E7A9B}"/>
    <cellStyle name="Millares 41 2 2 5" xfId="15835" xr:uid="{59886895-6D55-468D-9133-38B699A44F68}"/>
    <cellStyle name="Millares 41 2 2 5 2" xfId="20308" xr:uid="{71C5592B-A8C4-4911-BDD4-748FF5E2A7C5}"/>
    <cellStyle name="Millares 41 2 2 5 2 2" xfId="29258" xr:uid="{C410C072-C572-4484-B213-855C261CD89A}"/>
    <cellStyle name="Millares 41 2 2 5 3" xfId="24785" xr:uid="{95B9DCD7-3428-48A4-8804-A5E999903F2E}"/>
    <cellStyle name="Millares 41 2 2 6" xfId="18059" xr:uid="{0DE0DE0F-5940-4F5A-9933-E2E97FABB25F}"/>
    <cellStyle name="Millares 41 2 2 6 2" xfId="27009" xr:uid="{29A2F7A8-00AD-4959-A25A-0501301B380C}"/>
    <cellStyle name="Millares 41 2 2 7" xfId="22536" xr:uid="{DECC4E6F-63B4-4976-B471-ECD05790ED0E}"/>
    <cellStyle name="Millares 41 2 3" xfId="13726" xr:uid="{D2238B1B-DD7D-44F7-9360-57871C789DC7}"/>
    <cellStyle name="Millares 41 2 3 2" xfId="14280" xr:uid="{6463400C-BFD7-4B62-B500-554884E897E7}"/>
    <cellStyle name="Millares 41 2 3 2 2" xfId="15397" xr:uid="{05B6E225-928C-4F8C-9BF5-F36046D6863D}"/>
    <cellStyle name="Millares 41 2 3 2 2 2" xfId="17646" xr:uid="{C15DA3A1-4531-4C0A-A22C-AC3D0BB4499F}"/>
    <cellStyle name="Millares 41 2 3 2 2 2 2" xfId="22119" xr:uid="{08B1C670-E10D-4BE9-A087-5E8202E77E7B}"/>
    <cellStyle name="Millares 41 2 3 2 2 2 2 2" xfId="31069" xr:uid="{1FB4F24D-79B4-4C61-951E-6D823FCB1BCC}"/>
    <cellStyle name="Millares 41 2 3 2 2 2 3" xfId="26596" xr:uid="{B02D0B44-F9C7-4EAA-A086-6B951F7806DF}"/>
    <cellStyle name="Millares 41 2 3 2 2 3" xfId="19870" xr:uid="{8C428271-742D-4591-997A-0C25DEF77B14}"/>
    <cellStyle name="Millares 41 2 3 2 2 3 2" xfId="28820" xr:uid="{BDF7FBE1-2E85-47CC-9BC4-F077DE6C2151}"/>
    <cellStyle name="Millares 41 2 3 2 2 4" xfId="24347" xr:uid="{B9BED2B3-ADC6-48FC-BDD6-2BC69D3F4DF9}"/>
    <cellStyle name="Millares 41 2 3 2 3" xfId="16529" xr:uid="{A565BF6C-603B-438E-85DF-6861035BD951}"/>
    <cellStyle name="Millares 41 2 3 2 3 2" xfId="21002" xr:uid="{ABEFE5D4-E72E-4AF7-9E81-95AD1C1E2877}"/>
    <cellStyle name="Millares 41 2 3 2 3 2 2" xfId="29952" xr:uid="{13D5A9F8-CBE3-4122-BF96-EDDE82631063}"/>
    <cellStyle name="Millares 41 2 3 2 3 3" xfId="25479" xr:uid="{F0D86991-E009-479D-BD44-556C52FDDB29}"/>
    <cellStyle name="Millares 41 2 3 2 4" xfId="18753" xr:uid="{6C6F9DE7-57C6-424C-A425-9515BEAC7DA4}"/>
    <cellStyle name="Millares 41 2 3 2 4 2" xfId="27703" xr:uid="{5B48CEF4-D05E-48C6-9A2F-FDDCF8C76721}"/>
    <cellStyle name="Millares 41 2 3 2 5" xfId="23230" xr:uid="{95E2F5AA-4227-4B71-B72D-FA954ABA8228}"/>
    <cellStyle name="Millares 41 2 3 3" xfId="14843" xr:uid="{9CC6A2E1-F156-4085-A5BD-2A2B13ABC7D8}"/>
    <cellStyle name="Millares 41 2 3 3 2" xfId="17092" xr:uid="{80FFDE3E-B528-4BED-87DE-332018844F64}"/>
    <cellStyle name="Millares 41 2 3 3 2 2" xfId="21565" xr:uid="{632F6AFC-45CE-4A50-84F7-202A4158DA94}"/>
    <cellStyle name="Millares 41 2 3 3 2 2 2" xfId="30515" xr:uid="{7FEF076A-B5FE-451D-8C8D-6BF875EC555D}"/>
    <cellStyle name="Millares 41 2 3 3 2 3" xfId="26042" xr:uid="{0666679C-D497-4732-BC72-8693F5F3B28A}"/>
    <cellStyle name="Millares 41 2 3 3 3" xfId="19316" xr:uid="{54CB8C5E-B86D-4F81-9277-5216F22216FF}"/>
    <cellStyle name="Millares 41 2 3 3 3 2" xfId="28266" xr:uid="{84FC97FA-17BF-45E8-A0B6-7641E4C00887}"/>
    <cellStyle name="Millares 41 2 3 3 4" xfId="23793" xr:uid="{9DA64257-C229-4CE3-9706-76D977DAA0EF}"/>
    <cellStyle name="Millares 41 2 3 4" xfId="15975" xr:uid="{5AA88D44-6DCB-4548-80F0-51E6EB878D43}"/>
    <cellStyle name="Millares 41 2 3 4 2" xfId="20448" xr:uid="{243FC65E-DD6F-47BE-81C5-C8EB5CC0C0E4}"/>
    <cellStyle name="Millares 41 2 3 4 2 2" xfId="29398" xr:uid="{61BC8EA3-31B4-4A5A-8BAD-1EF19A61F61A}"/>
    <cellStyle name="Millares 41 2 3 4 3" xfId="24925" xr:uid="{846C05EF-A80D-40BF-95BA-3B9EECBEAB1A}"/>
    <cellStyle name="Millares 41 2 3 5" xfId="18199" xr:uid="{C623C1EA-D1B8-4CE2-AA03-AEB175038CB1}"/>
    <cellStyle name="Millares 41 2 3 5 2" xfId="27149" xr:uid="{FE36F945-289A-473D-9158-18A55A82B82F}"/>
    <cellStyle name="Millares 41 2 3 6" xfId="22676" xr:uid="{D60CD141-CD44-4084-AB14-12DB83E09336}"/>
    <cellStyle name="Millares 41 2 4" xfId="14000" xr:uid="{F987B60D-CDBB-4FD2-A6B0-68E0FF8AB628}"/>
    <cellStyle name="Millares 41 2 4 2" xfId="15117" xr:uid="{FBC372ED-A311-4B51-8820-75CABBFF1855}"/>
    <cellStyle name="Millares 41 2 4 2 2" xfId="17366" xr:uid="{599D6C8D-672D-450C-962C-BDC49EC0458C}"/>
    <cellStyle name="Millares 41 2 4 2 2 2" xfId="21839" xr:uid="{1E8CAE04-70A4-43D4-BE60-568DF7E7BAB7}"/>
    <cellStyle name="Millares 41 2 4 2 2 2 2" xfId="30789" xr:uid="{872D35A8-4BBA-46B3-88C4-1073EB34FB41}"/>
    <cellStyle name="Millares 41 2 4 2 2 3" xfId="26316" xr:uid="{5009F95B-8051-4AE8-8221-03795FA5F511}"/>
    <cellStyle name="Millares 41 2 4 2 3" xfId="19590" xr:uid="{A9239CF2-DE94-41E6-BA08-E6682F86289C}"/>
    <cellStyle name="Millares 41 2 4 2 3 2" xfId="28540" xr:uid="{C35D0FDD-1152-4A62-A9AE-AF62A6C7D844}"/>
    <cellStyle name="Millares 41 2 4 2 4" xfId="24067" xr:uid="{39929EFD-42A3-43E1-9524-9FD08628EAAF}"/>
    <cellStyle name="Millares 41 2 4 3" xfId="16249" xr:uid="{18E2B906-876A-4B61-9A3E-28E6DA819ED4}"/>
    <cellStyle name="Millares 41 2 4 3 2" xfId="20722" xr:uid="{ECDF3D6E-D9F5-415C-B78D-6A154E12240E}"/>
    <cellStyle name="Millares 41 2 4 3 2 2" xfId="29672" xr:uid="{C90D257E-14C8-402A-932D-142D0291017D}"/>
    <cellStyle name="Millares 41 2 4 3 3" xfId="25199" xr:uid="{C0F1D2C9-377F-4945-BFBF-BDA337810EB7}"/>
    <cellStyle name="Millares 41 2 4 4" xfId="18473" xr:uid="{CA16FC92-44C3-44EE-A68C-CD845F623446}"/>
    <cellStyle name="Millares 41 2 4 4 2" xfId="27423" xr:uid="{573B0DE9-6F05-4E69-BD5B-6A5782895E39}"/>
    <cellStyle name="Millares 41 2 4 5" xfId="22950" xr:uid="{B8154F4D-1348-4CEF-8009-1345916E86C0}"/>
    <cellStyle name="Millares 41 2 5" xfId="14563" xr:uid="{BB892335-FE53-4648-AF72-D88E61636F43}"/>
    <cellStyle name="Millares 41 2 5 2" xfId="16812" xr:uid="{A2ED455F-F5E2-43FF-8EE1-35A4601E82B0}"/>
    <cellStyle name="Millares 41 2 5 2 2" xfId="21285" xr:uid="{296B216C-CEFD-4435-9105-B7D186E65124}"/>
    <cellStyle name="Millares 41 2 5 2 2 2" xfId="30235" xr:uid="{21EBF935-11D3-489E-97B5-19D18E622721}"/>
    <cellStyle name="Millares 41 2 5 2 3" xfId="25762" xr:uid="{E3472284-7DD6-45FA-BDB2-CD60CD30D1E3}"/>
    <cellStyle name="Millares 41 2 5 3" xfId="19036" xr:uid="{14A9EBB5-EE51-4050-A8BC-D5E6FED06885}"/>
    <cellStyle name="Millares 41 2 5 3 2" xfId="27986" xr:uid="{CCADF899-B97C-4115-9CC5-1A1FD4A6D497}"/>
    <cellStyle name="Millares 41 2 5 4" xfId="23513" xr:uid="{867562FD-2D67-4F01-B8FD-6C15F95B9E4E}"/>
    <cellStyle name="Millares 41 2 6" xfId="15695" xr:uid="{A6E68CF7-8EE0-4025-AF8D-EAFA7657E5F9}"/>
    <cellStyle name="Millares 41 2 6 2" xfId="20168" xr:uid="{02A4CC40-5811-4BDF-9019-A8648ADA0CEE}"/>
    <cellStyle name="Millares 41 2 6 2 2" xfId="29118" xr:uid="{0C165FC0-69DA-4A08-A480-D4DE541025C7}"/>
    <cellStyle name="Millares 41 2 6 3" xfId="24645" xr:uid="{914DDDFE-C251-45CC-B421-74BF98CD84E8}"/>
    <cellStyle name="Millares 41 2 7" xfId="17919" xr:uid="{A798BF15-6844-44AA-A90B-518D7732293D}"/>
    <cellStyle name="Millares 41 2 7 2" xfId="26869" xr:uid="{EF8400D9-F58B-4111-8D0F-409DBB195F3C}"/>
    <cellStyle name="Millares 41 2 8" xfId="22396" xr:uid="{4A888975-898F-4D13-B562-0C1D2A83503E}"/>
    <cellStyle name="Millares 41 3" xfId="13513" xr:uid="{D62851C5-6287-4D5F-9C4A-84F3BCAB9A28}"/>
    <cellStyle name="Millares 41 3 2" xfId="13793" xr:uid="{A3B835C6-447D-47AA-8955-D2A9E879D4BF}"/>
    <cellStyle name="Millares 41 3 2 2" xfId="14347" xr:uid="{CD97C741-F0A3-48EA-AC04-ECEFD8B0BE57}"/>
    <cellStyle name="Millares 41 3 2 2 2" xfId="15464" xr:uid="{B47FF4E1-63E2-4F31-A54B-547854A52563}"/>
    <cellStyle name="Millares 41 3 2 2 2 2" xfId="17713" xr:uid="{8B17EC0E-9FE2-4F96-B46B-234935C70F7C}"/>
    <cellStyle name="Millares 41 3 2 2 2 2 2" xfId="22186" xr:uid="{C7AD7A4C-D88D-4FC0-AFF8-BFDDE1B7FA95}"/>
    <cellStyle name="Millares 41 3 2 2 2 2 2 2" xfId="31136" xr:uid="{1112801F-9A69-46C8-9A73-C6FAB9CADB06}"/>
    <cellStyle name="Millares 41 3 2 2 2 2 3" xfId="26663" xr:uid="{A8990B06-25FC-498B-9770-3DD4EC04D1AF}"/>
    <cellStyle name="Millares 41 3 2 2 2 3" xfId="19937" xr:uid="{320C17B1-DB2F-49C2-821F-E97F7244378D}"/>
    <cellStyle name="Millares 41 3 2 2 2 3 2" xfId="28887" xr:uid="{CDF14E4C-8C97-4A61-9B3F-022232F18B61}"/>
    <cellStyle name="Millares 41 3 2 2 2 4" xfId="24414" xr:uid="{0F82F3A3-32EB-4330-9E17-14CE2740CAA4}"/>
    <cellStyle name="Millares 41 3 2 2 3" xfId="16596" xr:uid="{21948632-7444-48E9-B95A-CFDD10D385EA}"/>
    <cellStyle name="Millares 41 3 2 2 3 2" xfId="21069" xr:uid="{722DD4F8-9551-4C4A-B329-36770AA129A5}"/>
    <cellStyle name="Millares 41 3 2 2 3 2 2" xfId="30019" xr:uid="{907342B9-246F-47BB-BB9A-1A6B7C03BAB3}"/>
    <cellStyle name="Millares 41 3 2 2 3 3" xfId="25546" xr:uid="{DF282775-A1A6-4056-97C9-2EF3F574DF8A}"/>
    <cellStyle name="Millares 41 3 2 2 4" xfId="18820" xr:uid="{7913B4CC-AF1E-441A-AB5D-0D76E83CFDAD}"/>
    <cellStyle name="Millares 41 3 2 2 4 2" xfId="27770" xr:uid="{F9EBAE59-4025-403E-94D7-E9215CF6329F}"/>
    <cellStyle name="Millares 41 3 2 2 5" xfId="23297" xr:uid="{E7DFA2F6-5167-4D0F-99F6-D4E0E67FD8D9}"/>
    <cellStyle name="Millares 41 3 2 3" xfId="14910" xr:uid="{42A240D3-1C02-4F91-A227-D897DEEA62A1}"/>
    <cellStyle name="Millares 41 3 2 3 2" xfId="17159" xr:uid="{26650770-76D2-4275-904C-849F1553E8D8}"/>
    <cellStyle name="Millares 41 3 2 3 2 2" xfId="21632" xr:uid="{016661CA-A0BB-411C-A974-5477DA9C6374}"/>
    <cellStyle name="Millares 41 3 2 3 2 2 2" xfId="30582" xr:uid="{8B7DE454-261A-49F7-8767-F15D5599C664}"/>
    <cellStyle name="Millares 41 3 2 3 2 3" xfId="26109" xr:uid="{06FB7FFC-B93D-42D0-A008-D2F5F5DA5FBE}"/>
    <cellStyle name="Millares 41 3 2 3 3" xfId="19383" xr:uid="{2C567ECF-FB2C-46E5-B502-3C000540E5A8}"/>
    <cellStyle name="Millares 41 3 2 3 3 2" xfId="28333" xr:uid="{0F33AC3B-AF2F-4DCB-9BAE-CC97D7164C97}"/>
    <cellStyle name="Millares 41 3 2 3 4" xfId="23860" xr:uid="{87C3CCD0-8321-440A-B224-F7E4AA769B2C}"/>
    <cellStyle name="Millares 41 3 2 4" xfId="16042" xr:uid="{53411440-9E11-4A0B-A615-EB208A453CA9}"/>
    <cellStyle name="Millares 41 3 2 4 2" xfId="20515" xr:uid="{7A3BF185-E854-48C5-A927-1D92FF91AD77}"/>
    <cellStyle name="Millares 41 3 2 4 2 2" xfId="29465" xr:uid="{0E9A793F-07EE-4784-BA82-08C4412116CF}"/>
    <cellStyle name="Millares 41 3 2 4 3" xfId="24992" xr:uid="{43004500-50EE-4748-82A9-5AFCB82059C9}"/>
    <cellStyle name="Millares 41 3 2 5" xfId="18266" xr:uid="{E6539B07-4552-4EE4-A1ED-4BC2719C035A}"/>
    <cellStyle name="Millares 41 3 2 5 2" xfId="27216" xr:uid="{A75D8C54-C06A-47BC-ACD0-56692C7EE05D}"/>
    <cellStyle name="Millares 41 3 2 6" xfId="22743" xr:uid="{B40D6C4A-898F-45E9-B9DC-D836D06529FA}"/>
    <cellStyle name="Millares 41 3 3" xfId="14067" xr:uid="{50E5D1D2-F28A-46FD-9C0F-262D27CEA522}"/>
    <cellStyle name="Millares 41 3 3 2" xfId="15184" xr:uid="{458CF48B-2AD8-4CC4-BF4E-15C5F4A36FC8}"/>
    <cellStyle name="Millares 41 3 3 2 2" xfId="17433" xr:uid="{D8AF640E-7DA3-4F65-A3BC-61D5EE4092F2}"/>
    <cellStyle name="Millares 41 3 3 2 2 2" xfId="21906" xr:uid="{3A533482-F18E-4200-9115-A750D4BBA4EA}"/>
    <cellStyle name="Millares 41 3 3 2 2 2 2" xfId="30856" xr:uid="{EEF5271D-CA05-4688-BFC2-608007FB9F30}"/>
    <cellStyle name="Millares 41 3 3 2 2 3" xfId="26383" xr:uid="{159D898D-69FA-4A65-81CD-8BDBC9304549}"/>
    <cellStyle name="Millares 41 3 3 2 3" xfId="19657" xr:uid="{B11187D8-EF05-4C03-B805-2033E5E6EADF}"/>
    <cellStyle name="Millares 41 3 3 2 3 2" xfId="28607" xr:uid="{94A67010-F663-45F0-8EA2-E0A54C2D0A1B}"/>
    <cellStyle name="Millares 41 3 3 2 4" xfId="24134" xr:uid="{9354BF45-F6F6-413E-BF98-54E38F1E7A60}"/>
    <cellStyle name="Millares 41 3 3 3" xfId="16316" xr:uid="{E6B112D7-1A62-4409-A716-05F39D28CA9A}"/>
    <cellStyle name="Millares 41 3 3 3 2" xfId="20789" xr:uid="{3EEB9897-FC6D-441C-9EF1-F7CF039679CA}"/>
    <cellStyle name="Millares 41 3 3 3 2 2" xfId="29739" xr:uid="{8094F3B9-81BA-4577-870D-F4EA1A1AEDAB}"/>
    <cellStyle name="Millares 41 3 3 3 3" xfId="25266" xr:uid="{2D501A3D-AA9B-47E6-B127-88B5A45F7D7A}"/>
    <cellStyle name="Millares 41 3 3 4" xfId="18540" xr:uid="{4338D746-6EE7-434D-B38D-80FC9D6ED8A6}"/>
    <cellStyle name="Millares 41 3 3 4 2" xfId="27490" xr:uid="{F00B004B-17D1-4371-B820-381D105E2750}"/>
    <cellStyle name="Millares 41 3 3 5" xfId="23017" xr:uid="{D8395875-83B2-41BF-8C37-7944DC0A07E2}"/>
    <cellStyle name="Millares 41 3 4" xfId="14630" xr:uid="{826210DC-DB6D-4D08-91AF-E6D926EE083B}"/>
    <cellStyle name="Millares 41 3 4 2" xfId="16879" xr:uid="{F30CBF8D-A5DA-4733-B6BA-A5FE11C9C155}"/>
    <cellStyle name="Millares 41 3 4 2 2" xfId="21352" xr:uid="{6C94EB32-1BAC-418F-A231-1446008E913E}"/>
    <cellStyle name="Millares 41 3 4 2 2 2" xfId="30302" xr:uid="{31625AD3-2F80-4DD9-898F-3CAB40347F67}"/>
    <cellStyle name="Millares 41 3 4 2 3" xfId="25829" xr:uid="{1811B298-4FAF-4D70-83BC-40A978A90BB9}"/>
    <cellStyle name="Millares 41 3 4 3" xfId="19103" xr:uid="{8D2AD276-FD0A-435F-B678-9A1F65C4C1CA}"/>
    <cellStyle name="Millares 41 3 4 3 2" xfId="28053" xr:uid="{6C668990-763E-48B4-85A7-C7DCF00A38C9}"/>
    <cellStyle name="Millares 41 3 4 4" xfId="23580" xr:uid="{51CFFBBC-722D-469B-A5C0-59456719FB4E}"/>
    <cellStyle name="Millares 41 3 5" xfId="15762" xr:uid="{AFFEEB57-AC73-4FCB-BFF4-3EA9B77B819E}"/>
    <cellStyle name="Millares 41 3 5 2" xfId="20235" xr:uid="{EA3B191D-1F45-4478-94DC-BFF7FBD2A5AB}"/>
    <cellStyle name="Millares 41 3 5 2 2" xfId="29185" xr:uid="{6AF00280-B2DD-4C65-95A9-CBB213ABFADF}"/>
    <cellStyle name="Millares 41 3 5 3" xfId="24712" xr:uid="{F1EBD6B1-5F00-4089-9DB8-1048C837FDFF}"/>
    <cellStyle name="Millares 41 3 6" xfId="17986" xr:uid="{95DE4371-34F1-46FF-8B33-0D466EB9A8C3}"/>
    <cellStyle name="Millares 41 3 6 2" xfId="26936" xr:uid="{2DFE95BC-B028-4878-9B50-EF2784DE9CFA}"/>
    <cellStyle name="Millares 41 3 7" xfId="22463" xr:uid="{7F55C460-EB10-4FDD-B746-100D26621D0E}"/>
    <cellStyle name="Millares 41 4" xfId="13653" xr:uid="{3C2FC7AE-591C-4219-BF64-EAE90EDBCE75}"/>
    <cellStyle name="Millares 41 4 2" xfId="14207" xr:uid="{D2FE5F6A-C2F2-4DA7-9EFD-5FF7CCFCDFC1}"/>
    <cellStyle name="Millares 41 4 2 2" xfId="15324" xr:uid="{1E61033F-DC4D-4A69-AC13-73A65D81AC97}"/>
    <cellStyle name="Millares 41 4 2 2 2" xfId="17573" xr:uid="{CD4F0A8B-1866-4442-A225-39852DB21BCD}"/>
    <cellStyle name="Millares 41 4 2 2 2 2" xfId="22046" xr:uid="{579184CE-F212-40F3-B356-686BB40EC081}"/>
    <cellStyle name="Millares 41 4 2 2 2 2 2" xfId="30996" xr:uid="{EEB76F44-A1B9-4BB5-8564-949E8DE7F29F}"/>
    <cellStyle name="Millares 41 4 2 2 2 3" xfId="26523" xr:uid="{38904660-5A30-4109-8CD4-DB25C9F5573E}"/>
    <cellStyle name="Millares 41 4 2 2 3" xfId="19797" xr:uid="{9FE8221C-B38D-4B55-970F-A6E524D81E6B}"/>
    <cellStyle name="Millares 41 4 2 2 3 2" xfId="28747" xr:uid="{E8066ECE-3AED-45CA-9744-5C0CF531E6DE}"/>
    <cellStyle name="Millares 41 4 2 2 4" xfId="24274" xr:uid="{835BEEBC-8FF4-48F1-A66E-6F91D3DD9376}"/>
    <cellStyle name="Millares 41 4 2 3" xfId="16456" xr:uid="{9CF88702-A4EA-4EC6-BC3A-C6EE21D095C9}"/>
    <cellStyle name="Millares 41 4 2 3 2" xfId="20929" xr:uid="{10126CD9-E49E-4C85-A91D-0123E849E55E}"/>
    <cellStyle name="Millares 41 4 2 3 2 2" xfId="29879" xr:uid="{DBD264F1-2E13-4F94-97B6-9A5EEEF28747}"/>
    <cellStyle name="Millares 41 4 2 3 3" xfId="25406" xr:uid="{2A5CEBDE-75B1-4AB5-A60A-9D9573269E52}"/>
    <cellStyle name="Millares 41 4 2 4" xfId="18680" xr:uid="{A9C57F8C-B758-45E6-B35D-7814CB0F4A58}"/>
    <cellStyle name="Millares 41 4 2 4 2" xfId="27630" xr:uid="{E78A8B16-A3AC-483F-92B5-75E8EB19D79A}"/>
    <cellStyle name="Millares 41 4 2 5" xfId="23157" xr:uid="{65E78B69-F874-4FB6-90C1-BC9573AC7F71}"/>
    <cellStyle name="Millares 41 4 3" xfId="14770" xr:uid="{C2D21E8A-D87B-4D1E-8D75-FA66AC0E12A6}"/>
    <cellStyle name="Millares 41 4 3 2" xfId="17019" xr:uid="{6D164434-35D4-4C29-A4DD-E8727F8A54BA}"/>
    <cellStyle name="Millares 41 4 3 2 2" xfId="21492" xr:uid="{A143493F-5036-4AF7-A856-8FC591F88DE9}"/>
    <cellStyle name="Millares 41 4 3 2 2 2" xfId="30442" xr:uid="{9376435B-B624-437F-9DAC-BCA3D1BD6154}"/>
    <cellStyle name="Millares 41 4 3 2 3" xfId="25969" xr:uid="{CA431DAF-5838-4338-92C8-3F1A952B300F}"/>
    <cellStyle name="Millares 41 4 3 3" xfId="19243" xr:uid="{F4FF98A4-6886-4E13-A0C0-623D3CC5D18B}"/>
    <cellStyle name="Millares 41 4 3 3 2" xfId="28193" xr:uid="{4EEEECD9-21E3-49B1-B18E-FFCC43C508E8}"/>
    <cellStyle name="Millares 41 4 3 4" xfId="23720" xr:uid="{935F9E37-4201-48E6-8C46-5D68005E2888}"/>
    <cellStyle name="Millares 41 4 4" xfId="15902" xr:uid="{0F5A9CAB-9462-4975-B8FE-18A2004E7C50}"/>
    <cellStyle name="Millares 41 4 4 2" xfId="20375" xr:uid="{C2102758-AF62-4F3C-87C4-3091DB821703}"/>
    <cellStyle name="Millares 41 4 4 2 2" xfId="29325" xr:uid="{8F828473-2EDF-40BF-8D5E-13C8C8BB5EA2}"/>
    <cellStyle name="Millares 41 4 4 3" xfId="24852" xr:uid="{23390065-EB9F-4E5B-81A1-BD4D4C691757}"/>
    <cellStyle name="Millares 41 4 5" xfId="18126" xr:uid="{665EA66C-0F50-4A96-A884-046EA98EE8E3}"/>
    <cellStyle name="Millares 41 4 5 2" xfId="27076" xr:uid="{2B8A140D-EBCA-4520-A85C-00446B60AEF9}"/>
    <cellStyle name="Millares 41 4 6" xfId="22603" xr:uid="{044A433C-3EA6-4A85-BBB9-7813E880515F}"/>
    <cellStyle name="Millares 41 5" xfId="13927" xr:uid="{84630B76-13C9-421A-B040-8A99898BE4B0}"/>
    <cellStyle name="Millares 41 5 2" xfId="15044" xr:uid="{A7EE1D04-2311-4194-9A5B-E616FC86CD4D}"/>
    <cellStyle name="Millares 41 5 2 2" xfId="17293" xr:uid="{59030980-6425-44E8-BD87-9F5CCC9F1C9C}"/>
    <cellStyle name="Millares 41 5 2 2 2" xfId="21766" xr:uid="{F5E8B0F4-6D93-4DBE-8B45-2499D5AE481C}"/>
    <cellStyle name="Millares 41 5 2 2 2 2" xfId="30716" xr:uid="{8B6D1961-1658-45F7-8BFB-4199CB4797AE}"/>
    <cellStyle name="Millares 41 5 2 2 3" xfId="26243" xr:uid="{C5C020C5-8BA7-49E1-971A-EDFA365F79B4}"/>
    <cellStyle name="Millares 41 5 2 3" xfId="19517" xr:uid="{515BCDAE-CE96-43A2-9673-F9FA92ED4206}"/>
    <cellStyle name="Millares 41 5 2 3 2" xfId="28467" xr:uid="{756F9475-2C38-4DAB-B985-D103343286ED}"/>
    <cellStyle name="Millares 41 5 2 4" xfId="23994" xr:uid="{1DF0149D-2301-4ECA-900D-914764F48F78}"/>
    <cellStyle name="Millares 41 5 3" xfId="16176" xr:uid="{D349DC9D-B42C-4610-92B0-364ED1AE98FA}"/>
    <cellStyle name="Millares 41 5 3 2" xfId="20649" xr:uid="{255E6960-79A9-4162-AF11-1A687DD60644}"/>
    <cellStyle name="Millares 41 5 3 2 2" xfId="29599" xr:uid="{D8B7E04E-E251-4931-8CA5-A2C98918B1E2}"/>
    <cellStyle name="Millares 41 5 3 3" xfId="25126" xr:uid="{C3EB0F7A-053B-4A35-9A17-943386373585}"/>
    <cellStyle name="Millares 41 5 4" xfId="18400" xr:uid="{83751AB6-B0F9-4EA9-8F01-540D7F9F7AC9}"/>
    <cellStyle name="Millares 41 5 4 2" xfId="27350" xr:uid="{EA93380A-A2DB-4BCC-A507-0C1903DF2374}"/>
    <cellStyle name="Millares 41 5 5" xfId="22877" xr:uid="{1EA370C2-B0E8-4C12-B841-3985AD4B9731}"/>
    <cellStyle name="Millares 41 6" xfId="14490" xr:uid="{3121E5F0-BF05-444E-A3ED-CA94559BBF4E}"/>
    <cellStyle name="Millares 41 6 2" xfId="16739" xr:uid="{5ACFC35D-0A4E-4875-8AE0-0E71883A1CF9}"/>
    <cellStyle name="Millares 41 6 2 2" xfId="21212" xr:uid="{EAB2C277-4FB9-483E-9006-221D95BEA2ED}"/>
    <cellStyle name="Millares 41 6 2 2 2" xfId="30162" xr:uid="{9760C160-BB03-4D0E-AD08-824EC6233B25}"/>
    <cellStyle name="Millares 41 6 2 3" xfId="25689" xr:uid="{DF93A001-CE9B-4EB1-B816-19CF0099AD91}"/>
    <cellStyle name="Millares 41 6 3" xfId="18963" xr:uid="{E8BDC5C9-9DE2-4D44-A908-2E63B24D7321}"/>
    <cellStyle name="Millares 41 6 3 2" xfId="27913" xr:uid="{2EDF4D5A-6215-4592-A0B6-FF7971F5AEDE}"/>
    <cellStyle name="Millares 41 6 4" xfId="23440" xr:uid="{C90CDABF-66D8-48C0-8913-4DEB1B8EB002}"/>
    <cellStyle name="Millares 41 7" xfId="15622" xr:uid="{24B3430C-DF7B-4533-8111-8FB2F77E137F}"/>
    <cellStyle name="Millares 41 7 2" xfId="20095" xr:uid="{8F330328-EE64-4C91-82AB-4C40CBD42D3B}"/>
    <cellStyle name="Millares 41 7 2 2" xfId="29045" xr:uid="{CE0DB857-B3F0-46BA-BD67-02186A1DF264}"/>
    <cellStyle name="Millares 41 7 3" xfId="24572" xr:uid="{C41BE110-435C-43F1-AA5A-62868F854AB4}"/>
    <cellStyle name="Millares 41 8" xfId="17846" xr:uid="{88BFE0FE-2625-4B87-A744-577ACD667D6A}"/>
    <cellStyle name="Millares 41 8 2" xfId="26796" xr:uid="{620A4D61-EAAF-4F61-B08F-AC865316C2DA}"/>
    <cellStyle name="Millares 41 9" xfId="22323" xr:uid="{9C5033F2-6749-4705-BD5B-117A820832B4}"/>
    <cellStyle name="Millares 42" xfId="13386" xr:uid="{3335522B-C4DA-4DA7-BCF5-94E0CF34CE84}"/>
    <cellStyle name="Millares 42 2" xfId="13459" xr:uid="{9BB08C78-674F-4FC1-8942-F048E81B2041}"/>
    <cellStyle name="Millares 42 2 2" xfId="13599" xr:uid="{2A0129FD-0246-4896-81DC-48E637344CF7}"/>
    <cellStyle name="Millares 42 2 2 2" xfId="13879" xr:uid="{851D1162-8B44-4582-B385-99417C4EBDB0}"/>
    <cellStyle name="Millares 42 2 2 2 2" xfId="14433" xr:uid="{6E0B7505-253F-4144-BD69-77DF1B787CD4}"/>
    <cellStyle name="Millares 42 2 2 2 2 2" xfId="15550" xr:uid="{545F081A-0DDC-45B8-8852-A9B41795977F}"/>
    <cellStyle name="Millares 42 2 2 2 2 2 2" xfId="17799" xr:uid="{130C4ECC-FBCF-4122-A3C8-E07492E92C2A}"/>
    <cellStyle name="Millares 42 2 2 2 2 2 2 2" xfId="22272" xr:uid="{98F0694A-4B51-4A0A-B758-C9214131F57D}"/>
    <cellStyle name="Millares 42 2 2 2 2 2 2 2 2" xfId="31222" xr:uid="{6C012B51-C0E4-4322-8392-0D903975D443}"/>
    <cellStyle name="Millares 42 2 2 2 2 2 2 3" xfId="26749" xr:uid="{8206F534-63BA-4FE8-8993-194676D28708}"/>
    <cellStyle name="Millares 42 2 2 2 2 2 3" xfId="20023" xr:uid="{629A34F4-3297-4FF0-90B1-9607D6545429}"/>
    <cellStyle name="Millares 42 2 2 2 2 2 3 2" xfId="28973" xr:uid="{1BB791A6-085B-4BD5-B42C-491A6BD6A151}"/>
    <cellStyle name="Millares 42 2 2 2 2 2 4" xfId="24500" xr:uid="{1E81732B-1C66-495B-9480-5D2BC940F1EA}"/>
    <cellStyle name="Millares 42 2 2 2 2 3" xfId="16682" xr:uid="{DEF86127-331E-4B01-9654-D891A1BAE12A}"/>
    <cellStyle name="Millares 42 2 2 2 2 3 2" xfId="21155" xr:uid="{DA95366A-6490-4720-BD1F-E51ABEAF9FBD}"/>
    <cellStyle name="Millares 42 2 2 2 2 3 2 2" xfId="30105" xr:uid="{6A6D65A9-625E-4159-9F3B-E84604CB35B1}"/>
    <cellStyle name="Millares 42 2 2 2 2 3 3" xfId="25632" xr:uid="{D8B00D03-8A31-464C-91AD-6D0631EE5321}"/>
    <cellStyle name="Millares 42 2 2 2 2 4" xfId="18906" xr:uid="{10FA437B-E083-407B-8DDE-7F91ED74CA3F}"/>
    <cellStyle name="Millares 42 2 2 2 2 4 2" xfId="27856" xr:uid="{0B2E6E33-3535-477A-BFBF-A807CDE616E5}"/>
    <cellStyle name="Millares 42 2 2 2 2 5" xfId="23383" xr:uid="{155EE602-ECA8-4558-A880-E37DF1F192DE}"/>
    <cellStyle name="Millares 42 2 2 2 3" xfId="14996" xr:uid="{31D924C1-FF88-4206-BBBE-C7A0838987B8}"/>
    <cellStyle name="Millares 42 2 2 2 3 2" xfId="17245" xr:uid="{ABF13BBD-9F5A-466A-A2D1-F5CBC1F2A35E}"/>
    <cellStyle name="Millares 42 2 2 2 3 2 2" xfId="21718" xr:uid="{969FE1E2-2743-4AA9-A8A4-B3874D98FA5A}"/>
    <cellStyle name="Millares 42 2 2 2 3 2 2 2" xfId="30668" xr:uid="{A684F77B-A2F4-48CD-A7BC-B8DBBB1C98D8}"/>
    <cellStyle name="Millares 42 2 2 2 3 2 3" xfId="26195" xr:uid="{31783995-C89B-4346-8DC0-ADCE2E666229}"/>
    <cellStyle name="Millares 42 2 2 2 3 3" xfId="19469" xr:uid="{C152DB65-03E8-4057-B7AB-0E1353D49602}"/>
    <cellStyle name="Millares 42 2 2 2 3 3 2" xfId="28419" xr:uid="{0CABA299-2A63-4035-AE1F-CD33496D3BB4}"/>
    <cellStyle name="Millares 42 2 2 2 3 4" xfId="23946" xr:uid="{B758C77B-9C16-4F33-82F0-03576DA6FB26}"/>
    <cellStyle name="Millares 42 2 2 2 4" xfId="16128" xr:uid="{ECD7D433-F26C-4C84-A0FF-31C8FC672848}"/>
    <cellStyle name="Millares 42 2 2 2 4 2" xfId="20601" xr:uid="{C59829DF-DC50-489E-A3F4-8F6A6603C85B}"/>
    <cellStyle name="Millares 42 2 2 2 4 2 2" xfId="29551" xr:uid="{CC4A7447-F663-414D-ADC0-B15DB64BF171}"/>
    <cellStyle name="Millares 42 2 2 2 4 3" xfId="25078" xr:uid="{31FE4238-8647-4CA7-ABB5-9BD934C058F2}"/>
    <cellStyle name="Millares 42 2 2 2 5" xfId="18352" xr:uid="{B8DBFD50-11F0-4CB4-8631-60A3C8B62D7E}"/>
    <cellStyle name="Millares 42 2 2 2 5 2" xfId="27302" xr:uid="{A66DC337-A9A7-463D-9539-E7E4D98B8561}"/>
    <cellStyle name="Millares 42 2 2 2 6" xfId="22829" xr:uid="{F2BE5490-C8CE-4CCB-BA9B-3807AE57E054}"/>
    <cellStyle name="Millares 42 2 2 3" xfId="14153" xr:uid="{BD4628FD-C47D-4B9E-9271-D440DD79B75E}"/>
    <cellStyle name="Millares 42 2 2 3 2" xfId="15270" xr:uid="{6A184C63-274C-4DBF-A086-B01EA9D7D7A2}"/>
    <cellStyle name="Millares 42 2 2 3 2 2" xfId="17519" xr:uid="{FFB337BE-0702-4366-AA8F-1E58562BDB2F}"/>
    <cellStyle name="Millares 42 2 2 3 2 2 2" xfId="21992" xr:uid="{53E8BAB7-C16A-4E8A-8A0C-34B9351A3650}"/>
    <cellStyle name="Millares 42 2 2 3 2 2 2 2" xfId="30942" xr:uid="{08007023-93FD-4872-9F7C-6B3460DD42A4}"/>
    <cellStyle name="Millares 42 2 2 3 2 2 3" xfId="26469" xr:uid="{AB97A637-EC47-4906-8F27-831F6BDF898D}"/>
    <cellStyle name="Millares 42 2 2 3 2 3" xfId="19743" xr:uid="{F23BE3C1-CC49-41CE-B762-838B4F720AF1}"/>
    <cellStyle name="Millares 42 2 2 3 2 3 2" xfId="28693" xr:uid="{47E493CD-2582-4264-BACF-4587E8A6167C}"/>
    <cellStyle name="Millares 42 2 2 3 2 4" xfId="24220" xr:uid="{BA7A2A87-0380-4CEF-AEDB-9A561396DBE3}"/>
    <cellStyle name="Millares 42 2 2 3 3" xfId="16402" xr:uid="{3080CDF3-5F9E-4CA8-BD5D-7BF0B873C652}"/>
    <cellStyle name="Millares 42 2 2 3 3 2" xfId="20875" xr:uid="{D19013DF-E52B-4B72-8240-247A719C8543}"/>
    <cellStyle name="Millares 42 2 2 3 3 2 2" xfId="29825" xr:uid="{CEE37728-316D-4BCF-8344-2002F8F46152}"/>
    <cellStyle name="Millares 42 2 2 3 3 3" xfId="25352" xr:uid="{87CB6DE5-2BB0-4F9F-BC77-5D01BBEB9A39}"/>
    <cellStyle name="Millares 42 2 2 3 4" xfId="18626" xr:uid="{A1EE86E6-5270-45CA-B4BD-FEA84824B648}"/>
    <cellStyle name="Millares 42 2 2 3 4 2" xfId="27576" xr:uid="{A2C8D7A9-FA75-4ACF-8D0D-A52CAE698F4A}"/>
    <cellStyle name="Millares 42 2 2 3 5" xfId="23103" xr:uid="{FB75F794-C6F9-4ED4-A38E-89709B6ADB27}"/>
    <cellStyle name="Millares 42 2 2 4" xfId="14716" xr:uid="{57272211-4AE8-443F-8F5C-51C657B3BECC}"/>
    <cellStyle name="Millares 42 2 2 4 2" xfId="16965" xr:uid="{D55308B4-BA78-4A0A-8BC5-3DCE0642C793}"/>
    <cellStyle name="Millares 42 2 2 4 2 2" xfId="21438" xr:uid="{7F680DED-ADD9-4BED-B4CF-6E7A2CDB4191}"/>
    <cellStyle name="Millares 42 2 2 4 2 2 2" xfId="30388" xr:uid="{ABA2B4AD-E5BB-4669-8A9A-6AA6956CB06E}"/>
    <cellStyle name="Millares 42 2 2 4 2 3" xfId="25915" xr:uid="{89C50F2A-B87D-4339-ACF7-9FC3EC0C33B5}"/>
    <cellStyle name="Millares 42 2 2 4 3" xfId="19189" xr:uid="{CF84C704-AE17-4C7B-853C-655425EBF6FF}"/>
    <cellStyle name="Millares 42 2 2 4 3 2" xfId="28139" xr:uid="{F5FFE00E-ED9F-488D-BA0A-E80AD72D2C44}"/>
    <cellStyle name="Millares 42 2 2 4 4" xfId="23666" xr:uid="{A146F19E-E296-43CC-B30E-C72BF27ADDBB}"/>
    <cellStyle name="Millares 42 2 2 5" xfId="15848" xr:uid="{165B9C64-551F-406F-B3B9-606971311FF6}"/>
    <cellStyle name="Millares 42 2 2 5 2" xfId="20321" xr:uid="{D841BFF4-83ED-40E0-A419-3ECE710678EA}"/>
    <cellStyle name="Millares 42 2 2 5 2 2" xfId="29271" xr:uid="{CD4FE2E5-0194-46BB-85B7-2C02044A02B5}"/>
    <cellStyle name="Millares 42 2 2 5 3" xfId="24798" xr:uid="{F5C5744F-6A5C-4F74-B198-37ADB7A3DCC8}"/>
    <cellStyle name="Millares 42 2 2 6" xfId="18072" xr:uid="{1B7F9E69-4B9B-4A4E-B93A-343BB265E138}"/>
    <cellStyle name="Millares 42 2 2 6 2" xfId="27022" xr:uid="{F85907A1-5663-4238-837B-DAF5823E6D34}"/>
    <cellStyle name="Millares 42 2 2 7" xfId="22549" xr:uid="{F813280F-1D40-4E7D-A402-43C2A3F9FC64}"/>
    <cellStyle name="Millares 42 2 3" xfId="13739" xr:uid="{B16A571E-9E38-4EF9-8E2E-26F5C838E00C}"/>
    <cellStyle name="Millares 42 2 3 2" xfId="14293" xr:uid="{A64B6C2F-8FBC-4F9D-B634-F9987E589EB3}"/>
    <cellStyle name="Millares 42 2 3 2 2" xfId="15410" xr:uid="{182A2662-6480-47E0-98CA-536FF72E9CFF}"/>
    <cellStyle name="Millares 42 2 3 2 2 2" xfId="17659" xr:uid="{937E889E-0EDB-43B1-B06D-4BCFC6E45C56}"/>
    <cellStyle name="Millares 42 2 3 2 2 2 2" xfId="22132" xr:uid="{B8325F3F-6CA8-4F41-994D-BA230183BE74}"/>
    <cellStyle name="Millares 42 2 3 2 2 2 2 2" xfId="31082" xr:uid="{59282A69-72DF-4BD2-B025-8550B9EAF2F6}"/>
    <cellStyle name="Millares 42 2 3 2 2 2 3" xfId="26609" xr:uid="{9EE9AD3D-FE60-42E6-A707-59B077F577ED}"/>
    <cellStyle name="Millares 42 2 3 2 2 3" xfId="19883" xr:uid="{B0C8BCE3-4F3F-446E-B5B9-C407590E50A1}"/>
    <cellStyle name="Millares 42 2 3 2 2 3 2" xfId="28833" xr:uid="{A4B1A1FE-6342-4D4A-BBE7-29BF836CD0ED}"/>
    <cellStyle name="Millares 42 2 3 2 2 4" xfId="24360" xr:uid="{59F21D32-802D-4E12-AFB0-A8E1DD1BA39B}"/>
    <cellStyle name="Millares 42 2 3 2 3" xfId="16542" xr:uid="{C90F182E-715A-4649-A923-F603BB7BA0B8}"/>
    <cellStyle name="Millares 42 2 3 2 3 2" xfId="21015" xr:uid="{7E19213C-AF35-43B8-BE9E-F753DD534020}"/>
    <cellStyle name="Millares 42 2 3 2 3 2 2" xfId="29965" xr:uid="{F5E29FBE-978F-4874-A0F3-04DF7158CCB0}"/>
    <cellStyle name="Millares 42 2 3 2 3 3" xfId="25492" xr:uid="{62DA123B-E508-4876-9FF1-00AED72F9E81}"/>
    <cellStyle name="Millares 42 2 3 2 4" xfId="18766" xr:uid="{03774E80-E074-4400-91C0-A52FE6D47DAB}"/>
    <cellStyle name="Millares 42 2 3 2 4 2" xfId="27716" xr:uid="{D96B8357-E67A-462C-B794-873484212A63}"/>
    <cellStyle name="Millares 42 2 3 2 5" xfId="23243" xr:uid="{04661343-0B86-4EA8-A3DF-8A5DFA8646FA}"/>
    <cellStyle name="Millares 42 2 3 3" xfId="14856" xr:uid="{C500F595-DC5D-422F-A0E3-4114955B8126}"/>
    <cellStyle name="Millares 42 2 3 3 2" xfId="17105" xr:uid="{242BD51A-DDB1-4E51-99D8-B1477A51BF33}"/>
    <cellStyle name="Millares 42 2 3 3 2 2" xfId="21578" xr:uid="{855302B6-1FFD-46BC-8930-501D50E7B241}"/>
    <cellStyle name="Millares 42 2 3 3 2 2 2" xfId="30528" xr:uid="{8371A66A-48AE-4603-83F1-4628B8750537}"/>
    <cellStyle name="Millares 42 2 3 3 2 3" xfId="26055" xr:uid="{19B1D027-8F80-4D9D-8271-8ECA25DFBD2F}"/>
    <cellStyle name="Millares 42 2 3 3 3" xfId="19329" xr:uid="{BBF1E101-B323-450F-B3E5-A6A62B6B5B4F}"/>
    <cellStyle name="Millares 42 2 3 3 3 2" xfId="28279" xr:uid="{73965D44-906F-41C4-BB7A-57CDEEBDB11B}"/>
    <cellStyle name="Millares 42 2 3 3 4" xfId="23806" xr:uid="{A0D44F9F-FB50-4740-AB10-D5CF091FD55D}"/>
    <cellStyle name="Millares 42 2 3 4" xfId="15988" xr:uid="{782AD4AA-4266-4CD3-AC45-FB3DC9DF0C51}"/>
    <cellStyle name="Millares 42 2 3 4 2" xfId="20461" xr:uid="{7BF8D068-79EF-42B9-8DAA-F78579BECD1B}"/>
    <cellStyle name="Millares 42 2 3 4 2 2" xfId="29411" xr:uid="{178ED015-9963-4982-87A3-EC9187DB380E}"/>
    <cellStyle name="Millares 42 2 3 4 3" xfId="24938" xr:uid="{398A9B7B-499E-44C5-9A07-FE684BFF464E}"/>
    <cellStyle name="Millares 42 2 3 5" xfId="18212" xr:uid="{03478C6D-CA7B-4D9A-9A86-CECCDD1D6CB3}"/>
    <cellStyle name="Millares 42 2 3 5 2" xfId="27162" xr:uid="{95D4A88D-094E-4CD5-82CE-697D22C753F6}"/>
    <cellStyle name="Millares 42 2 3 6" xfId="22689" xr:uid="{34082B82-1680-4C9C-B31A-F3904B3D2C40}"/>
    <cellStyle name="Millares 42 2 4" xfId="14013" xr:uid="{4D8C786B-2BE6-4B6F-AAEE-C9214FF8F279}"/>
    <cellStyle name="Millares 42 2 4 2" xfId="15130" xr:uid="{10BB3043-0BE4-4694-ADE7-26A3CD133AA9}"/>
    <cellStyle name="Millares 42 2 4 2 2" xfId="17379" xr:uid="{B26542A2-B30A-4030-BC8A-9F233868C293}"/>
    <cellStyle name="Millares 42 2 4 2 2 2" xfId="21852" xr:uid="{EDB6CC2A-EA6F-4B87-9143-D200BB771B19}"/>
    <cellStyle name="Millares 42 2 4 2 2 2 2" xfId="30802" xr:uid="{9C8A6058-06D4-40F9-8D9F-7DE1032E9750}"/>
    <cellStyle name="Millares 42 2 4 2 2 3" xfId="26329" xr:uid="{D2C4F59C-59B6-4325-A1C6-E129B17AA5CC}"/>
    <cellStyle name="Millares 42 2 4 2 3" xfId="19603" xr:uid="{A42C2FEF-7F04-4B3C-AC73-EDAAB2FD72A3}"/>
    <cellStyle name="Millares 42 2 4 2 3 2" xfId="28553" xr:uid="{C3B4E809-75D7-446F-93C1-6F76B320C6DE}"/>
    <cellStyle name="Millares 42 2 4 2 4" xfId="24080" xr:uid="{BB0077E4-4F80-4F87-BCD9-F4FC07084286}"/>
    <cellStyle name="Millares 42 2 4 3" xfId="16262" xr:uid="{4C4A4BF7-7B38-4621-B0EF-EBE9FE50A02B}"/>
    <cellStyle name="Millares 42 2 4 3 2" xfId="20735" xr:uid="{B89EB7BD-7BA5-4DCB-8C15-8E9F1C0C3172}"/>
    <cellStyle name="Millares 42 2 4 3 2 2" xfId="29685" xr:uid="{16503097-C0EE-4760-A8E4-5EF10E31BF99}"/>
    <cellStyle name="Millares 42 2 4 3 3" xfId="25212" xr:uid="{4AB70D96-AFE9-44CF-A7FF-CCE1ACC7F1CF}"/>
    <cellStyle name="Millares 42 2 4 4" xfId="18486" xr:uid="{08694C0E-9D2B-48F8-A4F9-3E33C5D84558}"/>
    <cellStyle name="Millares 42 2 4 4 2" xfId="27436" xr:uid="{C94542CA-3A87-41DA-A2FD-D16426176A8F}"/>
    <cellStyle name="Millares 42 2 4 5" xfId="22963" xr:uid="{40EE08F0-B63C-47B7-8F00-8CFBD9D087B9}"/>
    <cellStyle name="Millares 42 2 5" xfId="14576" xr:uid="{A28F9896-BC99-41D7-93BA-F70837125B14}"/>
    <cellStyle name="Millares 42 2 5 2" xfId="16825" xr:uid="{DC1E90AB-8605-470D-814F-BDB203572BC5}"/>
    <cellStyle name="Millares 42 2 5 2 2" xfId="21298" xr:uid="{441A3652-4419-4D67-9AF4-8C402C81B0B3}"/>
    <cellStyle name="Millares 42 2 5 2 2 2" xfId="30248" xr:uid="{3611BF0A-83FE-4427-986B-A6F57906340F}"/>
    <cellStyle name="Millares 42 2 5 2 3" xfId="25775" xr:uid="{CE359CA7-6CEC-412A-B245-673DBDA35F1A}"/>
    <cellStyle name="Millares 42 2 5 3" xfId="19049" xr:uid="{F2D7FB22-B09A-4DB8-A980-CA789D590D21}"/>
    <cellStyle name="Millares 42 2 5 3 2" xfId="27999" xr:uid="{E990B73B-79E8-451B-87C4-4D22F448FF45}"/>
    <cellStyle name="Millares 42 2 5 4" xfId="23526" xr:uid="{4416991B-651B-4971-950E-91DA8BD7286B}"/>
    <cellStyle name="Millares 42 2 6" xfId="15708" xr:uid="{49238233-81FE-46E5-92E0-58C2460AEF13}"/>
    <cellStyle name="Millares 42 2 6 2" xfId="20181" xr:uid="{04A0C999-3B3E-4087-979F-C138A1C0EB03}"/>
    <cellStyle name="Millares 42 2 6 2 2" xfId="29131" xr:uid="{7D28AFC5-A302-4344-83D3-3A21971E963D}"/>
    <cellStyle name="Millares 42 2 6 3" xfId="24658" xr:uid="{83D5EA9E-8AFE-4A1D-8ED7-8E5F561940DF}"/>
    <cellStyle name="Millares 42 2 7" xfId="17932" xr:uid="{84D3F30F-1B02-47D3-887D-BFF8128FA42B}"/>
    <cellStyle name="Millares 42 2 7 2" xfId="26882" xr:uid="{07EBDA79-5E38-41D8-8D5C-61BC41535864}"/>
    <cellStyle name="Millares 42 2 8" xfId="22409" xr:uid="{578538FD-F95E-4FDA-B135-D7C916582BD5}"/>
    <cellStyle name="Millares 42 3" xfId="13526" xr:uid="{4B6D7783-21C1-44DB-8BF5-74BB030A683F}"/>
    <cellStyle name="Millares 42 3 2" xfId="13806" xr:uid="{43E586A6-48E8-477F-9B66-1825654C5341}"/>
    <cellStyle name="Millares 42 3 2 2" xfId="14360" xr:uid="{6EB6EAE1-2D5A-4662-9361-19815CE8DAAF}"/>
    <cellStyle name="Millares 42 3 2 2 2" xfId="15477" xr:uid="{0BA64B05-3F81-4AF0-BB01-96C4147F16FA}"/>
    <cellStyle name="Millares 42 3 2 2 2 2" xfId="17726" xr:uid="{36596A60-48FF-4869-A92E-EFCAB526E587}"/>
    <cellStyle name="Millares 42 3 2 2 2 2 2" xfId="22199" xr:uid="{07A0B18D-83BC-4263-A971-5B99002EF412}"/>
    <cellStyle name="Millares 42 3 2 2 2 2 2 2" xfId="31149" xr:uid="{D20EE90D-7495-4241-86A3-01AE585DC929}"/>
    <cellStyle name="Millares 42 3 2 2 2 2 3" xfId="26676" xr:uid="{58278A2F-8AE6-48DA-A180-16D07128E977}"/>
    <cellStyle name="Millares 42 3 2 2 2 3" xfId="19950" xr:uid="{1525C0F4-97EE-4EC3-B977-182B690EB74B}"/>
    <cellStyle name="Millares 42 3 2 2 2 3 2" xfId="28900" xr:uid="{B728E4B2-CB4F-4CD7-AD92-2D5D4F2B4AFA}"/>
    <cellStyle name="Millares 42 3 2 2 2 4" xfId="24427" xr:uid="{8EE3EF45-C396-4A80-953C-FB1EC03D0181}"/>
    <cellStyle name="Millares 42 3 2 2 3" xfId="16609" xr:uid="{5F3F664F-509A-4AFB-A794-AAC623046AD6}"/>
    <cellStyle name="Millares 42 3 2 2 3 2" xfId="21082" xr:uid="{A5845C83-F2E1-4EA5-9807-00BAA30DB558}"/>
    <cellStyle name="Millares 42 3 2 2 3 2 2" xfId="30032" xr:uid="{EC3BE971-2644-48A1-82F9-3D84B099F0B2}"/>
    <cellStyle name="Millares 42 3 2 2 3 3" xfId="25559" xr:uid="{0669F156-D600-4A60-931D-A8F8BCB62386}"/>
    <cellStyle name="Millares 42 3 2 2 4" xfId="18833" xr:uid="{6F9B523C-426A-4ECA-B9CA-F7E54DDA94D1}"/>
    <cellStyle name="Millares 42 3 2 2 4 2" xfId="27783" xr:uid="{B0B81378-8447-4117-8955-5ED3BE8CBF35}"/>
    <cellStyle name="Millares 42 3 2 2 5" xfId="23310" xr:uid="{FB5564E5-CFE0-4ACF-9688-66FA1A9E9160}"/>
    <cellStyle name="Millares 42 3 2 3" xfId="14923" xr:uid="{3A33A6D9-5DC0-424C-B1E9-F580FACED3FC}"/>
    <cellStyle name="Millares 42 3 2 3 2" xfId="17172" xr:uid="{FCACEBAF-EAA1-400A-A218-C703C6B2E16E}"/>
    <cellStyle name="Millares 42 3 2 3 2 2" xfId="21645" xr:uid="{8ED92FAD-C87F-4976-8A1A-5A24E85E2D5E}"/>
    <cellStyle name="Millares 42 3 2 3 2 2 2" xfId="30595" xr:uid="{6CF47E94-3DBD-449B-95CE-A9EBED7D8A80}"/>
    <cellStyle name="Millares 42 3 2 3 2 3" xfId="26122" xr:uid="{34FAB7E8-88EC-4EE9-A080-BF873176E905}"/>
    <cellStyle name="Millares 42 3 2 3 3" xfId="19396" xr:uid="{E8B04C9C-96EA-458F-86CA-B55E3C7BE5C9}"/>
    <cellStyle name="Millares 42 3 2 3 3 2" xfId="28346" xr:uid="{BE1D4957-D7AA-4DE5-83E5-7C1689834966}"/>
    <cellStyle name="Millares 42 3 2 3 4" xfId="23873" xr:uid="{E6B3E7A5-F8BC-4406-87BF-5AE38AA27CAC}"/>
    <cellStyle name="Millares 42 3 2 4" xfId="16055" xr:uid="{A94562C4-2280-4DDE-A054-EFD0CD5E8C67}"/>
    <cellStyle name="Millares 42 3 2 4 2" xfId="20528" xr:uid="{0C492A70-1AC2-4A22-91F8-3697E84976A1}"/>
    <cellStyle name="Millares 42 3 2 4 2 2" xfId="29478" xr:uid="{3CDA62AA-8332-4C3E-AF72-821D15665604}"/>
    <cellStyle name="Millares 42 3 2 4 3" xfId="25005" xr:uid="{4B62A67A-5B08-4DC8-A045-258CC239D9EE}"/>
    <cellStyle name="Millares 42 3 2 5" xfId="18279" xr:uid="{59145560-38AD-4202-8E52-4CB84046AAAC}"/>
    <cellStyle name="Millares 42 3 2 5 2" xfId="27229" xr:uid="{B8A4F2DE-7A7D-43F1-8A08-06E958CF93F2}"/>
    <cellStyle name="Millares 42 3 2 6" xfId="22756" xr:uid="{1ADD5426-8ABA-423F-83E9-A98D9D826C58}"/>
    <cellStyle name="Millares 42 3 3" xfId="14080" xr:uid="{56C22605-90D5-48E6-B68B-5144851BFFD0}"/>
    <cellStyle name="Millares 42 3 3 2" xfId="15197" xr:uid="{8C6832A9-7074-4FF4-AC85-546E5A9A4029}"/>
    <cellStyle name="Millares 42 3 3 2 2" xfId="17446" xr:uid="{71E74F71-ABE7-4FB0-A348-EEBCF6914D11}"/>
    <cellStyle name="Millares 42 3 3 2 2 2" xfId="21919" xr:uid="{494D2FB6-4764-4615-9F5C-1D515ACF76FA}"/>
    <cellStyle name="Millares 42 3 3 2 2 2 2" xfId="30869" xr:uid="{4C804C6D-7D42-456D-A895-CCF2AB165AA0}"/>
    <cellStyle name="Millares 42 3 3 2 2 3" xfId="26396" xr:uid="{0B149CC7-2131-4A5A-8543-581A02F65C15}"/>
    <cellStyle name="Millares 42 3 3 2 3" xfId="19670" xr:uid="{00B420CC-7FCC-42D2-B2C8-813DAF158FF5}"/>
    <cellStyle name="Millares 42 3 3 2 3 2" xfId="28620" xr:uid="{8B334F4E-2F0A-426A-A136-66D41BE35662}"/>
    <cellStyle name="Millares 42 3 3 2 4" xfId="24147" xr:uid="{DD5135DF-BD5F-4ED9-A133-C05224C90D71}"/>
    <cellStyle name="Millares 42 3 3 3" xfId="16329" xr:uid="{F0C7FBCD-FB4F-4A8C-8DEB-C88626ED6F2B}"/>
    <cellStyle name="Millares 42 3 3 3 2" xfId="20802" xr:uid="{5711132C-2BD8-4D3E-BEBD-DC913B9CDCD6}"/>
    <cellStyle name="Millares 42 3 3 3 2 2" xfId="29752" xr:uid="{311B35DB-C776-4880-8134-ED4031B54700}"/>
    <cellStyle name="Millares 42 3 3 3 3" xfId="25279" xr:uid="{BB576FC2-2347-4382-AC81-8A479D715702}"/>
    <cellStyle name="Millares 42 3 3 4" xfId="18553" xr:uid="{269207EA-8C1F-4DE0-B8E0-BBAED3841481}"/>
    <cellStyle name="Millares 42 3 3 4 2" xfId="27503" xr:uid="{175992A2-4292-41E6-9630-3ACB6027C385}"/>
    <cellStyle name="Millares 42 3 3 5" xfId="23030" xr:uid="{E4884EA5-AB02-4883-8474-B951D6F19774}"/>
    <cellStyle name="Millares 42 3 4" xfId="14643" xr:uid="{070C0512-F42B-49AE-8F4C-D1F9BBB8BBC6}"/>
    <cellStyle name="Millares 42 3 4 2" xfId="16892" xr:uid="{021D4877-370D-4FA9-980F-DDBC4DD004BF}"/>
    <cellStyle name="Millares 42 3 4 2 2" xfId="21365" xr:uid="{6EAD58BD-0700-45F8-9D2D-097940CCD486}"/>
    <cellStyle name="Millares 42 3 4 2 2 2" xfId="30315" xr:uid="{80847604-64C0-4147-A890-D4D817D74434}"/>
    <cellStyle name="Millares 42 3 4 2 3" xfId="25842" xr:uid="{9F6321E8-2C98-498D-A1A2-4B98E96AB616}"/>
    <cellStyle name="Millares 42 3 4 3" xfId="19116" xr:uid="{B81FC4B1-1494-4366-B298-ECC56C1C54F2}"/>
    <cellStyle name="Millares 42 3 4 3 2" xfId="28066" xr:uid="{35D4E43B-437D-4B28-AF9C-96F06BDF9E75}"/>
    <cellStyle name="Millares 42 3 4 4" xfId="23593" xr:uid="{F58D4ED2-18BF-4062-8C94-D6A48C55AA2A}"/>
    <cellStyle name="Millares 42 3 5" xfId="15775" xr:uid="{47AF06A3-E2F7-47C4-8573-2963F906A934}"/>
    <cellStyle name="Millares 42 3 5 2" xfId="20248" xr:uid="{B3CB60F4-4C5F-45A5-9E46-E9F86F111B69}"/>
    <cellStyle name="Millares 42 3 5 2 2" xfId="29198" xr:uid="{E71C6EFD-B413-4EF5-81B7-C74A0011FC45}"/>
    <cellStyle name="Millares 42 3 5 3" xfId="24725" xr:uid="{71EDE120-781F-4D6F-A355-A22905AE234E}"/>
    <cellStyle name="Millares 42 3 6" xfId="17999" xr:uid="{57E43859-BCED-40BE-92F1-3BBCFC37560D}"/>
    <cellStyle name="Millares 42 3 6 2" xfId="26949" xr:uid="{C55C1717-4556-465D-8AC1-C04EF8E323DB}"/>
    <cellStyle name="Millares 42 3 7" xfId="22476" xr:uid="{C3F7F09D-C390-4C59-BB95-1E468AD4DBDE}"/>
    <cellStyle name="Millares 42 4" xfId="13666" xr:uid="{C7535DB1-333D-4DBE-80AD-4156395B95DF}"/>
    <cellStyle name="Millares 42 4 2" xfId="14220" xr:uid="{1D17738B-88C5-49A1-B19C-52F2318637EB}"/>
    <cellStyle name="Millares 42 4 2 2" xfId="15337" xr:uid="{22C42012-7506-4982-A8F9-D244BEA97552}"/>
    <cellStyle name="Millares 42 4 2 2 2" xfId="17586" xr:uid="{7D744095-39C4-45C6-BF0E-DFB9E478060F}"/>
    <cellStyle name="Millares 42 4 2 2 2 2" xfId="22059" xr:uid="{6F8A772B-181F-4050-B3BB-29CA8D99EB46}"/>
    <cellStyle name="Millares 42 4 2 2 2 2 2" xfId="31009" xr:uid="{C00B877C-B010-45C6-8226-103DAA22FA1C}"/>
    <cellStyle name="Millares 42 4 2 2 2 3" xfId="26536" xr:uid="{242D1818-4995-4258-94B6-CFD6B979DE76}"/>
    <cellStyle name="Millares 42 4 2 2 3" xfId="19810" xr:uid="{F9695728-FAB4-4EE1-AEF1-366B39606A38}"/>
    <cellStyle name="Millares 42 4 2 2 3 2" xfId="28760" xr:uid="{43945B07-319E-4D92-907B-8E1C771B95A1}"/>
    <cellStyle name="Millares 42 4 2 2 4" xfId="24287" xr:uid="{A25CDAE7-D0A5-4944-BD3E-AD54FDF2068E}"/>
    <cellStyle name="Millares 42 4 2 3" xfId="16469" xr:uid="{F370FADB-D230-403E-AC1C-ED0DBA82A4E8}"/>
    <cellStyle name="Millares 42 4 2 3 2" xfId="20942" xr:uid="{DEA4494F-0A9C-4401-8F53-5173DCBB3D67}"/>
    <cellStyle name="Millares 42 4 2 3 2 2" xfId="29892" xr:uid="{61729D17-4830-48F4-ABC6-FE860D230B95}"/>
    <cellStyle name="Millares 42 4 2 3 3" xfId="25419" xr:uid="{F79583CD-1B0E-43BD-B45D-CF8827437099}"/>
    <cellStyle name="Millares 42 4 2 4" xfId="18693" xr:uid="{6140E62F-D6C4-4530-AF43-0DFB78D8CFC6}"/>
    <cellStyle name="Millares 42 4 2 4 2" xfId="27643" xr:uid="{0B9BCEB7-7BF9-4F4B-8167-313B11117E44}"/>
    <cellStyle name="Millares 42 4 2 5" xfId="23170" xr:uid="{1CDAC900-9EB4-4BCD-B39F-47B86DA2B3BB}"/>
    <cellStyle name="Millares 42 4 3" xfId="14783" xr:uid="{8A2C1A3E-EADE-401E-8EDC-881C3237F15E}"/>
    <cellStyle name="Millares 42 4 3 2" xfId="17032" xr:uid="{687D41D5-1FB1-476D-925C-6194C7A094C9}"/>
    <cellStyle name="Millares 42 4 3 2 2" xfId="21505" xr:uid="{C6A8E6D7-6410-4871-B56E-31B0F3942B80}"/>
    <cellStyle name="Millares 42 4 3 2 2 2" xfId="30455" xr:uid="{4A2FF70C-DFB7-476E-87D0-E3AD3CD75AE2}"/>
    <cellStyle name="Millares 42 4 3 2 3" xfId="25982" xr:uid="{52CABE48-2DC3-4988-8602-526AB8360831}"/>
    <cellStyle name="Millares 42 4 3 3" xfId="19256" xr:uid="{3488D491-C5ED-4CA9-9647-53A19669DED0}"/>
    <cellStyle name="Millares 42 4 3 3 2" xfId="28206" xr:uid="{7BABA5D1-48A4-4E24-B306-70B2822D50B2}"/>
    <cellStyle name="Millares 42 4 3 4" xfId="23733" xr:uid="{BC8A87F0-FC4D-4564-989D-5B00E05F819A}"/>
    <cellStyle name="Millares 42 4 4" xfId="15915" xr:uid="{B31E8138-3DD0-42A2-A375-7599F005C306}"/>
    <cellStyle name="Millares 42 4 4 2" xfId="20388" xr:uid="{E5859F01-18CB-43BC-B2AA-6E11F29D858C}"/>
    <cellStyle name="Millares 42 4 4 2 2" xfId="29338" xr:uid="{F6DA0A78-EA3E-4BA6-84BF-9F09F062DBD2}"/>
    <cellStyle name="Millares 42 4 4 3" xfId="24865" xr:uid="{3B6E0020-CBC9-4748-A83E-74C610761BD1}"/>
    <cellStyle name="Millares 42 4 5" xfId="18139" xr:uid="{A42CD60B-8EC9-4A77-B3CD-EBDB03A7DFE0}"/>
    <cellStyle name="Millares 42 4 5 2" xfId="27089" xr:uid="{F7019684-9E90-4FD2-A140-B42E7A71F563}"/>
    <cellStyle name="Millares 42 4 6" xfId="22616" xr:uid="{E245C66B-93AC-483B-8633-3DCD571406D5}"/>
    <cellStyle name="Millares 42 5" xfId="13940" xr:uid="{E6F14B80-61C9-4501-B30F-F42C5F7D1943}"/>
    <cellStyle name="Millares 42 5 2" xfId="15057" xr:uid="{FD3FCD1F-5F06-4F96-B714-62DBB7166642}"/>
    <cellStyle name="Millares 42 5 2 2" xfId="17306" xr:uid="{E29EEEFF-2C86-476A-B1D8-E61FA5FE34D5}"/>
    <cellStyle name="Millares 42 5 2 2 2" xfId="21779" xr:uid="{7BA74AD7-D02F-40BE-B6CD-3AAB777EE3A9}"/>
    <cellStyle name="Millares 42 5 2 2 2 2" xfId="30729" xr:uid="{18B9E4C5-DF78-43D9-979C-3CAC026F116F}"/>
    <cellStyle name="Millares 42 5 2 2 3" xfId="26256" xr:uid="{AD17A85D-2057-4B3A-92C4-C46AC5073D0E}"/>
    <cellStyle name="Millares 42 5 2 3" xfId="19530" xr:uid="{8E53992D-F346-4969-AF82-F6B3BCBD7996}"/>
    <cellStyle name="Millares 42 5 2 3 2" xfId="28480" xr:uid="{B4224032-9E36-470F-B1C9-4C4586A4094A}"/>
    <cellStyle name="Millares 42 5 2 4" xfId="24007" xr:uid="{9EED1DBF-B12E-4674-AA59-F648E01F1C25}"/>
    <cellStyle name="Millares 42 5 3" xfId="16189" xr:uid="{44E47AF8-B9DA-4548-A5C5-BE17378E27B9}"/>
    <cellStyle name="Millares 42 5 3 2" xfId="20662" xr:uid="{BC847887-07BB-4FE0-B9CE-9573064C34D8}"/>
    <cellStyle name="Millares 42 5 3 2 2" xfId="29612" xr:uid="{66DF8B77-72ED-416C-80DA-67A1F16CDEB0}"/>
    <cellStyle name="Millares 42 5 3 3" xfId="25139" xr:uid="{9D444355-5F9D-4FBF-B376-94AAEBA8AAE9}"/>
    <cellStyle name="Millares 42 5 4" xfId="18413" xr:uid="{C715A291-8CDD-42D3-A05E-D3BBEB62764B}"/>
    <cellStyle name="Millares 42 5 4 2" xfId="27363" xr:uid="{9321E2CE-513B-449A-B939-300AEF8A7D53}"/>
    <cellStyle name="Millares 42 5 5" xfId="22890" xr:uid="{EAE6A1DE-8946-46CF-A894-6391FE8C238A}"/>
    <cellStyle name="Millares 42 6" xfId="14503" xr:uid="{21B59243-1637-4ACC-B329-4ECC24C509A7}"/>
    <cellStyle name="Millares 42 6 2" xfId="16752" xr:uid="{9BBF7BFC-0FD4-4508-9C8D-19B6D8CD054A}"/>
    <cellStyle name="Millares 42 6 2 2" xfId="21225" xr:uid="{25489EE1-E675-417A-9DAD-606F5462BF2C}"/>
    <cellStyle name="Millares 42 6 2 2 2" xfId="30175" xr:uid="{A225DDC8-8F82-460D-AA0B-3AAE7B73DD3F}"/>
    <cellStyle name="Millares 42 6 2 3" xfId="25702" xr:uid="{9C28F74C-104F-426C-8727-96B88B39B94A}"/>
    <cellStyle name="Millares 42 6 3" xfId="18976" xr:uid="{332ADA62-6490-4E01-83DB-94A86F8C0137}"/>
    <cellStyle name="Millares 42 6 3 2" xfId="27926" xr:uid="{D1390FD5-D6E4-47CE-B115-F78E49840F8D}"/>
    <cellStyle name="Millares 42 6 4" xfId="23453" xr:uid="{EF7D46B1-65BB-40A0-8462-DD3E329078D3}"/>
    <cellStyle name="Millares 42 7" xfId="15635" xr:uid="{40C16228-717A-439D-9A5E-D03D6B354950}"/>
    <cellStyle name="Millares 42 7 2" xfId="20108" xr:uid="{FCA2F2E4-14A1-4A17-842B-E4DDE874DB6A}"/>
    <cellStyle name="Millares 42 7 2 2" xfId="29058" xr:uid="{95DFD5BD-32D9-466F-B327-98962320234A}"/>
    <cellStyle name="Millares 42 7 3" xfId="24585" xr:uid="{326B6C88-F68F-4F83-838E-0ED7D3354D34}"/>
    <cellStyle name="Millares 42 8" xfId="17859" xr:uid="{896EF07B-68FD-401A-AD68-3098C5B3830E}"/>
    <cellStyle name="Millares 42 8 2" xfId="26809" xr:uid="{16B5C227-1225-4E6D-A0BC-8182AE2B7D20}"/>
    <cellStyle name="Millares 42 9" xfId="22336" xr:uid="{987A3622-D19A-4786-B78E-2035D35B0532}"/>
    <cellStyle name="Millares 43" xfId="13367" xr:uid="{A883D335-1FB0-476E-BC24-4943CF0ACE67}"/>
    <cellStyle name="Millares 43 2" xfId="13440" xr:uid="{22F5EC32-2A47-4C7A-8330-0BC71E004E33}"/>
    <cellStyle name="Millares 43 2 2" xfId="13580" xr:uid="{B138763D-2214-4B97-919F-2D37371C4327}"/>
    <cellStyle name="Millares 43 2 2 2" xfId="13860" xr:uid="{A9B06463-6757-49FB-B7DE-B48F469B9F88}"/>
    <cellStyle name="Millares 43 2 2 2 2" xfId="14414" xr:uid="{EBD04213-6B71-4624-88C5-581EC2457917}"/>
    <cellStyle name="Millares 43 2 2 2 2 2" xfId="15531" xr:uid="{A22CC29F-B647-4571-8702-F3C3E1B465D2}"/>
    <cellStyle name="Millares 43 2 2 2 2 2 2" xfId="17780" xr:uid="{F3163BB1-FED3-4C89-B6A1-B2AFA3DB98A4}"/>
    <cellStyle name="Millares 43 2 2 2 2 2 2 2" xfId="22253" xr:uid="{BFE4DEB7-E7DA-4B0C-9D0C-EF58A2CE9627}"/>
    <cellStyle name="Millares 43 2 2 2 2 2 2 2 2" xfId="31203" xr:uid="{129FDE23-09AC-4114-A50B-25FF17FAE4D7}"/>
    <cellStyle name="Millares 43 2 2 2 2 2 2 3" xfId="26730" xr:uid="{ADD70E96-2439-4DAD-A15D-38B4D87DF44F}"/>
    <cellStyle name="Millares 43 2 2 2 2 2 3" xfId="20004" xr:uid="{E538ABCB-21FF-4949-9FA1-F75C542B700A}"/>
    <cellStyle name="Millares 43 2 2 2 2 2 3 2" xfId="28954" xr:uid="{4EEC7F46-1A6F-4561-85A4-9E435E06219F}"/>
    <cellStyle name="Millares 43 2 2 2 2 2 4" xfId="24481" xr:uid="{BA2797A9-515E-4F79-B70F-CCDA028EF4DC}"/>
    <cellStyle name="Millares 43 2 2 2 2 3" xfId="16663" xr:uid="{7FE5F471-E0CF-4601-837F-865D64BB8E19}"/>
    <cellStyle name="Millares 43 2 2 2 2 3 2" xfId="21136" xr:uid="{BC318A63-A650-45CF-B131-6E58D7182270}"/>
    <cellStyle name="Millares 43 2 2 2 2 3 2 2" xfId="30086" xr:uid="{AFDBA53E-A9FA-45E4-B3C1-F837E1067175}"/>
    <cellStyle name="Millares 43 2 2 2 2 3 3" xfId="25613" xr:uid="{DEAE5A3B-2873-4F32-9A9B-435454864DF3}"/>
    <cellStyle name="Millares 43 2 2 2 2 4" xfId="18887" xr:uid="{C0AA54A7-69DC-430F-93C5-7F1EB36D2211}"/>
    <cellStyle name="Millares 43 2 2 2 2 4 2" xfId="27837" xr:uid="{27904A1D-52B4-4990-9A80-23AF26AF5C44}"/>
    <cellStyle name="Millares 43 2 2 2 2 5" xfId="23364" xr:uid="{CDB628B4-EBC1-471D-BE11-0BDF9A772C58}"/>
    <cellStyle name="Millares 43 2 2 2 3" xfId="14977" xr:uid="{AD1A3942-315A-4F5C-9B63-5DEC750DD4BA}"/>
    <cellStyle name="Millares 43 2 2 2 3 2" xfId="17226" xr:uid="{976E12A9-0F87-49C4-ADDE-1332AB8CBDF4}"/>
    <cellStyle name="Millares 43 2 2 2 3 2 2" xfId="21699" xr:uid="{BE82B735-25BA-411F-8C6D-822A5362D932}"/>
    <cellStyle name="Millares 43 2 2 2 3 2 2 2" xfId="30649" xr:uid="{36E28C66-AF61-4326-8BE0-E93478147067}"/>
    <cellStyle name="Millares 43 2 2 2 3 2 3" xfId="26176" xr:uid="{53262475-6311-40EE-9DAB-DADAEDB6DFDD}"/>
    <cellStyle name="Millares 43 2 2 2 3 3" xfId="19450" xr:uid="{6EF760C1-CA81-4B4E-AFE9-D66225502D4D}"/>
    <cellStyle name="Millares 43 2 2 2 3 3 2" xfId="28400" xr:uid="{296E0F31-2FA7-456F-A6FB-330A7BEAB6D5}"/>
    <cellStyle name="Millares 43 2 2 2 3 4" xfId="23927" xr:uid="{390CBDC5-807C-4EB0-BD24-9E3EB7BA9CA9}"/>
    <cellStyle name="Millares 43 2 2 2 4" xfId="16109" xr:uid="{3BDB3035-C6FC-4B0B-8351-520739D82EEA}"/>
    <cellStyle name="Millares 43 2 2 2 4 2" xfId="20582" xr:uid="{645DA12E-19A4-4CC9-AEA1-1D4E1726D604}"/>
    <cellStyle name="Millares 43 2 2 2 4 2 2" xfId="29532" xr:uid="{9F967B50-EDA0-4B5B-A30B-2539B7D80092}"/>
    <cellStyle name="Millares 43 2 2 2 4 3" xfId="25059" xr:uid="{A3C1E3AD-99EE-4027-A8C3-68A09C58F930}"/>
    <cellStyle name="Millares 43 2 2 2 5" xfId="18333" xr:uid="{ADE1DCB9-06C4-42B7-9411-B3FD41DF7A7A}"/>
    <cellStyle name="Millares 43 2 2 2 5 2" xfId="27283" xr:uid="{6D8198D7-12AF-4BFD-9725-CCEE6D6932AD}"/>
    <cellStyle name="Millares 43 2 2 2 6" xfId="22810" xr:uid="{3514E1D0-CD67-425B-871E-257B68F6964D}"/>
    <cellStyle name="Millares 43 2 2 3" xfId="14134" xr:uid="{591CE0DE-E29E-4A0D-A6C8-E99F1F08F77D}"/>
    <cellStyle name="Millares 43 2 2 3 2" xfId="15251" xr:uid="{31B5F3DD-0A82-46ED-8E5D-BB1F5E56FADD}"/>
    <cellStyle name="Millares 43 2 2 3 2 2" xfId="17500" xr:uid="{0E7CE29C-01FC-47F9-B07A-ABFC014253A0}"/>
    <cellStyle name="Millares 43 2 2 3 2 2 2" xfId="21973" xr:uid="{19C5B32E-0DA6-4A4F-A7B8-46E00FD54DA2}"/>
    <cellStyle name="Millares 43 2 2 3 2 2 2 2" xfId="30923" xr:uid="{51DF10C5-2AFB-40C7-894B-FC02CF1B0F3F}"/>
    <cellStyle name="Millares 43 2 2 3 2 2 3" xfId="26450" xr:uid="{2609A8B0-38E4-4946-BD73-D5A579CF7941}"/>
    <cellStyle name="Millares 43 2 2 3 2 3" xfId="19724" xr:uid="{B1FFE9ED-437B-4603-BE21-21EB07D27D0C}"/>
    <cellStyle name="Millares 43 2 2 3 2 3 2" xfId="28674" xr:uid="{7433E06C-83B4-40B1-83CA-27261A7FB72A}"/>
    <cellStyle name="Millares 43 2 2 3 2 4" xfId="24201" xr:uid="{AE0AFB5F-F5C4-45AD-899F-4E2ED84969E3}"/>
    <cellStyle name="Millares 43 2 2 3 3" xfId="16383" xr:uid="{286240F8-C51E-4BBB-A4FC-35D2FC10C368}"/>
    <cellStyle name="Millares 43 2 2 3 3 2" xfId="20856" xr:uid="{066A191B-F44B-4719-8319-1C3C90152BDB}"/>
    <cellStyle name="Millares 43 2 2 3 3 2 2" xfId="29806" xr:uid="{29E673D8-DEDE-4A00-A411-9B64A7E4D185}"/>
    <cellStyle name="Millares 43 2 2 3 3 3" xfId="25333" xr:uid="{B0E85391-3076-49AF-A0E4-AE3F86246129}"/>
    <cellStyle name="Millares 43 2 2 3 4" xfId="18607" xr:uid="{43AEA6B4-4C0B-4776-A2DB-A7C91731939B}"/>
    <cellStyle name="Millares 43 2 2 3 4 2" xfId="27557" xr:uid="{79F80DD8-ADF7-46D0-8C83-7691D588AC7F}"/>
    <cellStyle name="Millares 43 2 2 3 5" xfId="23084" xr:uid="{229E172F-F44E-4F70-9F3F-B88F87778B73}"/>
    <cellStyle name="Millares 43 2 2 4" xfId="14697" xr:uid="{88461C91-39A7-4325-B367-9E6D5C7A20F3}"/>
    <cellStyle name="Millares 43 2 2 4 2" xfId="16946" xr:uid="{A11D5ED3-7B71-414E-A097-DA18FDD6C65C}"/>
    <cellStyle name="Millares 43 2 2 4 2 2" xfId="21419" xr:uid="{62A007B9-A0F8-4113-AD9C-D75F69E9DADC}"/>
    <cellStyle name="Millares 43 2 2 4 2 2 2" xfId="30369" xr:uid="{076BF68D-2B74-4DE2-AFC4-E92E94F96E47}"/>
    <cellStyle name="Millares 43 2 2 4 2 3" xfId="25896" xr:uid="{C9690DAF-5A78-4CF3-A7F9-B7C95E8ED798}"/>
    <cellStyle name="Millares 43 2 2 4 3" xfId="19170" xr:uid="{D7C7180C-37FF-4A2E-840D-B722960C3BA1}"/>
    <cellStyle name="Millares 43 2 2 4 3 2" xfId="28120" xr:uid="{2B63D7CB-D609-4607-A7BF-0CED1B5E91BF}"/>
    <cellStyle name="Millares 43 2 2 4 4" xfId="23647" xr:uid="{CE94BDCC-93CA-4BDA-95F3-CBBCA1D98D37}"/>
    <cellStyle name="Millares 43 2 2 5" xfId="15829" xr:uid="{C1440101-66EA-44C5-8622-942AEFACE7FC}"/>
    <cellStyle name="Millares 43 2 2 5 2" xfId="20302" xr:uid="{DA5B3707-B913-4C13-ABD8-84039C2088B9}"/>
    <cellStyle name="Millares 43 2 2 5 2 2" xfId="29252" xr:uid="{D5C5DC07-4A7A-40A5-8502-637D3559A10F}"/>
    <cellStyle name="Millares 43 2 2 5 3" xfId="24779" xr:uid="{0B97EF4C-8545-4C81-B685-3E5B8BDE67FD}"/>
    <cellStyle name="Millares 43 2 2 6" xfId="18053" xr:uid="{28B07488-7D94-4FA2-84E3-060ABDF263BF}"/>
    <cellStyle name="Millares 43 2 2 6 2" xfId="27003" xr:uid="{EA275542-28EE-4332-B62A-8C3439D166F3}"/>
    <cellStyle name="Millares 43 2 2 7" xfId="22530" xr:uid="{ECBC98D5-9FEE-40C2-B077-588D046492C4}"/>
    <cellStyle name="Millares 43 2 3" xfId="13720" xr:uid="{2ACB0834-749B-4E4E-8883-92E9BFF7EB53}"/>
    <cellStyle name="Millares 43 2 3 2" xfId="14274" xr:uid="{FF406EA3-43C9-4C5E-B6FA-E7D8B8C206AC}"/>
    <cellStyle name="Millares 43 2 3 2 2" xfId="15391" xr:uid="{51C5D5EB-B49D-4C65-B398-9405BEDD375F}"/>
    <cellStyle name="Millares 43 2 3 2 2 2" xfId="17640" xr:uid="{8A23CFF6-FD9E-4A9D-A832-952231B6F200}"/>
    <cellStyle name="Millares 43 2 3 2 2 2 2" xfId="22113" xr:uid="{B7AB6EFC-6B62-4CF9-8F5F-09CD4E053EE1}"/>
    <cellStyle name="Millares 43 2 3 2 2 2 2 2" xfId="31063" xr:uid="{BD30A764-FCFE-44A6-B1B8-352AC1D4F775}"/>
    <cellStyle name="Millares 43 2 3 2 2 2 3" xfId="26590" xr:uid="{A73AFD61-550C-49E1-90BB-FE768A8EFF6E}"/>
    <cellStyle name="Millares 43 2 3 2 2 3" xfId="19864" xr:uid="{5EE4F902-4F4F-4FC7-BF13-218F6DCE5E6D}"/>
    <cellStyle name="Millares 43 2 3 2 2 3 2" xfId="28814" xr:uid="{4FA5F70C-0557-4062-A000-BE1C33C7CF6C}"/>
    <cellStyle name="Millares 43 2 3 2 2 4" xfId="24341" xr:uid="{97A45F8A-AEE1-481C-AACD-EDC13F39C5CE}"/>
    <cellStyle name="Millares 43 2 3 2 3" xfId="16523" xr:uid="{17E4444D-E1D0-4B19-B02F-75C31D517C3E}"/>
    <cellStyle name="Millares 43 2 3 2 3 2" xfId="20996" xr:uid="{BEB1CB2A-0BDD-4A37-AC17-0D1F80A9E1D3}"/>
    <cellStyle name="Millares 43 2 3 2 3 2 2" xfId="29946" xr:uid="{4C39D6BD-EBCF-4F0F-9A20-D35AD9EF09E8}"/>
    <cellStyle name="Millares 43 2 3 2 3 3" xfId="25473" xr:uid="{586FC010-3BB6-4553-B49B-4970B11342FD}"/>
    <cellStyle name="Millares 43 2 3 2 4" xfId="18747" xr:uid="{C61589B9-FB03-49F1-9C15-CEAE8CF64849}"/>
    <cellStyle name="Millares 43 2 3 2 4 2" xfId="27697" xr:uid="{CC15953C-1A91-4445-939E-3990F201CE9C}"/>
    <cellStyle name="Millares 43 2 3 2 5" xfId="23224" xr:uid="{EB8BF0D0-2CCF-4336-B333-E307BC3FF1B4}"/>
    <cellStyle name="Millares 43 2 3 3" xfId="14837" xr:uid="{D2A67E6A-FFD1-4A11-A351-FAD2B0F8264F}"/>
    <cellStyle name="Millares 43 2 3 3 2" xfId="17086" xr:uid="{F412B95D-C2F4-4530-A98E-AFABC90242D3}"/>
    <cellStyle name="Millares 43 2 3 3 2 2" xfId="21559" xr:uid="{A939C66A-FCA5-495F-AF0B-30D8C40564F7}"/>
    <cellStyle name="Millares 43 2 3 3 2 2 2" xfId="30509" xr:uid="{F140A5A4-9E32-4788-803A-6352775AD882}"/>
    <cellStyle name="Millares 43 2 3 3 2 3" xfId="26036" xr:uid="{00533B6D-2022-4AC7-AA65-4D8B6B60B88A}"/>
    <cellStyle name="Millares 43 2 3 3 3" xfId="19310" xr:uid="{31A733CE-5251-4587-BE63-3906E53E0873}"/>
    <cellStyle name="Millares 43 2 3 3 3 2" xfId="28260" xr:uid="{52DFB03D-0A27-47A1-B993-4583EBB260A2}"/>
    <cellStyle name="Millares 43 2 3 3 4" xfId="23787" xr:uid="{52BC39FB-1390-4EC1-BC30-2F0DC11957AC}"/>
    <cellStyle name="Millares 43 2 3 4" xfId="15969" xr:uid="{476FC66A-249A-42F3-ACFE-278D710C444B}"/>
    <cellStyle name="Millares 43 2 3 4 2" xfId="20442" xr:uid="{9D6AEE2F-E934-421D-8B25-5F0E5AC7FF1F}"/>
    <cellStyle name="Millares 43 2 3 4 2 2" xfId="29392" xr:uid="{555A283C-889E-400B-A393-A8C1703C1F65}"/>
    <cellStyle name="Millares 43 2 3 4 3" xfId="24919" xr:uid="{C792A9F4-33DA-48EE-871C-43044C266663}"/>
    <cellStyle name="Millares 43 2 3 5" xfId="18193" xr:uid="{5F6F3DBD-0D50-4E37-8667-00899B66263E}"/>
    <cellStyle name="Millares 43 2 3 5 2" xfId="27143" xr:uid="{02AC8740-25D6-4524-9831-31E8F92BC377}"/>
    <cellStyle name="Millares 43 2 3 6" xfId="22670" xr:uid="{2F56A869-C271-405F-957D-713177B4232D}"/>
    <cellStyle name="Millares 43 2 4" xfId="13994" xr:uid="{CA3EA66B-905D-42FE-B88C-56CC6FC866DA}"/>
    <cellStyle name="Millares 43 2 4 2" xfId="15111" xr:uid="{3A42270A-331A-44EA-9AD8-CBA2E7628F7C}"/>
    <cellStyle name="Millares 43 2 4 2 2" xfId="17360" xr:uid="{032920BD-B1DC-4F2E-9D6E-9327F00F9D60}"/>
    <cellStyle name="Millares 43 2 4 2 2 2" xfId="21833" xr:uid="{7E9267E3-1A64-4762-9C76-34FC7CF64FAE}"/>
    <cellStyle name="Millares 43 2 4 2 2 2 2" xfId="30783" xr:uid="{1F0A390C-87F2-45D6-9AF4-ED01555A9EF8}"/>
    <cellStyle name="Millares 43 2 4 2 2 3" xfId="26310" xr:uid="{80C4D815-0478-4865-8AC8-5577F5D09491}"/>
    <cellStyle name="Millares 43 2 4 2 3" xfId="19584" xr:uid="{86FCB895-07A5-4313-A735-279705190898}"/>
    <cellStyle name="Millares 43 2 4 2 3 2" xfId="28534" xr:uid="{5AD81CCA-371A-45FD-BB4A-124105B8E8B1}"/>
    <cellStyle name="Millares 43 2 4 2 4" xfId="24061" xr:uid="{BEEE9A8D-43DB-4E7D-A396-CA917C8DCE62}"/>
    <cellStyle name="Millares 43 2 4 3" xfId="16243" xr:uid="{270ABE6C-9762-4A47-A40D-AB868D25B129}"/>
    <cellStyle name="Millares 43 2 4 3 2" xfId="20716" xr:uid="{64D072F1-CCCB-4163-8BA4-F93B1BFA5C80}"/>
    <cellStyle name="Millares 43 2 4 3 2 2" xfId="29666" xr:uid="{C8B7860F-C0B6-447A-A96C-44AD4B9008BD}"/>
    <cellStyle name="Millares 43 2 4 3 3" xfId="25193" xr:uid="{EABE7633-7B4B-4C25-A8A2-9CB8B294A8B2}"/>
    <cellStyle name="Millares 43 2 4 4" xfId="18467" xr:uid="{CE75F243-76F1-4271-97F2-8F8564B2BD0B}"/>
    <cellStyle name="Millares 43 2 4 4 2" xfId="27417" xr:uid="{4D302E6A-A541-4324-A6C9-7B7C6A4D2CF6}"/>
    <cellStyle name="Millares 43 2 4 5" xfId="22944" xr:uid="{742A9C84-B868-454D-9606-A870F4594C4F}"/>
    <cellStyle name="Millares 43 2 5" xfId="14557" xr:uid="{D18E5236-77A1-41CA-80A1-6E0FF445BD34}"/>
    <cellStyle name="Millares 43 2 5 2" xfId="16806" xr:uid="{901AB449-7022-4A3F-9E5F-F09E46BE8D5E}"/>
    <cellStyle name="Millares 43 2 5 2 2" xfId="21279" xr:uid="{708A8C80-B60A-4798-9091-60BCC9E420D0}"/>
    <cellStyle name="Millares 43 2 5 2 2 2" xfId="30229" xr:uid="{4A9DDE7E-4F6C-4082-80FA-5BE4B4B7C5AF}"/>
    <cellStyle name="Millares 43 2 5 2 3" xfId="25756" xr:uid="{021349EC-0ADF-4B2A-BBAD-AFE343AAEA7B}"/>
    <cellStyle name="Millares 43 2 5 3" xfId="19030" xr:uid="{C5CF6022-39F2-4114-8092-902F411CF09B}"/>
    <cellStyle name="Millares 43 2 5 3 2" xfId="27980" xr:uid="{99682696-0269-4E14-A100-B21E99FEE9CC}"/>
    <cellStyle name="Millares 43 2 5 4" xfId="23507" xr:uid="{F4A923E2-A121-43BB-848B-7E40B2E7B940}"/>
    <cellStyle name="Millares 43 2 6" xfId="15689" xr:uid="{C943A901-8543-429F-A23B-D80941F76716}"/>
    <cellStyle name="Millares 43 2 6 2" xfId="20162" xr:uid="{3E22A9CD-F4D9-4F7F-8567-5AFBA8F1F466}"/>
    <cellStyle name="Millares 43 2 6 2 2" xfId="29112" xr:uid="{145BA66A-6E54-4623-81BB-63A5D9A52DA5}"/>
    <cellStyle name="Millares 43 2 6 3" xfId="24639" xr:uid="{0041CAB3-8FEE-4933-85C5-E5046B60F50A}"/>
    <cellStyle name="Millares 43 2 7" xfId="17913" xr:uid="{6636FAEC-1F34-4BED-83EF-76C2556F4504}"/>
    <cellStyle name="Millares 43 2 7 2" xfId="26863" xr:uid="{5584B2B9-C02F-4D50-A72D-AE6C054EBFF1}"/>
    <cellStyle name="Millares 43 2 8" xfId="22390" xr:uid="{48A1E283-6055-4837-8209-96676FCCA8C3}"/>
    <cellStyle name="Millares 43 3" xfId="13507" xr:uid="{E2BA922A-363F-419C-B3B3-A4DA984D212D}"/>
    <cellStyle name="Millares 43 3 2" xfId="13787" xr:uid="{4EDAD685-A017-42CE-91D9-85012670CC14}"/>
    <cellStyle name="Millares 43 3 2 2" xfId="14341" xr:uid="{9D5C5C6D-483C-4C2E-AED1-63B0CEC6B230}"/>
    <cellStyle name="Millares 43 3 2 2 2" xfId="15458" xr:uid="{E6E64704-4994-4934-883E-F52939E57A25}"/>
    <cellStyle name="Millares 43 3 2 2 2 2" xfId="17707" xr:uid="{E7F9F06C-25AF-4CED-8AA0-268754EF0864}"/>
    <cellStyle name="Millares 43 3 2 2 2 2 2" xfId="22180" xr:uid="{38C53CE5-4C20-473C-8124-022152D7A6B1}"/>
    <cellStyle name="Millares 43 3 2 2 2 2 2 2" xfId="31130" xr:uid="{9957A1D8-E784-4945-AF37-75B8380BCEF8}"/>
    <cellStyle name="Millares 43 3 2 2 2 2 3" xfId="26657" xr:uid="{6A2BCD10-9604-4D33-A1C8-211188DB18AF}"/>
    <cellStyle name="Millares 43 3 2 2 2 3" xfId="19931" xr:uid="{319467F8-D47E-46EA-9E96-10F26C212887}"/>
    <cellStyle name="Millares 43 3 2 2 2 3 2" xfId="28881" xr:uid="{A080EB2B-EB66-487D-A846-ED7F7FB30A28}"/>
    <cellStyle name="Millares 43 3 2 2 2 4" xfId="24408" xr:uid="{5FC4BE23-9896-4CDC-B9A3-B3E395BA06B9}"/>
    <cellStyle name="Millares 43 3 2 2 3" xfId="16590" xr:uid="{A77903C5-FF24-40AD-AFD8-EAC09C9980C4}"/>
    <cellStyle name="Millares 43 3 2 2 3 2" xfId="21063" xr:uid="{51805FB8-7D35-4AB2-85BD-E3F123F450C5}"/>
    <cellStyle name="Millares 43 3 2 2 3 2 2" xfId="30013" xr:uid="{5FB80039-5BA1-42C2-B320-935B543E2828}"/>
    <cellStyle name="Millares 43 3 2 2 3 3" xfId="25540" xr:uid="{201F3AE7-3272-46D1-81B7-E8977CB4A19D}"/>
    <cellStyle name="Millares 43 3 2 2 4" xfId="18814" xr:uid="{192231B4-98FC-45AA-99C5-E3087A08293D}"/>
    <cellStyle name="Millares 43 3 2 2 4 2" xfId="27764" xr:uid="{7A3DA13E-DA70-4796-88CB-95CF477FC1EA}"/>
    <cellStyle name="Millares 43 3 2 2 5" xfId="23291" xr:uid="{7FF9A986-B567-4B77-9749-0B571D009D3C}"/>
    <cellStyle name="Millares 43 3 2 3" xfId="14904" xr:uid="{D97BF8A8-B88F-457B-8554-322FC9E22654}"/>
    <cellStyle name="Millares 43 3 2 3 2" xfId="17153" xr:uid="{5DE85C3F-DD95-49CB-BD4C-F4190F5C509A}"/>
    <cellStyle name="Millares 43 3 2 3 2 2" xfId="21626" xr:uid="{1877B02F-814A-482E-8791-58E11409F019}"/>
    <cellStyle name="Millares 43 3 2 3 2 2 2" xfId="30576" xr:uid="{44950164-72E9-4CAD-9D08-6A97B9384A28}"/>
    <cellStyle name="Millares 43 3 2 3 2 3" xfId="26103" xr:uid="{EBF055D4-8A55-4871-98C5-A76A91F3599E}"/>
    <cellStyle name="Millares 43 3 2 3 3" xfId="19377" xr:uid="{E36ADAE7-C3A2-44E1-805F-C881FE125910}"/>
    <cellStyle name="Millares 43 3 2 3 3 2" xfId="28327" xr:uid="{4D428D1A-4D50-44CF-847C-155FAB3ECF1C}"/>
    <cellStyle name="Millares 43 3 2 3 4" xfId="23854" xr:uid="{B79812B2-89DA-4030-8969-BC91FAB891CD}"/>
    <cellStyle name="Millares 43 3 2 4" xfId="16036" xr:uid="{A9208B1B-D32F-426F-B303-7DCA2A1E72C4}"/>
    <cellStyle name="Millares 43 3 2 4 2" xfId="20509" xr:uid="{C6AF309C-1C13-43BA-AFB2-5E33CF694EE9}"/>
    <cellStyle name="Millares 43 3 2 4 2 2" xfId="29459" xr:uid="{83CB1471-4E6C-4A1E-AF99-EE8CF50664D0}"/>
    <cellStyle name="Millares 43 3 2 4 3" xfId="24986" xr:uid="{965C7052-D1FF-4A35-B4E0-3AD33BF82AE0}"/>
    <cellStyle name="Millares 43 3 2 5" xfId="18260" xr:uid="{EE7D6DF2-706F-4914-A9C8-CA73C8F940F6}"/>
    <cellStyle name="Millares 43 3 2 5 2" xfId="27210" xr:uid="{F32B39BF-3123-444E-9FFB-DA27024A0799}"/>
    <cellStyle name="Millares 43 3 2 6" xfId="22737" xr:uid="{BC027C0D-E51A-4FCE-88F5-CD513AE45545}"/>
    <cellStyle name="Millares 43 3 3" xfId="14061" xr:uid="{FDF76772-298D-47A0-894C-BC73FB37F246}"/>
    <cellStyle name="Millares 43 3 3 2" xfId="15178" xr:uid="{8E080D72-9956-4DFD-96E2-F6D82BD1FDD2}"/>
    <cellStyle name="Millares 43 3 3 2 2" xfId="17427" xr:uid="{33D5D918-7FF0-4214-85D0-B8FF96CE21D9}"/>
    <cellStyle name="Millares 43 3 3 2 2 2" xfId="21900" xr:uid="{10765F4E-1636-4854-90EC-911D86960E64}"/>
    <cellStyle name="Millares 43 3 3 2 2 2 2" xfId="30850" xr:uid="{7480D6BB-B165-46D6-811F-4F9E02FD0B37}"/>
    <cellStyle name="Millares 43 3 3 2 2 3" xfId="26377" xr:uid="{63A35D71-FE4E-41F8-ADAC-38E84466B3F7}"/>
    <cellStyle name="Millares 43 3 3 2 3" xfId="19651" xr:uid="{62EFC8CF-580F-4065-8160-EC43C0165AC9}"/>
    <cellStyle name="Millares 43 3 3 2 3 2" xfId="28601" xr:uid="{5F0550A7-38E1-4389-801B-708969F68168}"/>
    <cellStyle name="Millares 43 3 3 2 4" xfId="24128" xr:uid="{2FB984D9-ABA3-48DB-ACC1-4CB7301D5424}"/>
    <cellStyle name="Millares 43 3 3 3" xfId="16310" xr:uid="{CFA4BBEB-6583-4AE8-A9DC-2801E5B9742B}"/>
    <cellStyle name="Millares 43 3 3 3 2" xfId="20783" xr:uid="{E3C5599F-264B-4DE4-8285-89F4F54BF05B}"/>
    <cellStyle name="Millares 43 3 3 3 2 2" xfId="29733" xr:uid="{CF975FFF-59CA-458E-8F4A-3B3CA1E16105}"/>
    <cellStyle name="Millares 43 3 3 3 3" xfId="25260" xr:uid="{30017B0B-9170-41C8-B836-EEA601569DDC}"/>
    <cellStyle name="Millares 43 3 3 4" xfId="18534" xr:uid="{A1718C25-8D81-46B5-877B-5F67C2837992}"/>
    <cellStyle name="Millares 43 3 3 4 2" xfId="27484" xr:uid="{3D4F0FFE-BEAA-4E6F-9B15-25766F8845FD}"/>
    <cellStyle name="Millares 43 3 3 5" xfId="23011" xr:uid="{47B2DA47-5D6A-42D5-BC2F-C625A4DDBA82}"/>
    <cellStyle name="Millares 43 3 4" xfId="14624" xr:uid="{741B32D2-39C1-4F42-AA4F-A2DB87B856EE}"/>
    <cellStyle name="Millares 43 3 4 2" xfId="16873" xr:uid="{9EE25902-BCB7-40F0-A2FC-695DEC50C13F}"/>
    <cellStyle name="Millares 43 3 4 2 2" xfId="21346" xr:uid="{DF2597F8-075C-4484-9668-BF4D786D633E}"/>
    <cellStyle name="Millares 43 3 4 2 2 2" xfId="30296" xr:uid="{A521939F-3790-43A3-98E6-5B0CF574F264}"/>
    <cellStyle name="Millares 43 3 4 2 3" xfId="25823" xr:uid="{AD4BACCF-488B-4C4C-95BA-B886ADDF556A}"/>
    <cellStyle name="Millares 43 3 4 3" xfId="19097" xr:uid="{7CBDE759-1291-4137-A793-1ECBAE968AE2}"/>
    <cellStyle name="Millares 43 3 4 3 2" xfId="28047" xr:uid="{EB8D4C8B-1B44-4DF9-A935-2788EC94D520}"/>
    <cellStyle name="Millares 43 3 4 4" xfId="23574" xr:uid="{1373EBD2-7A43-4E41-9D7C-185687C3EB13}"/>
    <cellStyle name="Millares 43 3 5" xfId="15756" xr:uid="{18801503-1ED8-4889-8B84-A28013CBEC22}"/>
    <cellStyle name="Millares 43 3 5 2" xfId="20229" xr:uid="{C19F03B2-2BE4-488B-8415-74A5B97C8FC5}"/>
    <cellStyle name="Millares 43 3 5 2 2" xfId="29179" xr:uid="{068F96F5-637E-4C7B-A1A0-C6020FB09EBC}"/>
    <cellStyle name="Millares 43 3 5 3" xfId="24706" xr:uid="{F9347D02-151D-4BA4-B46B-6066CE7602AC}"/>
    <cellStyle name="Millares 43 3 6" xfId="17980" xr:uid="{4403AF64-74B8-4641-A019-B3766C58EC63}"/>
    <cellStyle name="Millares 43 3 6 2" xfId="26930" xr:uid="{E00D9B70-3A4D-4664-A54F-CF284D100A16}"/>
    <cellStyle name="Millares 43 3 7" xfId="22457" xr:uid="{E1E412B2-5AA5-463F-B584-003E1DF96391}"/>
    <cellStyle name="Millares 43 4" xfId="13647" xr:uid="{7DF17D10-4A0B-4D27-9497-2FEB85462A8A}"/>
    <cellStyle name="Millares 43 4 2" xfId="14201" xr:uid="{ACC12DD6-15A4-4C8D-A76D-D2764AF7E8C1}"/>
    <cellStyle name="Millares 43 4 2 2" xfId="15318" xr:uid="{63D8861C-D913-45AD-9C51-31423C319752}"/>
    <cellStyle name="Millares 43 4 2 2 2" xfId="17567" xr:uid="{1C93933E-8504-461F-9F08-6F915DA27D8B}"/>
    <cellStyle name="Millares 43 4 2 2 2 2" xfId="22040" xr:uid="{ADE0FEAB-63E4-43EC-9B61-D1A450CF3635}"/>
    <cellStyle name="Millares 43 4 2 2 2 2 2" xfId="30990" xr:uid="{728BA6DF-31A0-461F-9C49-1FEF42D226D8}"/>
    <cellStyle name="Millares 43 4 2 2 2 3" xfId="26517" xr:uid="{46BE76BA-889F-46AB-9741-2990E6975D57}"/>
    <cellStyle name="Millares 43 4 2 2 3" xfId="19791" xr:uid="{306E25F1-BB3D-42C8-815F-5B1FE75C5EEA}"/>
    <cellStyle name="Millares 43 4 2 2 3 2" xfId="28741" xr:uid="{2D90F839-07CE-4430-87A5-68B7372A3FBB}"/>
    <cellStyle name="Millares 43 4 2 2 4" xfId="24268" xr:uid="{89553C1D-9A92-4CCF-90F1-47369A59AC15}"/>
    <cellStyle name="Millares 43 4 2 3" xfId="16450" xr:uid="{CA069978-C233-4D33-8350-1418CBEAFE9F}"/>
    <cellStyle name="Millares 43 4 2 3 2" xfId="20923" xr:uid="{6DC06789-FC35-468D-A488-BCE6E9E8B1C2}"/>
    <cellStyle name="Millares 43 4 2 3 2 2" xfId="29873" xr:uid="{5385F842-4721-4701-B301-42AAA51AAF4B}"/>
    <cellStyle name="Millares 43 4 2 3 3" xfId="25400" xr:uid="{BBCA68DA-E398-4649-BE03-E3B346F0F0FC}"/>
    <cellStyle name="Millares 43 4 2 4" xfId="18674" xr:uid="{C61A0662-0A10-4A3C-9D54-2F213F3185DF}"/>
    <cellStyle name="Millares 43 4 2 4 2" xfId="27624" xr:uid="{48998FF9-D765-4E7A-AEF1-D4BBB29E9890}"/>
    <cellStyle name="Millares 43 4 2 5" xfId="23151" xr:uid="{8F0593DF-F3F0-4A34-B9E6-8356302BAD5C}"/>
    <cellStyle name="Millares 43 4 3" xfId="14764" xr:uid="{E76EF117-ACC5-450C-9731-A6F4A436DFD0}"/>
    <cellStyle name="Millares 43 4 3 2" xfId="17013" xr:uid="{33D321E2-9157-462C-8FFD-E2FEB64FE5CE}"/>
    <cellStyle name="Millares 43 4 3 2 2" xfId="21486" xr:uid="{6D424D26-2D0A-4E86-8C51-A14C013BF6E3}"/>
    <cellStyle name="Millares 43 4 3 2 2 2" xfId="30436" xr:uid="{319CD10D-CA37-451D-8EC5-A495E5927834}"/>
    <cellStyle name="Millares 43 4 3 2 3" xfId="25963" xr:uid="{BD93EF37-53F0-4EAB-AD0D-4C8B91EEE3CD}"/>
    <cellStyle name="Millares 43 4 3 3" xfId="19237" xr:uid="{6F405D57-92EF-4A5C-9951-64E41E963AE9}"/>
    <cellStyle name="Millares 43 4 3 3 2" xfId="28187" xr:uid="{E360BFCD-1100-447C-B8F4-63C8CBD3D19D}"/>
    <cellStyle name="Millares 43 4 3 4" xfId="23714" xr:uid="{1DF1F078-7433-4301-9F79-58DFFF3EBB7E}"/>
    <cellStyle name="Millares 43 4 4" xfId="15896" xr:uid="{D1783F68-6B6C-4633-A56E-7160C2030838}"/>
    <cellStyle name="Millares 43 4 4 2" xfId="20369" xr:uid="{B5F35EAA-17A6-41F7-9FBF-1A4C7E419457}"/>
    <cellStyle name="Millares 43 4 4 2 2" xfId="29319" xr:uid="{60AFCED7-69E1-4CED-80A5-0911E6246CE2}"/>
    <cellStyle name="Millares 43 4 4 3" xfId="24846" xr:uid="{C796252E-388E-406C-BE4E-BB048B9E04AE}"/>
    <cellStyle name="Millares 43 4 5" xfId="18120" xr:uid="{424256E3-34A7-437D-8F8F-AB98AA754604}"/>
    <cellStyle name="Millares 43 4 5 2" xfId="27070" xr:uid="{B3283A90-ECE1-4121-8E50-4C8F6AD9917F}"/>
    <cellStyle name="Millares 43 4 6" xfId="22597" xr:uid="{D7848DAD-CC3C-4DE3-B36E-EAE1C5446358}"/>
    <cellStyle name="Millares 43 5" xfId="13921" xr:uid="{0FFE6AA8-67FF-4597-ACBA-BC186099B1B5}"/>
    <cellStyle name="Millares 43 5 2" xfId="15038" xr:uid="{7F2C8274-3204-434D-B7FE-42274D928D08}"/>
    <cellStyle name="Millares 43 5 2 2" xfId="17287" xr:uid="{823B5655-9D2B-4C10-A362-C5DD1BC666C4}"/>
    <cellStyle name="Millares 43 5 2 2 2" xfId="21760" xr:uid="{951F21A1-0CA6-49BF-915D-B4C74CCF780B}"/>
    <cellStyle name="Millares 43 5 2 2 2 2" xfId="30710" xr:uid="{45A9D38C-181A-4567-8FA0-15B138F0493D}"/>
    <cellStyle name="Millares 43 5 2 2 3" xfId="26237" xr:uid="{5943A0D4-5E45-404A-AE97-6AACBE49B7D4}"/>
    <cellStyle name="Millares 43 5 2 3" xfId="19511" xr:uid="{C2106033-655C-4408-8B6E-FF41346F8A6D}"/>
    <cellStyle name="Millares 43 5 2 3 2" xfId="28461" xr:uid="{9C6BB867-185C-44A0-AB69-50FADBDB3EFE}"/>
    <cellStyle name="Millares 43 5 2 4" xfId="23988" xr:uid="{EE40072C-BB23-4FC8-89B1-6E1A3EE2A857}"/>
    <cellStyle name="Millares 43 5 3" xfId="16170" xr:uid="{3C7C76C4-7504-49BD-B728-DCC95C616E9B}"/>
    <cellStyle name="Millares 43 5 3 2" xfId="20643" xr:uid="{7F56F34B-A841-4DAF-81DE-58A727F6437C}"/>
    <cellStyle name="Millares 43 5 3 2 2" xfId="29593" xr:uid="{AEDB1B34-0C61-4B83-831F-6F4D06159446}"/>
    <cellStyle name="Millares 43 5 3 3" xfId="25120" xr:uid="{3AD93A3C-87B7-4805-BF35-8C84017BEE6E}"/>
    <cellStyle name="Millares 43 5 4" xfId="18394" xr:uid="{6C174BBD-B722-4D6A-AE15-4915E7994E5E}"/>
    <cellStyle name="Millares 43 5 4 2" xfId="27344" xr:uid="{9A7258F1-C436-4D6D-8BAD-81DB57646702}"/>
    <cellStyle name="Millares 43 5 5" xfId="22871" xr:uid="{7C3D75CB-B957-490D-8025-31AC9F8DC393}"/>
    <cellStyle name="Millares 43 6" xfId="14484" xr:uid="{981461E2-8F4E-4B63-AB61-CBADADFFDE49}"/>
    <cellStyle name="Millares 43 6 2" xfId="16733" xr:uid="{D4B5A1DC-1641-44BA-B68E-E2B297A5DF23}"/>
    <cellStyle name="Millares 43 6 2 2" xfId="21206" xr:uid="{69A0460A-E549-4D4D-BA7C-13269B2D01B4}"/>
    <cellStyle name="Millares 43 6 2 2 2" xfId="30156" xr:uid="{99BA0C54-1C9D-4520-95B1-A52778C3C9DD}"/>
    <cellStyle name="Millares 43 6 2 3" xfId="25683" xr:uid="{489D3623-C383-443E-996C-9A920CFA27FB}"/>
    <cellStyle name="Millares 43 6 3" xfId="18957" xr:uid="{2B610872-2494-43B1-8B82-8DB6FFBBD7D6}"/>
    <cellStyle name="Millares 43 6 3 2" xfId="27907" xr:uid="{90DB9365-A176-4073-9B40-6F2BE938BB8C}"/>
    <cellStyle name="Millares 43 6 4" xfId="23434" xr:uid="{DCD35F1E-A98D-4FF3-925D-1D4B23A47345}"/>
    <cellStyle name="Millares 43 7" xfId="15616" xr:uid="{D72713F4-CEC6-4F1B-BB72-D2E21B82354E}"/>
    <cellStyle name="Millares 43 7 2" xfId="20089" xr:uid="{05245E74-5A04-4227-86D3-8CD4904037CB}"/>
    <cellStyle name="Millares 43 7 2 2" xfId="29039" xr:uid="{E963AF93-E4CF-43A5-85A8-AA07D1DBF4B9}"/>
    <cellStyle name="Millares 43 7 3" xfId="24566" xr:uid="{D7590BF7-6CF9-46AE-97A8-FAD609411098}"/>
    <cellStyle name="Millares 43 8" xfId="17840" xr:uid="{8E7FB4E9-7895-4D68-BB19-9DFAAD3C05E3}"/>
    <cellStyle name="Millares 43 8 2" xfId="26790" xr:uid="{DFB4FFFB-F5A6-4527-85CD-85E3DB1F8050}"/>
    <cellStyle name="Millares 43 9" xfId="22317" xr:uid="{D49848F0-D057-4459-93CB-9CD70D4D082F}"/>
    <cellStyle name="Millares 44" xfId="13364" xr:uid="{40992D43-5F50-4F26-AE15-73E96BE8BB9E}"/>
    <cellStyle name="Millares 44 2" xfId="13437" xr:uid="{4B604D49-FCED-44D3-81E2-000D97E1A960}"/>
    <cellStyle name="Millares 44 2 2" xfId="13577" xr:uid="{9EB85995-2202-4F05-8D70-E99A8CFC3527}"/>
    <cellStyle name="Millares 44 2 2 2" xfId="13857" xr:uid="{2320849E-3E71-4702-B2B0-D11D7310B2C9}"/>
    <cellStyle name="Millares 44 2 2 2 2" xfId="14411" xr:uid="{8D4F2B95-14ED-41AA-9B76-5E45F93BEBB3}"/>
    <cellStyle name="Millares 44 2 2 2 2 2" xfId="15528" xr:uid="{198A9019-51A5-4376-93BD-4A0F3FC0CC43}"/>
    <cellStyle name="Millares 44 2 2 2 2 2 2" xfId="17777" xr:uid="{1942CB78-4120-4DF8-9537-E667E6931803}"/>
    <cellStyle name="Millares 44 2 2 2 2 2 2 2" xfId="22250" xr:uid="{93059E30-C5A2-4001-B16C-14466349C8F5}"/>
    <cellStyle name="Millares 44 2 2 2 2 2 2 2 2" xfId="31200" xr:uid="{2CB73F53-0322-4151-B009-88D273F95B52}"/>
    <cellStyle name="Millares 44 2 2 2 2 2 2 3" xfId="26727" xr:uid="{32490BD3-F232-4A8E-AAA1-06A1D92375AF}"/>
    <cellStyle name="Millares 44 2 2 2 2 2 3" xfId="20001" xr:uid="{D08AEEF1-4E7D-4B8F-A356-C6F9941085CE}"/>
    <cellStyle name="Millares 44 2 2 2 2 2 3 2" xfId="28951" xr:uid="{7F37D916-1FCD-4FAA-8870-A939F71D42D4}"/>
    <cellStyle name="Millares 44 2 2 2 2 2 4" xfId="24478" xr:uid="{68E02588-D6BC-4C4F-99C1-1D72A422A411}"/>
    <cellStyle name="Millares 44 2 2 2 2 3" xfId="16660" xr:uid="{C24BE31E-515B-431E-8D10-7831A0D9EA1C}"/>
    <cellStyle name="Millares 44 2 2 2 2 3 2" xfId="21133" xr:uid="{203DDB72-A7FD-4C23-B123-BE358525A654}"/>
    <cellStyle name="Millares 44 2 2 2 2 3 2 2" xfId="30083" xr:uid="{D0948E8B-8B84-441C-AC99-083991F7CF43}"/>
    <cellStyle name="Millares 44 2 2 2 2 3 3" xfId="25610" xr:uid="{9CA65723-A18D-4366-9A5E-D422708FDB11}"/>
    <cellStyle name="Millares 44 2 2 2 2 4" xfId="18884" xr:uid="{8C941C42-85C4-4D11-84E1-A88DDF33EA96}"/>
    <cellStyle name="Millares 44 2 2 2 2 4 2" xfId="27834" xr:uid="{60AFE876-6729-4944-A917-8CA70382B0B1}"/>
    <cellStyle name="Millares 44 2 2 2 2 5" xfId="23361" xr:uid="{81112154-B83D-4A5C-8BE8-26906C479CAE}"/>
    <cellStyle name="Millares 44 2 2 2 3" xfId="14974" xr:uid="{2F38AA15-27AE-4153-8AF1-4B32AA7C7412}"/>
    <cellStyle name="Millares 44 2 2 2 3 2" xfId="17223" xr:uid="{DB85BD88-D05E-4155-8CE6-51E12443CD73}"/>
    <cellStyle name="Millares 44 2 2 2 3 2 2" xfId="21696" xr:uid="{3DADA35C-BE8A-41CC-99DA-C9C41962777D}"/>
    <cellStyle name="Millares 44 2 2 2 3 2 2 2" xfId="30646" xr:uid="{32470ED7-0447-421C-BC06-6B868312953A}"/>
    <cellStyle name="Millares 44 2 2 2 3 2 3" xfId="26173" xr:uid="{308BF149-0557-4E7A-B226-11E40375BFDC}"/>
    <cellStyle name="Millares 44 2 2 2 3 3" xfId="19447" xr:uid="{AA441254-2267-46E8-BD39-BC8042E16D29}"/>
    <cellStyle name="Millares 44 2 2 2 3 3 2" xfId="28397" xr:uid="{E4ED6569-1D69-4E3A-AC3E-70B7CA7F4D95}"/>
    <cellStyle name="Millares 44 2 2 2 3 4" xfId="23924" xr:uid="{67886536-E2F4-4798-A217-6C7521382A16}"/>
    <cellStyle name="Millares 44 2 2 2 4" xfId="16106" xr:uid="{641C54FC-1C61-477E-8341-F1D34DE4CF6E}"/>
    <cellStyle name="Millares 44 2 2 2 4 2" xfId="20579" xr:uid="{E3895C87-5812-42BE-AE3E-CAD54D4C8C1C}"/>
    <cellStyle name="Millares 44 2 2 2 4 2 2" xfId="29529" xr:uid="{DE91FA9E-F95F-4D31-9017-5CACE7F535B4}"/>
    <cellStyle name="Millares 44 2 2 2 4 3" xfId="25056" xr:uid="{5A5682A9-3C17-446D-8450-7CE841F1211C}"/>
    <cellStyle name="Millares 44 2 2 2 5" xfId="18330" xr:uid="{BFC1E967-8EF8-4637-B16D-50EEFC1500BB}"/>
    <cellStyle name="Millares 44 2 2 2 5 2" xfId="27280" xr:uid="{E666CFD2-0EA5-4586-836C-600B9B9CECBE}"/>
    <cellStyle name="Millares 44 2 2 2 6" xfId="22807" xr:uid="{EA69DE02-D4ED-47DD-9BC2-028994316B2F}"/>
    <cellStyle name="Millares 44 2 2 3" xfId="14131" xr:uid="{7E2F3D16-636A-4A19-9F12-865AB5F4E118}"/>
    <cellStyle name="Millares 44 2 2 3 2" xfId="15248" xr:uid="{CA2C2710-AC03-4FC0-BD00-F54AF5B86D32}"/>
    <cellStyle name="Millares 44 2 2 3 2 2" xfId="17497" xr:uid="{7079E976-070C-44D5-999F-6CF979B1A256}"/>
    <cellStyle name="Millares 44 2 2 3 2 2 2" xfId="21970" xr:uid="{F89E4E22-17B7-4368-B49B-1E4AA0D46AFF}"/>
    <cellStyle name="Millares 44 2 2 3 2 2 2 2" xfId="30920" xr:uid="{C243869B-C2A0-46E2-A210-6F4A4179377E}"/>
    <cellStyle name="Millares 44 2 2 3 2 2 3" xfId="26447" xr:uid="{A4830B9B-3F6B-4D67-BD7A-28ACA8CC64DD}"/>
    <cellStyle name="Millares 44 2 2 3 2 3" xfId="19721" xr:uid="{4F2BB4BA-741B-46BC-B530-A2460C48C75F}"/>
    <cellStyle name="Millares 44 2 2 3 2 3 2" xfId="28671" xr:uid="{A75992BE-8CAA-47E5-A989-8EEBA5CD85B8}"/>
    <cellStyle name="Millares 44 2 2 3 2 4" xfId="24198" xr:uid="{2F86448A-F152-4270-BDDF-E886D9EDDCB4}"/>
    <cellStyle name="Millares 44 2 2 3 3" xfId="16380" xr:uid="{382A202B-41DE-48AA-88C9-164A588C1A51}"/>
    <cellStyle name="Millares 44 2 2 3 3 2" xfId="20853" xr:uid="{CFA70819-71B5-4F6A-803C-2B5126DDA12F}"/>
    <cellStyle name="Millares 44 2 2 3 3 2 2" xfId="29803" xr:uid="{F839752D-AAFB-44EA-82DA-D7027DAED241}"/>
    <cellStyle name="Millares 44 2 2 3 3 3" xfId="25330" xr:uid="{1636549B-CC49-45EC-9135-C963880CB90B}"/>
    <cellStyle name="Millares 44 2 2 3 4" xfId="18604" xr:uid="{EDED442A-5398-4874-9DFB-8D5627D47E5B}"/>
    <cellStyle name="Millares 44 2 2 3 4 2" xfId="27554" xr:uid="{E9CF432B-358F-4886-A248-CA1CC3FC6EDF}"/>
    <cellStyle name="Millares 44 2 2 3 5" xfId="23081" xr:uid="{3A6B8834-5E93-4545-BBDC-6776E8F06CC9}"/>
    <cellStyle name="Millares 44 2 2 4" xfId="14694" xr:uid="{CD37743C-3C93-42AC-A374-31E544753141}"/>
    <cellStyle name="Millares 44 2 2 4 2" xfId="16943" xr:uid="{42ECD0B7-6533-42BD-AB6E-880A74E66C46}"/>
    <cellStyle name="Millares 44 2 2 4 2 2" xfId="21416" xr:uid="{9E3171F3-DB8B-4126-8E2B-C832B736DF40}"/>
    <cellStyle name="Millares 44 2 2 4 2 2 2" xfId="30366" xr:uid="{E38E1735-16C0-4F88-B5E9-C5944C535A88}"/>
    <cellStyle name="Millares 44 2 2 4 2 3" xfId="25893" xr:uid="{756211A0-4EC1-4FC1-8A93-7C857D2BFE1E}"/>
    <cellStyle name="Millares 44 2 2 4 3" xfId="19167" xr:uid="{99809F53-7F0E-4D53-89C5-D25B19B92FC4}"/>
    <cellStyle name="Millares 44 2 2 4 3 2" xfId="28117" xr:uid="{6A5EAA16-F79E-4D7E-98B5-364B223DF432}"/>
    <cellStyle name="Millares 44 2 2 4 4" xfId="23644" xr:uid="{69122BD1-0B31-444F-A122-D8E21CAD62BF}"/>
    <cellStyle name="Millares 44 2 2 5" xfId="15826" xr:uid="{82B7190C-C38A-4609-B875-254C93D5A49E}"/>
    <cellStyle name="Millares 44 2 2 5 2" xfId="20299" xr:uid="{D83CE1D4-F201-461C-891C-3CEE3FFF4599}"/>
    <cellStyle name="Millares 44 2 2 5 2 2" xfId="29249" xr:uid="{D63CC840-909D-4CC1-82AE-AAF7D92BEBBE}"/>
    <cellStyle name="Millares 44 2 2 5 3" xfId="24776" xr:uid="{496EF633-4B26-493A-9705-8277E94C15D9}"/>
    <cellStyle name="Millares 44 2 2 6" xfId="18050" xr:uid="{E2F80F52-0FFF-45C3-864F-B7359F561F9B}"/>
    <cellStyle name="Millares 44 2 2 6 2" xfId="27000" xr:uid="{9E79BD29-6378-4B25-9072-C860F5A44329}"/>
    <cellStyle name="Millares 44 2 2 7" xfId="22527" xr:uid="{1B12D1D1-A153-4127-965C-397D69230A78}"/>
    <cellStyle name="Millares 44 2 3" xfId="13717" xr:uid="{554EF757-152B-4B4B-AC1B-9552C2E2EA8A}"/>
    <cellStyle name="Millares 44 2 3 2" xfId="14271" xr:uid="{34704308-1041-42FE-B0AF-BB7DB6A4B6C0}"/>
    <cellStyle name="Millares 44 2 3 2 2" xfId="15388" xr:uid="{DF904C23-7E80-47DC-B560-807EFBDF7041}"/>
    <cellStyle name="Millares 44 2 3 2 2 2" xfId="17637" xr:uid="{F3697DBC-1E9E-431A-B33D-B1D8DB74C625}"/>
    <cellStyle name="Millares 44 2 3 2 2 2 2" xfId="22110" xr:uid="{6091EF4C-CA9A-4A60-97B6-474CE32098B0}"/>
    <cellStyle name="Millares 44 2 3 2 2 2 2 2" xfId="31060" xr:uid="{A8067EB9-85C8-44C1-8F6D-9FF6F05539E7}"/>
    <cellStyle name="Millares 44 2 3 2 2 2 3" xfId="26587" xr:uid="{7560F585-2DE2-468E-B4D5-8C8673148F11}"/>
    <cellStyle name="Millares 44 2 3 2 2 3" xfId="19861" xr:uid="{7BD2907F-1E28-4A92-B930-C4C36C13C3D6}"/>
    <cellStyle name="Millares 44 2 3 2 2 3 2" xfId="28811" xr:uid="{9488140C-053C-4139-B816-35129F45FF28}"/>
    <cellStyle name="Millares 44 2 3 2 2 4" xfId="24338" xr:uid="{33CFD5C9-0355-4268-9CC5-F2699E47ED37}"/>
    <cellStyle name="Millares 44 2 3 2 3" xfId="16520" xr:uid="{FD388D0D-58A3-48EF-81ED-CBC4867F1A47}"/>
    <cellStyle name="Millares 44 2 3 2 3 2" xfId="20993" xr:uid="{C0BADE51-0955-4F90-B383-2D565F4A6A0D}"/>
    <cellStyle name="Millares 44 2 3 2 3 2 2" xfId="29943" xr:uid="{88846758-C6E8-4754-9EC6-E13BEC874286}"/>
    <cellStyle name="Millares 44 2 3 2 3 3" xfId="25470" xr:uid="{1FAAA590-9559-4368-AB6E-75A11C521D46}"/>
    <cellStyle name="Millares 44 2 3 2 4" xfId="18744" xr:uid="{F9CC6541-0A91-4179-88C4-215DC5EE4A72}"/>
    <cellStyle name="Millares 44 2 3 2 4 2" xfId="27694" xr:uid="{5A88602F-4A26-4854-9BC8-CB0989E1B9E1}"/>
    <cellStyle name="Millares 44 2 3 2 5" xfId="23221" xr:uid="{21CD9DE1-E7A0-4F84-82C9-94115D14AE25}"/>
    <cellStyle name="Millares 44 2 3 3" xfId="14834" xr:uid="{272C1402-15E3-448B-B63E-5A6DE1BECC3F}"/>
    <cellStyle name="Millares 44 2 3 3 2" xfId="17083" xr:uid="{EFC47458-5C36-44F1-8E6B-A33552DFB243}"/>
    <cellStyle name="Millares 44 2 3 3 2 2" xfId="21556" xr:uid="{18A52990-C3A9-41C7-A43E-31693DC421BF}"/>
    <cellStyle name="Millares 44 2 3 3 2 2 2" xfId="30506" xr:uid="{77D82550-60CD-4415-861C-F0F191C26119}"/>
    <cellStyle name="Millares 44 2 3 3 2 3" xfId="26033" xr:uid="{F96DFEE6-C6A0-4BE9-97E7-9FBF2790FFC1}"/>
    <cellStyle name="Millares 44 2 3 3 3" xfId="19307" xr:uid="{3D6D4505-38AA-4397-B15C-F258D00BC501}"/>
    <cellStyle name="Millares 44 2 3 3 3 2" xfId="28257" xr:uid="{21A3C494-2672-4029-A767-785FA822C054}"/>
    <cellStyle name="Millares 44 2 3 3 4" xfId="23784" xr:uid="{1BD89BB7-786A-41E9-850F-DB2B4FE1F828}"/>
    <cellStyle name="Millares 44 2 3 4" xfId="15966" xr:uid="{1B7B6195-0284-4E46-A399-65F621A3F9F6}"/>
    <cellStyle name="Millares 44 2 3 4 2" xfId="20439" xr:uid="{EC38B376-E0BB-42DC-B00A-FC7EF5AD0A7B}"/>
    <cellStyle name="Millares 44 2 3 4 2 2" xfId="29389" xr:uid="{1795A508-773A-4E66-82AE-8660117BDF50}"/>
    <cellStyle name="Millares 44 2 3 4 3" xfId="24916" xr:uid="{A29B3729-6266-467C-818A-289937B0A830}"/>
    <cellStyle name="Millares 44 2 3 5" xfId="18190" xr:uid="{AADC069B-2034-498E-81B2-7B89A160B878}"/>
    <cellStyle name="Millares 44 2 3 5 2" xfId="27140" xr:uid="{A0866F39-EB92-4B90-AC29-C00D7AAB39CA}"/>
    <cellStyle name="Millares 44 2 3 6" xfId="22667" xr:uid="{A3ADFD59-FDAA-4D21-9398-A1EFE7ADF620}"/>
    <cellStyle name="Millares 44 2 4" xfId="13991" xr:uid="{781EB9D8-1ED0-4201-99CF-CB4184E141BD}"/>
    <cellStyle name="Millares 44 2 4 2" xfId="15108" xr:uid="{556E6C14-7A4C-419B-BA6B-79C1D21BC77A}"/>
    <cellStyle name="Millares 44 2 4 2 2" xfId="17357" xr:uid="{0C0392CA-56F3-4058-B221-0424F3E01803}"/>
    <cellStyle name="Millares 44 2 4 2 2 2" xfId="21830" xr:uid="{BA03AD82-1395-4B1B-8185-7EBCE01C5AD1}"/>
    <cellStyle name="Millares 44 2 4 2 2 2 2" xfId="30780" xr:uid="{92552421-CF96-43B6-BEA6-F814361F3025}"/>
    <cellStyle name="Millares 44 2 4 2 2 3" xfId="26307" xr:uid="{9B61702A-C645-499A-B8FA-ABD1BDD3B64A}"/>
    <cellStyle name="Millares 44 2 4 2 3" xfId="19581" xr:uid="{23BFBAF4-4131-4B03-82D3-C5F5FE4E3C96}"/>
    <cellStyle name="Millares 44 2 4 2 3 2" xfId="28531" xr:uid="{E183B779-3299-42A1-A1FF-8B1BF7CB6C44}"/>
    <cellStyle name="Millares 44 2 4 2 4" xfId="24058" xr:uid="{D907B7EC-A985-4B4A-94E7-7A9193A138AF}"/>
    <cellStyle name="Millares 44 2 4 3" xfId="16240" xr:uid="{F7C167BC-B9AA-4876-B6E9-42AD74AF6B7B}"/>
    <cellStyle name="Millares 44 2 4 3 2" xfId="20713" xr:uid="{1A7C4815-9CDE-4D06-82A3-5B75B2FDBA5A}"/>
    <cellStyle name="Millares 44 2 4 3 2 2" xfId="29663" xr:uid="{34E56681-A704-4287-B821-A1559E9B725D}"/>
    <cellStyle name="Millares 44 2 4 3 3" xfId="25190" xr:uid="{92C8C30E-8538-423F-98AC-B8947FEDDCF1}"/>
    <cellStyle name="Millares 44 2 4 4" xfId="18464" xr:uid="{D1ED8C80-4039-4973-A58E-81068BEC4605}"/>
    <cellStyle name="Millares 44 2 4 4 2" xfId="27414" xr:uid="{AC7639F5-A0CC-4A9B-8EA7-729E1486B03F}"/>
    <cellStyle name="Millares 44 2 4 5" xfId="22941" xr:uid="{98A61FF3-F820-4AE5-A2BB-B209B060F5EB}"/>
    <cellStyle name="Millares 44 2 5" xfId="14554" xr:uid="{72BE111B-EF96-4A7F-A704-422925074684}"/>
    <cellStyle name="Millares 44 2 5 2" xfId="16803" xr:uid="{3A96A0F6-EECD-43F0-8908-9E2E492D1409}"/>
    <cellStyle name="Millares 44 2 5 2 2" xfId="21276" xr:uid="{0993E741-40FF-433A-AE66-C9C8FD54A353}"/>
    <cellStyle name="Millares 44 2 5 2 2 2" xfId="30226" xr:uid="{A3C38EF8-B261-475B-AE1A-57AD5B3E947F}"/>
    <cellStyle name="Millares 44 2 5 2 3" xfId="25753" xr:uid="{04FD3519-D7AF-4D07-BCE6-133FB6915312}"/>
    <cellStyle name="Millares 44 2 5 3" xfId="19027" xr:uid="{49594412-389A-4FCA-870B-30DECCB58516}"/>
    <cellStyle name="Millares 44 2 5 3 2" xfId="27977" xr:uid="{DF922922-31B1-486E-AE1D-DD4E4ED53472}"/>
    <cellStyle name="Millares 44 2 5 4" xfId="23504" xr:uid="{F8129F06-E3BD-44E0-9C90-E002620580DC}"/>
    <cellStyle name="Millares 44 2 6" xfId="15686" xr:uid="{A5B40F19-989C-4244-BFFD-16FAEFC7E984}"/>
    <cellStyle name="Millares 44 2 6 2" xfId="20159" xr:uid="{582CE313-8E1D-44B3-A683-46F918C15ED6}"/>
    <cellStyle name="Millares 44 2 6 2 2" xfId="29109" xr:uid="{43D3BC30-11E0-42FF-B79C-CB23359334C8}"/>
    <cellStyle name="Millares 44 2 6 3" xfId="24636" xr:uid="{966EC9F5-9DA7-4BD0-8FFE-C42577365829}"/>
    <cellStyle name="Millares 44 2 7" xfId="17910" xr:uid="{7EC3E884-2081-42DE-9635-2B60E6272377}"/>
    <cellStyle name="Millares 44 2 7 2" xfId="26860" xr:uid="{699630A0-22C2-44A5-8253-13199089256D}"/>
    <cellStyle name="Millares 44 2 8" xfId="22387" xr:uid="{E3B9EF2B-847A-448B-AE60-3FA6D3544881}"/>
    <cellStyle name="Millares 44 3" xfId="13504" xr:uid="{3A5C24C3-4BE4-4F5C-8799-74CB690EB08B}"/>
    <cellStyle name="Millares 44 3 2" xfId="13784" xr:uid="{BF9362CD-1BF5-45BD-9F82-967401D4A7B0}"/>
    <cellStyle name="Millares 44 3 2 2" xfId="14338" xr:uid="{5FD03E6E-7CB2-4CEF-A423-1087243E54A9}"/>
    <cellStyle name="Millares 44 3 2 2 2" xfId="15455" xr:uid="{AC6E6C4E-67C9-4474-9B14-DC22678B108F}"/>
    <cellStyle name="Millares 44 3 2 2 2 2" xfId="17704" xr:uid="{6E97EDB7-DE81-4DB7-85E9-B4C131ED410B}"/>
    <cellStyle name="Millares 44 3 2 2 2 2 2" xfId="22177" xr:uid="{CB0361B1-E0FA-49D4-9583-6C8502BA650B}"/>
    <cellStyle name="Millares 44 3 2 2 2 2 2 2" xfId="31127" xr:uid="{7A17DAA4-B41C-4A1F-97D3-A79812FF164F}"/>
    <cellStyle name="Millares 44 3 2 2 2 2 3" xfId="26654" xr:uid="{BD798402-1FF4-43A2-A0D3-E016C08BEA41}"/>
    <cellStyle name="Millares 44 3 2 2 2 3" xfId="19928" xr:uid="{F81647AB-394B-4780-9473-48A8501C7F11}"/>
    <cellStyle name="Millares 44 3 2 2 2 3 2" xfId="28878" xr:uid="{C7B72AD2-6A1F-46CD-90EB-05F9F3D87F19}"/>
    <cellStyle name="Millares 44 3 2 2 2 4" xfId="24405" xr:uid="{5C2E3B5F-DEAE-4E6B-98CA-221E1BD822DA}"/>
    <cellStyle name="Millares 44 3 2 2 3" xfId="16587" xr:uid="{3132AC97-58A6-4F46-A1C0-4D2072280D7F}"/>
    <cellStyle name="Millares 44 3 2 2 3 2" xfId="21060" xr:uid="{AC82A5DE-6BA3-4947-B8C2-360B069D4C86}"/>
    <cellStyle name="Millares 44 3 2 2 3 2 2" xfId="30010" xr:uid="{EB1C74D1-B4D0-4015-BF0B-3704D5748E28}"/>
    <cellStyle name="Millares 44 3 2 2 3 3" xfId="25537" xr:uid="{5EC7501C-6CB5-4B16-8018-A6E00A738669}"/>
    <cellStyle name="Millares 44 3 2 2 4" xfId="18811" xr:uid="{2DB5E07C-4D58-45AE-8EC0-7C102FBAB0E6}"/>
    <cellStyle name="Millares 44 3 2 2 4 2" xfId="27761" xr:uid="{670B4EAC-EC68-4BA8-AAB9-9BD5515AF30A}"/>
    <cellStyle name="Millares 44 3 2 2 5" xfId="23288" xr:uid="{54B39A12-B752-4BA1-9A0A-4244299E4C7B}"/>
    <cellStyle name="Millares 44 3 2 3" xfId="14901" xr:uid="{521F126E-3019-49AA-8628-D2436C12C411}"/>
    <cellStyle name="Millares 44 3 2 3 2" xfId="17150" xr:uid="{331291E7-F2CF-48C8-9D68-3A42C4B10128}"/>
    <cellStyle name="Millares 44 3 2 3 2 2" xfId="21623" xr:uid="{F558D40C-7950-413F-920A-99D652EE18FD}"/>
    <cellStyle name="Millares 44 3 2 3 2 2 2" xfId="30573" xr:uid="{FA23AF13-9AB2-45B5-909F-DD3883D173B8}"/>
    <cellStyle name="Millares 44 3 2 3 2 3" xfId="26100" xr:uid="{F6B6DD14-2203-4D51-8842-309CA57EF52C}"/>
    <cellStyle name="Millares 44 3 2 3 3" xfId="19374" xr:uid="{404ACC1D-B4DE-40EB-823F-A97C5C03A275}"/>
    <cellStyle name="Millares 44 3 2 3 3 2" xfId="28324" xr:uid="{0F9BEF77-C3FE-4625-B3E2-C9C4A1E40226}"/>
    <cellStyle name="Millares 44 3 2 3 4" xfId="23851" xr:uid="{810A5B7B-528C-470A-BF0A-0B744AA81691}"/>
    <cellStyle name="Millares 44 3 2 4" xfId="16033" xr:uid="{C56C2A08-EC90-4CC2-8BEF-EA6C6371633F}"/>
    <cellStyle name="Millares 44 3 2 4 2" xfId="20506" xr:uid="{091CF06C-4D67-4DB3-84AB-DD37253A0A19}"/>
    <cellStyle name="Millares 44 3 2 4 2 2" xfId="29456" xr:uid="{B40B50F3-D3AE-4CC2-9991-6E58B98DEE12}"/>
    <cellStyle name="Millares 44 3 2 4 3" xfId="24983" xr:uid="{DDE5B9D0-FD3D-498A-8110-4A3F29C72224}"/>
    <cellStyle name="Millares 44 3 2 5" xfId="18257" xr:uid="{CEAE3CD4-7E9A-49E8-9F14-948FC4586809}"/>
    <cellStyle name="Millares 44 3 2 5 2" xfId="27207" xr:uid="{350FC892-006B-475C-A498-9AE23DD96656}"/>
    <cellStyle name="Millares 44 3 2 6" xfId="22734" xr:uid="{1CE6F8BA-45D4-49F5-96E8-214FF5E25654}"/>
    <cellStyle name="Millares 44 3 3" xfId="14058" xr:uid="{4CB6D9E7-5713-4C03-96F2-33C383D1BBE9}"/>
    <cellStyle name="Millares 44 3 3 2" xfId="15175" xr:uid="{648DAB5B-3977-468D-A0A4-3B3F82B6ED73}"/>
    <cellStyle name="Millares 44 3 3 2 2" xfId="17424" xr:uid="{60E94BC5-B3A7-48D0-993D-B278D5171B95}"/>
    <cellStyle name="Millares 44 3 3 2 2 2" xfId="21897" xr:uid="{EC35FBBD-ECCF-48DC-822E-04358E28811D}"/>
    <cellStyle name="Millares 44 3 3 2 2 2 2" xfId="30847" xr:uid="{6DC1841F-3917-4CAA-9B2A-B4385DDB2129}"/>
    <cellStyle name="Millares 44 3 3 2 2 3" xfId="26374" xr:uid="{7D7B4C87-4CE4-4C97-9A02-045D409D1BD0}"/>
    <cellStyle name="Millares 44 3 3 2 3" xfId="19648" xr:uid="{C7CB2D89-B763-4B9A-A85F-9A88FCE0411B}"/>
    <cellStyle name="Millares 44 3 3 2 3 2" xfId="28598" xr:uid="{D4A32CE1-47FF-4370-A1D1-D4115C11248F}"/>
    <cellStyle name="Millares 44 3 3 2 4" xfId="24125" xr:uid="{3A257587-D6D2-4A0B-8D97-BBB3D0CBDB6D}"/>
    <cellStyle name="Millares 44 3 3 3" xfId="16307" xr:uid="{F738F6F5-1525-43DE-A080-A113702F5612}"/>
    <cellStyle name="Millares 44 3 3 3 2" xfId="20780" xr:uid="{CAB20EE0-9410-4A06-AF5F-F03A8981EFD8}"/>
    <cellStyle name="Millares 44 3 3 3 2 2" xfId="29730" xr:uid="{3AA62E76-43A0-41E2-9869-C65F396A994C}"/>
    <cellStyle name="Millares 44 3 3 3 3" xfId="25257" xr:uid="{5B63793A-FB72-4098-8F08-69A315FD6290}"/>
    <cellStyle name="Millares 44 3 3 4" xfId="18531" xr:uid="{A9BFA8EB-E5A5-4CE8-B0ED-E5B8BB905541}"/>
    <cellStyle name="Millares 44 3 3 4 2" xfId="27481" xr:uid="{6D4DAB39-445A-48B2-A41D-E873E9381684}"/>
    <cellStyle name="Millares 44 3 3 5" xfId="23008" xr:uid="{7D5B1A2C-9477-47D2-9415-116402EF6DE6}"/>
    <cellStyle name="Millares 44 3 4" xfId="14621" xr:uid="{B13F98E4-AC8F-4459-AF2B-8803D777A828}"/>
    <cellStyle name="Millares 44 3 4 2" xfId="16870" xr:uid="{59C20545-8E82-4107-A9DD-856AA567B4F4}"/>
    <cellStyle name="Millares 44 3 4 2 2" xfId="21343" xr:uid="{D9D63D44-01CC-405D-8521-89262350CE68}"/>
    <cellStyle name="Millares 44 3 4 2 2 2" xfId="30293" xr:uid="{709F10BE-C0BD-4CE9-BAFF-36BEC71C5B0A}"/>
    <cellStyle name="Millares 44 3 4 2 3" xfId="25820" xr:uid="{8EAA85CE-CBB7-4ABD-9432-FC15B143E446}"/>
    <cellStyle name="Millares 44 3 4 3" xfId="19094" xr:uid="{A0D5C2A3-1FB1-4D30-BBE1-08FA9A6D3A44}"/>
    <cellStyle name="Millares 44 3 4 3 2" xfId="28044" xr:uid="{D3492879-7324-41CE-8394-0C685030CEF3}"/>
    <cellStyle name="Millares 44 3 4 4" xfId="23571" xr:uid="{6D9B7EEA-E2A3-48CB-AC3D-ED0956750582}"/>
    <cellStyle name="Millares 44 3 5" xfId="15753" xr:uid="{90811AA0-E797-4A64-A653-99AA801A4F22}"/>
    <cellStyle name="Millares 44 3 5 2" xfId="20226" xr:uid="{05B322E1-E2C4-410A-9331-88FAC2ED6C43}"/>
    <cellStyle name="Millares 44 3 5 2 2" xfId="29176" xr:uid="{97FF1B2B-EE59-4FCE-B0B8-02CE1D0AC26A}"/>
    <cellStyle name="Millares 44 3 5 3" xfId="24703" xr:uid="{7EDAAFD9-2C95-4FB3-B91D-6EB13F2FF11E}"/>
    <cellStyle name="Millares 44 3 6" xfId="17977" xr:uid="{3913A93F-3026-4A27-8586-A0CF4164AF25}"/>
    <cellStyle name="Millares 44 3 6 2" xfId="26927" xr:uid="{2696F371-CB0D-4741-AF55-A26EC3F9A67B}"/>
    <cellStyle name="Millares 44 3 7" xfId="22454" xr:uid="{C6A4C71A-17E9-4E5C-93CD-779443C3662B}"/>
    <cellStyle name="Millares 44 4" xfId="13644" xr:uid="{C2E3D0AA-1A70-4C5F-9AD3-A585C3296029}"/>
    <cellStyle name="Millares 44 4 2" xfId="14198" xr:uid="{74C9BA97-4AC7-4ED5-B0E6-F8B7EC74993B}"/>
    <cellStyle name="Millares 44 4 2 2" xfId="15315" xr:uid="{FC51C388-B389-4A13-A2B4-0243E5579247}"/>
    <cellStyle name="Millares 44 4 2 2 2" xfId="17564" xr:uid="{DC4977DC-E6AF-4721-BE9D-4B55AE478716}"/>
    <cellStyle name="Millares 44 4 2 2 2 2" xfId="22037" xr:uid="{4FCCEAF4-284B-43B7-883E-62A29A6DBCEE}"/>
    <cellStyle name="Millares 44 4 2 2 2 2 2" xfId="30987" xr:uid="{4BD348BB-A045-4211-A37A-AAA9AB368D71}"/>
    <cellStyle name="Millares 44 4 2 2 2 3" xfId="26514" xr:uid="{F6D3DA85-CD39-4DDA-B102-311BC7B15317}"/>
    <cellStyle name="Millares 44 4 2 2 3" xfId="19788" xr:uid="{162E4D88-B69C-4875-9AFF-AEC778F5EC93}"/>
    <cellStyle name="Millares 44 4 2 2 3 2" xfId="28738" xr:uid="{FE85319B-820D-4417-9E6E-728DF8627D2F}"/>
    <cellStyle name="Millares 44 4 2 2 4" xfId="24265" xr:uid="{B6A0A7C5-AEC3-441E-B57D-7C112CC12D9D}"/>
    <cellStyle name="Millares 44 4 2 3" xfId="16447" xr:uid="{47991E47-6DA4-47BF-9F95-2149BAA57DA4}"/>
    <cellStyle name="Millares 44 4 2 3 2" xfId="20920" xr:uid="{9E22CE16-C3C9-4F23-8D9C-C05A078EBAC5}"/>
    <cellStyle name="Millares 44 4 2 3 2 2" xfId="29870" xr:uid="{29900649-FC10-4A59-B2CE-61747DAE21D9}"/>
    <cellStyle name="Millares 44 4 2 3 3" xfId="25397" xr:uid="{79C374B5-F8EE-423E-942C-10C9DE8C9670}"/>
    <cellStyle name="Millares 44 4 2 4" xfId="18671" xr:uid="{2E9FBE02-A295-4ABE-8742-FB0A869A6F56}"/>
    <cellStyle name="Millares 44 4 2 4 2" xfId="27621" xr:uid="{D9F28ABB-DDCB-40D7-9371-2FE51D3C2624}"/>
    <cellStyle name="Millares 44 4 2 5" xfId="23148" xr:uid="{6A3BDD92-26EC-47EA-BA36-A568174337CF}"/>
    <cellStyle name="Millares 44 4 3" xfId="14761" xr:uid="{A859E47A-CBD2-410A-8B12-343F05B5B74A}"/>
    <cellStyle name="Millares 44 4 3 2" xfId="17010" xr:uid="{B3F7525B-F5CE-4F00-B273-A7A56EAA0DCF}"/>
    <cellStyle name="Millares 44 4 3 2 2" xfId="21483" xr:uid="{1BA113FE-B024-4962-BFD1-1E0935FF7A1F}"/>
    <cellStyle name="Millares 44 4 3 2 2 2" xfId="30433" xr:uid="{E9B140AF-2CC5-4677-A37B-2A7872C39B7B}"/>
    <cellStyle name="Millares 44 4 3 2 3" xfId="25960" xr:uid="{009E2943-8812-4730-9B1B-AFB1FF0437B3}"/>
    <cellStyle name="Millares 44 4 3 3" xfId="19234" xr:uid="{6F1FC481-B9DE-4BE1-A2A4-50984D97E1D2}"/>
    <cellStyle name="Millares 44 4 3 3 2" xfId="28184" xr:uid="{6B3CE419-AC7A-4E4C-AC56-977F511120DE}"/>
    <cellStyle name="Millares 44 4 3 4" xfId="23711" xr:uid="{20734D23-E426-4ADF-987B-EAFC37651C5B}"/>
    <cellStyle name="Millares 44 4 4" xfId="15893" xr:uid="{EBE20288-0747-4EF4-826C-20BAC1CE9EF3}"/>
    <cellStyle name="Millares 44 4 4 2" xfId="20366" xr:uid="{A7738163-05D6-4129-997C-898F79B127FE}"/>
    <cellStyle name="Millares 44 4 4 2 2" xfId="29316" xr:uid="{E7A3CBD9-3E3D-4421-BD78-2BFB9A817E26}"/>
    <cellStyle name="Millares 44 4 4 3" xfId="24843" xr:uid="{158458DA-F529-490A-9CBC-321A08763A2B}"/>
    <cellStyle name="Millares 44 4 5" xfId="18117" xr:uid="{6731C142-7036-4195-9B1B-6E7B08F140FB}"/>
    <cellStyle name="Millares 44 4 5 2" xfId="27067" xr:uid="{9217770A-BCB5-4EF8-8477-5F0C9F49BED5}"/>
    <cellStyle name="Millares 44 4 6" xfId="22594" xr:uid="{DB7268FF-0F3C-4749-90F5-5AC2EBBDD026}"/>
    <cellStyle name="Millares 44 5" xfId="13918" xr:uid="{B6093016-2703-47E8-AD31-E19A5624CA99}"/>
    <cellStyle name="Millares 44 5 2" xfId="15035" xr:uid="{75910166-BA0B-462A-BC44-708F7072EADB}"/>
    <cellStyle name="Millares 44 5 2 2" xfId="17284" xr:uid="{7737C263-544D-4C1E-82C1-2784D4A6B8A1}"/>
    <cellStyle name="Millares 44 5 2 2 2" xfId="21757" xr:uid="{6EF9ABCC-5384-4BC5-A891-8921BC95FB38}"/>
    <cellStyle name="Millares 44 5 2 2 2 2" xfId="30707" xr:uid="{632BA885-1217-4707-8916-9388483E0379}"/>
    <cellStyle name="Millares 44 5 2 2 3" xfId="26234" xr:uid="{4168B899-9F43-404B-BBF1-76F05BC1819F}"/>
    <cellStyle name="Millares 44 5 2 3" xfId="19508" xr:uid="{D1083C73-9407-4482-B3BE-A014C7CBC340}"/>
    <cellStyle name="Millares 44 5 2 3 2" xfId="28458" xr:uid="{50FC7527-405C-43DF-9582-D3422F3E0100}"/>
    <cellStyle name="Millares 44 5 2 4" xfId="23985" xr:uid="{8F6EEA50-348C-4F4A-9DBF-26A10F263703}"/>
    <cellStyle name="Millares 44 5 3" xfId="16167" xr:uid="{62EE705F-98C7-4D10-A445-B318478D0567}"/>
    <cellStyle name="Millares 44 5 3 2" xfId="20640" xr:uid="{77D0B077-FDB4-4F40-A832-4120BF404468}"/>
    <cellStyle name="Millares 44 5 3 2 2" xfId="29590" xr:uid="{B280B332-FCCD-4102-BB63-5FA09AB18F86}"/>
    <cellStyle name="Millares 44 5 3 3" xfId="25117" xr:uid="{E228AB57-FCF1-43EE-961A-8BDBF4493690}"/>
    <cellStyle name="Millares 44 5 4" xfId="18391" xr:uid="{73C1B28F-B48F-40B8-8898-86F6D2C8485D}"/>
    <cellStyle name="Millares 44 5 4 2" xfId="27341" xr:uid="{7576CA77-ACE8-4840-8EAF-648FF17E71F6}"/>
    <cellStyle name="Millares 44 5 5" xfId="22868" xr:uid="{303462E5-5957-4413-80B8-ACB5F0D14D74}"/>
    <cellStyle name="Millares 44 6" xfId="14481" xr:uid="{5D2DE588-EAC1-412D-9F6E-D46EBF8929E2}"/>
    <cellStyle name="Millares 44 6 2" xfId="16730" xr:uid="{857F9DBC-574D-46CB-A9B0-1561FE119D04}"/>
    <cellStyle name="Millares 44 6 2 2" xfId="21203" xr:uid="{E38AB12F-C454-428B-A845-0ACDFE951EDA}"/>
    <cellStyle name="Millares 44 6 2 2 2" xfId="30153" xr:uid="{B0A90447-C120-498B-A79A-E95BE1091077}"/>
    <cellStyle name="Millares 44 6 2 3" xfId="25680" xr:uid="{53273645-F3BF-47CC-B3B0-EC9C3D9B545C}"/>
    <cellStyle name="Millares 44 6 3" xfId="18954" xr:uid="{4C94AFC0-7AED-4799-8EAB-8FA55E3A57D0}"/>
    <cellStyle name="Millares 44 6 3 2" xfId="27904" xr:uid="{9407D9AF-D70D-4C0C-96DB-33EC53E767BC}"/>
    <cellStyle name="Millares 44 6 4" xfId="23431" xr:uid="{2446FECA-C542-4107-80FF-031D090D9F4D}"/>
    <cellStyle name="Millares 44 7" xfId="15613" xr:uid="{0E9A5D49-C783-499B-87FF-2250024B4435}"/>
    <cellStyle name="Millares 44 7 2" xfId="20086" xr:uid="{B427727C-2CDF-4E64-B5CF-0C1BA1026489}"/>
    <cellStyle name="Millares 44 7 2 2" xfId="29036" xr:uid="{33E98D60-1A15-48D8-95A1-384B987FA950}"/>
    <cellStyle name="Millares 44 7 3" xfId="24563" xr:uid="{0E95CDAB-E7C1-4B8A-8341-2EA91CC2A129}"/>
    <cellStyle name="Millares 44 8" xfId="17837" xr:uid="{5E2CCD55-D4AA-4C6A-89F4-1B291D2A5E7C}"/>
    <cellStyle name="Millares 44 8 2" xfId="26787" xr:uid="{C8058979-C609-4C26-B780-ACAA6628E821}"/>
    <cellStyle name="Millares 44 9" xfId="22314" xr:uid="{012BCC2A-94AF-4D4B-884C-F95E5E2115B6}"/>
    <cellStyle name="Millares 45" xfId="13380" xr:uid="{D2F303F2-1048-4530-9212-FBD3F1AA97DF}"/>
    <cellStyle name="Millares 45 2" xfId="13453" xr:uid="{986A0165-4462-4EB7-B629-0722D1268E4B}"/>
    <cellStyle name="Millares 45 2 2" xfId="13593" xr:uid="{73327896-9DA4-49CF-9E2D-CDC001BE1848}"/>
    <cellStyle name="Millares 45 2 2 2" xfId="13873" xr:uid="{B1A4070A-C26E-4F24-89BC-F4AD13FB686C}"/>
    <cellStyle name="Millares 45 2 2 2 2" xfId="14427" xr:uid="{8AC66160-C62C-4338-936A-AEB0974C0BD1}"/>
    <cellStyle name="Millares 45 2 2 2 2 2" xfId="15544" xr:uid="{AC38B6D9-F460-4F76-BAA8-C23D018C5DE7}"/>
    <cellStyle name="Millares 45 2 2 2 2 2 2" xfId="17793" xr:uid="{A611115A-91AB-478A-81A7-826EA8332C38}"/>
    <cellStyle name="Millares 45 2 2 2 2 2 2 2" xfId="22266" xr:uid="{932848D2-DDF7-427E-88D9-9D2CA29AA9F1}"/>
    <cellStyle name="Millares 45 2 2 2 2 2 2 2 2" xfId="31216" xr:uid="{F8017C55-517E-47D5-91D1-E8F4C4EFAE57}"/>
    <cellStyle name="Millares 45 2 2 2 2 2 2 3" xfId="26743" xr:uid="{9C36DCC8-4325-488E-B814-E4A0FACADF12}"/>
    <cellStyle name="Millares 45 2 2 2 2 2 3" xfId="20017" xr:uid="{CD2DA491-E0DE-41D2-814C-5E2C8F19EDE8}"/>
    <cellStyle name="Millares 45 2 2 2 2 2 3 2" xfId="28967" xr:uid="{A1381908-4CED-423A-8010-27B64504AADE}"/>
    <cellStyle name="Millares 45 2 2 2 2 2 4" xfId="24494" xr:uid="{0E606677-931D-428B-9D8A-0EE622702790}"/>
    <cellStyle name="Millares 45 2 2 2 2 3" xfId="16676" xr:uid="{9F7E71DD-EBE6-4152-85F6-211075062BFC}"/>
    <cellStyle name="Millares 45 2 2 2 2 3 2" xfId="21149" xr:uid="{4E1DD187-BEB7-4D5F-A295-5E9F406D9B83}"/>
    <cellStyle name="Millares 45 2 2 2 2 3 2 2" xfId="30099" xr:uid="{64CE95C0-AEDC-466F-820E-5D8CF525AB17}"/>
    <cellStyle name="Millares 45 2 2 2 2 3 3" xfId="25626" xr:uid="{4DBA59F0-79D6-4D2E-95A7-878CEDE1FF08}"/>
    <cellStyle name="Millares 45 2 2 2 2 4" xfId="18900" xr:uid="{50503373-3375-4A9B-8121-4A0FAF89974B}"/>
    <cellStyle name="Millares 45 2 2 2 2 4 2" xfId="27850" xr:uid="{D5140167-4964-453C-9E9C-D283054F0751}"/>
    <cellStyle name="Millares 45 2 2 2 2 5" xfId="23377" xr:uid="{E90ABF10-EF25-4301-B94A-07D15850EA3A}"/>
    <cellStyle name="Millares 45 2 2 2 3" xfId="14990" xr:uid="{83314A6C-43A6-4A89-A086-49FD15BB602C}"/>
    <cellStyle name="Millares 45 2 2 2 3 2" xfId="17239" xr:uid="{1A999E88-9FB1-4BA5-BD90-FC188A68FE83}"/>
    <cellStyle name="Millares 45 2 2 2 3 2 2" xfId="21712" xr:uid="{D4449A0E-E820-4BED-8B16-7B9DC688FEBB}"/>
    <cellStyle name="Millares 45 2 2 2 3 2 2 2" xfId="30662" xr:uid="{773483AE-C62D-4ED8-8793-39D73D7DFE58}"/>
    <cellStyle name="Millares 45 2 2 2 3 2 3" xfId="26189" xr:uid="{24B324AB-E6FE-487F-BCA2-824E5E0BEB36}"/>
    <cellStyle name="Millares 45 2 2 2 3 3" xfId="19463" xr:uid="{41D7AD5C-9D25-42EC-AC2E-FC7FF8439A00}"/>
    <cellStyle name="Millares 45 2 2 2 3 3 2" xfId="28413" xr:uid="{AA145F09-7E5A-4412-AE87-540A6C0185B9}"/>
    <cellStyle name="Millares 45 2 2 2 3 4" xfId="23940" xr:uid="{DAF9E7A6-D62B-4A08-9390-B74022050AC3}"/>
    <cellStyle name="Millares 45 2 2 2 4" xfId="16122" xr:uid="{E862B658-9D76-413E-B18E-C5F077CDC650}"/>
    <cellStyle name="Millares 45 2 2 2 4 2" xfId="20595" xr:uid="{473AC715-5D48-4878-9DEA-435EBF7D85FD}"/>
    <cellStyle name="Millares 45 2 2 2 4 2 2" xfId="29545" xr:uid="{C3119A1B-7D9E-4AAB-90F2-E2EC3957BD75}"/>
    <cellStyle name="Millares 45 2 2 2 4 3" xfId="25072" xr:uid="{230D5A23-95C5-470F-87E5-6CA62B9E38D9}"/>
    <cellStyle name="Millares 45 2 2 2 5" xfId="18346" xr:uid="{99F013A4-1B01-45A9-AF16-88F71D9457C8}"/>
    <cellStyle name="Millares 45 2 2 2 5 2" xfId="27296" xr:uid="{EB41318E-8FBA-4B96-A689-3B069775B3BF}"/>
    <cellStyle name="Millares 45 2 2 2 6" xfId="22823" xr:uid="{DC125C64-2793-40FB-8BE9-B12740242D31}"/>
    <cellStyle name="Millares 45 2 2 3" xfId="14147" xr:uid="{381C29C0-779E-41EF-BC6B-E623903F6DB7}"/>
    <cellStyle name="Millares 45 2 2 3 2" xfId="15264" xr:uid="{E45B297C-ECC4-42B0-B569-04A5780697AA}"/>
    <cellStyle name="Millares 45 2 2 3 2 2" xfId="17513" xr:uid="{85976551-CC38-489D-9422-74B2831B9F54}"/>
    <cellStyle name="Millares 45 2 2 3 2 2 2" xfId="21986" xr:uid="{CA4BFB1A-FAE1-416E-B664-C40E900156D0}"/>
    <cellStyle name="Millares 45 2 2 3 2 2 2 2" xfId="30936" xr:uid="{0D6CD931-759C-4A7C-B45C-118D7E6C8257}"/>
    <cellStyle name="Millares 45 2 2 3 2 2 3" xfId="26463" xr:uid="{1FD5A80F-A4AD-4581-8BF2-FB9FE5CF80A4}"/>
    <cellStyle name="Millares 45 2 2 3 2 3" xfId="19737" xr:uid="{0A72AB72-F88D-4A10-A407-EA12401D462D}"/>
    <cellStyle name="Millares 45 2 2 3 2 3 2" xfId="28687" xr:uid="{ED3D42AF-BCF0-4EF2-A9AC-AB31BC216163}"/>
    <cellStyle name="Millares 45 2 2 3 2 4" xfId="24214" xr:uid="{85D0B144-D3D8-4373-9806-3299A1699F48}"/>
    <cellStyle name="Millares 45 2 2 3 3" xfId="16396" xr:uid="{0A6FCC4B-1955-4BFC-8F6D-5C7099573C6F}"/>
    <cellStyle name="Millares 45 2 2 3 3 2" xfId="20869" xr:uid="{B3419B1B-8D0C-4139-BEAF-F5182B412511}"/>
    <cellStyle name="Millares 45 2 2 3 3 2 2" xfId="29819" xr:uid="{B992F355-481F-4373-9C66-6588D02836CF}"/>
    <cellStyle name="Millares 45 2 2 3 3 3" xfId="25346" xr:uid="{52EA7F79-843C-4A71-8E89-335803FAAD44}"/>
    <cellStyle name="Millares 45 2 2 3 4" xfId="18620" xr:uid="{3CBF295C-551A-4F16-BBD3-92BB28A6E3D7}"/>
    <cellStyle name="Millares 45 2 2 3 4 2" xfId="27570" xr:uid="{D229673A-5DCE-4243-8C17-075C40C4D536}"/>
    <cellStyle name="Millares 45 2 2 3 5" xfId="23097" xr:uid="{3E788596-DB21-4BAF-93B1-7257A86609D7}"/>
    <cellStyle name="Millares 45 2 2 4" xfId="14710" xr:uid="{2FF11CF9-CF5D-4E04-952A-98DB32BF0FE1}"/>
    <cellStyle name="Millares 45 2 2 4 2" xfId="16959" xr:uid="{CEAB6426-E49A-4F35-BB5D-AD5582122F02}"/>
    <cellStyle name="Millares 45 2 2 4 2 2" xfId="21432" xr:uid="{AA3147DB-254D-4F79-A14F-B62456FD4744}"/>
    <cellStyle name="Millares 45 2 2 4 2 2 2" xfId="30382" xr:uid="{6319A1FF-54E8-4D60-A602-88E457469CD5}"/>
    <cellStyle name="Millares 45 2 2 4 2 3" xfId="25909" xr:uid="{907A4605-0D0D-4010-A94D-D98143F80C21}"/>
    <cellStyle name="Millares 45 2 2 4 3" xfId="19183" xr:uid="{32E5C09B-68A5-4C20-AA8F-DB854898D72A}"/>
    <cellStyle name="Millares 45 2 2 4 3 2" xfId="28133" xr:uid="{ABB8B7A9-95E4-4ED7-AF92-5B94A0327E59}"/>
    <cellStyle name="Millares 45 2 2 4 4" xfId="23660" xr:uid="{7FC4A5EB-6E7D-4957-A52C-56CB11A07132}"/>
    <cellStyle name="Millares 45 2 2 5" xfId="15842" xr:uid="{CF37228A-3B79-4E41-B047-A6537DFCAF64}"/>
    <cellStyle name="Millares 45 2 2 5 2" xfId="20315" xr:uid="{71FD94A0-B52A-48BC-A45B-6AFC97546C38}"/>
    <cellStyle name="Millares 45 2 2 5 2 2" xfId="29265" xr:uid="{DFE98837-DB84-4E30-92AD-F07D2E30E34F}"/>
    <cellStyle name="Millares 45 2 2 5 3" xfId="24792" xr:uid="{5F782B87-FEEC-4404-B696-3753BDD32C57}"/>
    <cellStyle name="Millares 45 2 2 6" xfId="18066" xr:uid="{AA0F7C9F-B8E9-4984-9660-AEB0BA9DCD2A}"/>
    <cellStyle name="Millares 45 2 2 6 2" xfId="27016" xr:uid="{4DE0446E-F386-4680-82AB-D7173B2B0AE8}"/>
    <cellStyle name="Millares 45 2 2 7" xfId="22543" xr:uid="{CDDF0814-0FF9-4B1D-B865-012E71FFA684}"/>
    <cellStyle name="Millares 45 2 3" xfId="13733" xr:uid="{E0E7901D-27AB-43DC-9FB4-DC5FCE7FE198}"/>
    <cellStyle name="Millares 45 2 3 2" xfId="14287" xr:uid="{1A222CFF-99D9-4992-94EA-F171BD50CD70}"/>
    <cellStyle name="Millares 45 2 3 2 2" xfId="15404" xr:uid="{964575A8-61DC-4897-B345-D999CB8C8CB7}"/>
    <cellStyle name="Millares 45 2 3 2 2 2" xfId="17653" xr:uid="{15ED6A5D-30FD-462B-9E4B-6610185A9DB8}"/>
    <cellStyle name="Millares 45 2 3 2 2 2 2" xfId="22126" xr:uid="{F77C7670-8638-45BC-B3BF-9666A8EF10D7}"/>
    <cellStyle name="Millares 45 2 3 2 2 2 2 2" xfId="31076" xr:uid="{06C0F235-BC4A-4E4F-8D93-F1E94F3CD900}"/>
    <cellStyle name="Millares 45 2 3 2 2 2 3" xfId="26603" xr:uid="{09C365CC-0EAE-4E14-86F4-F8FA7EE82B50}"/>
    <cellStyle name="Millares 45 2 3 2 2 3" xfId="19877" xr:uid="{A1DEE4E9-59F1-411B-9A70-5A64D3298C4D}"/>
    <cellStyle name="Millares 45 2 3 2 2 3 2" xfId="28827" xr:uid="{CA4778B5-9B09-4564-937E-2AEB9235E694}"/>
    <cellStyle name="Millares 45 2 3 2 2 4" xfId="24354" xr:uid="{0F1DE902-FB01-4F5F-AAE2-3ABFD636F6A8}"/>
    <cellStyle name="Millares 45 2 3 2 3" xfId="16536" xr:uid="{348D5AC8-2D2F-4C34-A123-5A5F748D68F6}"/>
    <cellStyle name="Millares 45 2 3 2 3 2" xfId="21009" xr:uid="{6C90CAE8-BA50-4769-9E8A-C94F53CD0E28}"/>
    <cellStyle name="Millares 45 2 3 2 3 2 2" xfId="29959" xr:uid="{14133AD8-44E4-40EA-9D0C-0AA8B5CA3F5F}"/>
    <cellStyle name="Millares 45 2 3 2 3 3" xfId="25486" xr:uid="{66D931F4-401C-498E-9873-055C561AE7C8}"/>
    <cellStyle name="Millares 45 2 3 2 4" xfId="18760" xr:uid="{4F21D906-6C24-4D0D-B79D-D7F9DA45EA9E}"/>
    <cellStyle name="Millares 45 2 3 2 4 2" xfId="27710" xr:uid="{EE2F779D-39D3-4E9E-8804-D27E4301BC28}"/>
    <cellStyle name="Millares 45 2 3 2 5" xfId="23237" xr:uid="{B0DE92AB-AA4B-4CC6-B8CC-62C5C59B8BE8}"/>
    <cellStyle name="Millares 45 2 3 3" xfId="14850" xr:uid="{70E3D5E7-D238-4727-B3AC-DD5E10F7C7CC}"/>
    <cellStyle name="Millares 45 2 3 3 2" xfId="17099" xr:uid="{D17BB9B3-96B1-47DA-A4BC-896A7E3D900E}"/>
    <cellStyle name="Millares 45 2 3 3 2 2" xfId="21572" xr:uid="{9D30730E-2751-49D2-B662-A5F68BA134A5}"/>
    <cellStyle name="Millares 45 2 3 3 2 2 2" xfId="30522" xr:uid="{47C25D84-4888-4965-9C1F-69F6C3B21C6F}"/>
    <cellStyle name="Millares 45 2 3 3 2 3" xfId="26049" xr:uid="{078631BC-A0CF-4788-96A7-4FC4B12F8C76}"/>
    <cellStyle name="Millares 45 2 3 3 3" xfId="19323" xr:uid="{46EC9EC2-F473-4B3D-8502-02F475ECFDEE}"/>
    <cellStyle name="Millares 45 2 3 3 3 2" xfId="28273" xr:uid="{78BBBB08-629E-47BF-BC26-F827C9EF860F}"/>
    <cellStyle name="Millares 45 2 3 3 4" xfId="23800" xr:uid="{2762D08E-D01C-4491-8E4E-4581AE0DB0FE}"/>
    <cellStyle name="Millares 45 2 3 4" xfId="15982" xr:uid="{8D1D316B-C71D-4CC0-B87B-3D2D39E223D0}"/>
    <cellStyle name="Millares 45 2 3 4 2" xfId="20455" xr:uid="{2DC0E802-572E-4D2F-972A-CDC843014B54}"/>
    <cellStyle name="Millares 45 2 3 4 2 2" xfId="29405" xr:uid="{98D0E014-2108-4F46-A887-B80DF19A8D0D}"/>
    <cellStyle name="Millares 45 2 3 4 3" xfId="24932" xr:uid="{5137CD7D-AA5F-463E-ACB0-71CFF770B647}"/>
    <cellStyle name="Millares 45 2 3 5" xfId="18206" xr:uid="{9026711E-EF2A-4A36-9B29-DE79C673A13E}"/>
    <cellStyle name="Millares 45 2 3 5 2" xfId="27156" xr:uid="{972EF403-1B09-4FF7-B37D-017071D18B9E}"/>
    <cellStyle name="Millares 45 2 3 6" xfId="22683" xr:uid="{90CF9A04-1120-487F-8CBE-CDD172014C52}"/>
    <cellStyle name="Millares 45 2 4" xfId="14007" xr:uid="{32D97CD8-CD4C-46EF-90D8-68FA2CBE6DBB}"/>
    <cellStyle name="Millares 45 2 4 2" xfId="15124" xr:uid="{EA84EC59-79E3-44A5-9DFE-0B546DE011F2}"/>
    <cellStyle name="Millares 45 2 4 2 2" xfId="17373" xr:uid="{B79593C8-5B57-45E4-9317-34B359CD9C65}"/>
    <cellStyle name="Millares 45 2 4 2 2 2" xfId="21846" xr:uid="{D5FF68F5-7FD5-4939-8315-AD1F5AC87809}"/>
    <cellStyle name="Millares 45 2 4 2 2 2 2" xfId="30796" xr:uid="{C008C9BC-0D09-4560-97F8-64EF38485DB2}"/>
    <cellStyle name="Millares 45 2 4 2 2 3" xfId="26323" xr:uid="{2D969D3D-D1C2-4C6D-AAB8-D9D2D29CB5B4}"/>
    <cellStyle name="Millares 45 2 4 2 3" xfId="19597" xr:uid="{50BF59C1-091F-462D-BACD-3FFA44CE6C7C}"/>
    <cellStyle name="Millares 45 2 4 2 3 2" xfId="28547" xr:uid="{72C8949C-7DA3-4F38-A12A-7C876C088A92}"/>
    <cellStyle name="Millares 45 2 4 2 4" xfId="24074" xr:uid="{030E3C6A-3B09-4372-8BA6-65CB95901054}"/>
    <cellStyle name="Millares 45 2 4 3" xfId="16256" xr:uid="{C3E28719-2D15-4EF0-812E-81837272607C}"/>
    <cellStyle name="Millares 45 2 4 3 2" xfId="20729" xr:uid="{A08DBF3F-2409-4812-96FE-3ACDA0313CB6}"/>
    <cellStyle name="Millares 45 2 4 3 2 2" xfId="29679" xr:uid="{555C9516-2B37-4259-821B-2FD41A113851}"/>
    <cellStyle name="Millares 45 2 4 3 3" xfId="25206" xr:uid="{38DE402F-6530-4C78-BBAB-26689D31E06A}"/>
    <cellStyle name="Millares 45 2 4 4" xfId="18480" xr:uid="{ED73C6B2-12E8-4022-A3C5-FA1E5A4E8DE9}"/>
    <cellStyle name="Millares 45 2 4 4 2" xfId="27430" xr:uid="{06869287-9F79-4864-AF94-BCCCB3CE232F}"/>
    <cellStyle name="Millares 45 2 4 5" xfId="22957" xr:uid="{5A8706B7-4844-4408-BB7A-9139B9B00812}"/>
    <cellStyle name="Millares 45 2 5" xfId="14570" xr:uid="{EB83E195-4E38-4C6D-827C-34B3B08913EB}"/>
    <cellStyle name="Millares 45 2 5 2" xfId="16819" xr:uid="{BDD09DE5-541E-4818-B3CD-093376103626}"/>
    <cellStyle name="Millares 45 2 5 2 2" xfId="21292" xr:uid="{BE49CAB7-4EB3-453D-B6F5-216AEF85678F}"/>
    <cellStyle name="Millares 45 2 5 2 2 2" xfId="30242" xr:uid="{0CF8A10F-9C3D-4144-85B2-76D9614282AF}"/>
    <cellStyle name="Millares 45 2 5 2 3" xfId="25769" xr:uid="{2703640B-F977-4830-90FA-D44BC7BCC1A7}"/>
    <cellStyle name="Millares 45 2 5 3" xfId="19043" xr:uid="{ECFF8A68-9D79-4A36-8E85-86C41ABF75A0}"/>
    <cellStyle name="Millares 45 2 5 3 2" xfId="27993" xr:uid="{385CFFDA-26B5-498E-82CF-A3452C77DFD0}"/>
    <cellStyle name="Millares 45 2 5 4" xfId="23520" xr:uid="{569C232E-AB6E-4543-A79B-5E4AD7F16CC9}"/>
    <cellStyle name="Millares 45 2 6" xfId="15702" xr:uid="{03716F51-4EA4-4751-8B38-9055D7E561BF}"/>
    <cellStyle name="Millares 45 2 6 2" xfId="20175" xr:uid="{5BBF8503-C875-4ADE-9D02-26EB1DC1A70A}"/>
    <cellStyle name="Millares 45 2 6 2 2" xfId="29125" xr:uid="{B046B5E4-062D-42D3-8AB9-02868C25DED5}"/>
    <cellStyle name="Millares 45 2 6 3" xfId="24652" xr:uid="{68537E5D-D058-439B-A758-C2B587FAE9E0}"/>
    <cellStyle name="Millares 45 2 7" xfId="17926" xr:uid="{2CA96834-9B43-4B15-ABFD-BFC355734CD8}"/>
    <cellStyle name="Millares 45 2 7 2" xfId="26876" xr:uid="{481FA555-ED1D-4DF1-84D6-EB165DC61A20}"/>
    <cellStyle name="Millares 45 2 8" xfId="22403" xr:uid="{E6913834-DD34-4512-A966-3D16EA1CA4DC}"/>
    <cellStyle name="Millares 45 3" xfId="13520" xr:uid="{63DDC9A1-C10B-4564-B2D3-05B7DF11D987}"/>
    <cellStyle name="Millares 45 3 2" xfId="13800" xr:uid="{7606D07B-689D-4BA3-9179-AABA34EE1303}"/>
    <cellStyle name="Millares 45 3 2 2" xfId="14354" xr:uid="{ED32F711-6FE6-40D2-AED0-BD80A9436F0E}"/>
    <cellStyle name="Millares 45 3 2 2 2" xfId="15471" xr:uid="{E24B4107-2826-4A59-9402-0A920E54E895}"/>
    <cellStyle name="Millares 45 3 2 2 2 2" xfId="17720" xr:uid="{31DCB15C-FF4E-43B1-9DFE-0AAF6219271B}"/>
    <cellStyle name="Millares 45 3 2 2 2 2 2" xfId="22193" xr:uid="{EF4DDB87-5B42-43E5-AADE-F550358D4FB4}"/>
    <cellStyle name="Millares 45 3 2 2 2 2 2 2" xfId="31143" xr:uid="{E7F8382B-2342-446B-9732-B88B30964942}"/>
    <cellStyle name="Millares 45 3 2 2 2 2 3" xfId="26670" xr:uid="{4C93AB64-139F-48A4-91CC-E6796AE4C7A5}"/>
    <cellStyle name="Millares 45 3 2 2 2 3" xfId="19944" xr:uid="{074D3FBD-83D1-40EA-B975-E9768A0A36A1}"/>
    <cellStyle name="Millares 45 3 2 2 2 3 2" xfId="28894" xr:uid="{FE896B1D-B6CA-4CE9-9B92-A06D2B850742}"/>
    <cellStyle name="Millares 45 3 2 2 2 4" xfId="24421" xr:uid="{F6FD0CDD-48D2-44F0-ACA8-EB322E203581}"/>
    <cellStyle name="Millares 45 3 2 2 3" xfId="16603" xr:uid="{46FC4D9F-C2F9-4906-A30A-92D3DD196125}"/>
    <cellStyle name="Millares 45 3 2 2 3 2" xfId="21076" xr:uid="{D5A4DE83-2E5D-46AF-A3F7-5212AB57927D}"/>
    <cellStyle name="Millares 45 3 2 2 3 2 2" xfId="30026" xr:uid="{714589A4-210F-4CD6-9036-C222CEA61BFE}"/>
    <cellStyle name="Millares 45 3 2 2 3 3" xfId="25553" xr:uid="{4DF53372-F79F-46AD-A024-709E816155C5}"/>
    <cellStyle name="Millares 45 3 2 2 4" xfId="18827" xr:uid="{89F6C763-15C1-4298-B643-FB08B9D29B1D}"/>
    <cellStyle name="Millares 45 3 2 2 4 2" xfId="27777" xr:uid="{C1B099FF-CEA5-4BA2-8C86-0573BD22465B}"/>
    <cellStyle name="Millares 45 3 2 2 5" xfId="23304" xr:uid="{4B5A9796-D5DE-45D7-8AD2-8258271A23F3}"/>
    <cellStyle name="Millares 45 3 2 3" xfId="14917" xr:uid="{65A30B6C-E66E-461C-81F4-CFBC403F98F0}"/>
    <cellStyle name="Millares 45 3 2 3 2" xfId="17166" xr:uid="{30243A2B-58C2-48C0-893A-928059E8FB7E}"/>
    <cellStyle name="Millares 45 3 2 3 2 2" xfId="21639" xr:uid="{94EA2B6A-B8DA-48C8-A3D6-6BF3AA8CCD8B}"/>
    <cellStyle name="Millares 45 3 2 3 2 2 2" xfId="30589" xr:uid="{C6EF12B3-DE61-4627-BFD1-67866EEAFDCF}"/>
    <cellStyle name="Millares 45 3 2 3 2 3" xfId="26116" xr:uid="{23ECC042-61AF-4F9B-9237-3C445039A211}"/>
    <cellStyle name="Millares 45 3 2 3 3" xfId="19390" xr:uid="{F3EF9A61-0479-4B7C-AC58-85836AC427EA}"/>
    <cellStyle name="Millares 45 3 2 3 3 2" xfId="28340" xr:uid="{42F83B14-B7E5-441B-9745-6C091B2DD8EF}"/>
    <cellStyle name="Millares 45 3 2 3 4" xfId="23867" xr:uid="{AEA8DE04-76C4-4024-8208-AC1DCA891373}"/>
    <cellStyle name="Millares 45 3 2 4" xfId="16049" xr:uid="{83B4199D-71D8-4E8D-BF23-643805E1A2EC}"/>
    <cellStyle name="Millares 45 3 2 4 2" xfId="20522" xr:uid="{B5126E1D-AFE7-4688-AA0B-503F4CE8F76D}"/>
    <cellStyle name="Millares 45 3 2 4 2 2" xfId="29472" xr:uid="{220F17A4-C91C-4077-B5BE-8463A2C3C64F}"/>
    <cellStyle name="Millares 45 3 2 4 3" xfId="24999" xr:uid="{AD1D0EFF-E546-44AC-9BF3-94566D781682}"/>
    <cellStyle name="Millares 45 3 2 5" xfId="18273" xr:uid="{2038EDA4-C23D-4351-9FCE-D8E7FE120836}"/>
    <cellStyle name="Millares 45 3 2 5 2" xfId="27223" xr:uid="{E0CBE21A-5578-4B33-91F8-C6BCD10FECB9}"/>
    <cellStyle name="Millares 45 3 2 6" xfId="22750" xr:uid="{941175E8-939C-456A-BB04-F3102EAA776A}"/>
    <cellStyle name="Millares 45 3 3" xfId="14074" xr:uid="{C8A76352-D1C9-41C2-BD59-053B8E610F54}"/>
    <cellStyle name="Millares 45 3 3 2" xfId="15191" xr:uid="{B0442AAB-4853-45FC-B711-95571DC26724}"/>
    <cellStyle name="Millares 45 3 3 2 2" xfId="17440" xr:uid="{A9C030E4-0135-47D6-95DF-0D474DC10591}"/>
    <cellStyle name="Millares 45 3 3 2 2 2" xfId="21913" xr:uid="{E3A5E972-FF4D-4755-9EA6-B0F161B50182}"/>
    <cellStyle name="Millares 45 3 3 2 2 2 2" xfId="30863" xr:uid="{1FD87A1F-59C2-474E-B207-BD785F4C26AA}"/>
    <cellStyle name="Millares 45 3 3 2 2 3" xfId="26390" xr:uid="{D11D053B-3022-40CA-A4E9-2D48DA54742E}"/>
    <cellStyle name="Millares 45 3 3 2 3" xfId="19664" xr:uid="{E32B5AD0-9CE1-45C0-948E-8207223AA49F}"/>
    <cellStyle name="Millares 45 3 3 2 3 2" xfId="28614" xr:uid="{4090DA2B-9C5C-44A9-9E87-DC22B14796BD}"/>
    <cellStyle name="Millares 45 3 3 2 4" xfId="24141" xr:uid="{B0D8C909-683B-4117-8525-5CB3DC6C0BD1}"/>
    <cellStyle name="Millares 45 3 3 3" xfId="16323" xr:uid="{2F750146-099A-400A-9B45-1D69192E985A}"/>
    <cellStyle name="Millares 45 3 3 3 2" xfId="20796" xr:uid="{92DE05BB-199A-473D-927F-7F2F8E91A1D7}"/>
    <cellStyle name="Millares 45 3 3 3 2 2" xfId="29746" xr:uid="{2E712735-A91E-4C08-BFC6-AB4B4893500E}"/>
    <cellStyle name="Millares 45 3 3 3 3" xfId="25273" xr:uid="{33D437E3-2EC2-4D1B-86BC-3EC452FC1F89}"/>
    <cellStyle name="Millares 45 3 3 4" xfId="18547" xr:uid="{5613A00A-F25B-4339-A0F6-F73479F595EB}"/>
    <cellStyle name="Millares 45 3 3 4 2" xfId="27497" xr:uid="{9B6CE211-CA02-4FC7-8990-738558EDE892}"/>
    <cellStyle name="Millares 45 3 3 5" xfId="23024" xr:uid="{338D231B-D750-4C34-820E-1C2816EC85EB}"/>
    <cellStyle name="Millares 45 3 4" xfId="14637" xr:uid="{ABA5BCE3-C592-47EC-AB70-11C5916CCBAF}"/>
    <cellStyle name="Millares 45 3 4 2" xfId="16886" xr:uid="{4F68EF6B-7F87-4646-A76F-FA15F06C38B4}"/>
    <cellStyle name="Millares 45 3 4 2 2" xfId="21359" xr:uid="{92F641BD-D481-487F-9A9C-B42B563AC42D}"/>
    <cellStyle name="Millares 45 3 4 2 2 2" xfId="30309" xr:uid="{9A102502-03B1-4305-8C7C-F5D59EA4FCDC}"/>
    <cellStyle name="Millares 45 3 4 2 3" xfId="25836" xr:uid="{06412C62-1AEF-4174-A239-0FC657B53C77}"/>
    <cellStyle name="Millares 45 3 4 3" xfId="19110" xr:uid="{95974A3A-92E5-4AD4-B230-0BD10DE40AE9}"/>
    <cellStyle name="Millares 45 3 4 3 2" xfId="28060" xr:uid="{4326DFB1-F1D8-4419-88A1-0E5EDCF8A5D0}"/>
    <cellStyle name="Millares 45 3 4 4" xfId="23587" xr:uid="{B2665D95-C07E-483B-931E-87FDA35E10A6}"/>
    <cellStyle name="Millares 45 3 5" xfId="15769" xr:uid="{9B3CD52A-008B-4B47-8C52-48EB77703991}"/>
    <cellStyle name="Millares 45 3 5 2" xfId="20242" xr:uid="{F293359F-F3F5-4C38-AA1E-653DB8F4D92D}"/>
    <cellStyle name="Millares 45 3 5 2 2" xfId="29192" xr:uid="{651E9CB2-221A-477B-ACF8-A128CAE9C13E}"/>
    <cellStyle name="Millares 45 3 5 3" xfId="24719" xr:uid="{CF282ED1-0B1D-45C2-9D49-AB6A6C1EB961}"/>
    <cellStyle name="Millares 45 3 6" xfId="17993" xr:uid="{D3DE1C29-72A0-4575-85BB-5902084D015C}"/>
    <cellStyle name="Millares 45 3 6 2" xfId="26943" xr:uid="{5C050F3D-A609-47EF-AA8B-40E61C402FE9}"/>
    <cellStyle name="Millares 45 3 7" xfId="22470" xr:uid="{60D8B1CA-B60D-467C-B0DF-895B0671A8B5}"/>
    <cellStyle name="Millares 45 4" xfId="13660" xr:uid="{836B617C-DAA7-41A9-81BB-C051F615B4A3}"/>
    <cellStyle name="Millares 45 4 2" xfId="14214" xr:uid="{12388024-EF2C-47F3-906F-39304ECBA229}"/>
    <cellStyle name="Millares 45 4 2 2" xfId="15331" xr:uid="{F097085A-DC88-43C8-8B25-FDBD26EA5D09}"/>
    <cellStyle name="Millares 45 4 2 2 2" xfId="17580" xr:uid="{DDCAE660-6DF1-4AB2-9609-96E11C8CD5C8}"/>
    <cellStyle name="Millares 45 4 2 2 2 2" xfId="22053" xr:uid="{F0DBFFCF-FA40-4F5E-8E58-053D8A208D4F}"/>
    <cellStyle name="Millares 45 4 2 2 2 2 2" xfId="31003" xr:uid="{2AEA151E-42A6-4362-BE83-29A3E9D074AC}"/>
    <cellStyle name="Millares 45 4 2 2 2 3" xfId="26530" xr:uid="{132F077B-77BE-49CF-9BD6-B1C8C5615A1C}"/>
    <cellStyle name="Millares 45 4 2 2 3" xfId="19804" xr:uid="{09D86797-2307-47A4-9B38-FA6828C3884C}"/>
    <cellStyle name="Millares 45 4 2 2 3 2" xfId="28754" xr:uid="{75957915-0B95-4CED-AFD8-BE3F8004C21C}"/>
    <cellStyle name="Millares 45 4 2 2 4" xfId="24281" xr:uid="{3D3C7A49-4C81-4E97-BEF0-F5B7FBA28647}"/>
    <cellStyle name="Millares 45 4 2 3" xfId="16463" xr:uid="{91BDBC07-50E8-439C-9F26-E485C9FBF4E6}"/>
    <cellStyle name="Millares 45 4 2 3 2" xfId="20936" xr:uid="{B0A955CC-D296-4DF1-99E6-1BEA9C48ECFC}"/>
    <cellStyle name="Millares 45 4 2 3 2 2" xfId="29886" xr:uid="{625457C6-7B17-45D9-B75A-0ED2CCF30BCE}"/>
    <cellStyle name="Millares 45 4 2 3 3" xfId="25413" xr:uid="{7BDB6772-6C39-464D-9454-1DD9E3C64387}"/>
    <cellStyle name="Millares 45 4 2 4" xfId="18687" xr:uid="{423ABF60-ABCD-4AED-9CF8-4A99BC16F139}"/>
    <cellStyle name="Millares 45 4 2 4 2" xfId="27637" xr:uid="{22557DB7-38F1-42C4-9C5B-01FE0D3BF982}"/>
    <cellStyle name="Millares 45 4 2 5" xfId="23164" xr:uid="{387DC6B5-D6EA-43A0-9DB5-8876C417774F}"/>
    <cellStyle name="Millares 45 4 3" xfId="14777" xr:uid="{64729495-0C0E-4795-9269-74AC2C17D078}"/>
    <cellStyle name="Millares 45 4 3 2" xfId="17026" xr:uid="{F075BA80-B714-48E3-9D57-F8AB7BF5C163}"/>
    <cellStyle name="Millares 45 4 3 2 2" xfId="21499" xr:uid="{47C500F6-C37D-4AA2-929A-FDA899C7C5C5}"/>
    <cellStyle name="Millares 45 4 3 2 2 2" xfId="30449" xr:uid="{CF737BD3-2CA3-4ABE-A104-FEB22DA4E137}"/>
    <cellStyle name="Millares 45 4 3 2 3" xfId="25976" xr:uid="{AE581963-964F-4486-8615-6807CAEEF814}"/>
    <cellStyle name="Millares 45 4 3 3" xfId="19250" xr:uid="{3E94929E-0A14-43BF-A5BA-7C128EBA2C6A}"/>
    <cellStyle name="Millares 45 4 3 3 2" xfId="28200" xr:uid="{5C02E9D0-6B2D-4483-984A-8A76B1D6B05F}"/>
    <cellStyle name="Millares 45 4 3 4" xfId="23727" xr:uid="{3709EA31-3C13-4950-AD56-733480EB6EB0}"/>
    <cellStyle name="Millares 45 4 4" xfId="15909" xr:uid="{9B800788-44C3-46D9-AC52-FC188AF5E03A}"/>
    <cellStyle name="Millares 45 4 4 2" xfId="20382" xr:uid="{4FD2552C-28CD-47B0-BDAF-E2B44E01AF25}"/>
    <cellStyle name="Millares 45 4 4 2 2" xfId="29332" xr:uid="{314ECCCE-7CB7-494E-8483-0286539ECBF1}"/>
    <cellStyle name="Millares 45 4 4 3" xfId="24859" xr:uid="{D826C3B0-36A6-4136-93BE-EAACF6F97D5B}"/>
    <cellStyle name="Millares 45 4 5" xfId="18133" xr:uid="{DB0E39F7-5F79-4862-AB22-D87FD782783A}"/>
    <cellStyle name="Millares 45 4 5 2" xfId="27083" xr:uid="{856A2D6A-FEA3-4E0C-9EDD-DC4C6374787B}"/>
    <cellStyle name="Millares 45 4 6" xfId="22610" xr:uid="{C6E97AF8-31D7-4431-8558-CC025FA78FDE}"/>
    <cellStyle name="Millares 45 5" xfId="13934" xr:uid="{9ECB98C0-4D5E-4680-9DDB-2054D26FEAA5}"/>
    <cellStyle name="Millares 45 5 2" xfId="15051" xr:uid="{35F108E9-34FC-45CA-891A-48FFD47C6066}"/>
    <cellStyle name="Millares 45 5 2 2" xfId="17300" xr:uid="{48BFBA21-A71B-4342-A181-A3D09894F824}"/>
    <cellStyle name="Millares 45 5 2 2 2" xfId="21773" xr:uid="{D997ECE4-069D-485F-A516-9B8AEAC53A49}"/>
    <cellStyle name="Millares 45 5 2 2 2 2" xfId="30723" xr:uid="{AEA85D6A-1D57-4C3A-AE6D-FA150C0998BC}"/>
    <cellStyle name="Millares 45 5 2 2 3" xfId="26250" xr:uid="{B87FAADC-779F-4ED8-8CC7-22857DF678AC}"/>
    <cellStyle name="Millares 45 5 2 3" xfId="19524" xr:uid="{A11279C1-7106-4377-B51D-A3AF4FC4CE77}"/>
    <cellStyle name="Millares 45 5 2 3 2" xfId="28474" xr:uid="{1D2CBDC2-7F53-4A8C-88D2-06CE2EE06A0C}"/>
    <cellStyle name="Millares 45 5 2 4" xfId="24001" xr:uid="{D1FA23CC-18DC-42C5-A710-CDB248948A57}"/>
    <cellStyle name="Millares 45 5 3" xfId="16183" xr:uid="{3CE21391-4BE8-4E31-B0A3-E25DE8A31B92}"/>
    <cellStyle name="Millares 45 5 3 2" xfId="20656" xr:uid="{E2BF56EE-576B-495D-8006-FB6237393B3C}"/>
    <cellStyle name="Millares 45 5 3 2 2" xfId="29606" xr:uid="{6AA71106-4C9D-4D87-85CD-99AE8765620D}"/>
    <cellStyle name="Millares 45 5 3 3" xfId="25133" xr:uid="{B5FC987D-8231-40F0-BD5F-08D861A8D76F}"/>
    <cellStyle name="Millares 45 5 4" xfId="18407" xr:uid="{8E3614F1-752B-41F6-9C3F-099A00E5FEB6}"/>
    <cellStyle name="Millares 45 5 4 2" xfId="27357" xr:uid="{8D87A7BB-5CD1-480D-B290-60434520D97F}"/>
    <cellStyle name="Millares 45 5 5" xfId="22884" xr:uid="{A6201488-1C9B-46EC-A4D8-ABC7471EC9F3}"/>
    <cellStyle name="Millares 45 6" xfId="14497" xr:uid="{B0442EBF-864F-4034-9825-478324FFBB5B}"/>
    <cellStyle name="Millares 45 6 2" xfId="16746" xr:uid="{0FFB5391-D0C1-48EE-982C-C3DECF0348BD}"/>
    <cellStyle name="Millares 45 6 2 2" xfId="21219" xr:uid="{A0F841AF-DC45-46B8-893B-DE4555DEA7B5}"/>
    <cellStyle name="Millares 45 6 2 2 2" xfId="30169" xr:uid="{F0F72F17-DA49-4D17-A2E3-A9520FD1BAFC}"/>
    <cellStyle name="Millares 45 6 2 3" xfId="25696" xr:uid="{1C8186E6-50DE-4A97-9F57-88720E83E672}"/>
    <cellStyle name="Millares 45 6 3" xfId="18970" xr:uid="{4B1FE2EC-6A30-48AD-9C28-E19E2C64FB07}"/>
    <cellStyle name="Millares 45 6 3 2" xfId="27920" xr:uid="{8BFF3277-49E0-446B-88C2-8A2AA9ED929E}"/>
    <cellStyle name="Millares 45 6 4" xfId="23447" xr:uid="{32B7CAFF-147F-4F91-98BC-310C4280F3DC}"/>
    <cellStyle name="Millares 45 7" xfId="15629" xr:uid="{6F0AD08F-79C4-4FE1-862D-75F6615001CA}"/>
    <cellStyle name="Millares 45 7 2" xfId="20102" xr:uid="{5C83A555-8EF8-41B1-98D2-75C2136E2C34}"/>
    <cellStyle name="Millares 45 7 2 2" xfId="29052" xr:uid="{2BF1C345-7B04-42B5-A94B-AA07972BF431}"/>
    <cellStyle name="Millares 45 7 3" xfId="24579" xr:uid="{4ED7E78B-CB60-41E0-B053-56003FBD7526}"/>
    <cellStyle name="Millares 45 8" xfId="17853" xr:uid="{3F1EF738-01DA-42D3-85FB-3335E5784DED}"/>
    <cellStyle name="Millares 45 8 2" xfId="26803" xr:uid="{60635234-F13F-4964-9B50-23AFE8E848E7}"/>
    <cellStyle name="Millares 45 9" xfId="22330" xr:uid="{78EF1B5A-5EB2-417D-BB64-8AFC831E656A}"/>
    <cellStyle name="Millares 46" xfId="13387" xr:uid="{818B2D8A-49BF-4A69-ABFE-2ACCA522F5E0}"/>
    <cellStyle name="Millares 46 2" xfId="13460" xr:uid="{07F0A8B2-17B9-430C-B75B-52632025C7F9}"/>
    <cellStyle name="Millares 46 2 2" xfId="13600" xr:uid="{D03B6CAD-24B1-4629-B2C9-73837691AC92}"/>
    <cellStyle name="Millares 46 2 2 2" xfId="13880" xr:uid="{EA1C2E89-4EBE-4C13-BD42-A69427ED9F7C}"/>
    <cellStyle name="Millares 46 2 2 2 2" xfId="14434" xr:uid="{D330768A-7DAD-402D-8A40-9CEC6DB998FB}"/>
    <cellStyle name="Millares 46 2 2 2 2 2" xfId="15551" xr:uid="{709BEA2E-1E0E-440B-9081-5FA5358D4D62}"/>
    <cellStyle name="Millares 46 2 2 2 2 2 2" xfId="17800" xr:uid="{41929A23-3623-4D26-82C2-B253AC772441}"/>
    <cellStyle name="Millares 46 2 2 2 2 2 2 2" xfId="22273" xr:uid="{B56722E7-45B3-41DA-B1AF-CF6B2DC521C0}"/>
    <cellStyle name="Millares 46 2 2 2 2 2 2 2 2" xfId="31223" xr:uid="{9F7AD624-98DC-4A26-87B0-FA9025282CC5}"/>
    <cellStyle name="Millares 46 2 2 2 2 2 2 3" xfId="26750" xr:uid="{EB436EBA-3403-4E11-A10A-F5DA4BAC4910}"/>
    <cellStyle name="Millares 46 2 2 2 2 2 3" xfId="20024" xr:uid="{74CD7BD0-8C63-407E-9E2D-9F77FE11925A}"/>
    <cellStyle name="Millares 46 2 2 2 2 2 3 2" xfId="28974" xr:uid="{207F588E-0E5F-4AF5-BCB4-CE98091EA313}"/>
    <cellStyle name="Millares 46 2 2 2 2 2 4" xfId="24501" xr:uid="{F54AD6F8-9D83-438A-AA31-D96F0B842B7E}"/>
    <cellStyle name="Millares 46 2 2 2 2 3" xfId="16683" xr:uid="{ECCEA20C-EBB6-44A1-B985-94A477DD6C22}"/>
    <cellStyle name="Millares 46 2 2 2 2 3 2" xfId="21156" xr:uid="{787DBD4E-BEAB-4B2B-9DE1-DE61386C3652}"/>
    <cellStyle name="Millares 46 2 2 2 2 3 2 2" xfId="30106" xr:uid="{6D090397-DE1D-45F9-A3AC-259E63F17D6A}"/>
    <cellStyle name="Millares 46 2 2 2 2 3 3" xfId="25633" xr:uid="{94196DC7-928B-48BA-8397-67EA3F08313E}"/>
    <cellStyle name="Millares 46 2 2 2 2 4" xfId="18907" xr:uid="{B4AADAAF-D929-4835-BF9B-F745333279BD}"/>
    <cellStyle name="Millares 46 2 2 2 2 4 2" xfId="27857" xr:uid="{0C4B0334-1AD5-4D5C-9009-2808FA2C9728}"/>
    <cellStyle name="Millares 46 2 2 2 2 5" xfId="23384" xr:uid="{199BC1E1-41B3-4A75-B473-0DBD01F03C3F}"/>
    <cellStyle name="Millares 46 2 2 2 3" xfId="14997" xr:uid="{791860A9-41F2-4645-A0E6-20328AE994EC}"/>
    <cellStyle name="Millares 46 2 2 2 3 2" xfId="17246" xr:uid="{CF19A460-7C79-4550-9B57-1715E954102E}"/>
    <cellStyle name="Millares 46 2 2 2 3 2 2" xfId="21719" xr:uid="{C449B641-E935-48E6-8551-EA1AE1F37B63}"/>
    <cellStyle name="Millares 46 2 2 2 3 2 2 2" xfId="30669" xr:uid="{86ACC758-B488-4135-9F37-12442FFC1E0C}"/>
    <cellStyle name="Millares 46 2 2 2 3 2 3" xfId="26196" xr:uid="{1782A85C-CDE8-4348-9707-A8EBC8C60849}"/>
    <cellStyle name="Millares 46 2 2 2 3 3" xfId="19470" xr:uid="{1BE17943-EC37-4FA5-AB6A-9B844484A550}"/>
    <cellStyle name="Millares 46 2 2 2 3 3 2" xfId="28420" xr:uid="{829C6F15-16E2-4D57-829B-3F421B4042B4}"/>
    <cellStyle name="Millares 46 2 2 2 3 4" xfId="23947" xr:uid="{CCAF46A5-E18A-4D7B-9E93-E258625ACC7A}"/>
    <cellStyle name="Millares 46 2 2 2 4" xfId="16129" xr:uid="{FD9303B6-10FB-4E78-AEB4-784BB91DAE70}"/>
    <cellStyle name="Millares 46 2 2 2 4 2" xfId="20602" xr:uid="{EB4F9EAF-C9C5-4D99-8445-2BCDF92F9CF3}"/>
    <cellStyle name="Millares 46 2 2 2 4 2 2" xfId="29552" xr:uid="{FF8E4DB1-48F2-4DB5-9A3C-A7B717C85767}"/>
    <cellStyle name="Millares 46 2 2 2 4 3" xfId="25079" xr:uid="{A8876617-CBCF-430F-866D-2841C1AC99D7}"/>
    <cellStyle name="Millares 46 2 2 2 5" xfId="18353" xr:uid="{1701E785-E5AE-4A8C-9AF4-C77110683DB7}"/>
    <cellStyle name="Millares 46 2 2 2 5 2" xfId="27303" xr:uid="{DE2AB93D-7558-4B52-8816-C52C5F531123}"/>
    <cellStyle name="Millares 46 2 2 2 6" xfId="22830" xr:uid="{AA752E23-1AC5-4B06-958D-95341DCB866D}"/>
    <cellStyle name="Millares 46 2 2 3" xfId="14154" xr:uid="{168DA19E-A650-4578-9D1B-6DAC83C9C16C}"/>
    <cellStyle name="Millares 46 2 2 3 2" xfId="15271" xr:uid="{343CA71C-8B43-4227-927D-5B28B8AD9D97}"/>
    <cellStyle name="Millares 46 2 2 3 2 2" xfId="17520" xr:uid="{455F416C-DDAE-4CBB-BBEE-A676EC118712}"/>
    <cellStyle name="Millares 46 2 2 3 2 2 2" xfId="21993" xr:uid="{46943DD9-90D9-4D1A-A9C9-A655E0251384}"/>
    <cellStyle name="Millares 46 2 2 3 2 2 2 2" xfId="30943" xr:uid="{54AC475D-2DEF-482B-BEC5-425FEAF79476}"/>
    <cellStyle name="Millares 46 2 2 3 2 2 3" xfId="26470" xr:uid="{8243BC56-776B-46C7-9C15-3FBF775C42B5}"/>
    <cellStyle name="Millares 46 2 2 3 2 3" xfId="19744" xr:uid="{D8EF3164-D0BD-4D37-8E03-8E6F90F552C8}"/>
    <cellStyle name="Millares 46 2 2 3 2 3 2" xfId="28694" xr:uid="{5F51CA5C-5F56-4480-A0E3-0DBC987DEA78}"/>
    <cellStyle name="Millares 46 2 2 3 2 4" xfId="24221" xr:uid="{34904FE7-4ACD-453E-8FD5-4CF837B7AAC5}"/>
    <cellStyle name="Millares 46 2 2 3 3" xfId="16403" xr:uid="{E29249C1-DEE8-499F-B804-7E4E49162654}"/>
    <cellStyle name="Millares 46 2 2 3 3 2" xfId="20876" xr:uid="{02AA647C-3F6A-4F16-A7D2-168082193234}"/>
    <cellStyle name="Millares 46 2 2 3 3 2 2" xfId="29826" xr:uid="{617AD3AA-2C94-47FF-B216-1841222D0209}"/>
    <cellStyle name="Millares 46 2 2 3 3 3" xfId="25353" xr:uid="{982B2C87-C457-46D2-9470-E629264448FE}"/>
    <cellStyle name="Millares 46 2 2 3 4" xfId="18627" xr:uid="{6431F78E-BDB8-4459-B6B2-ABA1BB2EF69B}"/>
    <cellStyle name="Millares 46 2 2 3 4 2" xfId="27577" xr:uid="{5998828A-5E51-4661-B09C-1E8A2FC202D1}"/>
    <cellStyle name="Millares 46 2 2 3 5" xfId="23104" xr:uid="{C980065C-F37F-496C-A1B6-A0511737565E}"/>
    <cellStyle name="Millares 46 2 2 4" xfId="14717" xr:uid="{DE219B4A-C3E2-492E-A5C2-78C467BFEC65}"/>
    <cellStyle name="Millares 46 2 2 4 2" xfId="16966" xr:uid="{31B60A48-7058-440F-B9DD-A8CA802A7A53}"/>
    <cellStyle name="Millares 46 2 2 4 2 2" xfId="21439" xr:uid="{B7522648-0ED0-4769-A1E7-37913BC9D7F7}"/>
    <cellStyle name="Millares 46 2 2 4 2 2 2" xfId="30389" xr:uid="{B139EF68-A678-4A18-B372-D62E1C13C158}"/>
    <cellStyle name="Millares 46 2 2 4 2 3" xfId="25916" xr:uid="{676821DF-0E94-4978-ABD9-D08821A5D746}"/>
    <cellStyle name="Millares 46 2 2 4 3" xfId="19190" xr:uid="{E8014A45-0EDA-4E16-B751-8EDE948F6935}"/>
    <cellStyle name="Millares 46 2 2 4 3 2" xfId="28140" xr:uid="{61A3EB8D-43B0-499E-A47A-1FC7FFA4FE44}"/>
    <cellStyle name="Millares 46 2 2 4 4" xfId="23667" xr:uid="{E12526E8-E1D3-40FB-BFCF-BAAD50353CC6}"/>
    <cellStyle name="Millares 46 2 2 5" xfId="15849" xr:uid="{BAF63684-8577-4ED9-B6AC-E903AF42D168}"/>
    <cellStyle name="Millares 46 2 2 5 2" xfId="20322" xr:uid="{537B0309-F0D2-41FF-9364-939B6AB2EDFC}"/>
    <cellStyle name="Millares 46 2 2 5 2 2" xfId="29272" xr:uid="{35B5B8BC-86DF-440F-B60A-C39EE3784831}"/>
    <cellStyle name="Millares 46 2 2 5 3" xfId="24799" xr:uid="{EEF5D26F-3F94-4872-97DB-D23B85D08B16}"/>
    <cellStyle name="Millares 46 2 2 6" xfId="18073" xr:uid="{D94CE233-7663-4150-A6E2-A4A34F5BDDB6}"/>
    <cellStyle name="Millares 46 2 2 6 2" xfId="27023" xr:uid="{1C78B5FB-E283-44B8-AC50-6EE7F832613C}"/>
    <cellStyle name="Millares 46 2 2 7" xfId="22550" xr:uid="{16A51162-9A5B-46B6-8512-B1C8D55524BC}"/>
    <cellStyle name="Millares 46 2 3" xfId="13740" xr:uid="{8049D5D2-0992-48AE-B0A6-AFD10CEE27F5}"/>
    <cellStyle name="Millares 46 2 3 2" xfId="14294" xr:uid="{933481FA-2719-4BCF-9090-36893AAC9744}"/>
    <cellStyle name="Millares 46 2 3 2 2" xfId="15411" xr:uid="{86658941-EC5F-4E06-B7B0-08DD19247ED6}"/>
    <cellStyle name="Millares 46 2 3 2 2 2" xfId="17660" xr:uid="{AC72E715-109D-4930-AE56-7E0F06D0F62F}"/>
    <cellStyle name="Millares 46 2 3 2 2 2 2" xfId="22133" xr:uid="{49C435E1-C105-4F6D-92E6-636AAB3F6374}"/>
    <cellStyle name="Millares 46 2 3 2 2 2 2 2" xfId="31083" xr:uid="{8E98B76C-685C-470F-968D-81723C3AABA9}"/>
    <cellStyle name="Millares 46 2 3 2 2 2 3" xfId="26610" xr:uid="{77A56584-EB0A-4FBB-B9AA-3D65D0511319}"/>
    <cellStyle name="Millares 46 2 3 2 2 3" xfId="19884" xr:uid="{6728A954-2E93-4AAA-B17E-167CA302A673}"/>
    <cellStyle name="Millares 46 2 3 2 2 3 2" xfId="28834" xr:uid="{09B7A165-6113-4582-AB84-6BEF90576A1F}"/>
    <cellStyle name="Millares 46 2 3 2 2 4" xfId="24361" xr:uid="{D67CEB8D-3AFD-43F2-8627-2667D88F0A48}"/>
    <cellStyle name="Millares 46 2 3 2 3" xfId="16543" xr:uid="{F33E1CA0-A1CE-4A75-A3EB-D6E6A003E412}"/>
    <cellStyle name="Millares 46 2 3 2 3 2" xfId="21016" xr:uid="{58F03F64-1107-4BBD-A154-6CFBBAA3AE19}"/>
    <cellStyle name="Millares 46 2 3 2 3 2 2" xfId="29966" xr:uid="{6F3083E0-DA4F-4980-901D-B70181341020}"/>
    <cellStyle name="Millares 46 2 3 2 3 3" xfId="25493" xr:uid="{CE9FC75A-6637-4AB4-9183-487DA898498B}"/>
    <cellStyle name="Millares 46 2 3 2 4" xfId="18767" xr:uid="{AEB6E572-595C-4D26-ACF9-59D472AA155F}"/>
    <cellStyle name="Millares 46 2 3 2 4 2" xfId="27717" xr:uid="{E154111A-F00E-4541-898D-405C7FB956E2}"/>
    <cellStyle name="Millares 46 2 3 2 5" xfId="23244" xr:uid="{DE0C46FD-99B1-4CF3-BD6C-17A023312BBA}"/>
    <cellStyle name="Millares 46 2 3 3" xfId="14857" xr:uid="{671988CE-6D7D-4B4B-8F4C-7CE27F120352}"/>
    <cellStyle name="Millares 46 2 3 3 2" xfId="17106" xr:uid="{E26A471E-540B-4275-B36B-FC70BCE8EDCD}"/>
    <cellStyle name="Millares 46 2 3 3 2 2" xfId="21579" xr:uid="{0056DC4F-BA27-4E44-8ADD-C5E3F473108C}"/>
    <cellStyle name="Millares 46 2 3 3 2 2 2" xfId="30529" xr:uid="{41CF47E3-D640-4206-9642-879F9956EAB3}"/>
    <cellStyle name="Millares 46 2 3 3 2 3" xfId="26056" xr:uid="{62131198-28AC-4AC0-A30E-8AC0E8A14BA0}"/>
    <cellStyle name="Millares 46 2 3 3 3" xfId="19330" xr:uid="{4776CB7F-D31F-4FA1-857D-6823C284226E}"/>
    <cellStyle name="Millares 46 2 3 3 3 2" xfId="28280" xr:uid="{2471C2B7-C2E9-433A-B310-72A7ABAFF22B}"/>
    <cellStyle name="Millares 46 2 3 3 4" xfId="23807" xr:uid="{E955E7DB-0052-4A69-8249-3E42CDBC9B80}"/>
    <cellStyle name="Millares 46 2 3 4" xfId="15989" xr:uid="{77643359-0A18-4BFE-BA5D-CCEC61DCA228}"/>
    <cellStyle name="Millares 46 2 3 4 2" xfId="20462" xr:uid="{3CAEE963-2B3D-4E8A-BE5D-84612E17774F}"/>
    <cellStyle name="Millares 46 2 3 4 2 2" xfId="29412" xr:uid="{24F8132D-437E-4971-A060-616ABD7E1027}"/>
    <cellStyle name="Millares 46 2 3 4 3" xfId="24939" xr:uid="{9A239A5A-9701-4084-B411-1BC3841887E2}"/>
    <cellStyle name="Millares 46 2 3 5" xfId="18213" xr:uid="{28A61B3C-16BD-4304-ACE6-E6DBEC282267}"/>
    <cellStyle name="Millares 46 2 3 5 2" xfId="27163" xr:uid="{CE250E42-0F0C-417E-81D7-E6584EF649D0}"/>
    <cellStyle name="Millares 46 2 3 6" xfId="22690" xr:uid="{58D3FBF6-B796-49CA-9E89-C82B0CF28FB6}"/>
    <cellStyle name="Millares 46 2 4" xfId="14014" xr:uid="{1B6A4B82-5FCB-44D8-B200-2DCF61AC41E3}"/>
    <cellStyle name="Millares 46 2 4 2" xfId="15131" xr:uid="{E455AA89-AFB4-4329-A418-D804E907C9F4}"/>
    <cellStyle name="Millares 46 2 4 2 2" xfId="17380" xr:uid="{D43685BE-7826-470D-B45B-C532AE62DC4A}"/>
    <cellStyle name="Millares 46 2 4 2 2 2" xfId="21853" xr:uid="{7ED9EEFE-89F3-4D1E-BFE5-56437B219964}"/>
    <cellStyle name="Millares 46 2 4 2 2 2 2" xfId="30803" xr:uid="{0FCA666B-CB9E-44B2-93DD-78654C0C3ACC}"/>
    <cellStyle name="Millares 46 2 4 2 2 3" xfId="26330" xr:uid="{2A5049D1-C18C-45B9-90A5-9289964B2085}"/>
    <cellStyle name="Millares 46 2 4 2 3" xfId="19604" xr:uid="{87C774BD-D1FC-4477-88D3-11DA5A750674}"/>
    <cellStyle name="Millares 46 2 4 2 3 2" xfId="28554" xr:uid="{41346370-A566-45D1-B580-D4604C835666}"/>
    <cellStyle name="Millares 46 2 4 2 4" xfId="24081" xr:uid="{473D1286-3187-4D53-A2D3-669BDB7ABD24}"/>
    <cellStyle name="Millares 46 2 4 3" xfId="16263" xr:uid="{78AD0208-412B-4D78-B2D0-CEABB2255D86}"/>
    <cellStyle name="Millares 46 2 4 3 2" xfId="20736" xr:uid="{4D19FB6D-6AD2-44A2-A69D-649434321669}"/>
    <cellStyle name="Millares 46 2 4 3 2 2" xfId="29686" xr:uid="{B761E207-ABCF-4047-9D5C-DD4D9265D2AE}"/>
    <cellStyle name="Millares 46 2 4 3 3" xfId="25213" xr:uid="{C260685F-AD55-4090-98E6-3668A30D437A}"/>
    <cellStyle name="Millares 46 2 4 4" xfId="18487" xr:uid="{6AFD6763-3C04-4F43-9D2A-7B230D373C23}"/>
    <cellStyle name="Millares 46 2 4 4 2" xfId="27437" xr:uid="{B2FA2FB1-949E-4A95-8FA6-9A85A82DD89D}"/>
    <cellStyle name="Millares 46 2 4 5" xfId="22964" xr:uid="{4D0AFA96-A0B7-49ED-9A52-2D08006597D7}"/>
    <cellStyle name="Millares 46 2 5" xfId="14577" xr:uid="{8B102658-6190-4B7E-B105-3C877B0A7956}"/>
    <cellStyle name="Millares 46 2 5 2" xfId="16826" xr:uid="{9275D057-434B-46A9-A909-DBF2B5EF21E6}"/>
    <cellStyle name="Millares 46 2 5 2 2" xfId="21299" xr:uid="{0318818D-365A-4CEA-974B-24A572C3821D}"/>
    <cellStyle name="Millares 46 2 5 2 2 2" xfId="30249" xr:uid="{4E7D9B73-8E67-40A6-9C84-C30A1DA2D50B}"/>
    <cellStyle name="Millares 46 2 5 2 3" xfId="25776" xr:uid="{53AE9333-E9F3-43DD-B3FC-B8404F7573AE}"/>
    <cellStyle name="Millares 46 2 5 3" xfId="19050" xr:uid="{6DC2066D-EF37-4CA9-8683-51CD8403361C}"/>
    <cellStyle name="Millares 46 2 5 3 2" xfId="28000" xr:uid="{0FC04E69-1B4C-46C1-9B30-EAC4E00869F1}"/>
    <cellStyle name="Millares 46 2 5 4" xfId="23527" xr:uid="{C2E24649-7CD8-4F4D-81BC-7F2183F47070}"/>
    <cellStyle name="Millares 46 2 6" xfId="15709" xr:uid="{A33C32CC-D580-4B43-BE79-4E01BDE012CD}"/>
    <cellStyle name="Millares 46 2 6 2" xfId="20182" xr:uid="{627BE986-7675-4F5A-9555-B24A34BCDDCC}"/>
    <cellStyle name="Millares 46 2 6 2 2" xfId="29132" xr:uid="{C4997D3D-0D88-4CA9-90A9-6C7F34E2C303}"/>
    <cellStyle name="Millares 46 2 6 3" xfId="24659" xr:uid="{0DB11A50-381F-4269-B25D-A46C8DCAC0D7}"/>
    <cellStyle name="Millares 46 2 7" xfId="17933" xr:uid="{1CA2E76E-F618-434E-BA8B-A5276089A452}"/>
    <cellStyle name="Millares 46 2 7 2" xfId="26883" xr:uid="{F5031DD7-7E0E-4125-B849-CFF61DBF429C}"/>
    <cellStyle name="Millares 46 2 8" xfId="22410" xr:uid="{99B7F188-CA3B-4CFA-8169-A5F079EB5CFD}"/>
    <cellStyle name="Millares 46 3" xfId="13527" xr:uid="{C151E432-2D33-4970-B5C0-82B0D047AE12}"/>
    <cellStyle name="Millares 46 3 2" xfId="13807" xr:uid="{786DBC4A-3080-4B19-8D97-264684C3ADDD}"/>
    <cellStyle name="Millares 46 3 2 2" xfId="14361" xr:uid="{A6AB9C1A-D7AD-44EF-AFB3-465EF01BC5F0}"/>
    <cellStyle name="Millares 46 3 2 2 2" xfId="15478" xr:uid="{90787441-8F67-448E-9D2B-0D66D05BD063}"/>
    <cellStyle name="Millares 46 3 2 2 2 2" xfId="17727" xr:uid="{643CA001-4AA5-45C4-89BA-BE888FB41872}"/>
    <cellStyle name="Millares 46 3 2 2 2 2 2" xfId="22200" xr:uid="{1FFAD544-0A5F-4A12-8AC1-4ABE6E95131D}"/>
    <cellStyle name="Millares 46 3 2 2 2 2 2 2" xfId="31150" xr:uid="{320B1645-4FCB-4EE3-9471-00F9CCA02183}"/>
    <cellStyle name="Millares 46 3 2 2 2 2 3" xfId="26677" xr:uid="{AAF3582D-EF34-401D-947E-41F0E7420C1A}"/>
    <cellStyle name="Millares 46 3 2 2 2 3" xfId="19951" xr:uid="{B2643C1D-F0F6-46F4-BD53-489D4C3AC0E2}"/>
    <cellStyle name="Millares 46 3 2 2 2 3 2" xfId="28901" xr:uid="{D89555EB-415D-4114-BB1F-150CD18CEEE9}"/>
    <cellStyle name="Millares 46 3 2 2 2 4" xfId="24428" xr:uid="{55DC7D67-5C05-4216-90BF-68BD0A4BB289}"/>
    <cellStyle name="Millares 46 3 2 2 3" xfId="16610" xr:uid="{CA02B2A8-3ED6-4547-9AFB-E69A34D2A5E3}"/>
    <cellStyle name="Millares 46 3 2 2 3 2" xfId="21083" xr:uid="{9FF33F76-983B-4F3A-A64E-E5E150F6F26D}"/>
    <cellStyle name="Millares 46 3 2 2 3 2 2" xfId="30033" xr:uid="{4C15B8EA-2814-4065-AC9B-AD7198A048DF}"/>
    <cellStyle name="Millares 46 3 2 2 3 3" xfId="25560" xr:uid="{12DE0A79-5BBF-468D-A1F8-4E4776657C7E}"/>
    <cellStyle name="Millares 46 3 2 2 4" xfId="18834" xr:uid="{9862D330-5033-4666-92CA-4A33F5AF4B94}"/>
    <cellStyle name="Millares 46 3 2 2 4 2" xfId="27784" xr:uid="{9D8E99EF-3CFE-4E96-9256-5B1FC71A522B}"/>
    <cellStyle name="Millares 46 3 2 2 5" xfId="23311" xr:uid="{B57B2D86-D16E-42C3-A095-FC4C29FB2EBF}"/>
    <cellStyle name="Millares 46 3 2 3" xfId="14924" xr:uid="{B1AC8CBD-F1BE-4C80-8F48-484F2524D1F7}"/>
    <cellStyle name="Millares 46 3 2 3 2" xfId="17173" xr:uid="{FE19A8F1-569A-4997-8F68-AC468DED0204}"/>
    <cellStyle name="Millares 46 3 2 3 2 2" xfId="21646" xr:uid="{7669633A-44D7-40A9-80C7-79734DDFD6AB}"/>
    <cellStyle name="Millares 46 3 2 3 2 2 2" xfId="30596" xr:uid="{F8A802A3-1540-4BE5-A120-B068A1172304}"/>
    <cellStyle name="Millares 46 3 2 3 2 3" xfId="26123" xr:uid="{01D07180-CC7C-40FA-8250-C1EC8ABE2314}"/>
    <cellStyle name="Millares 46 3 2 3 3" xfId="19397" xr:uid="{44A7F520-99AA-45E0-A3AD-6DF6ADD941A1}"/>
    <cellStyle name="Millares 46 3 2 3 3 2" xfId="28347" xr:uid="{42BE712E-3C9D-4A2C-8605-6F757AABCF95}"/>
    <cellStyle name="Millares 46 3 2 3 4" xfId="23874" xr:uid="{B5D085DD-F166-45AD-AE41-B9431C72ED7D}"/>
    <cellStyle name="Millares 46 3 2 4" xfId="16056" xr:uid="{7C458670-995F-46F4-9392-F1F59DB9D4DA}"/>
    <cellStyle name="Millares 46 3 2 4 2" xfId="20529" xr:uid="{3CE6CF2A-8077-4A74-9A93-721BBC4794EB}"/>
    <cellStyle name="Millares 46 3 2 4 2 2" xfId="29479" xr:uid="{CB312516-5EE1-49AB-B38F-C745A8C953B9}"/>
    <cellStyle name="Millares 46 3 2 4 3" xfId="25006" xr:uid="{C22748F9-7859-4751-A122-90A2D14B34E5}"/>
    <cellStyle name="Millares 46 3 2 5" xfId="18280" xr:uid="{1211FC53-608A-41B5-BBC0-AB688FEADCD5}"/>
    <cellStyle name="Millares 46 3 2 5 2" xfId="27230" xr:uid="{2988E82A-5BD3-4975-B264-5C4CA9B2307B}"/>
    <cellStyle name="Millares 46 3 2 6" xfId="22757" xr:uid="{B02C1F6D-1839-4B50-8B26-B8924B06FB66}"/>
    <cellStyle name="Millares 46 3 3" xfId="14081" xr:uid="{83A85C20-8638-46BD-894B-EE20DEF7F97B}"/>
    <cellStyle name="Millares 46 3 3 2" xfId="15198" xr:uid="{D2BAC679-6F19-4650-9C64-62F950BBEF7B}"/>
    <cellStyle name="Millares 46 3 3 2 2" xfId="17447" xr:uid="{F162D9F2-6456-4A94-9579-5CFE66CFDA53}"/>
    <cellStyle name="Millares 46 3 3 2 2 2" xfId="21920" xr:uid="{C8B8EC25-941D-4846-A4AB-5A0D34AA20DC}"/>
    <cellStyle name="Millares 46 3 3 2 2 2 2" xfId="30870" xr:uid="{EF564C90-CBE7-436B-94E2-AA964FD01F61}"/>
    <cellStyle name="Millares 46 3 3 2 2 3" xfId="26397" xr:uid="{A875A44F-0F12-4A20-845D-9556F625C0D7}"/>
    <cellStyle name="Millares 46 3 3 2 3" xfId="19671" xr:uid="{BBC89641-E375-4962-BC70-398C3481CA49}"/>
    <cellStyle name="Millares 46 3 3 2 3 2" xfId="28621" xr:uid="{FC35BA48-32C0-4F3C-828C-010162B215A1}"/>
    <cellStyle name="Millares 46 3 3 2 4" xfId="24148" xr:uid="{C544C33E-682C-4E08-9D9A-DC18684C4155}"/>
    <cellStyle name="Millares 46 3 3 3" xfId="16330" xr:uid="{9FF8CB7D-CE70-4EDD-B496-43F26BDB7CD7}"/>
    <cellStyle name="Millares 46 3 3 3 2" xfId="20803" xr:uid="{B6CF7CC3-E63A-45A9-8A87-22F9C729FF7D}"/>
    <cellStyle name="Millares 46 3 3 3 2 2" xfId="29753" xr:uid="{9DFADBFA-1118-49B8-80DC-EAADC3EAF68B}"/>
    <cellStyle name="Millares 46 3 3 3 3" xfId="25280" xr:uid="{368B4FB7-F5D4-4C74-A9FF-7D9183A9D275}"/>
    <cellStyle name="Millares 46 3 3 4" xfId="18554" xr:uid="{9A542208-3E1E-49EE-9F92-7880F446126B}"/>
    <cellStyle name="Millares 46 3 3 4 2" xfId="27504" xr:uid="{690A188B-2956-476D-9AB9-2823195F8269}"/>
    <cellStyle name="Millares 46 3 3 5" xfId="23031" xr:uid="{CF32D9BE-FCE6-4A68-A939-DD431B7EB5EA}"/>
    <cellStyle name="Millares 46 3 4" xfId="14644" xr:uid="{A6681193-49F4-44E5-92AF-D77BC6BD954E}"/>
    <cellStyle name="Millares 46 3 4 2" xfId="16893" xr:uid="{325323CF-691A-4951-97E5-8F25D841645C}"/>
    <cellStyle name="Millares 46 3 4 2 2" xfId="21366" xr:uid="{A04D17AA-50CC-4D6A-9AE8-9C5F0C894263}"/>
    <cellStyle name="Millares 46 3 4 2 2 2" xfId="30316" xr:uid="{B15914BC-D5A0-44F6-8580-879C5EB66CF6}"/>
    <cellStyle name="Millares 46 3 4 2 3" xfId="25843" xr:uid="{294CE7A2-FA0D-47A6-8A1C-EA11DC1C8D59}"/>
    <cellStyle name="Millares 46 3 4 3" xfId="19117" xr:uid="{7514E87C-1A18-4031-B5E5-350053F92397}"/>
    <cellStyle name="Millares 46 3 4 3 2" xfId="28067" xr:uid="{0925E92C-BC54-4894-BF3F-562A61A9FE7A}"/>
    <cellStyle name="Millares 46 3 4 4" xfId="23594" xr:uid="{4BB57DEA-EFCA-4999-9A3C-B125901C07F5}"/>
    <cellStyle name="Millares 46 3 5" xfId="15776" xr:uid="{D243BE2B-C111-484E-8180-B86B18E6E997}"/>
    <cellStyle name="Millares 46 3 5 2" xfId="20249" xr:uid="{2FA44776-EED7-43F5-A71C-A89FA9D63FE4}"/>
    <cellStyle name="Millares 46 3 5 2 2" xfId="29199" xr:uid="{0F4AE198-8FEE-4B4C-97F0-AEA883FB3BEB}"/>
    <cellStyle name="Millares 46 3 5 3" xfId="24726" xr:uid="{B6342529-E0E7-4F21-856B-D7BDBAC84966}"/>
    <cellStyle name="Millares 46 3 6" xfId="18000" xr:uid="{327C5E66-8A3F-4F17-8D75-D2AEC4C0619E}"/>
    <cellStyle name="Millares 46 3 6 2" xfId="26950" xr:uid="{C3C56FCC-676C-4F9A-A36A-582A804BF9D0}"/>
    <cellStyle name="Millares 46 3 7" xfId="22477" xr:uid="{F5E4101B-309D-417A-A62D-53F688251414}"/>
    <cellStyle name="Millares 46 4" xfId="13667" xr:uid="{AA611C0E-2994-4EA6-A656-E1F35F270402}"/>
    <cellStyle name="Millares 46 4 2" xfId="14221" xr:uid="{7794507C-8B3C-43EC-B9AB-F8D70107B958}"/>
    <cellStyle name="Millares 46 4 2 2" xfId="15338" xr:uid="{D54D50BB-1759-4762-A6FE-1ED8DD23F083}"/>
    <cellStyle name="Millares 46 4 2 2 2" xfId="17587" xr:uid="{8EBC7099-E32C-43F2-828E-B11D028E0375}"/>
    <cellStyle name="Millares 46 4 2 2 2 2" xfId="22060" xr:uid="{DDDD1208-F44A-4205-B33A-E6D51A53C5A0}"/>
    <cellStyle name="Millares 46 4 2 2 2 2 2" xfId="31010" xr:uid="{57BF82FE-59CF-4C7C-B3C2-C0526258E6B4}"/>
    <cellStyle name="Millares 46 4 2 2 2 3" xfId="26537" xr:uid="{EB39A27A-5E80-42B5-B4C0-B8A0E6E560CB}"/>
    <cellStyle name="Millares 46 4 2 2 3" xfId="19811" xr:uid="{D5F6DBB8-4C2E-43FD-B37A-A762E2979232}"/>
    <cellStyle name="Millares 46 4 2 2 3 2" xfId="28761" xr:uid="{D082C66C-3FB3-4D93-8044-BDE821471943}"/>
    <cellStyle name="Millares 46 4 2 2 4" xfId="24288" xr:uid="{AF19F4C1-21F9-4463-8F75-07A3FE704D9C}"/>
    <cellStyle name="Millares 46 4 2 3" xfId="16470" xr:uid="{BBE325F0-5393-4662-A9B5-63C21D01C2CA}"/>
    <cellStyle name="Millares 46 4 2 3 2" xfId="20943" xr:uid="{A9704F6C-B9C1-4F1B-BD22-79E8F6287C40}"/>
    <cellStyle name="Millares 46 4 2 3 2 2" xfId="29893" xr:uid="{E5562860-0B97-48FB-9D05-CEA5AC439BDD}"/>
    <cellStyle name="Millares 46 4 2 3 3" xfId="25420" xr:uid="{BBAB6A9C-C93C-4C61-BED5-85E93448CAEB}"/>
    <cellStyle name="Millares 46 4 2 4" xfId="18694" xr:uid="{ECE3A810-ABC5-4FD0-BBD8-43EAF549AC92}"/>
    <cellStyle name="Millares 46 4 2 4 2" xfId="27644" xr:uid="{2B4328B3-9245-4CDF-B028-B60D56E79A3D}"/>
    <cellStyle name="Millares 46 4 2 5" xfId="23171" xr:uid="{7C38A926-4F35-4D1E-98F7-75D6F88775D6}"/>
    <cellStyle name="Millares 46 4 3" xfId="14784" xr:uid="{835D20AF-4A3E-4F9F-80C3-6F65C62752B5}"/>
    <cellStyle name="Millares 46 4 3 2" xfId="17033" xr:uid="{C6DCBA43-B6D0-4216-9EBE-CF3DEEDE3AB4}"/>
    <cellStyle name="Millares 46 4 3 2 2" xfId="21506" xr:uid="{213FBC32-4E84-4481-A1D7-D0D59E6ED7AA}"/>
    <cellStyle name="Millares 46 4 3 2 2 2" xfId="30456" xr:uid="{43AE812A-C342-4D1F-B763-26832F89C558}"/>
    <cellStyle name="Millares 46 4 3 2 3" xfId="25983" xr:uid="{56986C6F-80B9-459A-BC55-CF40CDAA3E87}"/>
    <cellStyle name="Millares 46 4 3 3" xfId="19257" xr:uid="{7BD578A2-6EB8-42EB-AC21-F95F48D70E0F}"/>
    <cellStyle name="Millares 46 4 3 3 2" xfId="28207" xr:uid="{DDD6D940-AEB2-4224-B2D6-E2202B9BBE49}"/>
    <cellStyle name="Millares 46 4 3 4" xfId="23734" xr:uid="{DAB9DBD6-0464-4530-ACFD-B4D5B6713948}"/>
    <cellStyle name="Millares 46 4 4" xfId="15916" xr:uid="{9AF8A4A4-F427-48C8-8684-C2CF64B1DCA2}"/>
    <cellStyle name="Millares 46 4 4 2" xfId="20389" xr:uid="{B4B9C8B9-EF88-43F2-B5E5-669E519C05B9}"/>
    <cellStyle name="Millares 46 4 4 2 2" xfId="29339" xr:uid="{A9BC56BC-4A07-4917-9C0D-992EC1CAA144}"/>
    <cellStyle name="Millares 46 4 4 3" xfId="24866" xr:uid="{5E49AA86-831B-47E8-BD9E-048621622EEA}"/>
    <cellStyle name="Millares 46 4 5" xfId="18140" xr:uid="{6D399520-277E-43CE-88BC-02E20232EA1F}"/>
    <cellStyle name="Millares 46 4 5 2" xfId="27090" xr:uid="{171F654F-DA54-424C-9F36-7468EFAEE4F0}"/>
    <cellStyle name="Millares 46 4 6" xfId="22617" xr:uid="{BDAED22D-67FD-42C9-99FE-F7F52EEB1622}"/>
    <cellStyle name="Millares 46 5" xfId="13941" xr:uid="{ACCB158D-1C4F-48CD-AAEC-A5D201744E2E}"/>
    <cellStyle name="Millares 46 5 2" xfId="15058" xr:uid="{A82CEEBF-92A6-4B93-A0A4-9CF0065C71AF}"/>
    <cellStyle name="Millares 46 5 2 2" xfId="17307" xr:uid="{1AA8FFDC-5EA9-4E02-822D-98DF5FDFD501}"/>
    <cellStyle name="Millares 46 5 2 2 2" xfId="21780" xr:uid="{AF6C7D0F-0BD0-4622-B1CB-4627CE6AD520}"/>
    <cellStyle name="Millares 46 5 2 2 2 2" xfId="30730" xr:uid="{5FD7FEA6-8BDA-4C24-ABEF-6FD239072A6E}"/>
    <cellStyle name="Millares 46 5 2 2 3" xfId="26257" xr:uid="{52F34EF1-4E6D-4BAE-8B48-1ACCD863E080}"/>
    <cellStyle name="Millares 46 5 2 3" xfId="19531" xr:uid="{CA197C9A-0B8B-4349-9CB3-4BB5187B9684}"/>
    <cellStyle name="Millares 46 5 2 3 2" xfId="28481" xr:uid="{7DF1CC13-6409-4DEA-A8D1-79D62FC3576B}"/>
    <cellStyle name="Millares 46 5 2 4" xfId="24008" xr:uid="{DCF245D5-E75F-468B-AEF6-F789C05CD9F2}"/>
    <cellStyle name="Millares 46 5 3" xfId="16190" xr:uid="{E59679AE-D47A-4CB4-8348-C4FCBC584695}"/>
    <cellStyle name="Millares 46 5 3 2" xfId="20663" xr:uid="{6F7A4D0A-DA21-4270-88FF-C4B20837FD48}"/>
    <cellStyle name="Millares 46 5 3 2 2" xfId="29613" xr:uid="{3EEBBF5F-0F0E-4A96-AEA7-84CF4752945D}"/>
    <cellStyle name="Millares 46 5 3 3" xfId="25140" xr:uid="{D5913848-A068-4C73-85D8-317848F9F91A}"/>
    <cellStyle name="Millares 46 5 4" xfId="18414" xr:uid="{48EFC8B0-07CC-448D-8C0B-35FAC7E0C610}"/>
    <cellStyle name="Millares 46 5 4 2" xfId="27364" xr:uid="{610C4EFA-94FF-4F5E-8D34-58C5595F9896}"/>
    <cellStyle name="Millares 46 5 5" xfId="22891" xr:uid="{A143EB7C-0278-4F78-BD28-E10C87E08A14}"/>
    <cellStyle name="Millares 46 6" xfId="14504" xr:uid="{F1148C73-AD94-4E3A-AA76-A81D2C4C4354}"/>
    <cellStyle name="Millares 46 6 2" xfId="16753" xr:uid="{A6FAF7E3-C2CA-4BB0-BCE7-72D0BBCBF395}"/>
    <cellStyle name="Millares 46 6 2 2" xfId="21226" xr:uid="{E2B4628F-802B-4B07-BD74-BC552AC3BC5A}"/>
    <cellStyle name="Millares 46 6 2 2 2" xfId="30176" xr:uid="{423525EB-FA8D-4B20-9E26-E45D283488C8}"/>
    <cellStyle name="Millares 46 6 2 3" xfId="25703" xr:uid="{2AE82B08-4CA8-4214-BD9D-6CBDD1824D2B}"/>
    <cellStyle name="Millares 46 6 3" xfId="18977" xr:uid="{96C07AA0-F42B-4E62-B780-A2CE984E2A35}"/>
    <cellStyle name="Millares 46 6 3 2" xfId="27927" xr:uid="{2AA79A3E-0104-4B04-8C2F-E14A25114707}"/>
    <cellStyle name="Millares 46 6 4" xfId="23454" xr:uid="{B8F80AC5-FB7F-4B7D-A005-803F755F7F4D}"/>
    <cellStyle name="Millares 46 7" xfId="15636" xr:uid="{A3C8947D-AD12-4A99-9E3B-F4E9563FB4AD}"/>
    <cellStyle name="Millares 46 7 2" xfId="20109" xr:uid="{62F2434F-489F-422F-AFBA-A5E092772D38}"/>
    <cellStyle name="Millares 46 7 2 2" xfId="29059" xr:uid="{7BCA4C39-62C6-47AD-A19D-B7691BAB3F49}"/>
    <cellStyle name="Millares 46 7 3" xfId="24586" xr:uid="{2DE2DA0D-665F-41FC-928C-5DA62BE59E07}"/>
    <cellStyle name="Millares 46 8" xfId="17860" xr:uid="{8F128183-903B-4C03-A059-9FB38E14F6AD}"/>
    <cellStyle name="Millares 46 8 2" xfId="26810" xr:uid="{7B3F370C-2BBF-4436-AE86-10E448C6DF06}"/>
    <cellStyle name="Millares 46 9" xfId="22337" xr:uid="{DF21BE1A-6357-4B38-9A0B-B8C60C2429AD}"/>
    <cellStyle name="Millares 47" xfId="13359" xr:uid="{77238CFE-BF8A-431D-B949-4C7450FAC95E}"/>
    <cellStyle name="Millares 47 2" xfId="13432" xr:uid="{E0C492FB-7C1E-4BFF-8DCF-EF0F0B53B28A}"/>
    <cellStyle name="Millares 47 2 2" xfId="13572" xr:uid="{188731DB-EC33-4889-BB7E-E62E5A92FD22}"/>
    <cellStyle name="Millares 47 2 2 2" xfId="13852" xr:uid="{6F9FA5E9-C856-47F5-9EB7-D1EFB1CF9633}"/>
    <cellStyle name="Millares 47 2 2 2 2" xfId="14406" xr:uid="{0C31817B-8B1C-463B-AC59-8F84A39F6C54}"/>
    <cellStyle name="Millares 47 2 2 2 2 2" xfId="15523" xr:uid="{0616D983-974A-4B99-A48B-045DC0340920}"/>
    <cellStyle name="Millares 47 2 2 2 2 2 2" xfId="17772" xr:uid="{13BCD5F8-131D-480A-AAF5-32E3F84B6B87}"/>
    <cellStyle name="Millares 47 2 2 2 2 2 2 2" xfId="22245" xr:uid="{84EA1AFE-6663-4E5A-B372-5A77D14259CA}"/>
    <cellStyle name="Millares 47 2 2 2 2 2 2 2 2" xfId="31195" xr:uid="{2DFD4E2D-0718-4115-8E9E-733542807B29}"/>
    <cellStyle name="Millares 47 2 2 2 2 2 2 3" xfId="26722" xr:uid="{43281C54-392E-4438-A87A-45F40E8065DD}"/>
    <cellStyle name="Millares 47 2 2 2 2 2 3" xfId="19996" xr:uid="{16B372BA-AAAF-413A-9A97-CDDA5D541684}"/>
    <cellStyle name="Millares 47 2 2 2 2 2 3 2" xfId="28946" xr:uid="{EB915059-6922-4569-A1E8-643C4845668E}"/>
    <cellStyle name="Millares 47 2 2 2 2 2 4" xfId="24473" xr:uid="{B3A4111A-E663-4293-8051-1E8C703470A3}"/>
    <cellStyle name="Millares 47 2 2 2 2 3" xfId="16655" xr:uid="{EA5D42D5-14A2-4D2B-AF14-0D6FC81786DD}"/>
    <cellStyle name="Millares 47 2 2 2 2 3 2" xfId="21128" xr:uid="{BCE15998-2492-4ACC-98D7-F93019E5610D}"/>
    <cellStyle name="Millares 47 2 2 2 2 3 2 2" xfId="30078" xr:uid="{67143002-1425-4DD1-9C47-34D4B5E94B19}"/>
    <cellStyle name="Millares 47 2 2 2 2 3 3" xfId="25605" xr:uid="{B5FCBC9E-D9FE-4524-BF4A-329BAE4224F0}"/>
    <cellStyle name="Millares 47 2 2 2 2 4" xfId="18879" xr:uid="{15EC2745-C32C-4C22-9BED-75EDA0356682}"/>
    <cellStyle name="Millares 47 2 2 2 2 4 2" xfId="27829" xr:uid="{C2C85559-BAEB-4754-8F09-C34C7A3C8A01}"/>
    <cellStyle name="Millares 47 2 2 2 2 5" xfId="23356" xr:uid="{A79E3DCE-CFBC-464F-BACC-2386188548FB}"/>
    <cellStyle name="Millares 47 2 2 2 3" xfId="14969" xr:uid="{7883BB6D-BF3C-4D0C-B969-15A82231007B}"/>
    <cellStyle name="Millares 47 2 2 2 3 2" xfId="17218" xr:uid="{A2FEB682-235E-4E5B-A68C-27C00F26CDC2}"/>
    <cellStyle name="Millares 47 2 2 2 3 2 2" xfId="21691" xr:uid="{89B468CB-8B12-4822-9C5B-50EC42A83890}"/>
    <cellStyle name="Millares 47 2 2 2 3 2 2 2" xfId="30641" xr:uid="{BF87B9EB-04A5-448A-A894-1F592C3ABFAA}"/>
    <cellStyle name="Millares 47 2 2 2 3 2 3" xfId="26168" xr:uid="{017D485C-4F78-4250-A7A7-85F7ADD45CFC}"/>
    <cellStyle name="Millares 47 2 2 2 3 3" xfId="19442" xr:uid="{6FF5D901-AC24-450F-B1F0-C267A8536198}"/>
    <cellStyle name="Millares 47 2 2 2 3 3 2" xfId="28392" xr:uid="{B6CDA4E3-D4A9-465E-A5F5-63219C6CB272}"/>
    <cellStyle name="Millares 47 2 2 2 3 4" xfId="23919" xr:uid="{B825CAAD-4254-4F2B-9CB0-49B1D192325F}"/>
    <cellStyle name="Millares 47 2 2 2 4" xfId="16101" xr:uid="{F4A052FF-4485-466E-9742-022B1FCE7333}"/>
    <cellStyle name="Millares 47 2 2 2 4 2" xfId="20574" xr:uid="{BDBFEA9C-F5C7-4389-BBAC-17F3220AE3C0}"/>
    <cellStyle name="Millares 47 2 2 2 4 2 2" xfId="29524" xr:uid="{10F702F5-D71D-4FAF-84A5-5EB052A5750B}"/>
    <cellStyle name="Millares 47 2 2 2 4 3" xfId="25051" xr:uid="{DBBCDFBB-5A60-4F21-9E72-8431E03D6339}"/>
    <cellStyle name="Millares 47 2 2 2 5" xfId="18325" xr:uid="{9C625F4A-11FA-40F2-AC84-B2997EC3A668}"/>
    <cellStyle name="Millares 47 2 2 2 5 2" xfId="27275" xr:uid="{D8D11F35-6AD6-4444-BAD3-206F9ABCA19A}"/>
    <cellStyle name="Millares 47 2 2 2 6" xfId="22802" xr:uid="{6E887D89-F760-48AE-AC7D-0DD0A1118BD6}"/>
    <cellStyle name="Millares 47 2 2 3" xfId="14126" xr:uid="{C0DA8620-98D0-48C0-A984-F78C730EE169}"/>
    <cellStyle name="Millares 47 2 2 3 2" xfId="15243" xr:uid="{370DD8CF-7848-41A6-A442-D20D15BFB9A4}"/>
    <cellStyle name="Millares 47 2 2 3 2 2" xfId="17492" xr:uid="{328EB75D-D190-437B-BB0E-A1D67F2F1CEA}"/>
    <cellStyle name="Millares 47 2 2 3 2 2 2" xfId="21965" xr:uid="{6A114D81-62B2-427F-A76B-D77A31AFB80D}"/>
    <cellStyle name="Millares 47 2 2 3 2 2 2 2" xfId="30915" xr:uid="{791BD390-C333-4B49-9611-3E7E881C9937}"/>
    <cellStyle name="Millares 47 2 2 3 2 2 3" xfId="26442" xr:uid="{93CD98FB-50B1-4BA1-AA10-C73CE0033D2B}"/>
    <cellStyle name="Millares 47 2 2 3 2 3" xfId="19716" xr:uid="{A863A86C-A3D3-4B28-A661-FC558712EBB1}"/>
    <cellStyle name="Millares 47 2 2 3 2 3 2" xfId="28666" xr:uid="{AF18AAA4-06C0-402C-8551-E32EE2153285}"/>
    <cellStyle name="Millares 47 2 2 3 2 4" xfId="24193" xr:uid="{B28533E5-72B9-48B7-93CD-8AA2E051EBAC}"/>
    <cellStyle name="Millares 47 2 2 3 3" xfId="16375" xr:uid="{1EEE56A1-E1D9-4F5F-A56A-97CE6ED41344}"/>
    <cellStyle name="Millares 47 2 2 3 3 2" xfId="20848" xr:uid="{62960ACE-CB65-41D5-90EC-F1DD084AE219}"/>
    <cellStyle name="Millares 47 2 2 3 3 2 2" xfId="29798" xr:uid="{0F2D15DF-2EBB-4B12-9D1A-38D792E9B556}"/>
    <cellStyle name="Millares 47 2 2 3 3 3" xfId="25325" xr:uid="{F2F7FED7-4D16-4365-8353-BDC22AACA59B}"/>
    <cellStyle name="Millares 47 2 2 3 4" xfId="18599" xr:uid="{1E6503A7-2D68-4071-B38F-EBAA5449CB5A}"/>
    <cellStyle name="Millares 47 2 2 3 4 2" xfId="27549" xr:uid="{FCC79FDC-F21C-430B-89CD-607F812BCD53}"/>
    <cellStyle name="Millares 47 2 2 3 5" xfId="23076" xr:uid="{C4C2F7D5-E00D-4D25-8D0F-38D2B0EA7EA7}"/>
    <cellStyle name="Millares 47 2 2 4" xfId="14689" xr:uid="{A38785DD-5A44-4193-B21E-3DC8F8101750}"/>
    <cellStyle name="Millares 47 2 2 4 2" xfId="16938" xr:uid="{760F773C-5806-4875-8233-27B5D077251F}"/>
    <cellStyle name="Millares 47 2 2 4 2 2" xfId="21411" xr:uid="{73387E96-7CC3-4096-966A-A1E5CB9B7BB4}"/>
    <cellStyle name="Millares 47 2 2 4 2 2 2" xfId="30361" xr:uid="{8FF465B7-2E91-4B93-A1D9-0293C3126221}"/>
    <cellStyle name="Millares 47 2 2 4 2 3" xfId="25888" xr:uid="{B4E23FCC-4584-4B1A-9D83-C576A8D9CA52}"/>
    <cellStyle name="Millares 47 2 2 4 3" xfId="19162" xr:uid="{E0CD5620-AD5C-4731-B9C7-28415946847D}"/>
    <cellStyle name="Millares 47 2 2 4 3 2" xfId="28112" xr:uid="{8701608A-5CBB-4E73-9CDF-FC86C9EDF562}"/>
    <cellStyle name="Millares 47 2 2 4 4" xfId="23639" xr:uid="{8930749B-D764-445A-BF47-D4E7CFEDA3F9}"/>
    <cellStyle name="Millares 47 2 2 5" xfId="15821" xr:uid="{C72E3CF1-6E91-403E-8C43-2E5EC0E7D1B9}"/>
    <cellStyle name="Millares 47 2 2 5 2" xfId="20294" xr:uid="{F3B0F6EA-4C65-4264-8361-66530D2C5E10}"/>
    <cellStyle name="Millares 47 2 2 5 2 2" xfId="29244" xr:uid="{E9434241-2C70-449F-9867-9F60D5803E0E}"/>
    <cellStyle name="Millares 47 2 2 5 3" xfId="24771" xr:uid="{A7E0F2FF-0D3B-44BF-A2EA-41AF2ABA9BD5}"/>
    <cellStyle name="Millares 47 2 2 6" xfId="18045" xr:uid="{57036718-4488-478C-B43B-2794102C2061}"/>
    <cellStyle name="Millares 47 2 2 6 2" xfId="26995" xr:uid="{AEB25BF1-90D4-49DE-A705-75A6C21616B2}"/>
    <cellStyle name="Millares 47 2 2 7" xfId="22522" xr:uid="{2F08AF7A-130B-4390-B369-49A354394CA1}"/>
    <cellStyle name="Millares 47 2 3" xfId="13712" xr:uid="{10EB35B2-0363-443A-9F4D-DFB5EF544734}"/>
    <cellStyle name="Millares 47 2 3 2" xfId="14266" xr:uid="{62DAF5DF-12E3-4E65-9C78-6DD54A1D699D}"/>
    <cellStyle name="Millares 47 2 3 2 2" xfId="15383" xr:uid="{DA4BA47A-63B8-427F-AA4D-0044BB579FFF}"/>
    <cellStyle name="Millares 47 2 3 2 2 2" xfId="17632" xr:uid="{2B2584C1-CEEB-4615-9ED8-068FA904F890}"/>
    <cellStyle name="Millares 47 2 3 2 2 2 2" xfId="22105" xr:uid="{D44D2769-BFAC-46F7-9DC7-1ED4D4426382}"/>
    <cellStyle name="Millares 47 2 3 2 2 2 2 2" xfId="31055" xr:uid="{807F6CC5-0F7C-4FD1-A34A-97BD9B236D32}"/>
    <cellStyle name="Millares 47 2 3 2 2 2 3" xfId="26582" xr:uid="{174132F7-1463-4746-B009-A2C6C0BE6983}"/>
    <cellStyle name="Millares 47 2 3 2 2 3" xfId="19856" xr:uid="{8BD0BF30-53A7-4528-81A4-574BCB0B6342}"/>
    <cellStyle name="Millares 47 2 3 2 2 3 2" xfId="28806" xr:uid="{82489783-9861-4EF2-A104-98C31764FABA}"/>
    <cellStyle name="Millares 47 2 3 2 2 4" xfId="24333" xr:uid="{1A2FE380-2497-4492-8CF5-01B0B2C30842}"/>
    <cellStyle name="Millares 47 2 3 2 3" xfId="16515" xr:uid="{F69FD5F9-A132-4E50-BBDD-4345FBA20973}"/>
    <cellStyle name="Millares 47 2 3 2 3 2" xfId="20988" xr:uid="{406A7FEB-B04F-497D-B2C7-25DCF7AAA4AA}"/>
    <cellStyle name="Millares 47 2 3 2 3 2 2" xfId="29938" xr:uid="{1FE82C7C-D7BF-4172-A845-A045695926C3}"/>
    <cellStyle name="Millares 47 2 3 2 3 3" xfId="25465" xr:uid="{845F4903-2F08-409E-B3C7-9F63E17B27D7}"/>
    <cellStyle name="Millares 47 2 3 2 4" xfId="18739" xr:uid="{8141A0B9-5619-4F4C-B478-68537B51C82C}"/>
    <cellStyle name="Millares 47 2 3 2 4 2" xfId="27689" xr:uid="{86A9FB1B-131C-4239-9D42-C3912758C280}"/>
    <cellStyle name="Millares 47 2 3 2 5" xfId="23216" xr:uid="{A5468658-9816-4073-B68B-100711CCDB76}"/>
    <cellStyle name="Millares 47 2 3 3" xfId="14829" xr:uid="{0D5B81D8-FB21-4FA6-8534-D49067587B2B}"/>
    <cellStyle name="Millares 47 2 3 3 2" xfId="17078" xr:uid="{09192DCE-B127-43FF-9E44-E525F2172346}"/>
    <cellStyle name="Millares 47 2 3 3 2 2" xfId="21551" xr:uid="{CC23354E-8034-409D-883E-82F82A98AC20}"/>
    <cellStyle name="Millares 47 2 3 3 2 2 2" xfId="30501" xr:uid="{0F830FFB-AE06-4611-B287-8D06A79A5083}"/>
    <cellStyle name="Millares 47 2 3 3 2 3" xfId="26028" xr:uid="{704E1186-E770-4C52-9109-36E91C67107E}"/>
    <cellStyle name="Millares 47 2 3 3 3" xfId="19302" xr:uid="{5EB0C6E3-B98D-4731-82C7-0B075D82BBF5}"/>
    <cellStyle name="Millares 47 2 3 3 3 2" xfId="28252" xr:uid="{A15B76EE-E153-4853-969F-42841621E7BB}"/>
    <cellStyle name="Millares 47 2 3 3 4" xfId="23779" xr:uid="{8096EBD4-07D9-4FFB-BB58-01ED5105E457}"/>
    <cellStyle name="Millares 47 2 3 4" xfId="15961" xr:uid="{E0A69D13-BE10-4CBE-BED2-0E0FCA51240C}"/>
    <cellStyle name="Millares 47 2 3 4 2" xfId="20434" xr:uid="{1C5A715B-4797-4964-9E54-1845E45B25FA}"/>
    <cellStyle name="Millares 47 2 3 4 2 2" xfId="29384" xr:uid="{3251DFF0-E71E-48AA-97B0-756D2378BD6F}"/>
    <cellStyle name="Millares 47 2 3 4 3" xfId="24911" xr:uid="{DCAF3474-F12A-47EF-BB8B-30C13001DA2E}"/>
    <cellStyle name="Millares 47 2 3 5" xfId="18185" xr:uid="{9B1F3B88-212E-43B6-87BB-D0B02DECBF0E}"/>
    <cellStyle name="Millares 47 2 3 5 2" xfId="27135" xr:uid="{F25D95CC-6070-4086-9FDB-3E4AA9D10B95}"/>
    <cellStyle name="Millares 47 2 3 6" xfId="22662" xr:uid="{95D212E2-B1C6-4BBF-A432-CAED9F1D4BB3}"/>
    <cellStyle name="Millares 47 2 4" xfId="13986" xr:uid="{4DBDA7DE-415F-47DA-BD5C-5922EBDE64C9}"/>
    <cellStyle name="Millares 47 2 4 2" xfId="15103" xr:uid="{525D4902-DB32-42E0-B8D7-2F88D9787F92}"/>
    <cellStyle name="Millares 47 2 4 2 2" xfId="17352" xr:uid="{E3FBC153-5F05-43E5-9EFB-D038BD99D44D}"/>
    <cellStyle name="Millares 47 2 4 2 2 2" xfId="21825" xr:uid="{EAA81637-9555-40D9-B012-CC25C564056D}"/>
    <cellStyle name="Millares 47 2 4 2 2 2 2" xfId="30775" xr:uid="{B0C9DCE2-8910-4A89-AD7C-E8ECF29A2D74}"/>
    <cellStyle name="Millares 47 2 4 2 2 3" xfId="26302" xr:uid="{D3930A93-7190-4B66-B43D-7907C4E327FF}"/>
    <cellStyle name="Millares 47 2 4 2 3" xfId="19576" xr:uid="{1F88F3D3-DFB6-45E0-9FA2-A0A318B00A23}"/>
    <cellStyle name="Millares 47 2 4 2 3 2" xfId="28526" xr:uid="{EF070A9C-30E1-41C3-A149-A412443866B5}"/>
    <cellStyle name="Millares 47 2 4 2 4" xfId="24053" xr:uid="{F802F5D9-74CF-49F1-9C00-02DE46447FF7}"/>
    <cellStyle name="Millares 47 2 4 3" xfId="16235" xr:uid="{6E5AB8E4-67C2-42CA-B80D-D00A5421EE9F}"/>
    <cellStyle name="Millares 47 2 4 3 2" xfId="20708" xr:uid="{4F37B0A1-71CC-4562-893A-E66BD84909E9}"/>
    <cellStyle name="Millares 47 2 4 3 2 2" xfId="29658" xr:uid="{F84A6877-8DD3-4ACE-BEA3-F32B141FF08D}"/>
    <cellStyle name="Millares 47 2 4 3 3" xfId="25185" xr:uid="{AA8003A2-DA5B-44C5-83EE-B700EB9815A2}"/>
    <cellStyle name="Millares 47 2 4 4" xfId="18459" xr:uid="{4DC98CE5-C690-42A0-A89E-C39CEA3ADD95}"/>
    <cellStyle name="Millares 47 2 4 4 2" xfId="27409" xr:uid="{873D3A77-1D7E-4481-BFCF-28F3B68A9176}"/>
    <cellStyle name="Millares 47 2 4 5" xfId="22936" xr:uid="{11E33E11-D011-4B28-A4A3-3CA6B5372AEC}"/>
    <cellStyle name="Millares 47 2 5" xfId="14549" xr:uid="{52CEC7AC-6ACF-4C31-A350-A8905FBB1773}"/>
    <cellStyle name="Millares 47 2 5 2" xfId="16798" xr:uid="{6A022D07-70B6-413E-8B5C-4456F5AE45A5}"/>
    <cellStyle name="Millares 47 2 5 2 2" xfId="21271" xr:uid="{D6F7588E-9668-4022-B994-C99788B3CC24}"/>
    <cellStyle name="Millares 47 2 5 2 2 2" xfId="30221" xr:uid="{EC0F3D0B-0554-4EF6-B98E-C40834956B71}"/>
    <cellStyle name="Millares 47 2 5 2 3" xfId="25748" xr:uid="{97A21283-9C31-477F-96A9-E12AEDA621B9}"/>
    <cellStyle name="Millares 47 2 5 3" xfId="19022" xr:uid="{87485075-1421-49FB-ADB0-723790F5365E}"/>
    <cellStyle name="Millares 47 2 5 3 2" xfId="27972" xr:uid="{B8796E73-4B10-4575-B578-A49017BFF921}"/>
    <cellStyle name="Millares 47 2 5 4" xfId="23499" xr:uid="{59CC1556-720F-4DA1-8DB3-23A6A2FF0243}"/>
    <cellStyle name="Millares 47 2 6" xfId="15681" xr:uid="{D617C131-6E22-4327-941A-63F48ECC9CA6}"/>
    <cellStyle name="Millares 47 2 6 2" xfId="20154" xr:uid="{37B423FC-39EF-4614-BC26-8F9289949813}"/>
    <cellStyle name="Millares 47 2 6 2 2" xfId="29104" xr:uid="{45DE200A-A8CD-4B6B-A785-9A2BEA348AC7}"/>
    <cellStyle name="Millares 47 2 6 3" xfId="24631" xr:uid="{BE183A21-0966-43E2-866A-0EB4A59E5E50}"/>
    <cellStyle name="Millares 47 2 7" xfId="17905" xr:uid="{EFC02706-1824-419D-9A28-6D0815605433}"/>
    <cellStyle name="Millares 47 2 7 2" xfId="26855" xr:uid="{8AAC7E06-4B22-43B0-9E0C-CF68A6E4BD0A}"/>
    <cellStyle name="Millares 47 2 8" xfId="22382" xr:uid="{71C60937-6BDE-49EA-AF03-D7B4DDFECEF6}"/>
    <cellStyle name="Millares 47 3" xfId="13499" xr:uid="{47EEE3B6-D1FD-49DE-A9C2-03E3B5B561E4}"/>
    <cellStyle name="Millares 47 3 2" xfId="13779" xr:uid="{07D8C1F4-9628-4D78-B3A8-4EB4B6D61599}"/>
    <cellStyle name="Millares 47 3 2 2" xfId="14333" xr:uid="{D9244379-2CCC-467A-8059-89F09C427C20}"/>
    <cellStyle name="Millares 47 3 2 2 2" xfId="15450" xr:uid="{6F4B228F-4744-41C2-A765-B78D5E29551E}"/>
    <cellStyle name="Millares 47 3 2 2 2 2" xfId="17699" xr:uid="{E4EDBC19-B3D7-4CC6-8BC3-A2B2BC3B4933}"/>
    <cellStyle name="Millares 47 3 2 2 2 2 2" xfId="22172" xr:uid="{583CE073-429D-42A7-AF84-806140AF1B85}"/>
    <cellStyle name="Millares 47 3 2 2 2 2 2 2" xfId="31122" xr:uid="{429E9C44-CFE7-4911-92DB-B03A65CAA2E6}"/>
    <cellStyle name="Millares 47 3 2 2 2 2 3" xfId="26649" xr:uid="{3F58F719-1EEC-4756-8D74-F8B43EA4C37F}"/>
    <cellStyle name="Millares 47 3 2 2 2 3" xfId="19923" xr:uid="{9E337CE4-B229-43BF-8FE9-C196F7413D9E}"/>
    <cellStyle name="Millares 47 3 2 2 2 3 2" xfId="28873" xr:uid="{107E3362-7D3C-420A-A778-44D5FA061889}"/>
    <cellStyle name="Millares 47 3 2 2 2 4" xfId="24400" xr:uid="{C75BE6FF-C980-4029-A20B-55ECD76421D4}"/>
    <cellStyle name="Millares 47 3 2 2 3" xfId="16582" xr:uid="{AE17EB86-A064-4660-9613-C01D18C8CA37}"/>
    <cellStyle name="Millares 47 3 2 2 3 2" xfId="21055" xr:uid="{E1941728-9A9D-486A-A626-156466227D7E}"/>
    <cellStyle name="Millares 47 3 2 2 3 2 2" xfId="30005" xr:uid="{2203FAB7-7476-4BCF-8179-69FC08DEDE92}"/>
    <cellStyle name="Millares 47 3 2 2 3 3" xfId="25532" xr:uid="{E1AC866C-E663-4E6F-AEDB-8D3B47D3EDCE}"/>
    <cellStyle name="Millares 47 3 2 2 4" xfId="18806" xr:uid="{0B351835-AC4E-473E-97D6-8C972281B0A7}"/>
    <cellStyle name="Millares 47 3 2 2 4 2" xfId="27756" xr:uid="{068D854A-FBE4-4C7A-AB88-8AD227A91A36}"/>
    <cellStyle name="Millares 47 3 2 2 5" xfId="23283" xr:uid="{63698CA1-B934-4D8D-9A78-5937871A2DAB}"/>
    <cellStyle name="Millares 47 3 2 3" xfId="14896" xr:uid="{C71083F7-D2E0-4C41-897E-8B63CC82273B}"/>
    <cellStyle name="Millares 47 3 2 3 2" xfId="17145" xr:uid="{D9631547-25E4-44DD-9603-C2019F42DE52}"/>
    <cellStyle name="Millares 47 3 2 3 2 2" xfId="21618" xr:uid="{D46D6B05-D7A2-488A-BCF4-5A5B4E5AC2D2}"/>
    <cellStyle name="Millares 47 3 2 3 2 2 2" xfId="30568" xr:uid="{999A5AF9-ADAA-41DD-986E-FA161B030FAB}"/>
    <cellStyle name="Millares 47 3 2 3 2 3" xfId="26095" xr:uid="{C66B5769-3F86-44A4-8F6D-64C06B3FFFCC}"/>
    <cellStyle name="Millares 47 3 2 3 3" xfId="19369" xr:uid="{6AEC187F-AAE8-4C89-9F1C-999399FEDF86}"/>
    <cellStyle name="Millares 47 3 2 3 3 2" xfId="28319" xr:uid="{1671F6F1-6F57-452D-88F0-3085CD36FC62}"/>
    <cellStyle name="Millares 47 3 2 3 4" xfId="23846" xr:uid="{CD0659C3-F739-45B0-B7FC-83E815B6EC1E}"/>
    <cellStyle name="Millares 47 3 2 4" xfId="16028" xr:uid="{443687F0-16BC-4571-9E70-8D914757D559}"/>
    <cellStyle name="Millares 47 3 2 4 2" xfId="20501" xr:uid="{8CCA4E8F-91FA-46D8-9538-C85EED43FD4C}"/>
    <cellStyle name="Millares 47 3 2 4 2 2" xfId="29451" xr:uid="{5194929B-5F60-4474-A489-FC6312B674B0}"/>
    <cellStyle name="Millares 47 3 2 4 3" xfId="24978" xr:uid="{0C5F1690-4ACE-44B1-A2B3-0EE7D7AB01FA}"/>
    <cellStyle name="Millares 47 3 2 5" xfId="18252" xr:uid="{084CAD62-9982-4C85-B392-116B28624926}"/>
    <cellStyle name="Millares 47 3 2 5 2" xfId="27202" xr:uid="{5A451890-35CC-4C02-BE3F-2745CED5826D}"/>
    <cellStyle name="Millares 47 3 2 6" xfId="22729" xr:uid="{5599C5FB-2AC6-4867-8155-15F729BB21F5}"/>
    <cellStyle name="Millares 47 3 3" xfId="14053" xr:uid="{E2370AA7-9EA9-461C-8C8A-85F251B706E8}"/>
    <cellStyle name="Millares 47 3 3 2" xfId="15170" xr:uid="{41281527-21FE-4887-9A0A-EDCE48AD5790}"/>
    <cellStyle name="Millares 47 3 3 2 2" xfId="17419" xr:uid="{509151C7-F2B5-4C3A-9AEA-09814D51435E}"/>
    <cellStyle name="Millares 47 3 3 2 2 2" xfId="21892" xr:uid="{56D4A8E6-BE31-454A-923E-81AB85680C6A}"/>
    <cellStyle name="Millares 47 3 3 2 2 2 2" xfId="30842" xr:uid="{F4F35C90-1F5C-4DA3-94BF-054D9D4DC46A}"/>
    <cellStyle name="Millares 47 3 3 2 2 3" xfId="26369" xr:uid="{38B8C47C-7384-41BF-B6B6-43773F108098}"/>
    <cellStyle name="Millares 47 3 3 2 3" xfId="19643" xr:uid="{52BE3503-A5AF-4A91-A403-0420EC9F6D98}"/>
    <cellStyle name="Millares 47 3 3 2 3 2" xfId="28593" xr:uid="{CB2CC108-628C-47DE-8CCD-926238073D5D}"/>
    <cellStyle name="Millares 47 3 3 2 4" xfId="24120" xr:uid="{5C87866F-C71B-48EF-84EE-E5D75C3CDB09}"/>
    <cellStyle name="Millares 47 3 3 3" xfId="16302" xr:uid="{DEDD363C-960D-43DE-9AF4-DF8826687B2D}"/>
    <cellStyle name="Millares 47 3 3 3 2" xfId="20775" xr:uid="{759F6CEC-9124-4709-8C5D-13E04B2EC731}"/>
    <cellStyle name="Millares 47 3 3 3 2 2" xfId="29725" xr:uid="{AB47AA53-3167-4816-AF0E-F21480576F90}"/>
    <cellStyle name="Millares 47 3 3 3 3" xfId="25252" xr:uid="{83DD19F2-76B9-4254-9692-B835741C1228}"/>
    <cellStyle name="Millares 47 3 3 4" xfId="18526" xr:uid="{64AB2193-4160-4E06-9DA1-3224D2B92C6E}"/>
    <cellStyle name="Millares 47 3 3 4 2" xfId="27476" xr:uid="{59EFF27D-AB57-4257-977B-39F8E85A0951}"/>
    <cellStyle name="Millares 47 3 3 5" xfId="23003" xr:uid="{FACF16EF-E43C-4B98-9A21-3D7FDA429865}"/>
    <cellStyle name="Millares 47 3 4" xfId="14616" xr:uid="{82B893D3-6083-4A54-9ACF-AEAF3C2D77F5}"/>
    <cellStyle name="Millares 47 3 4 2" xfId="16865" xr:uid="{D6D04EF8-8C8C-4662-AE4B-E7E83DF18136}"/>
    <cellStyle name="Millares 47 3 4 2 2" xfId="21338" xr:uid="{0FD07193-482A-4677-8652-56F86E91B726}"/>
    <cellStyle name="Millares 47 3 4 2 2 2" xfId="30288" xr:uid="{3BD84095-9F55-4893-AF75-75133B67B216}"/>
    <cellStyle name="Millares 47 3 4 2 3" xfId="25815" xr:uid="{41EE3533-D894-47EF-8D4C-12975C4B0DA6}"/>
    <cellStyle name="Millares 47 3 4 3" xfId="19089" xr:uid="{F0324906-A072-4CBC-BB2C-AE4AF77410FF}"/>
    <cellStyle name="Millares 47 3 4 3 2" xfId="28039" xr:uid="{BD0E6AD1-7EBB-4A5C-B3FE-B7A738BD4C4C}"/>
    <cellStyle name="Millares 47 3 4 4" xfId="23566" xr:uid="{4567D0B4-B31F-4F30-B0C2-07CE99F144A0}"/>
    <cellStyle name="Millares 47 3 5" xfId="15748" xr:uid="{E9ABECE3-0878-4E37-86F4-BC5900B3E243}"/>
    <cellStyle name="Millares 47 3 5 2" xfId="20221" xr:uid="{9B033094-E9DC-4355-A418-76C91A0EDFF7}"/>
    <cellStyle name="Millares 47 3 5 2 2" xfId="29171" xr:uid="{0561ED2B-8C99-45F2-A11E-C9490E04AB2D}"/>
    <cellStyle name="Millares 47 3 5 3" xfId="24698" xr:uid="{BAF1B7F8-F80D-4900-B290-AAD2BD13C564}"/>
    <cellStyle name="Millares 47 3 6" xfId="17972" xr:uid="{40E7FA61-DBF6-4623-8FD0-F4B2B333D52A}"/>
    <cellStyle name="Millares 47 3 6 2" xfId="26922" xr:uid="{22FC806F-EAC2-4F22-9DD8-40D2E5960349}"/>
    <cellStyle name="Millares 47 3 7" xfId="22449" xr:uid="{C95B8B59-D425-459E-B4CB-837EBFFB39D1}"/>
    <cellStyle name="Millares 47 4" xfId="13639" xr:uid="{4C28077E-7439-458B-9AFD-168858BDC202}"/>
    <cellStyle name="Millares 47 4 2" xfId="14193" xr:uid="{804993EC-3804-4B6F-85D0-AE73F13DCD19}"/>
    <cellStyle name="Millares 47 4 2 2" xfId="15310" xr:uid="{70BB24AF-22A8-4829-9326-9E2E2C30773E}"/>
    <cellStyle name="Millares 47 4 2 2 2" xfId="17559" xr:uid="{E016065A-01DA-4587-8F10-3F4039655020}"/>
    <cellStyle name="Millares 47 4 2 2 2 2" xfId="22032" xr:uid="{EBFBFC1E-CECD-45DE-9E72-D4C5B562654C}"/>
    <cellStyle name="Millares 47 4 2 2 2 2 2" xfId="30982" xr:uid="{0B4607FB-4A39-4047-9798-49086099E311}"/>
    <cellStyle name="Millares 47 4 2 2 2 3" xfId="26509" xr:uid="{4CB57AB3-C88C-4500-B126-159473D7F73E}"/>
    <cellStyle name="Millares 47 4 2 2 3" xfId="19783" xr:uid="{B0A2ACCD-8C56-4CD3-BA2B-2B9A82945973}"/>
    <cellStyle name="Millares 47 4 2 2 3 2" xfId="28733" xr:uid="{2E013EEA-0E62-41CF-86E4-108545C0EAB0}"/>
    <cellStyle name="Millares 47 4 2 2 4" xfId="24260" xr:uid="{9E9C033E-7B12-479C-8468-1E88B90F3625}"/>
    <cellStyle name="Millares 47 4 2 3" xfId="16442" xr:uid="{1FA0BA6B-1F91-4B7F-875D-B4F2D457DBC7}"/>
    <cellStyle name="Millares 47 4 2 3 2" xfId="20915" xr:uid="{1F0EDA38-05ED-4F58-8CA9-80760BB22A60}"/>
    <cellStyle name="Millares 47 4 2 3 2 2" xfId="29865" xr:uid="{FF678DF5-165C-4EE4-88EB-24C1C4711551}"/>
    <cellStyle name="Millares 47 4 2 3 3" xfId="25392" xr:uid="{47B37502-B4FD-418F-9FBF-14EDA14FC71A}"/>
    <cellStyle name="Millares 47 4 2 4" xfId="18666" xr:uid="{E646FF4B-2447-403F-9943-86F5675B5627}"/>
    <cellStyle name="Millares 47 4 2 4 2" xfId="27616" xr:uid="{288AACA5-5F2E-4BD6-8FB1-0179571E71E9}"/>
    <cellStyle name="Millares 47 4 2 5" xfId="23143" xr:uid="{70859BAB-C132-4C27-868F-1555C9AD2A11}"/>
    <cellStyle name="Millares 47 4 3" xfId="14756" xr:uid="{F1888D41-7C81-4F96-B934-A99C467029A3}"/>
    <cellStyle name="Millares 47 4 3 2" xfId="17005" xr:uid="{73CF9CB9-9B6F-46F5-B263-1EE81A711ABF}"/>
    <cellStyle name="Millares 47 4 3 2 2" xfId="21478" xr:uid="{046B722E-85B8-46D1-9E39-2537DA3FAD48}"/>
    <cellStyle name="Millares 47 4 3 2 2 2" xfId="30428" xr:uid="{7E2E6397-4693-4C4C-9F10-26EEFF9B0CD0}"/>
    <cellStyle name="Millares 47 4 3 2 3" xfId="25955" xr:uid="{9D74B132-50EE-436F-80EA-0048853D6EC4}"/>
    <cellStyle name="Millares 47 4 3 3" xfId="19229" xr:uid="{7FAADE8E-5B39-47F4-964F-47C11DDF7960}"/>
    <cellStyle name="Millares 47 4 3 3 2" xfId="28179" xr:uid="{CF02D394-47FA-41D5-BEA5-6BD16A113F2B}"/>
    <cellStyle name="Millares 47 4 3 4" xfId="23706" xr:uid="{72EC4C87-0259-4495-81CD-AD89AB0D706C}"/>
    <cellStyle name="Millares 47 4 4" xfId="15888" xr:uid="{9CEA5F7A-6101-48FC-8B74-AC1BBCBCAB6C}"/>
    <cellStyle name="Millares 47 4 4 2" xfId="20361" xr:uid="{560F0A9B-9D6D-4682-95ED-C17D9791FBA8}"/>
    <cellStyle name="Millares 47 4 4 2 2" xfId="29311" xr:uid="{180F3515-8DC3-4AF7-AD30-332FACBC1BC8}"/>
    <cellStyle name="Millares 47 4 4 3" xfId="24838" xr:uid="{8237635B-20F3-4B75-8060-70B04E408B91}"/>
    <cellStyle name="Millares 47 4 5" xfId="18112" xr:uid="{B8DF5CAB-53BC-450B-84F0-F6C19523D7EA}"/>
    <cellStyle name="Millares 47 4 5 2" xfId="27062" xr:uid="{734F1103-3B31-4171-8DE4-3ED7C82B7562}"/>
    <cellStyle name="Millares 47 4 6" xfId="22589" xr:uid="{EA424F61-7B38-4C83-A90E-D81D962A7BDE}"/>
    <cellStyle name="Millares 47 5" xfId="13913" xr:uid="{AA50C44D-A9C8-45DB-A740-BEB7889565B2}"/>
    <cellStyle name="Millares 47 5 2" xfId="15030" xr:uid="{B231B989-E9A9-4576-9667-6484594BEDDE}"/>
    <cellStyle name="Millares 47 5 2 2" xfId="17279" xr:uid="{4AEE2DA7-0CFA-47DF-8FD6-75BFD2302E46}"/>
    <cellStyle name="Millares 47 5 2 2 2" xfId="21752" xr:uid="{BD49F9C1-3A62-48D7-905E-24302BF662B2}"/>
    <cellStyle name="Millares 47 5 2 2 2 2" xfId="30702" xr:uid="{54801BC3-2939-41A8-B3C2-34BABF0675E7}"/>
    <cellStyle name="Millares 47 5 2 2 3" xfId="26229" xr:uid="{2CEB5E4C-186C-4673-A62A-AE51C7BD5F14}"/>
    <cellStyle name="Millares 47 5 2 3" xfId="19503" xr:uid="{C688147D-7774-43F5-AE96-D742440FB6B2}"/>
    <cellStyle name="Millares 47 5 2 3 2" xfId="28453" xr:uid="{4142C358-ED85-4B26-ADC9-E1AE50C8E46F}"/>
    <cellStyle name="Millares 47 5 2 4" xfId="23980" xr:uid="{C8C4077D-DD2D-495D-A155-9F15E73AB824}"/>
    <cellStyle name="Millares 47 5 3" xfId="16162" xr:uid="{2B85661E-8C71-432E-87D7-CC1B0432D1D0}"/>
    <cellStyle name="Millares 47 5 3 2" xfId="20635" xr:uid="{99EC0F92-8163-4E5C-BAF5-BD065F0B6F7B}"/>
    <cellStyle name="Millares 47 5 3 2 2" xfId="29585" xr:uid="{0210210F-1079-44CC-A298-9F30DF048DA2}"/>
    <cellStyle name="Millares 47 5 3 3" xfId="25112" xr:uid="{A8F4BDFD-B06A-401A-9960-D5282B5C4C32}"/>
    <cellStyle name="Millares 47 5 4" xfId="18386" xr:uid="{D202416B-F1D1-41A6-91E1-D6AE22C84364}"/>
    <cellStyle name="Millares 47 5 4 2" xfId="27336" xr:uid="{4419131B-3DF4-4A00-A3D6-9A29AA54DDB8}"/>
    <cellStyle name="Millares 47 5 5" xfId="22863" xr:uid="{08F68613-57B8-42F8-89E6-616D6AE90076}"/>
    <cellStyle name="Millares 47 6" xfId="14476" xr:uid="{69B740C8-CD65-46CC-90EE-0E7E4D2015A0}"/>
    <cellStyle name="Millares 47 6 2" xfId="16725" xr:uid="{A9832987-D5D4-497F-BE93-9FF0C15D50B4}"/>
    <cellStyle name="Millares 47 6 2 2" xfId="21198" xr:uid="{77480502-55B8-436C-9F56-32C1F010B4B9}"/>
    <cellStyle name="Millares 47 6 2 2 2" xfId="30148" xr:uid="{06717647-A40D-4C77-B898-2F200C0184DA}"/>
    <cellStyle name="Millares 47 6 2 3" xfId="25675" xr:uid="{9C37F2D2-FAF6-484D-BDBD-0AE25E4D3F83}"/>
    <cellStyle name="Millares 47 6 3" xfId="18949" xr:uid="{6E8C8417-A071-42AE-BB74-20322E6E0A6D}"/>
    <cellStyle name="Millares 47 6 3 2" xfId="27899" xr:uid="{8BA95A57-C76D-49FB-B991-9F925F6A0367}"/>
    <cellStyle name="Millares 47 6 4" xfId="23426" xr:uid="{8F050BDF-1F77-4B6C-B34C-C575621B1546}"/>
    <cellStyle name="Millares 47 7" xfId="15608" xr:uid="{C27FA837-28F8-4726-8CB6-90A6F4E71362}"/>
    <cellStyle name="Millares 47 7 2" xfId="20081" xr:uid="{73E36F43-B403-4931-91A6-EB696D1D2920}"/>
    <cellStyle name="Millares 47 7 2 2" xfId="29031" xr:uid="{E3B62DC1-A2C2-4819-ABBE-EB48E75391F3}"/>
    <cellStyle name="Millares 47 7 3" xfId="24558" xr:uid="{7A0F4217-F177-4A1F-8E00-283952D9E256}"/>
    <cellStyle name="Millares 47 8" xfId="17832" xr:uid="{1A42F760-81E7-4B46-A64E-C76771A964A3}"/>
    <cellStyle name="Millares 47 8 2" xfId="26782" xr:uid="{0F44F2CA-FE1C-4F5D-99B7-5CDBD391D91B}"/>
    <cellStyle name="Millares 47 9" xfId="22309" xr:uid="{952744B5-D6A7-467B-9838-60F7C518C40F}"/>
    <cellStyle name="Millares 48" xfId="13384" xr:uid="{1F008CFD-0997-40E0-BD61-65C98C7E9E91}"/>
    <cellStyle name="Millares 48 2" xfId="13457" xr:uid="{5024738D-BC75-4834-B504-5B905A316B7A}"/>
    <cellStyle name="Millares 48 2 2" xfId="13597" xr:uid="{B55F9535-2401-4712-9166-034A046917EC}"/>
    <cellStyle name="Millares 48 2 2 2" xfId="13877" xr:uid="{1AEF4195-7F52-4075-9C66-30ABF23E0B53}"/>
    <cellStyle name="Millares 48 2 2 2 2" xfId="14431" xr:uid="{D6BAEBF3-E77A-4A4D-9553-0949A226FEC7}"/>
    <cellStyle name="Millares 48 2 2 2 2 2" xfId="15548" xr:uid="{C6FECE8B-BA36-48B8-90AC-23205B612126}"/>
    <cellStyle name="Millares 48 2 2 2 2 2 2" xfId="17797" xr:uid="{9AAF6DBA-6186-4F29-ADE8-7BBE30515F97}"/>
    <cellStyle name="Millares 48 2 2 2 2 2 2 2" xfId="22270" xr:uid="{F16C2C8D-B13B-4A77-B574-BDB677852FF9}"/>
    <cellStyle name="Millares 48 2 2 2 2 2 2 2 2" xfId="31220" xr:uid="{0AF8F818-83BA-41AC-8015-07DB1B4E1FBC}"/>
    <cellStyle name="Millares 48 2 2 2 2 2 2 3" xfId="26747" xr:uid="{6994B864-CEAB-4C73-9020-676BB21E4162}"/>
    <cellStyle name="Millares 48 2 2 2 2 2 3" xfId="20021" xr:uid="{B7B4D896-A328-44C9-B084-3E02E070E072}"/>
    <cellStyle name="Millares 48 2 2 2 2 2 3 2" xfId="28971" xr:uid="{67460AED-6560-4806-9539-DF1F5CBCFF51}"/>
    <cellStyle name="Millares 48 2 2 2 2 2 4" xfId="24498" xr:uid="{19AAF20D-1443-4E46-89E2-2A339365C066}"/>
    <cellStyle name="Millares 48 2 2 2 2 3" xfId="16680" xr:uid="{29F59C72-2358-4A47-8BAB-635B62492596}"/>
    <cellStyle name="Millares 48 2 2 2 2 3 2" xfId="21153" xr:uid="{35931BB8-5F92-411D-A390-9998F078CD49}"/>
    <cellStyle name="Millares 48 2 2 2 2 3 2 2" xfId="30103" xr:uid="{BBE41E06-D338-40EB-863F-EA30C1E1C965}"/>
    <cellStyle name="Millares 48 2 2 2 2 3 3" xfId="25630" xr:uid="{8DFAD811-B703-4837-818C-2263E3FD6C8E}"/>
    <cellStyle name="Millares 48 2 2 2 2 4" xfId="18904" xr:uid="{B3681263-69FD-4671-A206-8DB26B910582}"/>
    <cellStyle name="Millares 48 2 2 2 2 4 2" xfId="27854" xr:uid="{EED40A22-EDF4-4C0C-8AE0-8AA60743ABC4}"/>
    <cellStyle name="Millares 48 2 2 2 2 5" xfId="23381" xr:uid="{F8DF6B9C-4583-4A69-87AE-8507F3E3302E}"/>
    <cellStyle name="Millares 48 2 2 2 3" xfId="14994" xr:uid="{46C431B3-6E4C-4BC7-A9EF-58F8F8783640}"/>
    <cellStyle name="Millares 48 2 2 2 3 2" xfId="17243" xr:uid="{90CAB743-47C3-47AB-9822-3204882FFCF4}"/>
    <cellStyle name="Millares 48 2 2 2 3 2 2" xfId="21716" xr:uid="{44AAD9C1-0D15-4737-9018-C31C646A0139}"/>
    <cellStyle name="Millares 48 2 2 2 3 2 2 2" xfId="30666" xr:uid="{BE18B459-39C2-47F0-B9E6-D917DB84BCFC}"/>
    <cellStyle name="Millares 48 2 2 2 3 2 3" xfId="26193" xr:uid="{C321A773-C43D-4C4B-A424-79A7EF3C64BE}"/>
    <cellStyle name="Millares 48 2 2 2 3 3" xfId="19467" xr:uid="{341A6FF7-B253-48E2-A0F7-49B84340CF46}"/>
    <cellStyle name="Millares 48 2 2 2 3 3 2" xfId="28417" xr:uid="{AAF136E6-1DF5-4799-8A00-5103AB316DA4}"/>
    <cellStyle name="Millares 48 2 2 2 3 4" xfId="23944" xr:uid="{569A1DF2-CA48-4C4B-B2DC-C625D54E5000}"/>
    <cellStyle name="Millares 48 2 2 2 4" xfId="16126" xr:uid="{C4C2250C-18A8-4F1C-ABDC-8CE2D0AA3A74}"/>
    <cellStyle name="Millares 48 2 2 2 4 2" xfId="20599" xr:uid="{9FE06FF3-8782-4F42-8211-82942A0351AD}"/>
    <cellStyle name="Millares 48 2 2 2 4 2 2" xfId="29549" xr:uid="{73A20F44-6662-4C2D-9ED2-3183E133565D}"/>
    <cellStyle name="Millares 48 2 2 2 4 3" xfId="25076" xr:uid="{1CD540FC-AF28-4255-A035-215E4CD5D628}"/>
    <cellStyle name="Millares 48 2 2 2 5" xfId="18350" xr:uid="{4CEAE50B-0338-424E-B92E-4A9DBD10AAC2}"/>
    <cellStyle name="Millares 48 2 2 2 5 2" xfId="27300" xr:uid="{FE594934-7773-44F2-9198-4E14D1B85951}"/>
    <cellStyle name="Millares 48 2 2 2 6" xfId="22827" xr:uid="{652C36AA-4196-46C2-9777-C484419A81F2}"/>
    <cellStyle name="Millares 48 2 2 3" xfId="14151" xr:uid="{3E81F033-8E87-40BA-A6FF-0B4376EF8BA3}"/>
    <cellStyle name="Millares 48 2 2 3 2" xfId="15268" xr:uid="{F017836F-783E-4A43-88A4-542462243D67}"/>
    <cellStyle name="Millares 48 2 2 3 2 2" xfId="17517" xr:uid="{CDB0F1A6-0B95-4A54-B5C8-B8E7655F7C75}"/>
    <cellStyle name="Millares 48 2 2 3 2 2 2" xfId="21990" xr:uid="{672A3B0B-6C2D-454E-A2AE-79F5112FE5F8}"/>
    <cellStyle name="Millares 48 2 2 3 2 2 2 2" xfId="30940" xr:uid="{8E6CC11D-E94A-49AD-9296-5BDBF0B5E29C}"/>
    <cellStyle name="Millares 48 2 2 3 2 2 3" xfId="26467" xr:uid="{77E1C33E-B694-41E9-B1DD-F8906FA2187E}"/>
    <cellStyle name="Millares 48 2 2 3 2 3" xfId="19741" xr:uid="{BC53F0B2-EBE2-47E7-8778-D005DCE18791}"/>
    <cellStyle name="Millares 48 2 2 3 2 3 2" xfId="28691" xr:uid="{68CCBFAA-1DA6-4B41-A333-96121DEE591F}"/>
    <cellStyle name="Millares 48 2 2 3 2 4" xfId="24218" xr:uid="{DD4F9389-171C-4490-A227-ACFB321E9CFE}"/>
    <cellStyle name="Millares 48 2 2 3 3" xfId="16400" xr:uid="{9508D8BC-24D2-44EA-A26A-36F384AD5A10}"/>
    <cellStyle name="Millares 48 2 2 3 3 2" xfId="20873" xr:uid="{F74605C4-FEEB-483F-9B3E-A0425F767197}"/>
    <cellStyle name="Millares 48 2 2 3 3 2 2" xfId="29823" xr:uid="{8D603C55-DB29-436E-AF94-83374782FB59}"/>
    <cellStyle name="Millares 48 2 2 3 3 3" xfId="25350" xr:uid="{B171B43B-8875-4005-BA60-0503D5312FE6}"/>
    <cellStyle name="Millares 48 2 2 3 4" xfId="18624" xr:uid="{BEDBAFF6-4256-4D68-97B3-4D5A28D1FAA3}"/>
    <cellStyle name="Millares 48 2 2 3 4 2" xfId="27574" xr:uid="{7BBA1016-18F2-4738-A128-B10AC89D3FCA}"/>
    <cellStyle name="Millares 48 2 2 3 5" xfId="23101" xr:uid="{6A7E4913-F203-4EBF-9BCE-6B56E0E0285A}"/>
    <cellStyle name="Millares 48 2 2 4" xfId="14714" xr:uid="{0487EBE2-9337-413C-982C-C527DCEC8EEE}"/>
    <cellStyle name="Millares 48 2 2 4 2" xfId="16963" xr:uid="{09FDED52-61D9-4AC0-8FFB-35F60D5A2863}"/>
    <cellStyle name="Millares 48 2 2 4 2 2" xfId="21436" xr:uid="{8B685849-89B0-41FA-94EB-7D02951CC9D3}"/>
    <cellStyle name="Millares 48 2 2 4 2 2 2" xfId="30386" xr:uid="{5FDEE01E-C26E-45ED-A9D8-33C9956A5BD2}"/>
    <cellStyle name="Millares 48 2 2 4 2 3" xfId="25913" xr:uid="{AFF30782-C1D1-498B-B2A2-B072547BB1AF}"/>
    <cellStyle name="Millares 48 2 2 4 3" xfId="19187" xr:uid="{C4A41822-0F89-42AB-9651-63ED28A28A81}"/>
    <cellStyle name="Millares 48 2 2 4 3 2" xfId="28137" xr:uid="{2FFFA7B2-740C-4C66-BBE2-62869D25CDBB}"/>
    <cellStyle name="Millares 48 2 2 4 4" xfId="23664" xr:uid="{CCF9446A-9477-4309-AE27-0B2C527AC577}"/>
    <cellStyle name="Millares 48 2 2 5" xfId="15846" xr:uid="{16E4468B-336C-49A0-B9CB-428DE69A365D}"/>
    <cellStyle name="Millares 48 2 2 5 2" xfId="20319" xr:uid="{DBB9F815-E236-406A-BA94-E9DC6A74D07A}"/>
    <cellStyle name="Millares 48 2 2 5 2 2" xfId="29269" xr:uid="{A5E4D05B-BA08-4C79-BD6E-0D92BC3CBE8D}"/>
    <cellStyle name="Millares 48 2 2 5 3" xfId="24796" xr:uid="{023B1716-E125-475F-B604-AFC281ACC469}"/>
    <cellStyle name="Millares 48 2 2 6" xfId="18070" xr:uid="{FA8570B8-5424-4EFF-A365-15A4139BBCB6}"/>
    <cellStyle name="Millares 48 2 2 6 2" xfId="27020" xr:uid="{C32A1671-3AAA-4D85-844F-6FD2AFD3AD34}"/>
    <cellStyle name="Millares 48 2 2 7" xfId="22547" xr:uid="{D90EC70C-823D-44FB-A601-205846449ED6}"/>
    <cellStyle name="Millares 48 2 3" xfId="13737" xr:uid="{237A60B3-46E9-481E-B0AE-586626D35C2A}"/>
    <cellStyle name="Millares 48 2 3 2" xfId="14291" xr:uid="{9E8EA51C-246B-4D44-AC5B-CD98F4642318}"/>
    <cellStyle name="Millares 48 2 3 2 2" xfId="15408" xr:uid="{2B46FEA3-26B3-4E6C-A78E-1A85509DAD7A}"/>
    <cellStyle name="Millares 48 2 3 2 2 2" xfId="17657" xr:uid="{3737C2A7-C528-4377-9025-2AA392D09909}"/>
    <cellStyle name="Millares 48 2 3 2 2 2 2" xfId="22130" xr:uid="{AEB914C3-EBD6-4FAF-998B-48BD631224DC}"/>
    <cellStyle name="Millares 48 2 3 2 2 2 2 2" xfId="31080" xr:uid="{9B66028D-59A6-4B9D-8E00-078B2EB11B4B}"/>
    <cellStyle name="Millares 48 2 3 2 2 2 3" xfId="26607" xr:uid="{B2A9FFE9-FFEA-496E-84DA-AFEF0B0DB07E}"/>
    <cellStyle name="Millares 48 2 3 2 2 3" xfId="19881" xr:uid="{D0544C94-2C26-4B02-9A4F-BDA9EF9BE33C}"/>
    <cellStyle name="Millares 48 2 3 2 2 3 2" xfId="28831" xr:uid="{2C0F28EA-256F-4A79-8048-8130C777A9C5}"/>
    <cellStyle name="Millares 48 2 3 2 2 4" xfId="24358" xr:uid="{F27EC2C6-6152-404F-819E-85592DAC826D}"/>
    <cellStyle name="Millares 48 2 3 2 3" xfId="16540" xr:uid="{414A1E5D-048B-446C-875E-16EA9B74CA6E}"/>
    <cellStyle name="Millares 48 2 3 2 3 2" xfId="21013" xr:uid="{1C7ABE69-37BD-41A7-828D-06CCC27D864C}"/>
    <cellStyle name="Millares 48 2 3 2 3 2 2" xfId="29963" xr:uid="{F78AAA4D-89A4-4CBA-9CBB-580118C9AC4D}"/>
    <cellStyle name="Millares 48 2 3 2 3 3" xfId="25490" xr:uid="{D02398EF-E0A3-44CD-AF46-7923CBE5059B}"/>
    <cellStyle name="Millares 48 2 3 2 4" xfId="18764" xr:uid="{AE9E753E-8920-412B-A369-F95ADB480FCA}"/>
    <cellStyle name="Millares 48 2 3 2 4 2" xfId="27714" xr:uid="{26F08C34-85A7-409C-98B9-4BF9AFDE2127}"/>
    <cellStyle name="Millares 48 2 3 2 5" xfId="23241" xr:uid="{CFF4B010-6C95-4E8E-B178-CDCAD5280020}"/>
    <cellStyle name="Millares 48 2 3 3" xfId="14854" xr:uid="{A6A7179B-87B6-497C-86CC-A11CBC2A1B3B}"/>
    <cellStyle name="Millares 48 2 3 3 2" xfId="17103" xr:uid="{ACC11B97-0645-4FCE-B983-B4061E2A5353}"/>
    <cellStyle name="Millares 48 2 3 3 2 2" xfId="21576" xr:uid="{DDDC2E69-57F8-474C-AE19-D55999202BCF}"/>
    <cellStyle name="Millares 48 2 3 3 2 2 2" xfId="30526" xr:uid="{F2F85169-B77F-49B4-9B5E-F3CA86B4A1C2}"/>
    <cellStyle name="Millares 48 2 3 3 2 3" xfId="26053" xr:uid="{2F4FD62C-B858-4B90-8133-E86AD15755A1}"/>
    <cellStyle name="Millares 48 2 3 3 3" xfId="19327" xr:uid="{1E433B0F-44AB-4E89-B24F-5E3336B97F96}"/>
    <cellStyle name="Millares 48 2 3 3 3 2" xfId="28277" xr:uid="{88365063-13D7-44FC-B414-E722BEE7FD1F}"/>
    <cellStyle name="Millares 48 2 3 3 4" xfId="23804" xr:uid="{CD5204C3-B53F-41F9-B2AF-E001F57C6660}"/>
    <cellStyle name="Millares 48 2 3 4" xfId="15986" xr:uid="{32AADAC2-4A82-4CFD-8CF2-A93873DC614D}"/>
    <cellStyle name="Millares 48 2 3 4 2" xfId="20459" xr:uid="{2DDC43B4-F8E4-41DB-A10C-AB386EE1C202}"/>
    <cellStyle name="Millares 48 2 3 4 2 2" xfId="29409" xr:uid="{6E30F972-8CE5-4EB8-8A4E-AECA77B4011B}"/>
    <cellStyle name="Millares 48 2 3 4 3" xfId="24936" xr:uid="{B4CA870D-9F39-4AC5-8B13-B77D30104491}"/>
    <cellStyle name="Millares 48 2 3 5" xfId="18210" xr:uid="{C0BD7499-6DCE-4051-A67B-ED4946E0AF80}"/>
    <cellStyle name="Millares 48 2 3 5 2" xfId="27160" xr:uid="{1B2BA162-C077-4FB1-9E11-5D8AE82BC5C1}"/>
    <cellStyle name="Millares 48 2 3 6" xfId="22687" xr:uid="{877A564A-1718-4FDE-BEA0-0591176DED13}"/>
    <cellStyle name="Millares 48 2 4" xfId="14011" xr:uid="{4963E8C7-3F30-4C3A-A955-E3C7A53D9367}"/>
    <cellStyle name="Millares 48 2 4 2" xfId="15128" xr:uid="{6E8E4B24-A191-4114-BCE0-2D83EC1DCC43}"/>
    <cellStyle name="Millares 48 2 4 2 2" xfId="17377" xr:uid="{21DA0C53-96B1-478F-AFD9-30C0459CF02B}"/>
    <cellStyle name="Millares 48 2 4 2 2 2" xfId="21850" xr:uid="{1BFA6542-0C96-47A4-B377-963498748782}"/>
    <cellStyle name="Millares 48 2 4 2 2 2 2" xfId="30800" xr:uid="{90E94941-BF50-4580-91E8-6D65FCF37F45}"/>
    <cellStyle name="Millares 48 2 4 2 2 3" xfId="26327" xr:uid="{9FE39428-EE30-444C-911E-7033596B7CA0}"/>
    <cellStyle name="Millares 48 2 4 2 3" xfId="19601" xr:uid="{3C3AAD76-497A-4805-8A34-D42757C1400F}"/>
    <cellStyle name="Millares 48 2 4 2 3 2" xfId="28551" xr:uid="{03651A8F-42ED-432E-BBA3-84AC959840D0}"/>
    <cellStyle name="Millares 48 2 4 2 4" xfId="24078" xr:uid="{EF812379-4E24-411B-8144-95FC44C67287}"/>
    <cellStyle name="Millares 48 2 4 3" xfId="16260" xr:uid="{B3D3F291-AEB8-4CA0-87EB-6BF07F9558B2}"/>
    <cellStyle name="Millares 48 2 4 3 2" xfId="20733" xr:uid="{F4EA68E6-5B94-4725-BBB9-C92518E8022C}"/>
    <cellStyle name="Millares 48 2 4 3 2 2" xfId="29683" xr:uid="{CAD538A8-86CC-42B4-92A9-290605A501B0}"/>
    <cellStyle name="Millares 48 2 4 3 3" xfId="25210" xr:uid="{ECA663B2-E3CB-4B39-A7E1-F492A0322867}"/>
    <cellStyle name="Millares 48 2 4 4" xfId="18484" xr:uid="{18DFEA26-8E38-4E11-AB0B-5C62778A9BB8}"/>
    <cellStyle name="Millares 48 2 4 4 2" xfId="27434" xr:uid="{77BA7BD5-8FA8-4A86-9CBA-2BD87DF641F9}"/>
    <cellStyle name="Millares 48 2 4 5" xfId="22961" xr:uid="{D72952C6-5CBC-4E55-BF5E-E3BD65A3A6C5}"/>
    <cellStyle name="Millares 48 2 5" xfId="14574" xr:uid="{91FB5830-C4EE-4F3E-A314-1AD5960A4FE7}"/>
    <cellStyle name="Millares 48 2 5 2" xfId="16823" xr:uid="{98887B55-80B3-4ADE-BC62-0C25BC28D055}"/>
    <cellStyle name="Millares 48 2 5 2 2" xfId="21296" xr:uid="{25C6A1F6-320B-4939-8D71-9D08DE7EF289}"/>
    <cellStyle name="Millares 48 2 5 2 2 2" xfId="30246" xr:uid="{DD5FBDDC-FD65-4C7C-B0E7-E2F194C55375}"/>
    <cellStyle name="Millares 48 2 5 2 3" xfId="25773" xr:uid="{3CA1EFAA-30EE-4DDE-BEE7-572D9F688983}"/>
    <cellStyle name="Millares 48 2 5 3" xfId="19047" xr:uid="{C93EC12F-2772-4F67-9357-00D2BD5A9B80}"/>
    <cellStyle name="Millares 48 2 5 3 2" xfId="27997" xr:uid="{4CF62C1D-F935-46D8-8EAC-EBD282D507F8}"/>
    <cellStyle name="Millares 48 2 5 4" xfId="23524" xr:uid="{3E5B39F6-8B47-4A00-8CE8-CD13C2F67960}"/>
    <cellStyle name="Millares 48 2 6" xfId="15706" xr:uid="{BF888A6F-E830-42E4-A79F-3397B0E7389D}"/>
    <cellStyle name="Millares 48 2 6 2" xfId="20179" xr:uid="{0A303760-3EDB-4C5A-80B7-7D72C5BCB386}"/>
    <cellStyle name="Millares 48 2 6 2 2" xfId="29129" xr:uid="{4DD686B9-FA6C-4884-8B4C-5F4218453FAA}"/>
    <cellStyle name="Millares 48 2 6 3" xfId="24656" xr:uid="{FF24CD9A-C0C7-4777-A24E-DD46A3E6510D}"/>
    <cellStyle name="Millares 48 2 7" xfId="17930" xr:uid="{13D5C95B-3882-4701-B904-8C690737AE02}"/>
    <cellStyle name="Millares 48 2 7 2" xfId="26880" xr:uid="{D990D3D3-8D24-42DB-BC1A-21A0DCF62D7A}"/>
    <cellStyle name="Millares 48 2 8" xfId="22407" xr:uid="{64AE02A3-B9D9-45C2-BDBD-A08391C78908}"/>
    <cellStyle name="Millares 48 3" xfId="13524" xr:uid="{977CCE07-F713-427D-A296-51521F3A76CC}"/>
    <cellStyle name="Millares 48 3 2" xfId="13804" xr:uid="{6F921918-7A66-4658-B9D9-C4432A9890BD}"/>
    <cellStyle name="Millares 48 3 2 2" xfId="14358" xr:uid="{59BB55CC-473D-46C5-AC44-1FE6AFCCA902}"/>
    <cellStyle name="Millares 48 3 2 2 2" xfId="15475" xr:uid="{CFCBF663-EB0D-411B-B356-61A6B2192351}"/>
    <cellStyle name="Millares 48 3 2 2 2 2" xfId="17724" xr:uid="{51D0CF97-0C81-4388-BC6A-6B256EC2C9DB}"/>
    <cellStyle name="Millares 48 3 2 2 2 2 2" xfId="22197" xr:uid="{4C2E5517-5BB5-40E5-A008-D541377444DC}"/>
    <cellStyle name="Millares 48 3 2 2 2 2 2 2" xfId="31147" xr:uid="{8BF65DA0-6C71-4B7C-9137-A2B49165E157}"/>
    <cellStyle name="Millares 48 3 2 2 2 2 3" xfId="26674" xr:uid="{69A5E96C-4761-49B5-908D-DFC6B4B78BE2}"/>
    <cellStyle name="Millares 48 3 2 2 2 3" xfId="19948" xr:uid="{962D2F27-7F43-4A1D-924B-ADCAD639187B}"/>
    <cellStyle name="Millares 48 3 2 2 2 3 2" xfId="28898" xr:uid="{0937248D-24CA-444A-80EF-E7BFB5FB6352}"/>
    <cellStyle name="Millares 48 3 2 2 2 4" xfId="24425" xr:uid="{30DCD734-2DCE-4FC1-9B30-1F7852490E89}"/>
    <cellStyle name="Millares 48 3 2 2 3" xfId="16607" xr:uid="{7F7CB5BC-3D0F-4A8D-9862-D312CD92EAC1}"/>
    <cellStyle name="Millares 48 3 2 2 3 2" xfId="21080" xr:uid="{A9726AE7-1B93-491E-93BD-3BFF8545B31C}"/>
    <cellStyle name="Millares 48 3 2 2 3 2 2" xfId="30030" xr:uid="{A799D083-0B0E-4936-8245-1560D3840FDB}"/>
    <cellStyle name="Millares 48 3 2 2 3 3" xfId="25557" xr:uid="{288516CA-7A6F-4137-9A75-A64FC56A6EC6}"/>
    <cellStyle name="Millares 48 3 2 2 4" xfId="18831" xr:uid="{C071FD63-05DE-4AEE-9038-A940664E654B}"/>
    <cellStyle name="Millares 48 3 2 2 4 2" xfId="27781" xr:uid="{D9268324-590D-4983-B868-0FA61CAF6008}"/>
    <cellStyle name="Millares 48 3 2 2 5" xfId="23308" xr:uid="{6CDAFC45-D1A6-402D-B37B-22F90A27959C}"/>
    <cellStyle name="Millares 48 3 2 3" xfId="14921" xr:uid="{0297ECB4-8C56-46AA-A46C-720D10E70942}"/>
    <cellStyle name="Millares 48 3 2 3 2" xfId="17170" xr:uid="{5E102DFA-9E3E-43E8-AAF3-C861752496EF}"/>
    <cellStyle name="Millares 48 3 2 3 2 2" xfId="21643" xr:uid="{7577F331-98C7-499F-AB4A-8DD272844FBA}"/>
    <cellStyle name="Millares 48 3 2 3 2 2 2" xfId="30593" xr:uid="{7CE5ADA2-456E-4F87-A674-829E77758DDF}"/>
    <cellStyle name="Millares 48 3 2 3 2 3" xfId="26120" xr:uid="{F2716189-C003-4FE6-A956-943B2CE887C9}"/>
    <cellStyle name="Millares 48 3 2 3 3" xfId="19394" xr:uid="{E3A4797E-A263-4FCF-8EDE-40F07C413B46}"/>
    <cellStyle name="Millares 48 3 2 3 3 2" xfId="28344" xr:uid="{4BB237CE-F723-4946-8D63-F9305693DA26}"/>
    <cellStyle name="Millares 48 3 2 3 4" xfId="23871" xr:uid="{40C927A0-3100-4F6F-9A29-ECDB49A8293C}"/>
    <cellStyle name="Millares 48 3 2 4" xfId="16053" xr:uid="{C0DF3D32-F02C-44F1-BACD-994DB2966879}"/>
    <cellStyle name="Millares 48 3 2 4 2" xfId="20526" xr:uid="{4E99799A-2C46-4076-A096-0078FCA0E9C1}"/>
    <cellStyle name="Millares 48 3 2 4 2 2" xfId="29476" xr:uid="{301EF0CF-E220-478B-B7AF-80B7D354D07B}"/>
    <cellStyle name="Millares 48 3 2 4 3" xfId="25003" xr:uid="{92B3A493-3AE7-4B30-A871-6471376084D2}"/>
    <cellStyle name="Millares 48 3 2 5" xfId="18277" xr:uid="{2E276AD0-DF83-4B80-9EAA-681CA7894CC8}"/>
    <cellStyle name="Millares 48 3 2 5 2" xfId="27227" xr:uid="{18224638-69FD-41F8-972F-7863287ACF84}"/>
    <cellStyle name="Millares 48 3 2 6" xfId="22754" xr:uid="{B76F9B45-0474-4F95-BDFD-1CF2FA47D198}"/>
    <cellStyle name="Millares 48 3 3" xfId="14078" xr:uid="{91F4CEB7-C07E-469E-AC9A-33D278465FC3}"/>
    <cellStyle name="Millares 48 3 3 2" xfId="15195" xr:uid="{1C1C0D01-BA4B-4FF2-A2C7-799162FB0A79}"/>
    <cellStyle name="Millares 48 3 3 2 2" xfId="17444" xr:uid="{E7713A91-0740-44B1-B2D2-AB1A00BCF04A}"/>
    <cellStyle name="Millares 48 3 3 2 2 2" xfId="21917" xr:uid="{9D6136B8-668B-449F-B62C-A42804A6A3F2}"/>
    <cellStyle name="Millares 48 3 3 2 2 2 2" xfId="30867" xr:uid="{4A17274C-C04B-4109-9B7A-76B9DB650F12}"/>
    <cellStyle name="Millares 48 3 3 2 2 3" xfId="26394" xr:uid="{C9F27D67-4BB2-4102-8428-55C254D4976D}"/>
    <cellStyle name="Millares 48 3 3 2 3" xfId="19668" xr:uid="{907F55F4-4192-4C41-A6BC-C00E9B257AAB}"/>
    <cellStyle name="Millares 48 3 3 2 3 2" xfId="28618" xr:uid="{0E57FF15-65C7-43FD-A94E-01E34F950153}"/>
    <cellStyle name="Millares 48 3 3 2 4" xfId="24145" xr:uid="{E2849512-D286-4D95-A63D-F518A2AEA396}"/>
    <cellStyle name="Millares 48 3 3 3" xfId="16327" xr:uid="{9BB3AE56-8CD9-40C0-AD62-7737589C8B0B}"/>
    <cellStyle name="Millares 48 3 3 3 2" xfId="20800" xr:uid="{963F2245-9C70-48A8-8C9F-0934B857592D}"/>
    <cellStyle name="Millares 48 3 3 3 2 2" xfId="29750" xr:uid="{977B5A2A-9E1C-42AB-AEFE-34FF5FD15E9B}"/>
    <cellStyle name="Millares 48 3 3 3 3" xfId="25277" xr:uid="{3578A3E7-3CB5-40A5-A59F-32DAF93DC6AA}"/>
    <cellStyle name="Millares 48 3 3 4" xfId="18551" xr:uid="{B9B20571-8D9B-4309-BCD9-FD55A3A10CC3}"/>
    <cellStyle name="Millares 48 3 3 4 2" xfId="27501" xr:uid="{A9FBCAF0-6254-4429-B166-6B474C881EB0}"/>
    <cellStyle name="Millares 48 3 3 5" xfId="23028" xr:uid="{556756A5-8411-4249-9FCC-214DB7C8F411}"/>
    <cellStyle name="Millares 48 3 4" xfId="14641" xr:uid="{40396CA1-ADA8-4BB6-9908-6B8C18A3D333}"/>
    <cellStyle name="Millares 48 3 4 2" xfId="16890" xr:uid="{0AFB548B-7F8C-4B1C-A0F8-4B96EF32DC8E}"/>
    <cellStyle name="Millares 48 3 4 2 2" xfId="21363" xr:uid="{43525629-FADE-4AD0-A46E-BD345CB96580}"/>
    <cellStyle name="Millares 48 3 4 2 2 2" xfId="30313" xr:uid="{D9F5734C-545A-4706-9D21-98F73F410718}"/>
    <cellStyle name="Millares 48 3 4 2 3" xfId="25840" xr:uid="{E18F3C18-DC02-406D-BAAA-219B27CB5114}"/>
    <cellStyle name="Millares 48 3 4 3" xfId="19114" xr:uid="{B170E4C3-497B-4D31-8B68-30004E3E69C1}"/>
    <cellStyle name="Millares 48 3 4 3 2" xfId="28064" xr:uid="{6D7CD48F-8445-4D4A-9BD6-DA4EAF251AE0}"/>
    <cellStyle name="Millares 48 3 4 4" xfId="23591" xr:uid="{8E4D30DD-1FCE-4AB5-A415-2D8B5C0CA715}"/>
    <cellStyle name="Millares 48 3 5" xfId="15773" xr:uid="{81559798-533A-4D36-B91E-D0624927D584}"/>
    <cellStyle name="Millares 48 3 5 2" xfId="20246" xr:uid="{1923B25C-D4D9-48E6-80C0-D2488EE5FCE4}"/>
    <cellStyle name="Millares 48 3 5 2 2" xfId="29196" xr:uid="{D69B2959-BE0A-4D24-924D-254E7D12D6DF}"/>
    <cellStyle name="Millares 48 3 5 3" xfId="24723" xr:uid="{7569E1E2-3A9C-4108-A7D3-8C7CC18426BF}"/>
    <cellStyle name="Millares 48 3 6" xfId="17997" xr:uid="{FFEA1149-2BE4-4DF2-9235-851D88491E6F}"/>
    <cellStyle name="Millares 48 3 6 2" xfId="26947" xr:uid="{2B6A142D-EA41-4D80-8217-C1455AFFFDB4}"/>
    <cellStyle name="Millares 48 3 7" xfId="22474" xr:uid="{17AF3332-BAFE-4E7F-A688-7D93029E1815}"/>
    <cellStyle name="Millares 48 4" xfId="13664" xr:uid="{98D8DC80-0E6D-49B2-AB97-1D0033EAC22C}"/>
    <cellStyle name="Millares 48 4 2" xfId="14218" xr:uid="{32D5ED81-A0B3-4F9B-8D7A-5ABA684A6C78}"/>
    <cellStyle name="Millares 48 4 2 2" xfId="15335" xr:uid="{0F353F86-8D95-460F-BCB1-8B3582C289CD}"/>
    <cellStyle name="Millares 48 4 2 2 2" xfId="17584" xr:uid="{EE0CA30B-2421-47DC-BA2C-68696DA2953E}"/>
    <cellStyle name="Millares 48 4 2 2 2 2" xfId="22057" xr:uid="{B3D45DA2-5D09-4226-A22F-53C600171B80}"/>
    <cellStyle name="Millares 48 4 2 2 2 2 2" xfId="31007" xr:uid="{5F7747DB-E597-4AFB-9AA0-8B40BAFE62B9}"/>
    <cellStyle name="Millares 48 4 2 2 2 3" xfId="26534" xr:uid="{3F96847A-A608-46AB-93AA-3A70FA6ADD38}"/>
    <cellStyle name="Millares 48 4 2 2 3" xfId="19808" xr:uid="{96F0058C-AAA3-4DC1-A223-28D95379E877}"/>
    <cellStyle name="Millares 48 4 2 2 3 2" xfId="28758" xr:uid="{82B5AB55-5DB0-4DC2-8521-3C00CAF015D0}"/>
    <cellStyle name="Millares 48 4 2 2 4" xfId="24285" xr:uid="{A0C1853B-375F-43DC-9FEF-1701B73DD391}"/>
    <cellStyle name="Millares 48 4 2 3" xfId="16467" xr:uid="{F95CF506-1A15-4A60-90A8-4BDEF604C2A5}"/>
    <cellStyle name="Millares 48 4 2 3 2" xfId="20940" xr:uid="{6E1D0E77-C335-49D0-94A8-17A6B2DD1FA7}"/>
    <cellStyle name="Millares 48 4 2 3 2 2" xfId="29890" xr:uid="{296DCEC1-AD4A-47CF-BFBA-D118B0E3EB0F}"/>
    <cellStyle name="Millares 48 4 2 3 3" xfId="25417" xr:uid="{A0066227-91D8-4540-A0A5-466486F713A2}"/>
    <cellStyle name="Millares 48 4 2 4" xfId="18691" xr:uid="{D886DCA3-B240-4D97-8E74-F7F4A3D3F4DD}"/>
    <cellStyle name="Millares 48 4 2 4 2" xfId="27641" xr:uid="{73C08C84-6B8D-4764-BC26-AFD1D624F7A1}"/>
    <cellStyle name="Millares 48 4 2 5" xfId="23168" xr:uid="{6B2D37E5-82C0-4584-A0E1-20CF9CE73729}"/>
    <cellStyle name="Millares 48 4 3" xfId="14781" xr:uid="{A6CBFEE5-CE42-4500-A661-43786B29538E}"/>
    <cellStyle name="Millares 48 4 3 2" xfId="17030" xr:uid="{A76B5123-960D-440A-9B4E-0385EC2B003D}"/>
    <cellStyle name="Millares 48 4 3 2 2" xfId="21503" xr:uid="{850609EA-723E-4138-A72C-939C333C2CD3}"/>
    <cellStyle name="Millares 48 4 3 2 2 2" xfId="30453" xr:uid="{9A134893-4602-4FF0-8ECC-602318B2BF87}"/>
    <cellStyle name="Millares 48 4 3 2 3" xfId="25980" xr:uid="{E96C657B-50CE-4F6E-B376-7EF87EE2E3F6}"/>
    <cellStyle name="Millares 48 4 3 3" xfId="19254" xr:uid="{7D73BC5E-07A4-452C-95D0-1A53510C4DA2}"/>
    <cellStyle name="Millares 48 4 3 3 2" xfId="28204" xr:uid="{63BE0D30-7608-4523-8D15-CDC0241F9658}"/>
    <cellStyle name="Millares 48 4 3 4" xfId="23731" xr:uid="{1458402F-B50B-4C1F-9869-0324BFC04166}"/>
    <cellStyle name="Millares 48 4 4" xfId="15913" xr:uid="{8A1BE149-EEC1-407E-9C96-099E542780CB}"/>
    <cellStyle name="Millares 48 4 4 2" xfId="20386" xr:uid="{BDFE86A8-E941-45C5-B589-FDB8371F084B}"/>
    <cellStyle name="Millares 48 4 4 2 2" xfId="29336" xr:uid="{B2ED2508-4ECF-4A4D-B4D1-F077C7019B83}"/>
    <cellStyle name="Millares 48 4 4 3" xfId="24863" xr:uid="{4FAD39B6-A978-4BD8-9AC5-C53D6C18C3EB}"/>
    <cellStyle name="Millares 48 4 5" xfId="18137" xr:uid="{D153BA92-7B93-4E56-B9AD-7DDA865C2B19}"/>
    <cellStyle name="Millares 48 4 5 2" xfId="27087" xr:uid="{E5B155F9-69F3-4203-830D-A8C2B1C49817}"/>
    <cellStyle name="Millares 48 4 6" xfId="22614" xr:uid="{F780B3AB-12B8-4FBE-A490-9BC736AC0E0D}"/>
    <cellStyle name="Millares 48 5" xfId="13938" xr:uid="{26825EF0-585A-48D0-907D-74A913DD8FDF}"/>
    <cellStyle name="Millares 48 5 2" xfId="15055" xr:uid="{9C8B1E8E-B1BE-49F1-B69D-25AEA6D5B4FE}"/>
    <cellStyle name="Millares 48 5 2 2" xfId="17304" xr:uid="{3690ACA5-DB16-46B7-8F00-61B30DB687CF}"/>
    <cellStyle name="Millares 48 5 2 2 2" xfId="21777" xr:uid="{6F08B779-6F62-4EFF-8694-953340445F0E}"/>
    <cellStyle name="Millares 48 5 2 2 2 2" xfId="30727" xr:uid="{B180441D-B088-45E7-8024-8F08A78182FB}"/>
    <cellStyle name="Millares 48 5 2 2 3" xfId="26254" xr:uid="{AAE80417-967D-4407-8B5A-5448917785DF}"/>
    <cellStyle name="Millares 48 5 2 3" xfId="19528" xr:uid="{0E496B38-FFE1-41D9-A956-8CC143A3A1E1}"/>
    <cellStyle name="Millares 48 5 2 3 2" xfId="28478" xr:uid="{C8228AC4-F55D-4955-9B36-6FCC8CFBF499}"/>
    <cellStyle name="Millares 48 5 2 4" xfId="24005" xr:uid="{C9FEA9B1-F8DD-4977-90A3-9DB6A741CFBB}"/>
    <cellStyle name="Millares 48 5 3" xfId="16187" xr:uid="{C6E91AB8-35FD-43D8-8D03-AC2BB009EF0E}"/>
    <cellStyle name="Millares 48 5 3 2" xfId="20660" xr:uid="{25CECBD1-FA5B-4685-8038-94106B39940A}"/>
    <cellStyle name="Millares 48 5 3 2 2" xfId="29610" xr:uid="{4BF25E71-8825-4658-8307-B8C0841D30E0}"/>
    <cellStyle name="Millares 48 5 3 3" xfId="25137" xr:uid="{21C0334F-353F-4593-831F-92296811C66E}"/>
    <cellStyle name="Millares 48 5 4" xfId="18411" xr:uid="{3B7FD3C4-5826-4296-BBE4-B92CA6AA33EB}"/>
    <cellStyle name="Millares 48 5 4 2" xfId="27361" xr:uid="{E22FDA5F-917B-4382-AE29-1C982DB452A8}"/>
    <cellStyle name="Millares 48 5 5" xfId="22888" xr:uid="{A62E37CF-3403-4832-B948-8F1B91095C80}"/>
    <cellStyle name="Millares 48 6" xfId="14501" xr:uid="{26BF8445-FAB5-4D70-A113-E1294EFCDE83}"/>
    <cellStyle name="Millares 48 6 2" xfId="16750" xr:uid="{EE5FD249-404C-4C93-A3ED-CF3E5F0CEBA6}"/>
    <cellStyle name="Millares 48 6 2 2" xfId="21223" xr:uid="{83520290-BB41-4BEE-817C-9E0C32B9CC85}"/>
    <cellStyle name="Millares 48 6 2 2 2" xfId="30173" xr:uid="{5D369DF7-5EDE-4A1C-B0FA-A2EAA5FF88CB}"/>
    <cellStyle name="Millares 48 6 2 3" xfId="25700" xr:uid="{499496B0-0089-4D51-BAB4-86D377866B80}"/>
    <cellStyle name="Millares 48 6 3" xfId="18974" xr:uid="{4FA1752B-2C44-4929-B905-8E25366A2BA8}"/>
    <cellStyle name="Millares 48 6 3 2" xfId="27924" xr:uid="{C016CBBE-40F7-423C-985A-19111084EAFF}"/>
    <cellStyle name="Millares 48 6 4" xfId="23451" xr:uid="{306E822F-F0A5-4481-B416-F8F7997331E5}"/>
    <cellStyle name="Millares 48 7" xfId="15633" xr:uid="{E4E3A96C-E0A1-4313-A1FF-D8E7977EA22E}"/>
    <cellStyle name="Millares 48 7 2" xfId="20106" xr:uid="{53F54E9B-4A1B-4378-9489-B266EAC7DEF3}"/>
    <cellStyle name="Millares 48 7 2 2" xfId="29056" xr:uid="{48097EBD-9698-4267-8B76-B71C63DA6F6D}"/>
    <cellStyle name="Millares 48 7 3" xfId="24583" xr:uid="{217FD548-B9F1-4910-A01A-24637884A6A6}"/>
    <cellStyle name="Millares 48 8" xfId="17857" xr:uid="{E63ED561-02A2-4BC1-8744-10A66771421C}"/>
    <cellStyle name="Millares 48 8 2" xfId="26807" xr:uid="{893EBFD1-2DE9-4C5F-BADD-F4721F9DEA3E}"/>
    <cellStyle name="Millares 48 9" xfId="22334" xr:uid="{D89692D2-0A44-4BA5-90C9-6BD029F9C44B}"/>
    <cellStyle name="Millares 49" xfId="13360" xr:uid="{F7ACFF4C-275D-4CDA-82AB-AFC9B160FB06}"/>
    <cellStyle name="Millares 49 2" xfId="13433" xr:uid="{468F7B00-7A98-4F5D-9142-092AFD60DA1D}"/>
    <cellStyle name="Millares 49 2 2" xfId="13573" xr:uid="{6717CB93-C2EE-45D2-91BA-E73EE74EDCC3}"/>
    <cellStyle name="Millares 49 2 2 2" xfId="13853" xr:uid="{DD519B4E-5896-4E8F-BC31-12AA0E4B0D84}"/>
    <cellStyle name="Millares 49 2 2 2 2" xfId="14407" xr:uid="{4ADAF02B-AF6E-46B1-BBC1-6B00730602F4}"/>
    <cellStyle name="Millares 49 2 2 2 2 2" xfId="15524" xr:uid="{7DADBD88-1CB0-4B9E-884C-82B1B4376B38}"/>
    <cellStyle name="Millares 49 2 2 2 2 2 2" xfId="17773" xr:uid="{B0B2B811-80AE-4423-996A-4D7CA3726FF4}"/>
    <cellStyle name="Millares 49 2 2 2 2 2 2 2" xfId="22246" xr:uid="{0CE5F79F-24C7-483F-89A7-5B12EBB8DFCB}"/>
    <cellStyle name="Millares 49 2 2 2 2 2 2 2 2" xfId="31196" xr:uid="{93C1D7D2-790C-4E65-87D4-6D12D1EEBCE3}"/>
    <cellStyle name="Millares 49 2 2 2 2 2 2 3" xfId="26723" xr:uid="{BB43E38A-7926-4385-A172-D8B9CC1F2959}"/>
    <cellStyle name="Millares 49 2 2 2 2 2 3" xfId="19997" xr:uid="{7E7B8351-6447-4074-BB36-A9B98FD12CAF}"/>
    <cellStyle name="Millares 49 2 2 2 2 2 3 2" xfId="28947" xr:uid="{1FE507D1-0673-404D-9565-6858E9B1473B}"/>
    <cellStyle name="Millares 49 2 2 2 2 2 4" xfId="24474" xr:uid="{C04A1D30-B453-47B4-A563-9A2D871338DD}"/>
    <cellStyle name="Millares 49 2 2 2 2 3" xfId="16656" xr:uid="{C493B77E-E4E1-42E8-91EF-D849D3AAEB71}"/>
    <cellStyle name="Millares 49 2 2 2 2 3 2" xfId="21129" xr:uid="{E7EDEB38-8480-4903-898B-23A18C5F3258}"/>
    <cellStyle name="Millares 49 2 2 2 2 3 2 2" xfId="30079" xr:uid="{53C46772-0D40-4DE5-8B07-385A5A129E8A}"/>
    <cellStyle name="Millares 49 2 2 2 2 3 3" xfId="25606" xr:uid="{4FCE0515-3A60-4F21-8411-220A3B3F3803}"/>
    <cellStyle name="Millares 49 2 2 2 2 4" xfId="18880" xr:uid="{16E1302B-D7AA-4DA2-BC24-B80527ECE777}"/>
    <cellStyle name="Millares 49 2 2 2 2 4 2" xfId="27830" xr:uid="{3D452247-6DCE-4501-8942-2BD8AE072A8A}"/>
    <cellStyle name="Millares 49 2 2 2 2 5" xfId="23357" xr:uid="{1403EDC0-46BD-4436-9D45-25B6EFF42944}"/>
    <cellStyle name="Millares 49 2 2 2 3" xfId="14970" xr:uid="{E98351EF-B97E-4150-A8D7-6B9D18485FD3}"/>
    <cellStyle name="Millares 49 2 2 2 3 2" xfId="17219" xr:uid="{3489815F-C59C-4080-AE9D-53A228D9A15C}"/>
    <cellStyle name="Millares 49 2 2 2 3 2 2" xfId="21692" xr:uid="{4110069A-3B4E-4CEE-B5DD-5BD752E62C51}"/>
    <cellStyle name="Millares 49 2 2 2 3 2 2 2" xfId="30642" xr:uid="{AB523230-46E3-4B20-804B-B4BD26DCD444}"/>
    <cellStyle name="Millares 49 2 2 2 3 2 3" xfId="26169" xr:uid="{D3C7156F-ADEB-4D54-8E1E-8FF7D35F10E1}"/>
    <cellStyle name="Millares 49 2 2 2 3 3" xfId="19443" xr:uid="{B875F133-DC1C-4F16-B6D5-CC81ECB552E1}"/>
    <cellStyle name="Millares 49 2 2 2 3 3 2" xfId="28393" xr:uid="{F9494A82-8D71-468B-A5B2-806FCA84E5ED}"/>
    <cellStyle name="Millares 49 2 2 2 3 4" xfId="23920" xr:uid="{516F4ECC-1A69-4847-8C75-0202D03403D4}"/>
    <cellStyle name="Millares 49 2 2 2 4" xfId="16102" xr:uid="{6DC4AFC3-9F9D-4918-9FD9-0B564D1AB2C7}"/>
    <cellStyle name="Millares 49 2 2 2 4 2" xfId="20575" xr:uid="{9ACC8A27-8DEE-4190-952D-29BF8C6F7DBE}"/>
    <cellStyle name="Millares 49 2 2 2 4 2 2" xfId="29525" xr:uid="{7F9744D2-7055-4C1A-8FFA-95885B20A85F}"/>
    <cellStyle name="Millares 49 2 2 2 4 3" xfId="25052" xr:uid="{24036F4C-A33C-4E59-82BE-3205661AD7CA}"/>
    <cellStyle name="Millares 49 2 2 2 5" xfId="18326" xr:uid="{515D27B8-8E5A-4C62-B7C5-F4FE0972EED0}"/>
    <cellStyle name="Millares 49 2 2 2 5 2" xfId="27276" xr:uid="{95836DD6-E12C-4A30-AF38-C028F2812524}"/>
    <cellStyle name="Millares 49 2 2 2 6" xfId="22803" xr:uid="{B5E35029-005E-47FD-9628-52D13DC035E9}"/>
    <cellStyle name="Millares 49 2 2 3" xfId="14127" xr:uid="{C817CB1B-F962-4603-A3F5-9F56B8593656}"/>
    <cellStyle name="Millares 49 2 2 3 2" xfId="15244" xr:uid="{ADADAE1A-3068-4E2B-9351-407A1149234F}"/>
    <cellStyle name="Millares 49 2 2 3 2 2" xfId="17493" xr:uid="{56CA3B1E-D30A-401C-A910-CE137DA098F8}"/>
    <cellStyle name="Millares 49 2 2 3 2 2 2" xfId="21966" xr:uid="{C499E88E-24B0-4503-88BB-81924503515C}"/>
    <cellStyle name="Millares 49 2 2 3 2 2 2 2" xfId="30916" xr:uid="{43BF2895-609B-4937-A349-A8A92C7535DE}"/>
    <cellStyle name="Millares 49 2 2 3 2 2 3" xfId="26443" xr:uid="{E3BEEBD1-C64F-4613-B8B7-716C1D6E2C28}"/>
    <cellStyle name="Millares 49 2 2 3 2 3" xfId="19717" xr:uid="{E7F0132A-B4FB-4300-943E-F77C5E3996EF}"/>
    <cellStyle name="Millares 49 2 2 3 2 3 2" xfId="28667" xr:uid="{627503EC-3598-41CB-8522-358792B0C34E}"/>
    <cellStyle name="Millares 49 2 2 3 2 4" xfId="24194" xr:uid="{51EFCC79-644E-46F6-B034-BEA2FEB6046C}"/>
    <cellStyle name="Millares 49 2 2 3 3" xfId="16376" xr:uid="{6C77CE80-BC7B-46BA-9C0E-FED71909E675}"/>
    <cellStyle name="Millares 49 2 2 3 3 2" xfId="20849" xr:uid="{6226EB0B-1CD0-4860-9646-62543529FE70}"/>
    <cellStyle name="Millares 49 2 2 3 3 2 2" xfId="29799" xr:uid="{7EDDA784-1F21-45BD-8A8E-0B4EDD7FA1A2}"/>
    <cellStyle name="Millares 49 2 2 3 3 3" xfId="25326" xr:uid="{A29CBB96-3953-4C59-9678-1BD811E01854}"/>
    <cellStyle name="Millares 49 2 2 3 4" xfId="18600" xr:uid="{FAB1BDFE-9996-46E1-906B-FC2C4DD5099A}"/>
    <cellStyle name="Millares 49 2 2 3 4 2" xfId="27550" xr:uid="{2190137F-CF1F-43B8-811C-65D5553D223D}"/>
    <cellStyle name="Millares 49 2 2 3 5" xfId="23077" xr:uid="{5A8DBE82-4DFE-48FD-9897-0B79400EC9DE}"/>
    <cellStyle name="Millares 49 2 2 4" xfId="14690" xr:uid="{6B699D6C-9B47-4BAB-A9E7-482BCF4ACCD6}"/>
    <cellStyle name="Millares 49 2 2 4 2" xfId="16939" xr:uid="{2BEF0F35-D8DA-4ED4-B0D5-8A726F5A39FC}"/>
    <cellStyle name="Millares 49 2 2 4 2 2" xfId="21412" xr:uid="{D8637557-3964-4718-9C3C-EF1A4FDA1ED2}"/>
    <cellStyle name="Millares 49 2 2 4 2 2 2" xfId="30362" xr:uid="{CE65D350-FAEE-4947-8D6C-8D127EEBF971}"/>
    <cellStyle name="Millares 49 2 2 4 2 3" xfId="25889" xr:uid="{D3E0240B-730C-45CD-94A7-41C8455F7B6A}"/>
    <cellStyle name="Millares 49 2 2 4 3" xfId="19163" xr:uid="{C939E96A-9BF9-488B-8D47-D1C9BE640F05}"/>
    <cellStyle name="Millares 49 2 2 4 3 2" xfId="28113" xr:uid="{0E2DD9BB-B194-4147-A926-4C0B0B365631}"/>
    <cellStyle name="Millares 49 2 2 4 4" xfId="23640" xr:uid="{6B31171A-A16A-4DAD-9794-E6B5E01A0C59}"/>
    <cellStyle name="Millares 49 2 2 5" xfId="15822" xr:uid="{7BEA786B-CA06-42CC-894B-6A52AD86FE96}"/>
    <cellStyle name="Millares 49 2 2 5 2" xfId="20295" xr:uid="{6CA17EF1-9D15-4F58-A575-5EF57BAFDFB0}"/>
    <cellStyle name="Millares 49 2 2 5 2 2" xfId="29245" xr:uid="{9E3724D2-F410-4AC1-AD5F-CA9446433033}"/>
    <cellStyle name="Millares 49 2 2 5 3" xfId="24772" xr:uid="{792D5693-70DC-42EA-B47F-F257425033CA}"/>
    <cellStyle name="Millares 49 2 2 6" xfId="18046" xr:uid="{440F97FF-C254-4FF3-8F1E-DF222C0C4B30}"/>
    <cellStyle name="Millares 49 2 2 6 2" xfId="26996" xr:uid="{9441F5E3-984B-4713-8DC9-E2965A7D9D52}"/>
    <cellStyle name="Millares 49 2 2 7" xfId="22523" xr:uid="{FEE81516-187D-40BD-A187-B59106D6952B}"/>
    <cellStyle name="Millares 49 2 3" xfId="13713" xr:uid="{6D5ED501-5FA6-436B-8640-D4ECF6173383}"/>
    <cellStyle name="Millares 49 2 3 2" xfId="14267" xr:uid="{D13C19B1-170D-4213-BBD3-6B9C4706C716}"/>
    <cellStyle name="Millares 49 2 3 2 2" xfId="15384" xr:uid="{6B1AE941-B36C-4B74-BB9A-C64068BFB3B9}"/>
    <cellStyle name="Millares 49 2 3 2 2 2" xfId="17633" xr:uid="{54183E9B-398D-4FC1-925C-9D370BDF8DD3}"/>
    <cellStyle name="Millares 49 2 3 2 2 2 2" xfId="22106" xr:uid="{9E12012A-462C-43D2-B024-42FDCD28F511}"/>
    <cellStyle name="Millares 49 2 3 2 2 2 2 2" xfId="31056" xr:uid="{C64F9C33-9659-4D8F-8A31-27B9CDBADC0F}"/>
    <cellStyle name="Millares 49 2 3 2 2 2 3" xfId="26583" xr:uid="{5CD1297E-06F9-47CC-8DFD-5ABBEBFEB37A}"/>
    <cellStyle name="Millares 49 2 3 2 2 3" xfId="19857" xr:uid="{C445B876-1742-4101-AEBD-81F6F88FB0BC}"/>
    <cellStyle name="Millares 49 2 3 2 2 3 2" xfId="28807" xr:uid="{03DEA25E-BA92-415C-829E-2C53085EAB4E}"/>
    <cellStyle name="Millares 49 2 3 2 2 4" xfId="24334" xr:uid="{C1344535-E7D9-4D4A-BCC4-35819F795D00}"/>
    <cellStyle name="Millares 49 2 3 2 3" xfId="16516" xr:uid="{926E7CD0-F79D-474E-84EC-09CC7766DD18}"/>
    <cellStyle name="Millares 49 2 3 2 3 2" xfId="20989" xr:uid="{FF0F4D55-2C8A-4751-AB04-3B4D118B94D5}"/>
    <cellStyle name="Millares 49 2 3 2 3 2 2" xfId="29939" xr:uid="{D152BAA1-E321-471C-9FF1-31F02F5361D3}"/>
    <cellStyle name="Millares 49 2 3 2 3 3" xfId="25466" xr:uid="{02AB9509-ABA4-4A25-92DB-29FED3330A72}"/>
    <cellStyle name="Millares 49 2 3 2 4" xfId="18740" xr:uid="{F467954B-E3F9-41E3-A765-73786E48C49A}"/>
    <cellStyle name="Millares 49 2 3 2 4 2" xfId="27690" xr:uid="{68AF71DD-2310-4E14-876F-8136E1969EEC}"/>
    <cellStyle name="Millares 49 2 3 2 5" xfId="23217" xr:uid="{3F8D064E-8B16-4BC0-BB79-F2C7AAED24D1}"/>
    <cellStyle name="Millares 49 2 3 3" xfId="14830" xr:uid="{84CD2E33-AB46-4068-825D-31DB8CC78085}"/>
    <cellStyle name="Millares 49 2 3 3 2" xfId="17079" xr:uid="{B9D5E9BA-45EA-4033-92C3-F6A16663B784}"/>
    <cellStyle name="Millares 49 2 3 3 2 2" xfId="21552" xr:uid="{DF079363-7778-4057-9BC5-FE20C3491959}"/>
    <cellStyle name="Millares 49 2 3 3 2 2 2" xfId="30502" xr:uid="{1437A4EF-8DD1-4F11-842F-42B162DBFDDA}"/>
    <cellStyle name="Millares 49 2 3 3 2 3" xfId="26029" xr:uid="{ED1DE0B6-F012-4369-ACA8-04F0165407B5}"/>
    <cellStyle name="Millares 49 2 3 3 3" xfId="19303" xr:uid="{54CBFE2C-C24C-4696-8A21-6C80E1694D0D}"/>
    <cellStyle name="Millares 49 2 3 3 3 2" xfId="28253" xr:uid="{764D8E69-943C-468A-9300-E500DEEF16E3}"/>
    <cellStyle name="Millares 49 2 3 3 4" xfId="23780" xr:uid="{B09EB919-DD66-437B-B239-9F64B81256E3}"/>
    <cellStyle name="Millares 49 2 3 4" xfId="15962" xr:uid="{F96092A6-C888-45BF-9A57-C8E2346AB286}"/>
    <cellStyle name="Millares 49 2 3 4 2" xfId="20435" xr:uid="{5931FCD3-DB40-497C-8D8E-631AABF7AA4C}"/>
    <cellStyle name="Millares 49 2 3 4 2 2" xfId="29385" xr:uid="{EA2411DC-171F-4571-B1C3-7B7ACCBCA1EB}"/>
    <cellStyle name="Millares 49 2 3 4 3" xfId="24912" xr:uid="{EE997BF6-17D6-4EB9-BBD6-4511BCE9FA75}"/>
    <cellStyle name="Millares 49 2 3 5" xfId="18186" xr:uid="{DEDE7C98-EF5B-46FD-A1C9-6CADEC3B6966}"/>
    <cellStyle name="Millares 49 2 3 5 2" xfId="27136" xr:uid="{2DC7417C-4A7F-4A8B-9F75-2B2EBDC2D41D}"/>
    <cellStyle name="Millares 49 2 3 6" xfId="22663" xr:uid="{6F5110A8-0EBD-4F25-8B6D-5759BCA77313}"/>
    <cellStyle name="Millares 49 2 4" xfId="13987" xr:uid="{372791DC-FED5-4B6E-A373-31E1383F1D0C}"/>
    <cellStyle name="Millares 49 2 4 2" xfId="15104" xr:uid="{ED998EC6-71CD-4142-8009-DF4B53074746}"/>
    <cellStyle name="Millares 49 2 4 2 2" xfId="17353" xr:uid="{537054B7-0C67-4742-A6F7-46C51DF7DAF9}"/>
    <cellStyle name="Millares 49 2 4 2 2 2" xfId="21826" xr:uid="{81D750CF-DD4D-4D04-B798-9DC81FCC4109}"/>
    <cellStyle name="Millares 49 2 4 2 2 2 2" xfId="30776" xr:uid="{0887BEA6-C6D2-406C-A183-4FE9113DD856}"/>
    <cellStyle name="Millares 49 2 4 2 2 3" xfId="26303" xr:uid="{B2235DF9-F338-482E-9FBD-A017E117B918}"/>
    <cellStyle name="Millares 49 2 4 2 3" xfId="19577" xr:uid="{71D67967-B2AE-4767-BFE5-46BBCE545DE1}"/>
    <cellStyle name="Millares 49 2 4 2 3 2" xfId="28527" xr:uid="{7CD5BA17-2E97-4891-B0D6-CB93060ADB16}"/>
    <cellStyle name="Millares 49 2 4 2 4" xfId="24054" xr:uid="{77F7C1F9-0A91-42BF-9BDF-8581CBCA693B}"/>
    <cellStyle name="Millares 49 2 4 3" xfId="16236" xr:uid="{FBE88338-3500-4B9A-ADF4-9E15263273F2}"/>
    <cellStyle name="Millares 49 2 4 3 2" xfId="20709" xr:uid="{F68D5222-9331-43E5-ADEA-5B10E177DB0B}"/>
    <cellStyle name="Millares 49 2 4 3 2 2" xfId="29659" xr:uid="{6212C06A-E4DC-4C48-9B2A-DDFFFC149747}"/>
    <cellStyle name="Millares 49 2 4 3 3" xfId="25186" xr:uid="{41CEEF19-9A51-4AD4-90BA-74AEA7B99B30}"/>
    <cellStyle name="Millares 49 2 4 4" xfId="18460" xr:uid="{C77D5C1D-15A1-4591-A9C3-2F36BAD164F8}"/>
    <cellStyle name="Millares 49 2 4 4 2" xfId="27410" xr:uid="{E9E20274-FEA7-43C7-B2B0-D27AE7479989}"/>
    <cellStyle name="Millares 49 2 4 5" xfId="22937" xr:uid="{A3F5F1C1-3ADB-414C-A962-8F221A1F5184}"/>
    <cellStyle name="Millares 49 2 5" xfId="14550" xr:uid="{908F8A8E-45C4-465C-BF75-3672B80F1F9C}"/>
    <cellStyle name="Millares 49 2 5 2" xfId="16799" xr:uid="{53B50436-C563-41EF-9EEA-75E6229DEDD7}"/>
    <cellStyle name="Millares 49 2 5 2 2" xfId="21272" xr:uid="{CD495295-C1EC-41C5-B798-4D8C18EFBB8E}"/>
    <cellStyle name="Millares 49 2 5 2 2 2" xfId="30222" xr:uid="{325CE0BA-52E1-40CD-8D4B-788CDAEA3EF8}"/>
    <cellStyle name="Millares 49 2 5 2 3" xfId="25749" xr:uid="{CDB781AD-6DF4-4B2E-AAB7-E35C423EED1F}"/>
    <cellStyle name="Millares 49 2 5 3" xfId="19023" xr:uid="{C7D0CCE4-2C2B-43D4-BBAE-0FA1A06BF5A3}"/>
    <cellStyle name="Millares 49 2 5 3 2" xfId="27973" xr:uid="{78FAC51C-66EB-4286-99CD-A4392CD60023}"/>
    <cellStyle name="Millares 49 2 5 4" xfId="23500" xr:uid="{58AEEA1B-11BC-4D0F-8EC0-A8FA004B7E5A}"/>
    <cellStyle name="Millares 49 2 6" xfId="15682" xr:uid="{F4BE4810-EED5-4888-B15E-E35E76F545CB}"/>
    <cellStyle name="Millares 49 2 6 2" xfId="20155" xr:uid="{71EE5A5F-196B-4354-96C1-D954D4C34508}"/>
    <cellStyle name="Millares 49 2 6 2 2" xfId="29105" xr:uid="{D9C1A6C9-8C00-411B-9DA6-59F2321430A5}"/>
    <cellStyle name="Millares 49 2 6 3" xfId="24632" xr:uid="{332939D2-A399-4EFE-AB72-5D58FF29967B}"/>
    <cellStyle name="Millares 49 2 7" xfId="17906" xr:uid="{61395A43-D5E7-46AA-A72F-D3108F8FB800}"/>
    <cellStyle name="Millares 49 2 7 2" xfId="26856" xr:uid="{52561DF1-92A9-476E-9EFD-40A453FE89AF}"/>
    <cellStyle name="Millares 49 2 8" xfId="22383" xr:uid="{FB54066A-1243-4AE0-AE68-B6B80CA7EFC5}"/>
    <cellStyle name="Millares 49 3" xfId="13500" xr:uid="{114EB8DB-AAB4-4794-B86C-C4EED3F938E2}"/>
    <cellStyle name="Millares 49 3 2" xfId="13780" xr:uid="{E19A84A3-B9E2-4C97-9C34-C3A395DB0CFD}"/>
    <cellStyle name="Millares 49 3 2 2" xfId="14334" xr:uid="{5E5B8ABF-9C69-40AA-82CF-AE4580EAC4BD}"/>
    <cellStyle name="Millares 49 3 2 2 2" xfId="15451" xr:uid="{6690F773-4922-42FC-86DA-EBB965E90325}"/>
    <cellStyle name="Millares 49 3 2 2 2 2" xfId="17700" xr:uid="{67014305-F1F9-4B40-9CE4-877836133A64}"/>
    <cellStyle name="Millares 49 3 2 2 2 2 2" xfId="22173" xr:uid="{1FAA015F-63D6-4EB5-B0D9-D7C5F0D22616}"/>
    <cellStyle name="Millares 49 3 2 2 2 2 2 2" xfId="31123" xr:uid="{0F4AF18A-4F21-415F-97F2-2764048DC53A}"/>
    <cellStyle name="Millares 49 3 2 2 2 2 3" xfId="26650" xr:uid="{3F2F6236-2F97-411E-9F88-D0D9CFBAAB6A}"/>
    <cellStyle name="Millares 49 3 2 2 2 3" xfId="19924" xr:uid="{7C72A6EC-D50A-46FD-9F56-CD175B8387E5}"/>
    <cellStyle name="Millares 49 3 2 2 2 3 2" xfId="28874" xr:uid="{B42B9A99-C3CF-4C9D-AA6D-E57768A1D70F}"/>
    <cellStyle name="Millares 49 3 2 2 2 4" xfId="24401" xr:uid="{BCF62C36-767F-4353-A97F-A7B63AA3C506}"/>
    <cellStyle name="Millares 49 3 2 2 3" xfId="16583" xr:uid="{EDC5B686-3AE5-4014-A251-9BEB258D0B4E}"/>
    <cellStyle name="Millares 49 3 2 2 3 2" xfId="21056" xr:uid="{98132F40-0552-4700-9F76-1E7A13EF5995}"/>
    <cellStyle name="Millares 49 3 2 2 3 2 2" xfId="30006" xr:uid="{D0EC8CCF-60EA-4D3A-848E-53CE7F2FD70B}"/>
    <cellStyle name="Millares 49 3 2 2 3 3" xfId="25533" xr:uid="{7F1C19E0-8CBC-4347-B5A9-20E5D9A20D61}"/>
    <cellStyle name="Millares 49 3 2 2 4" xfId="18807" xr:uid="{C0842174-3F2F-4C0B-BC29-EA4CBBEC18BA}"/>
    <cellStyle name="Millares 49 3 2 2 4 2" xfId="27757" xr:uid="{6EF629EA-BEEE-44FD-9B94-0612CB28273B}"/>
    <cellStyle name="Millares 49 3 2 2 5" xfId="23284" xr:uid="{A1A3D084-E155-4284-92C5-3D110A03381C}"/>
    <cellStyle name="Millares 49 3 2 3" xfId="14897" xr:uid="{2204E450-0CE5-4F0E-A485-0A588B5217C9}"/>
    <cellStyle name="Millares 49 3 2 3 2" xfId="17146" xr:uid="{1A9D9F6E-41D5-4F3C-9F99-5AE8969C48C0}"/>
    <cellStyle name="Millares 49 3 2 3 2 2" xfId="21619" xr:uid="{F7D59E60-A04D-4F6B-9B99-E1FA59C18621}"/>
    <cellStyle name="Millares 49 3 2 3 2 2 2" xfId="30569" xr:uid="{1CC01BCF-FC33-48E8-A9B7-024E762E8515}"/>
    <cellStyle name="Millares 49 3 2 3 2 3" xfId="26096" xr:uid="{936ED618-1F48-4BC1-B7DC-61E3DE49E0A6}"/>
    <cellStyle name="Millares 49 3 2 3 3" xfId="19370" xr:uid="{5363B55E-6D52-4244-8BD2-1B660272446B}"/>
    <cellStyle name="Millares 49 3 2 3 3 2" xfId="28320" xr:uid="{C75ECC1B-4DCE-4FA5-8A2B-8001A1530105}"/>
    <cellStyle name="Millares 49 3 2 3 4" xfId="23847" xr:uid="{CCEF2C1A-A2F5-4EAD-9666-A12390B4E350}"/>
    <cellStyle name="Millares 49 3 2 4" xfId="16029" xr:uid="{7827F65F-698A-4E18-81CC-426E427A9BC5}"/>
    <cellStyle name="Millares 49 3 2 4 2" xfId="20502" xr:uid="{7ECF7B82-3747-4D3B-BF20-2FD47772A327}"/>
    <cellStyle name="Millares 49 3 2 4 2 2" xfId="29452" xr:uid="{EFFFEBD2-C32D-41B7-80D1-808A6B9D31A2}"/>
    <cellStyle name="Millares 49 3 2 4 3" xfId="24979" xr:uid="{2F66B972-4624-498B-AA15-7AAB46925ACD}"/>
    <cellStyle name="Millares 49 3 2 5" xfId="18253" xr:uid="{3E6295BD-B485-478F-AA33-E74A752EFCE6}"/>
    <cellStyle name="Millares 49 3 2 5 2" xfId="27203" xr:uid="{146AF5D5-E038-4FD6-B7F2-5FBA67F68ADA}"/>
    <cellStyle name="Millares 49 3 2 6" xfId="22730" xr:uid="{AB7C43A2-5B6D-4A73-AB33-13F5C726EA20}"/>
    <cellStyle name="Millares 49 3 3" xfId="14054" xr:uid="{B67D1A0F-1B87-47D4-A1B0-CBB7367DAF17}"/>
    <cellStyle name="Millares 49 3 3 2" xfId="15171" xr:uid="{9DC0EA9A-A1A5-4F23-96A2-1C222D6344C2}"/>
    <cellStyle name="Millares 49 3 3 2 2" xfId="17420" xr:uid="{959EC345-B69C-455C-9A15-55850315E421}"/>
    <cellStyle name="Millares 49 3 3 2 2 2" xfId="21893" xr:uid="{C198FC2A-7740-4112-870C-5D263DABC35A}"/>
    <cellStyle name="Millares 49 3 3 2 2 2 2" xfId="30843" xr:uid="{6ED899C5-7042-4374-BEA9-6EC99AC2F3A8}"/>
    <cellStyle name="Millares 49 3 3 2 2 3" xfId="26370" xr:uid="{A1627B16-B4C4-4DAA-BE15-75F328CB104F}"/>
    <cellStyle name="Millares 49 3 3 2 3" xfId="19644" xr:uid="{610AEFF9-737B-4904-8380-99EE06793DF6}"/>
    <cellStyle name="Millares 49 3 3 2 3 2" xfId="28594" xr:uid="{88B91C59-3D9A-4B92-8A3E-E8ACF4736095}"/>
    <cellStyle name="Millares 49 3 3 2 4" xfId="24121" xr:uid="{8EBAF6FB-F7C4-4BDC-BDE1-A31BFB7B146E}"/>
    <cellStyle name="Millares 49 3 3 3" xfId="16303" xr:uid="{3ABCD549-632D-4C8B-8E32-E316C23E160D}"/>
    <cellStyle name="Millares 49 3 3 3 2" xfId="20776" xr:uid="{D9361980-D909-4C29-ACF4-9DE8131A520F}"/>
    <cellStyle name="Millares 49 3 3 3 2 2" xfId="29726" xr:uid="{A1B159BF-A69C-4C66-B787-4B7D73A54F1E}"/>
    <cellStyle name="Millares 49 3 3 3 3" xfId="25253" xr:uid="{7669E007-2D78-44E0-8CD9-7CC08CAADB27}"/>
    <cellStyle name="Millares 49 3 3 4" xfId="18527" xr:uid="{467D9030-6056-4DD3-840D-CBEAA03C2843}"/>
    <cellStyle name="Millares 49 3 3 4 2" xfId="27477" xr:uid="{260C666D-F4DB-48F7-BA08-6AE983FEEA37}"/>
    <cellStyle name="Millares 49 3 3 5" xfId="23004" xr:uid="{9070609C-8323-4052-AECE-7B175D7AEA9B}"/>
    <cellStyle name="Millares 49 3 4" xfId="14617" xr:uid="{27556971-D6B1-4D18-A05F-E645701B476F}"/>
    <cellStyle name="Millares 49 3 4 2" xfId="16866" xr:uid="{7CB288BA-C9DB-4F33-B7A0-B3AAE475D142}"/>
    <cellStyle name="Millares 49 3 4 2 2" xfId="21339" xr:uid="{BA7F9F05-BA49-4135-8B3A-9F8AEE347BA4}"/>
    <cellStyle name="Millares 49 3 4 2 2 2" xfId="30289" xr:uid="{AF7D65BA-33F0-487F-847F-6579BF016DB5}"/>
    <cellStyle name="Millares 49 3 4 2 3" xfId="25816" xr:uid="{6F46E1F6-5E31-4EAA-A45D-09FAAAFC8469}"/>
    <cellStyle name="Millares 49 3 4 3" xfId="19090" xr:uid="{CB93EFDC-3762-4D2F-9D23-1C721E0898BB}"/>
    <cellStyle name="Millares 49 3 4 3 2" xfId="28040" xr:uid="{D0B7CA2A-B5CE-44FA-ABF4-E12307B92E45}"/>
    <cellStyle name="Millares 49 3 4 4" xfId="23567" xr:uid="{7CED3349-4314-4D25-9F8B-15013A425860}"/>
    <cellStyle name="Millares 49 3 5" xfId="15749" xr:uid="{86DDD2DA-BE6E-44FA-8579-A37119838A3A}"/>
    <cellStyle name="Millares 49 3 5 2" xfId="20222" xr:uid="{8E9E74ED-3951-4A7A-804C-5C8B349F6FF8}"/>
    <cellStyle name="Millares 49 3 5 2 2" xfId="29172" xr:uid="{848FD0B7-156E-4B68-A0AD-5B2A13562B24}"/>
    <cellStyle name="Millares 49 3 5 3" xfId="24699" xr:uid="{2239BC60-257A-4F36-8374-504226B84140}"/>
    <cellStyle name="Millares 49 3 6" xfId="17973" xr:uid="{558753EF-8F03-4F55-8BBA-AC97B16E3F4D}"/>
    <cellStyle name="Millares 49 3 6 2" xfId="26923" xr:uid="{0D3B9C4B-4A60-4B1C-BB9E-0EE4C6A480BA}"/>
    <cellStyle name="Millares 49 3 7" xfId="22450" xr:uid="{F5AD269D-A4DA-452E-8539-7E6615343B6B}"/>
    <cellStyle name="Millares 49 4" xfId="13640" xr:uid="{F152071C-D642-4DE8-95B2-5064686D294C}"/>
    <cellStyle name="Millares 49 4 2" xfId="14194" xr:uid="{0FD48D6F-5AF9-422C-A337-908C8BCB4943}"/>
    <cellStyle name="Millares 49 4 2 2" xfId="15311" xr:uid="{042C51CC-9BC3-4F09-85A8-5E36DF353D63}"/>
    <cellStyle name="Millares 49 4 2 2 2" xfId="17560" xr:uid="{EF1BEE2F-7BAD-4CC8-814F-70ED9D1BB84A}"/>
    <cellStyle name="Millares 49 4 2 2 2 2" xfId="22033" xr:uid="{3627A73E-4735-4CD4-9511-FB828D5F44FA}"/>
    <cellStyle name="Millares 49 4 2 2 2 2 2" xfId="30983" xr:uid="{48A69595-CF93-4954-9731-1F8E923175D6}"/>
    <cellStyle name="Millares 49 4 2 2 2 3" xfId="26510" xr:uid="{C1469E56-7B59-49CF-AFAE-C2BB4F78F19D}"/>
    <cellStyle name="Millares 49 4 2 2 3" xfId="19784" xr:uid="{F7660C0B-49EB-4FFF-AF76-05BF4398F62A}"/>
    <cellStyle name="Millares 49 4 2 2 3 2" xfId="28734" xr:uid="{3A31B0F1-26D2-4244-840C-06A82E511E64}"/>
    <cellStyle name="Millares 49 4 2 2 4" xfId="24261" xr:uid="{71103FEA-776C-4F35-870A-EAAD59BD3BF6}"/>
    <cellStyle name="Millares 49 4 2 3" xfId="16443" xr:uid="{41E4DA61-5A68-463A-919C-014AA3E5DDF5}"/>
    <cellStyle name="Millares 49 4 2 3 2" xfId="20916" xr:uid="{85AD3ABF-66E7-4A42-94A9-F52EE8FC09FF}"/>
    <cellStyle name="Millares 49 4 2 3 2 2" xfId="29866" xr:uid="{2B2F8AB1-809D-4500-AD16-9801075D8DFD}"/>
    <cellStyle name="Millares 49 4 2 3 3" xfId="25393" xr:uid="{DDBF8DC3-F634-4FE9-9674-099C3ACAB54B}"/>
    <cellStyle name="Millares 49 4 2 4" xfId="18667" xr:uid="{895C40A6-2592-4191-A070-5AEBDE6EF297}"/>
    <cellStyle name="Millares 49 4 2 4 2" xfId="27617" xr:uid="{4CA5FC7C-BD1D-49C2-9F07-EFB5679FECB2}"/>
    <cellStyle name="Millares 49 4 2 5" xfId="23144" xr:uid="{B940317D-BC7A-4921-869B-3956452AA41E}"/>
    <cellStyle name="Millares 49 4 3" xfId="14757" xr:uid="{6BCB8992-CCD3-44F0-B57F-2FF66F7B64E7}"/>
    <cellStyle name="Millares 49 4 3 2" xfId="17006" xr:uid="{E119EFDE-72F7-4EA3-8005-4B6CFD94924D}"/>
    <cellStyle name="Millares 49 4 3 2 2" xfId="21479" xr:uid="{B9542980-CCF1-4CC0-A6F0-45DFC55EC6B7}"/>
    <cellStyle name="Millares 49 4 3 2 2 2" xfId="30429" xr:uid="{72707731-5C07-4FC1-A3E3-82E5FAF7E753}"/>
    <cellStyle name="Millares 49 4 3 2 3" xfId="25956" xr:uid="{C0184CEE-ED8E-4E35-90ED-A01A60D77DE3}"/>
    <cellStyle name="Millares 49 4 3 3" xfId="19230" xr:uid="{EDD09AB2-4AE9-4A6E-A782-B0A84D1BF4A9}"/>
    <cellStyle name="Millares 49 4 3 3 2" xfId="28180" xr:uid="{549A1410-2173-4B5E-BD00-A4761EEB295A}"/>
    <cellStyle name="Millares 49 4 3 4" xfId="23707" xr:uid="{FD66AAE7-5B07-4A46-9A7B-8AAD56A93743}"/>
    <cellStyle name="Millares 49 4 4" xfId="15889" xr:uid="{22BEB52B-226A-43FE-B119-D5B0C3F273E0}"/>
    <cellStyle name="Millares 49 4 4 2" xfId="20362" xr:uid="{CD48E110-248F-4618-B1D9-FA47878DB13F}"/>
    <cellStyle name="Millares 49 4 4 2 2" xfId="29312" xr:uid="{142CCEA5-9774-4C30-8653-E284B2DC5592}"/>
    <cellStyle name="Millares 49 4 4 3" xfId="24839" xr:uid="{DC3E9451-2C6B-4683-B9F8-E8477F17C7FC}"/>
    <cellStyle name="Millares 49 4 5" xfId="18113" xr:uid="{9F8BD607-253B-42C4-88C6-33F9DD9A0BA9}"/>
    <cellStyle name="Millares 49 4 5 2" xfId="27063" xr:uid="{0701688E-6246-4F0B-927E-C3303A82AFDB}"/>
    <cellStyle name="Millares 49 4 6" xfId="22590" xr:uid="{1C8532AF-1B3C-4DAC-8435-2C753FCD54D5}"/>
    <cellStyle name="Millares 49 5" xfId="13914" xr:uid="{1CFFAB20-A5F3-47DF-8AD5-7D1DBE540395}"/>
    <cellStyle name="Millares 49 5 2" xfId="15031" xr:uid="{E1C7659F-27A3-4A59-9E02-54F13103E4D9}"/>
    <cellStyle name="Millares 49 5 2 2" xfId="17280" xr:uid="{B302BE19-1F7A-4C94-ADB5-ECD90F5F13AF}"/>
    <cellStyle name="Millares 49 5 2 2 2" xfId="21753" xr:uid="{67C63854-E440-4F64-A7F2-F73482F6E2B7}"/>
    <cellStyle name="Millares 49 5 2 2 2 2" xfId="30703" xr:uid="{0F66929B-99B3-40F7-8174-062335B0000F}"/>
    <cellStyle name="Millares 49 5 2 2 3" xfId="26230" xr:uid="{E24A5444-D68C-4986-A888-B59C8BAAD3A4}"/>
    <cellStyle name="Millares 49 5 2 3" xfId="19504" xr:uid="{79124083-55EB-4A29-BBA1-EA7B46F9F12B}"/>
    <cellStyle name="Millares 49 5 2 3 2" xfId="28454" xr:uid="{9D5A5655-8CC6-439C-9F90-82448BF70C81}"/>
    <cellStyle name="Millares 49 5 2 4" xfId="23981" xr:uid="{A12236A7-AEC4-4A46-82CF-D033C018FEE4}"/>
    <cellStyle name="Millares 49 5 3" xfId="16163" xr:uid="{ECD19093-993F-4449-A2FD-788C8BD1D096}"/>
    <cellStyle name="Millares 49 5 3 2" xfId="20636" xr:uid="{D2760EDE-CBE8-4FA4-AAFE-0AF4AFC7C398}"/>
    <cellStyle name="Millares 49 5 3 2 2" xfId="29586" xr:uid="{6868685A-0D38-4718-B97C-F20442A82449}"/>
    <cellStyle name="Millares 49 5 3 3" xfId="25113" xr:uid="{0B2235F7-44FD-4A2E-A59A-57BD2D840ADE}"/>
    <cellStyle name="Millares 49 5 4" xfId="18387" xr:uid="{E83B512C-9235-423E-A7A9-F8ECAA0653AA}"/>
    <cellStyle name="Millares 49 5 4 2" xfId="27337" xr:uid="{E21ED0D9-90F9-4FAA-B131-82B90ECB5FD0}"/>
    <cellStyle name="Millares 49 5 5" xfId="22864" xr:uid="{4E919109-4773-4D3F-A846-E15A0752A014}"/>
    <cellStyle name="Millares 49 6" xfId="14477" xr:uid="{2B4D083C-4BB0-42E8-ADEA-D9B02F3C8833}"/>
    <cellStyle name="Millares 49 6 2" xfId="16726" xr:uid="{B471BDAB-76F0-49B4-890E-E4C99CAFCD5B}"/>
    <cellStyle name="Millares 49 6 2 2" xfId="21199" xr:uid="{09D7C8E0-F64A-4524-BB5F-97735D02D187}"/>
    <cellStyle name="Millares 49 6 2 2 2" xfId="30149" xr:uid="{3587C6F5-AC25-47D1-8C28-E79B05065FCE}"/>
    <cellStyle name="Millares 49 6 2 3" xfId="25676" xr:uid="{07FED5DE-E78C-47EF-9E5D-6F8579B27FEA}"/>
    <cellStyle name="Millares 49 6 3" xfId="18950" xr:uid="{B967D792-B641-4932-90A6-204932B16EC6}"/>
    <cellStyle name="Millares 49 6 3 2" xfId="27900" xr:uid="{9698BB01-4EB5-434B-9151-C09E7A2CED35}"/>
    <cellStyle name="Millares 49 6 4" xfId="23427" xr:uid="{6BD9B3F1-707E-407F-B8F3-C184C3E58C56}"/>
    <cellStyle name="Millares 49 7" xfId="15609" xr:uid="{BA32C79E-0126-403B-A2FF-04F630BD9934}"/>
    <cellStyle name="Millares 49 7 2" xfId="20082" xr:uid="{D2D75B8B-05A3-4AD4-ADED-DFDE2B62FE75}"/>
    <cellStyle name="Millares 49 7 2 2" xfId="29032" xr:uid="{91485EA8-F3E6-4CAE-95C4-C4EC19383B8B}"/>
    <cellStyle name="Millares 49 7 3" xfId="24559" xr:uid="{47C2C2DC-F232-40EE-BA93-60F3B57F9F99}"/>
    <cellStyle name="Millares 49 8" xfId="17833" xr:uid="{B714647B-9EAD-487F-B103-79155BB3CFA7}"/>
    <cellStyle name="Millares 49 8 2" xfId="26783" xr:uid="{96FB6880-C17A-4FF0-91AD-DA09D1DC0788}"/>
    <cellStyle name="Millares 49 9" xfId="22310" xr:uid="{709130AC-FE84-4D8E-9045-E8F2822CC45D}"/>
    <cellStyle name="Millares 5" xfId="18" xr:uid="{00000000-0005-0000-0000-000010000000}"/>
    <cellStyle name="Millares 50" xfId="13391" xr:uid="{56496313-43C6-4135-B77A-F0F8F6CE885E}"/>
    <cellStyle name="Millares 50 2" xfId="13464" xr:uid="{9763DFA4-851E-4951-8F4F-9BFCCE6DC820}"/>
    <cellStyle name="Millares 50 2 2" xfId="13604" xr:uid="{1AF75172-8BBD-450A-B9F8-3D261340BA89}"/>
    <cellStyle name="Millares 50 2 2 2" xfId="13884" xr:uid="{FD013A1C-551B-4605-A802-0FCAC97FC494}"/>
    <cellStyle name="Millares 50 2 2 2 2" xfId="14438" xr:uid="{5AE8491F-9FDD-41FD-895D-A62F9DB03CBA}"/>
    <cellStyle name="Millares 50 2 2 2 2 2" xfId="15555" xr:uid="{71D9224C-39A2-41FC-BC2F-57740D6CCCAC}"/>
    <cellStyle name="Millares 50 2 2 2 2 2 2" xfId="17804" xr:uid="{01618B0E-0FA4-46B6-B796-870C7D078C11}"/>
    <cellStyle name="Millares 50 2 2 2 2 2 2 2" xfId="22277" xr:uid="{278625E6-4D79-40E5-856E-7BB21DC5F1CF}"/>
    <cellStyle name="Millares 50 2 2 2 2 2 2 2 2" xfId="31227" xr:uid="{F0ED56FF-93C9-41FA-93CB-B6FC4D4DF35F}"/>
    <cellStyle name="Millares 50 2 2 2 2 2 2 3" xfId="26754" xr:uid="{013EB3C6-DB53-466A-A61A-CC568D7DA0ED}"/>
    <cellStyle name="Millares 50 2 2 2 2 2 3" xfId="20028" xr:uid="{2AA4400E-882E-42B2-A69B-6303D376B907}"/>
    <cellStyle name="Millares 50 2 2 2 2 2 3 2" xfId="28978" xr:uid="{6D6D77CC-287B-4BCB-96DC-827E40B1F9F0}"/>
    <cellStyle name="Millares 50 2 2 2 2 2 4" xfId="24505" xr:uid="{2AEF9765-9F3F-4A1B-A252-F5AA8AE05135}"/>
    <cellStyle name="Millares 50 2 2 2 2 3" xfId="16687" xr:uid="{8E3DCCC1-6732-4847-AD62-73C515B2755E}"/>
    <cellStyle name="Millares 50 2 2 2 2 3 2" xfId="21160" xr:uid="{166EBFA1-2B4C-4985-8998-CEFA72138397}"/>
    <cellStyle name="Millares 50 2 2 2 2 3 2 2" xfId="30110" xr:uid="{5F5E608E-152F-4378-9349-5B3924FCA816}"/>
    <cellStyle name="Millares 50 2 2 2 2 3 3" xfId="25637" xr:uid="{47E64C9A-5B23-45D4-A536-EFA2D87F6FD0}"/>
    <cellStyle name="Millares 50 2 2 2 2 4" xfId="18911" xr:uid="{417B5B3F-CB32-4923-A606-642EBCCD38CB}"/>
    <cellStyle name="Millares 50 2 2 2 2 4 2" xfId="27861" xr:uid="{712FD897-D255-40FD-951F-C6C3F894A908}"/>
    <cellStyle name="Millares 50 2 2 2 2 5" xfId="23388" xr:uid="{8AA1AF5F-2AEB-411E-83A8-D503F1118C79}"/>
    <cellStyle name="Millares 50 2 2 2 3" xfId="15001" xr:uid="{737470CD-1D2C-4193-ADF2-E1ED929F78BB}"/>
    <cellStyle name="Millares 50 2 2 2 3 2" xfId="17250" xr:uid="{D93E6CFD-7421-4BEA-B26F-771BB1BE3DC2}"/>
    <cellStyle name="Millares 50 2 2 2 3 2 2" xfId="21723" xr:uid="{76F77D5C-D99F-45FC-8299-0FA5202E8525}"/>
    <cellStyle name="Millares 50 2 2 2 3 2 2 2" xfId="30673" xr:uid="{646F0687-F003-4853-847A-A12E7D7E3A62}"/>
    <cellStyle name="Millares 50 2 2 2 3 2 3" xfId="26200" xr:uid="{9EBC5A3F-D26E-4B0F-BC76-2D4D81055E3A}"/>
    <cellStyle name="Millares 50 2 2 2 3 3" xfId="19474" xr:uid="{C9D525F3-70B2-49A9-BCBB-08096BC4B3B8}"/>
    <cellStyle name="Millares 50 2 2 2 3 3 2" xfId="28424" xr:uid="{47D15214-9AF3-4476-BC7E-AD2E487218FC}"/>
    <cellStyle name="Millares 50 2 2 2 3 4" xfId="23951" xr:uid="{BA63D4B7-3216-4EA2-9936-0B96E93D2FFF}"/>
    <cellStyle name="Millares 50 2 2 2 4" xfId="16133" xr:uid="{EBC45789-BDFF-4450-8B82-755CA750C917}"/>
    <cellStyle name="Millares 50 2 2 2 4 2" xfId="20606" xr:uid="{A7BC3761-BA2D-421B-BF84-CE5C1F52849B}"/>
    <cellStyle name="Millares 50 2 2 2 4 2 2" xfId="29556" xr:uid="{979D4B7E-7DD6-433A-946D-D2E2C96DA245}"/>
    <cellStyle name="Millares 50 2 2 2 4 3" xfId="25083" xr:uid="{1C2BB320-BD1D-4B6C-9AC6-D4D36ADB333C}"/>
    <cellStyle name="Millares 50 2 2 2 5" xfId="18357" xr:uid="{DA60E5E2-E8E9-4171-A385-AB74EDB8EF6C}"/>
    <cellStyle name="Millares 50 2 2 2 5 2" xfId="27307" xr:uid="{C054ADAE-5098-4358-B674-F7243958E022}"/>
    <cellStyle name="Millares 50 2 2 2 6" xfId="22834" xr:uid="{F6796116-CB17-4A7F-9ED4-FBE620AD199B}"/>
    <cellStyle name="Millares 50 2 2 3" xfId="14158" xr:uid="{56994984-59CC-4FA6-9DB6-E78E86D1AD29}"/>
    <cellStyle name="Millares 50 2 2 3 2" xfId="15275" xr:uid="{B7E894C5-7439-4E31-94C7-C0E9AC752958}"/>
    <cellStyle name="Millares 50 2 2 3 2 2" xfId="17524" xr:uid="{079EC6CD-02EA-4198-94A2-65E83A334D9D}"/>
    <cellStyle name="Millares 50 2 2 3 2 2 2" xfId="21997" xr:uid="{C9EE8249-DC21-4D87-9F6E-A3B51ABE89A9}"/>
    <cellStyle name="Millares 50 2 2 3 2 2 2 2" xfId="30947" xr:uid="{B34098A5-88CC-4267-98F5-A7FAA5DFD410}"/>
    <cellStyle name="Millares 50 2 2 3 2 2 3" xfId="26474" xr:uid="{6E110A3A-2F7C-4AE6-83FA-6B880327CFBF}"/>
    <cellStyle name="Millares 50 2 2 3 2 3" xfId="19748" xr:uid="{2A620326-5D76-4982-88EC-135EFCC67E0B}"/>
    <cellStyle name="Millares 50 2 2 3 2 3 2" xfId="28698" xr:uid="{0448EC62-0D36-41DD-A519-5AE52833B465}"/>
    <cellStyle name="Millares 50 2 2 3 2 4" xfId="24225" xr:uid="{50A6B450-48C5-4CCC-8B14-292BF5AD1AEC}"/>
    <cellStyle name="Millares 50 2 2 3 3" xfId="16407" xr:uid="{C6A3826D-EDA3-4BFA-95E4-076191DDF75F}"/>
    <cellStyle name="Millares 50 2 2 3 3 2" xfId="20880" xr:uid="{2C2F325D-2A05-434D-9BF1-03831C277253}"/>
    <cellStyle name="Millares 50 2 2 3 3 2 2" xfId="29830" xr:uid="{E10D900A-3FFC-4DF5-89AC-E0317442AB25}"/>
    <cellStyle name="Millares 50 2 2 3 3 3" xfId="25357" xr:uid="{2F3A3AE4-0152-4499-BF2F-3B46202E7F9C}"/>
    <cellStyle name="Millares 50 2 2 3 4" xfId="18631" xr:uid="{5B049AC8-C34F-4DFC-AB45-6AE475C3FECF}"/>
    <cellStyle name="Millares 50 2 2 3 4 2" xfId="27581" xr:uid="{D4AC1C72-B8ED-4E35-AEC5-12884B90D908}"/>
    <cellStyle name="Millares 50 2 2 3 5" xfId="23108" xr:uid="{B11E2320-1E29-499D-9F15-F39D920E072D}"/>
    <cellStyle name="Millares 50 2 2 4" xfId="14721" xr:uid="{A088D252-8C2E-47F2-95EC-78DFF73A70A9}"/>
    <cellStyle name="Millares 50 2 2 4 2" xfId="16970" xr:uid="{022286D7-B628-4472-BB5A-3219B870E5EC}"/>
    <cellStyle name="Millares 50 2 2 4 2 2" xfId="21443" xr:uid="{C0E43B93-8D7D-49B4-A5D7-A03FCF571B2F}"/>
    <cellStyle name="Millares 50 2 2 4 2 2 2" xfId="30393" xr:uid="{F21680B6-1BBC-4D71-B01E-9029D9DF7537}"/>
    <cellStyle name="Millares 50 2 2 4 2 3" xfId="25920" xr:uid="{44BFF1FD-818F-4FA7-9C37-ADF246458E8E}"/>
    <cellStyle name="Millares 50 2 2 4 3" xfId="19194" xr:uid="{E672D77B-D173-4680-A00F-52AB20CD20E4}"/>
    <cellStyle name="Millares 50 2 2 4 3 2" xfId="28144" xr:uid="{2398C049-3CFA-40A1-8E63-11B848C09144}"/>
    <cellStyle name="Millares 50 2 2 4 4" xfId="23671" xr:uid="{0DF0B908-BAD6-40DA-ACA7-B87D32202B8D}"/>
    <cellStyle name="Millares 50 2 2 5" xfId="15853" xr:uid="{F75D9258-9FC6-45B0-BCD9-9516B443E34D}"/>
    <cellStyle name="Millares 50 2 2 5 2" xfId="20326" xr:uid="{2E55821D-CCF6-4E2E-ABC8-0F81B505B3EF}"/>
    <cellStyle name="Millares 50 2 2 5 2 2" xfId="29276" xr:uid="{718CC399-DF47-4538-BB43-F70F0A942A9D}"/>
    <cellStyle name="Millares 50 2 2 5 3" xfId="24803" xr:uid="{2575DE83-D67B-4176-8B24-79085DB2F28A}"/>
    <cellStyle name="Millares 50 2 2 6" xfId="18077" xr:uid="{2CF8D182-1891-4842-8642-9A80631D55F1}"/>
    <cellStyle name="Millares 50 2 2 6 2" xfId="27027" xr:uid="{A7EA84B5-ED3D-4FAB-82A0-2F8F881D1C3D}"/>
    <cellStyle name="Millares 50 2 2 7" xfId="22554" xr:uid="{5C3716FE-D7D2-4805-9B65-0054B7DFBC30}"/>
    <cellStyle name="Millares 50 2 3" xfId="13744" xr:uid="{4ADF8191-6423-426C-86E6-399FB85248A5}"/>
    <cellStyle name="Millares 50 2 3 2" xfId="14298" xr:uid="{FCB4668B-3638-42F6-A79C-8E7AABA0C79D}"/>
    <cellStyle name="Millares 50 2 3 2 2" xfId="15415" xr:uid="{D49A9DE0-CB0E-4368-9623-06AB49139A03}"/>
    <cellStyle name="Millares 50 2 3 2 2 2" xfId="17664" xr:uid="{F1C77198-EB61-499C-9ABE-D901F7A09DE1}"/>
    <cellStyle name="Millares 50 2 3 2 2 2 2" xfId="22137" xr:uid="{85198865-D538-4A61-8DBC-63AEEA036317}"/>
    <cellStyle name="Millares 50 2 3 2 2 2 2 2" xfId="31087" xr:uid="{2165F436-4279-4794-89E3-E3812CEE3F63}"/>
    <cellStyle name="Millares 50 2 3 2 2 2 3" xfId="26614" xr:uid="{AE6FD67B-EF99-4875-87C2-52174F81ED41}"/>
    <cellStyle name="Millares 50 2 3 2 2 3" xfId="19888" xr:uid="{75829E43-855B-4521-A62E-402BD237425B}"/>
    <cellStyle name="Millares 50 2 3 2 2 3 2" xfId="28838" xr:uid="{3276E32B-1B6F-4F33-8A31-A8D2220FAC66}"/>
    <cellStyle name="Millares 50 2 3 2 2 4" xfId="24365" xr:uid="{F2A22356-654E-40E8-BE75-E86D27F5B647}"/>
    <cellStyle name="Millares 50 2 3 2 3" xfId="16547" xr:uid="{0EB570ED-3056-48DA-B761-C0DBABE51C55}"/>
    <cellStyle name="Millares 50 2 3 2 3 2" xfId="21020" xr:uid="{91925F04-6A31-491E-9E72-28D9979D8776}"/>
    <cellStyle name="Millares 50 2 3 2 3 2 2" xfId="29970" xr:uid="{BD63BC97-BB46-4504-98BA-D70E242E58EC}"/>
    <cellStyle name="Millares 50 2 3 2 3 3" xfId="25497" xr:uid="{B329D23F-9DFF-468A-A8DF-C36D659E2510}"/>
    <cellStyle name="Millares 50 2 3 2 4" xfId="18771" xr:uid="{5A1C2CA9-0ABC-45D8-BFC0-6A79C2AC9005}"/>
    <cellStyle name="Millares 50 2 3 2 4 2" xfId="27721" xr:uid="{D7F2874B-2AF9-4090-B0A6-0FA6A3485728}"/>
    <cellStyle name="Millares 50 2 3 2 5" xfId="23248" xr:uid="{DFA492B9-16BF-41F4-8814-56ABAC496578}"/>
    <cellStyle name="Millares 50 2 3 3" xfId="14861" xr:uid="{F9A65B8E-7A87-4EA6-B148-5240A8950F57}"/>
    <cellStyle name="Millares 50 2 3 3 2" xfId="17110" xr:uid="{A0009D7A-DDEA-4310-B990-9FC8642C1CF7}"/>
    <cellStyle name="Millares 50 2 3 3 2 2" xfId="21583" xr:uid="{2F4CC611-5FBF-4F88-B663-E41A3E47AD8C}"/>
    <cellStyle name="Millares 50 2 3 3 2 2 2" xfId="30533" xr:uid="{C8BD97F2-D0BA-45B8-A792-356DE42C2A24}"/>
    <cellStyle name="Millares 50 2 3 3 2 3" xfId="26060" xr:uid="{01C93289-C79B-4D66-9355-B70250677415}"/>
    <cellStyle name="Millares 50 2 3 3 3" xfId="19334" xr:uid="{3AFF4D68-2786-4C8F-B89D-B0C1D566D850}"/>
    <cellStyle name="Millares 50 2 3 3 3 2" xfId="28284" xr:uid="{EDB74EA9-875D-4E30-B970-9DAE9AAB8AE0}"/>
    <cellStyle name="Millares 50 2 3 3 4" xfId="23811" xr:uid="{1BD4673B-DABC-4C0E-91E7-A0687B46B5DC}"/>
    <cellStyle name="Millares 50 2 3 4" xfId="15993" xr:uid="{C8B682F4-F460-4016-86AB-CE53162AEA03}"/>
    <cellStyle name="Millares 50 2 3 4 2" xfId="20466" xr:uid="{CC843407-E38F-465F-B340-A3A344FFAC0C}"/>
    <cellStyle name="Millares 50 2 3 4 2 2" xfId="29416" xr:uid="{AF79E95B-CEC7-40F2-95AD-8C3616A4B8E2}"/>
    <cellStyle name="Millares 50 2 3 4 3" xfId="24943" xr:uid="{621B0B1E-FDF5-4276-B159-47406B872A0F}"/>
    <cellStyle name="Millares 50 2 3 5" xfId="18217" xr:uid="{CA87B63E-8D8A-41CC-8EA8-42A9CFF71D0F}"/>
    <cellStyle name="Millares 50 2 3 5 2" xfId="27167" xr:uid="{58876630-F84F-433D-8A6D-E59DD47DD3E9}"/>
    <cellStyle name="Millares 50 2 3 6" xfId="22694" xr:uid="{BA30FB36-CEFE-40E2-BE02-359C6B75D73F}"/>
    <cellStyle name="Millares 50 2 4" xfId="14018" xr:uid="{7782A860-A283-424D-8473-D1713BBD0373}"/>
    <cellStyle name="Millares 50 2 4 2" xfId="15135" xr:uid="{642E1E3C-4F43-4BCB-9F0C-89136E5B359D}"/>
    <cellStyle name="Millares 50 2 4 2 2" xfId="17384" xr:uid="{C93F7F2C-7463-44E0-A710-F022137641FD}"/>
    <cellStyle name="Millares 50 2 4 2 2 2" xfId="21857" xr:uid="{5603D9F6-8EA2-4E17-80A5-FB51C7BD719B}"/>
    <cellStyle name="Millares 50 2 4 2 2 2 2" xfId="30807" xr:uid="{28275620-A539-4F00-973F-BF05A62E74C6}"/>
    <cellStyle name="Millares 50 2 4 2 2 3" xfId="26334" xr:uid="{BC4356BF-74C9-41FD-A67C-F48F3901234F}"/>
    <cellStyle name="Millares 50 2 4 2 3" xfId="19608" xr:uid="{D74E3F81-C50E-4005-8A40-14416633F0E7}"/>
    <cellStyle name="Millares 50 2 4 2 3 2" xfId="28558" xr:uid="{2DFFABEB-6100-4873-A904-7089B13856C8}"/>
    <cellStyle name="Millares 50 2 4 2 4" xfId="24085" xr:uid="{77F1DE52-8614-4194-A538-79CC3080C336}"/>
    <cellStyle name="Millares 50 2 4 3" xfId="16267" xr:uid="{CE001704-C90E-46DD-9522-5F341C8296A2}"/>
    <cellStyle name="Millares 50 2 4 3 2" xfId="20740" xr:uid="{640770F7-7959-4EAA-9932-C74E99765E3D}"/>
    <cellStyle name="Millares 50 2 4 3 2 2" xfId="29690" xr:uid="{B6C8771D-C683-4DBD-809F-07D3DFE6CD78}"/>
    <cellStyle name="Millares 50 2 4 3 3" xfId="25217" xr:uid="{B724B9A9-F92C-44AC-B342-EB257B9FA6DA}"/>
    <cellStyle name="Millares 50 2 4 4" xfId="18491" xr:uid="{2E684201-3406-47EA-AEB6-5CE6A9ADBF8D}"/>
    <cellStyle name="Millares 50 2 4 4 2" xfId="27441" xr:uid="{40FA57F8-A40E-4E9E-A224-B6A899B47917}"/>
    <cellStyle name="Millares 50 2 4 5" xfId="22968" xr:uid="{5BA6310F-F16C-48A6-A726-407892B1613A}"/>
    <cellStyle name="Millares 50 2 5" xfId="14581" xr:uid="{F115426E-05B8-42C6-BB3E-1EAF281910F7}"/>
    <cellStyle name="Millares 50 2 5 2" xfId="16830" xr:uid="{6B256534-0AFE-4FCD-B2A7-1A39EC083E0F}"/>
    <cellStyle name="Millares 50 2 5 2 2" xfId="21303" xr:uid="{EA176C3F-6B2E-40AD-A8A5-612447223969}"/>
    <cellStyle name="Millares 50 2 5 2 2 2" xfId="30253" xr:uid="{4B2C46CB-6641-4D39-80F8-37762999B42E}"/>
    <cellStyle name="Millares 50 2 5 2 3" xfId="25780" xr:uid="{C2BCB8D4-F368-49E0-B00D-659C18CD83FE}"/>
    <cellStyle name="Millares 50 2 5 3" xfId="19054" xr:uid="{C4C8A12F-96DB-4AD3-9A00-93A36CF04CDB}"/>
    <cellStyle name="Millares 50 2 5 3 2" xfId="28004" xr:uid="{B10B1FAB-44A9-4559-8344-2C05A7F82019}"/>
    <cellStyle name="Millares 50 2 5 4" xfId="23531" xr:uid="{BFC79B1E-8AF4-45C8-9C9B-585255CDB4DF}"/>
    <cellStyle name="Millares 50 2 6" xfId="15713" xr:uid="{E14213B9-6279-4837-B296-AC015406A5DA}"/>
    <cellStyle name="Millares 50 2 6 2" xfId="20186" xr:uid="{9CDF2316-7AF8-4309-BE41-EB695449ADCA}"/>
    <cellStyle name="Millares 50 2 6 2 2" xfId="29136" xr:uid="{E6ADFE11-2DB6-4F58-AF87-0F5331903D3A}"/>
    <cellStyle name="Millares 50 2 6 3" xfId="24663" xr:uid="{DE3D825A-D999-409B-B01F-593CAA82F7FF}"/>
    <cellStyle name="Millares 50 2 7" xfId="17937" xr:uid="{2AFE2AC3-5828-4320-B886-1E5E3396FBC3}"/>
    <cellStyle name="Millares 50 2 7 2" xfId="26887" xr:uid="{3D2FE81A-CC6A-42BA-A4C1-64187717194B}"/>
    <cellStyle name="Millares 50 2 8" xfId="22414" xr:uid="{3B687359-A37C-4BF8-B276-5AD32B666B9A}"/>
    <cellStyle name="Millares 50 3" xfId="13531" xr:uid="{6A5EF22F-6510-4A48-B055-B1C23B77C23A}"/>
    <cellStyle name="Millares 50 3 2" xfId="13811" xr:uid="{3E19E306-0961-4106-96C4-17D5B36FB79D}"/>
    <cellStyle name="Millares 50 3 2 2" xfId="14365" xr:uid="{E7021F2C-A7DE-44B3-85C3-8A3828A8929F}"/>
    <cellStyle name="Millares 50 3 2 2 2" xfId="15482" xr:uid="{01A98058-59A7-4AD6-9ED4-BC45FF00CC25}"/>
    <cellStyle name="Millares 50 3 2 2 2 2" xfId="17731" xr:uid="{75062ABB-D817-44AE-89CC-C954C29A955C}"/>
    <cellStyle name="Millares 50 3 2 2 2 2 2" xfId="22204" xr:uid="{2197A1D4-4E26-40F2-A9E5-FC118EEE89FF}"/>
    <cellStyle name="Millares 50 3 2 2 2 2 2 2" xfId="31154" xr:uid="{A92CBA66-F1C7-4505-A346-F11C709C666D}"/>
    <cellStyle name="Millares 50 3 2 2 2 2 3" xfId="26681" xr:uid="{F947145C-8130-4582-8F32-88F30AD6EA45}"/>
    <cellStyle name="Millares 50 3 2 2 2 3" xfId="19955" xr:uid="{68B28FE1-DF64-4F98-A689-7411EE21F5FB}"/>
    <cellStyle name="Millares 50 3 2 2 2 3 2" xfId="28905" xr:uid="{B7AC1D0F-0B15-4BD2-B871-815AE5ADB030}"/>
    <cellStyle name="Millares 50 3 2 2 2 4" xfId="24432" xr:uid="{58D095A8-089D-4A03-89B4-B254DCAA31E5}"/>
    <cellStyle name="Millares 50 3 2 2 3" xfId="16614" xr:uid="{9B1CFAE5-3B9C-4015-89EA-B62B2B3B63A6}"/>
    <cellStyle name="Millares 50 3 2 2 3 2" xfId="21087" xr:uid="{7A5D6EFF-0631-4775-93EF-89AF3ED09A01}"/>
    <cellStyle name="Millares 50 3 2 2 3 2 2" xfId="30037" xr:uid="{1EF8EB96-7852-4E3F-BF28-6BB463AE0474}"/>
    <cellStyle name="Millares 50 3 2 2 3 3" xfId="25564" xr:uid="{25B23D07-F29A-4D85-AED4-F5AE8EE183C2}"/>
    <cellStyle name="Millares 50 3 2 2 4" xfId="18838" xr:uid="{8C03E215-1F9F-4735-89C8-3F9D4744ACE8}"/>
    <cellStyle name="Millares 50 3 2 2 4 2" xfId="27788" xr:uid="{B63F9987-2DE0-4197-A533-427891DA4355}"/>
    <cellStyle name="Millares 50 3 2 2 5" xfId="23315" xr:uid="{55B877A4-91FC-4154-82A5-B6B51112ED06}"/>
    <cellStyle name="Millares 50 3 2 3" xfId="14928" xr:uid="{BE1ECFEB-DBF5-493E-B35C-6A72EAA4C94D}"/>
    <cellStyle name="Millares 50 3 2 3 2" xfId="17177" xr:uid="{5420E6F9-A9E6-47CE-8FA9-5EBFA0B90087}"/>
    <cellStyle name="Millares 50 3 2 3 2 2" xfId="21650" xr:uid="{F78D89B7-F06E-4FE9-8013-88976A5D0C18}"/>
    <cellStyle name="Millares 50 3 2 3 2 2 2" xfId="30600" xr:uid="{FAC8E637-7924-4117-A6E1-800C32738EE7}"/>
    <cellStyle name="Millares 50 3 2 3 2 3" xfId="26127" xr:uid="{C08A983D-490E-4E11-921F-451EA105CE5B}"/>
    <cellStyle name="Millares 50 3 2 3 3" xfId="19401" xr:uid="{796D9195-1BEF-4921-9974-175D38BC2648}"/>
    <cellStyle name="Millares 50 3 2 3 3 2" xfId="28351" xr:uid="{1775F091-8A48-4AEE-95B9-AA3D3FE2DE52}"/>
    <cellStyle name="Millares 50 3 2 3 4" xfId="23878" xr:uid="{F4AD65AA-4A69-4DE2-9185-F621E64F05D1}"/>
    <cellStyle name="Millares 50 3 2 4" xfId="16060" xr:uid="{4BE519C6-C594-40AF-88E8-2952D223F916}"/>
    <cellStyle name="Millares 50 3 2 4 2" xfId="20533" xr:uid="{DE5E2BDF-D03F-4BB6-B5BA-85D995FC8123}"/>
    <cellStyle name="Millares 50 3 2 4 2 2" xfId="29483" xr:uid="{2670BF3B-895B-4A84-9F5E-5FB4E937CFDC}"/>
    <cellStyle name="Millares 50 3 2 4 3" xfId="25010" xr:uid="{3F2CCC6A-7B7E-4924-BAEC-CC6D582A3E87}"/>
    <cellStyle name="Millares 50 3 2 5" xfId="18284" xr:uid="{D474A6F9-E7FC-48F6-BE62-74D1C118410F}"/>
    <cellStyle name="Millares 50 3 2 5 2" xfId="27234" xr:uid="{DA99E2E2-D78F-46B1-B3BF-04C56EE874F8}"/>
    <cellStyle name="Millares 50 3 2 6" xfId="22761" xr:uid="{944EBD2A-E9FF-4386-A556-A47F96D6C1A2}"/>
    <cellStyle name="Millares 50 3 3" xfId="14085" xr:uid="{ABACAB75-942B-4A63-A434-1FC3DE06C7C2}"/>
    <cellStyle name="Millares 50 3 3 2" xfId="15202" xr:uid="{8B1E7F7D-D865-43F3-BA00-B7F91E08F286}"/>
    <cellStyle name="Millares 50 3 3 2 2" xfId="17451" xr:uid="{FF972878-FDEF-4778-9E9E-AB6120C461C6}"/>
    <cellStyle name="Millares 50 3 3 2 2 2" xfId="21924" xr:uid="{BA1CDC35-30E3-4649-A784-CE0755D4A186}"/>
    <cellStyle name="Millares 50 3 3 2 2 2 2" xfId="30874" xr:uid="{CF6FAEFE-28FE-4BB9-B4AF-170660830DDD}"/>
    <cellStyle name="Millares 50 3 3 2 2 3" xfId="26401" xr:uid="{BDCA8EC6-A810-4087-9DC1-D892DFF12F85}"/>
    <cellStyle name="Millares 50 3 3 2 3" xfId="19675" xr:uid="{C96737F9-D724-4C71-AFC1-B3065ECB13DB}"/>
    <cellStyle name="Millares 50 3 3 2 3 2" xfId="28625" xr:uid="{03C2B429-29E0-495C-B8D2-ED9B43C68FC7}"/>
    <cellStyle name="Millares 50 3 3 2 4" xfId="24152" xr:uid="{99738E52-EC14-4C0E-827D-39E4C227C91C}"/>
    <cellStyle name="Millares 50 3 3 3" xfId="16334" xr:uid="{A4C199C8-4EB8-4CDD-96E9-CD3A1CED5AAC}"/>
    <cellStyle name="Millares 50 3 3 3 2" xfId="20807" xr:uid="{DC6D790C-5F96-4F46-9340-F99A784004DC}"/>
    <cellStyle name="Millares 50 3 3 3 2 2" xfId="29757" xr:uid="{B818E85B-3962-4FDA-8063-A080AAD0784A}"/>
    <cellStyle name="Millares 50 3 3 3 3" xfId="25284" xr:uid="{26606FE2-AA99-4E15-94EC-85D5E4F8B714}"/>
    <cellStyle name="Millares 50 3 3 4" xfId="18558" xr:uid="{B4B4F3F8-349B-482E-99A5-C1611766ED92}"/>
    <cellStyle name="Millares 50 3 3 4 2" xfId="27508" xr:uid="{CBA4EB5A-4FA5-454E-AAC2-C9875236E8CC}"/>
    <cellStyle name="Millares 50 3 3 5" xfId="23035" xr:uid="{3E3F15C3-3DDE-4EA3-85CE-79E7C06F4C8E}"/>
    <cellStyle name="Millares 50 3 4" xfId="14648" xr:uid="{B37A0EFE-13E1-4B67-92DC-8FD6A9C4EFB2}"/>
    <cellStyle name="Millares 50 3 4 2" xfId="16897" xr:uid="{10BFE8B0-D79A-4761-A914-268906E97FBC}"/>
    <cellStyle name="Millares 50 3 4 2 2" xfId="21370" xr:uid="{79AD98AE-FECF-4A3B-885D-5148C55DC779}"/>
    <cellStyle name="Millares 50 3 4 2 2 2" xfId="30320" xr:uid="{E2E3E016-03BB-4468-AAD0-D59187286E7D}"/>
    <cellStyle name="Millares 50 3 4 2 3" xfId="25847" xr:uid="{CE05DBB2-6BA5-4588-86D0-864EC1BB2938}"/>
    <cellStyle name="Millares 50 3 4 3" xfId="19121" xr:uid="{A7C6C4AB-1660-4A8B-B5A0-2EEB930C0FED}"/>
    <cellStyle name="Millares 50 3 4 3 2" xfId="28071" xr:uid="{294FBEE4-C7CD-470B-9127-720B99537BD6}"/>
    <cellStyle name="Millares 50 3 4 4" xfId="23598" xr:uid="{D4D8ADE2-C696-4FE0-9A8A-F794D770C750}"/>
    <cellStyle name="Millares 50 3 5" xfId="15780" xr:uid="{B1851C5B-75CA-4CD4-8DD7-4D124EF2565C}"/>
    <cellStyle name="Millares 50 3 5 2" xfId="20253" xr:uid="{5AA7D7D3-2AC0-4038-BE3B-B28B7C072A73}"/>
    <cellStyle name="Millares 50 3 5 2 2" xfId="29203" xr:uid="{80DD518F-A985-433B-BBA8-883BAC924F3B}"/>
    <cellStyle name="Millares 50 3 5 3" xfId="24730" xr:uid="{7A8AA122-5544-4795-B39C-09992B197220}"/>
    <cellStyle name="Millares 50 3 6" xfId="18004" xr:uid="{42CF8697-6A61-45D7-9BFD-BFEC004D0DE1}"/>
    <cellStyle name="Millares 50 3 6 2" xfId="26954" xr:uid="{14B436CD-5C78-4BA1-9444-2AA3FB59E9D8}"/>
    <cellStyle name="Millares 50 3 7" xfId="22481" xr:uid="{85C7B7BC-A23C-466D-88A0-A3A08FDA21FF}"/>
    <cellStyle name="Millares 50 4" xfId="13671" xr:uid="{AC6F3BDC-B281-4723-9686-B7A9C7A8A66C}"/>
    <cellStyle name="Millares 50 4 2" xfId="14225" xr:uid="{36D24361-360F-4FC5-96E6-E147B9EEE842}"/>
    <cellStyle name="Millares 50 4 2 2" xfId="15342" xr:uid="{65F775B8-9283-4DC8-A446-6038A8B9149D}"/>
    <cellStyle name="Millares 50 4 2 2 2" xfId="17591" xr:uid="{DA0DA0E3-47A8-4011-A2D3-FBED97E8D62E}"/>
    <cellStyle name="Millares 50 4 2 2 2 2" xfId="22064" xr:uid="{470DBF4A-F9A7-4EB4-9C90-8392821C3F3E}"/>
    <cellStyle name="Millares 50 4 2 2 2 2 2" xfId="31014" xr:uid="{A904F177-8944-4240-80C9-DCEBC52C1CCE}"/>
    <cellStyle name="Millares 50 4 2 2 2 3" xfId="26541" xr:uid="{C8421BA0-243A-4C38-A289-237C57B9FE51}"/>
    <cellStyle name="Millares 50 4 2 2 3" xfId="19815" xr:uid="{B97ADF6A-ED0D-48A7-BB27-B7571BD064B4}"/>
    <cellStyle name="Millares 50 4 2 2 3 2" xfId="28765" xr:uid="{5586CDA9-7713-43DF-A387-48360519C9EB}"/>
    <cellStyle name="Millares 50 4 2 2 4" xfId="24292" xr:uid="{DFC7806F-A42B-4465-AEDA-B2C514D6697A}"/>
    <cellStyle name="Millares 50 4 2 3" xfId="16474" xr:uid="{14B8C8C6-50B3-4E1E-8D76-E4D3A7D9D2B3}"/>
    <cellStyle name="Millares 50 4 2 3 2" xfId="20947" xr:uid="{7A77A7D3-7A22-49CD-8DC9-02C68DD83944}"/>
    <cellStyle name="Millares 50 4 2 3 2 2" xfId="29897" xr:uid="{B88F4257-6795-4F38-BF25-32BFE024B582}"/>
    <cellStyle name="Millares 50 4 2 3 3" xfId="25424" xr:uid="{76DB9097-0B13-4D05-BF20-E38DF713363E}"/>
    <cellStyle name="Millares 50 4 2 4" xfId="18698" xr:uid="{C6BD62F7-AEF7-4182-BE64-71CBB7CA0530}"/>
    <cellStyle name="Millares 50 4 2 4 2" xfId="27648" xr:uid="{B4A620F0-C110-42BF-9B57-68C4E40047A7}"/>
    <cellStyle name="Millares 50 4 2 5" xfId="23175" xr:uid="{AF915ACF-7CF7-4CCB-AF4E-259FB1EAFF3E}"/>
    <cellStyle name="Millares 50 4 3" xfId="14788" xr:uid="{F945CEFC-07CB-4571-A327-D60D56103AD0}"/>
    <cellStyle name="Millares 50 4 3 2" xfId="17037" xr:uid="{E24E4A47-2BA0-49F9-ACF1-D39827824073}"/>
    <cellStyle name="Millares 50 4 3 2 2" xfId="21510" xr:uid="{58A29B1B-ABE9-4CE9-8D51-55F44031F429}"/>
    <cellStyle name="Millares 50 4 3 2 2 2" xfId="30460" xr:uid="{18109710-6520-47EF-B5EE-71A0A86C22BC}"/>
    <cellStyle name="Millares 50 4 3 2 3" xfId="25987" xr:uid="{F0C93762-6F15-4228-9C7F-A3899EE59EA2}"/>
    <cellStyle name="Millares 50 4 3 3" xfId="19261" xr:uid="{DF35688B-5001-458B-BCBD-9E051345D41C}"/>
    <cellStyle name="Millares 50 4 3 3 2" xfId="28211" xr:uid="{54D6A51D-6EE5-4923-9D94-00BB6803A6C0}"/>
    <cellStyle name="Millares 50 4 3 4" xfId="23738" xr:uid="{F6A333D5-CFFB-46EF-B33B-987F51180254}"/>
    <cellStyle name="Millares 50 4 4" xfId="15920" xr:uid="{C64D9DBC-EFA8-476C-A296-68BCF4B97880}"/>
    <cellStyle name="Millares 50 4 4 2" xfId="20393" xr:uid="{ED56028E-BABF-4765-B5EE-8C73B4E28525}"/>
    <cellStyle name="Millares 50 4 4 2 2" xfId="29343" xr:uid="{DE4EAAFE-9BE9-45FD-BE05-8B4AB6437157}"/>
    <cellStyle name="Millares 50 4 4 3" xfId="24870" xr:uid="{280283AF-3772-4779-9659-3942E1BBBBB0}"/>
    <cellStyle name="Millares 50 4 5" xfId="18144" xr:uid="{911B435C-3C92-47DB-88F7-D36675884E48}"/>
    <cellStyle name="Millares 50 4 5 2" xfId="27094" xr:uid="{E4F68CED-FBB5-4C85-983F-4165577CD9C1}"/>
    <cellStyle name="Millares 50 4 6" xfId="22621" xr:uid="{90BDB910-E09E-40B8-A9B0-1D9696B3B955}"/>
    <cellStyle name="Millares 50 5" xfId="13945" xr:uid="{B163B1E5-BFF1-4527-BB98-BA979C71D2CA}"/>
    <cellStyle name="Millares 50 5 2" xfId="15062" xr:uid="{29E6F17E-9824-47E5-8FDE-C011A1CEC8AD}"/>
    <cellStyle name="Millares 50 5 2 2" xfId="17311" xr:uid="{46E8006B-84E7-4990-B7BF-FB15D9AAD31B}"/>
    <cellStyle name="Millares 50 5 2 2 2" xfId="21784" xr:uid="{A891E93B-99C5-4F73-8688-B1A74CE0D497}"/>
    <cellStyle name="Millares 50 5 2 2 2 2" xfId="30734" xr:uid="{F312D93D-DADE-4500-92B9-638757CE7CF6}"/>
    <cellStyle name="Millares 50 5 2 2 3" xfId="26261" xr:uid="{E49F0170-E6F6-468E-89F0-13407F68C48E}"/>
    <cellStyle name="Millares 50 5 2 3" xfId="19535" xr:uid="{77B7160C-C340-41C4-A2EA-A0C74F207460}"/>
    <cellStyle name="Millares 50 5 2 3 2" xfId="28485" xr:uid="{7ABE06B2-2B2D-4063-990C-B462BD99D4FA}"/>
    <cellStyle name="Millares 50 5 2 4" xfId="24012" xr:uid="{3A736829-7E6C-453D-A9CD-A12A1F8708DD}"/>
    <cellStyle name="Millares 50 5 3" xfId="16194" xr:uid="{D43CB9E7-F987-48D0-A691-88154D37F988}"/>
    <cellStyle name="Millares 50 5 3 2" xfId="20667" xr:uid="{4438818A-3EF9-467B-B82F-8E9C86ADEB2A}"/>
    <cellStyle name="Millares 50 5 3 2 2" xfId="29617" xr:uid="{8AF1D463-CE02-4DBB-8624-7C0D9CFFBD76}"/>
    <cellStyle name="Millares 50 5 3 3" xfId="25144" xr:uid="{4568770D-0ED7-40F8-8188-45EEE53D04D0}"/>
    <cellStyle name="Millares 50 5 4" xfId="18418" xr:uid="{75483508-4372-4109-9A91-A9E97B378C16}"/>
    <cellStyle name="Millares 50 5 4 2" xfId="27368" xr:uid="{7CAAAC5B-6B4F-456E-9BE0-32C3ED276034}"/>
    <cellStyle name="Millares 50 5 5" xfId="22895" xr:uid="{93281F5E-01D4-4737-9623-B8E9828C07CB}"/>
    <cellStyle name="Millares 50 6" xfId="14508" xr:uid="{7824A401-3665-4CC3-BBF0-43A53FDB2F44}"/>
    <cellStyle name="Millares 50 6 2" xfId="16757" xr:uid="{8EDF561C-6E37-499A-BD46-2B3EECED2B54}"/>
    <cellStyle name="Millares 50 6 2 2" xfId="21230" xr:uid="{3C8F00DE-E8E7-4E08-9BD3-F023895AFCC7}"/>
    <cellStyle name="Millares 50 6 2 2 2" xfId="30180" xr:uid="{17B03135-D9D6-4575-96FC-E869E1CC3C86}"/>
    <cellStyle name="Millares 50 6 2 3" xfId="25707" xr:uid="{ABE72124-A0AD-4A8B-8041-38EED3EE80FC}"/>
    <cellStyle name="Millares 50 6 3" xfId="18981" xr:uid="{A75637A7-CBF2-40C2-BACC-1AB8ECF4702E}"/>
    <cellStyle name="Millares 50 6 3 2" xfId="27931" xr:uid="{0E4B76A0-58CC-48E2-849F-8FF12E4E1D44}"/>
    <cellStyle name="Millares 50 6 4" xfId="23458" xr:uid="{A00A28B4-34DD-4A50-BC6B-AF2FA0F3E14E}"/>
    <cellStyle name="Millares 50 7" xfId="15640" xr:uid="{A10B2668-B212-4D01-8A72-E615D9C99CB9}"/>
    <cellStyle name="Millares 50 7 2" xfId="20113" xr:uid="{F74EEB12-70DB-4E68-BF10-AA3EBC6BBEEC}"/>
    <cellStyle name="Millares 50 7 2 2" xfId="29063" xr:uid="{8D7192F7-F5DE-423E-B446-C61A0871573A}"/>
    <cellStyle name="Millares 50 7 3" xfId="24590" xr:uid="{44A25E54-6C68-4A1F-8282-3B2C2E1E8FD4}"/>
    <cellStyle name="Millares 50 8" xfId="17864" xr:uid="{E0D65855-D18C-4BF4-8B92-6F41440CEBBB}"/>
    <cellStyle name="Millares 50 8 2" xfId="26814" xr:uid="{97DC59FF-F78F-4FAD-87D0-8382E1C5325F}"/>
    <cellStyle name="Millares 50 9" xfId="22341" xr:uid="{05D7883D-CC7F-490F-AFD0-4BD3B3C6DE57}"/>
    <cellStyle name="Millares 51" xfId="13366" xr:uid="{031B218F-A22A-4D47-B8AB-4FEB78A11BA0}"/>
    <cellStyle name="Millares 51 2" xfId="13439" xr:uid="{85702019-5F98-49E9-A365-20EAE7F291CC}"/>
    <cellStyle name="Millares 51 2 2" xfId="13579" xr:uid="{51A7C96C-354D-4088-9409-199B960E6B46}"/>
    <cellStyle name="Millares 51 2 2 2" xfId="13859" xr:uid="{9F26A8D1-7BE9-487C-919D-331B117CB529}"/>
    <cellStyle name="Millares 51 2 2 2 2" xfId="14413" xr:uid="{C337540B-E532-4FA3-925D-3F72947350A2}"/>
    <cellStyle name="Millares 51 2 2 2 2 2" xfId="15530" xr:uid="{4A5481EE-4619-449C-BB64-EC9E5BCE7BD0}"/>
    <cellStyle name="Millares 51 2 2 2 2 2 2" xfId="17779" xr:uid="{3CBFD5C7-A7DC-459F-8708-5FAF13A9AE1D}"/>
    <cellStyle name="Millares 51 2 2 2 2 2 2 2" xfId="22252" xr:uid="{BDB3F0FE-7D80-4B8C-8B88-7DEF1BE1F2D3}"/>
    <cellStyle name="Millares 51 2 2 2 2 2 2 2 2" xfId="31202" xr:uid="{D41E97FF-C1D4-49ED-80A4-75218299D484}"/>
    <cellStyle name="Millares 51 2 2 2 2 2 2 3" xfId="26729" xr:uid="{7D6C148C-6DAF-41F7-B62C-986593661FAA}"/>
    <cellStyle name="Millares 51 2 2 2 2 2 3" xfId="20003" xr:uid="{C8595EB5-E1D3-4FDA-AE54-6D4250C2C289}"/>
    <cellStyle name="Millares 51 2 2 2 2 2 3 2" xfId="28953" xr:uid="{4F366F61-780E-4B0E-A5A1-161F29EB2B5C}"/>
    <cellStyle name="Millares 51 2 2 2 2 2 4" xfId="24480" xr:uid="{FA56DBA6-779B-4721-B680-72BD9CE309ED}"/>
    <cellStyle name="Millares 51 2 2 2 2 3" xfId="16662" xr:uid="{476F58D0-E135-4273-B8A9-D6CD189728EC}"/>
    <cellStyle name="Millares 51 2 2 2 2 3 2" xfId="21135" xr:uid="{4374FC42-D1E5-45BE-B179-F7A8B901B3FC}"/>
    <cellStyle name="Millares 51 2 2 2 2 3 2 2" xfId="30085" xr:uid="{F43C3428-A1BE-4AE0-8F8C-6364B9B9A4BB}"/>
    <cellStyle name="Millares 51 2 2 2 2 3 3" xfId="25612" xr:uid="{F43FEBFA-9A84-45F0-83DA-D49D4313F8B3}"/>
    <cellStyle name="Millares 51 2 2 2 2 4" xfId="18886" xr:uid="{F04532B2-2B85-48E3-A2D2-0456C162B6C7}"/>
    <cellStyle name="Millares 51 2 2 2 2 4 2" xfId="27836" xr:uid="{67D485EC-5D9C-4563-AA64-2C41D66805C8}"/>
    <cellStyle name="Millares 51 2 2 2 2 5" xfId="23363" xr:uid="{562524EC-46C7-45E8-B71C-FF48C90FA8C2}"/>
    <cellStyle name="Millares 51 2 2 2 3" xfId="14976" xr:uid="{F186B218-0327-42AA-92C2-22BDA19E1F90}"/>
    <cellStyle name="Millares 51 2 2 2 3 2" xfId="17225" xr:uid="{FF67DE89-B1D9-4870-B1B4-2CEE743313A1}"/>
    <cellStyle name="Millares 51 2 2 2 3 2 2" xfId="21698" xr:uid="{07C57D91-CE2E-4461-BC5D-EE8910346FFE}"/>
    <cellStyle name="Millares 51 2 2 2 3 2 2 2" xfId="30648" xr:uid="{7DF67B48-5398-4BD1-99DC-7FE55B4F300E}"/>
    <cellStyle name="Millares 51 2 2 2 3 2 3" xfId="26175" xr:uid="{4EC3B4C4-13DE-4C0E-B7E9-E86EC392C4B6}"/>
    <cellStyle name="Millares 51 2 2 2 3 3" xfId="19449" xr:uid="{66A08189-FE7E-43A5-A0C5-ADFE2A884029}"/>
    <cellStyle name="Millares 51 2 2 2 3 3 2" xfId="28399" xr:uid="{17A9CFF7-6BF0-48C9-97FB-26BB6D1753E3}"/>
    <cellStyle name="Millares 51 2 2 2 3 4" xfId="23926" xr:uid="{33085C84-15EF-4A4D-81F3-B36855B9436D}"/>
    <cellStyle name="Millares 51 2 2 2 4" xfId="16108" xr:uid="{F715E338-E70F-4BF5-862B-BE65DFBB64CB}"/>
    <cellStyle name="Millares 51 2 2 2 4 2" xfId="20581" xr:uid="{397F3C08-8740-4487-8BE7-525D2310FDE5}"/>
    <cellStyle name="Millares 51 2 2 2 4 2 2" xfId="29531" xr:uid="{EED52080-2739-4221-B043-91EAB174ABB1}"/>
    <cellStyle name="Millares 51 2 2 2 4 3" xfId="25058" xr:uid="{86FF3C1A-43E7-4ABC-86FE-A600B46DB7B9}"/>
    <cellStyle name="Millares 51 2 2 2 5" xfId="18332" xr:uid="{5CFEAAD8-BA87-4234-BA6B-AB4490272356}"/>
    <cellStyle name="Millares 51 2 2 2 5 2" xfId="27282" xr:uid="{D1A9B3EE-0480-4FB3-9D36-3E07048FC22D}"/>
    <cellStyle name="Millares 51 2 2 2 6" xfId="22809" xr:uid="{2F86CCE1-450C-4FEE-959C-2BE614CCA037}"/>
    <cellStyle name="Millares 51 2 2 3" xfId="14133" xr:uid="{73728A20-5245-4B5A-B638-363A20FDE2C4}"/>
    <cellStyle name="Millares 51 2 2 3 2" xfId="15250" xr:uid="{55F50F4C-BD1F-48E6-9A79-84FA5664E9BB}"/>
    <cellStyle name="Millares 51 2 2 3 2 2" xfId="17499" xr:uid="{F7949FB4-EE9E-4E99-8CB0-68EC9F6072DF}"/>
    <cellStyle name="Millares 51 2 2 3 2 2 2" xfId="21972" xr:uid="{07C9C454-BCA1-4EF1-B5C6-A6A605D74CBA}"/>
    <cellStyle name="Millares 51 2 2 3 2 2 2 2" xfId="30922" xr:uid="{311E6CF2-11A6-463B-93D7-997ACAB9D845}"/>
    <cellStyle name="Millares 51 2 2 3 2 2 3" xfId="26449" xr:uid="{1C639A61-DB12-458D-906F-D4E97CE9E0F6}"/>
    <cellStyle name="Millares 51 2 2 3 2 3" xfId="19723" xr:uid="{B63B7B70-639D-4E0E-B2AA-4A93274C93C7}"/>
    <cellStyle name="Millares 51 2 2 3 2 3 2" xfId="28673" xr:uid="{3259E580-B65E-4D85-B520-D584568CF0F3}"/>
    <cellStyle name="Millares 51 2 2 3 2 4" xfId="24200" xr:uid="{4648C3B6-E73D-4AE7-813D-3A1E465A80DA}"/>
    <cellStyle name="Millares 51 2 2 3 3" xfId="16382" xr:uid="{2609492C-8D03-47BA-A508-FF82A39CD835}"/>
    <cellStyle name="Millares 51 2 2 3 3 2" xfId="20855" xr:uid="{CFBF9740-570A-4839-8895-05D8B169E908}"/>
    <cellStyle name="Millares 51 2 2 3 3 2 2" xfId="29805" xr:uid="{865D9660-9B07-4D7C-82CB-3CB7CBA6D683}"/>
    <cellStyle name="Millares 51 2 2 3 3 3" xfId="25332" xr:uid="{E48E09E5-8721-40A0-A566-A3E544F667AB}"/>
    <cellStyle name="Millares 51 2 2 3 4" xfId="18606" xr:uid="{D3123858-B241-439E-9C5B-87D025DE078A}"/>
    <cellStyle name="Millares 51 2 2 3 4 2" xfId="27556" xr:uid="{92A90DFF-B465-42FD-89C0-A361555A3B9B}"/>
    <cellStyle name="Millares 51 2 2 3 5" xfId="23083" xr:uid="{B597A639-B77A-42F2-8440-AF226290D9FD}"/>
    <cellStyle name="Millares 51 2 2 4" xfId="14696" xr:uid="{F818C8C8-0092-4149-8DD3-2117F6CB597E}"/>
    <cellStyle name="Millares 51 2 2 4 2" xfId="16945" xr:uid="{918E1F48-B3A0-435F-B047-2CCF7DA656AF}"/>
    <cellStyle name="Millares 51 2 2 4 2 2" xfId="21418" xr:uid="{54E58F81-E537-4C21-ADA3-C0A5F5545395}"/>
    <cellStyle name="Millares 51 2 2 4 2 2 2" xfId="30368" xr:uid="{2F48AC94-2629-4BC9-9423-B0C52834C73C}"/>
    <cellStyle name="Millares 51 2 2 4 2 3" xfId="25895" xr:uid="{9DFE39F6-B324-45B8-9A9E-2A047B072CE5}"/>
    <cellStyle name="Millares 51 2 2 4 3" xfId="19169" xr:uid="{C18225DF-06F6-4995-AEB6-927B591540FB}"/>
    <cellStyle name="Millares 51 2 2 4 3 2" xfId="28119" xr:uid="{B58A395D-DDF0-464E-98D6-440721614FA2}"/>
    <cellStyle name="Millares 51 2 2 4 4" xfId="23646" xr:uid="{FE95039C-6974-43E4-BE5E-2506235C734D}"/>
    <cellStyle name="Millares 51 2 2 5" xfId="15828" xr:uid="{6BCB9ADB-30DB-426C-A273-7E55F8EE2A1D}"/>
    <cellStyle name="Millares 51 2 2 5 2" xfId="20301" xr:uid="{D843FF33-25E7-44F2-836A-78CA091AE208}"/>
    <cellStyle name="Millares 51 2 2 5 2 2" xfId="29251" xr:uid="{37DBBB24-62BC-4658-A8F7-A75958334864}"/>
    <cellStyle name="Millares 51 2 2 5 3" xfId="24778" xr:uid="{ED56EC55-D826-4178-9658-C5FB71056C3E}"/>
    <cellStyle name="Millares 51 2 2 6" xfId="18052" xr:uid="{D2239107-AA03-4F1B-B161-DAD8F889FE87}"/>
    <cellStyle name="Millares 51 2 2 6 2" xfId="27002" xr:uid="{A6ED2CC1-F46A-4E5E-89B5-7A481591E46C}"/>
    <cellStyle name="Millares 51 2 2 7" xfId="22529" xr:uid="{ADCD464C-0230-488B-9224-50605ECA52F5}"/>
    <cellStyle name="Millares 51 2 3" xfId="13719" xr:uid="{01DAAD8E-3839-44B4-B90D-28DED6528773}"/>
    <cellStyle name="Millares 51 2 3 2" xfId="14273" xr:uid="{F9F101ED-D16A-48C8-BD1F-30F2F8E89418}"/>
    <cellStyle name="Millares 51 2 3 2 2" xfId="15390" xr:uid="{EEE3A49D-0694-43D7-818C-33A9C99F2457}"/>
    <cellStyle name="Millares 51 2 3 2 2 2" xfId="17639" xr:uid="{8841EDDC-9382-4EB8-8D20-1C5F710CD3AB}"/>
    <cellStyle name="Millares 51 2 3 2 2 2 2" xfId="22112" xr:uid="{C1AD23B2-40BA-4E92-A300-D844B327F1FE}"/>
    <cellStyle name="Millares 51 2 3 2 2 2 2 2" xfId="31062" xr:uid="{3C794962-B2DF-4513-9BF7-96BCD86A9210}"/>
    <cellStyle name="Millares 51 2 3 2 2 2 3" xfId="26589" xr:uid="{1940BA5D-0FDE-4511-995C-38056DE07161}"/>
    <cellStyle name="Millares 51 2 3 2 2 3" xfId="19863" xr:uid="{1011DD6F-D0E6-484A-9E9F-8CEA70321848}"/>
    <cellStyle name="Millares 51 2 3 2 2 3 2" xfId="28813" xr:uid="{4115C344-C09C-4344-8E94-F067F0BF4B3A}"/>
    <cellStyle name="Millares 51 2 3 2 2 4" xfId="24340" xr:uid="{3CAC1DDE-3881-4FA4-A389-B198E7D0BDE4}"/>
    <cellStyle name="Millares 51 2 3 2 3" xfId="16522" xr:uid="{90422AD0-8163-482E-956A-726288775D56}"/>
    <cellStyle name="Millares 51 2 3 2 3 2" xfId="20995" xr:uid="{D8B8C755-CA91-4EEF-AEDB-FB4D646BA7BB}"/>
    <cellStyle name="Millares 51 2 3 2 3 2 2" xfId="29945" xr:uid="{E46C7AE7-63FB-4FEA-AD68-524C27B4D046}"/>
    <cellStyle name="Millares 51 2 3 2 3 3" xfId="25472" xr:uid="{B989DDBC-FE21-4365-BC93-C5C3F5C93B0F}"/>
    <cellStyle name="Millares 51 2 3 2 4" xfId="18746" xr:uid="{4764CEC9-C23C-400D-96D4-9AF2866D6DA2}"/>
    <cellStyle name="Millares 51 2 3 2 4 2" xfId="27696" xr:uid="{C1A3F521-A91E-47D4-BC31-AD8D9342F9C0}"/>
    <cellStyle name="Millares 51 2 3 2 5" xfId="23223" xr:uid="{FE42914A-509D-4883-8096-10125645719A}"/>
    <cellStyle name="Millares 51 2 3 3" xfId="14836" xr:uid="{27022334-7C73-432A-8F86-C8CF4C5AB44A}"/>
    <cellStyle name="Millares 51 2 3 3 2" xfId="17085" xr:uid="{CA101B50-8CCD-4CB2-A0D0-CD486D1142DF}"/>
    <cellStyle name="Millares 51 2 3 3 2 2" xfId="21558" xr:uid="{9A9AF8A3-D3E3-48D6-B570-87E43308C4F2}"/>
    <cellStyle name="Millares 51 2 3 3 2 2 2" xfId="30508" xr:uid="{234A2A89-4C5B-4D51-993C-5C9A15611A55}"/>
    <cellStyle name="Millares 51 2 3 3 2 3" xfId="26035" xr:uid="{98BF50D2-FC30-4574-9375-41E2C1A72B68}"/>
    <cellStyle name="Millares 51 2 3 3 3" xfId="19309" xr:uid="{30E8F660-8948-432F-910E-664FE4154660}"/>
    <cellStyle name="Millares 51 2 3 3 3 2" xfId="28259" xr:uid="{1FDC8686-604D-44A1-BE5F-5129813B8687}"/>
    <cellStyle name="Millares 51 2 3 3 4" xfId="23786" xr:uid="{84AC614A-C1EB-40D1-BAB3-8FA5F107362C}"/>
    <cellStyle name="Millares 51 2 3 4" xfId="15968" xr:uid="{7AB9ABE0-B92B-47E5-A938-1B8BF094820A}"/>
    <cellStyle name="Millares 51 2 3 4 2" xfId="20441" xr:uid="{FFE5C03E-D8B4-4EEC-BA6B-F306C41F7219}"/>
    <cellStyle name="Millares 51 2 3 4 2 2" xfId="29391" xr:uid="{1F8C3DD0-2C9B-4E3F-A599-0EE14D44AB0F}"/>
    <cellStyle name="Millares 51 2 3 4 3" xfId="24918" xr:uid="{BC78A682-7A1B-4FCD-8204-42F3A327C594}"/>
    <cellStyle name="Millares 51 2 3 5" xfId="18192" xr:uid="{88C8A3F8-4A71-433D-AC6F-B949EC893128}"/>
    <cellStyle name="Millares 51 2 3 5 2" xfId="27142" xr:uid="{EF9C3866-4BE8-4BE6-A4AB-E1FFEB0D49E4}"/>
    <cellStyle name="Millares 51 2 3 6" xfId="22669" xr:uid="{FE8B2354-CE8C-433A-93D9-8D08474ED490}"/>
    <cellStyle name="Millares 51 2 4" xfId="13993" xr:uid="{A1C9073B-AB56-4691-AACB-409E711A0BFA}"/>
    <cellStyle name="Millares 51 2 4 2" xfId="15110" xr:uid="{0F41E7F8-6C95-4470-AD98-632E851A6D9B}"/>
    <cellStyle name="Millares 51 2 4 2 2" xfId="17359" xr:uid="{4ADC0E61-3776-4F91-A35C-B267B4900604}"/>
    <cellStyle name="Millares 51 2 4 2 2 2" xfId="21832" xr:uid="{16D9D792-0EDF-407A-A85C-E5C594A0A8C2}"/>
    <cellStyle name="Millares 51 2 4 2 2 2 2" xfId="30782" xr:uid="{8E0C3C62-530C-4D3F-963C-AB721D5E7C8A}"/>
    <cellStyle name="Millares 51 2 4 2 2 3" xfId="26309" xr:uid="{AE8685F6-CC96-4B01-ADCD-A64F676A4827}"/>
    <cellStyle name="Millares 51 2 4 2 3" xfId="19583" xr:uid="{285970BE-62D9-42EE-BECC-29EA6D18FBF2}"/>
    <cellStyle name="Millares 51 2 4 2 3 2" xfId="28533" xr:uid="{9D0C5FAA-DAF7-473C-8BCA-7A684C0EC39B}"/>
    <cellStyle name="Millares 51 2 4 2 4" xfId="24060" xr:uid="{571DD0CA-E932-4973-804E-0407E30B26FC}"/>
    <cellStyle name="Millares 51 2 4 3" xfId="16242" xr:uid="{6FE2579E-A81F-4015-924E-79258522B553}"/>
    <cellStyle name="Millares 51 2 4 3 2" xfId="20715" xr:uid="{A3CA2A81-10D8-437A-A68D-07649D6B0EBD}"/>
    <cellStyle name="Millares 51 2 4 3 2 2" xfId="29665" xr:uid="{8AEF4B1D-CDB9-407E-A52A-F2A973132658}"/>
    <cellStyle name="Millares 51 2 4 3 3" xfId="25192" xr:uid="{B7E4BF77-C898-4013-8F4D-5783FF49ECB5}"/>
    <cellStyle name="Millares 51 2 4 4" xfId="18466" xr:uid="{8BC04ADB-1812-4002-BC48-B9A41244F99E}"/>
    <cellStyle name="Millares 51 2 4 4 2" xfId="27416" xr:uid="{1DD14E23-1F9A-4BB9-81D0-4D3EEA05A509}"/>
    <cellStyle name="Millares 51 2 4 5" xfId="22943" xr:uid="{6DD57CBA-7956-4EE4-BF95-2361FF94FAA5}"/>
    <cellStyle name="Millares 51 2 5" xfId="14556" xr:uid="{04090423-5875-47BF-A2B4-B935BF3FD3EB}"/>
    <cellStyle name="Millares 51 2 5 2" xfId="16805" xr:uid="{6BBEFA32-C4B1-474F-B768-495DC1D95F6C}"/>
    <cellStyle name="Millares 51 2 5 2 2" xfId="21278" xr:uid="{7E0FDF79-72C1-4DEF-964E-8DD5435C16FD}"/>
    <cellStyle name="Millares 51 2 5 2 2 2" xfId="30228" xr:uid="{498C3F63-29BB-4F15-B04F-AC163C6112FC}"/>
    <cellStyle name="Millares 51 2 5 2 3" xfId="25755" xr:uid="{353F00F9-5275-4625-B3D7-AFD3F7EF97DF}"/>
    <cellStyle name="Millares 51 2 5 3" xfId="19029" xr:uid="{DD576677-418A-46BA-BBD8-48001657296F}"/>
    <cellStyle name="Millares 51 2 5 3 2" xfId="27979" xr:uid="{00B3FB1A-AF72-4D51-90EA-0A4F5E788748}"/>
    <cellStyle name="Millares 51 2 5 4" xfId="23506" xr:uid="{85DB6D12-12BE-4A02-8BED-3DEB6C276DAC}"/>
    <cellStyle name="Millares 51 2 6" xfId="15688" xr:uid="{2228EA07-A2CF-48FA-A657-19EE7DFF8726}"/>
    <cellStyle name="Millares 51 2 6 2" xfId="20161" xr:uid="{2B4E7B4E-0D29-4BD0-8F7D-EF456BA6F83F}"/>
    <cellStyle name="Millares 51 2 6 2 2" xfId="29111" xr:uid="{B2FE3AAF-389C-4F01-83AE-0ADB47D2404E}"/>
    <cellStyle name="Millares 51 2 6 3" xfId="24638" xr:uid="{2E3F2DA2-30B4-4F47-BFAA-6F85446ECF5E}"/>
    <cellStyle name="Millares 51 2 7" xfId="17912" xr:uid="{2FD1E7D3-B935-4EF5-A6AE-CF549EC26036}"/>
    <cellStyle name="Millares 51 2 7 2" xfId="26862" xr:uid="{223F4515-9B57-4017-BBF4-A2F8888BFEC0}"/>
    <cellStyle name="Millares 51 2 8" xfId="22389" xr:uid="{DD8FB863-0014-49AD-B21D-9AD12CE8213B}"/>
    <cellStyle name="Millares 51 3" xfId="13506" xr:uid="{CBA333D6-E175-4219-A934-F2ECE7D31714}"/>
    <cellStyle name="Millares 51 3 2" xfId="13786" xr:uid="{A7E78FBC-99B0-48F0-B422-D6C41057732C}"/>
    <cellStyle name="Millares 51 3 2 2" xfId="14340" xr:uid="{BFBA1605-7DCB-4CFE-85D4-767BCE7E7E23}"/>
    <cellStyle name="Millares 51 3 2 2 2" xfId="15457" xr:uid="{271AEFC6-D500-40BD-A6B8-1568785F9B2D}"/>
    <cellStyle name="Millares 51 3 2 2 2 2" xfId="17706" xr:uid="{F317D80B-30C3-4698-8EAD-ACE340C539FC}"/>
    <cellStyle name="Millares 51 3 2 2 2 2 2" xfId="22179" xr:uid="{3DC775FA-5C12-4863-B00A-330BD7BB145B}"/>
    <cellStyle name="Millares 51 3 2 2 2 2 2 2" xfId="31129" xr:uid="{4702A62A-21C3-44DB-9CF6-F036725F6A8F}"/>
    <cellStyle name="Millares 51 3 2 2 2 2 3" xfId="26656" xr:uid="{ADBEDF8B-51CF-4865-A304-1CB094F903EB}"/>
    <cellStyle name="Millares 51 3 2 2 2 3" xfId="19930" xr:uid="{80154240-C9F9-45A3-BB73-453C3402D337}"/>
    <cellStyle name="Millares 51 3 2 2 2 3 2" xfId="28880" xr:uid="{D5F84EB2-48F3-49AC-B5EB-BEFAD89E2C7E}"/>
    <cellStyle name="Millares 51 3 2 2 2 4" xfId="24407" xr:uid="{F0EAD8C8-2D2C-481B-8D75-B391E573838B}"/>
    <cellStyle name="Millares 51 3 2 2 3" xfId="16589" xr:uid="{5021F283-313F-491C-A6C2-698CBAD65C2A}"/>
    <cellStyle name="Millares 51 3 2 2 3 2" xfId="21062" xr:uid="{33F407FF-C6D3-498B-8D1A-15FB6B0643FE}"/>
    <cellStyle name="Millares 51 3 2 2 3 2 2" xfId="30012" xr:uid="{29DC6F57-5990-40C9-B156-363AAC8C824E}"/>
    <cellStyle name="Millares 51 3 2 2 3 3" xfId="25539" xr:uid="{DEF47B0A-BB1A-411E-9C63-D99A5B3F4F08}"/>
    <cellStyle name="Millares 51 3 2 2 4" xfId="18813" xr:uid="{7480999F-FED5-41D3-B4CA-2F13BEAFCF1B}"/>
    <cellStyle name="Millares 51 3 2 2 4 2" xfId="27763" xr:uid="{F9530876-9717-471B-B771-26A9F454F485}"/>
    <cellStyle name="Millares 51 3 2 2 5" xfId="23290" xr:uid="{80C82400-5908-4A06-8D88-B29D7883D944}"/>
    <cellStyle name="Millares 51 3 2 3" xfId="14903" xr:uid="{A1AAC18F-3717-416C-BEBE-15241F0FDA56}"/>
    <cellStyle name="Millares 51 3 2 3 2" xfId="17152" xr:uid="{EB0ADF9B-C2DC-4975-B369-3069251E7341}"/>
    <cellStyle name="Millares 51 3 2 3 2 2" xfId="21625" xr:uid="{015B0262-00B6-42E3-BB9E-E0A02DA650E5}"/>
    <cellStyle name="Millares 51 3 2 3 2 2 2" xfId="30575" xr:uid="{75449A55-1EAD-43B6-8CB2-90726CC3C2D9}"/>
    <cellStyle name="Millares 51 3 2 3 2 3" xfId="26102" xr:uid="{AA10F32D-86FA-48D1-9F92-7764778C1377}"/>
    <cellStyle name="Millares 51 3 2 3 3" xfId="19376" xr:uid="{6CDA5AB3-1897-4919-A698-6DC60CAB86CF}"/>
    <cellStyle name="Millares 51 3 2 3 3 2" xfId="28326" xr:uid="{1FFD11B1-C18F-4F2D-81B9-971F7CBF76EA}"/>
    <cellStyle name="Millares 51 3 2 3 4" xfId="23853" xr:uid="{93C92927-40F2-47F5-99E9-1146B4A88E88}"/>
    <cellStyle name="Millares 51 3 2 4" xfId="16035" xr:uid="{C1880518-FB21-487C-A798-8CCAD0BA759B}"/>
    <cellStyle name="Millares 51 3 2 4 2" xfId="20508" xr:uid="{2E0BEBF5-7558-44B4-8801-7426CA8A4D87}"/>
    <cellStyle name="Millares 51 3 2 4 2 2" xfId="29458" xr:uid="{3AFF557E-CF0A-4CB5-9F74-2484D8D442AC}"/>
    <cellStyle name="Millares 51 3 2 4 3" xfId="24985" xr:uid="{3D83F693-AE5D-4411-B594-0CEB34FA7970}"/>
    <cellStyle name="Millares 51 3 2 5" xfId="18259" xr:uid="{DC9B31C6-84BA-423F-BD08-A81FE3AE1B8C}"/>
    <cellStyle name="Millares 51 3 2 5 2" xfId="27209" xr:uid="{955BA8B6-7A20-465F-A7B7-9F6B55EAE901}"/>
    <cellStyle name="Millares 51 3 2 6" xfId="22736" xr:uid="{0B55D3E1-4D42-477F-AF9C-94AE7DB54333}"/>
    <cellStyle name="Millares 51 3 3" xfId="14060" xr:uid="{77DA0CEB-F14D-4057-AA4B-B0662CA3D5FF}"/>
    <cellStyle name="Millares 51 3 3 2" xfId="15177" xr:uid="{E2578EA9-AC26-4799-B240-1571842DF93E}"/>
    <cellStyle name="Millares 51 3 3 2 2" xfId="17426" xr:uid="{31C23B3F-D2BF-4533-9C12-32467A26B307}"/>
    <cellStyle name="Millares 51 3 3 2 2 2" xfId="21899" xr:uid="{39A8DABC-75EC-456F-BBAB-17497DCBC713}"/>
    <cellStyle name="Millares 51 3 3 2 2 2 2" xfId="30849" xr:uid="{2DB312AD-08AF-440A-9137-800F6204BB68}"/>
    <cellStyle name="Millares 51 3 3 2 2 3" xfId="26376" xr:uid="{0AF866D0-FCB9-429F-A012-ECABD599DE80}"/>
    <cellStyle name="Millares 51 3 3 2 3" xfId="19650" xr:uid="{F5A04202-8A5C-475C-8A63-377C1D399432}"/>
    <cellStyle name="Millares 51 3 3 2 3 2" xfId="28600" xr:uid="{B4012DEF-DB8E-4C25-BBC9-5B62C5F47B94}"/>
    <cellStyle name="Millares 51 3 3 2 4" xfId="24127" xr:uid="{F8031249-07B8-464C-9956-1FE686203731}"/>
    <cellStyle name="Millares 51 3 3 3" xfId="16309" xr:uid="{C888D2AE-40FF-431D-9002-C747964D1630}"/>
    <cellStyle name="Millares 51 3 3 3 2" xfId="20782" xr:uid="{595C7D8F-00A6-4469-8AAD-28DF7CB97BB3}"/>
    <cellStyle name="Millares 51 3 3 3 2 2" xfId="29732" xr:uid="{9604FCB8-6477-4695-B186-32B57AEBEDF9}"/>
    <cellStyle name="Millares 51 3 3 3 3" xfId="25259" xr:uid="{FEF02849-DCAC-4A5E-87D8-4C878F80CF08}"/>
    <cellStyle name="Millares 51 3 3 4" xfId="18533" xr:uid="{66028937-087F-400B-B7A7-C839998F713D}"/>
    <cellStyle name="Millares 51 3 3 4 2" xfId="27483" xr:uid="{0E11F369-350F-40A6-BF9D-8A4C2FD3EB65}"/>
    <cellStyle name="Millares 51 3 3 5" xfId="23010" xr:uid="{8F4F44AB-B16F-4A5E-9ECC-63F2FE5F9BA0}"/>
    <cellStyle name="Millares 51 3 4" xfId="14623" xr:uid="{2DC742DF-1577-4C52-8B9C-878EFCBCCDE6}"/>
    <cellStyle name="Millares 51 3 4 2" xfId="16872" xr:uid="{9E4A13C6-852A-445F-AA56-703452EE4F0E}"/>
    <cellStyle name="Millares 51 3 4 2 2" xfId="21345" xr:uid="{2A310882-56BC-4563-8C4F-013AB9442464}"/>
    <cellStyle name="Millares 51 3 4 2 2 2" xfId="30295" xr:uid="{2E0FF8C1-3B99-4229-87A7-83C9836509FE}"/>
    <cellStyle name="Millares 51 3 4 2 3" xfId="25822" xr:uid="{052E76D3-A9E3-4D19-9F98-12E21DA35F3A}"/>
    <cellStyle name="Millares 51 3 4 3" xfId="19096" xr:uid="{F9E71483-76D0-4061-832A-7E9C05D38FE8}"/>
    <cellStyle name="Millares 51 3 4 3 2" xfId="28046" xr:uid="{55010DED-582C-48B2-933E-441E6B3957DD}"/>
    <cellStyle name="Millares 51 3 4 4" xfId="23573" xr:uid="{0D127E68-0A76-42C6-8A82-0797DB139BF3}"/>
    <cellStyle name="Millares 51 3 5" xfId="15755" xr:uid="{0685CF14-2200-4E2B-88DA-B49AA2083226}"/>
    <cellStyle name="Millares 51 3 5 2" xfId="20228" xr:uid="{9AADDE51-D4B0-4B0B-9C3D-C608AFA04C8A}"/>
    <cellStyle name="Millares 51 3 5 2 2" xfId="29178" xr:uid="{585C52BA-FBC1-4BB2-8C6E-D82F62841476}"/>
    <cellStyle name="Millares 51 3 5 3" xfId="24705" xr:uid="{EECA648C-AB67-489B-9D9C-F36C8A689115}"/>
    <cellStyle name="Millares 51 3 6" xfId="17979" xr:uid="{308CDEDC-924E-474E-A6D4-A3080F9DD91F}"/>
    <cellStyle name="Millares 51 3 6 2" xfId="26929" xr:uid="{9A3AE856-3E7B-4919-8CBC-E378FBFF6B5C}"/>
    <cellStyle name="Millares 51 3 7" xfId="22456" xr:uid="{38F68B7F-61B3-4EB8-AA1C-28E29757AEF1}"/>
    <cellStyle name="Millares 51 4" xfId="13646" xr:uid="{4F8D5834-9FA2-44E4-851E-20703D3CE51D}"/>
    <cellStyle name="Millares 51 4 2" xfId="14200" xr:uid="{CEBF7BDE-0C17-4CA4-B82C-2319A1D63839}"/>
    <cellStyle name="Millares 51 4 2 2" xfId="15317" xr:uid="{1D5C0BDD-6392-4564-8DC9-B1ECE8D5A3B7}"/>
    <cellStyle name="Millares 51 4 2 2 2" xfId="17566" xr:uid="{ECA471A3-2BFF-4498-88F4-5FF937A4365C}"/>
    <cellStyle name="Millares 51 4 2 2 2 2" xfId="22039" xr:uid="{E1307557-C03B-43F0-AAAD-2313A57C5311}"/>
    <cellStyle name="Millares 51 4 2 2 2 2 2" xfId="30989" xr:uid="{DA9693C8-A977-4845-921F-2EBE09A0EDBE}"/>
    <cellStyle name="Millares 51 4 2 2 2 3" xfId="26516" xr:uid="{D359540E-CF10-441F-BE29-242B92C9BAA5}"/>
    <cellStyle name="Millares 51 4 2 2 3" xfId="19790" xr:uid="{3AD924C4-0045-477A-8A8F-39529D0042F3}"/>
    <cellStyle name="Millares 51 4 2 2 3 2" xfId="28740" xr:uid="{F3D1BA58-29E0-4662-9DD2-04D65BCFAF2A}"/>
    <cellStyle name="Millares 51 4 2 2 4" xfId="24267" xr:uid="{0A6FDAB7-0A87-42CF-B307-AC1F61B97484}"/>
    <cellStyle name="Millares 51 4 2 3" xfId="16449" xr:uid="{B2E0E6CF-64B7-4525-A716-410F69580B4B}"/>
    <cellStyle name="Millares 51 4 2 3 2" xfId="20922" xr:uid="{1AF7332C-3F9D-4945-8FEF-5C91225908A0}"/>
    <cellStyle name="Millares 51 4 2 3 2 2" xfId="29872" xr:uid="{659ABCA7-005C-483C-8489-FD883C0FEB0D}"/>
    <cellStyle name="Millares 51 4 2 3 3" xfId="25399" xr:uid="{E6432815-4A6F-47E9-9316-10550301CA08}"/>
    <cellStyle name="Millares 51 4 2 4" xfId="18673" xr:uid="{DB45C999-3428-4BF1-A645-A9638FCF6162}"/>
    <cellStyle name="Millares 51 4 2 4 2" xfId="27623" xr:uid="{E4FC2BFA-E6FD-46A2-B2DA-BBD8BA022E81}"/>
    <cellStyle name="Millares 51 4 2 5" xfId="23150" xr:uid="{0A7FC49A-B2E2-4D0D-9DCC-D410EDF7450C}"/>
    <cellStyle name="Millares 51 4 3" xfId="14763" xr:uid="{1A0F42AE-F1B7-4AE0-8868-B734080F4BA9}"/>
    <cellStyle name="Millares 51 4 3 2" xfId="17012" xr:uid="{31ACE51C-0878-424F-BEFA-825BBD19A5E8}"/>
    <cellStyle name="Millares 51 4 3 2 2" xfId="21485" xr:uid="{5FCC5E07-4852-495C-B119-AAF8867660B2}"/>
    <cellStyle name="Millares 51 4 3 2 2 2" xfId="30435" xr:uid="{9405160C-597A-4468-B998-37232C939A83}"/>
    <cellStyle name="Millares 51 4 3 2 3" xfId="25962" xr:uid="{7A6E2F48-C8AC-4C3B-9076-6F6168A93032}"/>
    <cellStyle name="Millares 51 4 3 3" xfId="19236" xr:uid="{3EBCFAC5-74C7-4E8D-A505-AAA8868B3C94}"/>
    <cellStyle name="Millares 51 4 3 3 2" xfId="28186" xr:uid="{D319A281-BC73-4CE5-9527-221DDED6ACF9}"/>
    <cellStyle name="Millares 51 4 3 4" xfId="23713" xr:uid="{662CCA95-6189-4467-B0D7-C2DA2841CCA6}"/>
    <cellStyle name="Millares 51 4 4" xfId="15895" xr:uid="{1FF4074C-FC77-4AF1-945D-4F22A6F1BD91}"/>
    <cellStyle name="Millares 51 4 4 2" xfId="20368" xr:uid="{2594912C-702E-4E6F-AA59-C0AA0342707C}"/>
    <cellStyle name="Millares 51 4 4 2 2" xfId="29318" xr:uid="{5F221E3A-9E9D-4998-8F12-196015D3EEBF}"/>
    <cellStyle name="Millares 51 4 4 3" xfId="24845" xr:uid="{B66646FD-CA54-4B91-A7A5-2B2134A13E0C}"/>
    <cellStyle name="Millares 51 4 5" xfId="18119" xr:uid="{A232C8E0-89FA-4167-8CC3-5E2765156083}"/>
    <cellStyle name="Millares 51 4 5 2" xfId="27069" xr:uid="{049681B3-A964-4961-A24F-200491D27810}"/>
    <cellStyle name="Millares 51 4 6" xfId="22596" xr:uid="{FCE86832-4318-47B3-87EF-34C697E0E251}"/>
    <cellStyle name="Millares 51 5" xfId="13920" xr:uid="{FB1EA955-51A7-4D70-B5F4-AF8E96F7486E}"/>
    <cellStyle name="Millares 51 5 2" xfId="15037" xr:uid="{FBC6066C-045A-436E-8C89-B9A4544F4507}"/>
    <cellStyle name="Millares 51 5 2 2" xfId="17286" xr:uid="{FCA6E41B-D258-45BA-8126-BCACBB86E491}"/>
    <cellStyle name="Millares 51 5 2 2 2" xfId="21759" xr:uid="{E546A332-4E0B-4F6E-B22F-159AB5E27561}"/>
    <cellStyle name="Millares 51 5 2 2 2 2" xfId="30709" xr:uid="{01C60BEF-AB54-44FD-8A50-E2B6A8942FAC}"/>
    <cellStyle name="Millares 51 5 2 2 3" xfId="26236" xr:uid="{52047E3F-8E48-4F3A-99B9-692F31F1798F}"/>
    <cellStyle name="Millares 51 5 2 3" xfId="19510" xr:uid="{624770BB-C819-4139-B21F-87B5D0AE5F75}"/>
    <cellStyle name="Millares 51 5 2 3 2" xfId="28460" xr:uid="{A6403254-F655-4ECA-B9F7-168C6A70FBB1}"/>
    <cellStyle name="Millares 51 5 2 4" xfId="23987" xr:uid="{AEEBF18B-2EFC-455F-8FC8-76AD74A823F0}"/>
    <cellStyle name="Millares 51 5 3" xfId="16169" xr:uid="{953E026F-085D-44F1-8BA4-B1C24D458084}"/>
    <cellStyle name="Millares 51 5 3 2" xfId="20642" xr:uid="{D8FD2F52-58EE-4389-8036-4D50A634797F}"/>
    <cellStyle name="Millares 51 5 3 2 2" xfId="29592" xr:uid="{F727B68E-35B0-4C5F-8BDC-53C62898C5A8}"/>
    <cellStyle name="Millares 51 5 3 3" xfId="25119" xr:uid="{701B9123-08D1-4539-8E3E-468EA70B5075}"/>
    <cellStyle name="Millares 51 5 4" xfId="18393" xr:uid="{12A2C426-656E-4A79-B558-54D1E9ADA19E}"/>
    <cellStyle name="Millares 51 5 4 2" xfId="27343" xr:uid="{AA3336EC-892A-4914-A381-CA0798CF1189}"/>
    <cellStyle name="Millares 51 5 5" xfId="22870" xr:uid="{0C5F90ED-74A7-426B-8A26-2A289CEFED4E}"/>
    <cellStyle name="Millares 51 6" xfId="14483" xr:uid="{9212974D-0817-43C3-8922-1D07D66D86AF}"/>
    <cellStyle name="Millares 51 6 2" xfId="16732" xr:uid="{B2A3ED4B-65DF-4BD0-B615-09B4A6C992C1}"/>
    <cellStyle name="Millares 51 6 2 2" xfId="21205" xr:uid="{FD8F60DB-F888-474B-B9FE-CD152D6A0C48}"/>
    <cellStyle name="Millares 51 6 2 2 2" xfId="30155" xr:uid="{DE519517-CF6A-4C3A-AA58-C91C88FD3534}"/>
    <cellStyle name="Millares 51 6 2 3" xfId="25682" xr:uid="{EBC14BE2-101D-4348-852C-92ABEE49AA9C}"/>
    <cellStyle name="Millares 51 6 3" xfId="18956" xr:uid="{4A63981B-BD0F-4793-9D15-8DD66AB3A183}"/>
    <cellStyle name="Millares 51 6 3 2" xfId="27906" xr:uid="{F15C621C-E888-4DB0-8767-87539DA70835}"/>
    <cellStyle name="Millares 51 6 4" xfId="23433" xr:uid="{9CEDEDCC-55CF-43AA-80CA-DE73C6F4475C}"/>
    <cellStyle name="Millares 51 7" xfId="15615" xr:uid="{5D5B7CD6-F8FF-4A3F-A2D3-E6546A7694F8}"/>
    <cellStyle name="Millares 51 7 2" xfId="20088" xr:uid="{3CF61CD5-5915-4898-B2BF-664C7ED87488}"/>
    <cellStyle name="Millares 51 7 2 2" xfId="29038" xr:uid="{A688A6C2-ABD2-4DEF-81EC-F1861A9AB058}"/>
    <cellStyle name="Millares 51 7 3" xfId="24565" xr:uid="{84C4B34B-15C9-4FA9-8780-01D17F6B0264}"/>
    <cellStyle name="Millares 51 8" xfId="17839" xr:uid="{EB62C487-5A72-42B1-B741-714C1CF1FD80}"/>
    <cellStyle name="Millares 51 8 2" xfId="26789" xr:uid="{17BE1EA1-AA70-4769-B76E-C4B3BE864D2B}"/>
    <cellStyle name="Millares 51 9" xfId="22316" xr:uid="{FAF35902-B67A-4264-BBEC-E04E35445943}"/>
    <cellStyle name="Millares 52" xfId="13371" xr:uid="{8473D35E-6016-42E0-AC5A-9439DCABC3F6}"/>
    <cellStyle name="Millares 52 2" xfId="13444" xr:uid="{9F6ADFC9-DF6F-4CDB-B46A-CDD5C6F71BDA}"/>
    <cellStyle name="Millares 52 2 2" xfId="13584" xr:uid="{EF9E9981-0764-403A-8FB0-BA0E3E14E3EA}"/>
    <cellStyle name="Millares 52 2 2 2" xfId="13864" xr:uid="{DD0B1C75-D7E1-4909-A28B-8EEF7589E2C1}"/>
    <cellStyle name="Millares 52 2 2 2 2" xfId="14418" xr:uid="{D1DDA6D0-7C4D-45C3-9E6F-905E9E77611E}"/>
    <cellStyle name="Millares 52 2 2 2 2 2" xfId="15535" xr:uid="{8C0BC0D1-ED24-4D52-A6BB-6B011DE65399}"/>
    <cellStyle name="Millares 52 2 2 2 2 2 2" xfId="17784" xr:uid="{5FBA10B6-0EC8-4E2C-9DB9-025A043F2794}"/>
    <cellStyle name="Millares 52 2 2 2 2 2 2 2" xfId="22257" xr:uid="{12FB4E4B-F97F-400A-A30B-B428B5C6EC50}"/>
    <cellStyle name="Millares 52 2 2 2 2 2 2 2 2" xfId="31207" xr:uid="{7030245B-268B-4ACC-883C-A7D09A4F3855}"/>
    <cellStyle name="Millares 52 2 2 2 2 2 2 3" xfId="26734" xr:uid="{C4E41731-7F5E-4FC7-AF2A-C50D8086DE07}"/>
    <cellStyle name="Millares 52 2 2 2 2 2 3" xfId="20008" xr:uid="{377EF956-255D-4B56-AF23-7248E1B5DFF0}"/>
    <cellStyle name="Millares 52 2 2 2 2 2 3 2" xfId="28958" xr:uid="{7C426038-E4D9-4A98-98AF-A04A433D8624}"/>
    <cellStyle name="Millares 52 2 2 2 2 2 4" xfId="24485" xr:uid="{E3B6D211-879E-4162-8EC3-6E1C9565AC97}"/>
    <cellStyle name="Millares 52 2 2 2 2 3" xfId="16667" xr:uid="{22F913DB-3B06-4D18-8000-1D5796CC19DB}"/>
    <cellStyle name="Millares 52 2 2 2 2 3 2" xfId="21140" xr:uid="{49A113DE-082B-47E6-82AE-7DF7AB7E18B7}"/>
    <cellStyle name="Millares 52 2 2 2 2 3 2 2" xfId="30090" xr:uid="{A4CE2EEB-B8B3-4810-9C33-7B1BA5B9CAA1}"/>
    <cellStyle name="Millares 52 2 2 2 2 3 3" xfId="25617" xr:uid="{981432FD-7330-41B0-AF5A-11452AE900DB}"/>
    <cellStyle name="Millares 52 2 2 2 2 4" xfId="18891" xr:uid="{60126DBB-E024-45E7-9C4D-71C330A93294}"/>
    <cellStyle name="Millares 52 2 2 2 2 4 2" xfId="27841" xr:uid="{C3A1CD5A-F5E4-437A-88D3-AB7F2A89A0D7}"/>
    <cellStyle name="Millares 52 2 2 2 2 5" xfId="23368" xr:uid="{519923BC-9B7F-472D-B67B-E07952E24669}"/>
    <cellStyle name="Millares 52 2 2 2 3" xfId="14981" xr:uid="{93DD17B3-8972-4171-B64D-9FB018FC2194}"/>
    <cellStyle name="Millares 52 2 2 2 3 2" xfId="17230" xr:uid="{9317258D-DC78-4509-83F0-D8C6D4B5EA57}"/>
    <cellStyle name="Millares 52 2 2 2 3 2 2" xfId="21703" xr:uid="{DC1F126B-E0A0-4FD5-9EE6-135F52A42220}"/>
    <cellStyle name="Millares 52 2 2 2 3 2 2 2" xfId="30653" xr:uid="{A8DEE024-62CA-4303-B15D-0BA22C87E157}"/>
    <cellStyle name="Millares 52 2 2 2 3 2 3" xfId="26180" xr:uid="{D1310FC1-A9F0-493D-90D0-245217C3E74F}"/>
    <cellStyle name="Millares 52 2 2 2 3 3" xfId="19454" xr:uid="{4722A8EE-0478-4A6C-A4DC-57048246F66A}"/>
    <cellStyle name="Millares 52 2 2 2 3 3 2" xfId="28404" xr:uid="{ABDA0CB7-6104-47A9-8E7B-0E30E63E59D6}"/>
    <cellStyle name="Millares 52 2 2 2 3 4" xfId="23931" xr:uid="{9055727E-BBD3-4D3A-98FC-8E8626DDA5A7}"/>
    <cellStyle name="Millares 52 2 2 2 4" xfId="16113" xr:uid="{4F895A82-00B1-4EA6-929C-75161D0B3E28}"/>
    <cellStyle name="Millares 52 2 2 2 4 2" xfId="20586" xr:uid="{BCFFEDA6-91A8-46C3-8C86-EB95BBB2AC93}"/>
    <cellStyle name="Millares 52 2 2 2 4 2 2" xfId="29536" xr:uid="{6C28E166-AA1A-4DE4-9FB8-7F48FA4506C9}"/>
    <cellStyle name="Millares 52 2 2 2 4 3" xfId="25063" xr:uid="{8C51EE8F-28E5-448C-A970-57E7837181A7}"/>
    <cellStyle name="Millares 52 2 2 2 5" xfId="18337" xr:uid="{03871964-CAF2-4267-9DB3-44A4482D6C0B}"/>
    <cellStyle name="Millares 52 2 2 2 5 2" xfId="27287" xr:uid="{685CDFEC-720C-4EF3-B5B5-A72F738B0B85}"/>
    <cellStyle name="Millares 52 2 2 2 6" xfId="22814" xr:uid="{163D4A9F-84AC-4F16-BD90-F0FEADE78457}"/>
    <cellStyle name="Millares 52 2 2 3" xfId="14138" xr:uid="{FE66C41A-4A7B-4160-92DC-28E4897BA952}"/>
    <cellStyle name="Millares 52 2 2 3 2" xfId="15255" xr:uid="{8EDA323B-648B-4241-BEDE-78A7919CEE3A}"/>
    <cellStyle name="Millares 52 2 2 3 2 2" xfId="17504" xr:uid="{720156EC-F55B-49FE-AC41-9D99D7522251}"/>
    <cellStyle name="Millares 52 2 2 3 2 2 2" xfId="21977" xr:uid="{8118EE71-D9E7-4161-B6C6-6261A0CF3989}"/>
    <cellStyle name="Millares 52 2 2 3 2 2 2 2" xfId="30927" xr:uid="{821D1020-95D7-4B31-8794-E6F8133E5082}"/>
    <cellStyle name="Millares 52 2 2 3 2 2 3" xfId="26454" xr:uid="{D1B50D09-A214-44F4-9D3F-7ABE43B6A12B}"/>
    <cellStyle name="Millares 52 2 2 3 2 3" xfId="19728" xr:uid="{B5FEDFDF-74A3-4675-AC68-B4A13C8283DE}"/>
    <cellStyle name="Millares 52 2 2 3 2 3 2" xfId="28678" xr:uid="{759593DB-FDB4-47A1-B143-9476FB6060D1}"/>
    <cellStyle name="Millares 52 2 2 3 2 4" xfId="24205" xr:uid="{8C56379E-7139-4463-ACF4-48F311898821}"/>
    <cellStyle name="Millares 52 2 2 3 3" xfId="16387" xr:uid="{20BD5B7E-326B-4994-8415-04B9B0E311AC}"/>
    <cellStyle name="Millares 52 2 2 3 3 2" xfId="20860" xr:uid="{B505E32D-C53F-43CE-9243-3B77467E5E1E}"/>
    <cellStyle name="Millares 52 2 2 3 3 2 2" xfId="29810" xr:uid="{758470A9-975C-45E7-A14F-A0F40E39D2A8}"/>
    <cellStyle name="Millares 52 2 2 3 3 3" xfId="25337" xr:uid="{C9D650C9-5FF4-43AF-A5B8-A5B0C73BFEDF}"/>
    <cellStyle name="Millares 52 2 2 3 4" xfId="18611" xr:uid="{E8BD663D-769C-4CCC-9B39-68B7FEE5A279}"/>
    <cellStyle name="Millares 52 2 2 3 4 2" xfId="27561" xr:uid="{946E1D2C-11BD-442A-B38C-D1B227932121}"/>
    <cellStyle name="Millares 52 2 2 3 5" xfId="23088" xr:uid="{24B1D756-5B7A-4084-B80E-81F168D04791}"/>
    <cellStyle name="Millares 52 2 2 4" xfId="14701" xr:uid="{E5936334-57D9-49DF-A0AE-655F366C3B74}"/>
    <cellStyle name="Millares 52 2 2 4 2" xfId="16950" xr:uid="{269B33B7-916F-4983-A035-1B0789A498E8}"/>
    <cellStyle name="Millares 52 2 2 4 2 2" xfId="21423" xr:uid="{0334CF68-B329-4C6D-A36C-AA2247F5E421}"/>
    <cellStyle name="Millares 52 2 2 4 2 2 2" xfId="30373" xr:uid="{5C7FBDA1-C1D7-4C4E-972A-E595C36FA6B6}"/>
    <cellStyle name="Millares 52 2 2 4 2 3" xfId="25900" xr:uid="{4C3987BA-89A2-4512-A27E-D9F3B5EA57E6}"/>
    <cellStyle name="Millares 52 2 2 4 3" xfId="19174" xr:uid="{54789B08-8666-43CE-8863-85D69F779207}"/>
    <cellStyle name="Millares 52 2 2 4 3 2" xfId="28124" xr:uid="{50119C48-E13C-4A37-9448-84521561BAD5}"/>
    <cellStyle name="Millares 52 2 2 4 4" xfId="23651" xr:uid="{994DF3D3-F0C2-4369-8D9D-A0FF26C3EF65}"/>
    <cellStyle name="Millares 52 2 2 5" xfId="15833" xr:uid="{94FB177C-F13B-4133-8099-773528E6C8A3}"/>
    <cellStyle name="Millares 52 2 2 5 2" xfId="20306" xr:uid="{03106B42-6D1E-46B0-9FD8-B8DBCC45E6F4}"/>
    <cellStyle name="Millares 52 2 2 5 2 2" xfId="29256" xr:uid="{63E9A29C-C615-48EB-9EAA-A49A7F02C724}"/>
    <cellStyle name="Millares 52 2 2 5 3" xfId="24783" xr:uid="{7346C1FA-C7BC-4355-BA90-56C0B75E85C0}"/>
    <cellStyle name="Millares 52 2 2 6" xfId="18057" xr:uid="{C605BDFD-6607-4F12-98B2-69EB14A255B1}"/>
    <cellStyle name="Millares 52 2 2 6 2" xfId="27007" xr:uid="{53806E83-BF9F-452C-9DF6-D2FD1ED8707E}"/>
    <cellStyle name="Millares 52 2 2 7" xfId="22534" xr:uid="{B712A37B-098D-47BF-89BF-B4014C56C533}"/>
    <cellStyle name="Millares 52 2 3" xfId="13724" xr:uid="{568B7388-3D3F-4D5E-B21A-A23D1210ED2C}"/>
    <cellStyle name="Millares 52 2 3 2" xfId="14278" xr:uid="{8739BB8B-9CD1-439B-BEBB-550511AC28AA}"/>
    <cellStyle name="Millares 52 2 3 2 2" xfId="15395" xr:uid="{FA01BA53-8510-4F5C-AE9D-91B53B147DD6}"/>
    <cellStyle name="Millares 52 2 3 2 2 2" xfId="17644" xr:uid="{3510AC00-E562-4CA9-91EC-E08749E86429}"/>
    <cellStyle name="Millares 52 2 3 2 2 2 2" xfId="22117" xr:uid="{1BA1F245-EDF3-48D4-AEF0-B4929BCAFADA}"/>
    <cellStyle name="Millares 52 2 3 2 2 2 2 2" xfId="31067" xr:uid="{71BA4B33-0674-47E1-9A01-82DAA8A4EE05}"/>
    <cellStyle name="Millares 52 2 3 2 2 2 3" xfId="26594" xr:uid="{4BAFABE7-B453-4CA6-9DE0-E9A51C7C053C}"/>
    <cellStyle name="Millares 52 2 3 2 2 3" xfId="19868" xr:uid="{EEFB2C91-5029-469D-9BF3-8C6F8C220553}"/>
    <cellStyle name="Millares 52 2 3 2 2 3 2" xfId="28818" xr:uid="{251A9E4F-8DCA-428C-87D6-3689DE948B18}"/>
    <cellStyle name="Millares 52 2 3 2 2 4" xfId="24345" xr:uid="{AD371012-128B-46B9-AFEC-6FCDF470C084}"/>
    <cellStyle name="Millares 52 2 3 2 3" xfId="16527" xr:uid="{A3A8C9D6-BC56-4261-AC36-0EFB14A59DC7}"/>
    <cellStyle name="Millares 52 2 3 2 3 2" xfId="21000" xr:uid="{1BAD5DF2-E9C4-4275-AF7C-8643F528DF53}"/>
    <cellStyle name="Millares 52 2 3 2 3 2 2" xfId="29950" xr:uid="{3128AEB0-BBE3-475D-B37C-3B568720ED9E}"/>
    <cellStyle name="Millares 52 2 3 2 3 3" xfId="25477" xr:uid="{931FD1B6-C0E0-43E9-8846-BF9B35E5B7AC}"/>
    <cellStyle name="Millares 52 2 3 2 4" xfId="18751" xr:uid="{5787F6ED-3A14-4077-84F1-9BF9A23A65E3}"/>
    <cellStyle name="Millares 52 2 3 2 4 2" xfId="27701" xr:uid="{E3AD5DB6-A1AA-47FE-A665-4697FE9FE329}"/>
    <cellStyle name="Millares 52 2 3 2 5" xfId="23228" xr:uid="{D20CB60D-9049-400C-9201-E7E2BDF6388F}"/>
    <cellStyle name="Millares 52 2 3 3" xfId="14841" xr:uid="{4A698562-3032-461B-9FE7-7D1F439B3155}"/>
    <cellStyle name="Millares 52 2 3 3 2" xfId="17090" xr:uid="{B4297525-EB60-42FC-944B-81E2FCD80E47}"/>
    <cellStyle name="Millares 52 2 3 3 2 2" xfId="21563" xr:uid="{66A225CB-3EC9-4CA2-BD76-792CF1B6516B}"/>
    <cellStyle name="Millares 52 2 3 3 2 2 2" xfId="30513" xr:uid="{CFD37F59-4DC4-41C4-B104-591C8C6B419E}"/>
    <cellStyle name="Millares 52 2 3 3 2 3" xfId="26040" xr:uid="{FD2212B6-5EBC-47AA-AF82-D1AC0ACD640F}"/>
    <cellStyle name="Millares 52 2 3 3 3" xfId="19314" xr:uid="{B9A00C4A-EC71-4A35-95B1-F37A10703DBB}"/>
    <cellStyle name="Millares 52 2 3 3 3 2" xfId="28264" xr:uid="{C87F949D-9672-4E82-AE7F-097A8A3E60BF}"/>
    <cellStyle name="Millares 52 2 3 3 4" xfId="23791" xr:uid="{A5A3C2BA-F0FC-4392-B3A9-AC20E0E57B93}"/>
    <cellStyle name="Millares 52 2 3 4" xfId="15973" xr:uid="{58ABEDC9-B6C8-4E28-ABF5-3FB3465FE921}"/>
    <cellStyle name="Millares 52 2 3 4 2" xfId="20446" xr:uid="{9909B240-2FAD-42F3-BE43-ADC2B4DE2FB0}"/>
    <cellStyle name="Millares 52 2 3 4 2 2" xfId="29396" xr:uid="{15C033D7-5B4D-4850-8F0F-92159D5C4DF6}"/>
    <cellStyle name="Millares 52 2 3 4 3" xfId="24923" xr:uid="{5F6C279D-5C76-4C02-9A39-C468ED46BB10}"/>
    <cellStyle name="Millares 52 2 3 5" xfId="18197" xr:uid="{7ADE5EF5-E100-45BD-B113-A0837C26E516}"/>
    <cellStyle name="Millares 52 2 3 5 2" xfId="27147" xr:uid="{FA8C1ADD-74AB-4248-BD0B-1B676BAC6413}"/>
    <cellStyle name="Millares 52 2 3 6" xfId="22674" xr:uid="{991E3782-BB76-495A-8A81-442922B27A58}"/>
    <cellStyle name="Millares 52 2 4" xfId="13998" xr:uid="{F4F1DB9D-C7E7-47BD-8C06-3E8BB9D687D5}"/>
    <cellStyle name="Millares 52 2 4 2" xfId="15115" xr:uid="{3872DCA6-C5F2-40D1-B696-B718A2A9DD71}"/>
    <cellStyle name="Millares 52 2 4 2 2" xfId="17364" xr:uid="{3080F43D-23CA-4FA6-8792-1C1A01D75061}"/>
    <cellStyle name="Millares 52 2 4 2 2 2" xfId="21837" xr:uid="{39A387D5-8852-4F4E-967E-B6564A07D839}"/>
    <cellStyle name="Millares 52 2 4 2 2 2 2" xfId="30787" xr:uid="{2A692E2A-033E-48EE-9DC1-E38BBCC305D9}"/>
    <cellStyle name="Millares 52 2 4 2 2 3" xfId="26314" xr:uid="{D07B6A94-E981-42EE-92A5-6D69A60D77FB}"/>
    <cellStyle name="Millares 52 2 4 2 3" xfId="19588" xr:uid="{89986D49-AC07-4391-A082-31B823FC4D97}"/>
    <cellStyle name="Millares 52 2 4 2 3 2" xfId="28538" xr:uid="{39526C3C-FE57-46F6-ADB2-297233F3057A}"/>
    <cellStyle name="Millares 52 2 4 2 4" xfId="24065" xr:uid="{BE4A3C45-868A-4B44-8D9F-FF0BCEF7CCF6}"/>
    <cellStyle name="Millares 52 2 4 3" xfId="16247" xr:uid="{7C911A40-E542-413F-BB38-054036BBDAB9}"/>
    <cellStyle name="Millares 52 2 4 3 2" xfId="20720" xr:uid="{5F896E8D-8577-488D-8D9D-B3AED9ABC95F}"/>
    <cellStyle name="Millares 52 2 4 3 2 2" xfId="29670" xr:uid="{06D34D28-74C9-4C6E-A202-3922045B464F}"/>
    <cellStyle name="Millares 52 2 4 3 3" xfId="25197" xr:uid="{8804C7F5-BB46-4D00-8865-D7A8F8E2EC56}"/>
    <cellStyle name="Millares 52 2 4 4" xfId="18471" xr:uid="{4B2C4D42-302B-4649-806F-915861844D28}"/>
    <cellStyle name="Millares 52 2 4 4 2" xfId="27421" xr:uid="{546BC020-AF7C-4D2C-AE81-5E46762D0A0E}"/>
    <cellStyle name="Millares 52 2 4 5" xfId="22948" xr:uid="{E9A4CB54-CBC9-4E50-9965-E24D1B7A7447}"/>
    <cellStyle name="Millares 52 2 5" xfId="14561" xr:uid="{CD345013-6C12-4966-9C3E-3A15BB0184B1}"/>
    <cellStyle name="Millares 52 2 5 2" xfId="16810" xr:uid="{F83E5187-D81A-4C66-A6D5-F8D3184F1AE8}"/>
    <cellStyle name="Millares 52 2 5 2 2" xfId="21283" xr:uid="{974B6FAE-CE19-4121-8B04-A68532807938}"/>
    <cellStyle name="Millares 52 2 5 2 2 2" xfId="30233" xr:uid="{81865B14-62A6-4B77-8686-43B01BA4265E}"/>
    <cellStyle name="Millares 52 2 5 2 3" xfId="25760" xr:uid="{A629D320-6B4B-4E0B-B009-3ADEE7D023D5}"/>
    <cellStyle name="Millares 52 2 5 3" xfId="19034" xr:uid="{BA673323-3233-4B87-98F8-18572C98CEAC}"/>
    <cellStyle name="Millares 52 2 5 3 2" xfId="27984" xr:uid="{63A439E8-E07F-4BB2-AD4D-8071C5762718}"/>
    <cellStyle name="Millares 52 2 5 4" xfId="23511" xr:uid="{305DA408-9A33-460C-ADB4-584655FE8E7A}"/>
    <cellStyle name="Millares 52 2 6" xfId="15693" xr:uid="{8C04C5C2-39CA-4938-8758-A62537852FFF}"/>
    <cellStyle name="Millares 52 2 6 2" xfId="20166" xr:uid="{43AAB742-B698-49EF-B597-DAC1F762A6EB}"/>
    <cellStyle name="Millares 52 2 6 2 2" xfId="29116" xr:uid="{B5D5D841-97EA-4ACA-97F1-9D8613E4D6AF}"/>
    <cellStyle name="Millares 52 2 6 3" xfId="24643" xr:uid="{DC25755A-E6FE-4BF7-A2DC-309FE0AEC152}"/>
    <cellStyle name="Millares 52 2 7" xfId="17917" xr:uid="{D6F94C02-36DE-4B69-9AAD-5C088A47166A}"/>
    <cellStyle name="Millares 52 2 7 2" xfId="26867" xr:uid="{33A5ABF9-6C75-4BD9-9FD3-6B6C66235B69}"/>
    <cellStyle name="Millares 52 2 8" xfId="22394" xr:uid="{249719B5-8550-4E0A-8E88-7A6E402C3A88}"/>
    <cellStyle name="Millares 52 3" xfId="13511" xr:uid="{BE30DEEC-5188-4428-B7AC-3AE225B45E56}"/>
    <cellStyle name="Millares 52 3 2" xfId="13791" xr:uid="{E9B78DFF-9E90-4111-9627-4995715EECD7}"/>
    <cellStyle name="Millares 52 3 2 2" xfId="14345" xr:uid="{A57D8332-DFEF-4CFB-9880-A31BE696C989}"/>
    <cellStyle name="Millares 52 3 2 2 2" xfId="15462" xr:uid="{BC0AEEF7-8233-425A-ABCD-0B5ADA82C6D0}"/>
    <cellStyle name="Millares 52 3 2 2 2 2" xfId="17711" xr:uid="{06B4A9A6-C05C-4C14-9A01-A0EF198493BF}"/>
    <cellStyle name="Millares 52 3 2 2 2 2 2" xfId="22184" xr:uid="{32A31FA5-8096-440C-8292-C1BB3B656E0B}"/>
    <cellStyle name="Millares 52 3 2 2 2 2 2 2" xfId="31134" xr:uid="{10030B51-6C12-44BA-BEB0-4A8154268825}"/>
    <cellStyle name="Millares 52 3 2 2 2 2 3" xfId="26661" xr:uid="{31FAC240-40F8-4656-88E2-C543B7DFB1D1}"/>
    <cellStyle name="Millares 52 3 2 2 2 3" xfId="19935" xr:uid="{032ABB6C-6BEB-471C-970A-BFA6A833A351}"/>
    <cellStyle name="Millares 52 3 2 2 2 3 2" xfId="28885" xr:uid="{AE46091B-ABC9-4EEE-A4EC-B9FD48CEF9B7}"/>
    <cellStyle name="Millares 52 3 2 2 2 4" xfId="24412" xr:uid="{0C76DBA0-E549-44F9-BA99-3BFEBA7D2388}"/>
    <cellStyle name="Millares 52 3 2 2 3" xfId="16594" xr:uid="{4D4B3A96-46FE-47FC-A4F5-3382D3E84C1E}"/>
    <cellStyle name="Millares 52 3 2 2 3 2" xfId="21067" xr:uid="{65A758EF-89DB-4852-B588-28A68262F782}"/>
    <cellStyle name="Millares 52 3 2 2 3 2 2" xfId="30017" xr:uid="{18AF2AA8-E2B6-4842-A43F-DF9B2D220398}"/>
    <cellStyle name="Millares 52 3 2 2 3 3" xfId="25544" xr:uid="{2FF77001-B5EA-4FC7-8956-C2502BEDC67E}"/>
    <cellStyle name="Millares 52 3 2 2 4" xfId="18818" xr:uid="{C74E9D66-C715-4670-9DE0-193DBE58BC86}"/>
    <cellStyle name="Millares 52 3 2 2 4 2" xfId="27768" xr:uid="{86AA4F5A-C6A8-4252-A7FC-BEA4B22200BD}"/>
    <cellStyle name="Millares 52 3 2 2 5" xfId="23295" xr:uid="{813EA5AB-4B52-4E10-B269-62D59D2F60B6}"/>
    <cellStyle name="Millares 52 3 2 3" xfId="14908" xr:uid="{D4509DDF-5D87-48D5-9B04-5D6C0F58AD58}"/>
    <cellStyle name="Millares 52 3 2 3 2" xfId="17157" xr:uid="{14CD586F-679F-4763-97A9-B7841D5D4B30}"/>
    <cellStyle name="Millares 52 3 2 3 2 2" xfId="21630" xr:uid="{7CB9C528-32F4-443B-B2F1-585334BB71E9}"/>
    <cellStyle name="Millares 52 3 2 3 2 2 2" xfId="30580" xr:uid="{0477E2ED-742F-4021-ACCB-FBEAD740A5CE}"/>
    <cellStyle name="Millares 52 3 2 3 2 3" xfId="26107" xr:uid="{600186F9-B32B-4211-BCCB-CE614EBBD87C}"/>
    <cellStyle name="Millares 52 3 2 3 3" xfId="19381" xr:uid="{880CA71C-56B8-43AA-B7C8-7A8E1144AA99}"/>
    <cellStyle name="Millares 52 3 2 3 3 2" xfId="28331" xr:uid="{2B5C4B57-7AE6-4F68-81F1-E087F5FC10DD}"/>
    <cellStyle name="Millares 52 3 2 3 4" xfId="23858" xr:uid="{3C65F23C-025F-4D54-9CA3-E5C91561D31B}"/>
    <cellStyle name="Millares 52 3 2 4" xfId="16040" xr:uid="{4C18E081-6516-4A8B-85B0-41FFE7C5C4C9}"/>
    <cellStyle name="Millares 52 3 2 4 2" xfId="20513" xr:uid="{A1460828-651B-4745-8678-2F514B2C993D}"/>
    <cellStyle name="Millares 52 3 2 4 2 2" xfId="29463" xr:uid="{E69877F9-0AA5-468F-8022-310BC1C0C0B6}"/>
    <cellStyle name="Millares 52 3 2 4 3" xfId="24990" xr:uid="{0976B9D2-6992-4173-865F-DCE26B62EBE6}"/>
    <cellStyle name="Millares 52 3 2 5" xfId="18264" xr:uid="{38D8D8FF-F664-4B18-91AB-355A022986FD}"/>
    <cellStyle name="Millares 52 3 2 5 2" xfId="27214" xr:uid="{664C854B-1597-4EF6-9284-AAC2161A6255}"/>
    <cellStyle name="Millares 52 3 2 6" xfId="22741" xr:uid="{808C4564-566B-423B-A29B-6787CB49F65A}"/>
    <cellStyle name="Millares 52 3 3" xfId="14065" xr:uid="{2BFB78AF-3C65-4BF7-93A1-65A8144D0947}"/>
    <cellStyle name="Millares 52 3 3 2" xfId="15182" xr:uid="{962D2075-5C50-447D-B641-AB5E003347CF}"/>
    <cellStyle name="Millares 52 3 3 2 2" xfId="17431" xr:uid="{2274B97C-1FF0-4812-83A5-89C8A6B67A7D}"/>
    <cellStyle name="Millares 52 3 3 2 2 2" xfId="21904" xr:uid="{47EBA4F7-A152-41EC-B2C6-951C3C868281}"/>
    <cellStyle name="Millares 52 3 3 2 2 2 2" xfId="30854" xr:uid="{05940629-0A85-4BAD-83F1-831F7CB419D1}"/>
    <cellStyle name="Millares 52 3 3 2 2 3" xfId="26381" xr:uid="{B1164404-3DB9-4AB3-93AB-3E3F3A3FE3E6}"/>
    <cellStyle name="Millares 52 3 3 2 3" xfId="19655" xr:uid="{2F109BC9-6626-48E3-AFF6-04986D44860E}"/>
    <cellStyle name="Millares 52 3 3 2 3 2" xfId="28605" xr:uid="{50CBAC7C-3EE9-4A40-9583-8E7431CCD248}"/>
    <cellStyle name="Millares 52 3 3 2 4" xfId="24132" xr:uid="{4C175B74-BA00-4CFA-93BC-4047034E45A6}"/>
    <cellStyle name="Millares 52 3 3 3" xfId="16314" xr:uid="{51EE2D7C-1E8F-4095-AFA9-845FC7D50B1C}"/>
    <cellStyle name="Millares 52 3 3 3 2" xfId="20787" xr:uid="{5E949865-F124-40D9-B06D-0002ACD7582B}"/>
    <cellStyle name="Millares 52 3 3 3 2 2" xfId="29737" xr:uid="{8162787B-4FA9-417E-B67E-86BB55DC4B42}"/>
    <cellStyle name="Millares 52 3 3 3 3" xfId="25264" xr:uid="{388567E2-2CC8-4CBD-9760-EB94F7852BBB}"/>
    <cellStyle name="Millares 52 3 3 4" xfId="18538" xr:uid="{15AE9851-29CB-4417-ADA9-99DC7AF4D0C1}"/>
    <cellStyle name="Millares 52 3 3 4 2" xfId="27488" xr:uid="{6A1827DA-BD58-4B15-9FB5-7B94ACD65B8D}"/>
    <cellStyle name="Millares 52 3 3 5" xfId="23015" xr:uid="{1535EE49-01D9-48E3-93F2-27C9D38BFC14}"/>
    <cellStyle name="Millares 52 3 4" xfId="14628" xr:uid="{3B44E23B-1286-4056-A265-32DB11049546}"/>
    <cellStyle name="Millares 52 3 4 2" xfId="16877" xr:uid="{7FB86287-42D1-4F9C-BA36-56B4FBD68A27}"/>
    <cellStyle name="Millares 52 3 4 2 2" xfId="21350" xr:uid="{67AE42A1-5C7C-464F-AE88-B22CBAECBCB0}"/>
    <cellStyle name="Millares 52 3 4 2 2 2" xfId="30300" xr:uid="{D7DA9465-884A-4D1F-A761-EF74C5A210E7}"/>
    <cellStyle name="Millares 52 3 4 2 3" xfId="25827" xr:uid="{5CFD63F9-71F6-4A69-913F-F760C2F9FBD1}"/>
    <cellStyle name="Millares 52 3 4 3" xfId="19101" xr:uid="{852658ED-FACC-417F-A86B-F203F2C61A54}"/>
    <cellStyle name="Millares 52 3 4 3 2" xfId="28051" xr:uid="{9F94C721-0C10-49D2-BEB4-23D310C38F01}"/>
    <cellStyle name="Millares 52 3 4 4" xfId="23578" xr:uid="{9346C9EA-62C4-4F03-B856-758FDAA3D331}"/>
    <cellStyle name="Millares 52 3 5" xfId="15760" xr:uid="{497B0123-867B-41B6-8DD9-C4EB7962E8E1}"/>
    <cellStyle name="Millares 52 3 5 2" xfId="20233" xr:uid="{9065B7E2-78CA-4E31-892A-D88366B5D572}"/>
    <cellStyle name="Millares 52 3 5 2 2" xfId="29183" xr:uid="{00C02D76-191C-4CD8-813B-5CDA63CD8188}"/>
    <cellStyle name="Millares 52 3 5 3" xfId="24710" xr:uid="{3D3FCE17-1FB9-4503-B219-3AEAA528E517}"/>
    <cellStyle name="Millares 52 3 6" xfId="17984" xr:uid="{D6EA1BED-58E1-4AF7-AE99-E56E3BBBC6C0}"/>
    <cellStyle name="Millares 52 3 6 2" xfId="26934" xr:uid="{F0B7B6C4-2325-4554-90A5-2B01875EFB4F}"/>
    <cellStyle name="Millares 52 3 7" xfId="22461" xr:uid="{71949C9B-E752-41B5-96F6-C90397E7DEB3}"/>
    <cellStyle name="Millares 52 4" xfId="13651" xr:uid="{74E3EBB8-D890-496E-BD67-A7F70AB4BC55}"/>
    <cellStyle name="Millares 52 4 2" xfId="14205" xr:uid="{74B45472-0940-4C9A-9EC0-7D8ECF535301}"/>
    <cellStyle name="Millares 52 4 2 2" xfId="15322" xr:uid="{46C10894-2553-4DE6-AE37-C745DA485B53}"/>
    <cellStyle name="Millares 52 4 2 2 2" xfId="17571" xr:uid="{325F347B-0EEE-4C49-BBC8-0FE52746BBCD}"/>
    <cellStyle name="Millares 52 4 2 2 2 2" xfId="22044" xr:uid="{ECEE8BAD-77E4-4EEB-8490-728F083B0BF3}"/>
    <cellStyle name="Millares 52 4 2 2 2 2 2" xfId="30994" xr:uid="{8A6D8ADA-5BC8-4120-8D47-5057A1B42D50}"/>
    <cellStyle name="Millares 52 4 2 2 2 3" xfId="26521" xr:uid="{B97CBCA1-6DA1-4468-8F29-B677417B0B8F}"/>
    <cellStyle name="Millares 52 4 2 2 3" xfId="19795" xr:uid="{8E42553F-20C9-4CB7-9318-8FD974B8B704}"/>
    <cellStyle name="Millares 52 4 2 2 3 2" xfId="28745" xr:uid="{5AAE0F30-AFCB-4F08-AEB0-5969966156A2}"/>
    <cellStyle name="Millares 52 4 2 2 4" xfId="24272" xr:uid="{3A47F1E4-E530-446E-BE53-0167BDD1AAD3}"/>
    <cellStyle name="Millares 52 4 2 3" xfId="16454" xr:uid="{F1CE916B-8657-493D-A407-F9D41614C975}"/>
    <cellStyle name="Millares 52 4 2 3 2" xfId="20927" xr:uid="{1D3E13DE-3E4E-47CF-B2D8-2B32F6B82F07}"/>
    <cellStyle name="Millares 52 4 2 3 2 2" xfId="29877" xr:uid="{2C8EE47A-DEF8-468A-AF68-DDED34B8E694}"/>
    <cellStyle name="Millares 52 4 2 3 3" xfId="25404" xr:uid="{C9CF9AA6-9775-42E5-BB9A-BC961A4677F4}"/>
    <cellStyle name="Millares 52 4 2 4" xfId="18678" xr:uid="{76B3A9CC-01CF-4DB0-BFB0-B94BE8EE177C}"/>
    <cellStyle name="Millares 52 4 2 4 2" xfId="27628" xr:uid="{2CD4606A-C95E-4DA6-9D6E-CDEE2A692532}"/>
    <cellStyle name="Millares 52 4 2 5" xfId="23155" xr:uid="{8EE20445-1AAC-4428-9E68-4B72FAA99D59}"/>
    <cellStyle name="Millares 52 4 3" xfId="14768" xr:uid="{ED611E48-7D30-4ACB-B335-F63391BD34B1}"/>
    <cellStyle name="Millares 52 4 3 2" xfId="17017" xr:uid="{6C447CFE-25A5-453D-8A73-7658D7CB980C}"/>
    <cellStyle name="Millares 52 4 3 2 2" xfId="21490" xr:uid="{6A11C606-BE80-48BA-BB95-65C567356FF6}"/>
    <cellStyle name="Millares 52 4 3 2 2 2" xfId="30440" xr:uid="{54027B3E-998A-417F-8F88-628DDA07C6B3}"/>
    <cellStyle name="Millares 52 4 3 2 3" xfId="25967" xr:uid="{A694C81E-F852-4372-A80E-92080B3D7F3E}"/>
    <cellStyle name="Millares 52 4 3 3" xfId="19241" xr:uid="{4D0A6390-B1A1-462C-AB75-57603F3F2594}"/>
    <cellStyle name="Millares 52 4 3 3 2" xfId="28191" xr:uid="{C87268A5-1D4B-4C6D-9214-A737A94CFF8E}"/>
    <cellStyle name="Millares 52 4 3 4" xfId="23718" xr:uid="{68665E88-44AE-4E0B-98A8-266D3970AF56}"/>
    <cellStyle name="Millares 52 4 4" xfId="15900" xr:uid="{85C5F757-329D-4FEE-94EB-55D39EA12D40}"/>
    <cellStyle name="Millares 52 4 4 2" xfId="20373" xr:uid="{5ABED3E3-9417-4D88-8763-B8863827F7F7}"/>
    <cellStyle name="Millares 52 4 4 2 2" xfId="29323" xr:uid="{58E444BE-C029-4857-B50C-EDE1E5E193D0}"/>
    <cellStyle name="Millares 52 4 4 3" xfId="24850" xr:uid="{65B5F109-EECD-4105-9C8C-C25E5F023CC6}"/>
    <cellStyle name="Millares 52 4 5" xfId="18124" xr:uid="{9197D8CD-CE70-4215-BA65-690C30C48944}"/>
    <cellStyle name="Millares 52 4 5 2" xfId="27074" xr:uid="{115C4D1A-BBD6-40EF-94EC-53C65A2FA4F6}"/>
    <cellStyle name="Millares 52 4 6" xfId="22601" xr:uid="{188FD31E-0E93-4F5C-80CE-00EE63036F76}"/>
    <cellStyle name="Millares 52 5" xfId="13925" xr:uid="{28A21F86-598F-43E9-803F-287F2587A201}"/>
    <cellStyle name="Millares 52 5 2" xfId="15042" xr:uid="{CBD2F00F-89B9-4F6D-BE81-041D7892CA32}"/>
    <cellStyle name="Millares 52 5 2 2" xfId="17291" xr:uid="{8ADD60D4-0F8D-4A50-B849-DB1B442141FB}"/>
    <cellStyle name="Millares 52 5 2 2 2" xfId="21764" xr:uid="{1266EB56-A3D1-4B76-91F4-353AA99BFD32}"/>
    <cellStyle name="Millares 52 5 2 2 2 2" xfId="30714" xr:uid="{A3BA196D-08A9-44D5-AFF4-6F27524DFCD0}"/>
    <cellStyle name="Millares 52 5 2 2 3" xfId="26241" xr:uid="{4E61A933-27C1-4BA7-9E18-CD2BFB5A9D2A}"/>
    <cellStyle name="Millares 52 5 2 3" xfId="19515" xr:uid="{33D952E2-8DF7-43FE-8BCA-BB144C7C98C2}"/>
    <cellStyle name="Millares 52 5 2 3 2" xfId="28465" xr:uid="{36477852-341F-40C0-A0E0-887CE640348A}"/>
    <cellStyle name="Millares 52 5 2 4" xfId="23992" xr:uid="{5249A05A-4FBA-4290-AC8E-B18990EE6D46}"/>
    <cellStyle name="Millares 52 5 3" xfId="16174" xr:uid="{3094DD52-C301-4509-A859-17528ED05FC6}"/>
    <cellStyle name="Millares 52 5 3 2" xfId="20647" xr:uid="{050DDAA7-7D6C-448E-9589-BF917D8393CA}"/>
    <cellStyle name="Millares 52 5 3 2 2" xfId="29597" xr:uid="{453466B5-CF16-41EA-BCC8-B6AC5C3C0465}"/>
    <cellStyle name="Millares 52 5 3 3" xfId="25124" xr:uid="{5CEDAD4B-7331-4281-BAB0-245AC89AF091}"/>
    <cellStyle name="Millares 52 5 4" xfId="18398" xr:uid="{72BE2144-F8F2-45A7-8175-721E0DC8DA0A}"/>
    <cellStyle name="Millares 52 5 4 2" xfId="27348" xr:uid="{3BC2AFE7-DDE8-42D4-A843-BFC16041F008}"/>
    <cellStyle name="Millares 52 5 5" xfId="22875" xr:uid="{23BC36BB-28D9-4D0F-8247-8432B97CA8C5}"/>
    <cellStyle name="Millares 52 6" xfId="14488" xr:uid="{CE29A382-9B59-42FC-8A25-3A4788685C5F}"/>
    <cellStyle name="Millares 52 6 2" xfId="16737" xr:uid="{4F5CE7FF-4F16-48F4-90D2-56581D0DA79B}"/>
    <cellStyle name="Millares 52 6 2 2" xfId="21210" xr:uid="{6AD66E3D-24A3-4325-A11F-692A7C3924E3}"/>
    <cellStyle name="Millares 52 6 2 2 2" xfId="30160" xr:uid="{A6B5A56A-D4F0-437B-AFC7-C3EAFC884349}"/>
    <cellStyle name="Millares 52 6 2 3" xfId="25687" xr:uid="{7015B3B8-1048-4A39-B184-67D51F6D8C34}"/>
    <cellStyle name="Millares 52 6 3" xfId="18961" xr:uid="{71162D36-9041-463A-A2A2-B6185E5CC585}"/>
    <cellStyle name="Millares 52 6 3 2" xfId="27911" xr:uid="{E31DF703-E112-4D3A-BCD2-B9EF6E7D6104}"/>
    <cellStyle name="Millares 52 6 4" xfId="23438" xr:uid="{23169303-73E9-4901-AE13-1D4FA274EA24}"/>
    <cellStyle name="Millares 52 7" xfId="15620" xr:uid="{22896DB5-957F-420C-B69F-778B4B2EC167}"/>
    <cellStyle name="Millares 52 7 2" xfId="20093" xr:uid="{DBF7BECB-4B31-436D-BD29-F9D14B1F13BC}"/>
    <cellStyle name="Millares 52 7 2 2" xfId="29043" xr:uid="{E54921DF-CE9B-4686-973D-A67B93AC0405}"/>
    <cellStyle name="Millares 52 7 3" xfId="24570" xr:uid="{9846EB6A-D175-480A-A20E-9DA1FFE749A1}"/>
    <cellStyle name="Millares 52 8" xfId="17844" xr:uid="{3739E5DE-0748-45D6-8469-8359FD8FACB5}"/>
    <cellStyle name="Millares 52 8 2" xfId="26794" xr:uid="{45B7A03C-32CD-4A3D-9BB1-990130FBADE3}"/>
    <cellStyle name="Millares 52 9" xfId="22321" xr:uid="{12299144-EA8E-4E81-BB1D-3EE506D81079}"/>
    <cellStyle name="Millares 53" xfId="13374" xr:uid="{2EF61DA6-5DD4-492A-9805-7EBE49D7D355}"/>
    <cellStyle name="Millares 53 2" xfId="13447" xr:uid="{21D7450C-9B06-4C83-A8B6-E384443E7BFD}"/>
    <cellStyle name="Millares 53 2 2" xfId="13587" xr:uid="{D6036F41-22DE-4849-8F27-DD6F0F4D9D9E}"/>
    <cellStyle name="Millares 53 2 2 2" xfId="13867" xr:uid="{1FDF2162-FD7A-4D30-B115-F43B52DCDEFA}"/>
    <cellStyle name="Millares 53 2 2 2 2" xfId="14421" xr:uid="{285F905B-6058-4F06-A407-5781663095AF}"/>
    <cellStyle name="Millares 53 2 2 2 2 2" xfId="15538" xr:uid="{C359A091-DFAD-497F-8A1B-0EB6545A1075}"/>
    <cellStyle name="Millares 53 2 2 2 2 2 2" xfId="17787" xr:uid="{9018787B-E214-4479-9446-2A046DFA1E93}"/>
    <cellStyle name="Millares 53 2 2 2 2 2 2 2" xfId="22260" xr:uid="{384726CB-44D3-426A-979A-C13CE31D3E48}"/>
    <cellStyle name="Millares 53 2 2 2 2 2 2 2 2" xfId="31210" xr:uid="{136A7D8D-4CD4-4AB6-A7A4-F18FD9F2FC6F}"/>
    <cellStyle name="Millares 53 2 2 2 2 2 2 3" xfId="26737" xr:uid="{8CF9EA94-5053-4344-9C1F-C07998F4B810}"/>
    <cellStyle name="Millares 53 2 2 2 2 2 3" xfId="20011" xr:uid="{19869D65-2EB4-41F3-A75D-77BE3B883E70}"/>
    <cellStyle name="Millares 53 2 2 2 2 2 3 2" xfId="28961" xr:uid="{2855AD7E-B42E-47B0-981E-22AC4AACD598}"/>
    <cellStyle name="Millares 53 2 2 2 2 2 4" xfId="24488" xr:uid="{7B1E60CE-CDDC-403F-821F-17EE2C4B6A21}"/>
    <cellStyle name="Millares 53 2 2 2 2 3" xfId="16670" xr:uid="{2B286790-BF47-4964-8279-7EA2535732FB}"/>
    <cellStyle name="Millares 53 2 2 2 2 3 2" xfId="21143" xr:uid="{D485AA5E-4C9F-4DDC-A9BC-3A3B6BEB2BD2}"/>
    <cellStyle name="Millares 53 2 2 2 2 3 2 2" xfId="30093" xr:uid="{2AFB6AC9-21C4-4C14-BD5F-2922E9490684}"/>
    <cellStyle name="Millares 53 2 2 2 2 3 3" xfId="25620" xr:uid="{E8ED3884-6BE1-4953-9A87-5EB528562F78}"/>
    <cellStyle name="Millares 53 2 2 2 2 4" xfId="18894" xr:uid="{4CD4484A-8530-4320-AE53-43634D02A332}"/>
    <cellStyle name="Millares 53 2 2 2 2 4 2" xfId="27844" xr:uid="{DD7E8A1B-A6B3-432F-A403-497583175584}"/>
    <cellStyle name="Millares 53 2 2 2 2 5" xfId="23371" xr:uid="{820208B5-E34C-4314-AEEE-DDAAFB291B0B}"/>
    <cellStyle name="Millares 53 2 2 2 3" xfId="14984" xr:uid="{054D7F47-5C1C-4343-B657-40D82E5DEF4F}"/>
    <cellStyle name="Millares 53 2 2 2 3 2" xfId="17233" xr:uid="{8D426ED1-201A-4A75-AADF-676C8198346B}"/>
    <cellStyle name="Millares 53 2 2 2 3 2 2" xfId="21706" xr:uid="{A9ED5E45-F820-4DBD-9C4B-6760F08A7673}"/>
    <cellStyle name="Millares 53 2 2 2 3 2 2 2" xfId="30656" xr:uid="{404CBAF3-0DC1-4252-A3C8-7FE07C53F429}"/>
    <cellStyle name="Millares 53 2 2 2 3 2 3" xfId="26183" xr:uid="{BE6CCA3B-D9E1-400B-907F-AA37BA6449C3}"/>
    <cellStyle name="Millares 53 2 2 2 3 3" xfId="19457" xr:uid="{92D0DF6C-7845-4B7F-9426-7CBB8FA9F5D7}"/>
    <cellStyle name="Millares 53 2 2 2 3 3 2" xfId="28407" xr:uid="{AAFB20E7-13CC-40A1-B0D7-1ABC38A6B57F}"/>
    <cellStyle name="Millares 53 2 2 2 3 4" xfId="23934" xr:uid="{E30AEB09-C403-4721-8F15-051735D5A0F5}"/>
    <cellStyle name="Millares 53 2 2 2 4" xfId="16116" xr:uid="{555E5012-5FF0-4ED0-8F7B-314FFFAAA08B}"/>
    <cellStyle name="Millares 53 2 2 2 4 2" xfId="20589" xr:uid="{56A20283-1AA8-45C3-933C-7CE8D2790A29}"/>
    <cellStyle name="Millares 53 2 2 2 4 2 2" xfId="29539" xr:uid="{43BECCB8-34BD-4123-89F6-2F953C7B048A}"/>
    <cellStyle name="Millares 53 2 2 2 4 3" xfId="25066" xr:uid="{2508B5B7-4475-4C13-A17C-C8255268AFE6}"/>
    <cellStyle name="Millares 53 2 2 2 5" xfId="18340" xr:uid="{03C6C1FD-F2E2-4D3F-BBAC-CB2C2B4FF3B1}"/>
    <cellStyle name="Millares 53 2 2 2 5 2" xfId="27290" xr:uid="{4F8BDD8D-3D31-487C-9A52-7DF21C3983E0}"/>
    <cellStyle name="Millares 53 2 2 2 6" xfId="22817" xr:uid="{580F15EB-841A-4D2A-A536-DCCABE140BE7}"/>
    <cellStyle name="Millares 53 2 2 3" xfId="14141" xr:uid="{2FA421C7-55E9-4473-A2AC-2F287D24BA33}"/>
    <cellStyle name="Millares 53 2 2 3 2" xfId="15258" xr:uid="{89B9C006-87DF-4C65-90DD-588AC004B74D}"/>
    <cellStyle name="Millares 53 2 2 3 2 2" xfId="17507" xr:uid="{E1D145F7-0773-4F3D-9DA9-6E7FAC65E483}"/>
    <cellStyle name="Millares 53 2 2 3 2 2 2" xfId="21980" xr:uid="{B9F8E76D-985E-4120-A5BB-13D08186F253}"/>
    <cellStyle name="Millares 53 2 2 3 2 2 2 2" xfId="30930" xr:uid="{6BD224A5-111C-4BE3-B214-9E1B408B68FA}"/>
    <cellStyle name="Millares 53 2 2 3 2 2 3" xfId="26457" xr:uid="{2BB9C898-5FFC-4620-ACB0-DF37FBEE5C36}"/>
    <cellStyle name="Millares 53 2 2 3 2 3" xfId="19731" xr:uid="{B4236CEA-FD78-47FD-AC47-5BAE3C3CBF71}"/>
    <cellStyle name="Millares 53 2 2 3 2 3 2" xfId="28681" xr:uid="{C6505BAE-C13B-469F-AA44-B5FA60356487}"/>
    <cellStyle name="Millares 53 2 2 3 2 4" xfId="24208" xr:uid="{42A227AF-DBEF-4AA3-8DEB-E7533A60C238}"/>
    <cellStyle name="Millares 53 2 2 3 3" xfId="16390" xr:uid="{3EACB101-FF03-4F79-B784-5C8B44FAF12C}"/>
    <cellStyle name="Millares 53 2 2 3 3 2" xfId="20863" xr:uid="{EC9F30E9-80FA-456D-B188-B8484EF8AA09}"/>
    <cellStyle name="Millares 53 2 2 3 3 2 2" xfId="29813" xr:uid="{EDC6E338-6EFD-41A1-B062-1E8085734079}"/>
    <cellStyle name="Millares 53 2 2 3 3 3" xfId="25340" xr:uid="{8DC2BBD2-86EB-4AA5-AB60-BBC88C29A087}"/>
    <cellStyle name="Millares 53 2 2 3 4" xfId="18614" xr:uid="{29091AA1-1F31-4A68-AD74-C278A2F7FC25}"/>
    <cellStyle name="Millares 53 2 2 3 4 2" xfId="27564" xr:uid="{F7A7B3CD-E70B-41CB-9D54-BAB55F945BF2}"/>
    <cellStyle name="Millares 53 2 2 3 5" xfId="23091" xr:uid="{82BA9248-4525-43CC-8FD2-46CA8441DE01}"/>
    <cellStyle name="Millares 53 2 2 4" xfId="14704" xr:uid="{251E82E0-9BF1-4418-B469-AEC8FD84E8F8}"/>
    <cellStyle name="Millares 53 2 2 4 2" xfId="16953" xr:uid="{1C2C33A9-4CB5-4906-93E2-91F46F0DED3E}"/>
    <cellStyle name="Millares 53 2 2 4 2 2" xfId="21426" xr:uid="{57E64C8C-6803-4016-BD7A-D57033E74864}"/>
    <cellStyle name="Millares 53 2 2 4 2 2 2" xfId="30376" xr:uid="{0DECFEAF-7454-4A58-886E-23127C924B01}"/>
    <cellStyle name="Millares 53 2 2 4 2 3" xfId="25903" xr:uid="{D395F344-C291-447E-B0BC-D0CE0ADDCCDE}"/>
    <cellStyle name="Millares 53 2 2 4 3" xfId="19177" xr:uid="{E110B55A-E754-4E2E-867A-0EEB896305C6}"/>
    <cellStyle name="Millares 53 2 2 4 3 2" xfId="28127" xr:uid="{E7B7C11A-D58F-43C4-8E27-DDE8B0E720FD}"/>
    <cellStyle name="Millares 53 2 2 4 4" xfId="23654" xr:uid="{A6FD8B62-96D5-445C-93F0-27ABAFFB7B29}"/>
    <cellStyle name="Millares 53 2 2 5" xfId="15836" xr:uid="{4B7F4FE2-B157-4E07-8939-7DD7A4CAB301}"/>
    <cellStyle name="Millares 53 2 2 5 2" xfId="20309" xr:uid="{FC8F0A68-EDBF-4E20-8BBD-BCE01531E784}"/>
    <cellStyle name="Millares 53 2 2 5 2 2" xfId="29259" xr:uid="{EC5B2F62-278E-4264-A36D-F2B507C90092}"/>
    <cellStyle name="Millares 53 2 2 5 3" xfId="24786" xr:uid="{BA1A5A33-3F64-44B3-8D77-00C54F42B430}"/>
    <cellStyle name="Millares 53 2 2 6" xfId="18060" xr:uid="{D0AE4F9A-A219-4B03-BABB-D915D22B0BC3}"/>
    <cellStyle name="Millares 53 2 2 6 2" xfId="27010" xr:uid="{8E8666AB-B6CC-4FD5-8991-E1D31D87D1F7}"/>
    <cellStyle name="Millares 53 2 2 7" xfId="22537" xr:uid="{46706E98-6CEF-4F0E-869E-165BC9E6E463}"/>
    <cellStyle name="Millares 53 2 3" xfId="13727" xr:uid="{2FBD4DD8-3498-44AF-8F38-D7BF7AE2FCF5}"/>
    <cellStyle name="Millares 53 2 3 2" xfId="14281" xr:uid="{ACBF52D9-F238-4D91-8509-DD1A9D38854E}"/>
    <cellStyle name="Millares 53 2 3 2 2" xfId="15398" xr:uid="{452E8242-4FB5-4E77-BC38-8AF227256FF0}"/>
    <cellStyle name="Millares 53 2 3 2 2 2" xfId="17647" xr:uid="{F7A77A97-109A-4FF2-8E8C-B8368FE910B0}"/>
    <cellStyle name="Millares 53 2 3 2 2 2 2" xfId="22120" xr:uid="{548B5510-2D94-468F-A7F7-7AF9DEE215CE}"/>
    <cellStyle name="Millares 53 2 3 2 2 2 2 2" xfId="31070" xr:uid="{70DE5BA7-B643-4269-BAEE-30C5D8070F47}"/>
    <cellStyle name="Millares 53 2 3 2 2 2 3" xfId="26597" xr:uid="{BB75EA91-AB98-44D8-B620-CFFA7987E757}"/>
    <cellStyle name="Millares 53 2 3 2 2 3" xfId="19871" xr:uid="{1A913F83-C6A1-4996-BEC3-E1963C5027B3}"/>
    <cellStyle name="Millares 53 2 3 2 2 3 2" xfId="28821" xr:uid="{5F07FEA9-C334-412F-B9D4-429446991EA5}"/>
    <cellStyle name="Millares 53 2 3 2 2 4" xfId="24348" xr:uid="{4B4D0D3B-ED53-4937-9228-7E7294D59754}"/>
    <cellStyle name="Millares 53 2 3 2 3" xfId="16530" xr:uid="{F9828D5F-999F-47AA-A228-073E27B05831}"/>
    <cellStyle name="Millares 53 2 3 2 3 2" xfId="21003" xr:uid="{136EA5E5-E5A0-4A76-ACFA-B6ABA5B08FE4}"/>
    <cellStyle name="Millares 53 2 3 2 3 2 2" xfId="29953" xr:uid="{79F04949-D068-4A35-8FF3-CE50F0150500}"/>
    <cellStyle name="Millares 53 2 3 2 3 3" xfId="25480" xr:uid="{01035477-6BD3-4137-B17F-08EEEB1C2D73}"/>
    <cellStyle name="Millares 53 2 3 2 4" xfId="18754" xr:uid="{E17EA7D0-082C-423C-ACFA-379011EDA9E8}"/>
    <cellStyle name="Millares 53 2 3 2 4 2" xfId="27704" xr:uid="{179CE473-B5B0-4B12-973D-5C90B0786BB3}"/>
    <cellStyle name="Millares 53 2 3 2 5" xfId="23231" xr:uid="{2A9BA7FB-51EC-4083-920C-56623E3E3B72}"/>
    <cellStyle name="Millares 53 2 3 3" xfId="14844" xr:uid="{FE2A10A5-2935-4A64-9A26-59EEB9271147}"/>
    <cellStyle name="Millares 53 2 3 3 2" xfId="17093" xr:uid="{E39729D3-878C-4E54-A076-D638F1BE9CF7}"/>
    <cellStyle name="Millares 53 2 3 3 2 2" xfId="21566" xr:uid="{9F80EDFA-950F-4AF7-9F3A-32F67DCA6CE6}"/>
    <cellStyle name="Millares 53 2 3 3 2 2 2" xfId="30516" xr:uid="{ACC320B8-778B-469F-A6F8-0CF45A1AC5C4}"/>
    <cellStyle name="Millares 53 2 3 3 2 3" xfId="26043" xr:uid="{948771EF-1595-4498-824A-6AA3E6E5EAE6}"/>
    <cellStyle name="Millares 53 2 3 3 3" xfId="19317" xr:uid="{DD4B81E8-050B-4BED-94EF-D5250111BA62}"/>
    <cellStyle name="Millares 53 2 3 3 3 2" xfId="28267" xr:uid="{987DCC91-F17B-40F3-AB77-0DA42F405347}"/>
    <cellStyle name="Millares 53 2 3 3 4" xfId="23794" xr:uid="{67C7DD80-437A-4D6F-BC84-B6DF3EA30130}"/>
    <cellStyle name="Millares 53 2 3 4" xfId="15976" xr:uid="{22A25011-1995-4879-AAF4-9CBC3D09BB1B}"/>
    <cellStyle name="Millares 53 2 3 4 2" xfId="20449" xr:uid="{E03A240E-B2CA-42DC-8C2E-0FA6C4F0BCDB}"/>
    <cellStyle name="Millares 53 2 3 4 2 2" xfId="29399" xr:uid="{7A7CABF6-0AED-4CDD-B1EC-355D0B5AB7D6}"/>
    <cellStyle name="Millares 53 2 3 4 3" xfId="24926" xr:uid="{A1A2A539-8ECA-46E9-BCBE-EA0503D38188}"/>
    <cellStyle name="Millares 53 2 3 5" xfId="18200" xr:uid="{D41C7948-A8C0-4ED3-9F75-5D00CA289C9A}"/>
    <cellStyle name="Millares 53 2 3 5 2" xfId="27150" xr:uid="{780A63EA-64AD-45E2-9F0C-14EC1D535758}"/>
    <cellStyle name="Millares 53 2 3 6" xfId="22677" xr:uid="{E99C9608-5B8A-46BB-8E00-D7812B37DF8A}"/>
    <cellStyle name="Millares 53 2 4" xfId="14001" xr:uid="{013CD8FB-33DF-4795-9901-360CB4A809A9}"/>
    <cellStyle name="Millares 53 2 4 2" xfId="15118" xr:uid="{2D3A2BA5-7139-4870-9BAE-B2AF2F39C604}"/>
    <cellStyle name="Millares 53 2 4 2 2" xfId="17367" xr:uid="{797A374E-08E3-4829-BB66-4BEAE88BA7F6}"/>
    <cellStyle name="Millares 53 2 4 2 2 2" xfId="21840" xr:uid="{416BEE5F-4A71-40AD-98FF-FBF8C7EA6CCC}"/>
    <cellStyle name="Millares 53 2 4 2 2 2 2" xfId="30790" xr:uid="{2BD9409C-A4D6-4E26-94E6-90B165D99CCC}"/>
    <cellStyle name="Millares 53 2 4 2 2 3" xfId="26317" xr:uid="{2CFC3D57-8AF0-4085-9AAA-C7BAA5C64254}"/>
    <cellStyle name="Millares 53 2 4 2 3" xfId="19591" xr:uid="{22F790DD-6845-484B-9FF2-2F1BFFC08AC0}"/>
    <cellStyle name="Millares 53 2 4 2 3 2" xfId="28541" xr:uid="{C76469F8-6AF4-4D25-9125-A3BB1A5DEEBD}"/>
    <cellStyle name="Millares 53 2 4 2 4" xfId="24068" xr:uid="{B91C0898-07EF-49BE-B4D9-1B76292E26F8}"/>
    <cellStyle name="Millares 53 2 4 3" xfId="16250" xr:uid="{B83C26B0-A6C6-411D-8130-0FB0290ECCA7}"/>
    <cellStyle name="Millares 53 2 4 3 2" xfId="20723" xr:uid="{A0185558-42CF-4368-A46E-4C707A9B68BE}"/>
    <cellStyle name="Millares 53 2 4 3 2 2" xfId="29673" xr:uid="{C3442F46-67C6-48B0-BAB1-5846AC674C5B}"/>
    <cellStyle name="Millares 53 2 4 3 3" xfId="25200" xr:uid="{A7921423-0F1A-40F5-A2EF-92F08910B272}"/>
    <cellStyle name="Millares 53 2 4 4" xfId="18474" xr:uid="{7BB12AC7-FE7C-4AF4-A50A-935AEFFD6E07}"/>
    <cellStyle name="Millares 53 2 4 4 2" xfId="27424" xr:uid="{C7CC7508-D309-4671-8580-CC19CACB7A39}"/>
    <cellStyle name="Millares 53 2 4 5" xfId="22951" xr:uid="{69C74D7A-2413-4B2F-9618-C25DC7AB500D}"/>
    <cellStyle name="Millares 53 2 5" xfId="14564" xr:uid="{5D487B84-B0F6-450E-A1BE-F538E2181F45}"/>
    <cellStyle name="Millares 53 2 5 2" xfId="16813" xr:uid="{5774DC30-21FD-4518-8A9C-88B5C766C136}"/>
    <cellStyle name="Millares 53 2 5 2 2" xfId="21286" xr:uid="{3C84EE0C-5552-4A55-B36C-7246CD796109}"/>
    <cellStyle name="Millares 53 2 5 2 2 2" xfId="30236" xr:uid="{4545AC2F-1CE4-480E-B5E2-DA66D5FE9369}"/>
    <cellStyle name="Millares 53 2 5 2 3" xfId="25763" xr:uid="{4223A1C9-EBA8-405B-9693-D234048B4E1F}"/>
    <cellStyle name="Millares 53 2 5 3" xfId="19037" xr:uid="{307D2A3D-AA7F-470E-A509-3DAA40D01721}"/>
    <cellStyle name="Millares 53 2 5 3 2" xfId="27987" xr:uid="{77D54514-A153-4008-996A-139E05D6A3AE}"/>
    <cellStyle name="Millares 53 2 5 4" xfId="23514" xr:uid="{F740B0A1-4B1F-421B-AB32-9C66F3954ED4}"/>
    <cellStyle name="Millares 53 2 6" xfId="15696" xr:uid="{BEE12301-A762-4E62-99D9-C1744002BABC}"/>
    <cellStyle name="Millares 53 2 6 2" xfId="20169" xr:uid="{FD3B6A71-5F2E-4197-B1CB-B51F31CF0296}"/>
    <cellStyle name="Millares 53 2 6 2 2" xfId="29119" xr:uid="{AAA77381-1035-4E03-9369-A12485DF76F9}"/>
    <cellStyle name="Millares 53 2 6 3" xfId="24646" xr:uid="{689E270B-6AF8-45F1-B24A-6A6116A73497}"/>
    <cellStyle name="Millares 53 2 7" xfId="17920" xr:uid="{25037EC2-CF3C-4178-9678-A39A81C762E2}"/>
    <cellStyle name="Millares 53 2 7 2" xfId="26870" xr:uid="{A8C935F4-61C9-4138-9ECC-8F2A0CAA7FF5}"/>
    <cellStyle name="Millares 53 2 8" xfId="22397" xr:uid="{69B8698E-F2E2-4530-8BDF-FA73FC3A63F2}"/>
    <cellStyle name="Millares 53 3" xfId="13514" xr:uid="{CD07593F-767E-4C30-9E59-5E45C4E4B31C}"/>
    <cellStyle name="Millares 53 3 2" xfId="13794" xr:uid="{236EC2ED-16DD-452B-B008-A02735845622}"/>
    <cellStyle name="Millares 53 3 2 2" xfId="14348" xr:uid="{925F0646-A7E8-4F7D-922F-82F58281DB69}"/>
    <cellStyle name="Millares 53 3 2 2 2" xfId="15465" xr:uid="{8B58D2E0-C74B-471A-B411-B3CCBE638409}"/>
    <cellStyle name="Millares 53 3 2 2 2 2" xfId="17714" xr:uid="{6E3824BA-B64A-4931-8F9C-B5F19616916A}"/>
    <cellStyle name="Millares 53 3 2 2 2 2 2" xfId="22187" xr:uid="{4F0BC0A7-58B9-495C-92B1-0A576D8C4C09}"/>
    <cellStyle name="Millares 53 3 2 2 2 2 2 2" xfId="31137" xr:uid="{14EC1811-E5DF-4705-BFE3-2578BE7CD291}"/>
    <cellStyle name="Millares 53 3 2 2 2 2 3" xfId="26664" xr:uid="{CF9B8AFE-9837-4937-BCB4-FB9AFBA01FEF}"/>
    <cellStyle name="Millares 53 3 2 2 2 3" xfId="19938" xr:uid="{BB8341AE-8CEB-4332-A305-72DCB04DCBDF}"/>
    <cellStyle name="Millares 53 3 2 2 2 3 2" xfId="28888" xr:uid="{638C5590-96C4-49FD-B064-AA4167D3681F}"/>
    <cellStyle name="Millares 53 3 2 2 2 4" xfId="24415" xr:uid="{E4025451-2FD8-4CF0-8A84-BDDE2C84FFE8}"/>
    <cellStyle name="Millares 53 3 2 2 3" xfId="16597" xr:uid="{30F7ACD3-E604-46CB-920A-934A3306EF62}"/>
    <cellStyle name="Millares 53 3 2 2 3 2" xfId="21070" xr:uid="{CA980DB1-6B72-4DFF-AEEA-D73FF0C08A95}"/>
    <cellStyle name="Millares 53 3 2 2 3 2 2" xfId="30020" xr:uid="{742DD89F-23CE-45A9-848B-0BCE1E549969}"/>
    <cellStyle name="Millares 53 3 2 2 3 3" xfId="25547" xr:uid="{B689FC09-5653-4D6D-926B-C2B096058BE7}"/>
    <cellStyle name="Millares 53 3 2 2 4" xfId="18821" xr:uid="{74F303A9-BEE4-47D5-BBDF-9468FC07E2C0}"/>
    <cellStyle name="Millares 53 3 2 2 4 2" xfId="27771" xr:uid="{73D85E54-E16F-43C0-B8C6-C6063F76C983}"/>
    <cellStyle name="Millares 53 3 2 2 5" xfId="23298" xr:uid="{015D9A02-3EE1-404D-B903-5E4E8F38103E}"/>
    <cellStyle name="Millares 53 3 2 3" xfId="14911" xr:uid="{2D5B3E0E-B8E3-4AF5-9FF6-30B52948959E}"/>
    <cellStyle name="Millares 53 3 2 3 2" xfId="17160" xr:uid="{C37F3F2C-B29F-47B8-9037-86701E1D91E9}"/>
    <cellStyle name="Millares 53 3 2 3 2 2" xfId="21633" xr:uid="{D5A0958D-B5B6-49EB-8A67-E62A002A4349}"/>
    <cellStyle name="Millares 53 3 2 3 2 2 2" xfId="30583" xr:uid="{4B6BB720-820B-4586-B7FD-B11771256582}"/>
    <cellStyle name="Millares 53 3 2 3 2 3" xfId="26110" xr:uid="{0513B7B6-6C1A-48C7-8B1D-F243C1DD69B1}"/>
    <cellStyle name="Millares 53 3 2 3 3" xfId="19384" xr:uid="{556D5B2F-4183-4412-86EE-4182C619C07C}"/>
    <cellStyle name="Millares 53 3 2 3 3 2" xfId="28334" xr:uid="{AD672DBC-0F66-416F-A0D6-E7AAE28781C1}"/>
    <cellStyle name="Millares 53 3 2 3 4" xfId="23861" xr:uid="{F625125C-72CC-4C2C-B5D5-ECDC3E409C18}"/>
    <cellStyle name="Millares 53 3 2 4" xfId="16043" xr:uid="{A130D59C-B0F7-41B0-B790-6D320648265A}"/>
    <cellStyle name="Millares 53 3 2 4 2" xfId="20516" xr:uid="{2F34ED0D-D3E3-430D-B3C4-32A8C74A96F5}"/>
    <cellStyle name="Millares 53 3 2 4 2 2" xfId="29466" xr:uid="{A4F0C414-8185-4065-BE90-5BDCA9B668F9}"/>
    <cellStyle name="Millares 53 3 2 4 3" xfId="24993" xr:uid="{20AEA515-BE72-4677-9155-900A3D6E21DB}"/>
    <cellStyle name="Millares 53 3 2 5" xfId="18267" xr:uid="{0506739B-BDF4-426A-9EAE-DE2744B2486A}"/>
    <cellStyle name="Millares 53 3 2 5 2" xfId="27217" xr:uid="{E3B2D192-16EC-40E4-A1F4-32D2F260FE63}"/>
    <cellStyle name="Millares 53 3 2 6" xfId="22744" xr:uid="{5E0314E3-FCD3-4438-BDA5-97F2CC9C57DA}"/>
    <cellStyle name="Millares 53 3 3" xfId="14068" xr:uid="{BD45F65F-02E2-4989-BB5E-4744B27C18DB}"/>
    <cellStyle name="Millares 53 3 3 2" xfId="15185" xr:uid="{DA3FCCB6-879A-40D2-8859-D293B1957E35}"/>
    <cellStyle name="Millares 53 3 3 2 2" xfId="17434" xr:uid="{2AB1C679-2FB1-4F34-B6B3-EDE42A6B5A82}"/>
    <cellStyle name="Millares 53 3 3 2 2 2" xfId="21907" xr:uid="{9A24073A-E443-4B0E-BAFE-94F191C2BC0E}"/>
    <cellStyle name="Millares 53 3 3 2 2 2 2" xfId="30857" xr:uid="{B45348D0-C047-4E6D-ADC1-4F9C585D460C}"/>
    <cellStyle name="Millares 53 3 3 2 2 3" xfId="26384" xr:uid="{89A98DF4-50E6-407E-8B76-2B4CD688025F}"/>
    <cellStyle name="Millares 53 3 3 2 3" xfId="19658" xr:uid="{C0A0C0B2-6720-431D-BC93-0B59E3F9211B}"/>
    <cellStyle name="Millares 53 3 3 2 3 2" xfId="28608" xr:uid="{BC7D73F8-1629-4D26-8679-62DED3B18AD3}"/>
    <cellStyle name="Millares 53 3 3 2 4" xfId="24135" xr:uid="{2AF4AD9F-5E33-4ADE-BBEC-5AF2E8DCA16C}"/>
    <cellStyle name="Millares 53 3 3 3" xfId="16317" xr:uid="{EF13CE54-42BD-4B66-B871-B5E96FAE3216}"/>
    <cellStyle name="Millares 53 3 3 3 2" xfId="20790" xr:uid="{17CC3815-ADD0-4B45-85D7-034A3BD58BA4}"/>
    <cellStyle name="Millares 53 3 3 3 2 2" xfId="29740" xr:uid="{5D2E1AAE-1969-4FE5-AB78-D24404B7F44D}"/>
    <cellStyle name="Millares 53 3 3 3 3" xfId="25267" xr:uid="{7830D03A-166E-4F5C-BC30-B5245DB7C11C}"/>
    <cellStyle name="Millares 53 3 3 4" xfId="18541" xr:uid="{A7915F09-3EBC-496A-A549-5EC84209B342}"/>
    <cellStyle name="Millares 53 3 3 4 2" xfId="27491" xr:uid="{63AB75E0-4C50-4A5A-A643-B886845C4F0C}"/>
    <cellStyle name="Millares 53 3 3 5" xfId="23018" xr:uid="{E3A2DA98-1966-4533-B843-93CBA8A453CC}"/>
    <cellStyle name="Millares 53 3 4" xfId="14631" xr:uid="{F8B5B195-F1C7-43B1-AC90-128D19C907D0}"/>
    <cellStyle name="Millares 53 3 4 2" xfId="16880" xr:uid="{E8F38D77-01E7-4E9E-8D74-D4F4167FDEC2}"/>
    <cellStyle name="Millares 53 3 4 2 2" xfId="21353" xr:uid="{64806B15-ED14-46E6-A046-C96923FFC78E}"/>
    <cellStyle name="Millares 53 3 4 2 2 2" xfId="30303" xr:uid="{86E20515-473A-416B-9C27-C26F354B2B39}"/>
    <cellStyle name="Millares 53 3 4 2 3" xfId="25830" xr:uid="{3AC62DBE-9CF6-48CC-B129-C2D4E5039A43}"/>
    <cellStyle name="Millares 53 3 4 3" xfId="19104" xr:uid="{22B6D95F-CC93-4CAF-AA8F-A76B9C58B339}"/>
    <cellStyle name="Millares 53 3 4 3 2" xfId="28054" xr:uid="{16A997BF-26BE-4A46-B4C5-807564E1C27A}"/>
    <cellStyle name="Millares 53 3 4 4" xfId="23581" xr:uid="{16721927-17D5-416C-9D43-5DAFE123E2E5}"/>
    <cellStyle name="Millares 53 3 5" xfId="15763" xr:uid="{8EA15AC1-7BB9-46B7-BE57-CEDF51389C98}"/>
    <cellStyle name="Millares 53 3 5 2" xfId="20236" xr:uid="{37C9A199-1EE6-4F39-9B51-D88FB1AEA7B5}"/>
    <cellStyle name="Millares 53 3 5 2 2" xfId="29186" xr:uid="{4482FDFC-BFC8-4D21-83F4-E48731BD3383}"/>
    <cellStyle name="Millares 53 3 5 3" xfId="24713" xr:uid="{A52BD551-0DA9-4A11-AAD9-22C91593F509}"/>
    <cellStyle name="Millares 53 3 6" xfId="17987" xr:uid="{6E0D1D1F-A089-4987-AE3D-81C8B5C64487}"/>
    <cellStyle name="Millares 53 3 6 2" xfId="26937" xr:uid="{6EAE9E0C-BEF7-4F2A-9D59-29302CE26749}"/>
    <cellStyle name="Millares 53 3 7" xfId="22464" xr:uid="{8125B3FA-9100-4FC8-9399-CEDA7A50AB36}"/>
    <cellStyle name="Millares 53 4" xfId="13654" xr:uid="{14EAB230-46D1-4BD7-9AA1-FF6B35379518}"/>
    <cellStyle name="Millares 53 4 2" xfId="14208" xr:uid="{2304D6FC-ADBA-43A4-8685-420B010412D4}"/>
    <cellStyle name="Millares 53 4 2 2" xfId="15325" xr:uid="{741429CA-307D-491F-880F-4565BDB46B9D}"/>
    <cellStyle name="Millares 53 4 2 2 2" xfId="17574" xr:uid="{CB0D7379-77FA-46EB-B193-4BA89EC2FEC3}"/>
    <cellStyle name="Millares 53 4 2 2 2 2" xfId="22047" xr:uid="{2502E001-C5BC-408A-B90A-BAB4F027C904}"/>
    <cellStyle name="Millares 53 4 2 2 2 2 2" xfId="30997" xr:uid="{3B80558D-D31E-463D-9542-B829ED429B34}"/>
    <cellStyle name="Millares 53 4 2 2 2 3" xfId="26524" xr:uid="{4B7ECB48-D3D2-417B-B332-3BBE597BD8E0}"/>
    <cellStyle name="Millares 53 4 2 2 3" xfId="19798" xr:uid="{6F15DFA0-B5A4-42CD-86B5-E54E2660BC70}"/>
    <cellStyle name="Millares 53 4 2 2 3 2" xfId="28748" xr:uid="{31779EC2-8043-43D4-B926-0A619695A7E6}"/>
    <cellStyle name="Millares 53 4 2 2 4" xfId="24275" xr:uid="{5E1776AE-0BD5-4E94-83B7-DFB6E5F81B48}"/>
    <cellStyle name="Millares 53 4 2 3" xfId="16457" xr:uid="{6EC3B8FD-486D-4304-8606-BCF5C90C59AF}"/>
    <cellStyle name="Millares 53 4 2 3 2" xfId="20930" xr:uid="{C62F1650-4536-4DBB-BB5F-CAF430EE3475}"/>
    <cellStyle name="Millares 53 4 2 3 2 2" xfId="29880" xr:uid="{142A2BBF-E283-47D3-80B0-6274ACC8C451}"/>
    <cellStyle name="Millares 53 4 2 3 3" xfId="25407" xr:uid="{7BEEB729-71F3-4B58-AF02-A80B95545488}"/>
    <cellStyle name="Millares 53 4 2 4" xfId="18681" xr:uid="{92018E3D-D4D8-4A18-8F2F-EE766239B950}"/>
    <cellStyle name="Millares 53 4 2 4 2" xfId="27631" xr:uid="{F825D14C-7426-432B-9FC9-3EC2A28B3A2E}"/>
    <cellStyle name="Millares 53 4 2 5" xfId="23158" xr:uid="{5CFFE29F-3112-4199-AEEA-CD76A7E4D389}"/>
    <cellStyle name="Millares 53 4 3" xfId="14771" xr:uid="{8B0B2347-D9A9-4CAB-A26C-F741F0A9D703}"/>
    <cellStyle name="Millares 53 4 3 2" xfId="17020" xr:uid="{30B3250F-FF42-4458-8FA9-367C518003D2}"/>
    <cellStyle name="Millares 53 4 3 2 2" xfId="21493" xr:uid="{5228C645-C41A-4B55-81C1-E3E6F94115F7}"/>
    <cellStyle name="Millares 53 4 3 2 2 2" xfId="30443" xr:uid="{5582283C-4BA1-4E84-885E-77570643005E}"/>
    <cellStyle name="Millares 53 4 3 2 3" xfId="25970" xr:uid="{CD4AAC51-7CF4-4DB9-BD41-A663258CAB46}"/>
    <cellStyle name="Millares 53 4 3 3" xfId="19244" xr:uid="{26D5BEC7-4583-49FA-B2B8-462D1D795800}"/>
    <cellStyle name="Millares 53 4 3 3 2" xfId="28194" xr:uid="{A8A32EC1-076B-4589-9760-9DB8F5A8B94A}"/>
    <cellStyle name="Millares 53 4 3 4" xfId="23721" xr:uid="{404E8F00-4EAB-4C20-BE18-7A935972F021}"/>
    <cellStyle name="Millares 53 4 4" xfId="15903" xr:uid="{39DF097C-7914-4719-AE9F-016FD8999D7C}"/>
    <cellStyle name="Millares 53 4 4 2" xfId="20376" xr:uid="{67A60E6A-1784-4A0E-B9CD-F2FD2D7E822E}"/>
    <cellStyle name="Millares 53 4 4 2 2" xfId="29326" xr:uid="{30E7A913-8180-4F91-8D5C-9CEE17EE1AEB}"/>
    <cellStyle name="Millares 53 4 4 3" xfId="24853" xr:uid="{CCD64108-002A-4C74-BA89-0C3AE5146DC8}"/>
    <cellStyle name="Millares 53 4 5" xfId="18127" xr:uid="{8CD40BE5-9234-4329-B1D5-624EC5402C60}"/>
    <cellStyle name="Millares 53 4 5 2" xfId="27077" xr:uid="{6B8C9EEA-3164-4D71-8CD8-FE5942A6D74E}"/>
    <cellStyle name="Millares 53 4 6" xfId="22604" xr:uid="{1A396544-BC42-4636-8D42-FD36685DDA3C}"/>
    <cellStyle name="Millares 53 5" xfId="13928" xr:uid="{AADD2CD9-3397-4809-BE10-2B12AA14B3E3}"/>
    <cellStyle name="Millares 53 5 2" xfId="15045" xr:uid="{BF2D0093-E051-4665-9329-1D4D4B3CFE6D}"/>
    <cellStyle name="Millares 53 5 2 2" xfId="17294" xr:uid="{382B5C37-AE0A-4A0A-B1EE-6E4A0F4EDEFD}"/>
    <cellStyle name="Millares 53 5 2 2 2" xfId="21767" xr:uid="{557AF219-A7B8-4821-9DDA-32D6FF835233}"/>
    <cellStyle name="Millares 53 5 2 2 2 2" xfId="30717" xr:uid="{D285657D-B341-4978-91D1-53E742B2B41E}"/>
    <cellStyle name="Millares 53 5 2 2 3" xfId="26244" xr:uid="{0E9A0B3C-C447-4DB4-A499-55B7E7227A93}"/>
    <cellStyle name="Millares 53 5 2 3" xfId="19518" xr:uid="{CC890191-8BB0-4209-BDD2-71A2E4A1BBA6}"/>
    <cellStyle name="Millares 53 5 2 3 2" xfId="28468" xr:uid="{220BAFD3-F1FF-42DF-8C53-CDF12AB865C5}"/>
    <cellStyle name="Millares 53 5 2 4" xfId="23995" xr:uid="{EF550C0A-51E9-47DA-A93E-A1023E6612D2}"/>
    <cellStyle name="Millares 53 5 3" xfId="16177" xr:uid="{59E94F43-F0B6-4994-B657-F82C9963FFBB}"/>
    <cellStyle name="Millares 53 5 3 2" xfId="20650" xr:uid="{D8EE7A82-BB14-4AC1-8549-20B127FF7316}"/>
    <cellStyle name="Millares 53 5 3 2 2" xfId="29600" xr:uid="{DBE0EA6E-4478-40A4-A3C4-09814992E1F3}"/>
    <cellStyle name="Millares 53 5 3 3" xfId="25127" xr:uid="{CFEF2792-9D2D-47EE-A60C-45CFE2B13641}"/>
    <cellStyle name="Millares 53 5 4" xfId="18401" xr:uid="{C343E872-B8E1-4C08-946D-B8F1467B93B8}"/>
    <cellStyle name="Millares 53 5 4 2" xfId="27351" xr:uid="{F601E13F-FC6D-42C8-AB89-671FEE09EAA0}"/>
    <cellStyle name="Millares 53 5 5" xfId="22878" xr:uid="{40F3B866-1A09-4263-BB2B-607F838D356A}"/>
    <cellStyle name="Millares 53 6" xfId="14491" xr:uid="{BD36E0D3-4EB8-4DDD-A3BE-A18EF962854F}"/>
    <cellStyle name="Millares 53 6 2" xfId="16740" xr:uid="{BAE1B85D-4DD6-4721-BE9E-466D09041ECB}"/>
    <cellStyle name="Millares 53 6 2 2" xfId="21213" xr:uid="{255EC92A-3A2E-4CD1-BB83-E797B6AFCF77}"/>
    <cellStyle name="Millares 53 6 2 2 2" xfId="30163" xr:uid="{884278BF-F533-428F-8BF7-B2E38C7F5227}"/>
    <cellStyle name="Millares 53 6 2 3" xfId="25690" xr:uid="{089878E4-B900-4827-98CF-E4A8D2F8DCBD}"/>
    <cellStyle name="Millares 53 6 3" xfId="18964" xr:uid="{912B72F5-55A2-4DDE-B267-5DB6A9C4F7C5}"/>
    <cellStyle name="Millares 53 6 3 2" xfId="27914" xr:uid="{57464D97-5018-45A8-9B3F-C2A69E82B0E8}"/>
    <cellStyle name="Millares 53 6 4" xfId="23441" xr:uid="{82A1E54C-EDB4-4FA1-96FB-902E068C0D90}"/>
    <cellStyle name="Millares 53 7" xfId="15623" xr:uid="{584555E2-6524-431D-8318-18CCC0E53DBE}"/>
    <cellStyle name="Millares 53 7 2" xfId="20096" xr:uid="{1EFDD35F-A0FE-4BE9-9DC3-DED8F01BE9B8}"/>
    <cellStyle name="Millares 53 7 2 2" xfId="29046" xr:uid="{DF457F84-A951-4E41-9187-A21BD6C4C1A4}"/>
    <cellStyle name="Millares 53 7 3" xfId="24573" xr:uid="{37A914C4-D14F-4FB8-B003-711B1D6DDA7B}"/>
    <cellStyle name="Millares 53 8" xfId="17847" xr:uid="{A9C3DE73-599B-430A-9BDB-601F2991982F}"/>
    <cellStyle name="Millares 53 8 2" xfId="26797" xr:uid="{653F58AE-A3C1-4655-8130-00DCEB3679BE}"/>
    <cellStyle name="Millares 53 9" xfId="22324" xr:uid="{091DD43B-2AE2-43B4-B445-F6B57FA5AF0B}"/>
    <cellStyle name="Millares 54" xfId="13396" xr:uid="{13BB3261-E894-491B-811B-55E5A98C3E55}"/>
    <cellStyle name="Millares 54 2" xfId="13536" xr:uid="{E0A5FCF8-514F-477A-90E6-127CD0A7AF41}"/>
    <cellStyle name="Millares 54 2 2" xfId="13816" xr:uid="{94490AD6-5ADB-45A5-A940-96565B62CC22}"/>
    <cellStyle name="Millares 54 2 2 2" xfId="14370" xr:uid="{AA456EC2-75B0-4B7F-B20A-93C982B75162}"/>
    <cellStyle name="Millares 54 2 2 2 2" xfId="15487" xr:uid="{01306616-C2D6-42C1-866B-94C7E878D7DD}"/>
    <cellStyle name="Millares 54 2 2 2 2 2" xfId="17736" xr:uid="{7CB92A4D-B652-4AAC-B415-034FEA552877}"/>
    <cellStyle name="Millares 54 2 2 2 2 2 2" xfId="22209" xr:uid="{7E6D9C33-D803-473A-9AA3-1229222E5570}"/>
    <cellStyle name="Millares 54 2 2 2 2 2 2 2" xfId="31159" xr:uid="{BE9EBDD2-6058-4187-8256-2F960E64EA1C}"/>
    <cellStyle name="Millares 54 2 2 2 2 2 3" xfId="26686" xr:uid="{B370F26C-0735-4ADF-B31E-3DC82886DC39}"/>
    <cellStyle name="Millares 54 2 2 2 2 3" xfId="19960" xr:uid="{12D45A93-C60C-47BB-B971-954716086C10}"/>
    <cellStyle name="Millares 54 2 2 2 2 3 2" xfId="28910" xr:uid="{2DBD7477-7C6D-4A60-8BA5-D73F23891A65}"/>
    <cellStyle name="Millares 54 2 2 2 2 4" xfId="24437" xr:uid="{43E0ED84-671D-4175-AF7B-DEE5BF534079}"/>
    <cellStyle name="Millares 54 2 2 2 3" xfId="16619" xr:uid="{B7E84E8F-28B8-4174-90C9-DE815061839E}"/>
    <cellStyle name="Millares 54 2 2 2 3 2" xfId="21092" xr:uid="{5190E7CD-694C-4CE3-BE24-F65DD77699B4}"/>
    <cellStyle name="Millares 54 2 2 2 3 2 2" xfId="30042" xr:uid="{C49BC303-568B-425E-B6AC-A83E8627AFF2}"/>
    <cellStyle name="Millares 54 2 2 2 3 3" xfId="25569" xr:uid="{F321CF88-0280-4DF8-8706-1E1C2CE6F6B1}"/>
    <cellStyle name="Millares 54 2 2 2 4" xfId="18843" xr:uid="{C4797A31-FF27-4EC2-BDAE-ECC75B1F7687}"/>
    <cellStyle name="Millares 54 2 2 2 4 2" xfId="27793" xr:uid="{3E2A4E57-8CD1-4C48-812A-B313E6DD0167}"/>
    <cellStyle name="Millares 54 2 2 2 5" xfId="23320" xr:uid="{1DAFB67D-DE28-42F0-9123-339E156CBFAA}"/>
    <cellStyle name="Millares 54 2 2 3" xfId="14933" xr:uid="{F3E673F1-EBC7-4606-B6E0-9646FA2E2066}"/>
    <cellStyle name="Millares 54 2 2 3 2" xfId="17182" xr:uid="{48E84972-C944-41F9-8200-CA0B955E3BDE}"/>
    <cellStyle name="Millares 54 2 2 3 2 2" xfId="21655" xr:uid="{05E6C1BD-B182-497E-85EF-902D17C21C9B}"/>
    <cellStyle name="Millares 54 2 2 3 2 2 2" xfId="30605" xr:uid="{452BFB33-39F2-482B-A4D9-9B2B857F96B4}"/>
    <cellStyle name="Millares 54 2 2 3 2 3" xfId="26132" xr:uid="{1798B416-3693-4326-AAA0-8BFB6805454E}"/>
    <cellStyle name="Millares 54 2 2 3 3" xfId="19406" xr:uid="{BCD4F625-B842-4290-A9B6-0C1CF6C2D1D3}"/>
    <cellStyle name="Millares 54 2 2 3 3 2" xfId="28356" xr:uid="{CCFFE07C-2223-427E-83F2-173874E3A47B}"/>
    <cellStyle name="Millares 54 2 2 3 4" xfId="23883" xr:uid="{F5547AC0-5AF1-48BC-BAB6-7ACB628B5770}"/>
    <cellStyle name="Millares 54 2 2 4" xfId="16065" xr:uid="{19201394-C0CE-405B-82BF-903DB5B2933B}"/>
    <cellStyle name="Millares 54 2 2 4 2" xfId="20538" xr:uid="{11050047-C74A-4112-987B-7C364F6F7883}"/>
    <cellStyle name="Millares 54 2 2 4 2 2" xfId="29488" xr:uid="{1411B005-2CA3-46F9-A150-B2B94DAB916E}"/>
    <cellStyle name="Millares 54 2 2 4 3" xfId="25015" xr:uid="{118AE54C-2058-4CF3-88E9-E82856FE04F1}"/>
    <cellStyle name="Millares 54 2 2 5" xfId="18289" xr:uid="{4407C790-A77D-4F46-88AB-D035C75D7B41}"/>
    <cellStyle name="Millares 54 2 2 5 2" xfId="27239" xr:uid="{CB5B9397-40B1-4BA1-AD45-EBED7F12F439}"/>
    <cellStyle name="Millares 54 2 2 6" xfId="22766" xr:uid="{6DD3E123-CC64-44FF-AB35-94112B02B81C}"/>
    <cellStyle name="Millares 54 2 3" xfId="14090" xr:uid="{6DDC8368-538B-4CB9-AADA-D74AAF4FBB3E}"/>
    <cellStyle name="Millares 54 2 3 2" xfId="15207" xr:uid="{FDDB730C-DDAF-4A8C-84F2-6F9ACDF835CA}"/>
    <cellStyle name="Millares 54 2 3 2 2" xfId="17456" xr:uid="{D76CF966-D3D5-4AAB-8BA4-414C6FECCDEB}"/>
    <cellStyle name="Millares 54 2 3 2 2 2" xfId="21929" xr:uid="{31035FC2-275A-451D-A7D3-038CC7EADD98}"/>
    <cellStyle name="Millares 54 2 3 2 2 2 2" xfId="30879" xr:uid="{84242B1B-5A07-4472-BCBD-E54A6D602053}"/>
    <cellStyle name="Millares 54 2 3 2 2 3" xfId="26406" xr:uid="{FEEFFCA7-2FF2-4094-A41E-2F653BBA2888}"/>
    <cellStyle name="Millares 54 2 3 2 3" xfId="19680" xr:uid="{E5A6186A-4145-4DE8-AAD2-8F098FA6E0AB}"/>
    <cellStyle name="Millares 54 2 3 2 3 2" xfId="28630" xr:uid="{B8D9EF57-D3F7-4B90-A472-67FFCF8EDFD5}"/>
    <cellStyle name="Millares 54 2 3 2 4" xfId="24157" xr:uid="{1E406488-9B96-48EB-BFB3-C7100D3301FF}"/>
    <cellStyle name="Millares 54 2 3 3" xfId="16339" xr:uid="{98B4CCB2-2712-4890-89EE-495EFBC448B4}"/>
    <cellStyle name="Millares 54 2 3 3 2" xfId="20812" xr:uid="{48FFF7AF-5D81-4021-B5D9-3AC6EF64DFFD}"/>
    <cellStyle name="Millares 54 2 3 3 2 2" xfId="29762" xr:uid="{5312DD33-DBED-4EB1-BA0E-20700C015400}"/>
    <cellStyle name="Millares 54 2 3 3 3" xfId="25289" xr:uid="{C6A6206B-0E70-48E5-AB10-780E405CE288}"/>
    <cellStyle name="Millares 54 2 3 4" xfId="18563" xr:uid="{A6F068CC-D429-4B44-95E0-E98EBFE0C57F}"/>
    <cellStyle name="Millares 54 2 3 4 2" xfId="27513" xr:uid="{A939390B-66F8-45AB-BA73-AFF5B4A81DD2}"/>
    <cellStyle name="Millares 54 2 3 5" xfId="23040" xr:uid="{27324689-F76A-4CA8-AEA4-5F8CF4CD5009}"/>
    <cellStyle name="Millares 54 2 4" xfId="14653" xr:uid="{68B44B3A-E5D4-4FD4-9057-527242252755}"/>
    <cellStyle name="Millares 54 2 4 2" xfId="16902" xr:uid="{D6C71390-C570-48D3-9C37-6D91C421E243}"/>
    <cellStyle name="Millares 54 2 4 2 2" xfId="21375" xr:uid="{DC7DFE31-98FD-4F69-B7F5-537BC94E061F}"/>
    <cellStyle name="Millares 54 2 4 2 2 2" xfId="30325" xr:uid="{043A3BB1-0088-474E-AEBA-D1B93F342193}"/>
    <cellStyle name="Millares 54 2 4 2 3" xfId="25852" xr:uid="{2A83F99E-C117-4316-82FF-A5E8D1B9244E}"/>
    <cellStyle name="Millares 54 2 4 3" xfId="19126" xr:uid="{AE0C612C-B0B0-4BB9-AC5B-E52130F061B9}"/>
    <cellStyle name="Millares 54 2 4 3 2" xfId="28076" xr:uid="{3018B2E0-95FD-4FFB-9EFD-65B8634EBB02}"/>
    <cellStyle name="Millares 54 2 4 4" xfId="23603" xr:uid="{9D9DD719-33CB-492E-B924-F108FB9E16A4}"/>
    <cellStyle name="Millares 54 2 5" xfId="15785" xr:uid="{BFE1CE31-AC3D-4083-8195-2FA22304BDC0}"/>
    <cellStyle name="Millares 54 2 5 2" xfId="20258" xr:uid="{6E108E21-3711-4BFB-A377-0D05649DD921}"/>
    <cellStyle name="Millares 54 2 5 2 2" xfId="29208" xr:uid="{A0AE7ECD-8F19-43D8-A716-D9D4E0A28D47}"/>
    <cellStyle name="Millares 54 2 5 3" xfId="24735" xr:uid="{45F9CED9-16CF-4DB4-9002-E4FEEF4DDD9D}"/>
    <cellStyle name="Millares 54 2 6" xfId="18009" xr:uid="{D106F572-43EC-4A64-B1BD-D375D11555D9}"/>
    <cellStyle name="Millares 54 2 6 2" xfId="26959" xr:uid="{97DD3B1E-26F4-4E80-AE6E-32E39DC95F18}"/>
    <cellStyle name="Millares 54 2 7" xfId="22486" xr:uid="{2D961095-0FB8-4BDB-A3F0-3347358A9CF5}"/>
    <cellStyle name="Millares 54 3" xfId="13676" xr:uid="{F483001A-7B65-476F-BFCF-4FF9475D563D}"/>
    <cellStyle name="Millares 54 3 2" xfId="14230" xr:uid="{DB7CD446-C0D4-42D1-A087-731C46DFBC30}"/>
    <cellStyle name="Millares 54 3 2 2" xfId="15347" xr:uid="{393E018A-B759-428F-86B8-D0966B102ED7}"/>
    <cellStyle name="Millares 54 3 2 2 2" xfId="17596" xr:uid="{429ACFEF-63DB-48C0-8D6C-57CC72CCADCD}"/>
    <cellStyle name="Millares 54 3 2 2 2 2" xfId="22069" xr:uid="{3F08A11A-989F-455F-9BEB-037E64D49D63}"/>
    <cellStyle name="Millares 54 3 2 2 2 2 2" xfId="31019" xr:uid="{5D7A0AE2-E97C-4DCD-80F8-4D1BCE3D525B}"/>
    <cellStyle name="Millares 54 3 2 2 2 3" xfId="26546" xr:uid="{8D57BC20-F1CF-4621-B6DB-1B1E0F6FCBE5}"/>
    <cellStyle name="Millares 54 3 2 2 3" xfId="19820" xr:uid="{6D12F4AD-39E2-4692-BE1C-555E6E6556A1}"/>
    <cellStyle name="Millares 54 3 2 2 3 2" xfId="28770" xr:uid="{B7E290E8-BE03-4097-B091-C8E5B421778A}"/>
    <cellStyle name="Millares 54 3 2 2 4" xfId="24297" xr:uid="{30B5A648-78B8-407A-88A8-CF5E08045C64}"/>
    <cellStyle name="Millares 54 3 2 3" xfId="16479" xr:uid="{F39228E7-0DE8-43E2-96FF-FFBB165A47F7}"/>
    <cellStyle name="Millares 54 3 2 3 2" xfId="20952" xr:uid="{F44C5F44-C79E-4137-9B99-7B93966B6FC8}"/>
    <cellStyle name="Millares 54 3 2 3 2 2" xfId="29902" xr:uid="{29B3FD34-FB90-464F-81D5-F4A9355B7250}"/>
    <cellStyle name="Millares 54 3 2 3 3" xfId="25429" xr:uid="{7D1F8410-99D5-440D-9A75-CBA3BAA92818}"/>
    <cellStyle name="Millares 54 3 2 4" xfId="18703" xr:uid="{AE461107-8D58-4C82-8921-DF117E00900B}"/>
    <cellStyle name="Millares 54 3 2 4 2" xfId="27653" xr:uid="{E59D3325-D10E-499E-B90C-8969AC7E9398}"/>
    <cellStyle name="Millares 54 3 2 5" xfId="23180" xr:uid="{43BCA8F4-0909-492C-9C7F-31CCA6741CF5}"/>
    <cellStyle name="Millares 54 3 3" xfId="14793" xr:uid="{32B6CD41-A55E-4FF7-AF7C-D85B0EDBA680}"/>
    <cellStyle name="Millares 54 3 3 2" xfId="17042" xr:uid="{B73AD631-4B72-4867-AA14-399A61F4E030}"/>
    <cellStyle name="Millares 54 3 3 2 2" xfId="21515" xr:uid="{43811B65-B087-40C9-B30D-A40A81C123BE}"/>
    <cellStyle name="Millares 54 3 3 2 2 2" xfId="30465" xr:uid="{041C511A-D03B-46DB-9608-EE70C1973161}"/>
    <cellStyle name="Millares 54 3 3 2 3" xfId="25992" xr:uid="{9DB3C6B9-FDDF-4D45-A046-A7BFCA9F23CD}"/>
    <cellStyle name="Millares 54 3 3 3" xfId="19266" xr:uid="{CC66335C-6AC4-40B7-A503-0E0C919F6358}"/>
    <cellStyle name="Millares 54 3 3 3 2" xfId="28216" xr:uid="{243ED59F-DD6E-40D0-8869-4CF719FEF773}"/>
    <cellStyle name="Millares 54 3 3 4" xfId="23743" xr:uid="{70FB6BE9-2A5B-4DFC-AD60-F6DC71E83EAA}"/>
    <cellStyle name="Millares 54 3 4" xfId="15925" xr:uid="{5ABFD684-03E6-4D69-962A-7B7A94FE3D5A}"/>
    <cellStyle name="Millares 54 3 4 2" xfId="20398" xr:uid="{8AC97A50-86D0-48A9-BCC7-70032EE8B4F2}"/>
    <cellStyle name="Millares 54 3 4 2 2" xfId="29348" xr:uid="{78A3B96A-E5E1-4BAB-840F-796CA2D1AE1F}"/>
    <cellStyle name="Millares 54 3 4 3" xfId="24875" xr:uid="{CE6AAD15-86BD-4C96-A3A7-3B0413B6F4BE}"/>
    <cellStyle name="Millares 54 3 5" xfId="18149" xr:uid="{302BA21C-7D34-4461-9C6D-058C46E26944}"/>
    <cellStyle name="Millares 54 3 5 2" xfId="27099" xr:uid="{152D317A-5D01-4FC1-9CB9-68221B07B608}"/>
    <cellStyle name="Millares 54 3 6" xfId="22626" xr:uid="{065471BE-FB1A-4461-B29A-D58FFD540836}"/>
    <cellStyle name="Millares 54 4" xfId="13950" xr:uid="{0F698DF8-C200-4B2F-AAB5-C13318DDE6DC}"/>
    <cellStyle name="Millares 54 4 2" xfId="15067" xr:uid="{9D87D5E5-60B2-4BDA-A170-42217664F6E2}"/>
    <cellStyle name="Millares 54 4 2 2" xfId="17316" xr:uid="{7371E6DD-0C53-4B87-A0EA-D2B395D8FB75}"/>
    <cellStyle name="Millares 54 4 2 2 2" xfId="21789" xr:uid="{674704D6-82D3-4814-ADA8-54DA134700D5}"/>
    <cellStyle name="Millares 54 4 2 2 2 2" xfId="30739" xr:uid="{820A9871-1B76-4C3B-B9F7-7A392109A757}"/>
    <cellStyle name="Millares 54 4 2 2 3" xfId="26266" xr:uid="{F3BB33D6-2906-45C8-991C-509757B75C65}"/>
    <cellStyle name="Millares 54 4 2 3" xfId="19540" xr:uid="{2FDAA82B-EDAF-480D-87A4-95B19880BD11}"/>
    <cellStyle name="Millares 54 4 2 3 2" xfId="28490" xr:uid="{62127C77-B8E0-4738-8029-826DD9C6F1AC}"/>
    <cellStyle name="Millares 54 4 2 4" xfId="24017" xr:uid="{FBAD2149-B6CD-4928-938D-650FF19273C4}"/>
    <cellStyle name="Millares 54 4 3" xfId="16199" xr:uid="{5002994A-C5A6-47AC-8128-6A3E785803B6}"/>
    <cellStyle name="Millares 54 4 3 2" xfId="20672" xr:uid="{F2BB97C4-2660-457A-9E78-6EB927143B4A}"/>
    <cellStyle name="Millares 54 4 3 2 2" xfId="29622" xr:uid="{D852D7DE-3907-450A-914E-181CEE482DFF}"/>
    <cellStyle name="Millares 54 4 3 3" xfId="25149" xr:uid="{61DAE903-149C-4A73-B392-0B5158829225}"/>
    <cellStyle name="Millares 54 4 4" xfId="18423" xr:uid="{2051E477-E3B9-412A-9E76-933A16E865EC}"/>
    <cellStyle name="Millares 54 4 4 2" xfId="27373" xr:uid="{E9B9C436-2D94-445E-A496-C1BCD080D255}"/>
    <cellStyle name="Millares 54 4 5" xfId="22900" xr:uid="{672BD91E-544A-4A2A-8577-38ADFCDF8E39}"/>
    <cellStyle name="Millares 54 5" xfId="14513" xr:uid="{15246ED4-9C1D-47C7-9BAA-B131FC6FC011}"/>
    <cellStyle name="Millares 54 5 2" xfId="16762" xr:uid="{C5DDB45E-12F5-446C-975A-97B86E5CE9D9}"/>
    <cellStyle name="Millares 54 5 2 2" xfId="21235" xr:uid="{0CC3E771-192B-4D59-AD9E-1CF4485F2E35}"/>
    <cellStyle name="Millares 54 5 2 2 2" xfId="30185" xr:uid="{6EBDF2D7-0D4A-46D8-B05F-B5EC55ABBA64}"/>
    <cellStyle name="Millares 54 5 2 3" xfId="25712" xr:uid="{A53D8E70-9A9B-49AE-BBF8-05B84DD4BC23}"/>
    <cellStyle name="Millares 54 5 3" xfId="18986" xr:uid="{AA336DC5-5AE0-4419-AF2B-4056D0CEB775}"/>
    <cellStyle name="Millares 54 5 3 2" xfId="27936" xr:uid="{4381C169-C7F0-47D4-B3C5-665CC70F2343}"/>
    <cellStyle name="Millares 54 5 4" xfId="23463" xr:uid="{0D058D3C-95AF-4A99-8BA2-2CFB7F65EDFA}"/>
    <cellStyle name="Millares 54 6" xfId="15645" xr:uid="{2A87E0BF-7AA1-4CAC-932F-CC6B92B1868F}"/>
    <cellStyle name="Millares 54 6 2" xfId="20118" xr:uid="{0212C0AF-0CCB-4825-AC64-507F86A817B7}"/>
    <cellStyle name="Millares 54 6 2 2" xfId="29068" xr:uid="{CB9F3649-DA4F-4BC8-8A66-0274DF4A266B}"/>
    <cellStyle name="Millares 54 6 3" xfId="24595" xr:uid="{12DD5DBC-FF6D-4841-A999-2170F61E56D9}"/>
    <cellStyle name="Millares 54 7" xfId="17869" xr:uid="{45CF0159-349C-4504-8C8B-004342E5BA40}"/>
    <cellStyle name="Millares 54 7 2" xfId="26819" xr:uid="{5CD3B4B5-BBB8-4D5C-8E02-31D15D903DD9}"/>
    <cellStyle name="Millares 54 8" xfId="22346" xr:uid="{9DBC06D9-4062-4F09-928F-2F59BA038654}"/>
    <cellStyle name="Millares 55" xfId="13400" xr:uid="{5EC1A3DA-B8C1-4782-9DCC-9A55644157B5}"/>
    <cellStyle name="Millares 55 2" xfId="13540" xr:uid="{D0A38473-F15E-43F1-9E77-E403E341559A}"/>
    <cellStyle name="Millares 55 2 2" xfId="13820" xr:uid="{21B743D9-F60C-48A2-8D1B-1DB4E43903DE}"/>
    <cellStyle name="Millares 55 2 2 2" xfId="14374" xr:uid="{F177C1E5-BB5A-48FD-AC04-30AC6F8AB241}"/>
    <cellStyle name="Millares 55 2 2 2 2" xfId="15491" xr:uid="{38BDA04E-3DC5-4DED-A476-EB13CBCB4916}"/>
    <cellStyle name="Millares 55 2 2 2 2 2" xfId="17740" xr:uid="{608A65A3-9564-4CBE-BDE9-F2A254B514AA}"/>
    <cellStyle name="Millares 55 2 2 2 2 2 2" xfId="22213" xr:uid="{BCC836F3-79C5-4E9A-B1AD-1FA53A9FAF10}"/>
    <cellStyle name="Millares 55 2 2 2 2 2 2 2" xfId="31163" xr:uid="{8B18761D-32A0-405F-91CE-CBEF48B3A6A8}"/>
    <cellStyle name="Millares 55 2 2 2 2 2 3" xfId="26690" xr:uid="{81E93EE7-D50F-47E7-B870-356CB67821C8}"/>
    <cellStyle name="Millares 55 2 2 2 2 3" xfId="19964" xr:uid="{EB485873-1779-4226-9279-75C368B0120D}"/>
    <cellStyle name="Millares 55 2 2 2 2 3 2" xfId="28914" xr:uid="{0CA44074-E0F0-4857-AED9-98E04DC6D9A2}"/>
    <cellStyle name="Millares 55 2 2 2 2 4" xfId="24441" xr:uid="{08BC4397-8319-4C5B-9292-05FBB4E44180}"/>
    <cellStyle name="Millares 55 2 2 2 3" xfId="16623" xr:uid="{7BAE26F0-8481-4FBA-B48E-1AA05D2C0873}"/>
    <cellStyle name="Millares 55 2 2 2 3 2" xfId="21096" xr:uid="{5E1ED3B6-2C9A-426A-85EE-C84D37FB14E7}"/>
    <cellStyle name="Millares 55 2 2 2 3 2 2" xfId="30046" xr:uid="{1214D58E-C31C-4FEE-98E8-DE8BE5F67F96}"/>
    <cellStyle name="Millares 55 2 2 2 3 3" xfId="25573" xr:uid="{44BD3BB8-EB94-4C97-B3B1-C838A6BF08FB}"/>
    <cellStyle name="Millares 55 2 2 2 4" xfId="18847" xr:uid="{88B80205-D85C-457B-9FE2-345C3A4F909B}"/>
    <cellStyle name="Millares 55 2 2 2 4 2" xfId="27797" xr:uid="{F530DF17-A032-42BF-8077-3E2739C6AB1D}"/>
    <cellStyle name="Millares 55 2 2 2 5" xfId="23324" xr:uid="{BADBE552-7393-47F7-9FF2-30A14B445261}"/>
    <cellStyle name="Millares 55 2 2 3" xfId="14937" xr:uid="{8F3BBC7A-9FAF-40A2-8AD9-2683BEB7CC3C}"/>
    <cellStyle name="Millares 55 2 2 3 2" xfId="17186" xr:uid="{4A0202D5-D880-479C-866F-E049AB1CF458}"/>
    <cellStyle name="Millares 55 2 2 3 2 2" xfId="21659" xr:uid="{BC6BAC7D-DD98-4EF5-8D44-E3301CCF44CE}"/>
    <cellStyle name="Millares 55 2 2 3 2 2 2" xfId="30609" xr:uid="{D408D2D7-9544-4737-8FE3-80FBC1C7872D}"/>
    <cellStyle name="Millares 55 2 2 3 2 3" xfId="26136" xr:uid="{DAC8C0D2-1616-4F4C-BB1A-929AC96369BC}"/>
    <cellStyle name="Millares 55 2 2 3 3" xfId="19410" xr:uid="{00AF01FF-9EB3-4FD2-A762-F28B2C702013}"/>
    <cellStyle name="Millares 55 2 2 3 3 2" xfId="28360" xr:uid="{C734C5C9-0BA7-4E61-8F54-9197E332D42C}"/>
    <cellStyle name="Millares 55 2 2 3 4" xfId="23887" xr:uid="{B743E90A-3A90-4705-B134-DC91C18D7418}"/>
    <cellStyle name="Millares 55 2 2 4" xfId="16069" xr:uid="{98B47B3C-FD80-485C-B7EC-4EF3A06C2509}"/>
    <cellStyle name="Millares 55 2 2 4 2" xfId="20542" xr:uid="{9B4B23F1-937C-43DD-812B-5A0C16E491D7}"/>
    <cellStyle name="Millares 55 2 2 4 2 2" xfId="29492" xr:uid="{DAD2FC82-FE7D-4AEA-87AE-0EE65DE27BA7}"/>
    <cellStyle name="Millares 55 2 2 4 3" xfId="25019" xr:uid="{602AFA78-C26E-45E3-9214-837E5DC9C569}"/>
    <cellStyle name="Millares 55 2 2 5" xfId="18293" xr:uid="{EBA94A6F-016E-455F-B393-9AE5FE83380A}"/>
    <cellStyle name="Millares 55 2 2 5 2" xfId="27243" xr:uid="{6A1AF48F-FCD7-4B69-B598-2ABA7E114FCD}"/>
    <cellStyle name="Millares 55 2 2 6" xfId="22770" xr:uid="{174DBB0D-7629-4E29-9082-6BA6018D40A1}"/>
    <cellStyle name="Millares 55 2 3" xfId="14094" xr:uid="{069347DB-B472-4838-942B-CD82FF2D331B}"/>
    <cellStyle name="Millares 55 2 3 2" xfId="15211" xr:uid="{B2864783-912D-46A3-A525-D45834EF77C6}"/>
    <cellStyle name="Millares 55 2 3 2 2" xfId="17460" xr:uid="{51F518BE-DA11-45F1-967C-CB3CB7ECD50C}"/>
    <cellStyle name="Millares 55 2 3 2 2 2" xfId="21933" xr:uid="{3ED7A113-672C-4023-A2E2-8CE25FF72047}"/>
    <cellStyle name="Millares 55 2 3 2 2 2 2" xfId="30883" xr:uid="{CDF2425C-DEDB-4C87-A863-65F29A6F10EF}"/>
    <cellStyle name="Millares 55 2 3 2 2 3" xfId="26410" xr:uid="{04D454C4-4909-4249-9FC6-2F9848FA7E32}"/>
    <cellStyle name="Millares 55 2 3 2 3" xfId="19684" xr:uid="{AFDB0BEF-87BF-47CA-93D4-81CF46AC97F6}"/>
    <cellStyle name="Millares 55 2 3 2 3 2" xfId="28634" xr:uid="{FA732466-F447-47F9-A820-26E35162869E}"/>
    <cellStyle name="Millares 55 2 3 2 4" xfId="24161" xr:uid="{F297E906-A680-4AE5-8B38-E7EC56512FB5}"/>
    <cellStyle name="Millares 55 2 3 3" xfId="16343" xr:uid="{59CCEC5A-C8F3-4E86-86DA-6A755BD52A5D}"/>
    <cellStyle name="Millares 55 2 3 3 2" xfId="20816" xr:uid="{DC51AD1A-784D-4BA3-A2DD-CA0C827FF2F4}"/>
    <cellStyle name="Millares 55 2 3 3 2 2" xfId="29766" xr:uid="{E8B8F0A4-34C3-46A7-992B-DA87494EDD1F}"/>
    <cellStyle name="Millares 55 2 3 3 3" xfId="25293" xr:uid="{76CFDF0A-842C-49D1-8CCD-761477F1DBB5}"/>
    <cellStyle name="Millares 55 2 3 4" xfId="18567" xr:uid="{09B20D65-E9A5-4AB0-9094-FC342A362270}"/>
    <cellStyle name="Millares 55 2 3 4 2" xfId="27517" xr:uid="{B10E5DBD-A26E-4376-AABB-BB325C1529E8}"/>
    <cellStyle name="Millares 55 2 3 5" xfId="23044" xr:uid="{2B7FA5D3-DE8F-485E-8B19-06DD05D705A2}"/>
    <cellStyle name="Millares 55 2 4" xfId="14657" xr:uid="{C464CE6B-C0F0-4519-8639-128B7DC19407}"/>
    <cellStyle name="Millares 55 2 4 2" xfId="16906" xr:uid="{1B9CE81D-A6A3-4FA6-8614-B72DCA8CF2D7}"/>
    <cellStyle name="Millares 55 2 4 2 2" xfId="21379" xr:uid="{EAEC45F1-020F-4CD2-BD51-E6F3C917DCB5}"/>
    <cellStyle name="Millares 55 2 4 2 2 2" xfId="30329" xr:uid="{F7197CE7-EAF3-4141-A6B9-DDF1F4BA8E11}"/>
    <cellStyle name="Millares 55 2 4 2 3" xfId="25856" xr:uid="{82D4C96D-6607-4870-B4DD-FB9EEFBC3E2B}"/>
    <cellStyle name="Millares 55 2 4 3" xfId="19130" xr:uid="{E7762A52-51BB-4D51-9F0D-1C4DAB218571}"/>
    <cellStyle name="Millares 55 2 4 3 2" xfId="28080" xr:uid="{E4BB6DD5-C4CD-42C7-B80C-DB4DE6943B60}"/>
    <cellStyle name="Millares 55 2 4 4" xfId="23607" xr:uid="{A4837E67-9CB5-484A-95A8-59B641EC9192}"/>
    <cellStyle name="Millares 55 2 5" xfId="15789" xr:uid="{9819C580-F3BC-491B-9155-AE501A29974C}"/>
    <cellStyle name="Millares 55 2 5 2" xfId="20262" xr:uid="{F4E24680-C742-4D2B-A5B3-B28BF0C98B16}"/>
    <cellStyle name="Millares 55 2 5 2 2" xfId="29212" xr:uid="{AACA44F9-1316-4A4D-845B-FDD760A7C40F}"/>
    <cellStyle name="Millares 55 2 5 3" xfId="24739" xr:uid="{61134EA9-1A75-4760-B9DB-8C1F851CF3D8}"/>
    <cellStyle name="Millares 55 2 6" xfId="18013" xr:uid="{C764883D-3E2B-45EF-822E-091A9342AB59}"/>
    <cellStyle name="Millares 55 2 6 2" xfId="26963" xr:uid="{DDDCDB3A-D0E1-41CE-8B6D-100BBF38F1B3}"/>
    <cellStyle name="Millares 55 2 7" xfId="22490" xr:uid="{24EAE872-178E-43A2-BF53-1578BF466055}"/>
    <cellStyle name="Millares 55 3" xfId="13680" xr:uid="{43251B97-C180-4465-97CE-CC3DF6DF843B}"/>
    <cellStyle name="Millares 55 3 2" xfId="14234" xr:uid="{EA156552-FAE1-4BB1-A9CB-078B68DD7F5C}"/>
    <cellStyle name="Millares 55 3 2 2" xfId="15351" xr:uid="{A0C10AD0-0B42-45DD-94E3-FD7ECE53F96B}"/>
    <cellStyle name="Millares 55 3 2 2 2" xfId="17600" xr:uid="{22DB053A-0613-473D-BBF9-F6B45F39279B}"/>
    <cellStyle name="Millares 55 3 2 2 2 2" xfId="22073" xr:uid="{32EFAAC7-D565-42DE-8B60-2E135EE547C4}"/>
    <cellStyle name="Millares 55 3 2 2 2 2 2" xfId="31023" xr:uid="{B9708AC8-53DA-485E-BAB0-4B244A7B5DB3}"/>
    <cellStyle name="Millares 55 3 2 2 2 3" xfId="26550" xr:uid="{F9D52AA5-3826-4271-8E7F-C5F56540FA7E}"/>
    <cellStyle name="Millares 55 3 2 2 3" xfId="19824" xr:uid="{2DC14B0B-63F5-447D-9D4F-8329173AD6F7}"/>
    <cellStyle name="Millares 55 3 2 2 3 2" xfId="28774" xr:uid="{AE166646-5387-4019-8147-C66FB9844551}"/>
    <cellStyle name="Millares 55 3 2 2 4" xfId="24301" xr:uid="{B4B6EF72-B355-480F-B326-6D8673C40A86}"/>
    <cellStyle name="Millares 55 3 2 3" xfId="16483" xr:uid="{DA0C91E6-96A4-4CC3-AD4D-DE34DB71E7A7}"/>
    <cellStyle name="Millares 55 3 2 3 2" xfId="20956" xr:uid="{EB11CBB1-D697-4483-AA72-42FB7D20A35E}"/>
    <cellStyle name="Millares 55 3 2 3 2 2" xfId="29906" xr:uid="{A1152D6B-C9A1-405E-8100-C40D791C9BC4}"/>
    <cellStyle name="Millares 55 3 2 3 3" xfId="25433" xr:uid="{EAAD9626-6426-4B43-9AF5-01284034D235}"/>
    <cellStyle name="Millares 55 3 2 4" xfId="18707" xr:uid="{992B5837-03C4-4064-84FE-23659FC53B84}"/>
    <cellStyle name="Millares 55 3 2 4 2" xfId="27657" xr:uid="{9FCDABF8-A7D3-424A-94C8-EB318A01552D}"/>
    <cellStyle name="Millares 55 3 2 5" xfId="23184" xr:uid="{A298DEDE-8C0E-47F3-AAF5-A003CE3E600D}"/>
    <cellStyle name="Millares 55 3 3" xfId="14797" xr:uid="{1E94EB8C-0361-4FA2-A889-2345ACFEC01C}"/>
    <cellStyle name="Millares 55 3 3 2" xfId="17046" xr:uid="{634CDBB6-1017-41AF-97C5-D1D20479347D}"/>
    <cellStyle name="Millares 55 3 3 2 2" xfId="21519" xr:uid="{7CB08A6A-CAFC-4A85-BC9D-8694AC3B0901}"/>
    <cellStyle name="Millares 55 3 3 2 2 2" xfId="30469" xr:uid="{ED7EFB8C-A190-424E-84B8-FBE2799B9358}"/>
    <cellStyle name="Millares 55 3 3 2 3" xfId="25996" xr:uid="{445CD8F5-44FA-4EDD-B970-A6D2793614BA}"/>
    <cellStyle name="Millares 55 3 3 3" xfId="19270" xr:uid="{11ECEB0D-13C3-47F3-9F4F-72331BF445C6}"/>
    <cellStyle name="Millares 55 3 3 3 2" xfId="28220" xr:uid="{CEB956EE-5470-44F0-94D8-01DFDF27C04A}"/>
    <cellStyle name="Millares 55 3 3 4" xfId="23747" xr:uid="{FC8C6799-BF40-4815-90DA-8A5284CBB933}"/>
    <cellStyle name="Millares 55 3 4" xfId="15929" xr:uid="{50281801-9716-4683-8AE3-CCF45A94ECCD}"/>
    <cellStyle name="Millares 55 3 4 2" xfId="20402" xr:uid="{6756BFAE-1ADF-4161-97F3-15C83B0B3306}"/>
    <cellStyle name="Millares 55 3 4 2 2" xfId="29352" xr:uid="{BA7E12F8-D8C3-4C48-A496-D79CCC66C26E}"/>
    <cellStyle name="Millares 55 3 4 3" xfId="24879" xr:uid="{A1BDD3D2-52B4-4731-924F-7CCAC3B15276}"/>
    <cellStyle name="Millares 55 3 5" xfId="18153" xr:uid="{BB577E1D-4549-40C4-8A3C-FB62AA01CF77}"/>
    <cellStyle name="Millares 55 3 5 2" xfId="27103" xr:uid="{2333CEC5-7472-428F-B7EA-EF53AFA757AA}"/>
    <cellStyle name="Millares 55 3 6" xfId="22630" xr:uid="{BC107FD8-991D-43DB-9C7B-0613D88FAAC5}"/>
    <cellStyle name="Millares 55 4" xfId="13954" xr:uid="{428E9D63-763F-4C76-87DD-23CBF99E1C54}"/>
    <cellStyle name="Millares 55 4 2" xfId="15071" xr:uid="{580D3B0B-BB88-482E-BE73-EB75DE7B75E9}"/>
    <cellStyle name="Millares 55 4 2 2" xfId="17320" xr:uid="{AE2C3BAB-2967-4544-BCF4-D395D37B5D71}"/>
    <cellStyle name="Millares 55 4 2 2 2" xfId="21793" xr:uid="{805171C4-2525-43B1-A22B-5C494FCA55F0}"/>
    <cellStyle name="Millares 55 4 2 2 2 2" xfId="30743" xr:uid="{1B3F128F-6485-4D8A-BAE5-E9180D57A261}"/>
    <cellStyle name="Millares 55 4 2 2 3" xfId="26270" xr:uid="{A593F543-E093-4182-8FD7-ECC2235AD4E1}"/>
    <cellStyle name="Millares 55 4 2 3" xfId="19544" xr:uid="{CFBBD0D0-D181-4F39-8B33-AD73B65A8B6D}"/>
    <cellStyle name="Millares 55 4 2 3 2" xfId="28494" xr:uid="{24DA5313-7F2A-43AC-90A1-3CFD8469365F}"/>
    <cellStyle name="Millares 55 4 2 4" xfId="24021" xr:uid="{4310145E-FE92-424F-86EE-1D52F9D1E8DA}"/>
    <cellStyle name="Millares 55 4 3" xfId="16203" xr:uid="{CCA4DDB7-A954-405A-902D-AB617DB75C92}"/>
    <cellStyle name="Millares 55 4 3 2" xfId="20676" xr:uid="{172667BC-5ED6-4FBC-A967-70296C2AE242}"/>
    <cellStyle name="Millares 55 4 3 2 2" xfId="29626" xr:uid="{639E9EA7-8D74-4732-A831-7C02831AF573}"/>
    <cellStyle name="Millares 55 4 3 3" xfId="25153" xr:uid="{B38CA4C7-E740-490A-A98C-6E694EFE7E8C}"/>
    <cellStyle name="Millares 55 4 4" xfId="18427" xr:uid="{BDFB2753-AEA0-4C38-BA93-92D0139AFE28}"/>
    <cellStyle name="Millares 55 4 4 2" xfId="27377" xr:uid="{4BEB6471-4483-4191-9CD8-7B2FDCB42A16}"/>
    <cellStyle name="Millares 55 4 5" xfId="22904" xr:uid="{0853C120-076F-4C3E-97DF-103C580C0803}"/>
    <cellStyle name="Millares 55 5" xfId="14517" xr:uid="{E9633E3B-45AC-4CDA-B843-936AF3B41D6E}"/>
    <cellStyle name="Millares 55 5 2" xfId="16766" xr:uid="{B30E9497-CFB1-40BF-861E-B47DB68C52F6}"/>
    <cellStyle name="Millares 55 5 2 2" xfId="21239" xr:uid="{CF525AF9-3CB1-4C44-B104-FD326BAEC0D4}"/>
    <cellStyle name="Millares 55 5 2 2 2" xfId="30189" xr:uid="{BF90AD2B-FA86-4BC4-A426-5DBADA4CF6EC}"/>
    <cellStyle name="Millares 55 5 2 3" xfId="25716" xr:uid="{D7923704-440E-46D2-AEA7-9CCA27B24DF5}"/>
    <cellStyle name="Millares 55 5 3" xfId="18990" xr:uid="{799B4D92-76A5-4FEC-9FFE-D5D39535D7B8}"/>
    <cellStyle name="Millares 55 5 3 2" xfId="27940" xr:uid="{4B92D897-DB44-46FF-9F8B-84186E86FD2C}"/>
    <cellStyle name="Millares 55 5 4" xfId="23467" xr:uid="{DA877BEA-0BCF-4A4F-9E21-3793772A24F7}"/>
    <cellStyle name="Millares 55 6" xfId="15649" xr:uid="{FF83D75F-4F9B-4510-B8B8-799C2D84B908}"/>
    <cellStyle name="Millares 55 6 2" xfId="20122" xr:uid="{DF37C5E8-73AE-4BC2-B201-DD260E926C00}"/>
    <cellStyle name="Millares 55 6 2 2" xfId="29072" xr:uid="{9BAA19D5-EDEE-4600-A493-5320DC8F9B28}"/>
    <cellStyle name="Millares 55 6 3" xfId="24599" xr:uid="{77F10BA5-A690-454B-8F49-B3E43230F2EA}"/>
    <cellStyle name="Millares 55 7" xfId="17873" xr:uid="{38765296-BD4F-463D-8D80-EB082EC9F45E}"/>
    <cellStyle name="Millares 55 7 2" xfId="26823" xr:uid="{8852963C-8E1D-4D5D-AAB0-247558859C1C}"/>
    <cellStyle name="Millares 55 8" xfId="22350" xr:uid="{3B86C1E8-588D-4E2A-AC88-4B71C8F42087}"/>
    <cellStyle name="Millares 56" xfId="13410" xr:uid="{06B43B4B-E92A-4DC1-8DE2-E3E1D647E497}"/>
    <cellStyle name="Millares 56 2" xfId="13550" xr:uid="{4975BFBF-7855-426E-8624-DFB6533BFBBF}"/>
    <cellStyle name="Millares 56 2 2" xfId="13830" xr:uid="{6E3A675A-741A-4C04-8DD3-8C0D5E912A3A}"/>
    <cellStyle name="Millares 56 2 2 2" xfId="14384" xr:uid="{3BEEC92E-8DA2-47DA-9891-6E1EEC4E6CB9}"/>
    <cellStyle name="Millares 56 2 2 2 2" xfId="15501" xr:uid="{B0B31867-7053-42D8-B3C3-C345674084F6}"/>
    <cellStyle name="Millares 56 2 2 2 2 2" xfId="17750" xr:uid="{829FB875-76D3-45A5-A544-7B271E2951FE}"/>
    <cellStyle name="Millares 56 2 2 2 2 2 2" xfId="22223" xr:uid="{74919B9C-ECEB-4052-9DBB-8C67B19B3144}"/>
    <cellStyle name="Millares 56 2 2 2 2 2 2 2" xfId="31173" xr:uid="{BC94AC36-93B7-49AB-9805-217E57568279}"/>
    <cellStyle name="Millares 56 2 2 2 2 2 3" xfId="26700" xr:uid="{87753FC6-6198-42FD-8FAF-CD56A0EE0CD2}"/>
    <cellStyle name="Millares 56 2 2 2 2 3" xfId="19974" xr:uid="{F1BB459A-2909-49DE-8C96-28694D77B2F8}"/>
    <cellStyle name="Millares 56 2 2 2 2 3 2" xfId="28924" xr:uid="{7574C97D-B1D0-4DD1-894A-51C18DAC87C9}"/>
    <cellStyle name="Millares 56 2 2 2 2 4" xfId="24451" xr:uid="{3B16C78A-F4C2-4155-9F0D-DF9F689FE8AE}"/>
    <cellStyle name="Millares 56 2 2 2 3" xfId="16633" xr:uid="{2B069373-B1AE-4124-AB9B-74C60005CF69}"/>
    <cellStyle name="Millares 56 2 2 2 3 2" xfId="21106" xr:uid="{69F84919-7AE2-433B-A39E-B6D17939E52C}"/>
    <cellStyle name="Millares 56 2 2 2 3 2 2" xfId="30056" xr:uid="{9BFF812E-ABD9-4AF5-9FFE-9F2C5920B367}"/>
    <cellStyle name="Millares 56 2 2 2 3 3" xfId="25583" xr:uid="{2B86B67C-98FC-4BEC-9BC1-2F101F47BCA5}"/>
    <cellStyle name="Millares 56 2 2 2 4" xfId="18857" xr:uid="{30705A6E-847F-4B94-B47A-527E326AECA0}"/>
    <cellStyle name="Millares 56 2 2 2 4 2" xfId="27807" xr:uid="{7DD03922-8A40-48ED-8425-9581DC389FB7}"/>
    <cellStyle name="Millares 56 2 2 2 5" xfId="23334" xr:uid="{EC36E167-F197-44FE-BD8A-46B9F0C7A73D}"/>
    <cellStyle name="Millares 56 2 2 3" xfId="14947" xr:uid="{EAC647F8-4F62-4C70-85DB-C8CE4167ECDD}"/>
    <cellStyle name="Millares 56 2 2 3 2" xfId="17196" xr:uid="{55346537-9D64-4190-8258-B9C7C7BE6BFC}"/>
    <cellStyle name="Millares 56 2 2 3 2 2" xfId="21669" xr:uid="{CFA47329-CDDB-4B3F-AB2A-EE4ABBB6CBF2}"/>
    <cellStyle name="Millares 56 2 2 3 2 2 2" xfId="30619" xr:uid="{1BDCC057-0BFB-4C76-B8FC-2EA07E8E7708}"/>
    <cellStyle name="Millares 56 2 2 3 2 3" xfId="26146" xr:uid="{5F8D353A-C403-461E-99CB-90A350A70464}"/>
    <cellStyle name="Millares 56 2 2 3 3" xfId="19420" xr:uid="{752737AA-2BF5-4E1F-83EC-70F83D31C67D}"/>
    <cellStyle name="Millares 56 2 2 3 3 2" xfId="28370" xr:uid="{1DA07583-7AA0-4630-AA2D-CE98F46C37BA}"/>
    <cellStyle name="Millares 56 2 2 3 4" xfId="23897" xr:uid="{84054E48-72E9-4640-B196-4C3A804FC1AC}"/>
    <cellStyle name="Millares 56 2 2 4" xfId="16079" xr:uid="{07DA5D71-F980-46C4-ABB2-6BE4D22AE5E6}"/>
    <cellStyle name="Millares 56 2 2 4 2" xfId="20552" xr:uid="{DB09A830-70EB-492F-B5AF-5D23047FD05F}"/>
    <cellStyle name="Millares 56 2 2 4 2 2" xfId="29502" xr:uid="{65648096-8244-48BF-9FA3-8883BF212A95}"/>
    <cellStyle name="Millares 56 2 2 4 3" xfId="25029" xr:uid="{922457FA-519D-4504-951A-CCEEF219C1D3}"/>
    <cellStyle name="Millares 56 2 2 5" xfId="18303" xr:uid="{1209771A-F11E-4B87-ACD2-7E319045B559}"/>
    <cellStyle name="Millares 56 2 2 5 2" xfId="27253" xr:uid="{CA5CA18A-D230-46B8-84C8-F90DC7BFE12C}"/>
    <cellStyle name="Millares 56 2 2 6" xfId="22780" xr:uid="{E782BC50-2794-44ED-BDC2-DBB209D94DBD}"/>
    <cellStyle name="Millares 56 2 3" xfId="14104" xr:uid="{A6BD0A73-1E1B-4EB5-841D-2A59AD421B40}"/>
    <cellStyle name="Millares 56 2 3 2" xfId="15221" xr:uid="{5E4AB111-A3AF-4859-BEE0-E2752711A822}"/>
    <cellStyle name="Millares 56 2 3 2 2" xfId="17470" xr:uid="{291CBEC0-247F-46BF-904D-DCB14D37AA29}"/>
    <cellStyle name="Millares 56 2 3 2 2 2" xfId="21943" xr:uid="{9CB2D52C-6E0C-4818-B3C9-06C34194AC34}"/>
    <cellStyle name="Millares 56 2 3 2 2 2 2" xfId="30893" xr:uid="{077EE62F-E81E-4BA7-9C8B-62579DA67E7F}"/>
    <cellStyle name="Millares 56 2 3 2 2 3" xfId="26420" xr:uid="{03FC4185-5E10-4DF4-B7B0-AA1BB455A1C6}"/>
    <cellStyle name="Millares 56 2 3 2 3" xfId="19694" xr:uid="{FFEDF077-D66E-42A8-9956-00BF4F773CD6}"/>
    <cellStyle name="Millares 56 2 3 2 3 2" xfId="28644" xr:uid="{DA8325F2-A08C-49C4-8B12-F911CF80C0D8}"/>
    <cellStyle name="Millares 56 2 3 2 4" xfId="24171" xr:uid="{145B0C86-CBC4-410B-A4E4-9051EC141FEF}"/>
    <cellStyle name="Millares 56 2 3 3" xfId="16353" xr:uid="{25736F92-37AB-48F2-8FCA-E81CA8B45EA1}"/>
    <cellStyle name="Millares 56 2 3 3 2" xfId="20826" xr:uid="{FD8ABFBE-52DB-412B-95A6-D1DED8A78090}"/>
    <cellStyle name="Millares 56 2 3 3 2 2" xfId="29776" xr:uid="{1AF5007B-DB75-4CFD-B341-957097C28E2D}"/>
    <cellStyle name="Millares 56 2 3 3 3" xfId="25303" xr:uid="{A4ABFF43-0C4A-4FB2-B5E7-A9AEF279611E}"/>
    <cellStyle name="Millares 56 2 3 4" xfId="18577" xr:uid="{FCF804FB-3BF8-4BC8-BD28-06E42FE5898F}"/>
    <cellStyle name="Millares 56 2 3 4 2" xfId="27527" xr:uid="{12EFD7AB-2008-4161-8614-FA4CBE8B322B}"/>
    <cellStyle name="Millares 56 2 3 5" xfId="23054" xr:uid="{BAA47DB4-F184-46A8-8423-03452F91F3D6}"/>
    <cellStyle name="Millares 56 2 4" xfId="14667" xr:uid="{70A94174-FB0B-46B9-8213-7A06060985CC}"/>
    <cellStyle name="Millares 56 2 4 2" xfId="16916" xr:uid="{1AAABBB0-E4E7-4C25-ACE8-05CAD954CD94}"/>
    <cellStyle name="Millares 56 2 4 2 2" xfId="21389" xr:uid="{3E4C23D7-B4B8-4E5A-B1C9-98204AD3632E}"/>
    <cellStyle name="Millares 56 2 4 2 2 2" xfId="30339" xr:uid="{ED3BD0C8-49D1-4891-8512-59181B98C52A}"/>
    <cellStyle name="Millares 56 2 4 2 3" xfId="25866" xr:uid="{4214C695-C169-4C9F-8A4E-F98A63B982CD}"/>
    <cellStyle name="Millares 56 2 4 3" xfId="19140" xr:uid="{60C46C9A-5ED1-4A35-89F3-1D6BD07FC389}"/>
    <cellStyle name="Millares 56 2 4 3 2" xfId="28090" xr:uid="{0E350D24-1DB9-4D08-B1D0-113BD8BDA344}"/>
    <cellStyle name="Millares 56 2 4 4" xfId="23617" xr:uid="{BB0C7577-CAD4-44C1-8D67-D9172588198F}"/>
    <cellStyle name="Millares 56 2 5" xfId="15799" xr:uid="{F4B32329-9BCC-4B91-81B6-EE8DE0B66060}"/>
    <cellStyle name="Millares 56 2 5 2" xfId="20272" xr:uid="{4DB9C065-E22D-4BDC-A600-3F99B95101F6}"/>
    <cellStyle name="Millares 56 2 5 2 2" xfId="29222" xr:uid="{1CF07356-8B34-4DE5-BF7A-3671DCF167EC}"/>
    <cellStyle name="Millares 56 2 5 3" xfId="24749" xr:uid="{F5F99E8E-5D36-40BE-8975-BA48AF5A01D0}"/>
    <cellStyle name="Millares 56 2 6" xfId="18023" xr:uid="{702EED4C-7282-4489-B0B8-780DA034DD06}"/>
    <cellStyle name="Millares 56 2 6 2" xfId="26973" xr:uid="{E6DBED86-54E2-4728-B1E4-45457CE9FAEE}"/>
    <cellStyle name="Millares 56 2 7" xfId="22500" xr:uid="{00490AEC-7494-4AE1-A305-8F65E299ADB9}"/>
    <cellStyle name="Millares 56 3" xfId="13690" xr:uid="{57E18A21-FB26-40E5-AB86-94C6B0F4A7C2}"/>
    <cellStyle name="Millares 56 3 2" xfId="14244" xr:uid="{3FC878CA-3B09-4521-89C2-19B379EF77A9}"/>
    <cellStyle name="Millares 56 3 2 2" xfId="15361" xr:uid="{FABE5C5E-5F5E-4F76-AB34-69D1B7E04EB8}"/>
    <cellStyle name="Millares 56 3 2 2 2" xfId="17610" xr:uid="{58AC4690-AE2F-465A-AE94-FCCDBCEE7F29}"/>
    <cellStyle name="Millares 56 3 2 2 2 2" xfId="22083" xr:uid="{C72F1EFA-06BC-4987-9F56-F8A64BE24E3E}"/>
    <cellStyle name="Millares 56 3 2 2 2 2 2" xfId="31033" xr:uid="{59B81021-08CA-44AA-9534-ED0CB292BB45}"/>
    <cellStyle name="Millares 56 3 2 2 2 3" xfId="26560" xr:uid="{7EC2CDC7-1651-4A27-A5A1-6E4F0EAD2DDC}"/>
    <cellStyle name="Millares 56 3 2 2 3" xfId="19834" xr:uid="{72AC0D62-6B01-45A1-812E-3D6DF571F195}"/>
    <cellStyle name="Millares 56 3 2 2 3 2" xfId="28784" xr:uid="{04E6E3A1-81D3-4988-A2A9-2FFCDD002F70}"/>
    <cellStyle name="Millares 56 3 2 2 4" xfId="24311" xr:uid="{87679F65-B7CF-4D6F-B7C0-57673A0A5069}"/>
    <cellStyle name="Millares 56 3 2 3" xfId="16493" xr:uid="{38A5F223-5C1A-4D8F-B1AB-4C30603E0012}"/>
    <cellStyle name="Millares 56 3 2 3 2" xfId="20966" xr:uid="{C9507C16-F373-440A-9683-68211DE8C091}"/>
    <cellStyle name="Millares 56 3 2 3 2 2" xfId="29916" xr:uid="{B33D6A89-93A3-4B47-9304-D9E2AE611453}"/>
    <cellStyle name="Millares 56 3 2 3 3" xfId="25443" xr:uid="{D876D38F-72DF-4C75-9A12-8FAC7D1DB3C4}"/>
    <cellStyle name="Millares 56 3 2 4" xfId="18717" xr:uid="{F5BFE02D-99B5-428B-8E02-66AFC4B60512}"/>
    <cellStyle name="Millares 56 3 2 4 2" xfId="27667" xr:uid="{E6CF829F-0F8A-458C-879B-4087BD381BD2}"/>
    <cellStyle name="Millares 56 3 2 5" xfId="23194" xr:uid="{F8B40222-7FAC-46AE-A870-FEC64A5027A1}"/>
    <cellStyle name="Millares 56 3 3" xfId="14807" xr:uid="{3AD91A04-3A31-41B2-99E1-35C24257EAB3}"/>
    <cellStyle name="Millares 56 3 3 2" xfId="17056" xr:uid="{F4289C69-C7B5-43B7-A36C-33C3745B0E76}"/>
    <cellStyle name="Millares 56 3 3 2 2" xfId="21529" xr:uid="{4C61AD04-699C-4593-B772-F5D9A54306BA}"/>
    <cellStyle name="Millares 56 3 3 2 2 2" xfId="30479" xr:uid="{815E115F-E929-4C4B-9BF9-E5A48272F3D4}"/>
    <cellStyle name="Millares 56 3 3 2 3" xfId="26006" xr:uid="{ECA69CA6-B990-4464-8E5C-CB4E1387C8F4}"/>
    <cellStyle name="Millares 56 3 3 3" xfId="19280" xr:uid="{6219BBCC-D979-4314-8EA9-85ACEA97A135}"/>
    <cellStyle name="Millares 56 3 3 3 2" xfId="28230" xr:uid="{67A280F3-072D-424E-9AAB-8A377BF97898}"/>
    <cellStyle name="Millares 56 3 3 4" xfId="23757" xr:uid="{341F181A-D409-42B8-A6A8-821BC6FF22FE}"/>
    <cellStyle name="Millares 56 3 4" xfId="15939" xr:uid="{BE5674D6-E142-4E84-9AD4-0B13C24CFB96}"/>
    <cellStyle name="Millares 56 3 4 2" xfId="20412" xr:uid="{A820662D-4A66-4C5F-8176-9EAB46D8AA13}"/>
    <cellStyle name="Millares 56 3 4 2 2" xfId="29362" xr:uid="{39E0299D-F834-4802-8335-81E7A4BFD735}"/>
    <cellStyle name="Millares 56 3 4 3" xfId="24889" xr:uid="{BC42B14B-0022-4167-BC37-0491E1DF6411}"/>
    <cellStyle name="Millares 56 3 5" xfId="18163" xr:uid="{EB48790F-F276-416A-B34E-2FBD0C02870C}"/>
    <cellStyle name="Millares 56 3 5 2" xfId="27113" xr:uid="{2E5AE6D3-E03F-446C-9C4D-866862AAD9AB}"/>
    <cellStyle name="Millares 56 3 6" xfId="22640" xr:uid="{F03EF068-56FF-4258-AEBB-3C340CD48D11}"/>
    <cellStyle name="Millares 56 4" xfId="13964" xr:uid="{8967C4B1-D1C6-4B9F-A498-E068450F8733}"/>
    <cellStyle name="Millares 56 4 2" xfId="15081" xr:uid="{2D56AC09-BE12-41E2-8635-837294772EB2}"/>
    <cellStyle name="Millares 56 4 2 2" xfId="17330" xr:uid="{8F040A63-6CDC-46AC-807A-1A000283D376}"/>
    <cellStyle name="Millares 56 4 2 2 2" xfId="21803" xr:uid="{5DE89BDA-DC36-4746-A5E5-4AB5AC5843CE}"/>
    <cellStyle name="Millares 56 4 2 2 2 2" xfId="30753" xr:uid="{D78D3CCC-EB21-4475-B899-9AF3D583F9B5}"/>
    <cellStyle name="Millares 56 4 2 2 3" xfId="26280" xr:uid="{8B80BD8E-8DDD-4E29-802D-4057A068559E}"/>
    <cellStyle name="Millares 56 4 2 3" xfId="19554" xr:uid="{BB741F36-3494-4DB7-BC19-27BEA91FC7A3}"/>
    <cellStyle name="Millares 56 4 2 3 2" xfId="28504" xr:uid="{70986417-E769-4B8B-A4CE-895013F2AA7A}"/>
    <cellStyle name="Millares 56 4 2 4" xfId="24031" xr:uid="{0A16063B-E80C-470F-9E05-6362432EAF17}"/>
    <cellStyle name="Millares 56 4 3" xfId="16213" xr:uid="{A417544E-20C2-4131-B91C-C1A786CC460D}"/>
    <cellStyle name="Millares 56 4 3 2" xfId="20686" xr:uid="{1E498C7A-AD2D-43AC-94F9-170D4B761AED}"/>
    <cellStyle name="Millares 56 4 3 2 2" xfId="29636" xr:uid="{037BD3D9-BF86-4EF2-BB7C-BFF3ADF23D08}"/>
    <cellStyle name="Millares 56 4 3 3" xfId="25163" xr:uid="{3DF09AEF-441A-468C-825F-F55A639342E3}"/>
    <cellStyle name="Millares 56 4 4" xfId="18437" xr:uid="{66B8A7A5-19D6-4DBC-ADAB-056535009646}"/>
    <cellStyle name="Millares 56 4 4 2" xfId="27387" xr:uid="{A9CE66CB-B638-42FA-99DE-6B50272D75C2}"/>
    <cellStyle name="Millares 56 4 5" xfId="22914" xr:uid="{1F6E59DE-2222-4F12-9992-19F2CA2A62DC}"/>
    <cellStyle name="Millares 56 5" xfId="14527" xr:uid="{5BCD6BF5-B977-4F43-B76A-B8A7B7A7A447}"/>
    <cellStyle name="Millares 56 5 2" xfId="16776" xr:uid="{9D9511A4-5A1B-4086-8F9D-E5249A7EE9C2}"/>
    <cellStyle name="Millares 56 5 2 2" xfId="21249" xr:uid="{B22D1A32-E44C-49B3-AE95-0AB45FA7DBBC}"/>
    <cellStyle name="Millares 56 5 2 2 2" xfId="30199" xr:uid="{D0F46A07-50C9-4C48-8BDB-A7F745A1E26E}"/>
    <cellStyle name="Millares 56 5 2 3" xfId="25726" xr:uid="{4EE6E49E-1141-4891-9AE6-878B573702D4}"/>
    <cellStyle name="Millares 56 5 3" xfId="19000" xr:uid="{93CC665C-FEDB-42D1-850F-1D75FE656F5E}"/>
    <cellStyle name="Millares 56 5 3 2" xfId="27950" xr:uid="{252A24C9-A7D1-448B-8B78-E362B2BD8047}"/>
    <cellStyle name="Millares 56 5 4" xfId="23477" xr:uid="{CB6B23DB-E1E4-4CB7-9F2E-07B1B464BF5B}"/>
    <cellStyle name="Millares 56 6" xfId="15659" xr:uid="{3C9ED8A2-F307-4C49-9C6C-D33423F3A14E}"/>
    <cellStyle name="Millares 56 6 2" xfId="20132" xr:uid="{AC972983-81EB-42D7-9F13-6BF2C0907723}"/>
    <cellStyle name="Millares 56 6 2 2" xfId="29082" xr:uid="{73F7BEE1-9F5C-4679-8E2A-9EAE48C4E5F8}"/>
    <cellStyle name="Millares 56 6 3" xfId="24609" xr:uid="{3815F462-5A14-4008-8EEC-D72C1711E7FC}"/>
    <cellStyle name="Millares 56 7" xfId="17883" xr:uid="{86660413-3CEA-449B-8083-43D4FF577153}"/>
    <cellStyle name="Millares 56 7 2" xfId="26833" xr:uid="{86B4AF90-F5C3-47A3-A0A9-907B3AA7D648}"/>
    <cellStyle name="Millares 56 8" xfId="22360" xr:uid="{4FBA529F-28B1-482D-8DFA-8C71EF8AD545}"/>
    <cellStyle name="Millares 57" xfId="13407" xr:uid="{9E30D0B1-0B75-4A49-94EE-C571F30A7D3D}"/>
    <cellStyle name="Millares 57 2" xfId="13547" xr:uid="{C8D5FF0A-F330-4653-97D4-6B9592A179D7}"/>
    <cellStyle name="Millares 57 2 2" xfId="13827" xr:uid="{3E9AB4B4-912F-430C-A44C-8A97EEF42A32}"/>
    <cellStyle name="Millares 57 2 2 2" xfId="14381" xr:uid="{DDE7B926-36C2-4731-ACFF-FEB7202757AA}"/>
    <cellStyle name="Millares 57 2 2 2 2" xfId="15498" xr:uid="{9FE20031-3378-40E3-8E6D-7B37DA4FB8C6}"/>
    <cellStyle name="Millares 57 2 2 2 2 2" xfId="17747" xr:uid="{949709BF-0763-4B67-A3C9-C2C1ABC937C2}"/>
    <cellStyle name="Millares 57 2 2 2 2 2 2" xfId="22220" xr:uid="{2295DE51-A4B0-40B5-BD4B-991D5700BA8A}"/>
    <cellStyle name="Millares 57 2 2 2 2 2 2 2" xfId="31170" xr:uid="{9F5E4EC9-522F-4221-AE66-C9CCDD2CBA32}"/>
    <cellStyle name="Millares 57 2 2 2 2 2 3" xfId="26697" xr:uid="{AFF5E89B-95BE-4979-9EBB-42638B5FDF8C}"/>
    <cellStyle name="Millares 57 2 2 2 2 3" xfId="19971" xr:uid="{B2DA9A09-B20E-4546-84BD-0F3899FAE64D}"/>
    <cellStyle name="Millares 57 2 2 2 2 3 2" xfId="28921" xr:uid="{F7595E35-9D46-4A34-80AE-FD64DD1114FD}"/>
    <cellStyle name="Millares 57 2 2 2 2 4" xfId="24448" xr:uid="{327C0D6D-CCFE-4468-85E6-CFACAADB9778}"/>
    <cellStyle name="Millares 57 2 2 2 3" xfId="16630" xr:uid="{1699779F-0DEF-4245-9D8D-AC3670402026}"/>
    <cellStyle name="Millares 57 2 2 2 3 2" xfId="21103" xr:uid="{BB97935B-011B-4A1C-B15D-CB6AFF038398}"/>
    <cellStyle name="Millares 57 2 2 2 3 2 2" xfId="30053" xr:uid="{90782837-090D-4DFF-9438-00EC131B6309}"/>
    <cellStyle name="Millares 57 2 2 2 3 3" xfId="25580" xr:uid="{1649D09C-BD2D-468E-B3C1-BB73A8408B94}"/>
    <cellStyle name="Millares 57 2 2 2 4" xfId="18854" xr:uid="{C2BC956E-3B0A-4E4B-8F8F-38C85330B5F2}"/>
    <cellStyle name="Millares 57 2 2 2 4 2" xfId="27804" xr:uid="{C495A468-B7B2-4661-8C3B-71708710446C}"/>
    <cellStyle name="Millares 57 2 2 2 5" xfId="23331" xr:uid="{0ED54636-E39E-47D5-8531-387FA7958C58}"/>
    <cellStyle name="Millares 57 2 2 3" xfId="14944" xr:uid="{BCAC572B-18DC-447C-AAA3-BF83E8A97862}"/>
    <cellStyle name="Millares 57 2 2 3 2" xfId="17193" xr:uid="{A9B94E75-343C-4953-BB7C-25713154343F}"/>
    <cellStyle name="Millares 57 2 2 3 2 2" xfId="21666" xr:uid="{4F937023-BC19-4B38-A08E-330036E30DE9}"/>
    <cellStyle name="Millares 57 2 2 3 2 2 2" xfId="30616" xr:uid="{5E0D1422-D807-4878-A0CB-57BB249EE217}"/>
    <cellStyle name="Millares 57 2 2 3 2 3" xfId="26143" xr:uid="{1344BAC8-9B7F-48D6-B8EE-ADEFFC5649A9}"/>
    <cellStyle name="Millares 57 2 2 3 3" xfId="19417" xr:uid="{20BEBB57-5833-487A-A60A-22989776EE9D}"/>
    <cellStyle name="Millares 57 2 2 3 3 2" xfId="28367" xr:uid="{1E181562-D7DD-4656-9DE1-EC92BA7AA029}"/>
    <cellStyle name="Millares 57 2 2 3 4" xfId="23894" xr:uid="{FC6C3892-7727-4156-84C2-B025FF15F908}"/>
    <cellStyle name="Millares 57 2 2 4" xfId="16076" xr:uid="{25D30A20-6E4D-42C4-813E-952A1C1E9BDF}"/>
    <cellStyle name="Millares 57 2 2 4 2" xfId="20549" xr:uid="{BDD2B592-A7DC-4CE9-BB8B-18585530535D}"/>
    <cellStyle name="Millares 57 2 2 4 2 2" xfId="29499" xr:uid="{BE694576-22BB-4F96-8FD9-C2578191B7D2}"/>
    <cellStyle name="Millares 57 2 2 4 3" xfId="25026" xr:uid="{32A0CB96-8979-4261-8E23-CD014942532D}"/>
    <cellStyle name="Millares 57 2 2 5" xfId="18300" xr:uid="{12971034-21EF-443C-B82B-770FC12764F4}"/>
    <cellStyle name="Millares 57 2 2 5 2" xfId="27250" xr:uid="{6D8CCA7A-B78E-41D1-8171-C7CC0F6D0CC4}"/>
    <cellStyle name="Millares 57 2 2 6" xfId="22777" xr:uid="{DCF70569-249B-4D0D-9BED-C23BA077736B}"/>
    <cellStyle name="Millares 57 2 3" xfId="14101" xr:uid="{E369FB21-95C0-41C1-BEB3-D4D602F1C9E5}"/>
    <cellStyle name="Millares 57 2 3 2" xfId="15218" xr:uid="{74124052-0ED1-483B-A027-DE87FDDB1D06}"/>
    <cellStyle name="Millares 57 2 3 2 2" xfId="17467" xr:uid="{C297DCD1-CA7C-4D76-9457-88E1C2765575}"/>
    <cellStyle name="Millares 57 2 3 2 2 2" xfId="21940" xr:uid="{9A4AA19F-226F-49EA-97DC-84B65362CE8D}"/>
    <cellStyle name="Millares 57 2 3 2 2 2 2" xfId="30890" xr:uid="{3D7182AB-6BAE-4327-A8A8-129CEFFCCE61}"/>
    <cellStyle name="Millares 57 2 3 2 2 3" xfId="26417" xr:uid="{6791EF65-FC77-4DCB-8088-D9FA3B77BD8F}"/>
    <cellStyle name="Millares 57 2 3 2 3" xfId="19691" xr:uid="{8BF34824-8F51-429A-B045-4E2810EBFFCD}"/>
    <cellStyle name="Millares 57 2 3 2 3 2" xfId="28641" xr:uid="{58F59359-C459-40C2-8574-8E5E82F38294}"/>
    <cellStyle name="Millares 57 2 3 2 4" xfId="24168" xr:uid="{A1319F16-8F31-4FA3-BFD1-CA92B0C4F305}"/>
    <cellStyle name="Millares 57 2 3 3" xfId="16350" xr:uid="{320F746E-094D-43BB-97CA-44C7BFA092D5}"/>
    <cellStyle name="Millares 57 2 3 3 2" xfId="20823" xr:uid="{F4E6D24D-FAA7-4E08-95F9-7F992B5E5998}"/>
    <cellStyle name="Millares 57 2 3 3 2 2" xfId="29773" xr:uid="{7496F956-6BC9-4C9B-9DFE-960D48985529}"/>
    <cellStyle name="Millares 57 2 3 3 3" xfId="25300" xr:uid="{1D781BCC-40F5-4E2A-A9D7-A6780F21E8E5}"/>
    <cellStyle name="Millares 57 2 3 4" xfId="18574" xr:uid="{E979F127-264B-430C-8FA2-4E3D682A551D}"/>
    <cellStyle name="Millares 57 2 3 4 2" xfId="27524" xr:uid="{C55F4567-0E7B-4E50-8A52-5144D83FCC5E}"/>
    <cellStyle name="Millares 57 2 3 5" xfId="23051" xr:uid="{6099F334-920E-45B5-8ABC-CFDF3AF7F782}"/>
    <cellStyle name="Millares 57 2 4" xfId="14664" xr:uid="{148AB811-9086-412F-9BFD-153DD208EAC8}"/>
    <cellStyle name="Millares 57 2 4 2" xfId="16913" xr:uid="{AFC106D9-7E6E-4E9B-A942-84F7785394FC}"/>
    <cellStyle name="Millares 57 2 4 2 2" xfId="21386" xr:uid="{A2802A9B-7D32-4C57-864A-5C634275C42B}"/>
    <cellStyle name="Millares 57 2 4 2 2 2" xfId="30336" xr:uid="{F492D510-374E-45FC-85CF-A5167A43337D}"/>
    <cellStyle name="Millares 57 2 4 2 3" xfId="25863" xr:uid="{BE9FB76B-0768-4212-AF52-B6ED405A56DD}"/>
    <cellStyle name="Millares 57 2 4 3" xfId="19137" xr:uid="{83C99682-CFE6-4191-992F-122A6F54B295}"/>
    <cellStyle name="Millares 57 2 4 3 2" xfId="28087" xr:uid="{CCE14CB0-D02C-4AAE-B397-2F04EF14D599}"/>
    <cellStyle name="Millares 57 2 4 4" xfId="23614" xr:uid="{6E29CF1C-5620-4B2B-8370-5159A7E94776}"/>
    <cellStyle name="Millares 57 2 5" xfId="15796" xr:uid="{BD52BBB1-1E10-433D-848F-599F0086A4A9}"/>
    <cellStyle name="Millares 57 2 5 2" xfId="20269" xr:uid="{29F8F2BF-1F50-4E9B-B6B8-0A262A2276D2}"/>
    <cellStyle name="Millares 57 2 5 2 2" xfId="29219" xr:uid="{0CB7FEBD-314D-456C-AE6B-7354328FEC2A}"/>
    <cellStyle name="Millares 57 2 5 3" xfId="24746" xr:uid="{D8E4C563-7311-4DAC-B5AA-EB94EA9957FA}"/>
    <cellStyle name="Millares 57 2 6" xfId="18020" xr:uid="{A2A10009-575E-40CA-B91A-6D028F1738F2}"/>
    <cellStyle name="Millares 57 2 6 2" xfId="26970" xr:uid="{1E4CB9A5-3DEF-4182-9CBC-53DF3B638C87}"/>
    <cellStyle name="Millares 57 2 7" xfId="22497" xr:uid="{59B30376-2931-46B9-A519-5390C1505C1B}"/>
    <cellStyle name="Millares 57 3" xfId="13687" xr:uid="{94D66888-4680-40F0-BE39-A29681BA2E13}"/>
    <cellStyle name="Millares 57 3 2" xfId="14241" xr:uid="{CFA2BC01-3F06-4CC6-A787-8D019B7813EC}"/>
    <cellStyle name="Millares 57 3 2 2" xfId="15358" xr:uid="{75F8C314-E67F-4A1B-87BB-2BDD66DAD445}"/>
    <cellStyle name="Millares 57 3 2 2 2" xfId="17607" xr:uid="{8BA3405A-6533-4CBA-8E73-BAFE41B250C4}"/>
    <cellStyle name="Millares 57 3 2 2 2 2" xfId="22080" xr:uid="{1D16C0F1-A76B-4918-89F6-2AEDF972A81F}"/>
    <cellStyle name="Millares 57 3 2 2 2 2 2" xfId="31030" xr:uid="{9FC9CC14-21A3-468F-AD46-B6697A1A889E}"/>
    <cellStyle name="Millares 57 3 2 2 2 3" xfId="26557" xr:uid="{A1A3352A-4F37-4182-B95B-4086AE5CCA07}"/>
    <cellStyle name="Millares 57 3 2 2 3" xfId="19831" xr:uid="{157068CD-997A-4BB1-8A10-0D6A23E82F40}"/>
    <cellStyle name="Millares 57 3 2 2 3 2" xfId="28781" xr:uid="{1671EFBB-89C9-49DE-8535-6AA5EDACCD8C}"/>
    <cellStyle name="Millares 57 3 2 2 4" xfId="24308" xr:uid="{1885D05C-134F-4E03-AABA-AB8975F3DCE2}"/>
    <cellStyle name="Millares 57 3 2 3" xfId="16490" xr:uid="{A3EE74C6-E10B-4773-AFFF-CCA99255EC8A}"/>
    <cellStyle name="Millares 57 3 2 3 2" xfId="20963" xr:uid="{2DF799F3-C385-4CF1-9A52-0F3CD9451DD6}"/>
    <cellStyle name="Millares 57 3 2 3 2 2" xfId="29913" xr:uid="{431283C8-872D-4DA3-BF95-D3E9BDD6B3C6}"/>
    <cellStyle name="Millares 57 3 2 3 3" xfId="25440" xr:uid="{9BE661C8-0266-4ACF-A89C-388403D7851B}"/>
    <cellStyle name="Millares 57 3 2 4" xfId="18714" xr:uid="{F52004A3-C451-4C47-9311-A1DA4E8CFBC8}"/>
    <cellStyle name="Millares 57 3 2 4 2" xfId="27664" xr:uid="{CBEB127B-5D0E-4B8B-BB9D-248867EF65C4}"/>
    <cellStyle name="Millares 57 3 2 5" xfId="23191" xr:uid="{8032C0B4-8620-40EB-91E6-62D3A9E087F3}"/>
    <cellStyle name="Millares 57 3 3" xfId="14804" xr:uid="{9E5B4B69-302F-4799-A984-1298F9CAEAC7}"/>
    <cellStyle name="Millares 57 3 3 2" xfId="17053" xr:uid="{4B54A9E6-34D7-48F5-A9BE-84742E3E5048}"/>
    <cellStyle name="Millares 57 3 3 2 2" xfId="21526" xr:uid="{B629FAB5-F013-4D7E-AF08-AC7027953AE3}"/>
    <cellStyle name="Millares 57 3 3 2 2 2" xfId="30476" xr:uid="{78D54B92-BE0F-4E7B-B4EF-F8CB5CBB5968}"/>
    <cellStyle name="Millares 57 3 3 2 3" xfId="26003" xr:uid="{87BFB72C-93BC-4BA1-9959-1ABA5E9333C9}"/>
    <cellStyle name="Millares 57 3 3 3" xfId="19277" xr:uid="{A624144D-E543-437E-A706-0B2E0663BA5E}"/>
    <cellStyle name="Millares 57 3 3 3 2" xfId="28227" xr:uid="{B0A311DE-934C-402C-AE66-DCDEF55121C5}"/>
    <cellStyle name="Millares 57 3 3 4" xfId="23754" xr:uid="{7870AA91-D0AC-4A90-BEE5-53C0D4CF6486}"/>
    <cellStyle name="Millares 57 3 4" xfId="15936" xr:uid="{21021782-BB90-4391-B072-F90EA370E9CD}"/>
    <cellStyle name="Millares 57 3 4 2" xfId="20409" xr:uid="{8F7089EF-E302-42B6-A334-B6216BCF7610}"/>
    <cellStyle name="Millares 57 3 4 2 2" xfId="29359" xr:uid="{461A156F-1402-4034-8B2E-8569F842F0BA}"/>
    <cellStyle name="Millares 57 3 4 3" xfId="24886" xr:uid="{AD35BBB4-C0B3-4228-AEA3-6B81F9A65491}"/>
    <cellStyle name="Millares 57 3 5" xfId="18160" xr:uid="{0E93D1E1-1B1A-43C9-ABCB-58B2E70EAE24}"/>
    <cellStyle name="Millares 57 3 5 2" xfId="27110" xr:uid="{5B217CA8-0683-4C6D-B59F-CF0E9C29396C}"/>
    <cellStyle name="Millares 57 3 6" xfId="22637" xr:uid="{515E4E7B-F541-4B96-B70E-3480A5B4AE86}"/>
    <cellStyle name="Millares 57 4" xfId="13961" xr:uid="{DB68A7A3-13DA-4573-8085-54DB4E6C9278}"/>
    <cellStyle name="Millares 57 4 2" xfId="15078" xr:uid="{C36D09F5-5BAA-428F-9EC4-AF3BACD219DF}"/>
    <cellStyle name="Millares 57 4 2 2" xfId="17327" xr:uid="{9E89E330-8EEF-4C54-B0F1-95BBAB88B6AD}"/>
    <cellStyle name="Millares 57 4 2 2 2" xfId="21800" xr:uid="{19F41B4A-084F-46BA-8DDC-D17D867ED725}"/>
    <cellStyle name="Millares 57 4 2 2 2 2" xfId="30750" xr:uid="{171C01D4-A8EA-4A9B-8F56-C6CA122238E1}"/>
    <cellStyle name="Millares 57 4 2 2 3" xfId="26277" xr:uid="{28C43E78-11B6-438C-85A7-D9BE3EB3E92F}"/>
    <cellStyle name="Millares 57 4 2 3" xfId="19551" xr:uid="{489D9558-3552-49A0-9DDC-17F3A6AAAD9B}"/>
    <cellStyle name="Millares 57 4 2 3 2" xfId="28501" xr:uid="{673D6C17-DD40-4570-B1EE-8B45EC500D1E}"/>
    <cellStyle name="Millares 57 4 2 4" xfId="24028" xr:uid="{EAE6901A-63C9-4EF3-AC2A-4B80AA343653}"/>
    <cellStyle name="Millares 57 4 3" xfId="16210" xr:uid="{4E0C639E-FC4C-4F33-814F-DB24D6313700}"/>
    <cellStyle name="Millares 57 4 3 2" xfId="20683" xr:uid="{7AD85166-EE60-48E8-815D-2C221197C87C}"/>
    <cellStyle name="Millares 57 4 3 2 2" xfId="29633" xr:uid="{388F7FB5-0ABD-4707-9E32-FD891BEF1F36}"/>
    <cellStyle name="Millares 57 4 3 3" xfId="25160" xr:uid="{DDD42D2D-8FF5-4ECC-A403-3046828D85E1}"/>
    <cellStyle name="Millares 57 4 4" xfId="18434" xr:uid="{D8D6E883-92ED-4BAA-8C68-6D38C1E01F1E}"/>
    <cellStyle name="Millares 57 4 4 2" xfId="27384" xr:uid="{095D92E9-97E6-49E3-A084-C482F6FE8A67}"/>
    <cellStyle name="Millares 57 4 5" xfId="22911" xr:uid="{7F1D8F6F-5BD6-43AF-B385-C6DD751A3D8D}"/>
    <cellStyle name="Millares 57 5" xfId="14524" xr:uid="{A33AC479-5CC7-4719-B9A3-5A0E7A0FEA66}"/>
    <cellStyle name="Millares 57 5 2" xfId="16773" xr:uid="{86EFC98A-4E73-47A3-B6E9-28572EA36DF9}"/>
    <cellStyle name="Millares 57 5 2 2" xfId="21246" xr:uid="{D7641790-A353-42C3-8AB2-FEB55A70D504}"/>
    <cellStyle name="Millares 57 5 2 2 2" xfId="30196" xr:uid="{879F5F0F-FFA3-4229-8D44-4E0381AB28E0}"/>
    <cellStyle name="Millares 57 5 2 3" xfId="25723" xr:uid="{CCFF7334-8856-4DBE-AC1F-A1EA2684E2D4}"/>
    <cellStyle name="Millares 57 5 3" xfId="18997" xr:uid="{A5B33076-C769-4102-A0B8-BF4AF4EE163C}"/>
    <cellStyle name="Millares 57 5 3 2" xfId="27947" xr:uid="{ECDEA79F-99C3-4CDB-9FE1-8672928EAC64}"/>
    <cellStyle name="Millares 57 5 4" xfId="23474" xr:uid="{ACBF22D9-C63F-4880-B7E8-B60EA59CC083}"/>
    <cellStyle name="Millares 57 6" xfId="15656" xr:uid="{094409AE-8EB6-4A95-9A29-78E19AFB4BE1}"/>
    <cellStyle name="Millares 57 6 2" xfId="20129" xr:uid="{6E98EBB8-D6D2-4C63-B19F-C91693D8BFCE}"/>
    <cellStyle name="Millares 57 6 2 2" xfId="29079" xr:uid="{83D31D76-5220-4C6D-B106-EC7980A7C6F6}"/>
    <cellStyle name="Millares 57 6 3" xfId="24606" xr:uid="{5E8710AA-ECDF-4745-B4D4-FB35F49FA295}"/>
    <cellStyle name="Millares 57 7" xfId="17880" xr:uid="{7A27BC35-B888-4240-BEF1-3BE92E20A1E1}"/>
    <cellStyle name="Millares 57 7 2" xfId="26830" xr:uid="{79C2C96B-255E-4CAF-B3BB-21B7508F1D5C}"/>
    <cellStyle name="Millares 57 8" xfId="22357" xr:uid="{20A2978A-91EC-479E-90CB-CEE3A8C7B66B}"/>
    <cellStyle name="Millares 58" xfId="13418" xr:uid="{5B1CACB5-1783-4C27-9BB8-EE53E5792935}"/>
    <cellStyle name="Millares 58 2" xfId="13558" xr:uid="{9AD7F599-6AA7-40BB-AEC7-25EEA3DF078F}"/>
    <cellStyle name="Millares 58 2 2" xfId="13838" xr:uid="{12A7CC7E-BFA1-4A09-B904-57B1087D4DD9}"/>
    <cellStyle name="Millares 58 2 2 2" xfId="14392" xr:uid="{A29B8DE7-AC0F-4795-B66B-CAE6BBC5AB35}"/>
    <cellStyle name="Millares 58 2 2 2 2" xfId="15509" xr:uid="{F411D18D-CA20-4E8C-A520-4572B844026F}"/>
    <cellStyle name="Millares 58 2 2 2 2 2" xfId="17758" xr:uid="{D75056AC-B7D5-4037-A98B-50B08D85F75C}"/>
    <cellStyle name="Millares 58 2 2 2 2 2 2" xfId="22231" xr:uid="{945ACFA4-2923-4B31-939B-E42A987ADBAA}"/>
    <cellStyle name="Millares 58 2 2 2 2 2 2 2" xfId="31181" xr:uid="{B0C85EAB-9D73-4529-B17C-D3F669A3EBEF}"/>
    <cellStyle name="Millares 58 2 2 2 2 2 3" xfId="26708" xr:uid="{B1D0E153-70DB-46AC-9775-6380A7D7E97A}"/>
    <cellStyle name="Millares 58 2 2 2 2 3" xfId="19982" xr:uid="{757FE400-E51A-4F2B-BA42-EE9A355BD1E9}"/>
    <cellStyle name="Millares 58 2 2 2 2 3 2" xfId="28932" xr:uid="{C8068F21-565E-4F0E-A892-A49AE1DDA6E2}"/>
    <cellStyle name="Millares 58 2 2 2 2 4" xfId="24459" xr:uid="{326B651A-21F9-4247-9E5F-6AB4D62912CB}"/>
    <cellStyle name="Millares 58 2 2 2 3" xfId="16641" xr:uid="{300EDDAA-89E4-4217-8D4B-FB1559E91277}"/>
    <cellStyle name="Millares 58 2 2 2 3 2" xfId="21114" xr:uid="{0B902B1D-60E9-4193-95DE-FDCA7EF9C462}"/>
    <cellStyle name="Millares 58 2 2 2 3 2 2" xfId="30064" xr:uid="{6FDAF764-CCB2-497C-9E03-773CF281162C}"/>
    <cellStyle name="Millares 58 2 2 2 3 3" xfId="25591" xr:uid="{F8770D86-A0EB-45D7-8989-AEADD1227D90}"/>
    <cellStyle name="Millares 58 2 2 2 4" xfId="18865" xr:uid="{FCDC4325-452D-4448-AC06-58D612E44D70}"/>
    <cellStyle name="Millares 58 2 2 2 4 2" xfId="27815" xr:uid="{FFAAA00A-A53D-47AB-81D7-62D3FFB680E4}"/>
    <cellStyle name="Millares 58 2 2 2 5" xfId="23342" xr:uid="{129DD694-2098-4C4C-96A4-00867DD538E8}"/>
    <cellStyle name="Millares 58 2 2 3" xfId="14955" xr:uid="{F0CCBCA8-8ACD-4349-AD4B-B6F4B398AEA9}"/>
    <cellStyle name="Millares 58 2 2 3 2" xfId="17204" xr:uid="{C7817FBB-965F-47A3-A914-065FC410D27A}"/>
    <cellStyle name="Millares 58 2 2 3 2 2" xfId="21677" xr:uid="{09FCA733-75F7-4005-881B-A855C607682E}"/>
    <cellStyle name="Millares 58 2 2 3 2 2 2" xfId="30627" xr:uid="{9E6CD47D-4B7F-493F-A2EF-218CC0D0D22B}"/>
    <cellStyle name="Millares 58 2 2 3 2 3" xfId="26154" xr:uid="{19D20388-2CDA-44C7-A16A-D11FB147448F}"/>
    <cellStyle name="Millares 58 2 2 3 3" xfId="19428" xr:uid="{8BEA9816-510E-4FB1-84CC-FEB036B9C626}"/>
    <cellStyle name="Millares 58 2 2 3 3 2" xfId="28378" xr:uid="{96FB401F-1545-4211-A0CF-44DD55FB51EC}"/>
    <cellStyle name="Millares 58 2 2 3 4" xfId="23905" xr:uid="{BF91A6E3-EBC3-49D0-8877-594368352BE7}"/>
    <cellStyle name="Millares 58 2 2 4" xfId="16087" xr:uid="{906046D4-1BF5-4FEB-8EB2-B1A12EFCA757}"/>
    <cellStyle name="Millares 58 2 2 4 2" xfId="20560" xr:uid="{33B3F786-2468-4A36-A1C2-734B46938C6C}"/>
    <cellStyle name="Millares 58 2 2 4 2 2" xfId="29510" xr:uid="{D376139B-44F0-4A36-8360-AE15B7AFE51F}"/>
    <cellStyle name="Millares 58 2 2 4 3" xfId="25037" xr:uid="{8C70593A-8030-427E-B9AA-B8AC6FA0698F}"/>
    <cellStyle name="Millares 58 2 2 5" xfId="18311" xr:uid="{3CAB0CA3-41A1-4D0A-B128-E563C107C7DA}"/>
    <cellStyle name="Millares 58 2 2 5 2" xfId="27261" xr:uid="{DA692A70-2945-46F5-A83A-8E693B12A321}"/>
    <cellStyle name="Millares 58 2 2 6" xfId="22788" xr:uid="{3D7771F9-658E-40FF-A89C-26841F891AB8}"/>
    <cellStyle name="Millares 58 2 3" xfId="14112" xr:uid="{64203F54-2D54-4C8C-8F60-4C8C28B2F34D}"/>
    <cellStyle name="Millares 58 2 3 2" xfId="15229" xr:uid="{E15C2270-988A-461A-BEFA-E8DE5094E34A}"/>
    <cellStyle name="Millares 58 2 3 2 2" xfId="17478" xr:uid="{70D2EC0E-DAFF-421A-8D8A-03572D154F78}"/>
    <cellStyle name="Millares 58 2 3 2 2 2" xfId="21951" xr:uid="{BE456C5F-2433-46D5-A66E-4E293A1CF9D0}"/>
    <cellStyle name="Millares 58 2 3 2 2 2 2" xfId="30901" xr:uid="{2009AA72-AE43-4B65-BA45-AEDAA7159855}"/>
    <cellStyle name="Millares 58 2 3 2 2 3" xfId="26428" xr:uid="{CAF92FE9-3E97-4EA2-8FB0-13BCAF994EFA}"/>
    <cellStyle name="Millares 58 2 3 2 3" xfId="19702" xr:uid="{81ECEDB5-92F0-4227-B1F3-9E34EA2C23AF}"/>
    <cellStyle name="Millares 58 2 3 2 3 2" xfId="28652" xr:uid="{CFD1B930-46D3-408C-829F-DC929869EFD5}"/>
    <cellStyle name="Millares 58 2 3 2 4" xfId="24179" xr:uid="{8CF8F712-93A4-4B80-BFE1-3C6485707C7E}"/>
    <cellStyle name="Millares 58 2 3 3" xfId="16361" xr:uid="{1C0C03BB-A239-4E64-BA6F-5A146340897A}"/>
    <cellStyle name="Millares 58 2 3 3 2" xfId="20834" xr:uid="{D879486B-3F27-429A-B456-41DA7FA8EECF}"/>
    <cellStyle name="Millares 58 2 3 3 2 2" xfId="29784" xr:uid="{04B01BF0-19DE-4F79-9645-25F6E4B73FD6}"/>
    <cellStyle name="Millares 58 2 3 3 3" xfId="25311" xr:uid="{84D4F52E-43DE-437D-9EE8-AC580382310D}"/>
    <cellStyle name="Millares 58 2 3 4" xfId="18585" xr:uid="{45B7CB9C-95E2-4E17-9DA9-DF30C6FF3286}"/>
    <cellStyle name="Millares 58 2 3 4 2" xfId="27535" xr:uid="{9288E617-3CB8-4C6E-9953-84627A265B87}"/>
    <cellStyle name="Millares 58 2 3 5" xfId="23062" xr:uid="{3B1522C1-5146-4BB2-9661-C3341611A0E0}"/>
    <cellStyle name="Millares 58 2 4" xfId="14675" xr:uid="{39B833BE-1E6B-4D53-955B-9FA4F94A550A}"/>
    <cellStyle name="Millares 58 2 4 2" xfId="16924" xr:uid="{5C58CFA6-A4FC-41C4-9414-CD9E094CAB86}"/>
    <cellStyle name="Millares 58 2 4 2 2" xfId="21397" xr:uid="{ACEB97C1-A253-4AF5-89A2-3678ED4DEB82}"/>
    <cellStyle name="Millares 58 2 4 2 2 2" xfId="30347" xr:uid="{469C67D2-E5E6-4AF9-81AF-1219D6AE778D}"/>
    <cellStyle name="Millares 58 2 4 2 3" xfId="25874" xr:uid="{FE66DF1B-2188-4B4F-8391-D0EBCCBEA118}"/>
    <cellStyle name="Millares 58 2 4 3" xfId="19148" xr:uid="{A241E377-C82F-400D-8E89-00D5EAB9C6C9}"/>
    <cellStyle name="Millares 58 2 4 3 2" xfId="28098" xr:uid="{E93E243C-5AB5-4A4A-85AF-FF561480DC8F}"/>
    <cellStyle name="Millares 58 2 4 4" xfId="23625" xr:uid="{5027F8B1-9A9D-4376-816B-DD266B6B419C}"/>
    <cellStyle name="Millares 58 2 5" xfId="15807" xr:uid="{922371D1-35E3-4905-AB6E-9E1B41FD4F2B}"/>
    <cellStyle name="Millares 58 2 5 2" xfId="20280" xr:uid="{24BE2B35-1822-49DB-91EC-4476D03887B4}"/>
    <cellStyle name="Millares 58 2 5 2 2" xfId="29230" xr:uid="{26826B07-2858-4212-B0B2-97F446513485}"/>
    <cellStyle name="Millares 58 2 5 3" xfId="24757" xr:uid="{D92F3D69-D2CB-4D10-B0CF-0FF127293BD7}"/>
    <cellStyle name="Millares 58 2 6" xfId="18031" xr:uid="{C40AEEDB-DC07-4830-BE6E-7977A7E98C66}"/>
    <cellStyle name="Millares 58 2 6 2" xfId="26981" xr:uid="{ED5EDA23-1599-4D3D-ACF5-585E7486F2CD}"/>
    <cellStyle name="Millares 58 2 7" xfId="22508" xr:uid="{A5977211-FF81-4276-AB90-888C102AF025}"/>
    <cellStyle name="Millares 58 3" xfId="13698" xr:uid="{E4934338-67A2-4A7C-ABA8-9010402EC18E}"/>
    <cellStyle name="Millares 58 3 2" xfId="14252" xr:uid="{6419C104-33E4-49C9-9EF0-84FF8017CDDE}"/>
    <cellStyle name="Millares 58 3 2 2" xfId="15369" xr:uid="{E49948FE-5520-41A4-A3B0-7FE9655472F4}"/>
    <cellStyle name="Millares 58 3 2 2 2" xfId="17618" xr:uid="{30F6B48B-ADBC-438C-B1D1-DC9A68D5AF43}"/>
    <cellStyle name="Millares 58 3 2 2 2 2" xfId="22091" xr:uid="{A280D16B-469A-4481-A6A7-64D25938FE5D}"/>
    <cellStyle name="Millares 58 3 2 2 2 2 2" xfId="31041" xr:uid="{B6B408EE-C79A-4AF9-8C20-6CF4E7549A89}"/>
    <cellStyle name="Millares 58 3 2 2 2 3" xfId="26568" xr:uid="{7441D9A4-BB5A-4E25-A3FD-197200C9250E}"/>
    <cellStyle name="Millares 58 3 2 2 3" xfId="19842" xr:uid="{B67438C9-DE51-48FA-A216-340FBE52E571}"/>
    <cellStyle name="Millares 58 3 2 2 3 2" xfId="28792" xr:uid="{77A2450D-AEDC-45F4-8679-BEBDBE7FAC5A}"/>
    <cellStyle name="Millares 58 3 2 2 4" xfId="24319" xr:uid="{3BE95BE3-0FC3-4C6B-84C0-B30024B2E136}"/>
    <cellStyle name="Millares 58 3 2 3" xfId="16501" xr:uid="{0B265F8B-91AC-4B11-A87B-6B615C957424}"/>
    <cellStyle name="Millares 58 3 2 3 2" xfId="20974" xr:uid="{645F6797-F650-48CB-B42B-7277C03A4475}"/>
    <cellStyle name="Millares 58 3 2 3 2 2" xfId="29924" xr:uid="{06AC3ABC-8B9E-439D-974A-393DC3CBD025}"/>
    <cellStyle name="Millares 58 3 2 3 3" xfId="25451" xr:uid="{333525EC-D6F6-40CF-B5ED-689928905D47}"/>
    <cellStyle name="Millares 58 3 2 4" xfId="18725" xr:uid="{EB703461-45AF-4794-BB0E-82BCA1FF4D49}"/>
    <cellStyle name="Millares 58 3 2 4 2" xfId="27675" xr:uid="{EFE439E7-9A9D-4B15-9F3B-0266AC127539}"/>
    <cellStyle name="Millares 58 3 2 5" xfId="23202" xr:uid="{5CD07273-9284-4CAA-84A3-BE9A8895CF37}"/>
    <cellStyle name="Millares 58 3 3" xfId="14815" xr:uid="{40A0F877-24DC-4E84-A7C6-19F599B3CB2C}"/>
    <cellStyle name="Millares 58 3 3 2" xfId="17064" xr:uid="{954CED91-168D-441C-AB26-A9115AD0E41B}"/>
    <cellStyle name="Millares 58 3 3 2 2" xfId="21537" xr:uid="{F84AB62D-9C05-40A1-9EC2-7D098C85A2E0}"/>
    <cellStyle name="Millares 58 3 3 2 2 2" xfId="30487" xr:uid="{F0AFECB1-8D0C-4209-B3ED-C2E6D88D9A52}"/>
    <cellStyle name="Millares 58 3 3 2 3" xfId="26014" xr:uid="{DDF505DE-02C4-4185-86E9-108019A8B1C4}"/>
    <cellStyle name="Millares 58 3 3 3" xfId="19288" xr:uid="{F4752708-67C2-457D-835D-C3AB78EEA8D0}"/>
    <cellStyle name="Millares 58 3 3 3 2" xfId="28238" xr:uid="{57695631-3021-424C-8212-81CBA729CFF1}"/>
    <cellStyle name="Millares 58 3 3 4" xfId="23765" xr:uid="{8C1EBD2F-393F-4623-9255-8DE191ACE3B9}"/>
    <cellStyle name="Millares 58 3 4" xfId="15947" xr:uid="{419E93B1-6B2D-4301-BC4A-D587BE59B4C3}"/>
    <cellStyle name="Millares 58 3 4 2" xfId="20420" xr:uid="{74B06334-73B4-43F7-829A-42ED05566247}"/>
    <cellStyle name="Millares 58 3 4 2 2" xfId="29370" xr:uid="{1F214CBA-77F2-492F-9536-E51E82E32611}"/>
    <cellStyle name="Millares 58 3 4 3" xfId="24897" xr:uid="{03ABAEC5-472C-4F9F-BB94-9D7C7065D9AE}"/>
    <cellStyle name="Millares 58 3 5" xfId="18171" xr:uid="{EDE6D38B-DE52-4191-8B2D-63156D15DB42}"/>
    <cellStyle name="Millares 58 3 5 2" xfId="27121" xr:uid="{35646D64-314A-4A11-80FE-A11026243AFD}"/>
    <cellStyle name="Millares 58 3 6" xfId="22648" xr:uid="{ECFCFC01-AEEA-4CD2-8185-A186C2334D29}"/>
    <cellStyle name="Millares 58 4" xfId="13972" xr:uid="{0ECD6F09-E0E4-4B4B-A76F-6705F727A793}"/>
    <cellStyle name="Millares 58 4 2" xfId="15089" xr:uid="{D6362506-A88A-4203-8ACA-8E403D2D1F78}"/>
    <cellStyle name="Millares 58 4 2 2" xfId="17338" xr:uid="{2FC7C70D-A74B-4663-BC6C-A6B315832FAE}"/>
    <cellStyle name="Millares 58 4 2 2 2" xfId="21811" xr:uid="{949F9CDD-F7C6-4B75-96FB-E07F04777074}"/>
    <cellStyle name="Millares 58 4 2 2 2 2" xfId="30761" xr:uid="{39775373-FEDF-4F9C-93EE-42D12A2C7780}"/>
    <cellStyle name="Millares 58 4 2 2 3" xfId="26288" xr:uid="{99A0BDAD-7D17-4FE2-A91A-0C028946F8A7}"/>
    <cellStyle name="Millares 58 4 2 3" xfId="19562" xr:uid="{DA4B50E7-23FC-43D9-AE3C-6203E92D07E0}"/>
    <cellStyle name="Millares 58 4 2 3 2" xfId="28512" xr:uid="{49F6B4E4-7CCC-442E-BB4B-3B49962593C3}"/>
    <cellStyle name="Millares 58 4 2 4" xfId="24039" xr:uid="{895C5283-FE55-4454-9A24-5145FD6F18C0}"/>
    <cellStyle name="Millares 58 4 3" xfId="16221" xr:uid="{6C8A0AE4-8817-4A30-BAB2-300597A30458}"/>
    <cellStyle name="Millares 58 4 3 2" xfId="20694" xr:uid="{A67FB987-A8A9-4755-9A0A-5080A496EDC1}"/>
    <cellStyle name="Millares 58 4 3 2 2" xfId="29644" xr:uid="{8072D819-126D-45F1-9B5F-3DE896E49E3D}"/>
    <cellStyle name="Millares 58 4 3 3" xfId="25171" xr:uid="{8E0F43FB-63D5-4C45-96B8-C783462B98F0}"/>
    <cellStyle name="Millares 58 4 4" xfId="18445" xr:uid="{05F38B6E-EB79-44E2-AF1C-D4A364D142B8}"/>
    <cellStyle name="Millares 58 4 4 2" xfId="27395" xr:uid="{AA683199-BF0A-43DB-ABA9-6BCD304C9B23}"/>
    <cellStyle name="Millares 58 4 5" xfId="22922" xr:uid="{B1951B7B-13DB-48B1-AD7C-3C268B6A67F4}"/>
    <cellStyle name="Millares 58 5" xfId="14535" xr:uid="{8696FD23-8531-4D57-9C42-95F548F2CF9E}"/>
    <cellStyle name="Millares 58 5 2" xfId="16784" xr:uid="{C58E82A4-A459-46B5-BE26-D9F2A6E43780}"/>
    <cellStyle name="Millares 58 5 2 2" xfId="21257" xr:uid="{DD9F969F-D74F-4486-88CD-375390C6CF14}"/>
    <cellStyle name="Millares 58 5 2 2 2" xfId="30207" xr:uid="{977772F3-FAB2-4F8A-B4A7-355497013218}"/>
    <cellStyle name="Millares 58 5 2 3" xfId="25734" xr:uid="{1CC4FDAE-CB49-4AAA-B9F5-D8FDAB1AC2E2}"/>
    <cellStyle name="Millares 58 5 3" xfId="19008" xr:uid="{EABD3D0F-224C-410E-AB71-21E315CFAE5C}"/>
    <cellStyle name="Millares 58 5 3 2" xfId="27958" xr:uid="{FE0F4BC1-71EC-4B0C-BF68-42D87B518094}"/>
    <cellStyle name="Millares 58 5 4" xfId="23485" xr:uid="{A7F3B6CA-2ABB-4EF5-B985-16D0A5855FBF}"/>
    <cellStyle name="Millares 58 6" xfId="15667" xr:uid="{75DC6E4D-3DF4-4395-9F5D-64CBE31943F1}"/>
    <cellStyle name="Millares 58 6 2" xfId="20140" xr:uid="{89563D6B-59AC-456A-891B-C0F42D3DABF3}"/>
    <cellStyle name="Millares 58 6 2 2" xfId="29090" xr:uid="{1C503E9A-9C71-4F32-B30C-071C23ECEFCA}"/>
    <cellStyle name="Millares 58 6 3" xfId="24617" xr:uid="{11D7F080-43F8-4912-B0CA-89E1EAAD9C65}"/>
    <cellStyle name="Millares 58 7" xfId="17891" xr:uid="{09DB280D-CE7E-40DE-8860-CBF3B04CE03B}"/>
    <cellStyle name="Millares 58 7 2" xfId="26841" xr:uid="{19EC3236-68B4-4A83-8FC9-1E08D39D76D2}"/>
    <cellStyle name="Millares 58 8" xfId="22368" xr:uid="{8F821FFF-4CC8-429F-A88E-A2EADF862A1B}"/>
    <cellStyle name="Millares 59" xfId="13413" xr:uid="{F87A8A0B-A9BE-472A-8BED-13C5F9548D7B}"/>
    <cellStyle name="Millares 59 2" xfId="13553" xr:uid="{C81F135D-F611-4F2C-87B0-409BE247EAAB}"/>
    <cellStyle name="Millares 59 2 2" xfId="13833" xr:uid="{EEC07EA8-EFA9-45D0-9C1B-57B81D079267}"/>
    <cellStyle name="Millares 59 2 2 2" xfId="14387" xr:uid="{60F30F41-8817-4616-A34F-5A96EC1274FE}"/>
    <cellStyle name="Millares 59 2 2 2 2" xfId="15504" xr:uid="{3F116ECD-416F-4FB7-A85B-A2C2510E14A3}"/>
    <cellStyle name="Millares 59 2 2 2 2 2" xfId="17753" xr:uid="{B47DD808-318E-43C5-8E46-86FE8C8718C9}"/>
    <cellStyle name="Millares 59 2 2 2 2 2 2" xfId="22226" xr:uid="{11B53FCF-B60D-4FE1-BD46-C05FD37FEA8E}"/>
    <cellStyle name="Millares 59 2 2 2 2 2 2 2" xfId="31176" xr:uid="{C16375C9-02D5-4221-B0AC-9CAED2DE5CE5}"/>
    <cellStyle name="Millares 59 2 2 2 2 2 3" xfId="26703" xr:uid="{9D69844E-8CE1-4D4E-B99D-0A3B4B942D5C}"/>
    <cellStyle name="Millares 59 2 2 2 2 3" xfId="19977" xr:uid="{4E4DC8F3-4B18-4ACB-A424-9FB40CB0D1CE}"/>
    <cellStyle name="Millares 59 2 2 2 2 3 2" xfId="28927" xr:uid="{13C49B9B-FB2E-4C6B-9200-0726608CF900}"/>
    <cellStyle name="Millares 59 2 2 2 2 4" xfId="24454" xr:uid="{0B2412C8-34C2-4E20-8FA0-B46A9B82DB99}"/>
    <cellStyle name="Millares 59 2 2 2 3" xfId="16636" xr:uid="{B79B31EA-1630-4BF1-ADBF-2BFB55772C69}"/>
    <cellStyle name="Millares 59 2 2 2 3 2" xfId="21109" xr:uid="{AB9F8077-699F-4907-B586-2D3CC5BE1A83}"/>
    <cellStyle name="Millares 59 2 2 2 3 2 2" xfId="30059" xr:uid="{3C6AE6B0-A452-4FA4-9801-018BBDB9FE3D}"/>
    <cellStyle name="Millares 59 2 2 2 3 3" xfId="25586" xr:uid="{CBAA12DF-C72C-4EF9-832B-8BA98174BD36}"/>
    <cellStyle name="Millares 59 2 2 2 4" xfId="18860" xr:uid="{FE660BC8-4EB1-4305-A883-34CEDFE04E27}"/>
    <cellStyle name="Millares 59 2 2 2 4 2" xfId="27810" xr:uid="{61B4E7BB-DBA9-4858-87B9-59FD7D6AAB07}"/>
    <cellStyle name="Millares 59 2 2 2 5" xfId="23337" xr:uid="{5F530524-3127-47F3-99D7-6DD3B2FCDE2F}"/>
    <cellStyle name="Millares 59 2 2 3" xfId="14950" xr:uid="{90E76F79-172F-4DBF-B54B-3317F7BD195F}"/>
    <cellStyle name="Millares 59 2 2 3 2" xfId="17199" xr:uid="{456C1557-2F71-46D7-9AA8-F4B9869B8FBB}"/>
    <cellStyle name="Millares 59 2 2 3 2 2" xfId="21672" xr:uid="{F46C4CDC-FA81-44CA-81F7-8DCD3A87D46A}"/>
    <cellStyle name="Millares 59 2 2 3 2 2 2" xfId="30622" xr:uid="{BD3A1930-44E4-44CA-B69A-9CD97A3161F6}"/>
    <cellStyle name="Millares 59 2 2 3 2 3" xfId="26149" xr:uid="{72F46EA6-CCAC-4FF7-BF9B-3B30C990CF77}"/>
    <cellStyle name="Millares 59 2 2 3 3" xfId="19423" xr:uid="{F5A4FF76-EC5C-402C-863A-0C3039BD81B6}"/>
    <cellStyle name="Millares 59 2 2 3 3 2" xfId="28373" xr:uid="{98B537C1-2C89-4FE9-9D22-223AC0797566}"/>
    <cellStyle name="Millares 59 2 2 3 4" xfId="23900" xr:uid="{E5CBEA5C-75BE-4078-9E23-80C4D0AE0148}"/>
    <cellStyle name="Millares 59 2 2 4" xfId="16082" xr:uid="{34E03810-F81B-4973-B370-257B8832E83E}"/>
    <cellStyle name="Millares 59 2 2 4 2" xfId="20555" xr:uid="{03B96AD8-B432-497C-948E-0C2806109778}"/>
    <cellStyle name="Millares 59 2 2 4 2 2" xfId="29505" xr:uid="{9ED43CD5-D954-4E8A-9798-E13D96EA8909}"/>
    <cellStyle name="Millares 59 2 2 4 3" xfId="25032" xr:uid="{ED5DC794-42F7-4EEB-B7E3-102C381149E9}"/>
    <cellStyle name="Millares 59 2 2 5" xfId="18306" xr:uid="{144C5869-65BC-45CA-8E9C-02359E2DD4C7}"/>
    <cellStyle name="Millares 59 2 2 5 2" xfId="27256" xr:uid="{E078B055-273F-4409-93EF-D19E8DF1ABEE}"/>
    <cellStyle name="Millares 59 2 2 6" xfId="22783" xr:uid="{C0578DF6-B495-4DD2-96FF-BDB1D323CF88}"/>
    <cellStyle name="Millares 59 2 3" xfId="14107" xr:uid="{6F1CB0A1-4FC4-467D-A4FE-9D780CAE06F3}"/>
    <cellStyle name="Millares 59 2 3 2" xfId="15224" xr:uid="{240BCCB7-431A-4747-998F-EF1C04F10B96}"/>
    <cellStyle name="Millares 59 2 3 2 2" xfId="17473" xr:uid="{CF4CCCAB-7D9C-4C1C-9BF5-A68198C0340F}"/>
    <cellStyle name="Millares 59 2 3 2 2 2" xfId="21946" xr:uid="{77FCF426-410D-4189-BD8B-D93E442AA2E5}"/>
    <cellStyle name="Millares 59 2 3 2 2 2 2" xfId="30896" xr:uid="{04CC7FF0-A668-43D1-B14A-997474E77E1D}"/>
    <cellStyle name="Millares 59 2 3 2 2 3" xfId="26423" xr:uid="{9C7778B9-ADEC-4EEF-8A92-E81143725C74}"/>
    <cellStyle name="Millares 59 2 3 2 3" xfId="19697" xr:uid="{60AAE951-EB4A-4F7A-A57F-79DDCBC47626}"/>
    <cellStyle name="Millares 59 2 3 2 3 2" xfId="28647" xr:uid="{E4D1F4E2-4572-4C67-AC3B-E42967EDF214}"/>
    <cellStyle name="Millares 59 2 3 2 4" xfId="24174" xr:uid="{16B9282F-6ACF-48FF-AF56-8B8082A9F37C}"/>
    <cellStyle name="Millares 59 2 3 3" xfId="16356" xr:uid="{1CE20FFE-B8CE-4289-AF61-7CE10EAA4F57}"/>
    <cellStyle name="Millares 59 2 3 3 2" xfId="20829" xr:uid="{1BB59ECE-252C-41DB-A8C0-3EE279A403ED}"/>
    <cellStyle name="Millares 59 2 3 3 2 2" xfId="29779" xr:uid="{FC9C0A8E-6836-4832-9627-5CD94866DD75}"/>
    <cellStyle name="Millares 59 2 3 3 3" xfId="25306" xr:uid="{81C97D61-B9A3-4A06-B2DD-32843E91155E}"/>
    <cellStyle name="Millares 59 2 3 4" xfId="18580" xr:uid="{DEC79F04-09E2-40D1-9314-1473EA0FB024}"/>
    <cellStyle name="Millares 59 2 3 4 2" xfId="27530" xr:uid="{114E9BD8-ACF1-48E9-BF6C-9AFF7399C176}"/>
    <cellStyle name="Millares 59 2 3 5" xfId="23057" xr:uid="{55169549-B60C-4F8A-B232-FA26C8697D68}"/>
    <cellStyle name="Millares 59 2 4" xfId="14670" xr:uid="{C01C24E9-C927-476A-8FA5-FB483280B29E}"/>
    <cellStyle name="Millares 59 2 4 2" xfId="16919" xr:uid="{5FE46784-B2AB-4C5A-A27B-28A72180E3B9}"/>
    <cellStyle name="Millares 59 2 4 2 2" xfId="21392" xr:uid="{E53DE668-DD97-4EE1-998F-2CCF67D2A3CB}"/>
    <cellStyle name="Millares 59 2 4 2 2 2" xfId="30342" xr:uid="{4F632852-81BC-438C-A04C-2F066262378E}"/>
    <cellStyle name="Millares 59 2 4 2 3" xfId="25869" xr:uid="{CACAD823-F998-48DF-A363-C5D9E0D461EC}"/>
    <cellStyle name="Millares 59 2 4 3" xfId="19143" xr:uid="{488A39E6-BACE-461D-9E95-C0E01F72D663}"/>
    <cellStyle name="Millares 59 2 4 3 2" xfId="28093" xr:uid="{567A5CB8-0217-4C87-8832-B7CD67053F6D}"/>
    <cellStyle name="Millares 59 2 4 4" xfId="23620" xr:uid="{6E4B7C60-9E8E-4BF7-9D8F-99795EA513AF}"/>
    <cellStyle name="Millares 59 2 5" xfId="15802" xr:uid="{D4CABFF1-6352-46E5-974E-AB4CF97BC8A3}"/>
    <cellStyle name="Millares 59 2 5 2" xfId="20275" xr:uid="{847D59BE-59E1-4BF7-A238-C7F57C06151C}"/>
    <cellStyle name="Millares 59 2 5 2 2" xfId="29225" xr:uid="{61DE7A34-5379-4C42-8C82-4571D26C6CFF}"/>
    <cellStyle name="Millares 59 2 5 3" xfId="24752" xr:uid="{B1B05397-9AE6-4F56-A2B0-EF19057E160B}"/>
    <cellStyle name="Millares 59 2 6" xfId="18026" xr:uid="{CEB64039-7C93-42D3-A60D-4EDAFB2D6A85}"/>
    <cellStyle name="Millares 59 2 6 2" xfId="26976" xr:uid="{0EBDBB5B-4CBC-47B2-8548-1E2FDCDBA1E9}"/>
    <cellStyle name="Millares 59 2 7" xfId="22503" xr:uid="{02F0010F-70EE-4022-AFCE-87D1C1602A24}"/>
    <cellStyle name="Millares 59 3" xfId="13693" xr:uid="{BF0F1243-AD00-4DF4-B696-73B669C9407F}"/>
    <cellStyle name="Millares 59 3 2" xfId="14247" xr:uid="{48DDB9B9-980B-4158-9693-8BD3A7068DD8}"/>
    <cellStyle name="Millares 59 3 2 2" xfId="15364" xr:uid="{A7AB8F92-44B4-4B3E-8596-2FAD35264B1C}"/>
    <cellStyle name="Millares 59 3 2 2 2" xfId="17613" xr:uid="{50363ED7-C134-4B00-B162-44CB29A2DB2F}"/>
    <cellStyle name="Millares 59 3 2 2 2 2" xfId="22086" xr:uid="{0B28208E-72B8-4101-AF07-4FAB23268A84}"/>
    <cellStyle name="Millares 59 3 2 2 2 2 2" xfId="31036" xr:uid="{E245FC89-C7E2-44B6-893F-AA60A13003DD}"/>
    <cellStyle name="Millares 59 3 2 2 2 3" xfId="26563" xr:uid="{773AE40F-CEF9-4AE2-A585-14CA1A238E6D}"/>
    <cellStyle name="Millares 59 3 2 2 3" xfId="19837" xr:uid="{555C6A42-67CE-4501-90F5-8A9178C77CA5}"/>
    <cellStyle name="Millares 59 3 2 2 3 2" xfId="28787" xr:uid="{C6162B47-E1FA-48CC-B3EE-002C22E680A0}"/>
    <cellStyle name="Millares 59 3 2 2 4" xfId="24314" xr:uid="{B2AE0CE2-BC24-4508-9AAB-A1CCE6889C1D}"/>
    <cellStyle name="Millares 59 3 2 3" xfId="16496" xr:uid="{5CE3CE55-D3AF-4582-B40D-0420BE3E2CAF}"/>
    <cellStyle name="Millares 59 3 2 3 2" xfId="20969" xr:uid="{3014942F-71AB-494C-9851-5C1C527438BC}"/>
    <cellStyle name="Millares 59 3 2 3 2 2" xfId="29919" xr:uid="{7851EC03-2587-4EBA-8D3D-FCF8F46572B9}"/>
    <cellStyle name="Millares 59 3 2 3 3" xfId="25446" xr:uid="{5DB2DD2D-5C70-49B6-8884-785DBADCC38C}"/>
    <cellStyle name="Millares 59 3 2 4" xfId="18720" xr:uid="{1F79838B-F5B6-4110-99A5-85D8E81E4359}"/>
    <cellStyle name="Millares 59 3 2 4 2" xfId="27670" xr:uid="{53146666-8541-4E09-9B2F-87A39254ECF7}"/>
    <cellStyle name="Millares 59 3 2 5" xfId="23197" xr:uid="{EEDD9186-E218-45FE-957C-6E7A2A5E8EDF}"/>
    <cellStyle name="Millares 59 3 3" xfId="14810" xr:uid="{5FB44052-C0F7-4243-8298-11CBF585B3B1}"/>
    <cellStyle name="Millares 59 3 3 2" xfId="17059" xr:uid="{455D01DA-EF91-4A8B-AD9D-18D7B838E4FB}"/>
    <cellStyle name="Millares 59 3 3 2 2" xfId="21532" xr:uid="{5F2FD9A2-7295-408C-97A4-91D738AA9BA0}"/>
    <cellStyle name="Millares 59 3 3 2 2 2" xfId="30482" xr:uid="{6205C425-3871-4E5F-83C4-2E6A678D4196}"/>
    <cellStyle name="Millares 59 3 3 2 3" xfId="26009" xr:uid="{654DF0A5-BF67-4637-85B8-09D325CDA21E}"/>
    <cellStyle name="Millares 59 3 3 3" xfId="19283" xr:uid="{CA7C2BD5-B6DD-4C57-93D7-CFFD98F43D3A}"/>
    <cellStyle name="Millares 59 3 3 3 2" xfId="28233" xr:uid="{7B92FF22-9818-4034-AB29-4A8183670F9C}"/>
    <cellStyle name="Millares 59 3 3 4" xfId="23760" xr:uid="{6A7CEA3B-5043-44C7-85C5-03914AD0FC33}"/>
    <cellStyle name="Millares 59 3 4" xfId="15942" xr:uid="{D4A88D82-0BEC-4FA8-A91E-6F0A605AF938}"/>
    <cellStyle name="Millares 59 3 4 2" xfId="20415" xr:uid="{D4C21DDE-94FC-42AB-9531-726E3BC045E9}"/>
    <cellStyle name="Millares 59 3 4 2 2" xfId="29365" xr:uid="{8BFC6123-1A62-469D-B518-43B973DBE9CD}"/>
    <cellStyle name="Millares 59 3 4 3" xfId="24892" xr:uid="{087DA4D0-1CB4-4BF0-A357-3E3CA3984F9C}"/>
    <cellStyle name="Millares 59 3 5" xfId="18166" xr:uid="{DC3CF0CE-3895-4D62-9A98-23841AAEA9C5}"/>
    <cellStyle name="Millares 59 3 5 2" xfId="27116" xr:uid="{E1D02E07-71E4-4A79-B565-B9BB69DBEE70}"/>
    <cellStyle name="Millares 59 3 6" xfId="22643" xr:uid="{4CD12D46-8C30-4433-B08A-08365CBA2DF8}"/>
    <cellStyle name="Millares 59 4" xfId="13967" xr:uid="{47D0C8CB-FF62-4EEC-84F5-790DA7842C89}"/>
    <cellStyle name="Millares 59 4 2" xfId="15084" xr:uid="{46396CF1-2DAA-4CB9-8C71-4CD8BA4C9F66}"/>
    <cellStyle name="Millares 59 4 2 2" xfId="17333" xr:uid="{F2FBE07F-88DF-4426-87FE-815A2537AB63}"/>
    <cellStyle name="Millares 59 4 2 2 2" xfId="21806" xr:uid="{4BC46718-09B2-4A56-B874-5494E7A17E7B}"/>
    <cellStyle name="Millares 59 4 2 2 2 2" xfId="30756" xr:uid="{EE751239-6FA4-4C33-B9C1-6920AFE54249}"/>
    <cellStyle name="Millares 59 4 2 2 3" xfId="26283" xr:uid="{6A6187E9-51CA-4911-9CF1-F79B5AC66D55}"/>
    <cellStyle name="Millares 59 4 2 3" xfId="19557" xr:uid="{7864A276-0C34-4357-8358-ACD3CFE3443F}"/>
    <cellStyle name="Millares 59 4 2 3 2" xfId="28507" xr:uid="{F357747F-62C4-4823-BCB1-64CA3334E952}"/>
    <cellStyle name="Millares 59 4 2 4" xfId="24034" xr:uid="{53EBC1F5-7E35-4702-9AA2-370435E9EA39}"/>
    <cellStyle name="Millares 59 4 3" xfId="16216" xr:uid="{FB0BD8D1-5DB7-4F1F-ABEA-B71E536F8DEF}"/>
    <cellStyle name="Millares 59 4 3 2" xfId="20689" xr:uid="{4432E537-4F15-4F90-9601-BB350CC5A036}"/>
    <cellStyle name="Millares 59 4 3 2 2" xfId="29639" xr:uid="{CF03CA17-DC77-4A11-A098-177BE972795C}"/>
    <cellStyle name="Millares 59 4 3 3" xfId="25166" xr:uid="{D9603C73-28D2-48F0-9096-73F3C7E4B61D}"/>
    <cellStyle name="Millares 59 4 4" xfId="18440" xr:uid="{DCE25D15-56CC-430D-828C-1F7D926C506C}"/>
    <cellStyle name="Millares 59 4 4 2" xfId="27390" xr:uid="{80BF4991-9D0C-4037-9653-7A178CE80CC0}"/>
    <cellStyle name="Millares 59 4 5" xfId="22917" xr:uid="{99B6BAB8-E379-477E-8BFC-59F02027EB60}"/>
    <cellStyle name="Millares 59 5" xfId="14530" xr:uid="{492485D1-E98E-40C6-9F33-F6F3BEFE811A}"/>
    <cellStyle name="Millares 59 5 2" xfId="16779" xr:uid="{0EF49AE2-CEC0-4AE5-94AB-3D20C3ED2D3A}"/>
    <cellStyle name="Millares 59 5 2 2" xfId="21252" xr:uid="{D3A2B4E4-E62E-45BB-A6D2-8EF33CF83376}"/>
    <cellStyle name="Millares 59 5 2 2 2" xfId="30202" xr:uid="{EE7CDD75-C3F8-4451-918F-1304B85133D7}"/>
    <cellStyle name="Millares 59 5 2 3" xfId="25729" xr:uid="{4320C3E5-3DE5-4F94-A1DF-7CB1371D4DB4}"/>
    <cellStyle name="Millares 59 5 3" xfId="19003" xr:uid="{29C9A11D-CCC9-4C05-86F4-890C619072CB}"/>
    <cellStyle name="Millares 59 5 3 2" xfId="27953" xr:uid="{04DDE44F-256A-4C84-B396-D08651CA3EA0}"/>
    <cellStyle name="Millares 59 5 4" xfId="23480" xr:uid="{66DA30A1-FB34-40A1-B58E-6CE5E7C5F03F}"/>
    <cellStyle name="Millares 59 6" xfId="15662" xr:uid="{4A65F671-5282-4BC8-BC77-34D3DD322B3A}"/>
    <cellStyle name="Millares 59 6 2" xfId="20135" xr:uid="{F868495C-1E42-43F7-88A4-545B1B20CA88}"/>
    <cellStyle name="Millares 59 6 2 2" xfId="29085" xr:uid="{EC36093F-BDC3-4B51-B901-9FE7C3A2459E}"/>
    <cellStyle name="Millares 59 6 3" xfId="24612" xr:uid="{060FD2A5-0ADB-461B-9A09-98B32E9ADDC0}"/>
    <cellStyle name="Millares 59 7" xfId="17886" xr:uid="{E0462D52-209E-4F8D-8FDD-364A2119C62A}"/>
    <cellStyle name="Millares 59 7 2" xfId="26836" xr:uid="{843CE0D0-A94E-4E61-AB3D-78BB1BC23BFB}"/>
    <cellStyle name="Millares 59 8" xfId="22363" xr:uid="{8263D37B-AD81-476A-9119-BFD50220B992}"/>
    <cellStyle name="Millares 6" xfId="19" xr:uid="{00000000-0005-0000-0000-000011000000}"/>
    <cellStyle name="Millares 60" xfId="13412" xr:uid="{628B3044-DEC4-4E21-BA1D-EAA9B1E7399A}"/>
    <cellStyle name="Millares 60 2" xfId="13552" xr:uid="{B49497C3-434D-4907-9DBA-1B070F967328}"/>
    <cellStyle name="Millares 60 2 2" xfId="13832" xr:uid="{9E5CF918-5976-4D53-9A46-0279AE1E7784}"/>
    <cellStyle name="Millares 60 2 2 2" xfId="14386" xr:uid="{CB343306-C7F2-4DFE-B477-97BC667400DA}"/>
    <cellStyle name="Millares 60 2 2 2 2" xfId="15503" xr:uid="{827CEBFF-897A-4DE1-8D1A-234EC4FD36FD}"/>
    <cellStyle name="Millares 60 2 2 2 2 2" xfId="17752" xr:uid="{997668F9-7EE2-4DAD-A911-4C61DFE23521}"/>
    <cellStyle name="Millares 60 2 2 2 2 2 2" xfId="22225" xr:uid="{D0CFF113-D3CA-43B8-8B5C-BF03193417F4}"/>
    <cellStyle name="Millares 60 2 2 2 2 2 2 2" xfId="31175" xr:uid="{6E1EC0C8-070B-4428-8834-707378ADE8C9}"/>
    <cellStyle name="Millares 60 2 2 2 2 2 3" xfId="26702" xr:uid="{F964E76D-EB15-4BDA-98B2-F3A2754D4FBC}"/>
    <cellStyle name="Millares 60 2 2 2 2 3" xfId="19976" xr:uid="{F18B16EE-2A93-4FB7-A5E2-70AF0E34EB70}"/>
    <cellStyle name="Millares 60 2 2 2 2 3 2" xfId="28926" xr:uid="{87111923-6A20-47D6-AD9B-DC025BD50AC9}"/>
    <cellStyle name="Millares 60 2 2 2 2 4" xfId="24453" xr:uid="{B6B4F3C5-C98D-459B-95BC-DDE3F6D31FB5}"/>
    <cellStyle name="Millares 60 2 2 2 3" xfId="16635" xr:uid="{559A9894-6A19-4F22-9497-081B84DB7B82}"/>
    <cellStyle name="Millares 60 2 2 2 3 2" xfId="21108" xr:uid="{989997F3-8E66-4147-8C23-3C9BE5BA8D46}"/>
    <cellStyle name="Millares 60 2 2 2 3 2 2" xfId="30058" xr:uid="{1742D4F4-42F3-4D09-8011-BEDD9E2E154F}"/>
    <cellStyle name="Millares 60 2 2 2 3 3" xfId="25585" xr:uid="{1D9DDE3B-B7C4-43E3-B6DD-A1D31BC8FF77}"/>
    <cellStyle name="Millares 60 2 2 2 4" xfId="18859" xr:uid="{F3595447-2CD6-492A-8EF6-DAA6F7B98A2A}"/>
    <cellStyle name="Millares 60 2 2 2 4 2" xfId="27809" xr:uid="{748D6780-93CC-457A-B569-0B607406989A}"/>
    <cellStyle name="Millares 60 2 2 2 5" xfId="23336" xr:uid="{E94C8D4B-12EE-406B-9B2E-BA471832C071}"/>
    <cellStyle name="Millares 60 2 2 3" xfId="14949" xr:uid="{EEA56C44-A43A-4569-8402-C48FD438153B}"/>
    <cellStyle name="Millares 60 2 2 3 2" xfId="17198" xr:uid="{5E7B39D2-4F6E-4C21-B1D8-4A63B0DF2C50}"/>
    <cellStyle name="Millares 60 2 2 3 2 2" xfId="21671" xr:uid="{FC304B3C-C860-4716-900A-7483DA6C14CC}"/>
    <cellStyle name="Millares 60 2 2 3 2 2 2" xfId="30621" xr:uid="{6DA8D6AE-91B3-4FAE-B446-3E5193BEA68B}"/>
    <cellStyle name="Millares 60 2 2 3 2 3" xfId="26148" xr:uid="{326647E1-6482-4C2A-A447-A05509BEBFC5}"/>
    <cellStyle name="Millares 60 2 2 3 3" xfId="19422" xr:uid="{5124E52E-2C00-4209-9E3A-ADB155D89847}"/>
    <cellStyle name="Millares 60 2 2 3 3 2" xfId="28372" xr:uid="{C7E0FA85-CAD6-4B11-AAC0-76A2AC7AE862}"/>
    <cellStyle name="Millares 60 2 2 3 4" xfId="23899" xr:uid="{B1DABAA8-F9C3-4350-8688-44D040F98EEF}"/>
    <cellStyle name="Millares 60 2 2 4" xfId="16081" xr:uid="{8C74B0DC-9BA8-4321-A6C8-AFD1E68BD3B6}"/>
    <cellStyle name="Millares 60 2 2 4 2" xfId="20554" xr:uid="{C6D6F27C-BE3C-4BCC-B7C3-84BD9FA0E665}"/>
    <cellStyle name="Millares 60 2 2 4 2 2" xfId="29504" xr:uid="{816AACFC-6CB9-4FDE-874B-03A319432605}"/>
    <cellStyle name="Millares 60 2 2 4 3" xfId="25031" xr:uid="{E987152F-E5B2-41EF-B219-6D23401CBA3A}"/>
    <cellStyle name="Millares 60 2 2 5" xfId="18305" xr:uid="{873BC770-6B40-43C2-84FD-8E7791B1E2B6}"/>
    <cellStyle name="Millares 60 2 2 5 2" xfId="27255" xr:uid="{3A959226-BC39-4349-B9A8-7119A5179BB4}"/>
    <cellStyle name="Millares 60 2 2 6" xfId="22782" xr:uid="{F51C3965-4410-47F6-8AA8-6B7BC399D063}"/>
    <cellStyle name="Millares 60 2 3" xfId="14106" xr:uid="{AB7AD711-2F0B-4027-9324-A7D88D1C2438}"/>
    <cellStyle name="Millares 60 2 3 2" xfId="15223" xr:uid="{464C1C3D-B0CD-4E80-B31F-BE97E4386007}"/>
    <cellStyle name="Millares 60 2 3 2 2" xfId="17472" xr:uid="{455668C8-9837-4276-9F17-9DAE942C874D}"/>
    <cellStyle name="Millares 60 2 3 2 2 2" xfId="21945" xr:uid="{9A1CF7F8-25BC-4588-BF51-E77CF81ABE04}"/>
    <cellStyle name="Millares 60 2 3 2 2 2 2" xfId="30895" xr:uid="{FC5F8838-5D99-4F67-8BA0-CBFDBDC2042B}"/>
    <cellStyle name="Millares 60 2 3 2 2 3" xfId="26422" xr:uid="{C9CFB7B9-EE47-4E59-BD57-266ACBF1AB47}"/>
    <cellStyle name="Millares 60 2 3 2 3" xfId="19696" xr:uid="{7808FC3B-B654-4F69-8A88-104C34F5B9BC}"/>
    <cellStyle name="Millares 60 2 3 2 3 2" xfId="28646" xr:uid="{CBB4521D-7762-4F49-8A38-2F98D17C7B40}"/>
    <cellStyle name="Millares 60 2 3 2 4" xfId="24173" xr:uid="{C756C0D7-08A2-4C39-A52C-1425C3A61B76}"/>
    <cellStyle name="Millares 60 2 3 3" xfId="16355" xr:uid="{266D56A8-4DBC-4918-8EEA-6996ED88CDD0}"/>
    <cellStyle name="Millares 60 2 3 3 2" xfId="20828" xr:uid="{CF6C6A33-1D34-4A1D-AD1E-5ECEF0CBA662}"/>
    <cellStyle name="Millares 60 2 3 3 2 2" xfId="29778" xr:uid="{D5564058-3956-45F5-A32A-33A3452FDA46}"/>
    <cellStyle name="Millares 60 2 3 3 3" xfId="25305" xr:uid="{F2B26451-4B2B-4B6B-B200-B19ABC9A67E6}"/>
    <cellStyle name="Millares 60 2 3 4" xfId="18579" xr:uid="{27687CC8-4D66-4DFE-A95E-408E71039A8B}"/>
    <cellStyle name="Millares 60 2 3 4 2" xfId="27529" xr:uid="{20483F3C-F637-4A9F-9A64-FD8C6B756C06}"/>
    <cellStyle name="Millares 60 2 3 5" xfId="23056" xr:uid="{96FB863A-DF12-4DF7-A46E-02C0585B4B96}"/>
    <cellStyle name="Millares 60 2 4" xfId="14669" xr:uid="{CC1A9A45-C673-4892-9434-01B6785AE5ED}"/>
    <cellStyle name="Millares 60 2 4 2" xfId="16918" xr:uid="{45F609A5-23D9-4D41-AA77-FFFDF8B98D62}"/>
    <cellStyle name="Millares 60 2 4 2 2" xfId="21391" xr:uid="{BE53A9BD-455E-42E3-A681-9C940D781028}"/>
    <cellStyle name="Millares 60 2 4 2 2 2" xfId="30341" xr:uid="{62C85A6D-D799-410E-8F5C-3781A02FB520}"/>
    <cellStyle name="Millares 60 2 4 2 3" xfId="25868" xr:uid="{309797D6-60E7-471C-A5E6-E7FB11E08159}"/>
    <cellStyle name="Millares 60 2 4 3" xfId="19142" xr:uid="{B7517DA1-91C6-43B6-B551-85F5FF095356}"/>
    <cellStyle name="Millares 60 2 4 3 2" xfId="28092" xr:uid="{7F1DE0E8-C36B-45AB-B533-3F4012AF5F2A}"/>
    <cellStyle name="Millares 60 2 4 4" xfId="23619" xr:uid="{9E568A19-0FE9-4C1F-8052-1A3F3CB81A25}"/>
    <cellStyle name="Millares 60 2 5" xfId="15801" xr:uid="{B1E414C6-AB0D-47C8-8F49-BF8DFB26559D}"/>
    <cellStyle name="Millares 60 2 5 2" xfId="20274" xr:uid="{00E82545-B50C-48CA-8B6F-BDCDD385A0E5}"/>
    <cellStyle name="Millares 60 2 5 2 2" xfId="29224" xr:uid="{A318C6B1-953C-4363-AE00-A2107F6EEB05}"/>
    <cellStyle name="Millares 60 2 5 3" xfId="24751" xr:uid="{C689E4CA-1A61-4BDD-BB03-4715CC956F08}"/>
    <cellStyle name="Millares 60 2 6" xfId="18025" xr:uid="{2D5A1E95-537E-494F-91BF-9A16D2D2B076}"/>
    <cellStyle name="Millares 60 2 6 2" xfId="26975" xr:uid="{ED7E7E06-FE90-4267-BFD4-8ECF3BC054ED}"/>
    <cellStyle name="Millares 60 2 7" xfId="22502" xr:uid="{A4356FED-6562-4E57-B2CD-351BE4C524C0}"/>
    <cellStyle name="Millares 60 3" xfId="13692" xr:uid="{2D6A3DA5-1A78-4B6D-BB55-8E51385314CC}"/>
    <cellStyle name="Millares 60 3 2" xfId="14246" xr:uid="{5E2BC61D-A31E-4641-BE54-150555EF20BC}"/>
    <cellStyle name="Millares 60 3 2 2" xfId="15363" xr:uid="{943CD434-C0DA-4757-B2E9-29FF879E4464}"/>
    <cellStyle name="Millares 60 3 2 2 2" xfId="17612" xr:uid="{5EA84C0F-BC38-4921-A35B-72143E90FF30}"/>
    <cellStyle name="Millares 60 3 2 2 2 2" xfId="22085" xr:uid="{311FA715-06D9-453C-AC69-F575298D5008}"/>
    <cellStyle name="Millares 60 3 2 2 2 2 2" xfId="31035" xr:uid="{B255417C-09FA-4F89-BBED-075B735C6DF9}"/>
    <cellStyle name="Millares 60 3 2 2 2 3" xfId="26562" xr:uid="{24F7652F-EAB0-431D-A658-174E86425699}"/>
    <cellStyle name="Millares 60 3 2 2 3" xfId="19836" xr:uid="{5E6CDF5B-D0FF-44CB-93E7-B650522B3102}"/>
    <cellStyle name="Millares 60 3 2 2 3 2" xfId="28786" xr:uid="{55FE2EF3-0394-4718-9563-B21D497DFB33}"/>
    <cellStyle name="Millares 60 3 2 2 4" xfId="24313" xr:uid="{63843A9C-4437-4DEA-91E9-5316C533D5C3}"/>
    <cellStyle name="Millares 60 3 2 3" xfId="16495" xr:uid="{C4859EA3-F1C6-4048-B816-0274F826433E}"/>
    <cellStyle name="Millares 60 3 2 3 2" xfId="20968" xr:uid="{E0B17119-E9E3-4DF0-8447-5E70B7382B72}"/>
    <cellStyle name="Millares 60 3 2 3 2 2" xfId="29918" xr:uid="{FE062539-2819-4652-B857-2438B453F19E}"/>
    <cellStyle name="Millares 60 3 2 3 3" xfId="25445" xr:uid="{B50807DF-1ABE-4C44-8070-A9ABD07DA903}"/>
    <cellStyle name="Millares 60 3 2 4" xfId="18719" xr:uid="{78152E78-6629-4CEC-9714-4AD46158F2EB}"/>
    <cellStyle name="Millares 60 3 2 4 2" xfId="27669" xr:uid="{18605BC9-A91C-46D9-A538-382DB46D2184}"/>
    <cellStyle name="Millares 60 3 2 5" xfId="23196" xr:uid="{6B4C69B7-1BA8-4D40-9557-E8DF538F8436}"/>
    <cellStyle name="Millares 60 3 3" xfId="14809" xr:uid="{4562402A-4FD1-45D9-817D-F37B3BB84D96}"/>
    <cellStyle name="Millares 60 3 3 2" xfId="17058" xr:uid="{6702B8D1-6DD1-404C-8C3E-4645D91625E2}"/>
    <cellStyle name="Millares 60 3 3 2 2" xfId="21531" xr:uid="{F67991BB-1310-4D53-94A2-5902D89C975F}"/>
    <cellStyle name="Millares 60 3 3 2 2 2" xfId="30481" xr:uid="{47D19B12-B091-4AE6-84EB-8F4A285BD82E}"/>
    <cellStyle name="Millares 60 3 3 2 3" xfId="26008" xr:uid="{FDDD5DC3-56C4-4AD5-8566-43AE79E2A93F}"/>
    <cellStyle name="Millares 60 3 3 3" xfId="19282" xr:uid="{A9DC61D4-6E99-4F5B-8828-BF66B3DDAF15}"/>
    <cellStyle name="Millares 60 3 3 3 2" xfId="28232" xr:uid="{80CE3C14-412E-431B-BCEF-986326264BEB}"/>
    <cellStyle name="Millares 60 3 3 4" xfId="23759" xr:uid="{6C10BB86-B71F-468B-9DFC-280080D563EA}"/>
    <cellStyle name="Millares 60 3 4" xfId="15941" xr:uid="{AB307EEC-27FD-4CD3-91FB-54D0D00B2401}"/>
    <cellStyle name="Millares 60 3 4 2" xfId="20414" xr:uid="{81E3BFF5-064D-40B2-BDFD-B7FD8E985005}"/>
    <cellStyle name="Millares 60 3 4 2 2" xfId="29364" xr:uid="{E38C0EFE-80DB-4ABA-AC8F-7F80BFDF6CAA}"/>
    <cellStyle name="Millares 60 3 4 3" xfId="24891" xr:uid="{3C7726AF-A457-45FA-B836-34E7FC588940}"/>
    <cellStyle name="Millares 60 3 5" xfId="18165" xr:uid="{D04EB9EA-ECC2-4D51-8F1B-F233CEE74CBD}"/>
    <cellStyle name="Millares 60 3 5 2" xfId="27115" xr:uid="{1F50CF8D-0D7B-4E95-B9EB-D87DEED34F46}"/>
    <cellStyle name="Millares 60 3 6" xfId="22642" xr:uid="{3E524A12-C471-4CCC-AE47-3C5A027FC919}"/>
    <cellStyle name="Millares 60 4" xfId="13966" xr:uid="{38BEE73F-C968-4068-BEB8-825325BED725}"/>
    <cellStyle name="Millares 60 4 2" xfId="15083" xr:uid="{1F1C5CFB-757F-45B2-B876-C31061D7FE1C}"/>
    <cellStyle name="Millares 60 4 2 2" xfId="17332" xr:uid="{F44721A9-4416-42F5-85FE-C2469D196768}"/>
    <cellStyle name="Millares 60 4 2 2 2" xfId="21805" xr:uid="{5DAD0EFF-74D0-4C8D-8860-2327BB2C1860}"/>
    <cellStyle name="Millares 60 4 2 2 2 2" xfId="30755" xr:uid="{26216AB8-5BC1-43B4-90EC-8FDBB236024E}"/>
    <cellStyle name="Millares 60 4 2 2 3" xfId="26282" xr:uid="{B1E5BDB5-7203-4045-97F9-2496E7808434}"/>
    <cellStyle name="Millares 60 4 2 3" xfId="19556" xr:uid="{306BE15A-51D0-469F-A389-35905352572D}"/>
    <cellStyle name="Millares 60 4 2 3 2" xfId="28506" xr:uid="{630192F6-18DE-40E1-8BAB-E79717E2C092}"/>
    <cellStyle name="Millares 60 4 2 4" xfId="24033" xr:uid="{CF9F9E55-BB60-417E-AB2E-D830193CBC36}"/>
    <cellStyle name="Millares 60 4 3" xfId="16215" xr:uid="{F204753E-2D6E-40BF-8DB9-5643D5106C84}"/>
    <cellStyle name="Millares 60 4 3 2" xfId="20688" xr:uid="{C269FD08-A83D-4584-A57A-64A49AE9CDC5}"/>
    <cellStyle name="Millares 60 4 3 2 2" xfId="29638" xr:uid="{4F963F39-D3F1-458C-A4E5-B3FB3A227462}"/>
    <cellStyle name="Millares 60 4 3 3" xfId="25165" xr:uid="{73235236-B7C8-4CB1-9DE2-31445E2A3DB0}"/>
    <cellStyle name="Millares 60 4 4" xfId="18439" xr:uid="{630AF6B8-7EDA-4C0C-9A4B-1443409F2F20}"/>
    <cellStyle name="Millares 60 4 4 2" xfId="27389" xr:uid="{A114F5B0-7FD3-44E9-A1A6-1386D4C31A7E}"/>
    <cellStyle name="Millares 60 4 5" xfId="22916" xr:uid="{A9C73045-AF82-4953-A527-1CA560030197}"/>
    <cellStyle name="Millares 60 5" xfId="14529" xr:uid="{19031476-2E75-408C-A179-FE9925FEB3F0}"/>
    <cellStyle name="Millares 60 5 2" xfId="16778" xr:uid="{6DB2225C-709D-409B-A1EC-F6324C3ACEA6}"/>
    <cellStyle name="Millares 60 5 2 2" xfId="21251" xr:uid="{E2B78921-5FE1-4EC4-AB40-5925EBDF6FA6}"/>
    <cellStyle name="Millares 60 5 2 2 2" xfId="30201" xr:uid="{6D5F32FF-DDE5-483A-8482-6BD96B4EDEBA}"/>
    <cellStyle name="Millares 60 5 2 3" xfId="25728" xr:uid="{2C94A086-BD98-4561-912C-677865EA205C}"/>
    <cellStyle name="Millares 60 5 3" xfId="19002" xr:uid="{5B4599D1-0471-499E-9E66-C1426AB79C70}"/>
    <cellStyle name="Millares 60 5 3 2" xfId="27952" xr:uid="{5F215706-026A-4EE6-B6CD-D34A2E05A331}"/>
    <cellStyle name="Millares 60 5 4" xfId="23479" xr:uid="{614D0204-AE4B-493A-932B-769C773347B3}"/>
    <cellStyle name="Millares 60 6" xfId="15661" xr:uid="{9416299F-F85D-4840-ABF4-C7A337C57AAB}"/>
    <cellStyle name="Millares 60 6 2" xfId="20134" xr:uid="{4FCDD441-816D-40EE-A78A-96782A9B1780}"/>
    <cellStyle name="Millares 60 6 2 2" xfId="29084" xr:uid="{C9A31481-3B80-4F14-83BF-872F454D0776}"/>
    <cellStyle name="Millares 60 6 3" xfId="24611" xr:uid="{35C94008-1F55-4FBB-ABDD-012705926393}"/>
    <cellStyle name="Millares 60 7" xfId="17885" xr:uid="{EE8E4E63-BDE4-4A0B-9877-CBD61FF21BB4}"/>
    <cellStyle name="Millares 60 7 2" xfId="26835" xr:uid="{38241B03-FD25-4149-BDBD-53BF055714FD}"/>
    <cellStyle name="Millares 60 8" xfId="22362" xr:uid="{FD6FC6C2-01D0-4AEB-AF60-26CF828778EE}"/>
    <cellStyle name="Millares 61" xfId="13409" xr:uid="{ADFA35EF-DA0D-4995-8B2A-D3AA8A3B4CBE}"/>
    <cellStyle name="Millares 61 2" xfId="13549" xr:uid="{40156B45-9072-4BDD-8169-6FC1E219CA00}"/>
    <cellStyle name="Millares 61 2 2" xfId="13829" xr:uid="{619971BE-050C-4C42-A305-6C25A4425AD7}"/>
    <cellStyle name="Millares 61 2 2 2" xfId="14383" xr:uid="{317D3E8C-9BBA-4916-AF7A-B8A257446769}"/>
    <cellStyle name="Millares 61 2 2 2 2" xfId="15500" xr:uid="{E849A304-18A3-4FF9-86E3-FEEF176CFBC9}"/>
    <cellStyle name="Millares 61 2 2 2 2 2" xfId="17749" xr:uid="{1D095182-B560-4D9F-859D-40A7A605AF50}"/>
    <cellStyle name="Millares 61 2 2 2 2 2 2" xfId="22222" xr:uid="{822BD981-7DDE-450C-8FB6-2411ACBB4142}"/>
    <cellStyle name="Millares 61 2 2 2 2 2 2 2" xfId="31172" xr:uid="{AD428B7D-53F8-4266-9CE1-CAC91065C3A2}"/>
    <cellStyle name="Millares 61 2 2 2 2 2 3" xfId="26699" xr:uid="{C60501BB-1111-48EE-A1D9-8C0B8CEA513E}"/>
    <cellStyle name="Millares 61 2 2 2 2 3" xfId="19973" xr:uid="{A873DDF6-AFA2-44D6-85E9-D9CABEB3A542}"/>
    <cellStyle name="Millares 61 2 2 2 2 3 2" xfId="28923" xr:uid="{707569EB-F05A-4373-8B14-090C46CF176D}"/>
    <cellStyle name="Millares 61 2 2 2 2 4" xfId="24450" xr:uid="{3922D628-6B7A-4A28-A18F-BDF2BB3EB811}"/>
    <cellStyle name="Millares 61 2 2 2 3" xfId="16632" xr:uid="{F96B6143-E8EA-4943-9688-7C1E342C3096}"/>
    <cellStyle name="Millares 61 2 2 2 3 2" xfId="21105" xr:uid="{B7433223-8393-4959-98A7-A7296A41899D}"/>
    <cellStyle name="Millares 61 2 2 2 3 2 2" xfId="30055" xr:uid="{58A01975-0627-4E87-BE88-A8A90C9CF50F}"/>
    <cellStyle name="Millares 61 2 2 2 3 3" xfId="25582" xr:uid="{10F50713-9E57-4181-8285-859BC2DEBECF}"/>
    <cellStyle name="Millares 61 2 2 2 4" xfId="18856" xr:uid="{05BDDA65-756B-4E52-9D94-2891BC213CC0}"/>
    <cellStyle name="Millares 61 2 2 2 4 2" xfId="27806" xr:uid="{0E9EF9D2-808E-4A71-BB93-237923E12574}"/>
    <cellStyle name="Millares 61 2 2 2 5" xfId="23333" xr:uid="{C28C4A28-942A-473E-9686-30E2327C417D}"/>
    <cellStyle name="Millares 61 2 2 3" xfId="14946" xr:uid="{FE21EB98-CA93-4FA1-9296-76F3C13433DD}"/>
    <cellStyle name="Millares 61 2 2 3 2" xfId="17195" xr:uid="{B9817995-2590-4125-8892-D736D75D94C4}"/>
    <cellStyle name="Millares 61 2 2 3 2 2" xfId="21668" xr:uid="{D4600C4C-1430-4366-AF53-3A74F07028B1}"/>
    <cellStyle name="Millares 61 2 2 3 2 2 2" xfId="30618" xr:uid="{4EFA30CB-3091-4F86-8290-ED0BA6202D1C}"/>
    <cellStyle name="Millares 61 2 2 3 2 3" xfId="26145" xr:uid="{51D592A7-9ACC-46C3-8FD0-333BD9AD6A40}"/>
    <cellStyle name="Millares 61 2 2 3 3" xfId="19419" xr:uid="{BB988D8E-A9D2-43D0-BB58-45BAB4432073}"/>
    <cellStyle name="Millares 61 2 2 3 3 2" xfId="28369" xr:uid="{579B8721-6C38-488E-A0E3-26CFEFD58C9F}"/>
    <cellStyle name="Millares 61 2 2 3 4" xfId="23896" xr:uid="{92029048-8420-422F-AC0B-68606EE262F9}"/>
    <cellStyle name="Millares 61 2 2 4" xfId="16078" xr:uid="{F7970622-9A1C-41F9-9498-F355C91D8575}"/>
    <cellStyle name="Millares 61 2 2 4 2" xfId="20551" xr:uid="{52EEB163-43D4-4A0A-96D1-C916FEF18D5A}"/>
    <cellStyle name="Millares 61 2 2 4 2 2" xfId="29501" xr:uid="{1BB03FC7-325A-4977-9E00-342020D724C9}"/>
    <cellStyle name="Millares 61 2 2 4 3" xfId="25028" xr:uid="{7F441D08-6BD7-48CA-8236-DD7DC47E30FB}"/>
    <cellStyle name="Millares 61 2 2 5" xfId="18302" xr:uid="{E920FA1B-32AD-4D6D-8702-61E31978761A}"/>
    <cellStyle name="Millares 61 2 2 5 2" xfId="27252" xr:uid="{3CC8A6E4-6AC1-48F8-A9D6-00B9FDB78FBE}"/>
    <cellStyle name="Millares 61 2 2 6" xfId="22779" xr:uid="{066D4362-A946-455A-A028-BC79F7C637F0}"/>
    <cellStyle name="Millares 61 2 3" xfId="14103" xr:uid="{4275446C-16C9-47C9-9A88-7E2CAEFF7870}"/>
    <cellStyle name="Millares 61 2 3 2" xfId="15220" xr:uid="{20747728-0714-455E-B221-1D580A8BC2DF}"/>
    <cellStyle name="Millares 61 2 3 2 2" xfId="17469" xr:uid="{CD20EAE8-6781-4D4A-940A-B051A839744F}"/>
    <cellStyle name="Millares 61 2 3 2 2 2" xfId="21942" xr:uid="{B968F952-8376-48E8-B2FD-3F8FA105B90A}"/>
    <cellStyle name="Millares 61 2 3 2 2 2 2" xfId="30892" xr:uid="{C51A702D-7DFA-4F0D-9991-D842FD6093DE}"/>
    <cellStyle name="Millares 61 2 3 2 2 3" xfId="26419" xr:uid="{2DCA3AE6-AC42-47BB-B6CC-15D4DE2FE2B7}"/>
    <cellStyle name="Millares 61 2 3 2 3" xfId="19693" xr:uid="{0621825E-D402-4321-8DE6-411E6E938D47}"/>
    <cellStyle name="Millares 61 2 3 2 3 2" xfId="28643" xr:uid="{0FF432DE-69F9-48A8-96F3-1E2386591442}"/>
    <cellStyle name="Millares 61 2 3 2 4" xfId="24170" xr:uid="{440ED160-E9A1-4905-9F4E-1320E37D111D}"/>
    <cellStyle name="Millares 61 2 3 3" xfId="16352" xr:uid="{1BCEE16D-7988-44B7-AA8C-9763F6330979}"/>
    <cellStyle name="Millares 61 2 3 3 2" xfId="20825" xr:uid="{5356C5E4-D2B3-4A1E-A367-E7EA2D538391}"/>
    <cellStyle name="Millares 61 2 3 3 2 2" xfId="29775" xr:uid="{917AB7DE-DBB2-4189-A88B-267A3DEC200C}"/>
    <cellStyle name="Millares 61 2 3 3 3" xfId="25302" xr:uid="{1F930085-8711-4569-B0BD-827D17096125}"/>
    <cellStyle name="Millares 61 2 3 4" xfId="18576" xr:uid="{072E77C8-E0CC-4163-92FA-4F9BDF87D5EA}"/>
    <cellStyle name="Millares 61 2 3 4 2" xfId="27526" xr:uid="{37DAB7A1-9CEF-4F14-8E4E-A7CF53318173}"/>
    <cellStyle name="Millares 61 2 3 5" xfId="23053" xr:uid="{5E3A642A-B5D7-40B3-B6C1-FF23EFF52460}"/>
    <cellStyle name="Millares 61 2 4" xfId="14666" xr:uid="{D85FCDEE-A57C-449F-B355-CC3C899584E1}"/>
    <cellStyle name="Millares 61 2 4 2" xfId="16915" xr:uid="{9C5E119F-7B54-4F4A-A841-E9CE657EC336}"/>
    <cellStyle name="Millares 61 2 4 2 2" xfId="21388" xr:uid="{34FBAFC4-79E4-4B47-99D5-0083D74AA872}"/>
    <cellStyle name="Millares 61 2 4 2 2 2" xfId="30338" xr:uid="{38BAFE9A-30BB-46C9-8080-9E09E9B2E9ED}"/>
    <cellStyle name="Millares 61 2 4 2 3" xfId="25865" xr:uid="{160A6C85-02FC-466F-8662-F98CD646985E}"/>
    <cellStyle name="Millares 61 2 4 3" xfId="19139" xr:uid="{FB1C7F7D-158F-41F0-8135-6C05AB1C7BAF}"/>
    <cellStyle name="Millares 61 2 4 3 2" xfId="28089" xr:uid="{9BF4C817-4B8C-4120-A96A-4576173856D6}"/>
    <cellStyle name="Millares 61 2 4 4" xfId="23616" xr:uid="{B694A66B-D21F-4CB8-B6CF-11A46BCEC06C}"/>
    <cellStyle name="Millares 61 2 5" xfId="15798" xr:uid="{2D720B6E-86BE-48F7-B6A9-5E218742BB9B}"/>
    <cellStyle name="Millares 61 2 5 2" xfId="20271" xr:uid="{24306EAE-0B20-4871-9BBD-BFAFC8F7A2D8}"/>
    <cellStyle name="Millares 61 2 5 2 2" xfId="29221" xr:uid="{815275BA-521A-41FE-949D-CEFB29FC4D59}"/>
    <cellStyle name="Millares 61 2 5 3" xfId="24748" xr:uid="{F9791DD6-E49B-41FA-A380-8D08C5FEA79A}"/>
    <cellStyle name="Millares 61 2 6" xfId="18022" xr:uid="{67CCED36-5FF9-4F9A-8090-66A5038878FF}"/>
    <cellStyle name="Millares 61 2 6 2" xfId="26972" xr:uid="{6AB0EBD7-F587-409A-8CA1-B156F6844645}"/>
    <cellStyle name="Millares 61 2 7" xfId="22499" xr:uid="{E90D6D54-33AB-4989-B145-50DA65BC12A2}"/>
    <cellStyle name="Millares 61 3" xfId="13689" xr:uid="{9117434B-CC69-41D4-AFC2-250D5D0AECBB}"/>
    <cellStyle name="Millares 61 3 2" xfId="14243" xr:uid="{F783AD44-0614-4A68-A677-3AEE1C30D42D}"/>
    <cellStyle name="Millares 61 3 2 2" xfId="15360" xr:uid="{1025381A-883A-4A68-A528-29AB181D3828}"/>
    <cellStyle name="Millares 61 3 2 2 2" xfId="17609" xr:uid="{93E604F8-A201-4BFF-A9A4-5D011B6BC915}"/>
    <cellStyle name="Millares 61 3 2 2 2 2" xfId="22082" xr:uid="{1CBED57D-DABE-4DFE-8950-1373C27EBCAE}"/>
    <cellStyle name="Millares 61 3 2 2 2 2 2" xfId="31032" xr:uid="{B1E4A569-58CE-43CD-87AB-6F8A67646E18}"/>
    <cellStyle name="Millares 61 3 2 2 2 3" xfId="26559" xr:uid="{07F5B524-158E-4708-BCA5-3A16DDF26873}"/>
    <cellStyle name="Millares 61 3 2 2 3" xfId="19833" xr:uid="{27919D66-7C67-42D4-B711-197D34F84ABD}"/>
    <cellStyle name="Millares 61 3 2 2 3 2" xfId="28783" xr:uid="{EBA591DC-8396-49D8-8EDF-15994D39BD82}"/>
    <cellStyle name="Millares 61 3 2 2 4" xfId="24310" xr:uid="{27E98081-6653-4B2B-BA24-A34493B266F5}"/>
    <cellStyle name="Millares 61 3 2 3" xfId="16492" xr:uid="{65AED456-4B71-4688-97F2-A82655F8E849}"/>
    <cellStyle name="Millares 61 3 2 3 2" xfId="20965" xr:uid="{6AD919C0-6E61-4D29-8D2B-E6D369F20DA0}"/>
    <cellStyle name="Millares 61 3 2 3 2 2" xfId="29915" xr:uid="{A0FF1A28-6926-4A85-86EE-83DCF483DEE0}"/>
    <cellStyle name="Millares 61 3 2 3 3" xfId="25442" xr:uid="{241A953F-56B7-4A7D-A88C-54831897A7F9}"/>
    <cellStyle name="Millares 61 3 2 4" xfId="18716" xr:uid="{3057F6DA-7EED-4351-AAE7-0F3232857EBF}"/>
    <cellStyle name="Millares 61 3 2 4 2" xfId="27666" xr:uid="{34EFB3BD-B0C1-46D9-AAC4-7C5F92FCE060}"/>
    <cellStyle name="Millares 61 3 2 5" xfId="23193" xr:uid="{3C38C56E-CDD4-4575-A0E1-C9C514944EA7}"/>
    <cellStyle name="Millares 61 3 3" xfId="14806" xr:uid="{015D16E5-4FAD-46AF-89F2-0BB8EE5EC923}"/>
    <cellStyle name="Millares 61 3 3 2" xfId="17055" xr:uid="{D28C3775-1D60-4E3F-B861-562C47BB1BBE}"/>
    <cellStyle name="Millares 61 3 3 2 2" xfId="21528" xr:uid="{9F83C4F9-0B68-47D7-9BB3-0ECC07A0B098}"/>
    <cellStyle name="Millares 61 3 3 2 2 2" xfId="30478" xr:uid="{5FB04C43-4175-4E8C-A1EA-444E49B52014}"/>
    <cellStyle name="Millares 61 3 3 2 3" xfId="26005" xr:uid="{F5107920-49B4-4E74-A814-45B9E88DEC18}"/>
    <cellStyle name="Millares 61 3 3 3" xfId="19279" xr:uid="{20CA0483-A53F-45F8-8755-D5FA051EE22E}"/>
    <cellStyle name="Millares 61 3 3 3 2" xfId="28229" xr:uid="{3C07D77D-6197-4560-874E-55570E21DB92}"/>
    <cellStyle name="Millares 61 3 3 4" xfId="23756" xr:uid="{AFF4880F-0992-42AF-B2C4-104C1EDA8834}"/>
    <cellStyle name="Millares 61 3 4" xfId="15938" xr:uid="{5CC8BBED-06E6-43F4-A6F1-EA3EA29184DB}"/>
    <cellStyle name="Millares 61 3 4 2" xfId="20411" xr:uid="{7A484D8A-11E8-42D7-AB74-30A2DA8C6714}"/>
    <cellStyle name="Millares 61 3 4 2 2" xfId="29361" xr:uid="{1243F6AD-AD38-4CCB-96CA-1341B7F4257E}"/>
    <cellStyle name="Millares 61 3 4 3" xfId="24888" xr:uid="{37F40B7A-1C9E-49E7-9624-13A72586DA93}"/>
    <cellStyle name="Millares 61 3 5" xfId="18162" xr:uid="{B2B392A4-4A75-40A8-BA6E-E74FFF258B26}"/>
    <cellStyle name="Millares 61 3 5 2" xfId="27112" xr:uid="{0C96122E-FF6C-425C-829D-C28530AF7CA6}"/>
    <cellStyle name="Millares 61 3 6" xfId="22639" xr:uid="{6211EC29-0825-4630-BFAE-9864336E80AD}"/>
    <cellStyle name="Millares 61 4" xfId="13963" xr:uid="{B28413F1-B687-4DF5-B2F3-6FABC0AB20EB}"/>
    <cellStyle name="Millares 61 4 2" xfId="15080" xr:uid="{5164C678-E4BE-4E1D-83A8-7B77F237DBF4}"/>
    <cellStyle name="Millares 61 4 2 2" xfId="17329" xr:uid="{DFE4404C-AD55-4082-8D36-8F5F6F59F12A}"/>
    <cellStyle name="Millares 61 4 2 2 2" xfId="21802" xr:uid="{E3E16C60-6E5D-4E20-B986-9A6AE5092896}"/>
    <cellStyle name="Millares 61 4 2 2 2 2" xfId="30752" xr:uid="{74F19433-1C92-4000-8CD4-B01FC2EEEDDD}"/>
    <cellStyle name="Millares 61 4 2 2 3" xfId="26279" xr:uid="{FC408C6F-B91B-4CFA-AA22-5ECB16BC0FD1}"/>
    <cellStyle name="Millares 61 4 2 3" xfId="19553" xr:uid="{E1EFC9E6-FA23-456D-8E60-650DA470FE13}"/>
    <cellStyle name="Millares 61 4 2 3 2" xfId="28503" xr:uid="{075785E4-6282-47A3-941B-846BC251DE04}"/>
    <cellStyle name="Millares 61 4 2 4" xfId="24030" xr:uid="{15D991B3-09B0-4688-83ED-6EF47C8EC5EE}"/>
    <cellStyle name="Millares 61 4 3" xfId="16212" xr:uid="{60685693-9F84-4B68-8387-73E587C4DB3E}"/>
    <cellStyle name="Millares 61 4 3 2" xfId="20685" xr:uid="{753592F7-6450-4C87-A27C-3AA3389FB734}"/>
    <cellStyle name="Millares 61 4 3 2 2" xfId="29635" xr:uid="{53D4EB03-9218-4E88-93AD-C24BB5559D17}"/>
    <cellStyle name="Millares 61 4 3 3" xfId="25162" xr:uid="{61792A56-0C33-48B5-9B75-9D253F8ED0D5}"/>
    <cellStyle name="Millares 61 4 4" xfId="18436" xr:uid="{49E2FFC3-C3A0-4717-8198-1BA011825C24}"/>
    <cellStyle name="Millares 61 4 4 2" xfId="27386" xr:uid="{A5481AF1-2184-4167-A0E1-2853BB6D7D2A}"/>
    <cellStyle name="Millares 61 4 5" xfId="22913" xr:uid="{505237D5-0C59-4EFC-A2FB-D755965225A8}"/>
    <cellStyle name="Millares 61 5" xfId="14526" xr:uid="{E959FE8A-5155-4F59-8F9D-2DF68D418671}"/>
    <cellStyle name="Millares 61 5 2" xfId="16775" xr:uid="{863D80A2-4EA7-446E-9271-D76AB3AB3A59}"/>
    <cellStyle name="Millares 61 5 2 2" xfId="21248" xr:uid="{7BA09074-1AD1-4CB3-A910-0AB524D0265F}"/>
    <cellStyle name="Millares 61 5 2 2 2" xfId="30198" xr:uid="{7C1F209F-7BD9-496F-8409-474A6F031030}"/>
    <cellStyle name="Millares 61 5 2 3" xfId="25725" xr:uid="{912D97A2-475C-4DCA-B369-6058CE1E13AD}"/>
    <cellStyle name="Millares 61 5 3" xfId="18999" xr:uid="{90927381-7B15-4A76-866E-295F582CB38A}"/>
    <cellStyle name="Millares 61 5 3 2" xfId="27949" xr:uid="{73DF7438-0FCF-4821-9649-6AE4B0EC82FC}"/>
    <cellStyle name="Millares 61 5 4" xfId="23476" xr:uid="{630E0835-A5E6-4A91-AAD2-58B4DA3C414A}"/>
    <cellStyle name="Millares 61 6" xfId="15658" xr:uid="{DA1A4FC1-6FEC-43E5-8828-BB57A8CA34CB}"/>
    <cellStyle name="Millares 61 6 2" xfId="20131" xr:uid="{E1ED6BAF-5444-49F2-891F-388AD24721BF}"/>
    <cellStyle name="Millares 61 6 2 2" xfId="29081" xr:uid="{85DB43BF-1770-4227-B9D6-5F3EF4D8A312}"/>
    <cellStyle name="Millares 61 6 3" xfId="24608" xr:uid="{C11F06E4-53A8-44BF-A5E0-C11C3F9F3268}"/>
    <cellStyle name="Millares 61 7" xfId="17882" xr:uid="{B21E074E-8D8F-4F0A-AE96-A369C555D220}"/>
    <cellStyle name="Millares 61 7 2" xfId="26832" xr:uid="{64C8C94C-283D-4C49-8CCC-D97F2AB33BAB}"/>
    <cellStyle name="Millares 61 8" xfId="22359" xr:uid="{5A67EB2C-9F54-4377-94AC-93231E14A687}"/>
    <cellStyle name="Millares 62" xfId="13417" xr:uid="{CABACA92-7B21-4218-BB87-4B19091B9757}"/>
    <cellStyle name="Millares 62 2" xfId="13557" xr:uid="{8E38F850-EFBD-45DB-92B4-9FF4B1BEAF28}"/>
    <cellStyle name="Millares 62 2 2" xfId="13837" xr:uid="{8BDAA60C-26B9-4C3E-9AA5-C115A4BCB440}"/>
    <cellStyle name="Millares 62 2 2 2" xfId="14391" xr:uid="{0F3EA2BD-477B-4F33-97E8-07CCB17344DC}"/>
    <cellStyle name="Millares 62 2 2 2 2" xfId="15508" xr:uid="{F7579108-B632-4C54-B9DA-753DEDA64516}"/>
    <cellStyle name="Millares 62 2 2 2 2 2" xfId="17757" xr:uid="{D1C49BB5-1B08-40CA-99A1-B61D9725AF49}"/>
    <cellStyle name="Millares 62 2 2 2 2 2 2" xfId="22230" xr:uid="{FCF44435-387A-4FB4-806E-580B84F87A4A}"/>
    <cellStyle name="Millares 62 2 2 2 2 2 2 2" xfId="31180" xr:uid="{8C415049-CFCC-4565-BBD7-329754B91AFF}"/>
    <cellStyle name="Millares 62 2 2 2 2 2 3" xfId="26707" xr:uid="{3A91A6ED-87AC-4F7F-95EA-0B03939B2978}"/>
    <cellStyle name="Millares 62 2 2 2 2 3" xfId="19981" xr:uid="{1E76A1E9-E40B-405B-8C52-554566DE272E}"/>
    <cellStyle name="Millares 62 2 2 2 2 3 2" xfId="28931" xr:uid="{35F9FAB6-D859-416E-A4F3-950592EA2D65}"/>
    <cellStyle name="Millares 62 2 2 2 2 4" xfId="24458" xr:uid="{C6BFCCE5-3ECE-4F1B-998B-2EBD7B5BDC23}"/>
    <cellStyle name="Millares 62 2 2 2 3" xfId="16640" xr:uid="{BBC5CD20-087A-4562-8C8A-0BC3092C4E23}"/>
    <cellStyle name="Millares 62 2 2 2 3 2" xfId="21113" xr:uid="{3EA6DC72-79E8-4447-8288-0DFCB287FB04}"/>
    <cellStyle name="Millares 62 2 2 2 3 2 2" xfId="30063" xr:uid="{C0DEF5EC-68C3-4911-8DC7-6A0F2A6D2D42}"/>
    <cellStyle name="Millares 62 2 2 2 3 3" xfId="25590" xr:uid="{8EF67104-8319-459A-920F-4F2CA7FAD206}"/>
    <cellStyle name="Millares 62 2 2 2 4" xfId="18864" xr:uid="{22117124-C4D6-4EB3-9496-368584092F60}"/>
    <cellStyle name="Millares 62 2 2 2 4 2" xfId="27814" xr:uid="{72716119-BFB5-4181-845E-365C40A2D112}"/>
    <cellStyle name="Millares 62 2 2 2 5" xfId="23341" xr:uid="{9B7B59DB-5D13-486C-8212-2BF7E9F1B93B}"/>
    <cellStyle name="Millares 62 2 2 3" xfId="14954" xr:uid="{F824A98A-D65B-454E-9F55-99F53418DE63}"/>
    <cellStyle name="Millares 62 2 2 3 2" xfId="17203" xr:uid="{8DB9F630-337D-4F55-9394-BD79E4C6E092}"/>
    <cellStyle name="Millares 62 2 2 3 2 2" xfId="21676" xr:uid="{A71E9664-B6A9-48FF-8D03-521BE1A26BE1}"/>
    <cellStyle name="Millares 62 2 2 3 2 2 2" xfId="30626" xr:uid="{9F2163C9-D265-4F6E-9237-7068E7F69D69}"/>
    <cellStyle name="Millares 62 2 2 3 2 3" xfId="26153" xr:uid="{3DCF8340-CEEA-4E92-88CE-2AB086D76104}"/>
    <cellStyle name="Millares 62 2 2 3 3" xfId="19427" xr:uid="{E39BFA3B-069E-4271-90BF-E0653966DC37}"/>
    <cellStyle name="Millares 62 2 2 3 3 2" xfId="28377" xr:uid="{8E6F9808-4C03-4FF5-A8A3-9DF646F8B781}"/>
    <cellStyle name="Millares 62 2 2 3 4" xfId="23904" xr:uid="{7FA2063A-A891-4CB5-B379-432E2031C4D0}"/>
    <cellStyle name="Millares 62 2 2 4" xfId="16086" xr:uid="{F26D3649-3283-47C7-95CD-E8F76BF612B8}"/>
    <cellStyle name="Millares 62 2 2 4 2" xfId="20559" xr:uid="{0FAF9FB9-5021-456C-9610-DC96E9532040}"/>
    <cellStyle name="Millares 62 2 2 4 2 2" xfId="29509" xr:uid="{B008BC2E-6481-49B0-94FE-09D784C0F2D6}"/>
    <cellStyle name="Millares 62 2 2 4 3" xfId="25036" xr:uid="{88CA5E34-5895-4EE6-8376-67087300BCBF}"/>
    <cellStyle name="Millares 62 2 2 5" xfId="18310" xr:uid="{59BFA5B3-4678-4F4C-8118-FFA729F0DD83}"/>
    <cellStyle name="Millares 62 2 2 5 2" xfId="27260" xr:uid="{2FA3966A-E21F-455F-85A4-E2C17875161B}"/>
    <cellStyle name="Millares 62 2 2 6" xfId="22787" xr:uid="{744FBFAD-0C04-4C76-824E-5948B14561F9}"/>
    <cellStyle name="Millares 62 2 3" xfId="14111" xr:uid="{1FAD2F09-75D4-4176-83FB-A7DF59A08DC7}"/>
    <cellStyle name="Millares 62 2 3 2" xfId="15228" xr:uid="{98F162A0-D74F-4C53-9BAF-DB2E5B4859FE}"/>
    <cellStyle name="Millares 62 2 3 2 2" xfId="17477" xr:uid="{CD0A2AD0-F2EE-4243-84DE-B56B133FD231}"/>
    <cellStyle name="Millares 62 2 3 2 2 2" xfId="21950" xr:uid="{ACA625F8-5976-433A-9556-F585629B61E6}"/>
    <cellStyle name="Millares 62 2 3 2 2 2 2" xfId="30900" xr:uid="{88B3C044-67FD-4847-BE98-DB58953CFF04}"/>
    <cellStyle name="Millares 62 2 3 2 2 3" xfId="26427" xr:uid="{9FCEF4A7-39FC-436D-831B-91EC48BF4A08}"/>
    <cellStyle name="Millares 62 2 3 2 3" xfId="19701" xr:uid="{3C48C6B6-9CAB-480D-84B7-182270BCF9EF}"/>
    <cellStyle name="Millares 62 2 3 2 3 2" xfId="28651" xr:uid="{FFF16343-CDAA-44B3-AFB9-3430DD195B9D}"/>
    <cellStyle name="Millares 62 2 3 2 4" xfId="24178" xr:uid="{FC538696-7F17-4CB9-A892-FF5F2551CE3F}"/>
    <cellStyle name="Millares 62 2 3 3" xfId="16360" xr:uid="{FE12D7EE-124B-47C6-9A7D-C47FB4C869B7}"/>
    <cellStyle name="Millares 62 2 3 3 2" xfId="20833" xr:uid="{E9554897-DADB-47D1-909D-CE76E5D4447A}"/>
    <cellStyle name="Millares 62 2 3 3 2 2" xfId="29783" xr:uid="{AA3B545A-45EE-4982-AD85-CBE033B7E5A0}"/>
    <cellStyle name="Millares 62 2 3 3 3" xfId="25310" xr:uid="{EA72F9BF-8CD5-4217-88D8-30612FD41936}"/>
    <cellStyle name="Millares 62 2 3 4" xfId="18584" xr:uid="{813FA2A0-8F2D-43CE-A5CE-C6D0FC333FC5}"/>
    <cellStyle name="Millares 62 2 3 4 2" xfId="27534" xr:uid="{84BE7019-3474-4783-BFF8-0149010A0CF8}"/>
    <cellStyle name="Millares 62 2 3 5" xfId="23061" xr:uid="{16FF0704-F4F3-4D8F-ABC4-C84DEFD6DF89}"/>
    <cellStyle name="Millares 62 2 4" xfId="14674" xr:uid="{9B6A703A-3A33-4AFC-A0F1-D27ADB40764D}"/>
    <cellStyle name="Millares 62 2 4 2" xfId="16923" xr:uid="{53117825-8B5F-4188-87AD-A6A4413DD799}"/>
    <cellStyle name="Millares 62 2 4 2 2" xfId="21396" xr:uid="{0147B6C9-D09C-4335-9752-825A9F2CE40B}"/>
    <cellStyle name="Millares 62 2 4 2 2 2" xfId="30346" xr:uid="{47171C4A-91CA-4F43-9917-E23B54A29BD0}"/>
    <cellStyle name="Millares 62 2 4 2 3" xfId="25873" xr:uid="{3B5959E3-2A20-45DC-9364-DBD1B05CF2F7}"/>
    <cellStyle name="Millares 62 2 4 3" xfId="19147" xr:uid="{0BC3673E-6236-4C39-A313-CA67856DC731}"/>
    <cellStyle name="Millares 62 2 4 3 2" xfId="28097" xr:uid="{E406A55B-7145-4B57-A9B1-6AA2367085F7}"/>
    <cellStyle name="Millares 62 2 4 4" xfId="23624" xr:uid="{6C669220-F4E1-4A24-BA6D-1EC2C268E1E5}"/>
    <cellStyle name="Millares 62 2 5" xfId="15806" xr:uid="{09E50B6A-71AB-4910-B999-1C4AB6EDC51B}"/>
    <cellStyle name="Millares 62 2 5 2" xfId="20279" xr:uid="{3CA9EF92-D4E4-4047-BE4B-C58BB5ADE902}"/>
    <cellStyle name="Millares 62 2 5 2 2" xfId="29229" xr:uid="{4A07B730-2F32-40EF-9FB1-887B71944347}"/>
    <cellStyle name="Millares 62 2 5 3" xfId="24756" xr:uid="{8F029703-C2DE-4B17-9791-1D95C91BEC99}"/>
    <cellStyle name="Millares 62 2 6" xfId="18030" xr:uid="{DCA4CF16-C9A8-49B6-85E5-44A65F62EF99}"/>
    <cellStyle name="Millares 62 2 6 2" xfId="26980" xr:uid="{B6501C9B-6AF9-4D31-BC34-95460DDE0451}"/>
    <cellStyle name="Millares 62 2 7" xfId="22507" xr:uid="{64A29513-FD8A-4273-83AB-AD1E4C676BB9}"/>
    <cellStyle name="Millares 62 3" xfId="13697" xr:uid="{D8C0880C-3A64-42E2-B9B6-F74AF84965D1}"/>
    <cellStyle name="Millares 62 3 2" xfId="14251" xr:uid="{AC77DDF9-3C47-4285-AAAB-A2FF215E9B65}"/>
    <cellStyle name="Millares 62 3 2 2" xfId="15368" xr:uid="{5B2D8095-A3AD-4709-9CDE-5B7CED0EDC7E}"/>
    <cellStyle name="Millares 62 3 2 2 2" xfId="17617" xr:uid="{566ECDD1-E786-4C5D-A6BA-38EB1A9B4649}"/>
    <cellStyle name="Millares 62 3 2 2 2 2" xfId="22090" xr:uid="{AA604DF0-5051-4886-877F-8CA6E23ED4FC}"/>
    <cellStyle name="Millares 62 3 2 2 2 2 2" xfId="31040" xr:uid="{3E1388BD-EED1-4219-9E46-B505188339B2}"/>
    <cellStyle name="Millares 62 3 2 2 2 3" xfId="26567" xr:uid="{1E632D7D-8B44-47AE-A2B9-1D7F5C94D111}"/>
    <cellStyle name="Millares 62 3 2 2 3" xfId="19841" xr:uid="{BD8AC025-B8A6-4599-B6D8-005D4902EB12}"/>
    <cellStyle name="Millares 62 3 2 2 3 2" xfId="28791" xr:uid="{B31202D3-F4B6-4C3C-910B-3F8C0E360699}"/>
    <cellStyle name="Millares 62 3 2 2 4" xfId="24318" xr:uid="{5766AF0A-5CB3-4604-9558-69CF1D1488F4}"/>
    <cellStyle name="Millares 62 3 2 3" xfId="16500" xr:uid="{A4194AB5-ED68-4D19-A62B-90BCC6A51D1E}"/>
    <cellStyle name="Millares 62 3 2 3 2" xfId="20973" xr:uid="{BC8CE893-956D-4341-B597-2F01F84F1555}"/>
    <cellStyle name="Millares 62 3 2 3 2 2" xfId="29923" xr:uid="{68CE09D4-AD27-4DB2-B03A-301326781A91}"/>
    <cellStyle name="Millares 62 3 2 3 3" xfId="25450" xr:uid="{D616AB09-EF09-42F3-9873-809A77408EB7}"/>
    <cellStyle name="Millares 62 3 2 4" xfId="18724" xr:uid="{398478D1-DD7C-4BE2-9B91-D090FF8D4C4A}"/>
    <cellStyle name="Millares 62 3 2 4 2" xfId="27674" xr:uid="{79B5F5D5-AAAA-40AC-89E6-4A94F0940DB9}"/>
    <cellStyle name="Millares 62 3 2 5" xfId="23201" xr:uid="{47F89794-E6F1-49B5-ADEC-0498459E07B1}"/>
    <cellStyle name="Millares 62 3 3" xfId="14814" xr:uid="{4B695289-D720-4EA2-85A2-343D744CDB26}"/>
    <cellStyle name="Millares 62 3 3 2" xfId="17063" xr:uid="{B374BC82-8F0E-4E82-ADF1-EB482A684B0D}"/>
    <cellStyle name="Millares 62 3 3 2 2" xfId="21536" xr:uid="{27AF7329-3C18-4F21-A5CB-A777A7261BB6}"/>
    <cellStyle name="Millares 62 3 3 2 2 2" xfId="30486" xr:uid="{096E8D8D-9C73-4E1D-885B-6EB034E507AE}"/>
    <cellStyle name="Millares 62 3 3 2 3" xfId="26013" xr:uid="{E443409A-C54C-464B-A6E2-BD04DF5408FE}"/>
    <cellStyle name="Millares 62 3 3 3" xfId="19287" xr:uid="{84734503-36CA-445E-8AB3-521927984014}"/>
    <cellStyle name="Millares 62 3 3 3 2" xfId="28237" xr:uid="{92AA6F28-09B3-4793-801F-45B0E45BF278}"/>
    <cellStyle name="Millares 62 3 3 4" xfId="23764" xr:uid="{FF1D785A-3AD4-4C5B-B649-58F99F4F2D56}"/>
    <cellStyle name="Millares 62 3 4" xfId="15946" xr:uid="{B1451DDF-3897-4795-8574-A414DDCB5531}"/>
    <cellStyle name="Millares 62 3 4 2" xfId="20419" xr:uid="{5CFF399E-4D33-43E2-91B2-BD2D24C272C5}"/>
    <cellStyle name="Millares 62 3 4 2 2" xfId="29369" xr:uid="{E22AB0A6-6B88-4E07-AEE8-00F7060C8139}"/>
    <cellStyle name="Millares 62 3 4 3" xfId="24896" xr:uid="{DC053277-4EC1-4C92-8823-1319E5C5BA5D}"/>
    <cellStyle name="Millares 62 3 5" xfId="18170" xr:uid="{386DC74E-C9A0-4003-AB60-CD0D933FFDDA}"/>
    <cellStyle name="Millares 62 3 5 2" xfId="27120" xr:uid="{857E7DFC-5D7A-47D1-9435-31B457E779FE}"/>
    <cellStyle name="Millares 62 3 6" xfId="22647" xr:uid="{11FA24ED-925B-49F0-B8D8-568EBECFBF9F}"/>
    <cellStyle name="Millares 62 4" xfId="13971" xr:uid="{81E975B8-AC0D-461F-A7CF-5F7373140C5C}"/>
    <cellStyle name="Millares 62 4 2" xfId="15088" xr:uid="{16C7681C-D4C6-48AB-A240-8292C3550870}"/>
    <cellStyle name="Millares 62 4 2 2" xfId="17337" xr:uid="{82E30DB8-E13B-4AAF-BC79-7DB6BC4A57EF}"/>
    <cellStyle name="Millares 62 4 2 2 2" xfId="21810" xr:uid="{D9FC82E8-2B1B-4DC1-BC51-4913D9A27D72}"/>
    <cellStyle name="Millares 62 4 2 2 2 2" xfId="30760" xr:uid="{8B3A5F5E-59F1-447B-AA40-16AA84E89242}"/>
    <cellStyle name="Millares 62 4 2 2 3" xfId="26287" xr:uid="{6DF4DC15-07C3-4CAB-A08D-BB89D93E113F}"/>
    <cellStyle name="Millares 62 4 2 3" xfId="19561" xr:uid="{9AC25211-6BE3-4E5B-BEF1-0CE70F0B7798}"/>
    <cellStyle name="Millares 62 4 2 3 2" xfId="28511" xr:uid="{20047398-8BC7-4FB7-B5F9-6DAB48AA8013}"/>
    <cellStyle name="Millares 62 4 2 4" xfId="24038" xr:uid="{A9FED4AF-9E5B-411C-B4D6-76412C47DC11}"/>
    <cellStyle name="Millares 62 4 3" xfId="16220" xr:uid="{07F210A7-8AD5-4660-87FE-BDCDC867C4F5}"/>
    <cellStyle name="Millares 62 4 3 2" xfId="20693" xr:uid="{87A1EDF5-FAC5-474D-8ACB-C122A1269C29}"/>
    <cellStyle name="Millares 62 4 3 2 2" xfId="29643" xr:uid="{FF01AEF1-1F60-476E-921B-27B73014B760}"/>
    <cellStyle name="Millares 62 4 3 3" xfId="25170" xr:uid="{101AAF39-6AC0-40B7-BC4B-A1ADF20F1378}"/>
    <cellStyle name="Millares 62 4 4" xfId="18444" xr:uid="{224C567D-4CAB-4092-9C80-A5AC36F724DB}"/>
    <cellStyle name="Millares 62 4 4 2" xfId="27394" xr:uid="{1DE43FB7-A465-4928-A4CA-218A680EDC1D}"/>
    <cellStyle name="Millares 62 4 5" xfId="22921" xr:uid="{5C5776E3-E439-45AF-8FD2-835E316AAC8E}"/>
    <cellStyle name="Millares 62 5" xfId="14534" xr:uid="{B977B399-0DBB-4DE6-A257-7D59271C8DA3}"/>
    <cellStyle name="Millares 62 5 2" xfId="16783" xr:uid="{656E2B76-33C3-4D04-8B99-D1D803CF8413}"/>
    <cellStyle name="Millares 62 5 2 2" xfId="21256" xr:uid="{8D58682D-D4F0-4226-A0F6-2A65DE08AFCB}"/>
    <cellStyle name="Millares 62 5 2 2 2" xfId="30206" xr:uid="{D28A7BF1-C5FF-4A2D-B363-134B03AB7B9E}"/>
    <cellStyle name="Millares 62 5 2 3" xfId="25733" xr:uid="{CDD30DA8-918D-4C19-8D87-B3F3D85B6739}"/>
    <cellStyle name="Millares 62 5 3" xfId="19007" xr:uid="{8B02F346-8DA0-4B7E-AA73-BB34DB731FBE}"/>
    <cellStyle name="Millares 62 5 3 2" xfId="27957" xr:uid="{F3645282-90CE-4339-BFBE-196C649273DA}"/>
    <cellStyle name="Millares 62 5 4" xfId="23484" xr:uid="{C059A4E8-58B5-495C-BE5A-7FD17E623B58}"/>
    <cellStyle name="Millares 62 6" xfId="15666" xr:uid="{C0A29B93-4B77-44AF-80BC-8AB397243413}"/>
    <cellStyle name="Millares 62 6 2" xfId="20139" xr:uid="{420B7129-B4ED-4490-A853-6897CACBAA53}"/>
    <cellStyle name="Millares 62 6 2 2" xfId="29089" xr:uid="{E43EEE81-F731-490A-8EC4-701D49EFCB43}"/>
    <cellStyle name="Millares 62 6 3" xfId="24616" xr:uid="{BB222497-F7DE-4FA3-8661-7B1B29F53AEA}"/>
    <cellStyle name="Millares 62 7" xfId="17890" xr:uid="{887DD5F5-1304-451F-90DC-40BE5B6AD102}"/>
    <cellStyle name="Millares 62 7 2" xfId="26840" xr:uid="{5C4C7760-6282-4940-A41B-00410307FAD3}"/>
    <cellStyle name="Millares 62 8" xfId="22367" xr:uid="{45F51701-5D57-4D42-AF2A-685319BC1267}"/>
    <cellStyle name="Millares 63" xfId="13416" xr:uid="{CCA8B318-8C15-42D2-A0BA-B2E84855F6CA}"/>
    <cellStyle name="Millares 63 2" xfId="13556" xr:uid="{B8D02854-BD9C-4F64-B6DE-ACBA150050A1}"/>
    <cellStyle name="Millares 63 2 2" xfId="13836" xr:uid="{1831868E-1A51-400C-B2CD-A8C18997DD17}"/>
    <cellStyle name="Millares 63 2 2 2" xfId="14390" xr:uid="{60C3DA10-708D-411F-B1E9-1DF715F2E647}"/>
    <cellStyle name="Millares 63 2 2 2 2" xfId="15507" xr:uid="{E35A574A-F8F8-41B9-8AC0-37CD1A0D7CF2}"/>
    <cellStyle name="Millares 63 2 2 2 2 2" xfId="17756" xr:uid="{5ECACFD1-53AE-4B1D-B343-4E24D91E6FEC}"/>
    <cellStyle name="Millares 63 2 2 2 2 2 2" xfId="22229" xr:uid="{794C2D29-B78E-40A7-BFFE-253435FD1D50}"/>
    <cellStyle name="Millares 63 2 2 2 2 2 2 2" xfId="31179" xr:uid="{F2D41941-BF34-4B68-BD16-C98D041F8333}"/>
    <cellStyle name="Millares 63 2 2 2 2 2 3" xfId="26706" xr:uid="{2FBF1B3B-D34D-4E7D-A3EC-508C5EC42DAF}"/>
    <cellStyle name="Millares 63 2 2 2 2 3" xfId="19980" xr:uid="{2D7A1690-3D78-4AF8-A2F5-FF311459C35F}"/>
    <cellStyle name="Millares 63 2 2 2 2 3 2" xfId="28930" xr:uid="{3DF1FA55-5EB3-45EE-B76C-82FAFC347E00}"/>
    <cellStyle name="Millares 63 2 2 2 2 4" xfId="24457" xr:uid="{943BEFA6-E61D-4C1F-A3CC-3162275E6CA3}"/>
    <cellStyle name="Millares 63 2 2 2 3" xfId="16639" xr:uid="{5309459C-AB33-48E0-BE6D-6F4BC80B68E7}"/>
    <cellStyle name="Millares 63 2 2 2 3 2" xfId="21112" xr:uid="{1B232C3A-AA5F-4B37-B521-CE404179E7F3}"/>
    <cellStyle name="Millares 63 2 2 2 3 2 2" xfId="30062" xr:uid="{5C93359C-B8E7-4541-94F9-1C2E7EB4FF0E}"/>
    <cellStyle name="Millares 63 2 2 2 3 3" xfId="25589" xr:uid="{B22E1E97-8A80-47A6-BB0D-08591844209C}"/>
    <cellStyle name="Millares 63 2 2 2 4" xfId="18863" xr:uid="{9A9D4552-054C-40F4-88EE-8A58E292B005}"/>
    <cellStyle name="Millares 63 2 2 2 4 2" xfId="27813" xr:uid="{B1947038-FFEA-4382-893C-E4CB5A08CFC0}"/>
    <cellStyle name="Millares 63 2 2 2 5" xfId="23340" xr:uid="{AB866047-A707-46F8-81BB-FA67BCFD89B6}"/>
    <cellStyle name="Millares 63 2 2 3" xfId="14953" xr:uid="{091BD592-CB5D-4D61-947C-06435D182495}"/>
    <cellStyle name="Millares 63 2 2 3 2" xfId="17202" xr:uid="{D465EA5D-C8D8-4CD3-B2C7-CE97E122A484}"/>
    <cellStyle name="Millares 63 2 2 3 2 2" xfId="21675" xr:uid="{DB9B0CB3-F467-485E-99AC-0E17ABAE0F3B}"/>
    <cellStyle name="Millares 63 2 2 3 2 2 2" xfId="30625" xr:uid="{3B5C43C0-B5A0-4183-999B-4DBC26D876E6}"/>
    <cellStyle name="Millares 63 2 2 3 2 3" xfId="26152" xr:uid="{43FB50EC-34CE-4218-A79F-75232312C608}"/>
    <cellStyle name="Millares 63 2 2 3 3" xfId="19426" xr:uid="{414AE4E2-8EB2-4702-A41D-DDFD0CACD6E4}"/>
    <cellStyle name="Millares 63 2 2 3 3 2" xfId="28376" xr:uid="{AE357CF2-CFDF-45F5-B391-8CD0C24EAC82}"/>
    <cellStyle name="Millares 63 2 2 3 4" xfId="23903" xr:uid="{C2978CAC-8F72-4E46-A27D-87A65A197F80}"/>
    <cellStyle name="Millares 63 2 2 4" xfId="16085" xr:uid="{AB8439AC-F451-4A30-83F3-1DB2FE0A2BB1}"/>
    <cellStyle name="Millares 63 2 2 4 2" xfId="20558" xr:uid="{4A421744-58F3-468D-87EB-5CB7B5604D2C}"/>
    <cellStyle name="Millares 63 2 2 4 2 2" xfId="29508" xr:uid="{076FD114-B835-4784-B36F-807366634C7A}"/>
    <cellStyle name="Millares 63 2 2 4 3" xfId="25035" xr:uid="{E2655860-3B8E-4DD1-BBB3-EE9278F76B42}"/>
    <cellStyle name="Millares 63 2 2 5" xfId="18309" xr:uid="{5792950B-10D2-4605-ABC7-0E36500CA181}"/>
    <cellStyle name="Millares 63 2 2 5 2" xfId="27259" xr:uid="{0973C129-0307-4CC0-B9A2-A92D3283CD6C}"/>
    <cellStyle name="Millares 63 2 2 6" xfId="22786" xr:uid="{03987D8F-CCCE-4B42-A24D-0420DB30B03A}"/>
    <cellStyle name="Millares 63 2 3" xfId="14110" xr:uid="{44BB8606-5CF7-42C7-ACE7-0010E0F99AA0}"/>
    <cellStyle name="Millares 63 2 3 2" xfId="15227" xr:uid="{2E8E5720-C0A3-465F-B6F1-47E6DC4280DC}"/>
    <cellStyle name="Millares 63 2 3 2 2" xfId="17476" xr:uid="{9DC8C2C1-EB6B-4DED-B9A5-109B7BA4F277}"/>
    <cellStyle name="Millares 63 2 3 2 2 2" xfId="21949" xr:uid="{4351C335-1A7A-4ACB-94D4-37C6D22D85D0}"/>
    <cellStyle name="Millares 63 2 3 2 2 2 2" xfId="30899" xr:uid="{F3D2AE10-A563-4F02-BA9D-C102758BED7B}"/>
    <cellStyle name="Millares 63 2 3 2 2 3" xfId="26426" xr:uid="{F26FCA47-CB3E-4F89-899A-62F1F59CE104}"/>
    <cellStyle name="Millares 63 2 3 2 3" xfId="19700" xr:uid="{6999F127-48E9-47B2-BAE6-DF92E7096936}"/>
    <cellStyle name="Millares 63 2 3 2 3 2" xfId="28650" xr:uid="{3A8120EE-0287-41A5-B9BD-C486947EEA30}"/>
    <cellStyle name="Millares 63 2 3 2 4" xfId="24177" xr:uid="{67EE1FBD-7733-4F4C-A2E9-2B2E4B2D5F86}"/>
    <cellStyle name="Millares 63 2 3 3" xfId="16359" xr:uid="{C6FC8302-B608-4F8E-9792-0A755CC70A5A}"/>
    <cellStyle name="Millares 63 2 3 3 2" xfId="20832" xr:uid="{519CF3FF-0833-44DE-AA32-72C712F5FD02}"/>
    <cellStyle name="Millares 63 2 3 3 2 2" xfId="29782" xr:uid="{C6BBB739-A43C-4AD2-89CA-E622FA864FA8}"/>
    <cellStyle name="Millares 63 2 3 3 3" xfId="25309" xr:uid="{ADCA5D26-FBED-44A8-ACF5-1EA9AA2B2733}"/>
    <cellStyle name="Millares 63 2 3 4" xfId="18583" xr:uid="{0B26144A-3C0B-4EC7-8FD9-E3CE8A8A3C3E}"/>
    <cellStyle name="Millares 63 2 3 4 2" xfId="27533" xr:uid="{7BA2728A-71B4-43C2-977A-651BF23DD8B2}"/>
    <cellStyle name="Millares 63 2 3 5" xfId="23060" xr:uid="{676459C4-C999-41EE-9A84-87192853307B}"/>
    <cellStyle name="Millares 63 2 4" xfId="14673" xr:uid="{86A92206-1C08-4B2C-AC46-86BCC414E066}"/>
    <cellStyle name="Millares 63 2 4 2" xfId="16922" xr:uid="{1BA0D006-5671-4421-B43F-EEC1480F734E}"/>
    <cellStyle name="Millares 63 2 4 2 2" xfId="21395" xr:uid="{AC33B567-B02D-48DC-B281-2858D92D0C3B}"/>
    <cellStyle name="Millares 63 2 4 2 2 2" xfId="30345" xr:uid="{2363E41C-E90B-455E-81C3-8EE8CF80E649}"/>
    <cellStyle name="Millares 63 2 4 2 3" xfId="25872" xr:uid="{1298342F-9618-48FE-8221-C22AFB49FA24}"/>
    <cellStyle name="Millares 63 2 4 3" xfId="19146" xr:uid="{9EAFA786-8F8E-45D5-B7D3-D917293D83F5}"/>
    <cellStyle name="Millares 63 2 4 3 2" xfId="28096" xr:uid="{2C0D3647-51C1-49C8-A9DB-BD838692C946}"/>
    <cellStyle name="Millares 63 2 4 4" xfId="23623" xr:uid="{97F401E9-9F66-4380-B3EE-2E0FD6355613}"/>
    <cellStyle name="Millares 63 2 5" xfId="15805" xr:uid="{AC7E8072-14AF-468A-9576-4442E485B819}"/>
    <cellStyle name="Millares 63 2 5 2" xfId="20278" xr:uid="{74DA28FA-A901-4EF8-9380-8EC1DFE9E605}"/>
    <cellStyle name="Millares 63 2 5 2 2" xfId="29228" xr:uid="{CD8B2F23-6D70-4C34-BAA4-37AB5F27E47D}"/>
    <cellStyle name="Millares 63 2 5 3" xfId="24755" xr:uid="{B3672806-09AD-45DA-B509-47B119488E5D}"/>
    <cellStyle name="Millares 63 2 6" xfId="18029" xr:uid="{CE1ADE71-4301-48AE-8158-9F6DD7DC3834}"/>
    <cellStyle name="Millares 63 2 6 2" xfId="26979" xr:uid="{C72AEEB4-CDF5-4718-8DB0-4681B4A9AE5D}"/>
    <cellStyle name="Millares 63 2 7" xfId="22506" xr:uid="{51948531-9111-48DB-878A-0CE75974E567}"/>
    <cellStyle name="Millares 63 3" xfId="13696" xr:uid="{E269FDB6-2184-42CB-B69D-FFAA2432FF9E}"/>
    <cellStyle name="Millares 63 3 2" xfId="14250" xr:uid="{48AB541A-E7C0-4FEE-BF44-653A084F59A2}"/>
    <cellStyle name="Millares 63 3 2 2" xfId="15367" xr:uid="{668CD21F-593C-41E7-B809-184D657EEAF1}"/>
    <cellStyle name="Millares 63 3 2 2 2" xfId="17616" xr:uid="{41F32A5D-6FE0-4FC4-A073-985885151069}"/>
    <cellStyle name="Millares 63 3 2 2 2 2" xfId="22089" xr:uid="{732C691A-4A69-4C8D-B967-92C658EACB61}"/>
    <cellStyle name="Millares 63 3 2 2 2 2 2" xfId="31039" xr:uid="{6547D1C9-C2D0-4817-AB42-4405F5A4F54A}"/>
    <cellStyle name="Millares 63 3 2 2 2 3" xfId="26566" xr:uid="{9B011725-5D5A-47E8-B330-286419563DD3}"/>
    <cellStyle name="Millares 63 3 2 2 3" xfId="19840" xr:uid="{7491B03F-9193-4649-AF9F-5EDF286093E9}"/>
    <cellStyle name="Millares 63 3 2 2 3 2" xfId="28790" xr:uid="{DA2D5365-BC54-4878-A11B-C55C556648D8}"/>
    <cellStyle name="Millares 63 3 2 2 4" xfId="24317" xr:uid="{6ACFF5A9-04B5-4206-882C-8EF1B533AA65}"/>
    <cellStyle name="Millares 63 3 2 3" xfId="16499" xr:uid="{B84DBD92-847A-453B-A1A8-D1585D3E79EB}"/>
    <cellStyle name="Millares 63 3 2 3 2" xfId="20972" xr:uid="{FE0777FE-710F-450E-BE2C-ED15D665612E}"/>
    <cellStyle name="Millares 63 3 2 3 2 2" xfId="29922" xr:uid="{EDCF3398-27B9-4275-8960-3DCA62370F24}"/>
    <cellStyle name="Millares 63 3 2 3 3" xfId="25449" xr:uid="{B6DD8449-BE3A-4BF2-BFDC-43DE0882191F}"/>
    <cellStyle name="Millares 63 3 2 4" xfId="18723" xr:uid="{277A1851-0D87-4598-AEC9-5F3B0BC2968F}"/>
    <cellStyle name="Millares 63 3 2 4 2" xfId="27673" xr:uid="{30381CCD-306D-4057-B826-6F4B4AE8A879}"/>
    <cellStyle name="Millares 63 3 2 5" xfId="23200" xr:uid="{51B9836E-BD31-4D42-8355-57FDBA5E55EB}"/>
    <cellStyle name="Millares 63 3 3" xfId="14813" xr:uid="{010AA816-6E18-4839-89B6-8EC0D81FAC61}"/>
    <cellStyle name="Millares 63 3 3 2" xfId="17062" xr:uid="{DF8F8AB6-2420-460D-92A0-E546D5E56272}"/>
    <cellStyle name="Millares 63 3 3 2 2" xfId="21535" xr:uid="{F95519EB-EAAB-4403-BEB0-A9C58591908D}"/>
    <cellStyle name="Millares 63 3 3 2 2 2" xfId="30485" xr:uid="{AB030344-263A-4BD4-BA76-2E49054BB43B}"/>
    <cellStyle name="Millares 63 3 3 2 3" xfId="26012" xr:uid="{FC81BFD8-45B6-48EA-924C-0414E735C9D4}"/>
    <cellStyle name="Millares 63 3 3 3" xfId="19286" xr:uid="{38C26DB8-98A2-4F97-90D8-0BDA3DC1F5F4}"/>
    <cellStyle name="Millares 63 3 3 3 2" xfId="28236" xr:uid="{362A161B-2E7D-4B44-B84F-4CD4C64793A0}"/>
    <cellStyle name="Millares 63 3 3 4" xfId="23763" xr:uid="{DF3A5754-7114-4B2A-843C-740CDFAD10D7}"/>
    <cellStyle name="Millares 63 3 4" xfId="15945" xr:uid="{CD05ED13-E242-4E70-9EAF-84212E546A32}"/>
    <cellStyle name="Millares 63 3 4 2" xfId="20418" xr:uid="{B1B59C7C-5B37-402A-BCD0-2D04B596D6E4}"/>
    <cellStyle name="Millares 63 3 4 2 2" xfId="29368" xr:uid="{7E7D190E-744D-4562-A926-83476BFDC94C}"/>
    <cellStyle name="Millares 63 3 4 3" xfId="24895" xr:uid="{99799BFF-53C8-41CC-A431-7C84DD5F025A}"/>
    <cellStyle name="Millares 63 3 5" xfId="18169" xr:uid="{DA9216EB-87DC-4E4C-8ECD-EDD6D0B4CBE6}"/>
    <cellStyle name="Millares 63 3 5 2" xfId="27119" xr:uid="{24D69E48-E9AD-4114-B442-104919EC71C6}"/>
    <cellStyle name="Millares 63 3 6" xfId="22646" xr:uid="{4C079BB0-5589-4B36-A5D4-28DF454C3100}"/>
    <cellStyle name="Millares 63 4" xfId="13970" xr:uid="{A078AA69-BE08-4257-AD3E-C6D32C47B634}"/>
    <cellStyle name="Millares 63 4 2" xfId="15087" xr:uid="{E3140167-C06C-483E-BFF2-E234E1C764F8}"/>
    <cellStyle name="Millares 63 4 2 2" xfId="17336" xr:uid="{E9DE183D-EB64-498B-BD11-9342956D7B12}"/>
    <cellStyle name="Millares 63 4 2 2 2" xfId="21809" xr:uid="{AA40F06B-8012-4A1A-8FE4-8988F8EA31FF}"/>
    <cellStyle name="Millares 63 4 2 2 2 2" xfId="30759" xr:uid="{E7B434D7-B516-4C8C-9556-40EA7817A297}"/>
    <cellStyle name="Millares 63 4 2 2 3" xfId="26286" xr:uid="{D819FE6C-A935-49DC-9F4E-83F3418213C4}"/>
    <cellStyle name="Millares 63 4 2 3" xfId="19560" xr:uid="{B0F8EE0E-724C-4246-9DED-6CAFEB26F85E}"/>
    <cellStyle name="Millares 63 4 2 3 2" xfId="28510" xr:uid="{E9AE4476-B765-4CCB-842B-C2A85042C38F}"/>
    <cellStyle name="Millares 63 4 2 4" xfId="24037" xr:uid="{F149663B-9E67-4E5E-B281-E6BE06490FA2}"/>
    <cellStyle name="Millares 63 4 3" xfId="16219" xr:uid="{E3B20FC5-7C38-402A-908A-D5DA4A432E0E}"/>
    <cellStyle name="Millares 63 4 3 2" xfId="20692" xr:uid="{F8EB86DA-78B9-4FE1-9E4B-1A5C19122526}"/>
    <cellStyle name="Millares 63 4 3 2 2" xfId="29642" xr:uid="{5135001A-DB8F-4E2A-8F66-F451A83D9603}"/>
    <cellStyle name="Millares 63 4 3 3" xfId="25169" xr:uid="{0E949EA8-D754-415B-90CD-F18BB3BF95F5}"/>
    <cellStyle name="Millares 63 4 4" xfId="18443" xr:uid="{84DDF621-648F-468A-95E4-31BDD5D783DC}"/>
    <cellStyle name="Millares 63 4 4 2" xfId="27393" xr:uid="{81382305-7EB2-488C-953F-4D4D99463CD7}"/>
    <cellStyle name="Millares 63 4 5" xfId="22920" xr:uid="{54C6472F-FB97-45F9-BCEF-3CFAF7E9DD9B}"/>
    <cellStyle name="Millares 63 5" xfId="14533" xr:uid="{85E49B4E-8200-43F3-B2D5-FE918D928A80}"/>
    <cellStyle name="Millares 63 5 2" xfId="16782" xr:uid="{2D6528E1-32EB-4E74-AC57-243F55BAA2F6}"/>
    <cellStyle name="Millares 63 5 2 2" xfId="21255" xr:uid="{882FC6BC-670B-4A03-8A6F-1B088BD7763A}"/>
    <cellStyle name="Millares 63 5 2 2 2" xfId="30205" xr:uid="{13EAA7E6-DB2D-4106-AC63-2AC0B487AB83}"/>
    <cellStyle name="Millares 63 5 2 3" xfId="25732" xr:uid="{0D854A9C-CCB9-4736-84BB-C9D361BDADA8}"/>
    <cellStyle name="Millares 63 5 3" xfId="19006" xr:uid="{3E64A7C4-29E6-49C6-B8A0-B8C65677206C}"/>
    <cellStyle name="Millares 63 5 3 2" xfId="27956" xr:uid="{CDECD36C-D9DA-4E42-8D14-8AA824B9B8EF}"/>
    <cellStyle name="Millares 63 5 4" xfId="23483" xr:uid="{F700E392-DDA7-462D-AE5B-BC38843AE47D}"/>
    <cellStyle name="Millares 63 6" xfId="15665" xr:uid="{BBFE4B8B-09C2-47CA-A5BB-463B3161356C}"/>
    <cellStyle name="Millares 63 6 2" xfId="20138" xr:uid="{8D9EFF0F-D706-441C-9501-27DEA91F7E95}"/>
    <cellStyle name="Millares 63 6 2 2" xfId="29088" xr:uid="{D1D35493-D812-42F3-89C0-2BF7F7586154}"/>
    <cellStyle name="Millares 63 6 3" xfId="24615" xr:uid="{3ECD6142-1F22-4A94-A728-F6C62F99BE92}"/>
    <cellStyle name="Millares 63 7" xfId="17889" xr:uid="{233F4DC9-D08B-4890-A0F8-27F17753AAB1}"/>
    <cellStyle name="Millares 63 7 2" xfId="26839" xr:uid="{D236A287-1AB1-4D41-8D20-9DE6BD4B2DB3}"/>
    <cellStyle name="Millares 63 8" xfId="22366" xr:uid="{1691DCBD-38FF-4847-99D4-31E70AFA5A42}"/>
    <cellStyle name="Millares 64" xfId="13415" xr:uid="{45AA8F92-C237-4BF9-A3BE-4BE1E47C3B35}"/>
    <cellStyle name="Millares 64 2" xfId="13555" xr:uid="{77E84173-C502-4A89-BBBC-CF5558A44E64}"/>
    <cellStyle name="Millares 64 2 2" xfId="13835" xr:uid="{19458A99-3456-4C6F-AE88-40E48B0597DF}"/>
    <cellStyle name="Millares 64 2 2 2" xfId="14389" xr:uid="{8FD203D5-5DB0-4ACC-98E6-119634B53450}"/>
    <cellStyle name="Millares 64 2 2 2 2" xfId="15506" xr:uid="{7F1F3066-A439-4A33-88AA-43B6C48EBC5B}"/>
    <cellStyle name="Millares 64 2 2 2 2 2" xfId="17755" xr:uid="{C2FC2614-8C80-4395-9DA0-E495409134BD}"/>
    <cellStyle name="Millares 64 2 2 2 2 2 2" xfId="22228" xr:uid="{0BC4B2C2-44AF-42DE-AA3D-1DC3DA4D1269}"/>
    <cellStyle name="Millares 64 2 2 2 2 2 2 2" xfId="31178" xr:uid="{E7E2C0FA-B395-476C-9E79-5C03ADA8D95E}"/>
    <cellStyle name="Millares 64 2 2 2 2 2 3" xfId="26705" xr:uid="{04ADC759-8FA6-49B5-8E8E-695ECBDA5D67}"/>
    <cellStyle name="Millares 64 2 2 2 2 3" xfId="19979" xr:uid="{5E5E58AF-4142-4B3F-B328-B00DEA123FEB}"/>
    <cellStyle name="Millares 64 2 2 2 2 3 2" xfId="28929" xr:uid="{85033095-B76A-4EA5-A30B-ACFD863E233D}"/>
    <cellStyle name="Millares 64 2 2 2 2 4" xfId="24456" xr:uid="{7199DDE9-F99C-47FA-A543-018866C3CF14}"/>
    <cellStyle name="Millares 64 2 2 2 3" xfId="16638" xr:uid="{6185D955-A799-470C-88F1-A81D9074F48F}"/>
    <cellStyle name="Millares 64 2 2 2 3 2" xfId="21111" xr:uid="{F2031668-F955-4FD9-A04C-906AA87376EA}"/>
    <cellStyle name="Millares 64 2 2 2 3 2 2" xfId="30061" xr:uid="{EFB28717-20D1-4E8D-872E-C4239F90C8C5}"/>
    <cellStyle name="Millares 64 2 2 2 3 3" xfId="25588" xr:uid="{14B4F789-6D6F-4471-A0D8-A3A7E5FFBB88}"/>
    <cellStyle name="Millares 64 2 2 2 4" xfId="18862" xr:uid="{45DC3648-4749-45B9-AA4A-C1E767DB3AF4}"/>
    <cellStyle name="Millares 64 2 2 2 4 2" xfId="27812" xr:uid="{F9E12353-6B41-4296-A075-7F07500A8A0B}"/>
    <cellStyle name="Millares 64 2 2 2 5" xfId="23339" xr:uid="{800FFECB-98DF-403B-9D86-56CBE1539420}"/>
    <cellStyle name="Millares 64 2 2 3" xfId="14952" xr:uid="{71D6A9D5-B9B5-43F5-A1FE-C9387899E463}"/>
    <cellStyle name="Millares 64 2 2 3 2" xfId="17201" xr:uid="{05A1362D-E9EA-49D8-90AC-CB754DD18316}"/>
    <cellStyle name="Millares 64 2 2 3 2 2" xfId="21674" xr:uid="{4E6AE5FD-04D7-4412-AD91-8E3569D584DE}"/>
    <cellStyle name="Millares 64 2 2 3 2 2 2" xfId="30624" xr:uid="{7ED66126-9948-4CB0-B0F1-67C8C1F12D1B}"/>
    <cellStyle name="Millares 64 2 2 3 2 3" xfId="26151" xr:uid="{9722CEA1-910D-4A0D-B50C-4C3AB80C8534}"/>
    <cellStyle name="Millares 64 2 2 3 3" xfId="19425" xr:uid="{F79A4C9B-1943-4B2A-B47F-FD53EE7434A2}"/>
    <cellStyle name="Millares 64 2 2 3 3 2" xfId="28375" xr:uid="{22E09801-FB54-4018-B9C2-688A3FE21944}"/>
    <cellStyle name="Millares 64 2 2 3 4" xfId="23902" xr:uid="{D29E303E-E529-49E8-8D27-A60A9199E468}"/>
    <cellStyle name="Millares 64 2 2 4" xfId="16084" xr:uid="{14DC8608-2C4A-4ABD-A212-8D0AFD12D340}"/>
    <cellStyle name="Millares 64 2 2 4 2" xfId="20557" xr:uid="{DA91B2AF-FFDE-4E59-9DDA-EC6ADBA39E5B}"/>
    <cellStyle name="Millares 64 2 2 4 2 2" xfId="29507" xr:uid="{B2CD04CC-E226-4CA9-818C-8669DFF9C6A7}"/>
    <cellStyle name="Millares 64 2 2 4 3" xfId="25034" xr:uid="{0B1EB0C8-46B0-4A64-820C-40B05A36D9AC}"/>
    <cellStyle name="Millares 64 2 2 5" xfId="18308" xr:uid="{5FA25AB9-4FA9-458D-86E0-A679916F3D10}"/>
    <cellStyle name="Millares 64 2 2 5 2" xfId="27258" xr:uid="{D6F29699-76D6-4604-9BFB-736E241D68F6}"/>
    <cellStyle name="Millares 64 2 2 6" xfId="22785" xr:uid="{65C9E124-CD13-48DE-9D5C-3D377344A88F}"/>
    <cellStyle name="Millares 64 2 3" xfId="14109" xr:uid="{8F16F15A-86A2-4123-8F36-368988D16FA0}"/>
    <cellStyle name="Millares 64 2 3 2" xfId="15226" xr:uid="{17592E6F-AF56-4E8C-99CB-78DFEF639D93}"/>
    <cellStyle name="Millares 64 2 3 2 2" xfId="17475" xr:uid="{0885E885-9390-4FE2-B6A0-BCF5A1E916AB}"/>
    <cellStyle name="Millares 64 2 3 2 2 2" xfId="21948" xr:uid="{46FAFF74-A92B-4BBF-8A8D-6C4416D68D75}"/>
    <cellStyle name="Millares 64 2 3 2 2 2 2" xfId="30898" xr:uid="{02322453-8221-41E8-A623-63B658329051}"/>
    <cellStyle name="Millares 64 2 3 2 2 3" xfId="26425" xr:uid="{898985B2-9333-41B2-B1DB-9F3117A06B5E}"/>
    <cellStyle name="Millares 64 2 3 2 3" xfId="19699" xr:uid="{AF18BF92-4C4E-4812-8FF8-CE491EFDCE53}"/>
    <cellStyle name="Millares 64 2 3 2 3 2" xfId="28649" xr:uid="{4FF79BED-EEE1-4141-91C0-3DE1B894BB27}"/>
    <cellStyle name="Millares 64 2 3 2 4" xfId="24176" xr:uid="{73C2E7AC-A802-40AF-895D-4F9FAE3BEDFF}"/>
    <cellStyle name="Millares 64 2 3 3" xfId="16358" xr:uid="{427B9E58-ABA1-46D5-9A72-A75403C0F763}"/>
    <cellStyle name="Millares 64 2 3 3 2" xfId="20831" xr:uid="{08E104FD-53AC-441D-BB9C-43BD182FB9A4}"/>
    <cellStyle name="Millares 64 2 3 3 2 2" xfId="29781" xr:uid="{1386D634-DD4B-44A3-BC1F-B777F48F691B}"/>
    <cellStyle name="Millares 64 2 3 3 3" xfId="25308" xr:uid="{1F13B810-4415-4E45-91A4-80F363A5237D}"/>
    <cellStyle name="Millares 64 2 3 4" xfId="18582" xr:uid="{808C3B9D-F22D-4B15-8E80-C14C27047D7A}"/>
    <cellStyle name="Millares 64 2 3 4 2" xfId="27532" xr:uid="{99A4263E-DFFE-4B12-AB7C-C6583E0128CC}"/>
    <cellStyle name="Millares 64 2 3 5" xfId="23059" xr:uid="{24C01E09-D31B-42C1-A83C-1784999A2694}"/>
    <cellStyle name="Millares 64 2 4" xfId="14672" xr:uid="{97F3BC89-478C-4FAE-86F7-6D14EFD28B9D}"/>
    <cellStyle name="Millares 64 2 4 2" xfId="16921" xr:uid="{E799ED75-F366-4EC5-A51A-C756B9C3AD81}"/>
    <cellStyle name="Millares 64 2 4 2 2" xfId="21394" xr:uid="{400A8531-8629-4BCB-91E3-CA3780867903}"/>
    <cellStyle name="Millares 64 2 4 2 2 2" xfId="30344" xr:uid="{127944BE-8E00-4891-8878-C1C286EDF7B8}"/>
    <cellStyle name="Millares 64 2 4 2 3" xfId="25871" xr:uid="{15F5E480-CAD8-4F2E-831C-B4FB9FE73F4B}"/>
    <cellStyle name="Millares 64 2 4 3" xfId="19145" xr:uid="{18BED605-2A34-4375-A7F3-C5CF2528AA55}"/>
    <cellStyle name="Millares 64 2 4 3 2" xfId="28095" xr:uid="{80FF07AA-5F3E-46E5-89B9-CF3308462713}"/>
    <cellStyle name="Millares 64 2 4 4" xfId="23622" xr:uid="{175A8A8F-7694-4099-9C44-68003DD7D7BA}"/>
    <cellStyle name="Millares 64 2 5" xfId="15804" xr:uid="{638B9BB5-2060-4219-AA31-1271B7D0258D}"/>
    <cellStyle name="Millares 64 2 5 2" xfId="20277" xr:uid="{BC02916B-4631-4499-919F-47C3C7BF9B5A}"/>
    <cellStyle name="Millares 64 2 5 2 2" xfId="29227" xr:uid="{C6AEA3B4-B3E2-433B-88ED-1AF55D77073A}"/>
    <cellStyle name="Millares 64 2 5 3" xfId="24754" xr:uid="{69F7DD6A-D2A3-463A-B573-A92197562C95}"/>
    <cellStyle name="Millares 64 2 6" xfId="18028" xr:uid="{7B42B890-7DBE-4089-8C76-52716E113A2C}"/>
    <cellStyle name="Millares 64 2 6 2" xfId="26978" xr:uid="{DF595C08-742C-4818-B7B3-0E08E04B00A3}"/>
    <cellStyle name="Millares 64 2 7" xfId="22505" xr:uid="{E690A5C0-AA74-4874-B6DA-9303EC82422D}"/>
    <cellStyle name="Millares 64 3" xfId="13695" xr:uid="{11BE7E54-553E-4314-972F-E539B3584F3D}"/>
    <cellStyle name="Millares 64 3 2" xfId="14249" xr:uid="{B0BE7A85-04B5-4BEC-A9A9-F90CC9D09D6A}"/>
    <cellStyle name="Millares 64 3 2 2" xfId="15366" xr:uid="{2766D51C-5634-4F38-B7FD-FCC29FA11F05}"/>
    <cellStyle name="Millares 64 3 2 2 2" xfId="17615" xr:uid="{A005C86C-0605-4A06-8005-D86EE3D06EA4}"/>
    <cellStyle name="Millares 64 3 2 2 2 2" xfId="22088" xr:uid="{07968250-3EFF-43FB-B2DD-046285AC5C9B}"/>
    <cellStyle name="Millares 64 3 2 2 2 2 2" xfId="31038" xr:uid="{00F71C98-0D85-4151-96F9-88A7434FB500}"/>
    <cellStyle name="Millares 64 3 2 2 2 3" xfId="26565" xr:uid="{F726DD7E-5535-4EC5-9170-4895712F50E4}"/>
    <cellStyle name="Millares 64 3 2 2 3" xfId="19839" xr:uid="{C2E850A0-27D2-4070-8EB3-249291BB08EB}"/>
    <cellStyle name="Millares 64 3 2 2 3 2" xfId="28789" xr:uid="{D124B0AC-921B-4998-8172-E45A5E021CFB}"/>
    <cellStyle name="Millares 64 3 2 2 4" xfId="24316" xr:uid="{B63626CA-C4CB-4421-A730-58893010FACE}"/>
    <cellStyle name="Millares 64 3 2 3" xfId="16498" xr:uid="{5474CF39-FF31-4692-97E7-4A93DA993AE2}"/>
    <cellStyle name="Millares 64 3 2 3 2" xfId="20971" xr:uid="{61753B75-442F-4453-8B85-9FD12580149E}"/>
    <cellStyle name="Millares 64 3 2 3 2 2" xfId="29921" xr:uid="{8DD02E53-98D5-4549-9B59-A21540548F22}"/>
    <cellStyle name="Millares 64 3 2 3 3" xfId="25448" xr:uid="{F95A5EAC-BC65-42BC-A159-A38CF1CD35D2}"/>
    <cellStyle name="Millares 64 3 2 4" xfId="18722" xr:uid="{BB2190A2-A0EE-4B53-8F65-A15694F23695}"/>
    <cellStyle name="Millares 64 3 2 4 2" xfId="27672" xr:uid="{274B8FF0-FF9A-4331-A199-412E91E7CDBB}"/>
    <cellStyle name="Millares 64 3 2 5" xfId="23199" xr:uid="{95799367-3E33-47A8-BA00-D28A6C886914}"/>
    <cellStyle name="Millares 64 3 3" xfId="14812" xr:uid="{8BE17C97-9AE1-4046-B0C8-D981EB59C99D}"/>
    <cellStyle name="Millares 64 3 3 2" xfId="17061" xr:uid="{61AEF31A-97CD-4033-8C2E-29B113267128}"/>
    <cellStyle name="Millares 64 3 3 2 2" xfId="21534" xr:uid="{9AF3BDBD-0234-4657-9B1F-352C37F42E1C}"/>
    <cellStyle name="Millares 64 3 3 2 2 2" xfId="30484" xr:uid="{4444375E-243B-4049-BD53-E2E6A406EE0E}"/>
    <cellStyle name="Millares 64 3 3 2 3" xfId="26011" xr:uid="{B3A21072-E496-44FF-B6B2-F9E12C92C582}"/>
    <cellStyle name="Millares 64 3 3 3" xfId="19285" xr:uid="{3FF9176E-7EFA-44D0-9F36-0D97298D07F6}"/>
    <cellStyle name="Millares 64 3 3 3 2" xfId="28235" xr:uid="{71D4E03F-D1F4-4F2F-9F5F-A6B31E02868E}"/>
    <cellStyle name="Millares 64 3 3 4" xfId="23762" xr:uid="{7937269B-6CC3-4D26-9C93-66C21087BA80}"/>
    <cellStyle name="Millares 64 3 4" xfId="15944" xr:uid="{90F4CD91-F23B-44BA-93D8-3AA4525B1920}"/>
    <cellStyle name="Millares 64 3 4 2" xfId="20417" xr:uid="{DCB5D1D7-E3CB-4F6D-8C5E-4334104D7EAE}"/>
    <cellStyle name="Millares 64 3 4 2 2" xfId="29367" xr:uid="{4E616EDF-4F99-41C2-937D-A540FAD9C6C7}"/>
    <cellStyle name="Millares 64 3 4 3" xfId="24894" xr:uid="{ABA27290-0491-47E5-ADE8-0834CAE5EDB2}"/>
    <cellStyle name="Millares 64 3 5" xfId="18168" xr:uid="{C5C3F7CE-22E8-4C27-9405-92DBA3D5289F}"/>
    <cellStyle name="Millares 64 3 5 2" xfId="27118" xr:uid="{B423B06A-DF82-48CA-A0B3-BB226ADFA91A}"/>
    <cellStyle name="Millares 64 3 6" xfId="22645" xr:uid="{A4C3236C-FB8F-4DFC-A56B-0C5635F79319}"/>
    <cellStyle name="Millares 64 4" xfId="13969" xr:uid="{41A0B852-1AAF-483A-9962-B8841D2C70B9}"/>
    <cellStyle name="Millares 64 4 2" xfId="15086" xr:uid="{644F7820-3247-4062-B54F-829DFEF201F8}"/>
    <cellStyle name="Millares 64 4 2 2" xfId="17335" xr:uid="{FA195667-2ECA-4BB1-ADD6-7EDD3FAB295C}"/>
    <cellStyle name="Millares 64 4 2 2 2" xfId="21808" xr:uid="{08BC2359-0AD2-45A9-9E28-D6E02BF2B581}"/>
    <cellStyle name="Millares 64 4 2 2 2 2" xfId="30758" xr:uid="{5A5AAA85-9BB7-416D-8377-123202FF8917}"/>
    <cellStyle name="Millares 64 4 2 2 3" xfId="26285" xr:uid="{4E3F31F1-377C-4095-91D1-931633FA6090}"/>
    <cellStyle name="Millares 64 4 2 3" xfId="19559" xr:uid="{5B55DC4D-11F2-44D9-8E3B-9C7573BED269}"/>
    <cellStyle name="Millares 64 4 2 3 2" xfId="28509" xr:uid="{7DD75DE7-1F23-4A7C-A84D-94D4505397DB}"/>
    <cellStyle name="Millares 64 4 2 4" xfId="24036" xr:uid="{FF660DEE-C77B-4504-94FD-E4E958012C23}"/>
    <cellStyle name="Millares 64 4 3" xfId="16218" xr:uid="{765D550D-C021-4DC5-8989-8FB7E8531F75}"/>
    <cellStyle name="Millares 64 4 3 2" xfId="20691" xr:uid="{0C62BC08-776E-483A-BB91-FA91655881EE}"/>
    <cellStyle name="Millares 64 4 3 2 2" xfId="29641" xr:uid="{EF53B99C-9CA1-4540-8A2F-41C6F34DDE7E}"/>
    <cellStyle name="Millares 64 4 3 3" xfId="25168" xr:uid="{D9CD6762-38C5-476D-BE59-FEF485B6E324}"/>
    <cellStyle name="Millares 64 4 4" xfId="18442" xr:uid="{1BA2CAC2-75CC-4F6B-9BCC-A663CC8290A7}"/>
    <cellStyle name="Millares 64 4 4 2" xfId="27392" xr:uid="{83AE552C-BF67-4467-8688-824F2C18E03C}"/>
    <cellStyle name="Millares 64 4 5" xfId="22919" xr:uid="{F134C254-A2B2-4A4A-9E41-C0C0E20CE754}"/>
    <cellStyle name="Millares 64 5" xfId="14532" xr:uid="{D60A5B7C-331F-49C5-8F80-B1C46B3A2AC8}"/>
    <cellStyle name="Millares 64 5 2" xfId="16781" xr:uid="{1DC65872-7A8D-4022-9770-14879819EF1F}"/>
    <cellStyle name="Millares 64 5 2 2" xfId="21254" xr:uid="{FA5083AC-B3D6-482A-BED1-8D1246490955}"/>
    <cellStyle name="Millares 64 5 2 2 2" xfId="30204" xr:uid="{BDEFDDAA-53ED-428A-A234-7CD8382963F0}"/>
    <cellStyle name="Millares 64 5 2 3" xfId="25731" xr:uid="{B047A83C-E992-4686-8861-13497D71E823}"/>
    <cellStyle name="Millares 64 5 3" xfId="19005" xr:uid="{9C46226F-5F19-446F-A0EC-13587476BA64}"/>
    <cellStyle name="Millares 64 5 3 2" xfId="27955" xr:uid="{7941C3E9-2683-4F51-ADF6-61F62902C6A7}"/>
    <cellStyle name="Millares 64 5 4" xfId="23482" xr:uid="{2A703B7A-0978-48F4-ADFE-454A75672311}"/>
    <cellStyle name="Millares 64 6" xfId="15664" xr:uid="{C5011CBD-41FC-4FF0-8BCC-B6453C326A4D}"/>
    <cellStyle name="Millares 64 6 2" xfId="20137" xr:uid="{F98B2B22-0212-4A8D-87ED-0630A93BCCC3}"/>
    <cellStyle name="Millares 64 6 2 2" xfId="29087" xr:uid="{FA96F0BD-B98E-4096-8310-27B7947A7480}"/>
    <cellStyle name="Millares 64 6 3" xfId="24614" xr:uid="{E609ABDD-B1A5-488E-B201-46BDE3CCAE35}"/>
    <cellStyle name="Millares 64 7" xfId="17888" xr:uid="{2AEB0353-E9B5-4116-A61C-3E65C0A25A84}"/>
    <cellStyle name="Millares 64 7 2" xfId="26838" xr:uid="{68782B6E-7471-46FE-8D93-B51803DC859A}"/>
    <cellStyle name="Millares 64 8" xfId="22365" xr:uid="{B8B1B00F-A0EF-4803-BAE6-DE25D2780176}"/>
    <cellStyle name="Millares 65" xfId="13408" xr:uid="{D17ABC06-4F36-4EFE-B3C9-330F02D5E273}"/>
    <cellStyle name="Millares 65 2" xfId="13548" xr:uid="{110C60BE-3B76-4434-B0F2-32ABF96E26D2}"/>
    <cellStyle name="Millares 65 2 2" xfId="13828" xr:uid="{841D0FC5-B893-4973-9A40-B087B45409EA}"/>
    <cellStyle name="Millares 65 2 2 2" xfId="14382" xr:uid="{FC4AF7A8-E087-4D62-B2D8-DF101FCC86BA}"/>
    <cellStyle name="Millares 65 2 2 2 2" xfId="15499" xr:uid="{B9F2BF57-4C29-43DC-B6C9-03541B3A6DBD}"/>
    <cellStyle name="Millares 65 2 2 2 2 2" xfId="17748" xr:uid="{2B18BFD4-CEFE-4BEE-8679-60722C243D74}"/>
    <cellStyle name="Millares 65 2 2 2 2 2 2" xfId="22221" xr:uid="{06579759-C8E4-4C80-AD94-FC4004B65CFA}"/>
    <cellStyle name="Millares 65 2 2 2 2 2 2 2" xfId="31171" xr:uid="{AE8716A8-CE1D-4126-A720-A04B0E4AC1B6}"/>
    <cellStyle name="Millares 65 2 2 2 2 2 3" xfId="26698" xr:uid="{EEF2AE74-1B98-447D-ACAA-B4C90AC8D9D7}"/>
    <cellStyle name="Millares 65 2 2 2 2 3" xfId="19972" xr:uid="{F949CD8C-2342-4DEC-8BDD-A0822204C2AD}"/>
    <cellStyle name="Millares 65 2 2 2 2 3 2" xfId="28922" xr:uid="{AA2361E3-4664-4DB2-8BCA-7009015CD414}"/>
    <cellStyle name="Millares 65 2 2 2 2 4" xfId="24449" xr:uid="{CE48513D-8125-406E-92AF-568AA7DA878A}"/>
    <cellStyle name="Millares 65 2 2 2 3" xfId="16631" xr:uid="{CD5F549A-DC9A-4FFE-B376-18E8D847743A}"/>
    <cellStyle name="Millares 65 2 2 2 3 2" xfId="21104" xr:uid="{2C3AD138-C68E-426E-B7A5-30AB19E22F38}"/>
    <cellStyle name="Millares 65 2 2 2 3 2 2" xfId="30054" xr:uid="{4209616E-98F3-4DBA-9F2D-C90E8B2F0400}"/>
    <cellStyle name="Millares 65 2 2 2 3 3" xfId="25581" xr:uid="{ECE16BF0-A8E4-422A-BB33-B67AE1DA889B}"/>
    <cellStyle name="Millares 65 2 2 2 4" xfId="18855" xr:uid="{D81E1E0D-557D-49BC-8F48-B3ADE29811B9}"/>
    <cellStyle name="Millares 65 2 2 2 4 2" xfId="27805" xr:uid="{CFFC343E-FEE5-4087-986C-4136D098D73E}"/>
    <cellStyle name="Millares 65 2 2 2 5" xfId="23332" xr:uid="{A400D84E-3D21-4FF1-8818-72A681B8F4DA}"/>
    <cellStyle name="Millares 65 2 2 3" xfId="14945" xr:uid="{C64A6C5A-9034-4E64-9C82-03DC34E66748}"/>
    <cellStyle name="Millares 65 2 2 3 2" xfId="17194" xr:uid="{65647978-7848-4DC5-93EF-CE92393F1174}"/>
    <cellStyle name="Millares 65 2 2 3 2 2" xfId="21667" xr:uid="{939E3B29-EE53-4A33-B0C9-76CF779FAFF1}"/>
    <cellStyle name="Millares 65 2 2 3 2 2 2" xfId="30617" xr:uid="{CB444E60-3282-4E0D-B671-5DE64EA41B60}"/>
    <cellStyle name="Millares 65 2 2 3 2 3" xfId="26144" xr:uid="{340A40B2-6866-40D6-B7F8-90154198468E}"/>
    <cellStyle name="Millares 65 2 2 3 3" xfId="19418" xr:uid="{5AB69EF7-BA3B-40F7-9D55-A5A69D26734C}"/>
    <cellStyle name="Millares 65 2 2 3 3 2" xfId="28368" xr:uid="{49243431-C225-478C-9DF1-1CD3D0C9BB9B}"/>
    <cellStyle name="Millares 65 2 2 3 4" xfId="23895" xr:uid="{A6FDE306-52EF-4C4D-8134-0732B20BF420}"/>
    <cellStyle name="Millares 65 2 2 4" xfId="16077" xr:uid="{C1C4E365-C11E-48A3-8125-BD9148D73951}"/>
    <cellStyle name="Millares 65 2 2 4 2" xfId="20550" xr:uid="{315A3432-85B7-426D-A658-6529959BBB7C}"/>
    <cellStyle name="Millares 65 2 2 4 2 2" xfId="29500" xr:uid="{317FF457-A4F5-45E2-B153-7849FAD14BB2}"/>
    <cellStyle name="Millares 65 2 2 4 3" xfId="25027" xr:uid="{DDEA308A-ECE6-488D-AB64-5997D60FFCA7}"/>
    <cellStyle name="Millares 65 2 2 5" xfId="18301" xr:uid="{4326F61C-4B7A-4489-8281-6EB2534434E6}"/>
    <cellStyle name="Millares 65 2 2 5 2" xfId="27251" xr:uid="{2DFA7895-3C89-4613-B7D3-F7B898048570}"/>
    <cellStyle name="Millares 65 2 2 6" xfId="22778" xr:uid="{D4225585-1B50-4BB3-88F1-79A3EE009D94}"/>
    <cellStyle name="Millares 65 2 3" xfId="14102" xr:uid="{6F21596D-6BC1-4C02-9BF6-1CB5BD2D27FE}"/>
    <cellStyle name="Millares 65 2 3 2" xfId="15219" xr:uid="{FEFBFFAA-BF25-4749-A6FA-E9A8875CC566}"/>
    <cellStyle name="Millares 65 2 3 2 2" xfId="17468" xr:uid="{9165D083-72E4-4D67-BFC0-6C260CB403E5}"/>
    <cellStyle name="Millares 65 2 3 2 2 2" xfId="21941" xr:uid="{DE5C339C-95A6-4F95-958E-D6DB5D1AD0A3}"/>
    <cellStyle name="Millares 65 2 3 2 2 2 2" xfId="30891" xr:uid="{DF8C0073-93AF-4157-A0B3-852F277763E8}"/>
    <cellStyle name="Millares 65 2 3 2 2 3" xfId="26418" xr:uid="{9D40F93F-1A98-47B0-BAFF-7A6E7D516858}"/>
    <cellStyle name="Millares 65 2 3 2 3" xfId="19692" xr:uid="{BC8649DF-927C-4C51-B36C-6A486BACF642}"/>
    <cellStyle name="Millares 65 2 3 2 3 2" xfId="28642" xr:uid="{4A163DC7-5AD9-4893-A7A8-280326475459}"/>
    <cellStyle name="Millares 65 2 3 2 4" xfId="24169" xr:uid="{933A03A3-1981-40AD-9D94-8A5AE57B1197}"/>
    <cellStyle name="Millares 65 2 3 3" xfId="16351" xr:uid="{F2BE9EA6-AD2A-4B62-A8E9-9DE70FAAA9CD}"/>
    <cellStyle name="Millares 65 2 3 3 2" xfId="20824" xr:uid="{5912748A-1EC9-4F5A-AED2-7D03B8376A63}"/>
    <cellStyle name="Millares 65 2 3 3 2 2" xfId="29774" xr:uid="{2D581EFF-033E-4E7A-9694-F3EBBDDD2DBA}"/>
    <cellStyle name="Millares 65 2 3 3 3" xfId="25301" xr:uid="{3B11D034-BEBC-4F1A-A609-D6B79A9835EC}"/>
    <cellStyle name="Millares 65 2 3 4" xfId="18575" xr:uid="{F41B5CB9-C227-4285-A0AA-030F0DE002C5}"/>
    <cellStyle name="Millares 65 2 3 4 2" xfId="27525" xr:uid="{21D26C52-4F75-4BE6-9C5E-F38E4575788C}"/>
    <cellStyle name="Millares 65 2 3 5" xfId="23052" xr:uid="{58892B5C-952C-40AE-8931-2FAEB77B29FA}"/>
    <cellStyle name="Millares 65 2 4" xfId="14665" xr:uid="{BDA0612A-B2BF-4CD4-AC97-8A3A9B452517}"/>
    <cellStyle name="Millares 65 2 4 2" xfId="16914" xr:uid="{7DD3B437-2562-431F-9D8E-4763225AC377}"/>
    <cellStyle name="Millares 65 2 4 2 2" xfId="21387" xr:uid="{CFB1A179-26CE-4EE0-83D7-3D53115D97F8}"/>
    <cellStyle name="Millares 65 2 4 2 2 2" xfId="30337" xr:uid="{94D0B177-8D25-49ED-97FE-DFB800ADBF7D}"/>
    <cellStyle name="Millares 65 2 4 2 3" xfId="25864" xr:uid="{E7ADC0EE-742A-4639-8DB6-1745E796AF10}"/>
    <cellStyle name="Millares 65 2 4 3" xfId="19138" xr:uid="{6E51A02F-67B4-4453-846A-AC086D5F121E}"/>
    <cellStyle name="Millares 65 2 4 3 2" xfId="28088" xr:uid="{5B92FAFF-6046-4335-82B3-201D09DFB476}"/>
    <cellStyle name="Millares 65 2 4 4" xfId="23615" xr:uid="{5110900E-115C-49BE-90C3-BD9506F232D4}"/>
    <cellStyle name="Millares 65 2 5" xfId="15797" xr:uid="{710AF125-D892-4EB5-ABC8-61AB6F42E80B}"/>
    <cellStyle name="Millares 65 2 5 2" xfId="20270" xr:uid="{FC58C3E9-0129-41F9-9118-4BB347970F37}"/>
    <cellStyle name="Millares 65 2 5 2 2" xfId="29220" xr:uid="{F8059DE6-FB9A-447F-929B-13AA2A09B572}"/>
    <cellStyle name="Millares 65 2 5 3" xfId="24747" xr:uid="{CEECBFB4-5ABD-4E8B-93BC-1720E8E1931E}"/>
    <cellStyle name="Millares 65 2 6" xfId="18021" xr:uid="{742677D7-7B0D-4E70-89B4-7C40F522F79E}"/>
    <cellStyle name="Millares 65 2 6 2" xfId="26971" xr:uid="{A56FD403-44B9-4D6E-9E1E-AC86DC355A2F}"/>
    <cellStyle name="Millares 65 2 7" xfId="22498" xr:uid="{1B89E21F-E997-49E8-B57A-400DF90DE11E}"/>
    <cellStyle name="Millares 65 3" xfId="13688" xr:uid="{44D60DAA-0CB7-4500-B096-02581483B541}"/>
    <cellStyle name="Millares 65 3 2" xfId="14242" xr:uid="{4288F187-423F-4BA2-841B-367269A6CB38}"/>
    <cellStyle name="Millares 65 3 2 2" xfId="15359" xr:uid="{6F6594A1-1A8B-42A9-B6AB-DA29F803B95B}"/>
    <cellStyle name="Millares 65 3 2 2 2" xfId="17608" xr:uid="{98CB4442-E3C5-420F-83CF-6A6754BFE859}"/>
    <cellStyle name="Millares 65 3 2 2 2 2" xfId="22081" xr:uid="{6B6FC9B0-D230-45BD-A06A-44049C0D0FE8}"/>
    <cellStyle name="Millares 65 3 2 2 2 2 2" xfId="31031" xr:uid="{A4760E4C-55A0-493D-8F5C-AAECCE44423E}"/>
    <cellStyle name="Millares 65 3 2 2 2 3" xfId="26558" xr:uid="{E4534853-0D66-4A7B-A7A7-E95D426F47E4}"/>
    <cellStyle name="Millares 65 3 2 2 3" xfId="19832" xr:uid="{71268C94-3C91-4FBE-95CB-05A3F4157BF1}"/>
    <cellStyle name="Millares 65 3 2 2 3 2" xfId="28782" xr:uid="{922D51D0-115F-4D8D-860C-7F23D4E23FEA}"/>
    <cellStyle name="Millares 65 3 2 2 4" xfId="24309" xr:uid="{E003E611-AB4A-4F17-B39E-74D24179651E}"/>
    <cellStyle name="Millares 65 3 2 3" xfId="16491" xr:uid="{29FD7249-F227-4075-9541-394012C88B65}"/>
    <cellStyle name="Millares 65 3 2 3 2" xfId="20964" xr:uid="{09CF043F-290F-4E66-8052-A2D32E14AADC}"/>
    <cellStyle name="Millares 65 3 2 3 2 2" xfId="29914" xr:uid="{BF90CA79-F40F-4670-9D78-5DDAAB2349B7}"/>
    <cellStyle name="Millares 65 3 2 3 3" xfId="25441" xr:uid="{EC62BADA-575D-4695-B464-46D5D9C457CC}"/>
    <cellStyle name="Millares 65 3 2 4" xfId="18715" xr:uid="{EDF94F6C-7C26-4988-996B-30105775398E}"/>
    <cellStyle name="Millares 65 3 2 4 2" xfId="27665" xr:uid="{0CC17024-5D4C-402A-93D8-9FC0A1B09F6C}"/>
    <cellStyle name="Millares 65 3 2 5" xfId="23192" xr:uid="{003AEB2E-9510-44ED-95EA-E3A94D38E8BB}"/>
    <cellStyle name="Millares 65 3 3" xfId="14805" xr:uid="{C5D01BF0-3039-41A1-9A12-FA1B0229739E}"/>
    <cellStyle name="Millares 65 3 3 2" xfId="17054" xr:uid="{989147CB-F690-4CB9-B3FA-D1ADC4DF2673}"/>
    <cellStyle name="Millares 65 3 3 2 2" xfId="21527" xr:uid="{007216CB-C660-4E26-BD39-E2391D34DB24}"/>
    <cellStyle name="Millares 65 3 3 2 2 2" xfId="30477" xr:uid="{C50A76E7-EC39-405A-8ABD-3AD3E0337F19}"/>
    <cellStyle name="Millares 65 3 3 2 3" xfId="26004" xr:uid="{3861B70C-7158-46B8-96D8-C6476CF0C964}"/>
    <cellStyle name="Millares 65 3 3 3" xfId="19278" xr:uid="{AE1EAF75-9084-488B-962C-26F3B116B867}"/>
    <cellStyle name="Millares 65 3 3 3 2" xfId="28228" xr:uid="{7C4E3248-D284-4E95-84EE-E3E33522DE2B}"/>
    <cellStyle name="Millares 65 3 3 4" xfId="23755" xr:uid="{33B48D4C-B83F-4FC9-9AD6-18B636B12688}"/>
    <cellStyle name="Millares 65 3 4" xfId="15937" xr:uid="{41ECBA20-AD35-42B0-9E42-DB4401263703}"/>
    <cellStyle name="Millares 65 3 4 2" xfId="20410" xr:uid="{1968A286-1A15-406F-9B49-2C2DF63E5BE1}"/>
    <cellStyle name="Millares 65 3 4 2 2" xfId="29360" xr:uid="{A5E0944B-375F-42E9-92A3-9513A3B62C37}"/>
    <cellStyle name="Millares 65 3 4 3" xfId="24887" xr:uid="{2B5E5A87-913D-4F6D-9716-9910D8D78C17}"/>
    <cellStyle name="Millares 65 3 5" xfId="18161" xr:uid="{5F38EABF-6C7B-41E7-9DAB-82454807350B}"/>
    <cellStyle name="Millares 65 3 5 2" xfId="27111" xr:uid="{37E5D0F0-6946-4B95-A4F8-417B2DCE47D5}"/>
    <cellStyle name="Millares 65 3 6" xfId="22638" xr:uid="{7D2C7746-4ABE-4513-9FB6-7732FCF92E3E}"/>
    <cellStyle name="Millares 65 4" xfId="13962" xr:uid="{5DE2B62E-2FB0-4B30-AC6C-D423EB991617}"/>
    <cellStyle name="Millares 65 4 2" xfId="15079" xr:uid="{47D756B8-E002-4FAA-824B-4A3DC3DA7663}"/>
    <cellStyle name="Millares 65 4 2 2" xfId="17328" xr:uid="{5D2EF09C-3039-4045-BE11-DD4D656A23BF}"/>
    <cellStyle name="Millares 65 4 2 2 2" xfId="21801" xr:uid="{FF21D4D2-1236-4F40-AAED-6C3857566999}"/>
    <cellStyle name="Millares 65 4 2 2 2 2" xfId="30751" xr:uid="{FF24847C-0BB9-4C85-8311-B08C1168B9AD}"/>
    <cellStyle name="Millares 65 4 2 2 3" xfId="26278" xr:uid="{6B5BB1B8-B96E-465F-8251-01EFB9F98F58}"/>
    <cellStyle name="Millares 65 4 2 3" xfId="19552" xr:uid="{5A6FBF73-C698-429E-9DF7-A60C26C5DAB5}"/>
    <cellStyle name="Millares 65 4 2 3 2" xfId="28502" xr:uid="{61C7BA6E-B296-4C25-81F3-DAF2F6982DE3}"/>
    <cellStyle name="Millares 65 4 2 4" xfId="24029" xr:uid="{625CB707-150F-4AE4-BCAC-027368FDA7C2}"/>
    <cellStyle name="Millares 65 4 3" xfId="16211" xr:uid="{B8797900-85DA-4322-B6BE-E0198B5DCC6B}"/>
    <cellStyle name="Millares 65 4 3 2" xfId="20684" xr:uid="{E2EA5940-F830-41A4-B6F5-A378AEC2B2B0}"/>
    <cellStyle name="Millares 65 4 3 2 2" xfId="29634" xr:uid="{0D1C8F2D-CA46-4BD5-8239-43BD3C166B1F}"/>
    <cellStyle name="Millares 65 4 3 3" xfId="25161" xr:uid="{679DEDD0-BEBB-4DD9-B914-D95819EA4D87}"/>
    <cellStyle name="Millares 65 4 4" xfId="18435" xr:uid="{5A30A2C7-3A77-49DD-87CF-3FE2F00D44A5}"/>
    <cellStyle name="Millares 65 4 4 2" xfId="27385" xr:uid="{7516E556-A320-46A8-809F-018A6D9E4E5D}"/>
    <cellStyle name="Millares 65 4 5" xfId="22912" xr:uid="{D0A0A683-9CEE-4E1D-A8D6-937899CBC245}"/>
    <cellStyle name="Millares 65 5" xfId="14525" xr:uid="{62EDE20C-CC47-4DB0-B8E9-5B0DCD592D6D}"/>
    <cellStyle name="Millares 65 5 2" xfId="16774" xr:uid="{C35F67AB-E1A6-4637-AE5F-F45CE0AE2E8D}"/>
    <cellStyle name="Millares 65 5 2 2" xfId="21247" xr:uid="{44134DBC-760D-4B41-86E0-6B13FC283BED}"/>
    <cellStyle name="Millares 65 5 2 2 2" xfId="30197" xr:uid="{4E7D779F-2D34-40CF-ACBA-D328772F48E7}"/>
    <cellStyle name="Millares 65 5 2 3" xfId="25724" xr:uid="{651935D0-6761-4B65-BC1F-14E2B718AFA3}"/>
    <cellStyle name="Millares 65 5 3" xfId="18998" xr:uid="{973D6AB7-3C98-457D-AA99-B121244A3686}"/>
    <cellStyle name="Millares 65 5 3 2" xfId="27948" xr:uid="{936AF6B3-F248-4293-8D3D-E239D59B4918}"/>
    <cellStyle name="Millares 65 5 4" xfId="23475" xr:uid="{4308C0F0-D02D-412A-8F1C-B3D45E122E7D}"/>
    <cellStyle name="Millares 65 6" xfId="15657" xr:uid="{AFA467C6-57C9-4198-AD0C-F41F3408CA72}"/>
    <cellStyle name="Millares 65 6 2" xfId="20130" xr:uid="{B42A54F0-8E56-484B-B70F-C45FB798C3A9}"/>
    <cellStyle name="Millares 65 6 2 2" xfId="29080" xr:uid="{40A1FF3C-530E-4235-BB12-4E656C6B4035}"/>
    <cellStyle name="Millares 65 6 3" xfId="24607" xr:uid="{73CEEC45-FF68-42ED-B385-B46D211FB7ED}"/>
    <cellStyle name="Millares 65 7" xfId="17881" xr:uid="{DF00EE38-A877-4018-9BD9-4775B00A4B30}"/>
    <cellStyle name="Millares 65 7 2" xfId="26831" xr:uid="{28787CCB-1DA5-49C8-B62A-4CB1FFA18CB0}"/>
    <cellStyle name="Millares 65 8" xfId="22358" xr:uid="{59C70E9E-BE99-4F9F-91E5-4E3B535C3BB2}"/>
    <cellStyle name="Millares 66" xfId="13411" xr:uid="{315E3A90-A8D5-4E50-8B50-09D95273B8C8}"/>
    <cellStyle name="Millares 66 2" xfId="13551" xr:uid="{31AEF0D2-9858-43A2-BB47-5D8C52CF5BF2}"/>
    <cellStyle name="Millares 66 2 2" xfId="13831" xr:uid="{79E05AF9-F472-4A17-BEBC-2C09FE749A5A}"/>
    <cellStyle name="Millares 66 2 2 2" xfId="14385" xr:uid="{13FBC26F-EC30-4F09-BC77-5D4CBD61F393}"/>
    <cellStyle name="Millares 66 2 2 2 2" xfId="15502" xr:uid="{1F8D40C7-AE59-4B46-9690-64BE64205595}"/>
    <cellStyle name="Millares 66 2 2 2 2 2" xfId="17751" xr:uid="{7D095AE8-B59E-4F07-9A5F-C178C56C6D52}"/>
    <cellStyle name="Millares 66 2 2 2 2 2 2" xfId="22224" xr:uid="{46D3260B-BAFC-45A2-A14A-2A6AC94F62A7}"/>
    <cellStyle name="Millares 66 2 2 2 2 2 2 2" xfId="31174" xr:uid="{49631FDC-8F3E-49FE-9BC7-854A28E1D4B6}"/>
    <cellStyle name="Millares 66 2 2 2 2 2 3" xfId="26701" xr:uid="{861A2AC8-58E3-483D-9834-4DE29D82A446}"/>
    <cellStyle name="Millares 66 2 2 2 2 3" xfId="19975" xr:uid="{46E25C43-4B88-4B06-84E6-B1D152A5FCFD}"/>
    <cellStyle name="Millares 66 2 2 2 2 3 2" xfId="28925" xr:uid="{C6EEF248-4B70-4FC7-B88F-E4EC2289CFA9}"/>
    <cellStyle name="Millares 66 2 2 2 2 4" xfId="24452" xr:uid="{B8C05D42-BF11-4020-9045-5B6CFB7DA8F6}"/>
    <cellStyle name="Millares 66 2 2 2 3" xfId="16634" xr:uid="{D288307D-CD75-4276-9345-759B483F7F29}"/>
    <cellStyle name="Millares 66 2 2 2 3 2" xfId="21107" xr:uid="{03602A8F-5940-4611-A4FD-F966D50E8C00}"/>
    <cellStyle name="Millares 66 2 2 2 3 2 2" xfId="30057" xr:uid="{4FE91160-4490-4F59-8F09-B85680184F03}"/>
    <cellStyle name="Millares 66 2 2 2 3 3" xfId="25584" xr:uid="{742C5EAE-21B7-4FEA-9FC2-3321D3BA1CDC}"/>
    <cellStyle name="Millares 66 2 2 2 4" xfId="18858" xr:uid="{967393AE-70E3-4610-A940-0E211DF8782A}"/>
    <cellStyle name="Millares 66 2 2 2 4 2" xfId="27808" xr:uid="{E05D0FCA-FBFF-4E3F-ADF5-F2110D2725B8}"/>
    <cellStyle name="Millares 66 2 2 2 5" xfId="23335" xr:uid="{8DA29DC7-7827-47B0-879A-867F33BBDBBB}"/>
    <cellStyle name="Millares 66 2 2 3" xfId="14948" xr:uid="{A2007DBB-3170-4425-AD82-01FB987083B1}"/>
    <cellStyle name="Millares 66 2 2 3 2" xfId="17197" xr:uid="{A75B9008-4592-41E3-85CB-99E671550178}"/>
    <cellStyle name="Millares 66 2 2 3 2 2" xfId="21670" xr:uid="{682BEAE0-FA7E-4116-B9C2-AC47BA85E200}"/>
    <cellStyle name="Millares 66 2 2 3 2 2 2" xfId="30620" xr:uid="{872728DA-A888-4631-86EF-58583B3C5801}"/>
    <cellStyle name="Millares 66 2 2 3 2 3" xfId="26147" xr:uid="{16BDACBC-7B32-4160-9A00-2974EB4A46CF}"/>
    <cellStyle name="Millares 66 2 2 3 3" xfId="19421" xr:uid="{7E335AC1-5673-4D6B-A13D-914B00396ECD}"/>
    <cellStyle name="Millares 66 2 2 3 3 2" xfId="28371" xr:uid="{EC18B11C-7FB3-4E08-972D-DB617B1496AD}"/>
    <cellStyle name="Millares 66 2 2 3 4" xfId="23898" xr:uid="{0CECFE69-5C40-4FD5-8518-865B17AED6C0}"/>
    <cellStyle name="Millares 66 2 2 4" xfId="16080" xr:uid="{1C731BB3-43CB-4F35-96AD-AF1B7A6FB8F7}"/>
    <cellStyle name="Millares 66 2 2 4 2" xfId="20553" xr:uid="{690799EB-CEF4-49D7-B5D7-836893C71109}"/>
    <cellStyle name="Millares 66 2 2 4 2 2" xfId="29503" xr:uid="{ABF3A54E-4DEA-416F-87B6-0BB6FA92CB9D}"/>
    <cellStyle name="Millares 66 2 2 4 3" xfId="25030" xr:uid="{AA0A5F37-FB07-4C3A-8D25-778EEE32AD39}"/>
    <cellStyle name="Millares 66 2 2 5" xfId="18304" xr:uid="{161FECBD-0DC2-4F03-938C-CEBEDF987836}"/>
    <cellStyle name="Millares 66 2 2 5 2" xfId="27254" xr:uid="{9CC44A34-C9ED-4340-B51A-9B87737356B0}"/>
    <cellStyle name="Millares 66 2 2 6" xfId="22781" xr:uid="{C3E2668D-1345-4FE4-B891-C0373E12152D}"/>
    <cellStyle name="Millares 66 2 3" xfId="14105" xr:uid="{963A2E32-D3D7-4A3E-93E0-C6FE9F711672}"/>
    <cellStyle name="Millares 66 2 3 2" xfId="15222" xr:uid="{0C5C168E-DCAF-4A80-BA4F-086DA13E84DB}"/>
    <cellStyle name="Millares 66 2 3 2 2" xfId="17471" xr:uid="{E2D57FE9-22F9-420F-9826-600A38908FCA}"/>
    <cellStyle name="Millares 66 2 3 2 2 2" xfId="21944" xr:uid="{0C0F8064-705C-47F7-B036-99E541591264}"/>
    <cellStyle name="Millares 66 2 3 2 2 2 2" xfId="30894" xr:uid="{7DC409D9-9C91-4B8F-9B67-03C07ED65A49}"/>
    <cellStyle name="Millares 66 2 3 2 2 3" xfId="26421" xr:uid="{590AE648-4864-46A0-973B-7D06055E2A64}"/>
    <cellStyle name="Millares 66 2 3 2 3" xfId="19695" xr:uid="{2FB72380-3231-4E3D-B7D3-71B8C0590B4C}"/>
    <cellStyle name="Millares 66 2 3 2 3 2" xfId="28645" xr:uid="{63AD80F0-59E4-445B-8102-27D43E2DB9F6}"/>
    <cellStyle name="Millares 66 2 3 2 4" xfId="24172" xr:uid="{DDFAF0B4-06BD-456D-9E11-E075507A6CF0}"/>
    <cellStyle name="Millares 66 2 3 3" xfId="16354" xr:uid="{7FA376F2-9469-48FC-84D6-E87253F79690}"/>
    <cellStyle name="Millares 66 2 3 3 2" xfId="20827" xr:uid="{0905D4CD-8F71-49B2-935E-9B8D27E8578E}"/>
    <cellStyle name="Millares 66 2 3 3 2 2" xfId="29777" xr:uid="{A9091260-1EE4-44A9-892A-51D5018AE7C0}"/>
    <cellStyle name="Millares 66 2 3 3 3" xfId="25304" xr:uid="{25CC3F35-2D52-45B1-AEA6-4892379CBE4F}"/>
    <cellStyle name="Millares 66 2 3 4" xfId="18578" xr:uid="{C0EE0FA4-586B-46BF-A462-0E18BDA3C67E}"/>
    <cellStyle name="Millares 66 2 3 4 2" xfId="27528" xr:uid="{68E9377E-176F-4CB1-A791-CD5E2982F577}"/>
    <cellStyle name="Millares 66 2 3 5" xfId="23055" xr:uid="{95156421-A44A-4B60-BF6D-BC37B32F5CFF}"/>
    <cellStyle name="Millares 66 2 4" xfId="14668" xr:uid="{1F920EF9-A0D4-4040-A43F-F5DBCA12C095}"/>
    <cellStyle name="Millares 66 2 4 2" xfId="16917" xr:uid="{51B0C347-B70A-45FC-8F2E-906B2E614B3A}"/>
    <cellStyle name="Millares 66 2 4 2 2" xfId="21390" xr:uid="{EFCD22C6-C5AD-4C22-8874-D729ACE66848}"/>
    <cellStyle name="Millares 66 2 4 2 2 2" xfId="30340" xr:uid="{4E4FCDEF-20C7-406D-AC57-73AB62FAC307}"/>
    <cellStyle name="Millares 66 2 4 2 3" xfId="25867" xr:uid="{A63C2467-FBB4-483C-8DE1-120E8E13AB9D}"/>
    <cellStyle name="Millares 66 2 4 3" xfId="19141" xr:uid="{86BB4AA8-FA25-4047-BDE3-1A9531B7B50F}"/>
    <cellStyle name="Millares 66 2 4 3 2" xfId="28091" xr:uid="{1B2189B7-E539-4F6D-85DB-EFEC1190C28D}"/>
    <cellStyle name="Millares 66 2 4 4" xfId="23618" xr:uid="{EE00B871-801A-4F59-8DBF-481ECB59C603}"/>
    <cellStyle name="Millares 66 2 5" xfId="15800" xr:uid="{EF3F0AE5-20A6-4432-B5A4-1378080C6B22}"/>
    <cellStyle name="Millares 66 2 5 2" xfId="20273" xr:uid="{BD0C9F48-D764-497C-A118-50DAAF7F2BE4}"/>
    <cellStyle name="Millares 66 2 5 2 2" xfId="29223" xr:uid="{95755217-D7CD-475A-B0E5-A6CCDCA490EE}"/>
    <cellStyle name="Millares 66 2 5 3" xfId="24750" xr:uid="{5753E46A-EA03-43D1-AE1F-DE947D984E76}"/>
    <cellStyle name="Millares 66 2 6" xfId="18024" xr:uid="{AED616C8-D87B-4509-B343-D4304D22A669}"/>
    <cellStyle name="Millares 66 2 6 2" xfId="26974" xr:uid="{8E508CA2-B0EC-450C-B82B-6CE0E54775D5}"/>
    <cellStyle name="Millares 66 2 7" xfId="22501" xr:uid="{65FF364B-C79A-4E69-B8A6-0E57C80A452E}"/>
    <cellStyle name="Millares 66 3" xfId="13691" xr:uid="{69659CD1-9E3F-4E29-9356-6E9847C22FBB}"/>
    <cellStyle name="Millares 66 3 2" xfId="14245" xr:uid="{9B106DBE-397B-4591-A6E4-8D48D304E0B4}"/>
    <cellStyle name="Millares 66 3 2 2" xfId="15362" xr:uid="{2986CDFE-6881-43E2-99D1-40B6A7B2FA56}"/>
    <cellStyle name="Millares 66 3 2 2 2" xfId="17611" xr:uid="{E4F1A513-1689-4908-BAF1-48BC42421E63}"/>
    <cellStyle name="Millares 66 3 2 2 2 2" xfId="22084" xr:uid="{0F8CC131-4997-4112-A676-131CC0CA7F30}"/>
    <cellStyle name="Millares 66 3 2 2 2 2 2" xfId="31034" xr:uid="{742A0F1C-18C5-4BFB-993D-E88C1FF134EC}"/>
    <cellStyle name="Millares 66 3 2 2 2 3" xfId="26561" xr:uid="{743130B8-E608-4F17-81A4-F9D8E9A9C19E}"/>
    <cellStyle name="Millares 66 3 2 2 3" xfId="19835" xr:uid="{2DB82C6D-FB34-4938-85C2-3BCE9140943E}"/>
    <cellStyle name="Millares 66 3 2 2 3 2" xfId="28785" xr:uid="{B7521DA2-F7B3-47D1-A8A9-3F284C602397}"/>
    <cellStyle name="Millares 66 3 2 2 4" xfId="24312" xr:uid="{98249863-0280-4DE3-A596-C2A29F9A1535}"/>
    <cellStyle name="Millares 66 3 2 3" xfId="16494" xr:uid="{3ABE6692-3465-4609-B9D9-C3338224E84A}"/>
    <cellStyle name="Millares 66 3 2 3 2" xfId="20967" xr:uid="{EB939AB9-E84E-4C7C-8029-6E8588C0379C}"/>
    <cellStyle name="Millares 66 3 2 3 2 2" xfId="29917" xr:uid="{3B04D4DF-FF33-42E9-B2C5-38A368942FC2}"/>
    <cellStyle name="Millares 66 3 2 3 3" xfId="25444" xr:uid="{5159127C-FA4F-4263-93A3-C82F1E5BB8EA}"/>
    <cellStyle name="Millares 66 3 2 4" xfId="18718" xr:uid="{C42A9853-CABD-42C3-9E87-10886CD0A22D}"/>
    <cellStyle name="Millares 66 3 2 4 2" xfId="27668" xr:uid="{46FA01AC-69AB-4EF0-A64D-57328927DF7F}"/>
    <cellStyle name="Millares 66 3 2 5" xfId="23195" xr:uid="{B5232AD5-27E3-4BF5-94F4-B34C707AE880}"/>
    <cellStyle name="Millares 66 3 3" xfId="14808" xr:uid="{FA71731D-A527-4C49-BED2-5266CA5EFB49}"/>
    <cellStyle name="Millares 66 3 3 2" xfId="17057" xr:uid="{32E0604A-2ECA-4CDF-BD2E-FBB2FA131BAE}"/>
    <cellStyle name="Millares 66 3 3 2 2" xfId="21530" xr:uid="{FB880E3E-C627-41BA-8779-FAF735EA36A9}"/>
    <cellStyle name="Millares 66 3 3 2 2 2" xfId="30480" xr:uid="{068CADCC-FB19-4930-9C24-93423D87B837}"/>
    <cellStyle name="Millares 66 3 3 2 3" xfId="26007" xr:uid="{D98FEF97-2188-4557-A352-622172DAF88E}"/>
    <cellStyle name="Millares 66 3 3 3" xfId="19281" xr:uid="{6FFDDD85-07B8-4380-A1DC-0DCD977344D7}"/>
    <cellStyle name="Millares 66 3 3 3 2" xfId="28231" xr:uid="{FA9DB31A-B04E-4BE8-A017-A4C38C5FC7F6}"/>
    <cellStyle name="Millares 66 3 3 4" xfId="23758" xr:uid="{E4E229FC-44A6-451A-AC9C-100EFA7ACBA1}"/>
    <cellStyle name="Millares 66 3 4" xfId="15940" xr:uid="{49341E13-5ADD-4A1F-8095-A082D3FC3A72}"/>
    <cellStyle name="Millares 66 3 4 2" xfId="20413" xr:uid="{F3521312-742F-476E-A5BA-DAA2FACEA8F2}"/>
    <cellStyle name="Millares 66 3 4 2 2" xfId="29363" xr:uid="{4A1A5692-DE0F-4205-AEA3-91AABF0BFFA5}"/>
    <cellStyle name="Millares 66 3 4 3" xfId="24890" xr:uid="{37122F63-347A-438C-87CB-5E20A0CA7F33}"/>
    <cellStyle name="Millares 66 3 5" xfId="18164" xr:uid="{0863522B-73D9-4120-B2DB-74257D7CF031}"/>
    <cellStyle name="Millares 66 3 5 2" xfId="27114" xr:uid="{5938B973-68B8-4322-B2AE-AA8356594215}"/>
    <cellStyle name="Millares 66 3 6" xfId="22641" xr:uid="{EA132E1D-C34C-4363-B122-C4B585C57019}"/>
    <cellStyle name="Millares 66 4" xfId="13965" xr:uid="{64825E40-C129-4429-B3FF-6BCF93E99C28}"/>
    <cellStyle name="Millares 66 4 2" xfId="15082" xr:uid="{D16B6FBB-82B7-41C0-8DC9-233B6A90006C}"/>
    <cellStyle name="Millares 66 4 2 2" xfId="17331" xr:uid="{BBD0B4C0-9FD6-4C4B-A773-4D54220AE6B6}"/>
    <cellStyle name="Millares 66 4 2 2 2" xfId="21804" xr:uid="{C345F55A-24E5-4E5E-8FE3-4AB9FCFC751A}"/>
    <cellStyle name="Millares 66 4 2 2 2 2" xfId="30754" xr:uid="{A32E890C-9186-45A8-AD8C-E50BAF624A46}"/>
    <cellStyle name="Millares 66 4 2 2 3" xfId="26281" xr:uid="{7CA31952-8028-452E-8EA6-9A67392D63FD}"/>
    <cellStyle name="Millares 66 4 2 3" xfId="19555" xr:uid="{3E8B135C-0DFA-4BFD-8B1C-3D3FDD16ED8A}"/>
    <cellStyle name="Millares 66 4 2 3 2" xfId="28505" xr:uid="{CBE22587-A5F5-4239-816F-DA06887184A9}"/>
    <cellStyle name="Millares 66 4 2 4" xfId="24032" xr:uid="{729F3728-6E4C-4C0F-AE8C-F4A915214FD3}"/>
    <cellStyle name="Millares 66 4 3" xfId="16214" xr:uid="{CE0584FC-35E3-4B33-940E-4ECEF1E9C57A}"/>
    <cellStyle name="Millares 66 4 3 2" xfId="20687" xr:uid="{61DD2375-29D6-4704-832C-4FFC3791D428}"/>
    <cellStyle name="Millares 66 4 3 2 2" xfId="29637" xr:uid="{AE44533B-1CA4-4378-A74B-32100F9DC307}"/>
    <cellStyle name="Millares 66 4 3 3" xfId="25164" xr:uid="{E5CAC8BE-B546-4C57-B7C1-B710F6861020}"/>
    <cellStyle name="Millares 66 4 4" xfId="18438" xr:uid="{D6B7C630-E8E5-4030-B8F2-1F38CF5E5D55}"/>
    <cellStyle name="Millares 66 4 4 2" xfId="27388" xr:uid="{EBDA3206-E5A6-4A29-BE5F-13676081015F}"/>
    <cellStyle name="Millares 66 4 5" xfId="22915" xr:uid="{B91B20AC-F91C-4BAA-AE80-255989178F7D}"/>
    <cellStyle name="Millares 66 5" xfId="14528" xr:uid="{46095BA5-E7FB-48FE-860D-8F1277B8AE66}"/>
    <cellStyle name="Millares 66 5 2" xfId="16777" xr:uid="{4530BDF5-4AEA-4A6D-B536-3A1E5F7BF0FA}"/>
    <cellStyle name="Millares 66 5 2 2" xfId="21250" xr:uid="{AE3675B9-0A6D-43A5-923F-4F645590E56C}"/>
    <cellStyle name="Millares 66 5 2 2 2" xfId="30200" xr:uid="{045A1CB7-CF7F-4719-AAFF-B0FE163A5023}"/>
    <cellStyle name="Millares 66 5 2 3" xfId="25727" xr:uid="{A93B9840-812D-47E9-9985-2A3FE8B4E9E8}"/>
    <cellStyle name="Millares 66 5 3" xfId="19001" xr:uid="{98C8E04C-D143-433B-A7B6-BF6A33D297C6}"/>
    <cellStyle name="Millares 66 5 3 2" xfId="27951" xr:uid="{1E66D23B-F919-46DD-8ECF-858A49D883D6}"/>
    <cellStyle name="Millares 66 5 4" xfId="23478" xr:uid="{A94B465B-532B-4BB0-8AAB-81C7A38DA178}"/>
    <cellStyle name="Millares 66 6" xfId="15660" xr:uid="{8870AAA4-2DA9-4547-881E-127172D569B6}"/>
    <cellStyle name="Millares 66 6 2" xfId="20133" xr:uid="{5B9916DA-0795-433F-A01F-D0825AA37654}"/>
    <cellStyle name="Millares 66 6 2 2" xfId="29083" xr:uid="{8EC17339-5CF7-404E-B71F-6A180613EF51}"/>
    <cellStyle name="Millares 66 6 3" xfId="24610" xr:uid="{0C020C2F-96D8-41C2-9A04-D0C634120C9C}"/>
    <cellStyle name="Millares 66 7" xfId="17884" xr:uid="{F871BD6E-7B20-4ABD-BAB7-931B6CC0163D}"/>
    <cellStyle name="Millares 66 7 2" xfId="26834" xr:uid="{B6D1B539-BE58-4FD5-8B07-7C72EA85E098}"/>
    <cellStyle name="Millares 66 8" xfId="22361" xr:uid="{ABB37097-1FA4-4961-9F11-DFE889BC128F}"/>
    <cellStyle name="Millares 67" xfId="13414" xr:uid="{469B0F29-BA2D-49C5-A882-92CDB1A0DB98}"/>
    <cellStyle name="Millares 67 2" xfId="13554" xr:uid="{F3FF8881-C948-423C-ABC4-427041B2AC51}"/>
    <cellStyle name="Millares 67 2 2" xfId="13834" xr:uid="{DF34E042-3822-46A2-A800-E08FAA9E69D2}"/>
    <cellStyle name="Millares 67 2 2 2" xfId="14388" xr:uid="{7E457A18-F3A1-4ED0-A4AE-18F30B2DE65C}"/>
    <cellStyle name="Millares 67 2 2 2 2" xfId="15505" xr:uid="{E7552452-0610-4790-B7DE-5B9CC5C30917}"/>
    <cellStyle name="Millares 67 2 2 2 2 2" xfId="17754" xr:uid="{BA8118D0-9A88-4393-959D-01CE0DDA504D}"/>
    <cellStyle name="Millares 67 2 2 2 2 2 2" xfId="22227" xr:uid="{CDC550EA-7385-49A0-BE2A-D9779798C2E6}"/>
    <cellStyle name="Millares 67 2 2 2 2 2 2 2" xfId="31177" xr:uid="{97142AB3-78A5-4B22-9C0E-3F186D4180C0}"/>
    <cellStyle name="Millares 67 2 2 2 2 2 3" xfId="26704" xr:uid="{E9ABB977-9451-48EC-B62E-D32AF46368B8}"/>
    <cellStyle name="Millares 67 2 2 2 2 3" xfId="19978" xr:uid="{585CEA3B-14FA-440E-8A3A-FFD83F364031}"/>
    <cellStyle name="Millares 67 2 2 2 2 3 2" xfId="28928" xr:uid="{A73B6D67-8B53-439C-AEA4-E158FD3E5096}"/>
    <cellStyle name="Millares 67 2 2 2 2 4" xfId="24455" xr:uid="{9B7C6EF2-0E5E-48EC-9483-273F9497A42F}"/>
    <cellStyle name="Millares 67 2 2 2 3" xfId="16637" xr:uid="{C2E68314-743C-4BD8-8205-45FF366532A3}"/>
    <cellStyle name="Millares 67 2 2 2 3 2" xfId="21110" xr:uid="{274169F9-0EC5-4268-84C0-43F953FCB562}"/>
    <cellStyle name="Millares 67 2 2 2 3 2 2" xfId="30060" xr:uid="{67C3ADE7-3CC3-4147-BA93-8146AC3C668C}"/>
    <cellStyle name="Millares 67 2 2 2 3 3" xfId="25587" xr:uid="{FD38F80F-036B-4E16-B6EE-86708AC4B734}"/>
    <cellStyle name="Millares 67 2 2 2 4" xfId="18861" xr:uid="{90B84367-891B-43ED-B1F8-8BAE917EB39B}"/>
    <cellStyle name="Millares 67 2 2 2 4 2" xfId="27811" xr:uid="{A0EA5FD3-5AE6-482A-8122-8F9850EB975D}"/>
    <cellStyle name="Millares 67 2 2 2 5" xfId="23338" xr:uid="{5E5ED38D-DAC4-4A32-999F-C1AB43B51591}"/>
    <cellStyle name="Millares 67 2 2 3" xfId="14951" xr:uid="{2A86996C-A780-46B8-9776-C1173C02B944}"/>
    <cellStyle name="Millares 67 2 2 3 2" xfId="17200" xr:uid="{F8433DE3-E64A-4F7A-BD07-665493086E70}"/>
    <cellStyle name="Millares 67 2 2 3 2 2" xfId="21673" xr:uid="{B86A8DD8-3638-44EA-A416-292B368C114D}"/>
    <cellStyle name="Millares 67 2 2 3 2 2 2" xfId="30623" xr:uid="{0C795558-CDFF-4507-AC69-75C8D36576CE}"/>
    <cellStyle name="Millares 67 2 2 3 2 3" xfId="26150" xr:uid="{0CED46BE-5752-4D05-8C19-324425749266}"/>
    <cellStyle name="Millares 67 2 2 3 3" xfId="19424" xr:uid="{7B1570F7-AFA8-48D9-A15F-833279CAAFF2}"/>
    <cellStyle name="Millares 67 2 2 3 3 2" xfId="28374" xr:uid="{E4E67164-D29C-43AE-85BF-F7540315785A}"/>
    <cellStyle name="Millares 67 2 2 3 4" xfId="23901" xr:uid="{202C8D2C-AA26-4B10-8227-6E1465DFE8E0}"/>
    <cellStyle name="Millares 67 2 2 4" xfId="16083" xr:uid="{CB88A138-DB08-4808-84DD-00C79E9D9896}"/>
    <cellStyle name="Millares 67 2 2 4 2" xfId="20556" xr:uid="{A1ACC642-DDAC-4A78-A841-EA7993897F75}"/>
    <cellStyle name="Millares 67 2 2 4 2 2" xfId="29506" xr:uid="{9C85943F-33AD-4DB5-9751-9E1BA304D560}"/>
    <cellStyle name="Millares 67 2 2 4 3" xfId="25033" xr:uid="{4A1ADD6A-A331-4553-AC45-E77D0FA787BC}"/>
    <cellStyle name="Millares 67 2 2 5" xfId="18307" xr:uid="{517440ED-8291-429F-B60E-552A0865E17C}"/>
    <cellStyle name="Millares 67 2 2 5 2" xfId="27257" xr:uid="{9EF91856-BDA9-49E4-B4D8-A987E5205BEB}"/>
    <cellStyle name="Millares 67 2 2 6" xfId="22784" xr:uid="{3A08526A-79CB-4D75-B935-CA0A7B9C108C}"/>
    <cellStyle name="Millares 67 2 3" xfId="14108" xr:uid="{B1838C8C-BC8A-480F-A4C7-E6A396331173}"/>
    <cellStyle name="Millares 67 2 3 2" xfId="15225" xr:uid="{6AB6D6C4-6980-4974-819D-90A9CFD05010}"/>
    <cellStyle name="Millares 67 2 3 2 2" xfId="17474" xr:uid="{41AA9143-3ADC-4CF8-9F62-C7A47F62E30A}"/>
    <cellStyle name="Millares 67 2 3 2 2 2" xfId="21947" xr:uid="{94DD3C51-9CE7-403C-BE1A-0415F55A1EDD}"/>
    <cellStyle name="Millares 67 2 3 2 2 2 2" xfId="30897" xr:uid="{9D194A42-1398-4246-8935-51E9333E0041}"/>
    <cellStyle name="Millares 67 2 3 2 2 3" xfId="26424" xr:uid="{5127BA2F-3113-4D68-884E-E3C205E9B624}"/>
    <cellStyle name="Millares 67 2 3 2 3" xfId="19698" xr:uid="{69D5B239-C49F-47A7-B6FA-29A55ABC6C57}"/>
    <cellStyle name="Millares 67 2 3 2 3 2" xfId="28648" xr:uid="{9AE2E8B3-E4A5-4908-97FB-92B7AA39DD86}"/>
    <cellStyle name="Millares 67 2 3 2 4" xfId="24175" xr:uid="{DFE06D33-9F6E-4913-ADC8-45C5EFCC9F1E}"/>
    <cellStyle name="Millares 67 2 3 3" xfId="16357" xr:uid="{5D559E17-4F3F-45DD-B5D0-0D3A6F615F88}"/>
    <cellStyle name="Millares 67 2 3 3 2" xfId="20830" xr:uid="{95E647E6-97E6-4086-B18C-9B614B1EE753}"/>
    <cellStyle name="Millares 67 2 3 3 2 2" xfId="29780" xr:uid="{64B73017-548A-4EE8-9B38-38F5CE341196}"/>
    <cellStyle name="Millares 67 2 3 3 3" xfId="25307" xr:uid="{9A7AAFA5-005D-4BF7-A284-16FFE7CE1B5E}"/>
    <cellStyle name="Millares 67 2 3 4" xfId="18581" xr:uid="{3E798B5F-1E0B-4623-A717-CFC49FDDCA15}"/>
    <cellStyle name="Millares 67 2 3 4 2" xfId="27531" xr:uid="{FB5A4A92-B9C0-40B0-8153-92B38BBD5853}"/>
    <cellStyle name="Millares 67 2 3 5" xfId="23058" xr:uid="{11932E46-6F25-4E9F-9A5B-F2631FFFDD73}"/>
    <cellStyle name="Millares 67 2 4" xfId="14671" xr:uid="{542A3142-D407-45CB-A3ED-C8E6E98E21C6}"/>
    <cellStyle name="Millares 67 2 4 2" xfId="16920" xr:uid="{C9C5F70E-21FD-49C6-8F15-39C706E5912F}"/>
    <cellStyle name="Millares 67 2 4 2 2" xfId="21393" xr:uid="{787BFDE4-8A19-4032-AA99-923F86A2651B}"/>
    <cellStyle name="Millares 67 2 4 2 2 2" xfId="30343" xr:uid="{E8A86F49-7CCD-458F-8F47-B4DB5BCDFF3B}"/>
    <cellStyle name="Millares 67 2 4 2 3" xfId="25870" xr:uid="{AA417827-1886-43ED-A3C7-FF1F901CC2BB}"/>
    <cellStyle name="Millares 67 2 4 3" xfId="19144" xr:uid="{14D61D01-2C86-4139-B4AF-8DBC6865217E}"/>
    <cellStyle name="Millares 67 2 4 3 2" xfId="28094" xr:uid="{16E3E523-3B54-4386-8B62-E89F4A9B95FF}"/>
    <cellStyle name="Millares 67 2 4 4" xfId="23621" xr:uid="{96D4F1EB-A8E7-4BD5-BC37-E40F4E214E85}"/>
    <cellStyle name="Millares 67 2 5" xfId="15803" xr:uid="{01E6D8BE-C221-4575-9B7E-AE5414034967}"/>
    <cellStyle name="Millares 67 2 5 2" xfId="20276" xr:uid="{9FD63EF2-4EE4-4E1B-BCBE-A409F52FD937}"/>
    <cellStyle name="Millares 67 2 5 2 2" xfId="29226" xr:uid="{2FB4C081-FA4E-4953-BE8B-A9C5411D9951}"/>
    <cellStyle name="Millares 67 2 5 3" xfId="24753" xr:uid="{F7B4F280-7C06-4D41-9813-FBC702AF7906}"/>
    <cellStyle name="Millares 67 2 6" xfId="18027" xr:uid="{E2C10185-81E3-4A0F-8D75-E5719E3C6986}"/>
    <cellStyle name="Millares 67 2 6 2" xfId="26977" xr:uid="{549D817A-3947-4294-A506-2AA8279DF128}"/>
    <cellStyle name="Millares 67 2 7" xfId="22504" xr:uid="{8DB1FD39-4B00-44C1-B45B-0403E768CE15}"/>
    <cellStyle name="Millares 67 3" xfId="13694" xr:uid="{D7F05711-692D-4B04-AE74-9BCCF20C3925}"/>
    <cellStyle name="Millares 67 3 2" xfId="14248" xr:uid="{ADC5ADBD-E4F7-41C0-BC61-E51F93267615}"/>
    <cellStyle name="Millares 67 3 2 2" xfId="15365" xr:uid="{BA5B54F7-7C8D-4B73-9CF9-18EEAD5E223B}"/>
    <cellStyle name="Millares 67 3 2 2 2" xfId="17614" xr:uid="{DD0B7478-28F1-431A-B170-836BA0036CA3}"/>
    <cellStyle name="Millares 67 3 2 2 2 2" xfId="22087" xr:uid="{91FF6B93-E212-4FFC-A164-117E7F9A71FF}"/>
    <cellStyle name="Millares 67 3 2 2 2 2 2" xfId="31037" xr:uid="{29DE14FD-FC45-49EB-AE97-0A2F8D50ACEB}"/>
    <cellStyle name="Millares 67 3 2 2 2 3" xfId="26564" xr:uid="{2BD0706F-CB03-41DC-B67F-3C831DB0DFF8}"/>
    <cellStyle name="Millares 67 3 2 2 3" xfId="19838" xr:uid="{CD0BA375-D9A1-4850-B278-168BC271476A}"/>
    <cellStyle name="Millares 67 3 2 2 3 2" xfId="28788" xr:uid="{0A69732B-F8D3-4686-8500-2B6A4D48315F}"/>
    <cellStyle name="Millares 67 3 2 2 4" xfId="24315" xr:uid="{697185D6-7A93-4772-A82A-CBC6F4733A34}"/>
    <cellStyle name="Millares 67 3 2 3" xfId="16497" xr:uid="{B9D1B6ED-FAA3-4D12-AA1C-EF1BEC8B690E}"/>
    <cellStyle name="Millares 67 3 2 3 2" xfId="20970" xr:uid="{7A1E9513-C21E-4A7C-A373-F9B9143F6ABA}"/>
    <cellStyle name="Millares 67 3 2 3 2 2" xfId="29920" xr:uid="{37323526-DED9-431F-A908-5440D990C486}"/>
    <cellStyle name="Millares 67 3 2 3 3" xfId="25447" xr:uid="{EB17A55E-D663-4583-9AD1-6E9161EDBD92}"/>
    <cellStyle name="Millares 67 3 2 4" xfId="18721" xr:uid="{B266213E-8335-4847-8048-93A42DBE045F}"/>
    <cellStyle name="Millares 67 3 2 4 2" xfId="27671" xr:uid="{7E11FAB2-319C-4FA6-A67A-9B7D07C70FA3}"/>
    <cellStyle name="Millares 67 3 2 5" xfId="23198" xr:uid="{7804DEC6-A57C-4827-B7CF-E93BAAD6E7CE}"/>
    <cellStyle name="Millares 67 3 3" xfId="14811" xr:uid="{B0273CC0-0A27-4D02-AF09-BAF355A3ED73}"/>
    <cellStyle name="Millares 67 3 3 2" xfId="17060" xr:uid="{9EF3C08B-6D47-4FA0-8473-218F15D67D3D}"/>
    <cellStyle name="Millares 67 3 3 2 2" xfId="21533" xr:uid="{D7DBFB09-73A9-4D5B-82A5-98857FD6DBB6}"/>
    <cellStyle name="Millares 67 3 3 2 2 2" xfId="30483" xr:uid="{79EBA52F-B809-4D13-AF20-25775DB493FC}"/>
    <cellStyle name="Millares 67 3 3 2 3" xfId="26010" xr:uid="{F5A9D5F8-884D-4949-BEA1-870DEA1DF10D}"/>
    <cellStyle name="Millares 67 3 3 3" xfId="19284" xr:uid="{4112B09C-3A89-4E09-8D3E-6696974F2831}"/>
    <cellStyle name="Millares 67 3 3 3 2" xfId="28234" xr:uid="{C0B08CDF-A299-4E68-A956-19DFE43385E3}"/>
    <cellStyle name="Millares 67 3 3 4" xfId="23761" xr:uid="{FA8C19E9-88CB-4AEA-A34F-B962FADD2256}"/>
    <cellStyle name="Millares 67 3 4" xfId="15943" xr:uid="{6985386B-D83F-4C49-A152-772633B5854A}"/>
    <cellStyle name="Millares 67 3 4 2" xfId="20416" xr:uid="{D0A1DDD0-D4C6-4848-BA8E-29E33188FBD7}"/>
    <cellStyle name="Millares 67 3 4 2 2" xfId="29366" xr:uid="{52EE8485-B7F0-464C-AB97-DB510FDE6EDF}"/>
    <cellStyle name="Millares 67 3 4 3" xfId="24893" xr:uid="{605B4D0E-F006-4CA9-8FAE-A58AE6502C14}"/>
    <cellStyle name="Millares 67 3 5" xfId="18167" xr:uid="{584FE5A2-84CD-4A9A-ABA5-AAE8CEAE8A69}"/>
    <cellStyle name="Millares 67 3 5 2" xfId="27117" xr:uid="{498024ED-D260-4064-AE47-F9833DB2AAA6}"/>
    <cellStyle name="Millares 67 3 6" xfId="22644" xr:uid="{60FCC79D-7D9C-4A85-A28A-5E9AD9E50789}"/>
    <cellStyle name="Millares 67 4" xfId="13968" xr:uid="{0D3293C9-3570-4A2E-A120-7E816BA555DD}"/>
    <cellStyle name="Millares 67 4 2" xfId="15085" xr:uid="{BBFC48B0-F66A-403A-98AA-BD03AEC8FEAF}"/>
    <cellStyle name="Millares 67 4 2 2" xfId="17334" xr:uid="{364B3BA9-7D01-4690-8585-4D9D7A130011}"/>
    <cellStyle name="Millares 67 4 2 2 2" xfId="21807" xr:uid="{D1C1DB07-2553-491A-8BE6-8FAB7EF12D0E}"/>
    <cellStyle name="Millares 67 4 2 2 2 2" xfId="30757" xr:uid="{4A7FCD3E-94EF-4581-BCDA-15645C2685ED}"/>
    <cellStyle name="Millares 67 4 2 2 3" xfId="26284" xr:uid="{A519E403-7CAF-4C1D-A625-A835F8FE35F8}"/>
    <cellStyle name="Millares 67 4 2 3" xfId="19558" xr:uid="{37DB3F4B-13D6-4AA4-A2C4-CD21BF675AA5}"/>
    <cellStyle name="Millares 67 4 2 3 2" xfId="28508" xr:uid="{D7A8F10C-62A8-4CDE-8008-1E8142B207CC}"/>
    <cellStyle name="Millares 67 4 2 4" xfId="24035" xr:uid="{46B5F361-C4CE-4B36-A081-316B3199CA54}"/>
    <cellStyle name="Millares 67 4 3" xfId="16217" xr:uid="{5E35D1CC-EB66-4F62-83C0-329511DB00FF}"/>
    <cellStyle name="Millares 67 4 3 2" xfId="20690" xr:uid="{9443F103-AFDC-47F8-A478-839BB5216635}"/>
    <cellStyle name="Millares 67 4 3 2 2" xfId="29640" xr:uid="{ED434675-D09A-487F-AAE6-8997AD5E3528}"/>
    <cellStyle name="Millares 67 4 3 3" xfId="25167" xr:uid="{A5183D3B-A74E-42B9-BA57-056FFEE730A8}"/>
    <cellStyle name="Millares 67 4 4" xfId="18441" xr:uid="{DFC2742B-C2AE-453D-9775-E92A22C0332B}"/>
    <cellStyle name="Millares 67 4 4 2" xfId="27391" xr:uid="{623CEE0A-8A3F-45D5-AE8D-990D064BA83B}"/>
    <cellStyle name="Millares 67 4 5" xfId="22918" xr:uid="{99E5BD33-16FE-4378-AA35-5EB6461344D8}"/>
    <cellStyle name="Millares 67 5" xfId="14531" xr:uid="{EB6F53D4-6C6A-4167-B1E9-AFF994D4784A}"/>
    <cellStyle name="Millares 67 5 2" xfId="16780" xr:uid="{CD561E16-10B4-4975-85B5-DF44849BBF62}"/>
    <cellStyle name="Millares 67 5 2 2" xfId="21253" xr:uid="{281782FF-0D09-4132-953C-7FC06BF1749A}"/>
    <cellStyle name="Millares 67 5 2 2 2" xfId="30203" xr:uid="{926DF3B1-EFDB-419D-968D-FA45E44C2CBF}"/>
    <cellStyle name="Millares 67 5 2 3" xfId="25730" xr:uid="{A083E5F0-CEC9-47DD-A19B-3DAA0E05DCAF}"/>
    <cellStyle name="Millares 67 5 3" xfId="19004" xr:uid="{F1A68ED5-7636-4F9D-800B-8B856AE9D4C0}"/>
    <cellStyle name="Millares 67 5 3 2" xfId="27954" xr:uid="{2C992EA9-3018-4AB6-B38D-D78147A75356}"/>
    <cellStyle name="Millares 67 5 4" xfId="23481" xr:uid="{BF2AFC54-9C12-43F2-BD2E-89B794CEF079}"/>
    <cellStyle name="Millares 67 6" xfId="15663" xr:uid="{9E48C7BD-DCBF-4477-821F-287A1E5D6BE1}"/>
    <cellStyle name="Millares 67 6 2" xfId="20136" xr:uid="{2D3A6262-63D9-46BF-9252-3FB0AFC9760C}"/>
    <cellStyle name="Millares 67 6 2 2" xfId="29086" xr:uid="{70A11C4A-BB00-4EEC-BB7F-EB31CFD39839}"/>
    <cellStyle name="Millares 67 6 3" xfId="24613" xr:uid="{C37BFD54-A4F4-4AC8-97D2-877C3D44F140}"/>
    <cellStyle name="Millares 67 7" xfId="17887" xr:uid="{75A1C102-5EA1-4CDF-9813-7629768673F1}"/>
    <cellStyle name="Millares 67 7 2" xfId="26837" xr:uid="{AA5E1EE1-5D2E-46CC-B2F3-A387D4AFAC31}"/>
    <cellStyle name="Millares 67 8" xfId="22364" xr:uid="{86862C13-1F5D-4807-9E6B-CFE21C4B7582}"/>
    <cellStyle name="Millares 68" xfId="13469" xr:uid="{75807B33-AA11-4259-BA82-D88AC09067FD}"/>
    <cellStyle name="Millares 68 2" xfId="13749" xr:uid="{48B4E737-653F-4BA2-B7D7-7452E1DDE1B2}"/>
    <cellStyle name="Millares 68 2 2" xfId="14303" xr:uid="{86E399E7-1326-4CE2-9D20-F8C1D475F19C}"/>
    <cellStyle name="Millares 68 2 2 2" xfId="15420" xr:uid="{235AC1E0-ABB8-49C6-8AB4-EB6E0ABE173A}"/>
    <cellStyle name="Millares 68 2 2 2 2" xfId="17669" xr:uid="{A8EA5228-1B50-425E-B4C5-CFD433E346DE}"/>
    <cellStyle name="Millares 68 2 2 2 2 2" xfId="22142" xr:uid="{5EED2633-D076-41CC-A931-A729E28F3AE8}"/>
    <cellStyle name="Millares 68 2 2 2 2 2 2" xfId="31092" xr:uid="{09B74262-7A52-4BC9-9C33-B5E7F64433D2}"/>
    <cellStyle name="Millares 68 2 2 2 2 3" xfId="26619" xr:uid="{3B7970B0-7887-4303-B8D0-DBBE2A736C69}"/>
    <cellStyle name="Millares 68 2 2 2 3" xfId="19893" xr:uid="{F57FDF4B-5836-4276-91BE-D7168E8480BE}"/>
    <cellStyle name="Millares 68 2 2 2 3 2" xfId="28843" xr:uid="{6367F781-C904-4939-821C-644C7BD4C51A}"/>
    <cellStyle name="Millares 68 2 2 2 4" xfId="24370" xr:uid="{41B495FF-9C9C-443A-8C20-E7DDC044D009}"/>
    <cellStyle name="Millares 68 2 2 3" xfId="16552" xr:uid="{7CEDCA2E-FD4F-4EAA-8072-4B26764B0F10}"/>
    <cellStyle name="Millares 68 2 2 3 2" xfId="21025" xr:uid="{92146230-06DF-4F29-B90B-4560D89E848B}"/>
    <cellStyle name="Millares 68 2 2 3 2 2" xfId="29975" xr:uid="{A7CB2BE8-7B74-4E19-B7CB-A15FE3D8A799}"/>
    <cellStyle name="Millares 68 2 2 3 3" xfId="25502" xr:uid="{AD02B86B-261F-4300-A31E-CB2065AEBD12}"/>
    <cellStyle name="Millares 68 2 2 4" xfId="18776" xr:uid="{7FD49922-5644-4766-B2A9-2F9B564C5E5F}"/>
    <cellStyle name="Millares 68 2 2 4 2" xfId="27726" xr:uid="{84BA55FF-D400-4D4D-8D82-45CD67A0BC10}"/>
    <cellStyle name="Millares 68 2 2 5" xfId="23253" xr:uid="{5327D61D-6AF3-4279-A75F-8268276BF9A0}"/>
    <cellStyle name="Millares 68 2 3" xfId="14866" xr:uid="{D50E20BC-34DB-406C-8F6B-FFBF94691ACF}"/>
    <cellStyle name="Millares 68 2 3 2" xfId="17115" xr:uid="{BEC9FFF3-2B7D-4061-850A-DCB5E53D2C98}"/>
    <cellStyle name="Millares 68 2 3 2 2" xfId="21588" xr:uid="{D8C46CD6-7139-4576-8D8D-849E0D9AB2CE}"/>
    <cellStyle name="Millares 68 2 3 2 2 2" xfId="30538" xr:uid="{E74E0941-4EF3-42CB-A84F-9EF49629FCA8}"/>
    <cellStyle name="Millares 68 2 3 2 3" xfId="26065" xr:uid="{50D77BC4-A2C0-4F47-B258-0F77A7B97B75}"/>
    <cellStyle name="Millares 68 2 3 3" xfId="19339" xr:uid="{0DF40AC4-68DB-49C6-81FB-F41F325C1414}"/>
    <cellStyle name="Millares 68 2 3 3 2" xfId="28289" xr:uid="{E65D7BA4-D3C2-4EF7-9252-0104781462A8}"/>
    <cellStyle name="Millares 68 2 3 4" xfId="23816" xr:uid="{1AEA2909-0533-42F5-B405-535FEC4CFF71}"/>
    <cellStyle name="Millares 68 2 4" xfId="15998" xr:uid="{1523856D-F789-40BE-A710-75228F127674}"/>
    <cellStyle name="Millares 68 2 4 2" xfId="20471" xr:uid="{DBA1B0C7-CBCB-47D3-96A0-23C043F78A74}"/>
    <cellStyle name="Millares 68 2 4 2 2" xfId="29421" xr:uid="{8B8E2573-B7EB-4BA0-80BB-DED5139EEF0B}"/>
    <cellStyle name="Millares 68 2 4 3" xfId="24948" xr:uid="{97379E37-1E5A-4CFA-B8CB-1B8B20A9A246}"/>
    <cellStyle name="Millares 68 2 5" xfId="18222" xr:uid="{022628D5-4AC6-455D-ABA4-58B93DDCD85C}"/>
    <cellStyle name="Millares 68 2 5 2" xfId="27172" xr:uid="{40AF7851-1C91-4755-9C19-49F871812E21}"/>
    <cellStyle name="Millares 68 2 6" xfId="22699" xr:uid="{BA07DDB6-178E-4DA3-B4F9-F3456A8AF7F4}"/>
    <cellStyle name="Millares 68 3" xfId="14023" xr:uid="{7F4B127E-EB71-4FB6-B239-DC85EC0D9B51}"/>
    <cellStyle name="Millares 68 3 2" xfId="15140" xr:uid="{5249F625-DC59-4BBA-94A8-BB6E347F8A80}"/>
    <cellStyle name="Millares 68 3 2 2" xfId="17389" xr:uid="{B7D2C25F-BE1D-4DBB-8001-CF794152D05E}"/>
    <cellStyle name="Millares 68 3 2 2 2" xfId="21862" xr:uid="{850B5BEA-2D95-46E6-83D4-83B1C1A30FD9}"/>
    <cellStyle name="Millares 68 3 2 2 2 2" xfId="30812" xr:uid="{C12989AA-C782-413B-8AEB-C7F85DEF748F}"/>
    <cellStyle name="Millares 68 3 2 2 3" xfId="26339" xr:uid="{671DE896-71D6-4752-946D-452659918907}"/>
    <cellStyle name="Millares 68 3 2 3" xfId="19613" xr:uid="{D03A8DB7-5A56-4CD9-8D2E-5D8C297624F9}"/>
    <cellStyle name="Millares 68 3 2 3 2" xfId="28563" xr:uid="{8BE76336-7492-4D49-8445-8797803ACEF8}"/>
    <cellStyle name="Millares 68 3 2 4" xfId="24090" xr:uid="{56E8A0DF-358F-46EE-AA24-7F2D9373731B}"/>
    <cellStyle name="Millares 68 3 3" xfId="16272" xr:uid="{7651F7B2-BDD8-408A-B188-394052BCA967}"/>
    <cellStyle name="Millares 68 3 3 2" xfId="20745" xr:uid="{3F7E539A-8C3F-41F3-B965-0E3F37CB0F26}"/>
    <cellStyle name="Millares 68 3 3 2 2" xfId="29695" xr:uid="{32FEA2FA-19F1-497D-A411-5C7306ABFF9C}"/>
    <cellStyle name="Millares 68 3 3 3" xfId="25222" xr:uid="{4CAA3AC9-EA6D-4DFB-B977-DA2939C86A17}"/>
    <cellStyle name="Millares 68 3 4" xfId="18496" xr:uid="{AA12AC1F-9300-4B86-8A14-1CAFF4A952B4}"/>
    <cellStyle name="Millares 68 3 4 2" xfId="27446" xr:uid="{83BD0A7A-D5D2-446D-95B9-2B77790BF315}"/>
    <cellStyle name="Millares 68 3 5" xfId="22973" xr:uid="{CE251C5F-418B-4833-8856-CE9C656440ED}"/>
    <cellStyle name="Millares 68 4" xfId="14586" xr:uid="{01D8BA91-2143-4C06-B75D-C469E856BA63}"/>
    <cellStyle name="Millares 68 4 2" xfId="16835" xr:uid="{1AA8F087-E7CC-4358-811B-D4420AFA5F01}"/>
    <cellStyle name="Millares 68 4 2 2" xfId="21308" xr:uid="{8F368B74-3CC7-4B22-9115-2094557AA95B}"/>
    <cellStyle name="Millares 68 4 2 2 2" xfId="30258" xr:uid="{DE6195A9-D5CE-4AE5-9E95-AF1B65A972FF}"/>
    <cellStyle name="Millares 68 4 2 3" xfId="25785" xr:uid="{BA0A159F-7378-49A9-AD60-2B3E735B66C0}"/>
    <cellStyle name="Millares 68 4 3" xfId="19059" xr:uid="{D4FD60A4-1009-4CF8-B784-AACBB923C367}"/>
    <cellStyle name="Millares 68 4 3 2" xfId="28009" xr:uid="{C53395B9-A490-46A9-95B9-A53AFF656B7B}"/>
    <cellStyle name="Millares 68 4 4" xfId="23536" xr:uid="{33DAF7A1-8276-41BF-BD61-2E6B764986E7}"/>
    <cellStyle name="Millares 68 5" xfId="15718" xr:uid="{E02B1038-82D9-49F1-BA55-69191BE8BD65}"/>
    <cellStyle name="Millares 68 5 2" xfId="20191" xr:uid="{2DB3833A-0C1E-4F44-832C-818AA24A9F32}"/>
    <cellStyle name="Millares 68 5 2 2" xfId="29141" xr:uid="{42794F9C-81DA-47BB-8B71-16E1D93653A7}"/>
    <cellStyle name="Millares 68 5 3" xfId="24668" xr:uid="{F6FA0F37-6415-4840-8D50-03769DCF36B7}"/>
    <cellStyle name="Millares 68 6" xfId="17942" xr:uid="{532A7A54-DFCE-4A77-81E7-B3D3130C4370}"/>
    <cellStyle name="Millares 68 6 2" xfId="26892" xr:uid="{4FECD162-B6A8-4CEE-A61D-AF822201F1BC}"/>
    <cellStyle name="Millares 68 7" xfId="22419" xr:uid="{4945448C-9FB6-468D-99B6-D926D9885DE6}"/>
    <cellStyle name="Millares 69" xfId="13473" xr:uid="{016A5FCB-CB90-4D76-8BDC-382243DCA7B3}"/>
    <cellStyle name="Millares 69 2" xfId="13753" xr:uid="{86E12B19-C277-4B2F-9D5E-6666A7073678}"/>
    <cellStyle name="Millares 69 2 2" xfId="14307" xr:uid="{4E0C2791-C51E-4873-87BB-1B8F07C68680}"/>
    <cellStyle name="Millares 69 2 2 2" xfId="15424" xr:uid="{2BE06B81-24DB-4832-A886-7B13DAD17BF2}"/>
    <cellStyle name="Millares 69 2 2 2 2" xfId="17673" xr:uid="{5F61DDE0-3868-4F1D-9249-808F29AD4CD0}"/>
    <cellStyle name="Millares 69 2 2 2 2 2" xfId="22146" xr:uid="{E038A1FC-9745-451C-A538-E1C5F596924F}"/>
    <cellStyle name="Millares 69 2 2 2 2 2 2" xfId="31096" xr:uid="{639DC23B-C4FF-4D0C-80C8-140A44563135}"/>
    <cellStyle name="Millares 69 2 2 2 2 3" xfId="26623" xr:uid="{9F6F7E21-4838-42B4-85D9-4FE1E2A9AA47}"/>
    <cellStyle name="Millares 69 2 2 2 3" xfId="19897" xr:uid="{F4C25962-7449-48AF-BDF0-497C0EEE0226}"/>
    <cellStyle name="Millares 69 2 2 2 3 2" xfId="28847" xr:uid="{E0DCF622-56CC-4031-8205-EB4AD29DE4A3}"/>
    <cellStyle name="Millares 69 2 2 2 4" xfId="24374" xr:uid="{E6B64902-FB8C-46AA-88D9-C87D30693B44}"/>
    <cellStyle name="Millares 69 2 2 3" xfId="16556" xr:uid="{35205DEB-24BA-4483-BEF7-43E86A5C1041}"/>
    <cellStyle name="Millares 69 2 2 3 2" xfId="21029" xr:uid="{F4F84B46-F2AD-415C-97E5-D9DFF592A4C6}"/>
    <cellStyle name="Millares 69 2 2 3 2 2" xfId="29979" xr:uid="{CBFA4B42-0929-4F97-BE36-85231BBF38E2}"/>
    <cellStyle name="Millares 69 2 2 3 3" xfId="25506" xr:uid="{5F58D93B-6313-4F6E-AA44-F3BBFB75B946}"/>
    <cellStyle name="Millares 69 2 2 4" xfId="18780" xr:uid="{2792844E-0809-4655-936F-F8D5197A18BF}"/>
    <cellStyle name="Millares 69 2 2 4 2" xfId="27730" xr:uid="{A2C83317-4D29-4BBF-8334-CA32BEFBAB0D}"/>
    <cellStyle name="Millares 69 2 2 5" xfId="23257" xr:uid="{AD0C2D37-8D85-43CD-85A9-F1E6520CAF46}"/>
    <cellStyle name="Millares 69 2 3" xfId="14870" xr:uid="{8FBE4503-97E0-4FD5-9A12-62A16B89EC01}"/>
    <cellStyle name="Millares 69 2 3 2" xfId="17119" xr:uid="{FADF728C-1F38-42DF-AC32-069E2DB9C505}"/>
    <cellStyle name="Millares 69 2 3 2 2" xfId="21592" xr:uid="{C21DC277-C5D7-4A5C-9337-7D2C8931732D}"/>
    <cellStyle name="Millares 69 2 3 2 2 2" xfId="30542" xr:uid="{83B8E354-1052-4D69-9FAA-A0E1720DB2BD}"/>
    <cellStyle name="Millares 69 2 3 2 3" xfId="26069" xr:uid="{DA5FFA19-D926-453D-A01C-5C710B1AD969}"/>
    <cellStyle name="Millares 69 2 3 3" xfId="19343" xr:uid="{51BD6F30-DE37-423F-8895-6762720C669A}"/>
    <cellStyle name="Millares 69 2 3 3 2" xfId="28293" xr:uid="{63159F98-9049-483E-95BE-6C2A2D283930}"/>
    <cellStyle name="Millares 69 2 3 4" xfId="23820" xr:uid="{01661153-7994-457B-BD90-12723F5E9C34}"/>
    <cellStyle name="Millares 69 2 4" xfId="16002" xr:uid="{EF164C4E-EB36-448E-BC97-6A8BDA2C1D48}"/>
    <cellStyle name="Millares 69 2 4 2" xfId="20475" xr:uid="{482A22D8-FC89-4BBE-AB46-2F8E4350A15C}"/>
    <cellStyle name="Millares 69 2 4 2 2" xfId="29425" xr:uid="{63C3E821-A64D-47CD-B291-77A59E0F25AA}"/>
    <cellStyle name="Millares 69 2 4 3" xfId="24952" xr:uid="{6FAEC912-717A-4CED-B656-3D2A2D9EDE5C}"/>
    <cellStyle name="Millares 69 2 5" xfId="18226" xr:uid="{501CFF1C-7B89-4F4A-AA88-2588D725C2A3}"/>
    <cellStyle name="Millares 69 2 5 2" xfId="27176" xr:uid="{199E91E5-79AC-41CB-B5DC-7746848C91B8}"/>
    <cellStyle name="Millares 69 2 6" xfId="22703" xr:uid="{F35FDD4C-451E-44CA-9631-985D40178567}"/>
    <cellStyle name="Millares 69 3" xfId="14027" xr:uid="{8CD8EF91-4319-418D-AC7B-BEB0B22476EA}"/>
    <cellStyle name="Millares 69 3 2" xfId="15144" xr:uid="{B1F940ED-2FCB-445C-B298-FF9FEA8A67E1}"/>
    <cellStyle name="Millares 69 3 2 2" xfId="17393" xr:uid="{BD4C3EC6-C2BD-482D-99D9-A4962BCE3D58}"/>
    <cellStyle name="Millares 69 3 2 2 2" xfId="21866" xr:uid="{E32A5DD1-FEEB-4723-B10E-F779A989D484}"/>
    <cellStyle name="Millares 69 3 2 2 2 2" xfId="30816" xr:uid="{644653BB-5676-4FD6-A175-F5CE0E50C458}"/>
    <cellStyle name="Millares 69 3 2 2 3" xfId="26343" xr:uid="{FC455045-3E83-46DE-9D10-9E79F64F6976}"/>
    <cellStyle name="Millares 69 3 2 3" xfId="19617" xr:uid="{A664941D-856E-4E4E-877C-3C0BFCEE6C72}"/>
    <cellStyle name="Millares 69 3 2 3 2" xfId="28567" xr:uid="{FFE0975A-66D5-4E2F-9273-8DB8A8914354}"/>
    <cellStyle name="Millares 69 3 2 4" xfId="24094" xr:uid="{EE0C0008-0B83-4B0B-AC87-668C9607C521}"/>
    <cellStyle name="Millares 69 3 3" xfId="16276" xr:uid="{47448141-DAFF-4467-9CF8-A714ECF8CC28}"/>
    <cellStyle name="Millares 69 3 3 2" xfId="20749" xr:uid="{19C19131-9A6F-4926-8AA0-667C479A9503}"/>
    <cellStyle name="Millares 69 3 3 2 2" xfId="29699" xr:uid="{1ABC9B5F-6025-4094-8180-4A3709DFD8FE}"/>
    <cellStyle name="Millares 69 3 3 3" xfId="25226" xr:uid="{5078E441-0275-4A8D-A529-B0795CB61098}"/>
    <cellStyle name="Millares 69 3 4" xfId="18500" xr:uid="{D58ADB02-67CE-42B9-9330-9ADDF559A471}"/>
    <cellStyle name="Millares 69 3 4 2" xfId="27450" xr:uid="{6C99CFD1-0953-40A1-9B2C-A0C246732491}"/>
    <cellStyle name="Millares 69 3 5" xfId="22977" xr:uid="{B17B1781-4239-419A-B2D7-058B057C0FF1}"/>
    <cellStyle name="Millares 69 4" xfId="14590" xr:uid="{B21E1938-9213-4A38-AAF0-37E45CAFA008}"/>
    <cellStyle name="Millares 69 4 2" xfId="16839" xr:uid="{4B09DAE6-68EF-4D33-8D77-8275D8E63535}"/>
    <cellStyle name="Millares 69 4 2 2" xfId="21312" xr:uid="{2B571020-F4AF-4995-AAA9-78D76D79336A}"/>
    <cellStyle name="Millares 69 4 2 2 2" xfId="30262" xr:uid="{07F4C6E1-58BE-4B3F-B943-79F17973CD59}"/>
    <cellStyle name="Millares 69 4 2 3" xfId="25789" xr:uid="{545523FB-52C4-4E8A-9912-0704CD26BBCD}"/>
    <cellStyle name="Millares 69 4 3" xfId="19063" xr:uid="{087F4D84-E965-4E57-A0DB-3FE07F9BD7EB}"/>
    <cellStyle name="Millares 69 4 3 2" xfId="28013" xr:uid="{B508A9AB-2875-486B-8534-FBB3CCB29EA4}"/>
    <cellStyle name="Millares 69 4 4" xfId="23540" xr:uid="{2CB7DB89-3BE1-442E-B8E5-497F4AEB8FD6}"/>
    <cellStyle name="Millares 69 5" xfId="15722" xr:uid="{7D96954C-6308-4850-A126-FB0A7D09B91F}"/>
    <cellStyle name="Millares 69 5 2" xfId="20195" xr:uid="{831899A3-3CED-4DBA-8253-5A1AB3B2AEC1}"/>
    <cellStyle name="Millares 69 5 2 2" xfId="29145" xr:uid="{96942D0E-0EB7-4077-831E-400012F48281}"/>
    <cellStyle name="Millares 69 5 3" xfId="24672" xr:uid="{E5C64023-56F9-4001-B5CA-C47EF0B8DE43}"/>
    <cellStyle name="Millares 69 6" xfId="17946" xr:uid="{1F743A10-A605-44F1-941E-04B1E53B2839}"/>
    <cellStyle name="Millares 69 6 2" xfId="26896" xr:uid="{E0427B52-8F01-40AF-A0F7-BBC6DF316C4D}"/>
    <cellStyle name="Millares 69 7" xfId="22423" xr:uid="{D3682D7E-3B08-41E6-A28F-5BC0C0FEFE11}"/>
    <cellStyle name="Millares 7" xfId="88" xr:uid="{00000000-0005-0000-0000-000012000000}"/>
    <cellStyle name="Millares 7 10" xfId="22287" xr:uid="{B2488A42-C7C0-4800-8DA8-96C85AFA599F}"/>
    <cellStyle name="Millares 7 2" xfId="13351" xr:uid="{A6C57936-ED58-4CE5-92CF-BBDC31D9B3E5}"/>
    <cellStyle name="Millares 7 2 2" xfId="13424" xr:uid="{8A8AAC10-46BC-42FF-8DE4-38EEC2A202E0}"/>
    <cellStyle name="Millares 7 2 2 2" xfId="13564" xr:uid="{4DFB1D71-20AF-4628-8F1F-B6A667F21089}"/>
    <cellStyle name="Millares 7 2 2 2 2" xfId="13844" xr:uid="{E6ED5860-5EF1-4411-AD71-A45DC6ED054A}"/>
    <cellStyle name="Millares 7 2 2 2 2 2" xfId="14398" xr:uid="{27DD09DD-3E2C-465A-A246-B974A297B7F8}"/>
    <cellStyle name="Millares 7 2 2 2 2 2 2" xfId="15515" xr:uid="{85E05FE3-9103-419F-A0BA-94D7418B3496}"/>
    <cellStyle name="Millares 7 2 2 2 2 2 2 2" xfId="17764" xr:uid="{486BE254-2A95-42D3-AD10-8AB12899CEAC}"/>
    <cellStyle name="Millares 7 2 2 2 2 2 2 2 2" xfId="22237" xr:uid="{D8075929-402C-4A71-AC54-0274DC973057}"/>
    <cellStyle name="Millares 7 2 2 2 2 2 2 2 2 2" xfId="31187" xr:uid="{2176313F-2C5F-4FED-8630-05CD91886516}"/>
    <cellStyle name="Millares 7 2 2 2 2 2 2 2 3" xfId="26714" xr:uid="{700C953C-FB2A-4E66-AD6A-413CE92C8870}"/>
    <cellStyle name="Millares 7 2 2 2 2 2 2 3" xfId="19988" xr:uid="{1E54A768-3CED-478C-83FF-2D41024A19D3}"/>
    <cellStyle name="Millares 7 2 2 2 2 2 2 3 2" xfId="28938" xr:uid="{3D07EA45-B98A-4451-BC51-E135CA3E5690}"/>
    <cellStyle name="Millares 7 2 2 2 2 2 2 4" xfId="24465" xr:uid="{AD9DA193-588A-48E8-A230-6E88FFA1602F}"/>
    <cellStyle name="Millares 7 2 2 2 2 2 3" xfId="16647" xr:uid="{8D0DF9A5-BEA9-4534-883C-C86279C30A06}"/>
    <cellStyle name="Millares 7 2 2 2 2 2 3 2" xfId="21120" xr:uid="{4A4855B8-BF02-4865-80FC-9EEF950DAE0F}"/>
    <cellStyle name="Millares 7 2 2 2 2 2 3 2 2" xfId="30070" xr:uid="{54A1031A-1436-413B-9B49-0349BADF2048}"/>
    <cellStyle name="Millares 7 2 2 2 2 2 3 3" xfId="25597" xr:uid="{05555CFD-F3DE-47C0-8D48-FDB1735ADFBD}"/>
    <cellStyle name="Millares 7 2 2 2 2 2 4" xfId="18871" xr:uid="{5055CE50-4DA9-4933-BCC9-0B146581C977}"/>
    <cellStyle name="Millares 7 2 2 2 2 2 4 2" xfId="27821" xr:uid="{33AA125E-9311-43B5-A633-F835B7F427AD}"/>
    <cellStyle name="Millares 7 2 2 2 2 2 5" xfId="23348" xr:uid="{545A5B66-758E-464E-A66E-E63C301FEB42}"/>
    <cellStyle name="Millares 7 2 2 2 2 3" xfId="14961" xr:uid="{45560B5A-6B32-406F-81DD-A5350E1EE6D4}"/>
    <cellStyle name="Millares 7 2 2 2 2 3 2" xfId="17210" xr:uid="{0560F8FF-ED35-4A2C-97E8-1144E57EE761}"/>
    <cellStyle name="Millares 7 2 2 2 2 3 2 2" xfId="21683" xr:uid="{A372FE61-50B6-43AE-A22F-E3D614589175}"/>
    <cellStyle name="Millares 7 2 2 2 2 3 2 2 2" xfId="30633" xr:uid="{39EC6654-4463-4246-B0C7-96973D04431A}"/>
    <cellStyle name="Millares 7 2 2 2 2 3 2 3" xfId="26160" xr:uid="{2A562260-91D0-41D6-BFD6-D990DB91EF10}"/>
    <cellStyle name="Millares 7 2 2 2 2 3 3" xfId="19434" xr:uid="{7BCFD1BF-7E30-48A5-8752-245AFAB4A9F8}"/>
    <cellStyle name="Millares 7 2 2 2 2 3 3 2" xfId="28384" xr:uid="{92179EAE-F7D8-48CB-BD37-80541579061B}"/>
    <cellStyle name="Millares 7 2 2 2 2 3 4" xfId="23911" xr:uid="{E0E1B158-B58C-4F2E-9272-A77D8C965204}"/>
    <cellStyle name="Millares 7 2 2 2 2 4" xfId="16093" xr:uid="{3A184F20-9D30-4E2F-80E5-C0A296913F6E}"/>
    <cellStyle name="Millares 7 2 2 2 2 4 2" xfId="20566" xr:uid="{6C438DA3-5CEA-4A86-A363-0C9CE0BAB755}"/>
    <cellStyle name="Millares 7 2 2 2 2 4 2 2" xfId="29516" xr:uid="{07FF5C75-A5B0-4DC0-ABF3-9E5C8D6A3E38}"/>
    <cellStyle name="Millares 7 2 2 2 2 4 3" xfId="25043" xr:uid="{74D852A4-8085-4963-8E48-608360A845B1}"/>
    <cellStyle name="Millares 7 2 2 2 2 5" xfId="18317" xr:uid="{7AA9DFAC-A036-43BB-9010-5B83D7954806}"/>
    <cellStyle name="Millares 7 2 2 2 2 5 2" xfId="27267" xr:uid="{B5680E7F-928B-4508-A398-DAEA23EAC1CB}"/>
    <cellStyle name="Millares 7 2 2 2 2 6" xfId="22794" xr:uid="{20F27291-16FE-4689-B76D-7A904940E146}"/>
    <cellStyle name="Millares 7 2 2 2 3" xfId="14118" xr:uid="{05F887F6-BF88-4CD5-9AE4-892562DAB853}"/>
    <cellStyle name="Millares 7 2 2 2 3 2" xfId="15235" xr:uid="{9844F244-85FF-4A19-8AD2-7B164829B703}"/>
    <cellStyle name="Millares 7 2 2 2 3 2 2" xfId="17484" xr:uid="{A05E1DE1-CEB4-4FA0-9544-937765885834}"/>
    <cellStyle name="Millares 7 2 2 2 3 2 2 2" xfId="21957" xr:uid="{15AF8E12-ED08-46D3-9211-F0EA0A6F7553}"/>
    <cellStyle name="Millares 7 2 2 2 3 2 2 2 2" xfId="30907" xr:uid="{D13DF2A5-9162-438B-8D2B-8A03AE8185B2}"/>
    <cellStyle name="Millares 7 2 2 2 3 2 2 3" xfId="26434" xr:uid="{B3D1C4CA-CEC3-48A8-8ADC-AC7E4F02A34B}"/>
    <cellStyle name="Millares 7 2 2 2 3 2 3" xfId="19708" xr:uid="{11EC2D51-AED9-4362-A1C4-0CD5C274AA18}"/>
    <cellStyle name="Millares 7 2 2 2 3 2 3 2" xfId="28658" xr:uid="{8BC9924B-8C68-4D3A-8B1C-EDB8A9F9110A}"/>
    <cellStyle name="Millares 7 2 2 2 3 2 4" xfId="24185" xr:uid="{0FAF07EA-9DA6-4099-A738-5673CDE950B1}"/>
    <cellStyle name="Millares 7 2 2 2 3 3" xfId="16367" xr:uid="{4B75A8E2-33F5-4D2E-BD68-2F6DA110902B}"/>
    <cellStyle name="Millares 7 2 2 2 3 3 2" xfId="20840" xr:uid="{79335241-EE88-4A0F-A787-D258B9A55A9A}"/>
    <cellStyle name="Millares 7 2 2 2 3 3 2 2" xfId="29790" xr:uid="{AD9D7EEB-A0CB-4AEF-869D-90C53710B4A5}"/>
    <cellStyle name="Millares 7 2 2 2 3 3 3" xfId="25317" xr:uid="{7A7C33B6-2785-464E-B555-A68A27940CB6}"/>
    <cellStyle name="Millares 7 2 2 2 3 4" xfId="18591" xr:uid="{3BDDB31B-3D62-4AB5-9187-97924BD65705}"/>
    <cellStyle name="Millares 7 2 2 2 3 4 2" xfId="27541" xr:uid="{82726F22-DF9A-4F41-9350-218CA2180ECC}"/>
    <cellStyle name="Millares 7 2 2 2 3 5" xfId="23068" xr:uid="{683495D2-CB12-4ECF-B3F7-E714EA497D1D}"/>
    <cellStyle name="Millares 7 2 2 2 4" xfId="14681" xr:uid="{B9DBC829-55DB-416C-9804-3DCAE12C0C70}"/>
    <cellStyle name="Millares 7 2 2 2 4 2" xfId="16930" xr:uid="{1BFDF073-995B-4B37-AD11-F014AE1475F1}"/>
    <cellStyle name="Millares 7 2 2 2 4 2 2" xfId="21403" xr:uid="{91DE7733-218C-4499-8249-7266A687678B}"/>
    <cellStyle name="Millares 7 2 2 2 4 2 2 2" xfId="30353" xr:uid="{3C3EEC79-5E9F-4E64-8B24-AFDCDC67B706}"/>
    <cellStyle name="Millares 7 2 2 2 4 2 3" xfId="25880" xr:uid="{B504EAD6-F2F5-42AB-A4CD-4650FE9C67F9}"/>
    <cellStyle name="Millares 7 2 2 2 4 3" xfId="19154" xr:uid="{C4CE9725-A48F-4523-9FCB-722DD79E4A6C}"/>
    <cellStyle name="Millares 7 2 2 2 4 3 2" xfId="28104" xr:uid="{E08F3A9E-6396-4DC6-99F4-4CF4998FF876}"/>
    <cellStyle name="Millares 7 2 2 2 4 4" xfId="23631" xr:uid="{6F85EC23-FC03-4D67-B445-786CB4F914B5}"/>
    <cellStyle name="Millares 7 2 2 2 5" xfId="15813" xr:uid="{D61BCAFC-E0E1-4589-ADD9-05864CB37CF6}"/>
    <cellStyle name="Millares 7 2 2 2 5 2" xfId="20286" xr:uid="{06EEBD50-0CB9-4E17-8DFA-9243D0702716}"/>
    <cellStyle name="Millares 7 2 2 2 5 2 2" xfId="29236" xr:uid="{27E71A27-E84E-4D9B-89F4-3D6073718E8B}"/>
    <cellStyle name="Millares 7 2 2 2 5 3" xfId="24763" xr:uid="{8F02A4B2-7F5C-4226-B502-87985CAEF21E}"/>
    <cellStyle name="Millares 7 2 2 2 6" xfId="18037" xr:uid="{600ACA26-025C-4EDC-8043-D47EE3F3BCAC}"/>
    <cellStyle name="Millares 7 2 2 2 6 2" xfId="26987" xr:uid="{70C0A8FC-66E5-43B9-B5BB-5EC55377BFB7}"/>
    <cellStyle name="Millares 7 2 2 2 7" xfId="22514" xr:uid="{FE0E52E9-03CB-4C91-88EE-BE9E60F3C9D3}"/>
    <cellStyle name="Millares 7 2 2 3" xfId="13704" xr:uid="{1C544263-8C06-42B2-9E3A-E3C28A845A3F}"/>
    <cellStyle name="Millares 7 2 2 3 2" xfId="14258" xr:uid="{7FF7D5DE-7B03-4D55-A87B-4337CF519076}"/>
    <cellStyle name="Millares 7 2 2 3 2 2" xfId="15375" xr:uid="{CFCC59AA-37CF-4FCC-99BF-32E7F56229E5}"/>
    <cellStyle name="Millares 7 2 2 3 2 2 2" xfId="17624" xr:uid="{F1860D60-F3B6-46C9-8728-AB98654829C5}"/>
    <cellStyle name="Millares 7 2 2 3 2 2 2 2" xfId="22097" xr:uid="{59C204E2-9470-466C-89DD-3E4D7D74889B}"/>
    <cellStyle name="Millares 7 2 2 3 2 2 2 2 2" xfId="31047" xr:uid="{F8FF2EB8-33EE-48C3-86BC-2EA773CFEB8D}"/>
    <cellStyle name="Millares 7 2 2 3 2 2 2 3" xfId="26574" xr:uid="{D7DFDA85-1ECA-4FAC-858D-9DC928CBB8BA}"/>
    <cellStyle name="Millares 7 2 2 3 2 2 3" xfId="19848" xr:uid="{15A11649-CBB8-4D41-A78A-F4B22FBB4002}"/>
    <cellStyle name="Millares 7 2 2 3 2 2 3 2" xfId="28798" xr:uid="{391D9969-852C-4095-B5CA-E2F7197CB4AD}"/>
    <cellStyle name="Millares 7 2 2 3 2 2 4" xfId="24325" xr:uid="{99987401-BE90-4A56-9E1E-FAEB22974037}"/>
    <cellStyle name="Millares 7 2 2 3 2 3" xfId="16507" xr:uid="{DA45FD5B-3A1A-4BBE-BDA5-A765EEE11142}"/>
    <cellStyle name="Millares 7 2 2 3 2 3 2" xfId="20980" xr:uid="{55DB5701-4586-42F5-8987-D5269D200AB1}"/>
    <cellStyle name="Millares 7 2 2 3 2 3 2 2" xfId="29930" xr:uid="{DA7258AC-D644-4E4E-939C-7385AB64458A}"/>
    <cellStyle name="Millares 7 2 2 3 2 3 3" xfId="25457" xr:uid="{DED59DD6-09AA-47F7-A160-67782B648C4A}"/>
    <cellStyle name="Millares 7 2 2 3 2 4" xfId="18731" xr:uid="{8EDC2321-30A7-46FF-A5DE-94C9D4162E2B}"/>
    <cellStyle name="Millares 7 2 2 3 2 4 2" xfId="27681" xr:uid="{36B6B450-9866-4F90-A08E-276E279CD695}"/>
    <cellStyle name="Millares 7 2 2 3 2 5" xfId="23208" xr:uid="{78281A86-8B0C-4CBF-B228-1DA5298A5AE8}"/>
    <cellStyle name="Millares 7 2 2 3 3" xfId="14821" xr:uid="{7B2FEBC8-61CF-40AC-937C-0885D835A716}"/>
    <cellStyle name="Millares 7 2 2 3 3 2" xfId="17070" xr:uid="{919EA910-30F0-4C39-A419-50C9F540BB87}"/>
    <cellStyle name="Millares 7 2 2 3 3 2 2" xfId="21543" xr:uid="{88A2C3C9-8C6A-4295-A410-B413D54E6A2C}"/>
    <cellStyle name="Millares 7 2 2 3 3 2 2 2" xfId="30493" xr:uid="{C22B7662-4E6D-44C6-82E9-16A969CB9668}"/>
    <cellStyle name="Millares 7 2 2 3 3 2 3" xfId="26020" xr:uid="{B28598D7-9D94-4684-8547-057CB6C477EB}"/>
    <cellStyle name="Millares 7 2 2 3 3 3" xfId="19294" xr:uid="{0FE24E4A-E164-4034-A816-BA88F64D5266}"/>
    <cellStyle name="Millares 7 2 2 3 3 3 2" xfId="28244" xr:uid="{7B149E5E-6FAE-4C17-B499-C1EFC72B4461}"/>
    <cellStyle name="Millares 7 2 2 3 3 4" xfId="23771" xr:uid="{34511539-9F11-4769-9EE3-A918F8C11566}"/>
    <cellStyle name="Millares 7 2 2 3 4" xfId="15953" xr:uid="{35622B6D-EDE9-4790-B4AD-420D7742F128}"/>
    <cellStyle name="Millares 7 2 2 3 4 2" xfId="20426" xr:uid="{B7551116-3C1E-4C84-8C31-C5AC2DD9F4E1}"/>
    <cellStyle name="Millares 7 2 2 3 4 2 2" xfId="29376" xr:uid="{AF446F81-0ACA-4AC5-A159-5A3920720A36}"/>
    <cellStyle name="Millares 7 2 2 3 4 3" xfId="24903" xr:uid="{D0E60011-BA6B-484B-8C86-048C4A54B7B0}"/>
    <cellStyle name="Millares 7 2 2 3 5" xfId="18177" xr:uid="{EF95B114-3CFA-4F14-9F1A-6EFE6E09C979}"/>
    <cellStyle name="Millares 7 2 2 3 5 2" xfId="27127" xr:uid="{D01DD413-6ADA-4708-8DAB-D1208997E206}"/>
    <cellStyle name="Millares 7 2 2 3 6" xfId="22654" xr:uid="{6F114D32-F418-475E-92CE-CD5CC5ECF9D1}"/>
    <cellStyle name="Millares 7 2 2 4" xfId="13978" xr:uid="{1FF6B9A1-B607-4F6D-9799-9F114D09C60B}"/>
    <cellStyle name="Millares 7 2 2 4 2" xfId="15095" xr:uid="{2AE0D3B6-FBB6-4C03-9AEC-0F456A58B399}"/>
    <cellStyle name="Millares 7 2 2 4 2 2" xfId="17344" xr:uid="{703357F8-BF7B-4209-9453-C6BF334B1B45}"/>
    <cellStyle name="Millares 7 2 2 4 2 2 2" xfId="21817" xr:uid="{AFF00C4C-7F63-40DC-8442-9B8A9C2399E0}"/>
    <cellStyle name="Millares 7 2 2 4 2 2 2 2" xfId="30767" xr:uid="{A3233627-F1E0-40C7-BD2D-D5EDD2B6A2E7}"/>
    <cellStyle name="Millares 7 2 2 4 2 2 3" xfId="26294" xr:uid="{97BF1DDA-B2C0-48E2-9CE8-12C6C079543B}"/>
    <cellStyle name="Millares 7 2 2 4 2 3" xfId="19568" xr:uid="{8E68FE06-F5E0-49D1-92D8-3C143ED77BBC}"/>
    <cellStyle name="Millares 7 2 2 4 2 3 2" xfId="28518" xr:uid="{EADA9DB4-74C4-4A14-A2FB-BEFCFAA8EDAE}"/>
    <cellStyle name="Millares 7 2 2 4 2 4" xfId="24045" xr:uid="{47A6D90F-6763-4B20-8776-DF9D03399802}"/>
    <cellStyle name="Millares 7 2 2 4 3" xfId="16227" xr:uid="{65F9F61E-D69A-4EF6-B6F1-BC09CC1B853D}"/>
    <cellStyle name="Millares 7 2 2 4 3 2" xfId="20700" xr:uid="{58C447D6-F206-46D9-83E1-050ED1D67680}"/>
    <cellStyle name="Millares 7 2 2 4 3 2 2" xfId="29650" xr:uid="{C3178E32-8C96-4925-AD7F-9B61BF31A568}"/>
    <cellStyle name="Millares 7 2 2 4 3 3" xfId="25177" xr:uid="{7A3F0096-B536-4E35-9A25-38954FF1B96B}"/>
    <cellStyle name="Millares 7 2 2 4 4" xfId="18451" xr:uid="{CECD89C4-3E4F-44B2-A1C8-ED4ED0E1D946}"/>
    <cellStyle name="Millares 7 2 2 4 4 2" xfId="27401" xr:uid="{419940C4-EA48-487A-9FAA-433C7C9563B8}"/>
    <cellStyle name="Millares 7 2 2 4 5" xfId="22928" xr:uid="{176C6411-BDE5-43D2-92A6-2A4E892EB92F}"/>
    <cellStyle name="Millares 7 2 2 5" xfId="14541" xr:uid="{F6394125-7DC7-4505-BCAF-FF7345913B45}"/>
    <cellStyle name="Millares 7 2 2 5 2" xfId="16790" xr:uid="{35A89191-DA0E-4096-8BB2-873DF0310F7B}"/>
    <cellStyle name="Millares 7 2 2 5 2 2" xfId="21263" xr:uid="{CA831BFA-EB08-475F-9643-56ED46EEEB1C}"/>
    <cellStyle name="Millares 7 2 2 5 2 2 2" xfId="30213" xr:uid="{F9979F07-D43D-45B2-9C5A-110FD8CDBCA4}"/>
    <cellStyle name="Millares 7 2 2 5 2 3" xfId="25740" xr:uid="{B0DD8F69-89DC-4766-8B1A-37E43ACE24C7}"/>
    <cellStyle name="Millares 7 2 2 5 3" xfId="19014" xr:uid="{7343C5A5-9266-48A9-A6BF-39F1E23D1A08}"/>
    <cellStyle name="Millares 7 2 2 5 3 2" xfId="27964" xr:uid="{22E4514D-57FA-4428-A0E9-71CAE05530ED}"/>
    <cellStyle name="Millares 7 2 2 5 4" xfId="23491" xr:uid="{CEE87252-0B3F-457C-9353-A5780F015D4D}"/>
    <cellStyle name="Millares 7 2 2 6" xfId="15673" xr:uid="{8870BF4E-F76E-4D9C-94D6-2E70C3CF318D}"/>
    <cellStyle name="Millares 7 2 2 6 2" xfId="20146" xr:uid="{8A66A27B-2C99-40B1-8B70-392690558799}"/>
    <cellStyle name="Millares 7 2 2 6 2 2" xfId="29096" xr:uid="{BA740F40-819B-4F84-9966-F7AB7DC2C794}"/>
    <cellStyle name="Millares 7 2 2 6 3" xfId="24623" xr:uid="{94D8E6AB-F7C9-4A5E-AFA7-200E33748BC3}"/>
    <cellStyle name="Millares 7 2 2 7" xfId="17897" xr:uid="{0A2C3F96-62AC-4791-8790-46C724D7FF79}"/>
    <cellStyle name="Millares 7 2 2 7 2" xfId="26847" xr:uid="{C9A8C236-E2D2-4CEB-9DEF-47998E887A44}"/>
    <cellStyle name="Millares 7 2 2 8" xfId="22374" xr:uid="{523B02F9-6432-4AB0-AA28-93E0D26AD5C6}"/>
    <cellStyle name="Millares 7 2 3" xfId="13491" xr:uid="{3F7D7DF5-A11B-4FB9-893B-C7ABE1A6676D}"/>
    <cellStyle name="Millares 7 2 3 2" xfId="13771" xr:uid="{49683984-8C59-40C5-B73E-BBE548FC837C}"/>
    <cellStyle name="Millares 7 2 3 2 2" xfId="14325" xr:uid="{4D75380D-A6D0-44F9-B3A7-A20BF9690FFD}"/>
    <cellStyle name="Millares 7 2 3 2 2 2" xfId="15442" xr:uid="{4B46EA78-36CA-4ABF-BCC1-6E3D02434DC1}"/>
    <cellStyle name="Millares 7 2 3 2 2 2 2" xfId="17691" xr:uid="{8EEDDFDA-4524-40C9-8A97-886CBE4B0C57}"/>
    <cellStyle name="Millares 7 2 3 2 2 2 2 2" xfId="22164" xr:uid="{CA1CB588-DF8F-445F-A42B-C2EAC80EE1AB}"/>
    <cellStyle name="Millares 7 2 3 2 2 2 2 2 2" xfId="31114" xr:uid="{833C8A98-D347-4E2B-AB06-AB54552282AA}"/>
    <cellStyle name="Millares 7 2 3 2 2 2 2 3" xfId="26641" xr:uid="{C5F536D2-BDBF-48DB-B082-B7C20C08BB14}"/>
    <cellStyle name="Millares 7 2 3 2 2 2 3" xfId="19915" xr:uid="{EAD8C0CA-0439-4BA0-BF26-F92F324651C9}"/>
    <cellStyle name="Millares 7 2 3 2 2 2 3 2" xfId="28865" xr:uid="{B6B24BB6-F7F6-4373-BBE7-9C119762F548}"/>
    <cellStyle name="Millares 7 2 3 2 2 2 4" xfId="24392" xr:uid="{DCD750A0-1F13-4FF0-A7B3-D547861FFE30}"/>
    <cellStyle name="Millares 7 2 3 2 2 3" xfId="16574" xr:uid="{BEB8DD0F-86C0-4EAE-A973-AD4FF0A884DD}"/>
    <cellStyle name="Millares 7 2 3 2 2 3 2" xfId="21047" xr:uid="{012AA517-CB04-45F0-A72F-7ACD4E621353}"/>
    <cellStyle name="Millares 7 2 3 2 2 3 2 2" xfId="29997" xr:uid="{AD332AF2-67CB-4274-A6E5-3275D95C4D22}"/>
    <cellStyle name="Millares 7 2 3 2 2 3 3" xfId="25524" xr:uid="{22CC292E-8BBB-4E60-9B33-41F33EE1A81C}"/>
    <cellStyle name="Millares 7 2 3 2 2 4" xfId="18798" xr:uid="{99292665-BECC-4670-BFA1-34F5AE636CB7}"/>
    <cellStyle name="Millares 7 2 3 2 2 4 2" xfId="27748" xr:uid="{3F40CB45-04AC-4041-A981-E380B860A292}"/>
    <cellStyle name="Millares 7 2 3 2 2 5" xfId="23275" xr:uid="{6BBD233D-4E3F-4B13-8063-74C38959DF47}"/>
    <cellStyle name="Millares 7 2 3 2 3" xfId="14888" xr:uid="{D83CB1AF-C44A-4FFD-B9C0-5CE921C2303C}"/>
    <cellStyle name="Millares 7 2 3 2 3 2" xfId="17137" xr:uid="{2F5FEBB0-DE63-4451-B15E-65C6D3B69F60}"/>
    <cellStyle name="Millares 7 2 3 2 3 2 2" xfId="21610" xr:uid="{0313FE1E-97C6-40E2-8E30-D93C2146C59B}"/>
    <cellStyle name="Millares 7 2 3 2 3 2 2 2" xfId="30560" xr:uid="{FB7849CC-BAB5-4790-A3D7-2510C4B5EC7C}"/>
    <cellStyle name="Millares 7 2 3 2 3 2 3" xfId="26087" xr:uid="{D08FB742-1FA6-4591-83D4-C90DD3102D10}"/>
    <cellStyle name="Millares 7 2 3 2 3 3" xfId="19361" xr:uid="{7C92B6DB-AFEE-46C8-8D9A-3872C51F459F}"/>
    <cellStyle name="Millares 7 2 3 2 3 3 2" xfId="28311" xr:uid="{C2675C07-7599-4A61-AA7C-6F08D8D97311}"/>
    <cellStyle name="Millares 7 2 3 2 3 4" xfId="23838" xr:uid="{BEFBD502-CA8E-461F-B804-4CC592DFA66B}"/>
    <cellStyle name="Millares 7 2 3 2 4" xfId="16020" xr:uid="{5443B84A-3725-43EE-ADBD-3D16C9B1E1B8}"/>
    <cellStyle name="Millares 7 2 3 2 4 2" xfId="20493" xr:uid="{7D74CC37-A5ED-4E82-87C4-C60192469B56}"/>
    <cellStyle name="Millares 7 2 3 2 4 2 2" xfId="29443" xr:uid="{F922D2CA-676C-429F-8C5E-B9875DDA5D19}"/>
    <cellStyle name="Millares 7 2 3 2 4 3" xfId="24970" xr:uid="{949CBCC0-082E-44EB-A4AD-4CE0AF59A18A}"/>
    <cellStyle name="Millares 7 2 3 2 5" xfId="18244" xr:uid="{69BD6C60-0A50-491E-8B98-22AB8C49CB41}"/>
    <cellStyle name="Millares 7 2 3 2 5 2" xfId="27194" xr:uid="{9673B9FC-FCA9-491A-A936-38CF5D5AB664}"/>
    <cellStyle name="Millares 7 2 3 2 6" xfId="22721" xr:uid="{1CD0BCE8-9170-4260-B568-AFB1C9CF5202}"/>
    <cellStyle name="Millares 7 2 3 3" xfId="14045" xr:uid="{A89A68AE-9BF0-44AD-91BD-8B615FB4647D}"/>
    <cellStyle name="Millares 7 2 3 3 2" xfId="15162" xr:uid="{2888CA70-42D0-480F-84B1-4D907AF50CDA}"/>
    <cellStyle name="Millares 7 2 3 3 2 2" xfId="17411" xr:uid="{3BBF60A1-6485-4CD3-9F55-225203E1CBB0}"/>
    <cellStyle name="Millares 7 2 3 3 2 2 2" xfId="21884" xr:uid="{5692B1BA-8B99-4575-A406-B782629156B3}"/>
    <cellStyle name="Millares 7 2 3 3 2 2 2 2" xfId="30834" xr:uid="{A7DEBA1A-5F4A-49BF-9756-7233AC45D829}"/>
    <cellStyle name="Millares 7 2 3 3 2 2 3" xfId="26361" xr:uid="{C2AB721E-20C4-435C-A0FE-3C479E39BBF1}"/>
    <cellStyle name="Millares 7 2 3 3 2 3" xfId="19635" xr:uid="{61AAC184-440B-4CDF-81B3-9ECF63905DAC}"/>
    <cellStyle name="Millares 7 2 3 3 2 3 2" xfId="28585" xr:uid="{4A4B86FD-867D-4150-A0B7-CD037CC09366}"/>
    <cellStyle name="Millares 7 2 3 3 2 4" xfId="24112" xr:uid="{330EE059-4AD8-4CBB-9C5F-5D7EE4DA1148}"/>
    <cellStyle name="Millares 7 2 3 3 3" xfId="16294" xr:uid="{E6BACE12-C2D7-4045-B6B9-1E5E97F4CB5D}"/>
    <cellStyle name="Millares 7 2 3 3 3 2" xfId="20767" xr:uid="{C2E92BD1-7D34-480C-A0C5-2751B8691300}"/>
    <cellStyle name="Millares 7 2 3 3 3 2 2" xfId="29717" xr:uid="{9F8218A0-2A59-4530-B603-C37EAB072CA5}"/>
    <cellStyle name="Millares 7 2 3 3 3 3" xfId="25244" xr:uid="{1A0DE4C4-CFA8-472D-A2A2-23C43DE0BD34}"/>
    <cellStyle name="Millares 7 2 3 3 4" xfId="18518" xr:uid="{B59D6440-1417-4286-8502-D94BF18EDBAA}"/>
    <cellStyle name="Millares 7 2 3 3 4 2" xfId="27468" xr:uid="{1A889B08-8C79-47A0-AEA0-00EEF483F4A0}"/>
    <cellStyle name="Millares 7 2 3 3 5" xfId="22995" xr:uid="{15814573-417E-4757-9865-8FF2BC38D148}"/>
    <cellStyle name="Millares 7 2 3 4" xfId="14608" xr:uid="{7BCB21ED-5F92-4DAE-909C-5FDF52790C9C}"/>
    <cellStyle name="Millares 7 2 3 4 2" xfId="16857" xr:uid="{77C13EC6-4BA1-4BE4-A865-54B86E58948D}"/>
    <cellStyle name="Millares 7 2 3 4 2 2" xfId="21330" xr:uid="{E738DFDD-3A73-48BD-8A35-5CF7CAD2E3E3}"/>
    <cellStyle name="Millares 7 2 3 4 2 2 2" xfId="30280" xr:uid="{20E7DF07-431C-4BAB-BDB5-CA6D740190A5}"/>
    <cellStyle name="Millares 7 2 3 4 2 3" xfId="25807" xr:uid="{0CD860B5-4419-43FA-9396-5688A6B66924}"/>
    <cellStyle name="Millares 7 2 3 4 3" xfId="19081" xr:uid="{29BBF2D2-CA00-49FD-A882-B1CDE496B549}"/>
    <cellStyle name="Millares 7 2 3 4 3 2" xfId="28031" xr:uid="{5EE72633-D2F0-4D80-94DB-BB4C2844AEA2}"/>
    <cellStyle name="Millares 7 2 3 4 4" xfId="23558" xr:uid="{BF422803-591D-4FAF-8BA7-F4FF7C414E18}"/>
    <cellStyle name="Millares 7 2 3 5" xfId="15740" xr:uid="{F8AA1951-5285-4C20-89AD-F167D6501440}"/>
    <cellStyle name="Millares 7 2 3 5 2" xfId="20213" xr:uid="{0E72D54E-46E0-4610-A68B-D0405C1D6364}"/>
    <cellStyle name="Millares 7 2 3 5 2 2" xfId="29163" xr:uid="{8F0D0FD9-CC47-47DC-B87C-D17C77183E4E}"/>
    <cellStyle name="Millares 7 2 3 5 3" xfId="24690" xr:uid="{D77E1FBB-85B0-4978-AFD3-A4BEF4CC3641}"/>
    <cellStyle name="Millares 7 2 3 6" xfId="17964" xr:uid="{8B5024DD-CCBE-4965-AA3C-1B56EFDF0DD4}"/>
    <cellStyle name="Millares 7 2 3 6 2" xfId="26914" xr:uid="{F7DABDD2-E020-4248-9A7C-38A873FE8D46}"/>
    <cellStyle name="Millares 7 2 3 7" xfId="22441" xr:uid="{863E767C-8896-49F6-8399-54AECAF0EAD2}"/>
    <cellStyle name="Millares 7 2 4" xfId="13631" xr:uid="{5251C53F-B644-43A9-8F73-22E7D458C322}"/>
    <cellStyle name="Millares 7 2 4 2" xfId="14185" xr:uid="{3FFE40E8-F78A-496A-AEB7-AEFC23BA8053}"/>
    <cellStyle name="Millares 7 2 4 2 2" xfId="15302" xr:uid="{96DA78EF-D58E-4F61-A6EA-92E1E258B8CE}"/>
    <cellStyle name="Millares 7 2 4 2 2 2" xfId="17551" xr:uid="{CFFAF73C-616A-49A3-914F-D6D5A985665F}"/>
    <cellStyle name="Millares 7 2 4 2 2 2 2" xfId="22024" xr:uid="{9646D44D-56D6-4D3E-8EA1-3800BBFBE147}"/>
    <cellStyle name="Millares 7 2 4 2 2 2 2 2" xfId="30974" xr:uid="{AF42C2B5-385F-489A-B496-4D0B494FBDBE}"/>
    <cellStyle name="Millares 7 2 4 2 2 2 3" xfId="26501" xr:uid="{E2DA29B8-94E2-439D-9AF5-E436C4B865C3}"/>
    <cellStyle name="Millares 7 2 4 2 2 3" xfId="19775" xr:uid="{0870DA3B-7112-4F50-AF28-330BD3DBDEB4}"/>
    <cellStyle name="Millares 7 2 4 2 2 3 2" xfId="28725" xr:uid="{0956FD47-FA48-4D52-9328-27ED461FFF6D}"/>
    <cellStyle name="Millares 7 2 4 2 2 4" xfId="24252" xr:uid="{C982636A-9423-48E2-9BDC-3EC4ABFBA7F5}"/>
    <cellStyle name="Millares 7 2 4 2 3" xfId="16434" xr:uid="{B0C6E5F1-0491-4293-BAAF-78710A2BD789}"/>
    <cellStyle name="Millares 7 2 4 2 3 2" xfId="20907" xr:uid="{64732834-DA05-47A1-AC75-10DA98D5A5A3}"/>
    <cellStyle name="Millares 7 2 4 2 3 2 2" xfId="29857" xr:uid="{9D111DDA-4E9F-40B7-BC3D-A06EBEDF44AE}"/>
    <cellStyle name="Millares 7 2 4 2 3 3" xfId="25384" xr:uid="{E431D4E1-53FB-420B-95D0-0F28B0A8A4A1}"/>
    <cellStyle name="Millares 7 2 4 2 4" xfId="18658" xr:uid="{3DEA6446-ABD2-4674-A98D-0BDC08BB6A70}"/>
    <cellStyle name="Millares 7 2 4 2 4 2" xfId="27608" xr:uid="{575FC046-2AD7-43B2-A357-8EA5983CA097}"/>
    <cellStyle name="Millares 7 2 4 2 5" xfId="23135" xr:uid="{0A4E69B0-598C-46F1-A23C-DDF8B766C4F2}"/>
    <cellStyle name="Millares 7 2 4 3" xfId="14748" xr:uid="{9D66E465-9ADE-4E41-AE32-BF83AF50D134}"/>
    <cellStyle name="Millares 7 2 4 3 2" xfId="16997" xr:uid="{BF681C4D-C2A1-45FD-9963-7C21A8A94403}"/>
    <cellStyle name="Millares 7 2 4 3 2 2" xfId="21470" xr:uid="{5F00667A-FE1E-4B8C-A1CE-EB128AE997BE}"/>
    <cellStyle name="Millares 7 2 4 3 2 2 2" xfId="30420" xr:uid="{91F0C809-D168-4C18-A52E-320A89CC8F46}"/>
    <cellStyle name="Millares 7 2 4 3 2 3" xfId="25947" xr:uid="{0C6ADA62-0FF3-42D8-9596-479DABB033BA}"/>
    <cellStyle name="Millares 7 2 4 3 3" xfId="19221" xr:uid="{C6067ADF-EADA-4BDD-A90F-2FC0920DB102}"/>
    <cellStyle name="Millares 7 2 4 3 3 2" xfId="28171" xr:uid="{45EB1C55-21B2-4FC7-9A59-0368B1FB36C6}"/>
    <cellStyle name="Millares 7 2 4 3 4" xfId="23698" xr:uid="{FA444C04-C38D-48F1-9E3F-8EB0CC5B401E}"/>
    <cellStyle name="Millares 7 2 4 4" xfId="15880" xr:uid="{669C8E99-AF2C-4026-92B1-9CB4381EE270}"/>
    <cellStyle name="Millares 7 2 4 4 2" xfId="20353" xr:uid="{DD5442AE-A7B1-4A86-A0FE-F60D59E7D24E}"/>
    <cellStyle name="Millares 7 2 4 4 2 2" xfId="29303" xr:uid="{0C739B41-6DF8-40FD-B17D-36A9CBECBF15}"/>
    <cellStyle name="Millares 7 2 4 4 3" xfId="24830" xr:uid="{AE6C909C-6504-43C5-8F10-E7A9F7F8B5D9}"/>
    <cellStyle name="Millares 7 2 4 5" xfId="18104" xr:uid="{0B12EFB9-5FFF-4420-8979-8B1CBF11275A}"/>
    <cellStyle name="Millares 7 2 4 5 2" xfId="27054" xr:uid="{8E2E224B-59B5-4770-9CF5-BD219058D0D6}"/>
    <cellStyle name="Millares 7 2 4 6" xfId="22581" xr:uid="{C0F5369F-894A-465E-B274-2F9A44E8607D}"/>
    <cellStyle name="Millares 7 2 5" xfId="13905" xr:uid="{26899FD1-E7DB-4336-AA44-4B365DBC59F9}"/>
    <cellStyle name="Millares 7 2 5 2" xfId="15022" xr:uid="{A71A84D9-A3A5-4B60-BFDB-B828027D2FE8}"/>
    <cellStyle name="Millares 7 2 5 2 2" xfId="17271" xr:uid="{C1E559BF-0896-4C60-8512-9AB617F70928}"/>
    <cellStyle name="Millares 7 2 5 2 2 2" xfId="21744" xr:uid="{A9842F1E-4704-494A-856A-AD51D85F6ACC}"/>
    <cellStyle name="Millares 7 2 5 2 2 2 2" xfId="30694" xr:uid="{5AA556E4-A6E4-4A1F-9D0D-5CE32C2DF89B}"/>
    <cellStyle name="Millares 7 2 5 2 2 3" xfId="26221" xr:uid="{5216CDE9-0E74-4816-A69E-05F411EE5457}"/>
    <cellStyle name="Millares 7 2 5 2 3" xfId="19495" xr:uid="{2E1AB4B7-BE15-46DE-AE77-65B6AC636C89}"/>
    <cellStyle name="Millares 7 2 5 2 3 2" xfId="28445" xr:uid="{67E319C9-BD2D-48B5-9067-5FB9203404C0}"/>
    <cellStyle name="Millares 7 2 5 2 4" xfId="23972" xr:uid="{BFB06C44-F24E-4EB3-BE8F-875E701CD2C5}"/>
    <cellStyle name="Millares 7 2 5 3" xfId="16154" xr:uid="{B9E8F4FB-234B-42AD-B707-71C4EF28201E}"/>
    <cellStyle name="Millares 7 2 5 3 2" xfId="20627" xr:uid="{158C2A8A-A853-41BC-96F3-BFD55509FF54}"/>
    <cellStyle name="Millares 7 2 5 3 2 2" xfId="29577" xr:uid="{C2DC9A52-472E-4371-A84E-668DA831B51B}"/>
    <cellStyle name="Millares 7 2 5 3 3" xfId="25104" xr:uid="{F90C9A80-9CB0-4A40-8140-F3D7B78C84E7}"/>
    <cellStyle name="Millares 7 2 5 4" xfId="18378" xr:uid="{23ADBB65-D3E5-47C9-911C-08CF819C9676}"/>
    <cellStyle name="Millares 7 2 5 4 2" xfId="27328" xr:uid="{8AFBF41A-134A-43DE-8892-D071AEEF2B41}"/>
    <cellStyle name="Millares 7 2 5 5" xfId="22855" xr:uid="{10F3F79E-708A-4F60-8B5E-26D03A45D1FA}"/>
    <cellStyle name="Millares 7 2 6" xfId="14468" xr:uid="{A4EBA840-76FD-43E3-B8AF-053467A44037}"/>
    <cellStyle name="Millares 7 2 6 2" xfId="16717" xr:uid="{0319F2AA-9BAC-4CB6-B4D1-CFA86BFF6C06}"/>
    <cellStyle name="Millares 7 2 6 2 2" xfId="21190" xr:uid="{F665B3D5-54B2-499F-A2CF-B17D87E872C1}"/>
    <cellStyle name="Millares 7 2 6 2 2 2" xfId="30140" xr:uid="{C7068530-B64A-4DF0-A1FC-096DEFFAFF63}"/>
    <cellStyle name="Millares 7 2 6 2 3" xfId="25667" xr:uid="{41857958-6C95-488C-BBC8-A53229621905}"/>
    <cellStyle name="Millares 7 2 6 3" xfId="18941" xr:uid="{8ADC6637-8C34-4B19-A0A2-F1A1C0A344C0}"/>
    <cellStyle name="Millares 7 2 6 3 2" xfId="27891" xr:uid="{2140F584-EAF1-4DC3-880F-15871071260A}"/>
    <cellStyle name="Millares 7 2 6 4" xfId="23418" xr:uid="{FAB39B9E-A7F3-48B2-A9C6-F4FD369A982B}"/>
    <cellStyle name="Millares 7 2 7" xfId="15600" xr:uid="{739A922B-9AF1-4D02-989F-7F7D7A631797}"/>
    <cellStyle name="Millares 7 2 7 2" xfId="20073" xr:uid="{27360DC2-F70B-4BAF-90F4-6FA843718DE1}"/>
    <cellStyle name="Millares 7 2 7 2 2" xfId="29023" xr:uid="{727D82D7-9E04-4F84-A6FE-AC622BB2E20C}"/>
    <cellStyle name="Millares 7 2 7 3" xfId="24550" xr:uid="{60ABF419-5BDD-4AD6-A1EA-393EBB371C1C}"/>
    <cellStyle name="Millares 7 2 8" xfId="17824" xr:uid="{7D353B57-BE62-4BD5-AD0A-24D38FAC4366}"/>
    <cellStyle name="Millares 7 2 8 2" xfId="26774" xr:uid="{90F0DEFB-DDF8-45A1-B49D-6B50ACE1D957}"/>
    <cellStyle name="Millares 7 2 9" xfId="22301" xr:uid="{A733244B-6C77-4161-A52C-224936E9ACDB}"/>
    <cellStyle name="Millares 7 3" xfId="13401" xr:uid="{45D59861-0961-4F0C-B943-0D00455BA3B0}"/>
    <cellStyle name="Millares 7 3 2" xfId="13541" xr:uid="{9D6BF276-3A22-4876-85AD-4635A634C81F}"/>
    <cellStyle name="Millares 7 3 2 2" xfId="13821" xr:uid="{CBEE70A4-F31F-47C9-8766-756634C4747D}"/>
    <cellStyle name="Millares 7 3 2 2 2" xfId="14375" xr:uid="{D30F8317-C324-4C1D-AE86-62DEA1CC6797}"/>
    <cellStyle name="Millares 7 3 2 2 2 2" xfId="15492" xr:uid="{A491DEDE-3D51-4B16-8974-8289602416F8}"/>
    <cellStyle name="Millares 7 3 2 2 2 2 2" xfId="17741" xr:uid="{550BBA3F-EAE7-47C9-A4D0-A4ADD1FDD046}"/>
    <cellStyle name="Millares 7 3 2 2 2 2 2 2" xfId="22214" xr:uid="{998CBBD0-21D8-4058-99CE-37D08962F577}"/>
    <cellStyle name="Millares 7 3 2 2 2 2 2 2 2" xfId="31164" xr:uid="{D44480A1-3A48-4A47-8985-F137114309AD}"/>
    <cellStyle name="Millares 7 3 2 2 2 2 2 3" xfId="26691" xr:uid="{2A864AF5-9E08-4A81-B547-72D696BD3B85}"/>
    <cellStyle name="Millares 7 3 2 2 2 2 3" xfId="19965" xr:uid="{FF654183-3D15-4411-9C08-226874B35A45}"/>
    <cellStyle name="Millares 7 3 2 2 2 2 3 2" xfId="28915" xr:uid="{8AF695DA-B929-4779-8AE3-F82EE5505BC4}"/>
    <cellStyle name="Millares 7 3 2 2 2 2 4" xfId="24442" xr:uid="{0FAA966C-F414-48DE-946C-042AF5E060BD}"/>
    <cellStyle name="Millares 7 3 2 2 2 3" xfId="16624" xr:uid="{B44A0882-7446-413B-9935-F7EB4BF74B86}"/>
    <cellStyle name="Millares 7 3 2 2 2 3 2" xfId="21097" xr:uid="{DAB2AA38-4545-4E43-A96E-B3894CEDB7AD}"/>
    <cellStyle name="Millares 7 3 2 2 2 3 2 2" xfId="30047" xr:uid="{0804A68A-3D78-45C3-B83E-8981CFBE7D94}"/>
    <cellStyle name="Millares 7 3 2 2 2 3 3" xfId="25574" xr:uid="{93BEF2F4-DDC6-45C9-8A42-559F6EF8D762}"/>
    <cellStyle name="Millares 7 3 2 2 2 4" xfId="18848" xr:uid="{57D93B93-4F7D-40E8-A777-828AC6C7BADA}"/>
    <cellStyle name="Millares 7 3 2 2 2 4 2" xfId="27798" xr:uid="{F8C78082-6BE9-4F2C-A405-88AAE20E5905}"/>
    <cellStyle name="Millares 7 3 2 2 2 5" xfId="23325" xr:uid="{0D07B1A2-826C-4563-882A-CE96238C2362}"/>
    <cellStyle name="Millares 7 3 2 2 3" xfId="14938" xr:uid="{B6D419D9-FD7B-47BF-8967-2A4784008AC7}"/>
    <cellStyle name="Millares 7 3 2 2 3 2" xfId="17187" xr:uid="{5A694610-66BD-428D-84F6-BE3EB531C344}"/>
    <cellStyle name="Millares 7 3 2 2 3 2 2" xfId="21660" xr:uid="{EB22728E-2702-443C-9155-BEDAE903939E}"/>
    <cellStyle name="Millares 7 3 2 2 3 2 2 2" xfId="30610" xr:uid="{510830DC-C51A-4CC1-8547-BF04336F2957}"/>
    <cellStyle name="Millares 7 3 2 2 3 2 3" xfId="26137" xr:uid="{64F7629E-94CB-43B1-9E54-E711B9C344D4}"/>
    <cellStyle name="Millares 7 3 2 2 3 3" xfId="19411" xr:uid="{40A49372-9323-49B7-9799-59A61BE90217}"/>
    <cellStyle name="Millares 7 3 2 2 3 3 2" xfId="28361" xr:uid="{4495CA19-0DDB-48F1-823F-113A16E1C2DB}"/>
    <cellStyle name="Millares 7 3 2 2 3 4" xfId="23888" xr:uid="{A5E12584-9FA4-4088-8ECA-62DAB8DDAB09}"/>
    <cellStyle name="Millares 7 3 2 2 4" xfId="16070" xr:uid="{A63E7A3D-7C9D-4FAE-8119-C352F0CC33F5}"/>
    <cellStyle name="Millares 7 3 2 2 4 2" xfId="20543" xr:uid="{591FA594-DA13-4EAB-B8AB-D64B4D38301E}"/>
    <cellStyle name="Millares 7 3 2 2 4 2 2" xfId="29493" xr:uid="{FF7D8096-C36A-4A16-BB87-60C35EF6442A}"/>
    <cellStyle name="Millares 7 3 2 2 4 3" xfId="25020" xr:uid="{E202D5A8-5FE7-489C-9004-0F659CAAC690}"/>
    <cellStyle name="Millares 7 3 2 2 5" xfId="18294" xr:uid="{12334B2B-1F19-4C2F-9759-566A4443F336}"/>
    <cellStyle name="Millares 7 3 2 2 5 2" xfId="27244" xr:uid="{C69934B4-9071-4D35-A448-3CEC9D1BE70E}"/>
    <cellStyle name="Millares 7 3 2 2 6" xfId="22771" xr:uid="{07638838-E9EE-405E-9377-215FA2AAF7BF}"/>
    <cellStyle name="Millares 7 3 2 3" xfId="14095" xr:uid="{12FE4FE2-5608-4EA9-87A1-8CB50FB1C13A}"/>
    <cellStyle name="Millares 7 3 2 3 2" xfId="15212" xr:uid="{4751EFCC-A779-49F0-8B9D-451C3A959E05}"/>
    <cellStyle name="Millares 7 3 2 3 2 2" xfId="17461" xr:uid="{4340D038-7386-4E85-9290-7622BD843A99}"/>
    <cellStyle name="Millares 7 3 2 3 2 2 2" xfId="21934" xr:uid="{11F64136-25C6-4F8D-875E-7A5A0E694B8E}"/>
    <cellStyle name="Millares 7 3 2 3 2 2 2 2" xfId="30884" xr:uid="{B6D3F175-FBC3-4457-8A90-035CDFC92221}"/>
    <cellStyle name="Millares 7 3 2 3 2 2 3" xfId="26411" xr:uid="{BD2CD2C2-25B3-4620-92FC-56D420FF6F2D}"/>
    <cellStyle name="Millares 7 3 2 3 2 3" xfId="19685" xr:uid="{F095B239-565F-41B8-9AE1-439151164DED}"/>
    <cellStyle name="Millares 7 3 2 3 2 3 2" xfId="28635" xr:uid="{D21BB433-943C-43BC-9B77-711E2B01340D}"/>
    <cellStyle name="Millares 7 3 2 3 2 4" xfId="24162" xr:uid="{871E7FB7-6769-420E-8BC9-400F19034EB7}"/>
    <cellStyle name="Millares 7 3 2 3 3" xfId="16344" xr:uid="{2E3F4A92-B6C6-4D40-9948-20E1C3532CF9}"/>
    <cellStyle name="Millares 7 3 2 3 3 2" xfId="20817" xr:uid="{B6F8A1B1-D0FF-4FBB-AFB3-F8EE4D6A26B5}"/>
    <cellStyle name="Millares 7 3 2 3 3 2 2" xfId="29767" xr:uid="{C78E3C84-9B36-4F74-89E0-542BC7F8FD13}"/>
    <cellStyle name="Millares 7 3 2 3 3 3" xfId="25294" xr:uid="{894CF063-A195-41E2-B741-36BEB48A77E2}"/>
    <cellStyle name="Millares 7 3 2 3 4" xfId="18568" xr:uid="{4EF92B2E-C109-4A85-A4E2-D77D623731F8}"/>
    <cellStyle name="Millares 7 3 2 3 4 2" xfId="27518" xr:uid="{0F329D96-30D9-48B2-BC1E-8E14843FC8EB}"/>
    <cellStyle name="Millares 7 3 2 3 5" xfId="23045" xr:uid="{AA20347F-3AAD-4269-A5D0-E02E8D33C8AD}"/>
    <cellStyle name="Millares 7 3 2 4" xfId="14658" xr:uid="{C958E0EE-25EA-4393-AD18-1BA64C7DBD83}"/>
    <cellStyle name="Millares 7 3 2 4 2" xfId="16907" xr:uid="{8FB4BBE8-FEC4-400E-AED0-065A0332C760}"/>
    <cellStyle name="Millares 7 3 2 4 2 2" xfId="21380" xr:uid="{385DAB23-7179-4907-93F8-8479EE651DA6}"/>
    <cellStyle name="Millares 7 3 2 4 2 2 2" xfId="30330" xr:uid="{F873C8F2-BB5F-46F3-BB82-F9AA988AFC04}"/>
    <cellStyle name="Millares 7 3 2 4 2 3" xfId="25857" xr:uid="{98CF05BA-DC7F-4BB3-82F1-01EF75E363B5}"/>
    <cellStyle name="Millares 7 3 2 4 3" xfId="19131" xr:uid="{3406B84D-D779-4A9D-9619-4892E11DBABC}"/>
    <cellStyle name="Millares 7 3 2 4 3 2" xfId="28081" xr:uid="{2DEDFF00-4536-4168-BDA6-DA5DF934F8F3}"/>
    <cellStyle name="Millares 7 3 2 4 4" xfId="23608" xr:uid="{E01DD412-B90F-4014-99AD-525DB3FB5285}"/>
    <cellStyle name="Millares 7 3 2 5" xfId="15790" xr:uid="{509AA2D8-8EB6-49C2-9700-17274DF5C74C}"/>
    <cellStyle name="Millares 7 3 2 5 2" xfId="20263" xr:uid="{B43FD584-D413-4F8A-B96C-6B7D6E6A0F1A}"/>
    <cellStyle name="Millares 7 3 2 5 2 2" xfId="29213" xr:uid="{FAE17D1A-2265-4098-B618-4929558D7BCB}"/>
    <cellStyle name="Millares 7 3 2 5 3" xfId="24740" xr:uid="{99E2635E-0B58-4104-A92E-5120BF0F9BEA}"/>
    <cellStyle name="Millares 7 3 2 6" xfId="18014" xr:uid="{289552FB-0686-4FE7-BBC2-3D4E20737759}"/>
    <cellStyle name="Millares 7 3 2 6 2" xfId="26964" xr:uid="{533EFFF0-C612-4120-8321-485251D5D012}"/>
    <cellStyle name="Millares 7 3 2 7" xfId="22491" xr:uid="{E94045E1-A01C-40E0-91B8-92F89F638993}"/>
    <cellStyle name="Millares 7 3 3" xfId="13681" xr:uid="{E37F4C6C-D950-4DA9-8EFB-52F389EEBD22}"/>
    <cellStyle name="Millares 7 3 3 2" xfId="14235" xr:uid="{844CAD6B-5094-4817-9C3A-01204E9D8998}"/>
    <cellStyle name="Millares 7 3 3 2 2" xfId="15352" xr:uid="{C7EA7954-8CFC-443B-AC20-465EBC8D4DB7}"/>
    <cellStyle name="Millares 7 3 3 2 2 2" xfId="17601" xr:uid="{924CE31E-4A7A-410D-BD72-741E627BEB94}"/>
    <cellStyle name="Millares 7 3 3 2 2 2 2" xfId="22074" xr:uid="{4673B8B8-FF69-47E3-A549-43B083116F38}"/>
    <cellStyle name="Millares 7 3 3 2 2 2 2 2" xfId="31024" xr:uid="{8F957E13-BA84-4CDF-949A-1EC46678FA07}"/>
    <cellStyle name="Millares 7 3 3 2 2 2 3" xfId="26551" xr:uid="{1A769A96-4A85-481A-AC37-423A6F55E947}"/>
    <cellStyle name="Millares 7 3 3 2 2 3" xfId="19825" xr:uid="{DC7ACDBC-97F0-4E24-A389-0320A3E2BB0E}"/>
    <cellStyle name="Millares 7 3 3 2 2 3 2" xfId="28775" xr:uid="{7C264232-1F45-409A-99AB-8ED4BF2410E5}"/>
    <cellStyle name="Millares 7 3 3 2 2 4" xfId="24302" xr:uid="{50EB2322-A1A5-4893-B1B9-8FD676984B5C}"/>
    <cellStyle name="Millares 7 3 3 2 3" xfId="16484" xr:uid="{F80C9EB2-41C0-4D35-8D35-BB7E47C6537A}"/>
    <cellStyle name="Millares 7 3 3 2 3 2" xfId="20957" xr:uid="{5DFD61B6-E151-40D3-B410-FE0F020014CE}"/>
    <cellStyle name="Millares 7 3 3 2 3 2 2" xfId="29907" xr:uid="{54C82ACF-5CF6-42BD-A6AD-AAA6C6EDA4B9}"/>
    <cellStyle name="Millares 7 3 3 2 3 3" xfId="25434" xr:uid="{51028043-85BE-443C-A452-CF0439315F90}"/>
    <cellStyle name="Millares 7 3 3 2 4" xfId="18708" xr:uid="{6ABB7907-AEDB-4D9D-9F9D-09E805E74AAE}"/>
    <cellStyle name="Millares 7 3 3 2 4 2" xfId="27658" xr:uid="{27F52956-2B83-4D75-99FE-24CBD581CFDF}"/>
    <cellStyle name="Millares 7 3 3 2 5" xfId="23185" xr:uid="{E949AAC9-43EA-4F48-9377-76C6152CB17C}"/>
    <cellStyle name="Millares 7 3 3 3" xfId="14798" xr:uid="{40EDB578-AA2C-479D-AAD7-F8DE67FBE3A7}"/>
    <cellStyle name="Millares 7 3 3 3 2" xfId="17047" xr:uid="{F7D394E4-2221-4BCF-B3AE-E8052EF80D08}"/>
    <cellStyle name="Millares 7 3 3 3 2 2" xfId="21520" xr:uid="{F8953018-B037-4EED-AB73-0BBE8122AD4D}"/>
    <cellStyle name="Millares 7 3 3 3 2 2 2" xfId="30470" xr:uid="{47F02BC7-0640-4D55-B94B-366F8E34B0AF}"/>
    <cellStyle name="Millares 7 3 3 3 2 3" xfId="25997" xr:uid="{0DBF08AA-7E8A-41C7-8CE3-1248E49655FF}"/>
    <cellStyle name="Millares 7 3 3 3 3" xfId="19271" xr:uid="{C0FE51AC-556B-4EA7-83EC-1FDAD959CEA9}"/>
    <cellStyle name="Millares 7 3 3 3 3 2" xfId="28221" xr:uid="{FFCB3477-0B5B-4CBB-82BA-5F37EA9DB96D}"/>
    <cellStyle name="Millares 7 3 3 3 4" xfId="23748" xr:uid="{8DA21CFF-71EE-462B-B83F-737BAA334B60}"/>
    <cellStyle name="Millares 7 3 3 4" xfId="15930" xr:uid="{EB870B50-10D7-4541-9442-C651D64E38D8}"/>
    <cellStyle name="Millares 7 3 3 4 2" xfId="20403" xr:uid="{59A46B7E-A066-4E55-BA95-B860A5AAAC1B}"/>
    <cellStyle name="Millares 7 3 3 4 2 2" xfId="29353" xr:uid="{49437E4E-454B-4EF8-9F51-B6F3582803E5}"/>
    <cellStyle name="Millares 7 3 3 4 3" xfId="24880" xr:uid="{14825C3E-E7F8-4ABE-8794-170C5B7F0639}"/>
    <cellStyle name="Millares 7 3 3 5" xfId="18154" xr:uid="{13115805-E229-4B7A-A0A7-6B6AEC3DA386}"/>
    <cellStyle name="Millares 7 3 3 5 2" xfId="27104" xr:uid="{B5272554-67FF-4E7F-B731-8C78A818B596}"/>
    <cellStyle name="Millares 7 3 3 6" xfId="22631" xr:uid="{600A0D0B-D94C-494F-93CB-7F110A56454F}"/>
    <cellStyle name="Millares 7 3 4" xfId="13955" xr:uid="{E2BFA20C-F876-4C1E-B3AA-2C8D64329802}"/>
    <cellStyle name="Millares 7 3 4 2" xfId="15072" xr:uid="{B1E34ACB-FC04-4C85-AFC1-A98B16B755A0}"/>
    <cellStyle name="Millares 7 3 4 2 2" xfId="17321" xr:uid="{A8BE07D6-C383-473B-8733-0784FA16DCFE}"/>
    <cellStyle name="Millares 7 3 4 2 2 2" xfId="21794" xr:uid="{81571520-BBD8-45F6-99BD-676A0903E0B1}"/>
    <cellStyle name="Millares 7 3 4 2 2 2 2" xfId="30744" xr:uid="{3CF8FC98-A5CE-4168-87E0-7452AEC66066}"/>
    <cellStyle name="Millares 7 3 4 2 2 3" xfId="26271" xr:uid="{BC71E247-F310-4EA8-94BA-EBB9AB9E12F1}"/>
    <cellStyle name="Millares 7 3 4 2 3" xfId="19545" xr:uid="{9327973D-2D5E-477E-9584-AD878AE98E18}"/>
    <cellStyle name="Millares 7 3 4 2 3 2" xfId="28495" xr:uid="{4015CCC9-9F76-4D6E-865A-B1B636020FAF}"/>
    <cellStyle name="Millares 7 3 4 2 4" xfId="24022" xr:uid="{594F1C4E-4A2C-4946-B89F-A940E394456F}"/>
    <cellStyle name="Millares 7 3 4 3" xfId="16204" xr:uid="{9EDC6636-6415-444C-BC24-EB6D7589FF52}"/>
    <cellStyle name="Millares 7 3 4 3 2" xfId="20677" xr:uid="{582E3E76-C062-4CBE-AFCD-C84F0D1B8224}"/>
    <cellStyle name="Millares 7 3 4 3 2 2" xfId="29627" xr:uid="{6912FD1D-A3E6-421D-9A6C-46E08F0D7A9E}"/>
    <cellStyle name="Millares 7 3 4 3 3" xfId="25154" xr:uid="{1DD419B3-F8E7-412A-B7E7-3FD5E147CC9F}"/>
    <cellStyle name="Millares 7 3 4 4" xfId="18428" xr:uid="{C0AEB0E7-1E58-486D-9D10-541A08F2E481}"/>
    <cellStyle name="Millares 7 3 4 4 2" xfId="27378" xr:uid="{BF148B35-BEAD-4553-B893-8FFFEFCE0589}"/>
    <cellStyle name="Millares 7 3 4 5" xfId="22905" xr:uid="{8F107A50-AD63-4797-B75E-E1117D43D971}"/>
    <cellStyle name="Millares 7 3 5" xfId="14518" xr:uid="{3D1CEBD6-F6A4-40DD-895E-6D443118E284}"/>
    <cellStyle name="Millares 7 3 5 2" xfId="16767" xr:uid="{BF3B77DA-5369-48D3-AE8B-D93A0E7A061F}"/>
    <cellStyle name="Millares 7 3 5 2 2" xfId="21240" xr:uid="{B8515F95-6739-4FB4-8A49-D76BC4AE0796}"/>
    <cellStyle name="Millares 7 3 5 2 2 2" xfId="30190" xr:uid="{1959777F-F499-4271-B461-9FBBBA1C1DDB}"/>
    <cellStyle name="Millares 7 3 5 2 3" xfId="25717" xr:uid="{1544B9D9-01AE-4EDB-BF7C-00AB4ED385CF}"/>
    <cellStyle name="Millares 7 3 5 3" xfId="18991" xr:uid="{929D4560-BBAA-4DA7-A7B0-CEFA469DC906}"/>
    <cellStyle name="Millares 7 3 5 3 2" xfId="27941" xr:uid="{6C218B03-2803-40A2-A448-F0E9990BAEF5}"/>
    <cellStyle name="Millares 7 3 5 4" xfId="23468" xr:uid="{67BBC1EE-36A9-425B-BCAE-987D90791F0D}"/>
    <cellStyle name="Millares 7 3 6" xfId="15650" xr:uid="{D5CE93FD-1F3D-4D18-855D-E255B15E9A77}"/>
    <cellStyle name="Millares 7 3 6 2" xfId="20123" xr:uid="{4AF0A112-71B8-4587-A0E8-DF1EC999D59F}"/>
    <cellStyle name="Millares 7 3 6 2 2" xfId="29073" xr:uid="{64CCC5A6-F573-4BE1-B941-D11654468162}"/>
    <cellStyle name="Millares 7 3 6 3" xfId="24600" xr:uid="{99412645-DB90-4B90-8E51-9B4B3C4FBB30}"/>
    <cellStyle name="Millares 7 3 7" xfId="17874" xr:uid="{4140B06F-BC0D-4876-A3B9-B976EBC585C3}"/>
    <cellStyle name="Millares 7 3 7 2" xfId="26824" xr:uid="{E1008EA3-F4D2-423C-94C3-692A46A6554A}"/>
    <cellStyle name="Millares 7 3 8" xfId="22351" xr:uid="{3C78652D-017E-43A3-AE47-967AB62A6131}"/>
    <cellStyle name="Millares 7 4" xfId="13474" xr:uid="{F3012BA1-B5DA-4113-9432-7D2802BD7DB7}"/>
    <cellStyle name="Millares 7 4 2" xfId="13754" xr:uid="{FC66BB24-15E8-4190-B707-BC44CFE15145}"/>
    <cellStyle name="Millares 7 4 2 2" xfId="14308" xr:uid="{FDBE6A48-4862-4BFE-B0F9-D3755D94CF96}"/>
    <cellStyle name="Millares 7 4 2 2 2" xfId="15425" xr:uid="{4AC2DA4B-7A61-4855-8A4D-3605EB7F4B49}"/>
    <cellStyle name="Millares 7 4 2 2 2 2" xfId="17674" xr:uid="{B3441D9D-ECDA-499B-BEEA-B2FFEDB2C4DE}"/>
    <cellStyle name="Millares 7 4 2 2 2 2 2" xfId="22147" xr:uid="{70C7E25D-FF69-49FF-8DEF-26F502347AA9}"/>
    <cellStyle name="Millares 7 4 2 2 2 2 2 2" xfId="31097" xr:uid="{5D5CC523-9FCD-483D-ACA1-6D0E4D217CA6}"/>
    <cellStyle name="Millares 7 4 2 2 2 2 3" xfId="26624" xr:uid="{74E921D8-9DA6-44D3-870E-38FA355AD9DF}"/>
    <cellStyle name="Millares 7 4 2 2 2 3" xfId="19898" xr:uid="{2FFB71D7-FF94-4F43-A129-67100D3DFD06}"/>
    <cellStyle name="Millares 7 4 2 2 2 3 2" xfId="28848" xr:uid="{3A9F1647-3CCB-4432-9FCE-2B2BD5A3F6A8}"/>
    <cellStyle name="Millares 7 4 2 2 2 4" xfId="24375" xr:uid="{6F561D71-C650-4085-B333-F8210CA1BBA8}"/>
    <cellStyle name="Millares 7 4 2 2 3" xfId="16557" xr:uid="{E8CF1663-6FCE-4962-8969-05A5B7FADEF9}"/>
    <cellStyle name="Millares 7 4 2 2 3 2" xfId="21030" xr:uid="{500301DD-900F-4DD8-A580-C65E08E5FBCB}"/>
    <cellStyle name="Millares 7 4 2 2 3 2 2" xfId="29980" xr:uid="{B23CB245-62BB-4508-9450-FC595C23CAB5}"/>
    <cellStyle name="Millares 7 4 2 2 3 3" xfId="25507" xr:uid="{EC55045D-DA32-4C9B-AD62-BE7A2A47143E}"/>
    <cellStyle name="Millares 7 4 2 2 4" xfId="18781" xr:uid="{0DA5EB12-ED66-48D1-90A8-EB23CA9E117B}"/>
    <cellStyle name="Millares 7 4 2 2 4 2" xfId="27731" xr:uid="{85A9EDC4-90FE-49DD-887C-9DD270A75408}"/>
    <cellStyle name="Millares 7 4 2 2 5" xfId="23258" xr:uid="{58C9EFE1-FD47-4FDA-A1F9-8E69FA893A7B}"/>
    <cellStyle name="Millares 7 4 2 3" xfId="14871" xr:uid="{63C20370-9037-4953-8F43-E26D66ED7FFC}"/>
    <cellStyle name="Millares 7 4 2 3 2" xfId="17120" xr:uid="{0D2E5697-8877-48ED-A082-BC27DD3FDE54}"/>
    <cellStyle name="Millares 7 4 2 3 2 2" xfId="21593" xr:uid="{B0669F2C-1105-49EE-BCF1-EC78AB2D9430}"/>
    <cellStyle name="Millares 7 4 2 3 2 2 2" xfId="30543" xr:uid="{D698374E-70FD-4884-8299-8A1C62A53A1D}"/>
    <cellStyle name="Millares 7 4 2 3 2 3" xfId="26070" xr:uid="{2B1D48B1-D5C4-4D4D-8CEB-D9F4FDE0CDA6}"/>
    <cellStyle name="Millares 7 4 2 3 3" xfId="19344" xr:uid="{A59BF886-37D1-4561-AC01-7F7A88F869AB}"/>
    <cellStyle name="Millares 7 4 2 3 3 2" xfId="28294" xr:uid="{8924F93D-9FE5-414A-BBDE-D84FC0050096}"/>
    <cellStyle name="Millares 7 4 2 3 4" xfId="23821" xr:uid="{42DE19E6-288A-4EED-995F-657A6A21E512}"/>
    <cellStyle name="Millares 7 4 2 4" xfId="16003" xr:uid="{25E037F3-93BF-4365-8D96-85A13EDFFC48}"/>
    <cellStyle name="Millares 7 4 2 4 2" xfId="20476" xr:uid="{0EABF0B8-E479-4DC6-AB79-6489F206C72F}"/>
    <cellStyle name="Millares 7 4 2 4 2 2" xfId="29426" xr:uid="{F2D83E5C-19A3-447D-A450-37D57ECEA4F0}"/>
    <cellStyle name="Millares 7 4 2 4 3" xfId="24953" xr:uid="{3A9E8A2A-5F1C-49FB-8688-70A8C4044113}"/>
    <cellStyle name="Millares 7 4 2 5" xfId="18227" xr:uid="{2F2E53B7-A477-4C5A-AEC7-4F1CD2FA27DA}"/>
    <cellStyle name="Millares 7 4 2 5 2" xfId="27177" xr:uid="{9D4EAB39-275F-46E4-BA0F-FFF962B69EE1}"/>
    <cellStyle name="Millares 7 4 2 6" xfId="22704" xr:uid="{3FA982EF-C2B4-4118-9E1A-E69943688B98}"/>
    <cellStyle name="Millares 7 4 3" xfId="14028" xr:uid="{3A5C0BE1-E437-442F-9D57-6E38A7E4FBA9}"/>
    <cellStyle name="Millares 7 4 3 2" xfId="15145" xr:uid="{682E3B91-00F4-4688-B258-21789A194164}"/>
    <cellStyle name="Millares 7 4 3 2 2" xfId="17394" xr:uid="{9AF02B26-CF4B-4456-AA3B-FC1C860C3066}"/>
    <cellStyle name="Millares 7 4 3 2 2 2" xfId="21867" xr:uid="{DE64819A-D6A7-4FB8-A48A-54D85E3156DF}"/>
    <cellStyle name="Millares 7 4 3 2 2 2 2" xfId="30817" xr:uid="{36BE9298-9CCD-44DA-95E7-5DEC866CCF96}"/>
    <cellStyle name="Millares 7 4 3 2 2 3" xfId="26344" xr:uid="{9C25CFD0-3744-49A9-9532-6AC736D579ED}"/>
    <cellStyle name="Millares 7 4 3 2 3" xfId="19618" xr:uid="{62776D2E-55F4-4ADF-ABA8-937225FB0F84}"/>
    <cellStyle name="Millares 7 4 3 2 3 2" xfId="28568" xr:uid="{015D7889-AF7E-4F77-B7A1-ED6F864F26F4}"/>
    <cellStyle name="Millares 7 4 3 2 4" xfId="24095" xr:uid="{B1C3151B-B958-4201-845C-E609AE6DB7CD}"/>
    <cellStyle name="Millares 7 4 3 3" xfId="16277" xr:uid="{FE876564-F825-4CA1-A9EE-3AF1B6C2B8D7}"/>
    <cellStyle name="Millares 7 4 3 3 2" xfId="20750" xr:uid="{78B7F8B2-DD95-4B09-8137-23CCDEF195B7}"/>
    <cellStyle name="Millares 7 4 3 3 2 2" xfId="29700" xr:uid="{23700485-B181-4973-AA72-7286A5317FB8}"/>
    <cellStyle name="Millares 7 4 3 3 3" xfId="25227" xr:uid="{E2D9F9CD-4D0E-45CC-9E09-1C0C0DD6C9A9}"/>
    <cellStyle name="Millares 7 4 3 4" xfId="18501" xr:uid="{05729816-5909-4926-9E0B-A1C52060908D}"/>
    <cellStyle name="Millares 7 4 3 4 2" xfId="27451" xr:uid="{51A0175A-7B2B-4DDD-8E9F-29E1470EB486}"/>
    <cellStyle name="Millares 7 4 3 5" xfId="22978" xr:uid="{0ACA8724-1A9C-46A5-8720-0FA382E6F8B5}"/>
    <cellStyle name="Millares 7 4 4" xfId="14591" xr:uid="{9EB57259-EB4D-4F05-AB05-AE71C27BF923}"/>
    <cellStyle name="Millares 7 4 4 2" xfId="16840" xr:uid="{07B34316-FD9B-40FE-B057-85E10AFDC3A6}"/>
    <cellStyle name="Millares 7 4 4 2 2" xfId="21313" xr:uid="{63578626-C6D6-409B-AE1B-1021EFD210A8}"/>
    <cellStyle name="Millares 7 4 4 2 2 2" xfId="30263" xr:uid="{F66EEA4C-3EF9-43DD-806A-342394679004}"/>
    <cellStyle name="Millares 7 4 4 2 3" xfId="25790" xr:uid="{BBC17B4D-FED5-43C4-9D4B-3C1E71080EAA}"/>
    <cellStyle name="Millares 7 4 4 3" xfId="19064" xr:uid="{F2E32FD8-51A3-40FF-941E-A1BD95D4131F}"/>
    <cellStyle name="Millares 7 4 4 3 2" xfId="28014" xr:uid="{7D586B27-2E16-47C7-9D67-4FAA1C8652AA}"/>
    <cellStyle name="Millares 7 4 4 4" xfId="23541" xr:uid="{F1BB733F-EE03-487B-919C-276FDA6455C6}"/>
    <cellStyle name="Millares 7 4 5" xfId="15723" xr:uid="{FB8A7DEE-4441-4F2B-B843-A169455A281E}"/>
    <cellStyle name="Millares 7 4 5 2" xfId="20196" xr:uid="{AA20122B-E7B4-4FCA-B935-409794ECB147}"/>
    <cellStyle name="Millares 7 4 5 2 2" xfId="29146" xr:uid="{8E4905D9-267A-42B1-8974-CBC104C25B97}"/>
    <cellStyle name="Millares 7 4 5 3" xfId="24673" xr:uid="{C8B9C2D0-08A6-4E45-89DE-E21D6F4DDDD7}"/>
    <cellStyle name="Millares 7 4 6" xfId="17947" xr:uid="{69D77936-00FB-484A-BBF7-E443A9501C82}"/>
    <cellStyle name="Millares 7 4 6 2" xfId="26897" xr:uid="{D28A69E3-3D02-47BE-AB07-C83C1B9D1A75}"/>
    <cellStyle name="Millares 7 4 7" xfId="22424" xr:uid="{D69D5CBF-E304-421E-BD85-D7B1AE2DD883}"/>
    <cellStyle name="Millares 7 5" xfId="13614" xr:uid="{B34C10D5-75C7-4B69-A1A7-E64135C1B8DF}"/>
    <cellStyle name="Millares 7 5 2" xfId="14168" xr:uid="{585620F7-2B31-4D7B-B824-5B72BFDA9CF6}"/>
    <cellStyle name="Millares 7 5 2 2" xfId="15285" xr:uid="{B3AB1753-A071-4FF5-B435-1AD6B517018C}"/>
    <cellStyle name="Millares 7 5 2 2 2" xfId="17534" xr:uid="{68B98891-3A78-4F7E-8FFF-A2B7B35E43CC}"/>
    <cellStyle name="Millares 7 5 2 2 2 2" xfId="22007" xr:uid="{46A6B6D8-CE04-4111-9320-4BF20838077F}"/>
    <cellStyle name="Millares 7 5 2 2 2 2 2" xfId="30957" xr:uid="{132EAFE9-4393-4C8C-A1FE-76F554DBDC39}"/>
    <cellStyle name="Millares 7 5 2 2 2 3" xfId="26484" xr:uid="{1BBEEBFA-AF9D-4C87-B6BE-230A097CBCB5}"/>
    <cellStyle name="Millares 7 5 2 2 3" xfId="19758" xr:uid="{ED62A188-F887-4E31-BC0D-B1224B50624F}"/>
    <cellStyle name="Millares 7 5 2 2 3 2" xfId="28708" xr:uid="{EBB58CF6-CAA7-4531-B471-BBD63963580B}"/>
    <cellStyle name="Millares 7 5 2 2 4" xfId="24235" xr:uid="{912877A1-2A02-4215-96AA-956B360E4ABB}"/>
    <cellStyle name="Millares 7 5 2 3" xfId="16417" xr:uid="{5D70FA37-273E-492E-8377-0727BE69D3CF}"/>
    <cellStyle name="Millares 7 5 2 3 2" xfId="20890" xr:uid="{006E4257-280B-4D35-84E4-B89553AE3CBD}"/>
    <cellStyle name="Millares 7 5 2 3 2 2" xfId="29840" xr:uid="{E42AD72E-2325-4E1A-BD0B-FDEC84A155C6}"/>
    <cellStyle name="Millares 7 5 2 3 3" xfId="25367" xr:uid="{E2CECE96-D60C-4CBE-BABE-3B0B99A3DB37}"/>
    <cellStyle name="Millares 7 5 2 4" xfId="18641" xr:uid="{05E4ED6B-7706-4DE7-A4A3-4F2609E440DC}"/>
    <cellStyle name="Millares 7 5 2 4 2" xfId="27591" xr:uid="{47082944-CF46-4D5A-AB59-2452A3BDFF81}"/>
    <cellStyle name="Millares 7 5 2 5" xfId="23118" xr:uid="{5895042A-AB00-4AAD-B19C-620E9EF31C70}"/>
    <cellStyle name="Millares 7 5 3" xfId="14731" xr:uid="{913A457C-B0B1-44FA-9D36-40BB8B33D19D}"/>
    <cellStyle name="Millares 7 5 3 2" xfId="16980" xr:uid="{969FEA22-1F16-4B07-BC73-5AAB22490E65}"/>
    <cellStyle name="Millares 7 5 3 2 2" xfId="21453" xr:uid="{C2E7DF22-7BB8-489F-97DB-542CC3D194E2}"/>
    <cellStyle name="Millares 7 5 3 2 2 2" xfId="30403" xr:uid="{51BB05CC-1F58-4059-BF5B-EAF48DDBA433}"/>
    <cellStyle name="Millares 7 5 3 2 3" xfId="25930" xr:uid="{F98894CF-CF16-4D63-B364-5932409600FE}"/>
    <cellStyle name="Millares 7 5 3 3" xfId="19204" xr:uid="{AE46B307-C668-4D0B-B4B9-E0ADB1824438}"/>
    <cellStyle name="Millares 7 5 3 3 2" xfId="28154" xr:uid="{A343FDD5-F4DE-4B95-8D03-9A943CF0D76E}"/>
    <cellStyle name="Millares 7 5 3 4" xfId="23681" xr:uid="{FF6C1E89-8F1B-43B4-852D-6DE45A3C3590}"/>
    <cellStyle name="Millares 7 5 4" xfId="15863" xr:uid="{7BAB335F-D4A0-4102-8732-4E74129BD5B2}"/>
    <cellStyle name="Millares 7 5 4 2" xfId="20336" xr:uid="{0BF62B6A-8ECA-4644-B619-ED215C84B67A}"/>
    <cellStyle name="Millares 7 5 4 2 2" xfId="29286" xr:uid="{71F4F425-3E72-4075-A3D2-C54CC5174E00}"/>
    <cellStyle name="Millares 7 5 4 3" xfId="24813" xr:uid="{7BDCA103-AFC7-4539-BBF4-BADACBA85BC6}"/>
    <cellStyle name="Millares 7 5 5" xfId="18087" xr:uid="{31AD4A49-6C4F-49DE-80EE-7A278C09D13F}"/>
    <cellStyle name="Millares 7 5 5 2" xfId="27037" xr:uid="{4C0AE384-79F6-4330-AF4F-FBEBA9D73A69}"/>
    <cellStyle name="Millares 7 5 6" xfId="22564" xr:uid="{DF5F01D2-6AE0-4A85-8A14-B61CA9DFBFF7}"/>
    <cellStyle name="Millares 7 6" xfId="13894" xr:uid="{0D249FCB-70E2-4A78-B28C-A3ABF8375C41}"/>
    <cellStyle name="Millares 7 6 2" xfId="15011" xr:uid="{28266EB9-C925-4B2E-927C-AB563971AD38}"/>
    <cellStyle name="Millares 7 6 2 2" xfId="17260" xr:uid="{EE916E9D-C8CB-4AD1-9BD7-B064FBBF9781}"/>
    <cellStyle name="Millares 7 6 2 2 2" xfId="21733" xr:uid="{7D6B84E3-8B3E-4EC6-B0EE-4A96884C9B67}"/>
    <cellStyle name="Millares 7 6 2 2 2 2" xfId="30683" xr:uid="{68E9C869-0444-43E1-B336-628D7FB857A8}"/>
    <cellStyle name="Millares 7 6 2 2 3" xfId="26210" xr:uid="{FA20C7F5-1298-4ACC-8772-6B0D10C9BEAB}"/>
    <cellStyle name="Millares 7 6 2 3" xfId="19484" xr:uid="{257846E4-6E9F-4BEF-82D7-8BBCB9AD7D3D}"/>
    <cellStyle name="Millares 7 6 2 3 2" xfId="28434" xr:uid="{9B918D1A-A64F-4871-8184-8978B0B6E21E}"/>
    <cellStyle name="Millares 7 6 2 4" xfId="23961" xr:uid="{92D50896-7D9D-476A-924F-073ED774722B}"/>
    <cellStyle name="Millares 7 6 3" xfId="16143" xr:uid="{311B818F-135D-44CF-BEA4-D1F94691D706}"/>
    <cellStyle name="Millares 7 6 3 2" xfId="20616" xr:uid="{34AC2C35-D801-44C1-8341-EABB03CCFB28}"/>
    <cellStyle name="Millares 7 6 3 2 2" xfId="29566" xr:uid="{24E3BCD0-D06A-4980-AF44-E232A8E49486}"/>
    <cellStyle name="Millares 7 6 3 3" xfId="25093" xr:uid="{3222C9F6-8DC6-42DE-9B63-5C18DFCCB975}"/>
    <cellStyle name="Millares 7 6 4" xfId="18367" xr:uid="{C2819BAA-FBAF-427C-8E3B-920D18AC68E0}"/>
    <cellStyle name="Millares 7 6 4 2" xfId="27317" xr:uid="{0679937D-37FE-4ED5-8C6B-ED184CB27A67}"/>
    <cellStyle name="Millares 7 6 5" xfId="22844" xr:uid="{BBCBEE92-5FC5-4D12-BAD2-A93A979CF246}"/>
    <cellStyle name="Millares 7 7" xfId="14448" xr:uid="{1E704CE3-91FF-4C9A-8497-FB42B07CCB00}"/>
    <cellStyle name="Millares 7 7 2" xfId="16697" xr:uid="{AF05862E-2EBC-4DBE-956E-93531A42ACBB}"/>
    <cellStyle name="Millares 7 7 2 2" xfId="21170" xr:uid="{667F8838-9C8F-48D5-87AA-7ADBA3026E2C}"/>
    <cellStyle name="Millares 7 7 2 2 2" xfId="30120" xr:uid="{1D0484E4-C728-41CC-85E3-568A7ACE197B}"/>
    <cellStyle name="Millares 7 7 2 3" xfId="25647" xr:uid="{C5372BEB-F190-417F-A169-A26FEA27B07C}"/>
    <cellStyle name="Millares 7 7 3" xfId="18921" xr:uid="{FFC3F55F-C9BA-4069-97F0-B1A246FD47B6}"/>
    <cellStyle name="Millares 7 7 3 2" xfId="27871" xr:uid="{D1BF9C0B-F8E3-46C0-8945-8C696E6CEF91}"/>
    <cellStyle name="Millares 7 7 4" xfId="23398" xr:uid="{417217ED-5764-492A-832C-D950A18C4D80}"/>
    <cellStyle name="Millares 7 8" xfId="15565" xr:uid="{823DB378-1446-48AB-919A-409AB2F60F2D}"/>
    <cellStyle name="Millares 7 8 2" xfId="20038" xr:uid="{378E7683-1206-4191-BE62-1B33852632A2}"/>
    <cellStyle name="Millares 7 8 2 2" xfId="28988" xr:uid="{478F79C7-B574-49DD-8CB2-55F891D34AA1}"/>
    <cellStyle name="Millares 7 8 3" xfId="24515" xr:uid="{3121DD76-09B6-4E83-B5C8-9B2D6D4E4505}"/>
    <cellStyle name="Millares 7 9" xfId="17813" xr:uid="{CCDB7F63-1E71-4E9C-B0ED-45C346C00B72}"/>
    <cellStyle name="Millares 7 9 2" xfId="26763" xr:uid="{676B1EAA-B4C0-406E-BCF1-44E60F1DE6EF}"/>
    <cellStyle name="Millares 70" xfId="13482" xr:uid="{3F642F71-FCC6-4F35-BE5B-162AB38ACBC2}"/>
    <cellStyle name="Millares 70 2" xfId="13762" xr:uid="{7669BF8A-80D4-4A34-9494-A8EF1FC35CBE}"/>
    <cellStyle name="Millares 70 2 2" xfId="14316" xr:uid="{9D62B653-623E-46A3-99B0-D5D96F99F1F1}"/>
    <cellStyle name="Millares 70 2 2 2" xfId="15433" xr:uid="{002CAD39-F1EC-4506-BACE-A5A55103B264}"/>
    <cellStyle name="Millares 70 2 2 2 2" xfId="17682" xr:uid="{AB851C06-04D6-44A3-A4D1-BFED42E28F77}"/>
    <cellStyle name="Millares 70 2 2 2 2 2" xfId="22155" xr:uid="{CA0DEBE2-54BE-4626-BFD1-71455BBFA0C0}"/>
    <cellStyle name="Millares 70 2 2 2 2 2 2" xfId="31105" xr:uid="{F568635F-C2A5-4F15-8017-3076BB1DB7B6}"/>
    <cellStyle name="Millares 70 2 2 2 2 3" xfId="26632" xr:uid="{BE7B3965-C874-4F23-A7B4-EB3DFB65A7D2}"/>
    <cellStyle name="Millares 70 2 2 2 3" xfId="19906" xr:uid="{9C314612-F5C9-40B4-9631-6A77BB222B67}"/>
    <cellStyle name="Millares 70 2 2 2 3 2" xfId="28856" xr:uid="{378D127D-4BB9-4B70-A548-08F9B32C4499}"/>
    <cellStyle name="Millares 70 2 2 2 4" xfId="24383" xr:uid="{73A01939-BD05-4DA7-B269-FA2162612FC3}"/>
    <cellStyle name="Millares 70 2 2 3" xfId="16565" xr:uid="{FDD6556C-6360-491D-AE3E-AB291B31ECCB}"/>
    <cellStyle name="Millares 70 2 2 3 2" xfId="21038" xr:uid="{4FEB8258-9D66-42A9-8DE2-24314AB2C55A}"/>
    <cellStyle name="Millares 70 2 2 3 2 2" xfId="29988" xr:uid="{1E15BD48-5193-40A7-8247-5D32BC634BC7}"/>
    <cellStyle name="Millares 70 2 2 3 3" xfId="25515" xr:uid="{3AAFBA3C-293A-4785-8AD8-F806A6691DB7}"/>
    <cellStyle name="Millares 70 2 2 4" xfId="18789" xr:uid="{04E52632-4909-448D-9B3E-B8156552E403}"/>
    <cellStyle name="Millares 70 2 2 4 2" xfId="27739" xr:uid="{3F4730D1-2B68-4BB1-9611-6661CC0BFA21}"/>
    <cellStyle name="Millares 70 2 2 5" xfId="23266" xr:uid="{8BA8315F-3C09-4030-869B-1CE5FBCDE689}"/>
    <cellStyle name="Millares 70 2 3" xfId="14879" xr:uid="{7CAD415E-810B-4EEE-B44A-B0C73C988690}"/>
    <cellStyle name="Millares 70 2 3 2" xfId="17128" xr:uid="{91F4C569-727D-4570-A627-D9429D904E87}"/>
    <cellStyle name="Millares 70 2 3 2 2" xfId="21601" xr:uid="{5B3F70E6-C697-496D-881A-BB741D1F7A07}"/>
    <cellStyle name="Millares 70 2 3 2 2 2" xfId="30551" xr:uid="{B853FFAF-B391-4B41-A3A3-3CDB6C2B5061}"/>
    <cellStyle name="Millares 70 2 3 2 3" xfId="26078" xr:uid="{996299AC-9C4F-4BB9-A5F2-244BB8C819CC}"/>
    <cellStyle name="Millares 70 2 3 3" xfId="19352" xr:uid="{73EB8AE3-5A99-4EDD-9E26-5FB05411CB59}"/>
    <cellStyle name="Millares 70 2 3 3 2" xfId="28302" xr:uid="{CF3E415B-1FE4-4CD3-AB74-C3DC310B1542}"/>
    <cellStyle name="Millares 70 2 3 4" xfId="23829" xr:uid="{3D9678A0-352C-4A2C-AA84-5400467EC265}"/>
    <cellStyle name="Millares 70 2 4" xfId="16011" xr:uid="{A111D347-D670-4783-A301-B5D989618998}"/>
    <cellStyle name="Millares 70 2 4 2" xfId="20484" xr:uid="{CD1F1686-278A-420C-AFC3-9705D8868259}"/>
    <cellStyle name="Millares 70 2 4 2 2" xfId="29434" xr:uid="{D3A4233B-C763-4CF2-8E25-25096007CD29}"/>
    <cellStyle name="Millares 70 2 4 3" xfId="24961" xr:uid="{2A470793-ABB5-4221-BAFF-86FF999E2627}"/>
    <cellStyle name="Millares 70 2 5" xfId="18235" xr:uid="{3329CA3F-34A8-4CEE-B7DD-6EBE44C4AF3C}"/>
    <cellStyle name="Millares 70 2 5 2" xfId="27185" xr:uid="{67D87529-A6CF-461F-962D-E2B5A22F7438}"/>
    <cellStyle name="Millares 70 2 6" xfId="22712" xr:uid="{F9682FEE-9646-4EA1-A636-9D6B275D1FA8}"/>
    <cellStyle name="Millares 70 3" xfId="14036" xr:uid="{AB304BBC-0C46-4567-B06E-3FC2B482DC78}"/>
    <cellStyle name="Millares 70 3 2" xfId="15153" xr:uid="{48E0A0CC-6A5F-49B2-BDA8-2C9321BDB61B}"/>
    <cellStyle name="Millares 70 3 2 2" xfId="17402" xr:uid="{E87A617B-601C-44E4-89EB-877433EE193C}"/>
    <cellStyle name="Millares 70 3 2 2 2" xfId="21875" xr:uid="{AC27577A-661B-4FBE-BD36-66FB7AB84687}"/>
    <cellStyle name="Millares 70 3 2 2 2 2" xfId="30825" xr:uid="{5BD2645B-38D9-4CF5-B7CC-6879A6236364}"/>
    <cellStyle name="Millares 70 3 2 2 3" xfId="26352" xr:uid="{76282D44-F552-40FB-88D0-7BB230E9E941}"/>
    <cellStyle name="Millares 70 3 2 3" xfId="19626" xr:uid="{457C4E67-4D09-4B8A-97E8-83B762EF1316}"/>
    <cellStyle name="Millares 70 3 2 3 2" xfId="28576" xr:uid="{3B750CE0-98DC-4D66-B2AE-B94F2DACF59F}"/>
    <cellStyle name="Millares 70 3 2 4" xfId="24103" xr:uid="{A1DEE845-15E1-4419-BCD1-2821039F0113}"/>
    <cellStyle name="Millares 70 3 3" xfId="16285" xr:uid="{580E791B-846C-482C-BA15-FF6F5ABCE561}"/>
    <cellStyle name="Millares 70 3 3 2" xfId="20758" xr:uid="{9A826615-3E22-4BFD-9254-09CE65DF545E}"/>
    <cellStyle name="Millares 70 3 3 2 2" xfId="29708" xr:uid="{C323E948-E9D4-49D0-8C75-319DBA9E3CBB}"/>
    <cellStyle name="Millares 70 3 3 3" xfId="25235" xr:uid="{84C2400E-BA99-4239-9C75-3989B00D36C8}"/>
    <cellStyle name="Millares 70 3 4" xfId="18509" xr:uid="{5CFDC7D6-6BAA-44DE-9239-C88F3C9B2044}"/>
    <cellStyle name="Millares 70 3 4 2" xfId="27459" xr:uid="{6D164A36-6347-4AF1-B157-C80CD359D5ED}"/>
    <cellStyle name="Millares 70 3 5" xfId="22986" xr:uid="{828A4FD6-08A8-4724-B1A8-E7D2F6EDAD8F}"/>
    <cellStyle name="Millares 70 4" xfId="14599" xr:uid="{5932737D-BF86-4491-9065-F63F69D4914A}"/>
    <cellStyle name="Millares 70 4 2" xfId="16848" xr:uid="{AA4B4D4F-BB89-4E8E-BFB4-9902678215F2}"/>
    <cellStyle name="Millares 70 4 2 2" xfId="21321" xr:uid="{4FAA2E3B-2F2D-4D1B-B017-7569FB1FF93C}"/>
    <cellStyle name="Millares 70 4 2 2 2" xfId="30271" xr:uid="{52FBB7E2-70A3-4E31-AF0F-3F75CBD28830}"/>
    <cellStyle name="Millares 70 4 2 3" xfId="25798" xr:uid="{98C6D0FF-4B3B-4841-9657-97C598BEFAE1}"/>
    <cellStyle name="Millares 70 4 3" xfId="19072" xr:uid="{617F6153-AE43-4BE3-B3CF-6A079226DE5D}"/>
    <cellStyle name="Millares 70 4 3 2" xfId="28022" xr:uid="{F7BB7629-2E55-4213-9EED-73AF7D631109}"/>
    <cellStyle name="Millares 70 4 4" xfId="23549" xr:uid="{A791CB37-6CFD-47D4-9B8D-20A3285CF4D9}"/>
    <cellStyle name="Millares 70 5" xfId="15731" xr:uid="{D6D97ADD-952F-4769-B48E-311BB9D1E965}"/>
    <cellStyle name="Millares 70 5 2" xfId="20204" xr:uid="{34660A34-24AC-49E5-80F8-59AB193B1ED0}"/>
    <cellStyle name="Millares 70 5 2 2" xfId="29154" xr:uid="{40F3DF62-DCC0-4221-9F99-A236B44696E8}"/>
    <cellStyle name="Millares 70 5 3" xfId="24681" xr:uid="{8BF7C1AD-BFC6-4B46-9CDC-21F1EF8AD9CA}"/>
    <cellStyle name="Millares 70 6" xfId="17955" xr:uid="{F8466BB9-38DA-45C1-BF11-6F96CF322C68}"/>
    <cellStyle name="Millares 70 6 2" xfId="26905" xr:uid="{87F7EA90-4394-4704-B410-23768132F2E8}"/>
    <cellStyle name="Millares 70 7" xfId="22432" xr:uid="{692A844B-E3C4-4440-BCBB-4AB415FA071D}"/>
    <cellStyle name="Millares 71" xfId="13481" xr:uid="{1F89F600-A1C8-4BAC-855E-2D285A1DB62E}"/>
    <cellStyle name="Millares 71 2" xfId="13761" xr:uid="{153CD08D-F060-4755-8ED3-DBB9609583E9}"/>
    <cellStyle name="Millares 71 2 2" xfId="14315" xr:uid="{DE1215B3-0A44-4EA8-B268-F20B62FA3160}"/>
    <cellStyle name="Millares 71 2 2 2" xfId="15432" xr:uid="{F0393C7A-E6E2-4581-A9F6-F661258FEA9C}"/>
    <cellStyle name="Millares 71 2 2 2 2" xfId="17681" xr:uid="{BDC99040-2CC7-42C9-A3C3-A44189256A6A}"/>
    <cellStyle name="Millares 71 2 2 2 2 2" xfId="22154" xr:uid="{CB5D6845-C617-408F-8996-4F5AA151147E}"/>
    <cellStyle name="Millares 71 2 2 2 2 2 2" xfId="31104" xr:uid="{1CD13ECA-47E5-411A-A27D-51AE527ABF95}"/>
    <cellStyle name="Millares 71 2 2 2 2 3" xfId="26631" xr:uid="{651CB005-D69D-4F78-8E1E-39FA8A122C7F}"/>
    <cellStyle name="Millares 71 2 2 2 3" xfId="19905" xr:uid="{C561C946-0416-409D-B269-58EFF9F1BC36}"/>
    <cellStyle name="Millares 71 2 2 2 3 2" xfId="28855" xr:uid="{95962132-2C6E-4DBF-8A6E-0AAF05F497D8}"/>
    <cellStyle name="Millares 71 2 2 2 4" xfId="24382" xr:uid="{0FA45BF6-66FA-4CB6-9A1A-815AC6B9FF13}"/>
    <cellStyle name="Millares 71 2 2 3" xfId="16564" xr:uid="{BA7D99D8-7C57-42CD-9996-D51EA78F55B5}"/>
    <cellStyle name="Millares 71 2 2 3 2" xfId="21037" xr:uid="{13CFC2AA-3657-494C-8464-2168417BB52F}"/>
    <cellStyle name="Millares 71 2 2 3 2 2" xfId="29987" xr:uid="{30A43159-68C1-4F8C-8881-C677187B37AE}"/>
    <cellStyle name="Millares 71 2 2 3 3" xfId="25514" xr:uid="{E79D1C02-8CB3-4B04-896C-0DA0C7E177C3}"/>
    <cellStyle name="Millares 71 2 2 4" xfId="18788" xr:uid="{E69F95FA-0983-4332-90C5-BD6B2DCFCB11}"/>
    <cellStyle name="Millares 71 2 2 4 2" xfId="27738" xr:uid="{F04E0F74-F2C6-416F-BD73-46A81A45EC49}"/>
    <cellStyle name="Millares 71 2 2 5" xfId="23265" xr:uid="{ECC632D4-8E4A-4DE9-BEF4-F4EB316FF7F8}"/>
    <cellStyle name="Millares 71 2 3" xfId="14878" xr:uid="{CCF705E7-E044-4EAE-8AE0-5C8288EEB328}"/>
    <cellStyle name="Millares 71 2 3 2" xfId="17127" xr:uid="{B179743F-496E-4BA8-AB99-DB22FEE1C855}"/>
    <cellStyle name="Millares 71 2 3 2 2" xfId="21600" xr:uid="{211A6996-6092-40E8-B9F4-AFA8F5F5434D}"/>
    <cellStyle name="Millares 71 2 3 2 2 2" xfId="30550" xr:uid="{D01CBC71-9063-4418-AD15-C93F75E213A9}"/>
    <cellStyle name="Millares 71 2 3 2 3" xfId="26077" xr:uid="{64182F90-6A35-419D-A3FB-1729EF1EA0BD}"/>
    <cellStyle name="Millares 71 2 3 3" xfId="19351" xr:uid="{5D0EF221-8B14-4B10-A683-EA2884AEFC0F}"/>
    <cellStyle name="Millares 71 2 3 3 2" xfId="28301" xr:uid="{058AB76E-FB13-447E-B480-B5E869060DAB}"/>
    <cellStyle name="Millares 71 2 3 4" xfId="23828" xr:uid="{74D970B7-3785-4203-AD83-21351E3B3317}"/>
    <cellStyle name="Millares 71 2 4" xfId="16010" xr:uid="{90B8A300-286F-4231-81AA-AA8ACD2DE300}"/>
    <cellStyle name="Millares 71 2 4 2" xfId="20483" xr:uid="{82BAA34E-4736-4A9B-97D3-0B2863B69E42}"/>
    <cellStyle name="Millares 71 2 4 2 2" xfId="29433" xr:uid="{E8762D58-D1F6-4A01-B297-2004BE84F63E}"/>
    <cellStyle name="Millares 71 2 4 3" xfId="24960" xr:uid="{EA4F7CD1-00AE-4C8D-935B-5BB5ED0A63F2}"/>
    <cellStyle name="Millares 71 2 5" xfId="18234" xr:uid="{7D7389D5-3897-43C6-85A5-8773B3A3EAB1}"/>
    <cellStyle name="Millares 71 2 5 2" xfId="27184" xr:uid="{B3F3462E-BFA2-481D-B7C0-98937064AAC8}"/>
    <cellStyle name="Millares 71 2 6" xfId="22711" xr:uid="{2D2942BE-1F06-41C5-96D1-56D8954E8429}"/>
    <cellStyle name="Millares 71 3" xfId="14035" xr:uid="{63E17588-A967-49E3-BE46-858E1D4D4F75}"/>
    <cellStyle name="Millares 71 3 2" xfId="15152" xr:uid="{76EC26B6-11FD-40C3-A7F2-2B520F0F1C32}"/>
    <cellStyle name="Millares 71 3 2 2" xfId="17401" xr:uid="{B08C405C-CB3C-4988-B593-25F483CE9678}"/>
    <cellStyle name="Millares 71 3 2 2 2" xfId="21874" xr:uid="{443309DB-2469-4DB1-910A-3FEBB61F2665}"/>
    <cellStyle name="Millares 71 3 2 2 2 2" xfId="30824" xr:uid="{AFCD68AB-D307-4D49-A078-2340AA669CB3}"/>
    <cellStyle name="Millares 71 3 2 2 3" xfId="26351" xr:uid="{EF4125BC-129F-4137-AFCA-35FA100540BD}"/>
    <cellStyle name="Millares 71 3 2 3" xfId="19625" xr:uid="{C460D9AB-2971-4EAF-A024-C92DDD2CBC9C}"/>
    <cellStyle name="Millares 71 3 2 3 2" xfId="28575" xr:uid="{FC69867A-7066-4DDD-A91D-608FC006CBC5}"/>
    <cellStyle name="Millares 71 3 2 4" xfId="24102" xr:uid="{8F7CC17F-908F-450D-9304-04CA5432829A}"/>
    <cellStyle name="Millares 71 3 3" xfId="16284" xr:uid="{A6F4AE94-3C01-493E-BA26-281F3E9CBA86}"/>
    <cellStyle name="Millares 71 3 3 2" xfId="20757" xr:uid="{2D89EF57-6CE7-4881-AD0F-E42BB726C5C5}"/>
    <cellStyle name="Millares 71 3 3 2 2" xfId="29707" xr:uid="{F69C5FE1-298D-4E0A-8BC8-CBE8D9B05A0E}"/>
    <cellStyle name="Millares 71 3 3 3" xfId="25234" xr:uid="{117000EF-6648-48B9-B616-D9AE38D4E777}"/>
    <cellStyle name="Millares 71 3 4" xfId="18508" xr:uid="{F6778082-F117-4939-ADB2-842D3BED4078}"/>
    <cellStyle name="Millares 71 3 4 2" xfId="27458" xr:uid="{C44E8E5E-1D88-4970-9756-6835A07D410F}"/>
    <cellStyle name="Millares 71 3 5" xfId="22985" xr:uid="{8D8FE662-CBFB-4440-9AC3-B37BD70DFAFB}"/>
    <cellStyle name="Millares 71 4" xfId="14598" xr:uid="{EF93EFBA-8872-4B60-9F77-324C742308F4}"/>
    <cellStyle name="Millares 71 4 2" xfId="16847" xr:uid="{042747C6-6DF1-4A8A-B843-0ABD05F27DF3}"/>
    <cellStyle name="Millares 71 4 2 2" xfId="21320" xr:uid="{248049DC-3289-4458-93E1-7685FA37F38D}"/>
    <cellStyle name="Millares 71 4 2 2 2" xfId="30270" xr:uid="{FD94A68A-6506-4CCA-98B1-B76CA97A65FD}"/>
    <cellStyle name="Millares 71 4 2 3" xfId="25797" xr:uid="{62137890-B823-4CCB-BDDD-D9BB64723F6B}"/>
    <cellStyle name="Millares 71 4 3" xfId="19071" xr:uid="{A1FBCF34-AB29-4DEC-850D-D89FCB3F679A}"/>
    <cellStyle name="Millares 71 4 3 2" xfId="28021" xr:uid="{B6C7C3FD-F2B8-48C8-871C-112E9ADB6914}"/>
    <cellStyle name="Millares 71 4 4" xfId="23548" xr:uid="{C1746DF3-D89F-4B75-97F9-0284D8F8506F}"/>
    <cellStyle name="Millares 71 5" xfId="15730" xr:uid="{DB75425C-D645-42FA-9EA7-E57B9EFD5496}"/>
    <cellStyle name="Millares 71 5 2" xfId="20203" xr:uid="{679039AC-8E96-483C-9322-89D09654A23A}"/>
    <cellStyle name="Millares 71 5 2 2" xfId="29153" xr:uid="{B8B4094E-F58C-4734-A660-A31F87C53E61}"/>
    <cellStyle name="Millares 71 5 3" xfId="24680" xr:uid="{9A25F008-2C30-4250-9AA8-8C486D5F7A4A}"/>
    <cellStyle name="Millares 71 6" xfId="17954" xr:uid="{8F75349E-B591-4899-9A19-960E29B59048}"/>
    <cellStyle name="Millares 71 6 2" xfId="26904" xr:uid="{0C435E58-B005-4400-9052-2D7A6590577B}"/>
    <cellStyle name="Millares 71 7" xfId="22431" xr:uid="{F4004EC0-5C65-4521-A87C-56B758138D48}"/>
    <cellStyle name="Millares 72" xfId="13484" xr:uid="{41DB0022-B164-4D9D-A194-39B8C86A2CDE}"/>
    <cellStyle name="Millares 72 2" xfId="13764" xr:uid="{5E799E01-5633-480D-8EFF-87244AC37715}"/>
    <cellStyle name="Millares 72 2 2" xfId="14318" xr:uid="{0C255291-9094-47EA-B68B-35F68B56497E}"/>
    <cellStyle name="Millares 72 2 2 2" xfId="15435" xr:uid="{BBA8A3EB-9EFA-4E2A-ACF9-5222CE500614}"/>
    <cellStyle name="Millares 72 2 2 2 2" xfId="17684" xr:uid="{1D530D43-B397-40D9-8A43-AE073379442F}"/>
    <cellStyle name="Millares 72 2 2 2 2 2" xfId="22157" xr:uid="{70665941-94C4-48D2-AD3E-24A532CFD8FD}"/>
    <cellStyle name="Millares 72 2 2 2 2 2 2" xfId="31107" xr:uid="{3AC7C17F-D368-4299-9F7F-AE3D6C7C40C1}"/>
    <cellStyle name="Millares 72 2 2 2 2 3" xfId="26634" xr:uid="{B7C501CB-72DA-467F-94FA-6446B0F3DC9F}"/>
    <cellStyle name="Millares 72 2 2 2 3" xfId="19908" xr:uid="{6062EBEA-304F-4CE2-80F8-8FAF47466342}"/>
    <cellStyle name="Millares 72 2 2 2 3 2" xfId="28858" xr:uid="{2E527280-978A-4368-966F-433CF95DC37F}"/>
    <cellStyle name="Millares 72 2 2 2 4" xfId="24385" xr:uid="{EECD6326-E38C-4960-BACB-7B3ED65B9101}"/>
    <cellStyle name="Millares 72 2 2 3" xfId="16567" xr:uid="{C9267996-C19F-4034-8FA8-D34F6BC25E53}"/>
    <cellStyle name="Millares 72 2 2 3 2" xfId="21040" xr:uid="{8144AA18-0BD7-46E3-A916-554A11B79731}"/>
    <cellStyle name="Millares 72 2 2 3 2 2" xfId="29990" xr:uid="{19DDF043-F230-4339-958D-4C12C7AA50B0}"/>
    <cellStyle name="Millares 72 2 2 3 3" xfId="25517" xr:uid="{F924D4CB-B8BD-4D91-8AA5-1C64FB8150C2}"/>
    <cellStyle name="Millares 72 2 2 4" xfId="18791" xr:uid="{A25C5253-08F8-4BF7-880A-984E5645CAC4}"/>
    <cellStyle name="Millares 72 2 2 4 2" xfId="27741" xr:uid="{1B84D7BE-66A6-4262-A4BA-7A2AD06C8A70}"/>
    <cellStyle name="Millares 72 2 2 5" xfId="23268" xr:uid="{F08BF03D-E6E0-4B20-B276-A67AA17D58B3}"/>
    <cellStyle name="Millares 72 2 3" xfId="14881" xr:uid="{FE40A314-77B0-4969-B187-734B6DA6960F}"/>
    <cellStyle name="Millares 72 2 3 2" xfId="17130" xr:uid="{9AFCA635-3DD9-41BC-9C90-0D761D1CB44F}"/>
    <cellStyle name="Millares 72 2 3 2 2" xfId="21603" xr:uid="{267479FD-FD8F-4079-80B1-3A702BCC55CA}"/>
    <cellStyle name="Millares 72 2 3 2 2 2" xfId="30553" xr:uid="{925B1833-B707-48BA-961C-5D90F0935D88}"/>
    <cellStyle name="Millares 72 2 3 2 3" xfId="26080" xr:uid="{98E43019-2E03-4D6F-87A0-1226F6057CB6}"/>
    <cellStyle name="Millares 72 2 3 3" xfId="19354" xr:uid="{D0CB2BEF-D96C-45BC-BAF7-E6843BAD3591}"/>
    <cellStyle name="Millares 72 2 3 3 2" xfId="28304" xr:uid="{8023E39D-FBEB-4F3A-962B-E2581BF93BA2}"/>
    <cellStyle name="Millares 72 2 3 4" xfId="23831" xr:uid="{C3D705E5-1E19-450C-AE61-4B797C8811A5}"/>
    <cellStyle name="Millares 72 2 4" xfId="16013" xr:uid="{4C05E21D-DD7D-49D6-ABBC-608442AD4A8D}"/>
    <cellStyle name="Millares 72 2 4 2" xfId="20486" xr:uid="{D2F6C749-6064-48A8-9DC1-C5F40954D133}"/>
    <cellStyle name="Millares 72 2 4 2 2" xfId="29436" xr:uid="{FBC48CAC-3492-40AA-B176-8FE9C95E139B}"/>
    <cellStyle name="Millares 72 2 4 3" xfId="24963" xr:uid="{97445FA5-4435-475C-B59F-1F140DCCD190}"/>
    <cellStyle name="Millares 72 2 5" xfId="18237" xr:uid="{0C742A7D-6B8C-48BA-BC82-86C3D53B4013}"/>
    <cellStyle name="Millares 72 2 5 2" xfId="27187" xr:uid="{139BF7B5-F965-4E90-8ECF-BFDCAFDAE979}"/>
    <cellStyle name="Millares 72 2 6" xfId="22714" xr:uid="{61FB6FF6-FEFE-4263-96DE-D4562D8EAE0E}"/>
    <cellStyle name="Millares 72 3" xfId="14038" xr:uid="{3091023B-084C-4579-B1A2-49F85F878574}"/>
    <cellStyle name="Millares 72 3 2" xfId="15155" xr:uid="{3FC52D01-9352-4CBA-BF1A-3BBED4D9C495}"/>
    <cellStyle name="Millares 72 3 2 2" xfId="17404" xr:uid="{998C1A36-8D9F-404E-B1C9-514A41506475}"/>
    <cellStyle name="Millares 72 3 2 2 2" xfId="21877" xr:uid="{5B0F8DF3-7A03-45A5-89E9-277EBFA10CED}"/>
    <cellStyle name="Millares 72 3 2 2 2 2" xfId="30827" xr:uid="{06F2C8EF-BCFF-46E1-9890-F17079ED61DE}"/>
    <cellStyle name="Millares 72 3 2 2 3" xfId="26354" xr:uid="{A4B43337-46F2-43F9-A4DE-373BB110DB94}"/>
    <cellStyle name="Millares 72 3 2 3" xfId="19628" xr:uid="{DB7CC607-3138-4FB5-86AB-9842B1E62173}"/>
    <cellStyle name="Millares 72 3 2 3 2" xfId="28578" xr:uid="{C33CA8A0-93A1-4AB0-884F-EDA42A9854F2}"/>
    <cellStyle name="Millares 72 3 2 4" xfId="24105" xr:uid="{73D7FDEC-36AB-4E37-8FB5-B2CCEEBFE66F}"/>
    <cellStyle name="Millares 72 3 3" xfId="16287" xr:uid="{07FA219A-9299-4D18-8A51-DE3AC2D9C009}"/>
    <cellStyle name="Millares 72 3 3 2" xfId="20760" xr:uid="{4EAE214B-11A7-46BE-807D-733857E5EFB8}"/>
    <cellStyle name="Millares 72 3 3 2 2" xfId="29710" xr:uid="{BD779FEB-C581-4E79-AF0D-8BD009B01BBB}"/>
    <cellStyle name="Millares 72 3 3 3" xfId="25237" xr:uid="{7BD8BDA9-1F34-4A27-A898-1B1B526FEDA8}"/>
    <cellStyle name="Millares 72 3 4" xfId="18511" xr:uid="{240DC98D-7377-45DB-95AE-AE9D919EAAC7}"/>
    <cellStyle name="Millares 72 3 4 2" xfId="27461" xr:uid="{DA7A3C81-7E69-4FA0-976E-8E77443FC41C}"/>
    <cellStyle name="Millares 72 3 5" xfId="22988" xr:uid="{31520EF7-8216-490C-9BA8-E55BA0A1B427}"/>
    <cellStyle name="Millares 72 4" xfId="14601" xr:uid="{95A02553-2523-481A-BDF9-D90EA690547F}"/>
    <cellStyle name="Millares 72 4 2" xfId="16850" xr:uid="{3A9C277A-81AC-47A3-96E7-D0DD97A04085}"/>
    <cellStyle name="Millares 72 4 2 2" xfId="21323" xr:uid="{4177A92B-2BB3-4C3A-B76C-7836FBB03575}"/>
    <cellStyle name="Millares 72 4 2 2 2" xfId="30273" xr:uid="{59E675ED-F4B6-4E72-A377-7AF5B15DF81D}"/>
    <cellStyle name="Millares 72 4 2 3" xfId="25800" xr:uid="{C31B00E5-4328-4EA6-BD34-B7283E68EE22}"/>
    <cellStyle name="Millares 72 4 3" xfId="19074" xr:uid="{E4A3C7B7-D5C3-46C1-9B7C-22903D0BCFDC}"/>
    <cellStyle name="Millares 72 4 3 2" xfId="28024" xr:uid="{138990FF-B1F3-43D1-B11C-AD2F45058E7F}"/>
    <cellStyle name="Millares 72 4 4" xfId="23551" xr:uid="{0FC05099-3EE2-4249-B646-F5CFA5F1C517}"/>
    <cellStyle name="Millares 72 5" xfId="15733" xr:uid="{11E74630-F6BA-4A4B-818D-6E6BF7D2B76C}"/>
    <cellStyle name="Millares 72 5 2" xfId="20206" xr:uid="{71B43115-16AE-4170-8FEF-C9B08BCC5AAE}"/>
    <cellStyle name="Millares 72 5 2 2" xfId="29156" xr:uid="{7E852DA8-191C-4E76-BA92-15E48FA8D926}"/>
    <cellStyle name="Millares 72 5 3" xfId="24683" xr:uid="{8445F831-89EF-40E9-AE56-C522491B281F}"/>
    <cellStyle name="Millares 72 6" xfId="17957" xr:uid="{C5771038-EC01-42FE-89D5-CC72EFA68874}"/>
    <cellStyle name="Millares 72 6 2" xfId="26907" xr:uid="{6C89B08E-5A37-4FAF-8294-B936EB689E16}"/>
    <cellStyle name="Millares 72 7" xfId="22434" xr:uid="{64C52A4A-016F-4201-8A6C-FADD57CB99CE}"/>
    <cellStyle name="Millares 73" xfId="13485" xr:uid="{66AB72F3-812D-48AA-BC15-637EA2CCFC85}"/>
    <cellStyle name="Millares 73 2" xfId="13765" xr:uid="{1065F546-9947-4C7C-9448-882093504086}"/>
    <cellStyle name="Millares 73 2 2" xfId="14319" xr:uid="{97A8C062-393C-442B-B390-A242C16BAE0C}"/>
    <cellStyle name="Millares 73 2 2 2" xfId="15436" xr:uid="{DE59F4C2-B0F7-4C7A-A917-915BAD5F1B08}"/>
    <cellStyle name="Millares 73 2 2 2 2" xfId="17685" xr:uid="{D86495BA-E790-4145-8103-AE8A3675693A}"/>
    <cellStyle name="Millares 73 2 2 2 2 2" xfId="22158" xr:uid="{5A2EB0F8-ED5A-43DC-9F02-AA6BEC4CF700}"/>
    <cellStyle name="Millares 73 2 2 2 2 2 2" xfId="31108" xr:uid="{2772EF39-F5AB-49FF-BDC0-ED4751FB23F8}"/>
    <cellStyle name="Millares 73 2 2 2 2 3" xfId="26635" xr:uid="{15F1FEC1-8E33-4F82-AA8E-96221FA4546C}"/>
    <cellStyle name="Millares 73 2 2 2 3" xfId="19909" xr:uid="{49683B6B-BC2D-4FDD-BA52-6E472710931C}"/>
    <cellStyle name="Millares 73 2 2 2 3 2" xfId="28859" xr:uid="{57DF722C-032A-49F8-BFBD-A8383D846F23}"/>
    <cellStyle name="Millares 73 2 2 2 4" xfId="24386" xr:uid="{34AE3C26-2510-42A5-ADF7-628785B9D2E9}"/>
    <cellStyle name="Millares 73 2 2 3" xfId="16568" xr:uid="{8C41A6E2-AC1F-4104-95B2-893A17045AAF}"/>
    <cellStyle name="Millares 73 2 2 3 2" xfId="21041" xr:uid="{FB19EBE7-1DEE-469C-A3B8-95BFF67648A4}"/>
    <cellStyle name="Millares 73 2 2 3 2 2" xfId="29991" xr:uid="{2467D679-5D4D-4630-9F0C-071EB056095E}"/>
    <cellStyle name="Millares 73 2 2 3 3" xfId="25518" xr:uid="{575F544D-8966-4A8B-90C8-658B6AAC507D}"/>
    <cellStyle name="Millares 73 2 2 4" xfId="18792" xr:uid="{9FED9114-234F-49ED-82BD-5F25270DF8AD}"/>
    <cellStyle name="Millares 73 2 2 4 2" xfId="27742" xr:uid="{63F15157-03D6-4E28-B578-116B08FD2AC1}"/>
    <cellStyle name="Millares 73 2 2 5" xfId="23269" xr:uid="{8CC4B790-916C-4D69-91E7-B58CEB0DBEF6}"/>
    <cellStyle name="Millares 73 2 3" xfId="14882" xr:uid="{B59769A4-6DC4-4247-B606-9ECAD3E81F69}"/>
    <cellStyle name="Millares 73 2 3 2" xfId="17131" xr:uid="{AF26580D-A640-47F6-8EB7-82CD3EED067A}"/>
    <cellStyle name="Millares 73 2 3 2 2" xfId="21604" xr:uid="{4378B81F-BCAE-4E86-8679-033DE3BF9828}"/>
    <cellStyle name="Millares 73 2 3 2 2 2" xfId="30554" xr:uid="{71D31150-C12A-4DD1-85E0-312789D64EF1}"/>
    <cellStyle name="Millares 73 2 3 2 3" xfId="26081" xr:uid="{55E30E9C-23C5-4DEA-BB75-141B13B3A1E0}"/>
    <cellStyle name="Millares 73 2 3 3" xfId="19355" xr:uid="{713A8126-F2B5-48D9-9425-130710F60778}"/>
    <cellStyle name="Millares 73 2 3 3 2" xfId="28305" xr:uid="{7E2B4225-CF33-4059-B602-25CABCDAC34A}"/>
    <cellStyle name="Millares 73 2 3 4" xfId="23832" xr:uid="{B60C435E-2CF3-4047-B524-6733FE5BED8B}"/>
    <cellStyle name="Millares 73 2 4" xfId="16014" xr:uid="{A1C39BD6-CA4F-4EEA-A06D-72039867847A}"/>
    <cellStyle name="Millares 73 2 4 2" xfId="20487" xr:uid="{82AA2B09-E28E-44F2-B73E-1F18F90F0FAF}"/>
    <cellStyle name="Millares 73 2 4 2 2" xfId="29437" xr:uid="{3AFBCFEB-8E4E-44EC-89A6-7D5AC217D082}"/>
    <cellStyle name="Millares 73 2 4 3" xfId="24964" xr:uid="{A55AFBF4-1A90-4AF9-AC71-F1FFFD8DE5A6}"/>
    <cellStyle name="Millares 73 2 5" xfId="18238" xr:uid="{6E3C9D65-C694-49DC-9B4E-FADB056CB31A}"/>
    <cellStyle name="Millares 73 2 5 2" xfId="27188" xr:uid="{D06D4884-DFBE-44F1-A943-E670D1258A79}"/>
    <cellStyle name="Millares 73 2 6" xfId="22715" xr:uid="{C7692D4C-15D4-40E7-AD16-F0D3FA4E5975}"/>
    <cellStyle name="Millares 73 3" xfId="14039" xr:uid="{657BDF4E-A281-420C-8696-F1413F2E4C19}"/>
    <cellStyle name="Millares 73 3 2" xfId="15156" xr:uid="{3974D251-E6FA-44C2-B110-9371021DA677}"/>
    <cellStyle name="Millares 73 3 2 2" xfId="17405" xr:uid="{8C696F49-4AFA-4FBF-9385-53F7EB855BFD}"/>
    <cellStyle name="Millares 73 3 2 2 2" xfId="21878" xr:uid="{7E876741-E371-45DA-8159-840A6B47178F}"/>
    <cellStyle name="Millares 73 3 2 2 2 2" xfId="30828" xr:uid="{F8C221EC-C8D1-4368-917B-986ECC75412C}"/>
    <cellStyle name="Millares 73 3 2 2 3" xfId="26355" xr:uid="{52A50FCC-6D4D-40D4-9B27-36BB3C201E1F}"/>
    <cellStyle name="Millares 73 3 2 3" xfId="19629" xr:uid="{BCC5C097-383A-4627-870C-FBB85592DFCD}"/>
    <cellStyle name="Millares 73 3 2 3 2" xfId="28579" xr:uid="{E6341DDC-D761-434D-82DD-51D4310BDAD2}"/>
    <cellStyle name="Millares 73 3 2 4" xfId="24106" xr:uid="{9A1A6669-E403-46A3-ADFD-F5DB8F5BDF1B}"/>
    <cellStyle name="Millares 73 3 3" xfId="16288" xr:uid="{A75B7C63-C72E-477D-823C-7867E6214288}"/>
    <cellStyle name="Millares 73 3 3 2" xfId="20761" xr:uid="{4651300A-6A3F-4F79-95A8-304D01AE3DBB}"/>
    <cellStyle name="Millares 73 3 3 2 2" xfId="29711" xr:uid="{A22CF1DA-CFA5-484F-84B9-13BC0E7FEBDB}"/>
    <cellStyle name="Millares 73 3 3 3" xfId="25238" xr:uid="{030C4CBA-24C8-4E0B-9425-DB541E1677F9}"/>
    <cellStyle name="Millares 73 3 4" xfId="18512" xr:uid="{194C1FCB-8DF3-4D15-A6D4-4B96166B6B42}"/>
    <cellStyle name="Millares 73 3 4 2" xfId="27462" xr:uid="{A73F1178-5367-4C78-8BE3-54317098831B}"/>
    <cellStyle name="Millares 73 3 5" xfId="22989" xr:uid="{E9F231F7-FE73-4E8B-824D-38F9B0435F93}"/>
    <cellStyle name="Millares 73 4" xfId="14602" xr:uid="{E1E1C847-7169-437E-973E-DF535C5ADC25}"/>
    <cellStyle name="Millares 73 4 2" xfId="16851" xr:uid="{ED5D80EC-FF2A-4DB1-83A4-B1C83DA1CC55}"/>
    <cellStyle name="Millares 73 4 2 2" xfId="21324" xr:uid="{4627351B-1A04-4276-A787-570461AFEDDB}"/>
    <cellStyle name="Millares 73 4 2 2 2" xfId="30274" xr:uid="{9ECBC890-8648-403C-943C-E6239178E25D}"/>
    <cellStyle name="Millares 73 4 2 3" xfId="25801" xr:uid="{C1B40EE5-D39C-4678-B04B-91027840E142}"/>
    <cellStyle name="Millares 73 4 3" xfId="19075" xr:uid="{BC175CF0-CAD3-49A8-B779-0DEE67427027}"/>
    <cellStyle name="Millares 73 4 3 2" xfId="28025" xr:uid="{E8CFCEDE-931C-4E5F-8AF6-6C73BC894AA7}"/>
    <cellStyle name="Millares 73 4 4" xfId="23552" xr:uid="{995C14C0-812F-4935-A4B3-9629A840512E}"/>
    <cellStyle name="Millares 73 5" xfId="15734" xr:uid="{47AEA076-DC05-44A4-9965-D22AC07EE776}"/>
    <cellStyle name="Millares 73 5 2" xfId="20207" xr:uid="{2C7E6700-B04C-4C5C-9FC9-192187E6B9EB}"/>
    <cellStyle name="Millares 73 5 2 2" xfId="29157" xr:uid="{FDA733E1-64BF-41AC-BE7D-18B56498F806}"/>
    <cellStyle name="Millares 73 5 3" xfId="24684" xr:uid="{5E2443FA-17B5-48A9-9678-C4228C7894F8}"/>
    <cellStyle name="Millares 73 6" xfId="17958" xr:uid="{AACD2556-3093-4358-BE0B-8A8B74BE3B4B}"/>
    <cellStyle name="Millares 73 6 2" xfId="26908" xr:uid="{0E663BBA-3DD6-4F9F-8206-BF2D7A1AC422}"/>
    <cellStyle name="Millares 73 7" xfId="22435" xr:uid="{48FAA435-86A3-4416-BE87-0FE54F12AF08}"/>
    <cellStyle name="Millares 74" xfId="13483" xr:uid="{3786391C-2560-4DFD-BFC6-7BFD207D6CBC}"/>
    <cellStyle name="Millares 74 2" xfId="13763" xr:uid="{391A0F0B-716F-4F03-9AAD-4EC09DAD1549}"/>
    <cellStyle name="Millares 74 2 2" xfId="14317" xr:uid="{7B697FB8-C1BD-46E1-B882-305595E90676}"/>
    <cellStyle name="Millares 74 2 2 2" xfId="15434" xr:uid="{68953D38-F736-4E01-A077-A057CEFF09C9}"/>
    <cellStyle name="Millares 74 2 2 2 2" xfId="17683" xr:uid="{30A5DDC4-E101-4674-8CCC-771632C471D3}"/>
    <cellStyle name="Millares 74 2 2 2 2 2" xfId="22156" xr:uid="{B397F1E2-3236-46A7-9A96-DF1CEF3D365D}"/>
    <cellStyle name="Millares 74 2 2 2 2 2 2" xfId="31106" xr:uid="{75C2E961-AFD3-4C5B-A914-EBECDC312AF4}"/>
    <cellStyle name="Millares 74 2 2 2 2 3" xfId="26633" xr:uid="{EA4CC0A8-51BE-47E9-8EE3-B8196334C9B7}"/>
    <cellStyle name="Millares 74 2 2 2 3" xfId="19907" xr:uid="{B5DB5859-C732-42A3-9F42-1730FB4FE3EF}"/>
    <cellStyle name="Millares 74 2 2 2 3 2" xfId="28857" xr:uid="{131F7D91-AC03-4D37-8ABB-E9B46AF5235C}"/>
    <cellStyle name="Millares 74 2 2 2 4" xfId="24384" xr:uid="{042B55EE-29CE-45B3-B03C-E95961C2907E}"/>
    <cellStyle name="Millares 74 2 2 3" xfId="16566" xr:uid="{A0E444E9-34BD-4DCB-99CF-75A7E4C99624}"/>
    <cellStyle name="Millares 74 2 2 3 2" xfId="21039" xr:uid="{2042C7DD-EE1E-42A7-9678-BCBADE6F558A}"/>
    <cellStyle name="Millares 74 2 2 3 2 2" xfId="29989" xr:uid="{A9AD84A7-7844-4229-BBAF-CDCF9F70088C}"/>
    <cellStyle name="Millares 74 2 2 3 3" xfId="25516" xr:uid="{A36FC10C-7C2F-482B-BBF5-AD0BE285BD77}"/>
    <cellStyle name="Millares 74 2 2 4" xfId="18790" xr:uid="{F9000CFF-041D-4DEB-B4A1-B2B9781A6404}"/>
    <cellStyle name="Millares 74 2 2 4 2" xfId="27740" xr:uid="{E15AF9B6-E521-4C84-AA1D-513D9AE24B93}"/>
    <cellStyle name="Millares 74 2 2 5" xfId="23267" xr:uid="{0E41F7A1-8B18-4D58-A421-2C9EBCBE2BC9}"/>
    <cellStyle name="Millares 74 2 3" xfId="14880" xr:uid="{2F5DD867-A8D5-47C3-AC42-D1A0F05A6D98}"/>
    <cellStyle name="Millares 74 2 3 2" xfId="17129" xr:uid="{392794B6-0AF2-4EEB-B92A-2A5876941F44}"/>
    <cellStyle name="Millares 74 2 3 2 2" xfId="21602" xr:uid="{21819AB2-C20B-40AF-AE60-570B02756E5F}"/>
    <cellStyle name="Millares 74 2 3 2 2 2" xfId="30552" xr:uid="{AEE439AD-B9C3-4396-B144-F1B4EFE4AFF0}"/>
    <cellStyle name="Millares 74 2 3 2 3" xfId="26079" xr:uid="{8B27AAC9-04F1-421A-B758-50EC46B0E601}"/>
    <cellStyle name="Millares 74 2 3 3" xfId="19353" xr:uid="{294773C2-9D7B-4B48-B534-58F663143B89}"/>
    <cellStyle name="Millares 74 2 3 3 2" xfId="28303" xr:uid="{6CFB057A-924B-4382-ABB3-C4BC6D921A70}"/>
    <cellStyle name="Millares 74 2 3 4" xfId="23830" xr:uid="{7F0EF2F7-0A6C-47F8-8520-2B32BA62FBD1}"/>
    <cellStyle name="Millares 74 2 4" xfId="16012" xr:uid="{6A314379-0023-41D3-95A2-A8B06AF23290}"/>
    <cellStyle name="Millares 74 2 4 2" xfId="20485" xr:uid="{3DAC338D-396E-46E9-B730-D3F607735EFC}"/>
    <cellStyle name="Millares 74 2 4 2 2" xfId="29435" xr:uid="{13C79F96-2F72-4DFE-B8AE-AEFB1C8BAB22}"/>
    <cellStyle name="Millares 74 2 4 3" xfId="24962" xr:uid="{F3856636-8470-4969-8D6C-3404FDE03672}"/>
    <cellStyle name="Millares 74 2 5" xfId="18236" xr:uid="{AD131374-57F2-4FB0-A0E2-D0357C942DE5}"/>
    <cellStyle name="Millares 74 2 5 2" xfId="27186" xr:uid="{85BF7EFB-E74C-4346-844F-245F5F964043}"/>
    <cellStyle name="Millares 74 2 6" xfId="22713" xr:uid="{BA7205FB-18F2-4E1E-9D60-D21044744125}"/>
    <cellStyle name="Millares 74 3" xfId="14037" xr:uid="{040D2C10-B895-4E6E-BE84-4BD23655EB91}"/>
    <cellStyle name="Millares 74 3 2" xfId="15154" xr:uid="{E333A43D-3994-4837-8B4D-C1B96489D10A}"/>
    <cellStyle name="Millares 74 3 2 2" xfId="17403" xr:uid="{DD2C53B4-29B9-435E-B7E6-705C41BC592A}"/>
    <cellStyle name="Millares 74 3 2 2 2" xfId="21876" xr:uid="{9F0E5479-B850-4024-9D07-9343AC90BF7D}"/>
    <cellStyle name="Millares 74 3 2 2 2 2" xfId="30826" xr:uid="{9C73ADB3-E2CB-407A-A31F-A2A86313742E}"/>
    <cellStyle name="Millares 74 3 2 2 3" xfId="26353" xr:uid="{4FB7024E-DB44-45C3-A740-8F8D53803D5D}"/>
    <cellStyle name="Millares 74 3 2 3" xfId="19627" xr:uid="{E7C75CAF-7E01-40CD-BBE8-5C0299D11BE0}"/>
    <cellStyle name="Millares 74 3 2 3 2" xfId="28577" xr:uid="{B697095E-B82F-4098-8E22-96CE38EFCB4C}"/>
    <cellStyle name="Millares 74 3 2 4" xfId="24104" xr:uid="{B46EDF2A-4E72-4FB8-82E8-4E79AEEED35C}"/>
    <cellStyle name="Millares 74 3 3" xfId="16286" xr:uid="{D26B883B-B668-4AF2-9B86-EF36DD13906D}"/>
    <cellStyle name="Millares 74 3 3 2" xfId="20759" xr:uid="{76014173-B8BC-471A-A72B-6F0BD947228E}"/>
    <cellStyle name="Millares 74 3 3 2 2" xfId="29709" xr:uid="{F36B72D4-37E2-4CF0-9EA3-9BC9197D1872}"/>
    <cellStyle name="Millares 74 3 3 3" xfId="25236" xr:uid="{B56419E2-924E-4A2F-BF0A-DCC2B6DA148A}"/>
    <cellStyle name="Millares 74 3 4" xfId="18510" xr:uid="{5F283D27-0232-4830-935D-A4D3F691325B}"/>
    <cellStyle name="Millares 74 3 4 2" xfId="27460" xr:uid="{B3E3D443-F8D1-4B01-A442-FDDA45F1606B}"/>
    <cellStyle name="Millares 74 3 5" xfId="22987" xr:uid="{50300FBE-6D52-4D30-8584-E025E23C8BF0}"/>
    <cellStyle name="Millares 74 4" xfId="14600" xr:uid="{54A207A4-1DA1-4D3E-8455-83603CF8FEA9}"/>
    <cellStyle name="Millares 74 4 2" xfId="16849" xr:uid="{6B8824A7-3D1C-4BA3-9B06-36B0F89FF0B1}"/>
    <cellStyle name="Millares 74 4 2 2" xfId="21322" xr:uid="{674FAB2F-D193-4D23-B6C1-5329BA1D03D9}"/>
    <cellStyle name="Millares 74 4 2 2 2" xfId="30272" xr:uid="{58746ED6-953A-45F8-BA0A-23019D4BADDD}"/>
    <cellStyle name="Millares 74 4 2 3" xfId="25799" xr:uid="{DF7F40BE-079C-466B-AA9C-1BFF0FCAC8A7}"/>
    <cellStyle name="Millares 74 4 3" xfId="19073" xr:uid="{737FCA89-3DF1-4150-8025-7835899EA37B}"/>
    <cellStyle name="Millares 74 4 3 2" xfId="28023" xr:uid="{EDF2DCC5-7899-48FE-910D-310E2B9445A2}"/>
    <cellStyle name="Millares 74 4 4" xfId="23550" xr:uid="{57AE9DB9-2CCF-4822-B0A2-0934B1A2212D}"/>
    <cellStyle name="Millares 74 5" xfId="15732" xr:uid="{E78E6B38-774C-476B-9F5D-B81FDA7FB98D}"/>
    <cellStyle name="Millares 74 5 2" xfId="20205" xr:uid="{2CFD1062-91E0-47AE-A992-AAFA77E363FA}"/>
    <cellStyle name="Millares 74 5 2 2" xfId="29155" xr:uid="{17E3CCBF-71C8-4D8D-95D6-D4937CA6E4DC}"/>
    <cellStyle name="Millares 74 5 3" xfId="24682" xr:uid="{6BFED71C-5308-40F3-8ACD-5237B772771D}"/>
    <cellStyle name="Millares 74 6" xfId="17956" xr:uid="{3E511E2C-E05D-48D7-A1EC-3F669B1BD010}"/>
    <cellStyle name="Millares 74 6 2" xfId="26906" xr:uid="{C42665A0-832B-450C-90D2-3F1A53EB814F}"/>
    <cellStyle name="Millares 74 7" xfId="22433" xr:uid="{B65A5022-DAC7-45CA-B0F0-D520FCC86FB9}"/>
    <cellStyle name="Millares 75" xfId="13480" xr:uid="{11204EEC-BF6F-4542-9079-EA69201F6118}"/>
    <cellStyle name="Millares 75 2" xfId="13760" xr:uid="{5178785A-14A8-4FB9-9CB4-D54B543A19F1}"/>
    <cellStyle name="Millares 75 2 2" xfId="14314" xr:uid="{40208E6D-8971-4D97-BD68-D47F183DFDD9}"/>
    <cellStyle name="Millares 75 2 2 2" xfId="15431" xr:uid="{550F159E-A994-4624-B4EA-8840065F6FA0}"/>
    <cellStyle name="Millares 75 2 2 2 2" xfId="17680" xr:uid="{AEC5C3CA-9786-42E4-87BE-8C3587FD23E9}"/>
    <cellStyle name="Millares 75 2 2 2 2 2" xfId="22153" xr:uid="{318C48C3-92C2-4645-BCA4-9414D6E9996F}"/>
    <cellStyle name="Millares 75 2 2 2 2 2 2" xfId="31103" xr:uid="{6036E87F-B8B1-43BA-96CD-EFCCD8660DF0}"/>
    <cellStyle name="Millares 75 2 2 2 2 3" xfId="26630" xr:uid="{A694A2DB-3BDA-4DF5-B6B2-CCA9123F11B2}"/>
    <cellStyle name="Millares 75 2 2 2 3" xfId="19904" xr:uid="{1216A320-C8E6-4379-AD87-24F8034B940E}"/>
    <cellStyle name="Millares 75 2 2 2 3 2" xfId="28854" xr:uid="{0B318D01-4480-4BA7-AE99-55D2CCD83A1B}"/>
    <cellStyle name="Millares 75 2 2 2 4" xfId="24381" xr:uid="{B28776BE-057F-436E-82B4-509016A9C1C8}"/>
    <cellStyle name="Millares 75 2 2 3" xfId="16563" xr:uid="{4F2DC16B-A550-4F4A-A64A-C81A56C4526E}"/>
    <cellStyle name="Millares 75 2 2 3 2" xfId="21036" xr:uid="{E29F761A-D88C-4759-A5CB-4BBC6C1E4E61}"/>
    <cellStyle name="Millares 75 2 2 3 2 2" xfId="29986" xr:uid="{DF86B6D0-BF28-4E41-8E51-7AB809AB3218}"/>
    <cellStyle name="Millares 75 2 2 3 3" xfId="25513" xr:uid="{715916FE-BCA3-4459-8499-149C80CF37CC}"/>
    <cellStyle name="Millares 75 2 2 4" xfId="18787" xr:uid="{43ADE720-36BD-4DA6-930C-D5864F063341}"/>
    <cellStyle name="Millares 75 2 2 4 2" xfId="27737" xr:uid="{6CFE2A74-A169-4BD4-A209-BE26AEE4C034}"/>
    <cellStyle name="Millares 75 2 2 5" xfId="23264" xr:uid="{8C30F53B-857A-4395-9DE9-3C001730B142}"/>
    <cellStyle name="Millares 75 2 3" xfId="14877" xr:uid="{3DF60809-06B1-482F-A0CC-E571F53D5AD7}"/>
    <cellStyle name="Millares 75 2 3 2" xfId="17126" xr:uid="{DC306E9B-4456-479C-ABE0-CCE25E0FEE27}"/>
    <cellStyle name="Millares 75 2 3 2 2" xfId="21599" xr:uid="{85F0FAE1-C07A-425B-8A13-5FE41F13A9A3}"/>
    <cellStyle name="Millares 75 2 3 2 2 2" xfId="30549" xr:uid="{565AA4A8-D6F4-41E4-B04B-616AF3DC6090}"/>
    <cellStyle name="Millares 75 2 3 2 3" xfId="26076" xr:uid="{DECC0F2F-3F12-48F7-A5BC-1C103E45E800}"/>
    <cellStyle name="Millares 75 2 3 3" xfId="19350" xr:uid="{05497B31-5582-4C6C-AF3B-CCC3563910F9}"/>
    <cellStyle name="Millares 75 2 3 3 2" xfId="28300" xr:uid="{ED03A40B-BF88-46FF-BC2B-120A17E5AC9C}"/>
    <cellStyle name="Millares 75 2 3 4" xfId="23827" xr:uid="{30A134EB-FAF4-4D2E-AD92-FE4D70B8BF17}"/>
    <cellStyle name="Millares 75 2 4" xfId="16009" xr:uid="{F95D9DA6-6859-40CF-9466-DDB127FD00A2}"/>
    <cellStyle name="Millares 75 2 4 2" xfId="20482" xr:uid="{F9AC6E44-E3AB-40BF-A431-B70748F12969}"/>
    <cellStyle name="Millares 75 2 4 2 2" xfId="29432" xr:uid="{C82610A9-1E62-4BDB-A600-AD6808661834}"/>
    <cellStyle name="Millares 75 2 4 3" xfId="24959" xr:uid="{062C3C32-17C6-46CB-8733-F44BE49608E6}"/>
    <cellStyle name="Millares 75 2 5" xfId="18233" xr:uid="{CC3333D2-C941-45E3-B1BC-B7393CA80AB5}"/>
    <cellStyle name="Millares 75 2 5 2" xfId="27183" xr:uid="{94BD5FB0-9AA6-491F-9410-19CBCB397AD4}"/>
    <cellStyle name="Millares 75 2 6" xfId="22710" xr:uid="{05E26154-0A08-470F-BA11-4783E77297EF}"/>
    <cellStyle name="Millares 75 3" xfId="14034" xr:uid="{91ED2703-0D66-4BC6-ACD7-CCE9B513D528}"/>
    <cellStyle name="Millares 75 3 2" xfId="15151" xr:uid="{E12E4999-7439-483E-A733-A914261C470A}"/>
    <cellStyle name="Millares 75 3 2 2" xfId="17400" xr:uid="{7C7E2112-C371-4874-AD57-C5B49B941514}"/>
    <cellStyle name="Millares 75 3 2 2 2" xfId="21873" xr:uid="{44A5F53D-F8FA-4A63-95C7-73A1C1584B18}"/>
    <cellStyle name="Millares 75 3 2 2 2 2" xfId="30823" xr:uid="{EEBE1902-7EAC-4C19-B1D3-50D0960BEA48}"/>
    <cellStyle name="Millares 75 3 2 2 3" xfId="26350" xr:uid="{EA9663D9-8DBA-44D3-A3E7-24D59ECA048C}"/>
    <cellStyle name="Millares 75 3 2 3" xfId="19624" xr:uid="{A4AE590E-336B-40A3-8AA6-6F76AEC43D1B}"/>
    <cellStyle name="Millares 75 3 2 3 2" xfId="28574" xr:uid="{859DC9E7-55AA-43FD-BF0C-66430FAE6662}"/>
    <cellStyle name="Millares 75 3 2 4" xfId="24101" xr:uid="{7F70A8A7-D49A-4382-B11A-B9537B781B05}"/>
    <cellStyle name="Millares 75 3 3" xfId="16283" xr:uid="{92D851CC-4869-4EDE-B362-FD4800B83A32}"/>
    <cellStyle name="Millares 75 3 3 2" xfId="20756" xr:uid="{AF3B06A7-B3B0-439B-BEEF-16540068571A}"/>
    <cellStyle name="Millares 75 3 3 2 2" xfId="29706" xr:uid="{718258A1-36DC-4209-B04F-E85814F277E0}"/>
    <cellStyle name="Millares 75 3 3 3" xfId="25233" xr:uid="{5A53F847-1F0E-4380-8FE8-E6ADF404F6E1}"/>
    <cellStyle name="Millares 75 3 4" xfId="18507" xr:uid="{FC01C1BF-0535-4873-B3BB-4C49EE4DFC4C}"/>
    <cellStyle name="Millares 75 3 4 2" xfId="27457" xr:uid="{C24E311D-4E74-4735-A534-672A4D81A35A}"/>
    <cellStyle name="Millares 75 3 5" xfId="22984" xr:uid="{921DD541-CC45-48F7-8750-E3CAEE65F214}"/>
    <cellStyle name="Millares 75 4" xfId="14597" xr:uid="{5E7F9D08-66A9-4B97-B291-B32C8CAE3F8A}"/>
    <cellStyle name="Millares 75 4 2" xfId="16846" xr:uid="{9C125D1D-516B-4885-B2B1-7DBDFBFCAC10}"/>
    <cellStyle name="Millares 75 4 2 2" xfId="21319" xr:uid="{F374F7EC-A908-47E7-8BE5-B1D4E7B678E6}"/>
    <cellStyle name="Millares 75 4 2 2 2" xfId="30269" xr:uid="{1997978F-4408-4B2C-8FB2-86C07D18458A}"/>
    <cellStyle name="Millares 75 4 2 3" xfId="25796" xr:uid="{BC2AFBF5-5D2D-444F-B3B2-42002B9ACBAA}"/>
    <cellStyle name="Millares 75 4 3" xfId="19070" xr:uid="{49481AFB-40EF-4CBA-8A00-BA421B5D04EB}"/>
    <cellStyle name="Millares 75 4 3 2" xfId="28020" xr:uid="{EDFCE04B-282E-437B-934B-E9C0CC1E8214}"/>
    <cellStyle name="Millares 75 4 4" xfId="23547" xr:uid="{58F2DA56-D049-4A50-A91A-C10314E266EE}"/>
    <cellStyle name="Millares 75 5" xfId="15729" xr:uid="{72EAC441-EDE4-417C-AB44-946A21792E7D}"/>
    <cellStyle name="Millares 75 5 2" xfId="20202" xr:uid="{C32BF024-9533-454F-9AA8-4EAE058D42B8}"/>
    <cellStyle name="Millares 75 5 2 2" xfId="29152" xr:uid="{D9D40116-E4DA-420E-847A-0B082C3B8487}"/>
    <cellStyle name="Millares 75 5 3" xfId="24679" xr:uid="{A23218DD-3908-4382-B673-A0818A04A346}"/>
    <cellStyle name="Millares 75 6" xfId="17953" xr:uid="{9BDE2859-D935-4B8B-9A86-59C791C5A9D8}"/>
    <cellStyle name="Millares 75 6 2" xfId="26903" xr:uid="{6CABE9BF-932C-4D25-BF69-A48837FBE8DA}"/>
    <cellStyle name="Millares 75 7" xfId="22430" xr:uid="{05A3504C-9C9D-4A0F-8D5B-FE97C9F6894B}"/>
    <cellStyle name="Millares 76" xfId="13609" xr:uid="{9EE2EEC4-ACDE-4F96-81C4-7DAE65D36B34}"/>
    <cellStyle name="Millares 76 2" xfId="14163" xr:uid="{120E16B7-0F24-4154-9922-C7C0FF8AF291}"/>
    <cellStyle name="Millares 76 2 2" xfId="15280" xr:uid="{DE41CC17-38B4-4CE6-B586-5BC2D9E057C5}"/>
    <cellStyle name="Millares 76 2 2 2" xfId="17529" xr:uid="{90722ED7-84F0-4116-9DE4-9FBBC53874BA}"/>
    <cellStyle name="Millares 76 2 2 2 2" xfId="22002" xr:uid="{2F86D180-AA01-4AF6-B16B-C91D42E8247D}"/>
    <cellStyle name="Millares 76 2 2 2 2 2" xfId="30952" xr:uid="{B271740F-E3E0-41E6-A4FE-A191E3FF9CF5}"/>
    <cellStyle name="Millares 76 2 2 2 3" xfId="26479" xr:uid="{1EEC7F8E-FE22-432E-9F53-3225E3FFC070}"/>
    <cellStyle name="Millares 76 2 2 3" xfId="19753" xr:uid="{B961706D-600D-433D-A38E-DD2745A7F40C}"/>
    <cellStyle name="Millares 76 2 2 3 2" xfId="28703" xr:uid="{71CBADE9-AE19-4E7E-9BD1-EFC4A4C305D5}"/>
    <cellStyle name="Millares 76 2 2 4" xfId="24230" xr:uid="{28681E9E-9CAD-4B3E-8E7C-1504903A738B}"/>
    <cellStyle name="Millares 76 2 3" xfId="16412" xr:uid="{E28601FE-21E2-4859-924A-C0711B53013E}"/>
    <cellStyle name="Millares 76 2 3 2" xfId="20885" xr:uid="{371DB6BA-1744-4A64-A6DF-74DE3B87920F}"/>
    <cellStyle name="Millares 76 2 3 2 2" xfId="29835" xr:uid="{C95540D5-866A-436B-89C5-D0BE55BF2B52}"/>
    <cellStyle name="Millares 76 2 3 3" xfId="25362" xr:uid="{8DBE31E0-A7BC-40B2-809D-EF1618B02EA3}"/>
    <cellStyle name="Millares 76 2 4" xfId="18636" xr:uid="{B213B336-0E43-4361-86DB-3EBCFB45FE20}"/>
    <cellStyle name="Millares 76 2 4 2" xfId="27586" xr:uid="{0F2FCB71-7A9B-4226-9F35-DD0A5E7F07B1}"/>
    <cellStyle name="Millares 76 2 5" xfId="23113" xr:uid="{B5D01D48-D23D-4B60-949B-5A71ACCF3505}"/>
    <cellStyle name="Millares 76 3" xfId="14726" xr:uid="{F189C604-114C-4E37-884B-ED3201D3687A}"/>
    <cellStyle name="Millares 76 3 2" xfId="16975" xr:uid="{80D1341A-1D74-4047-8692-3861E1525A1F}"/>
    <cellStyle name="Millares 76 3 2 2" xfId="21448" xr:uid="{40FD803C-5736-4325-98BA-71BD59A4A45B}"/>
    <cellStyle name="Millares 76 3 2 2 2" xfId="30398" xr:uid="{B025C581-ABE0-43CE-9E46-BD921E7194B6}"/>
    <cellStyle name="Millares 76 3 2 3" xfId="25925" xr:uid="{B5E6A863-F0CA-406D-89F5-52A53BB7C3C8}"/>
    <cellStyle name="Millares 76 3 3" xfId="19199" xr:uid="{98EF8426-83B0-432C-A785-A9F99952BFB1}"/>
    <cellStyle name="Millares 76 3 3 2" xfId="28149" xr:uid="{11237B18-4886-4477-BDA0-2E666812E45B}"/>
    <cellStyle name="Millares 76 3 4" xfId="23676" xr:uid="{9872A179-89C6-48C9-B59F-11EAE3499773}"/>
    <cellStyle name="Millares 76 4" xfId="15858" xr:uid="{AE0E7B8F-8293-4E0C-9973-311E7254FF32}"/>
    <cellStyle name="Millares 76 4 2" xfId="20331" xr:uid="{2BBD52CC-1566-40CF-BEE7-E5146CC686E1}"/>
    <cellStyle name="Millares 76 4 2 2" xfId="29281" xr:uid="{545C8FAB-9464-463F-A4CD-8AC861F73953}"/>
    <cellStyle name="Millares 76 4 3" xfId="24808" xr:uid="{47EB062E-8BBA-4859-B01C-A9A9428ABBB5}"/>
    <cellStyle name="Millares 76 5" xfId="18082" xr:uid="{82D404DD-8EE7-49C7-AD31-8C15B8F11486}"/>
    <cellStyle name="Millares 76 5 2" xfId="27032" xr:uid="{ECD1B33F-8C5D-4C76-9799-4960721C9112}"/>
    <cellStyle name="Millares 76 6" xfId="22559" xr:uid="{FD333FA6-7B52-4BA9-B70A-DD7E8668BB93}"/>
    <cellStyle name="Millares 77" xfId="13613" xr:uid="{2299886A-0390-4EA9-A572-10E6C80BC9B8}"/>
    <cellStyle name="Millares 77 2" xfId="14167" xr:uid="{D0F5DABD-CEBA-4DFF-95F4-959EB4318068}"/>
    <cellStyle name="Millares 77 2 2" xfId="15284" xr:uid="{FE778EF4-E8D3-4D2D-B1B1-D871CBDC9124}"/>
    <cellStyle name="Millares 77 2 2 2" xfId="17533" xr:uid="{9ABF111C-91CD-4073-9B48-9A826669681A}"/>
    <cellStyle name="Millares 77 2 2 2 2" xfId="22006" xr:uid="{930BA484-CF88-4387-96A5-AEA906C6DF9D}"/>
    <cellStyle name="Millares 77 2 2 2 2 2" xfId="30956" xr:uid="{6987C13B-DADB-45A1-8B6B-08ADCC216D8E}"/>
    <cellStyle name="Millares 77 2 2 2 3" xfId="26483" xr:uid="{89E286E9-668A-4635-8430-E9C982C0DCE6}"/>
    <cellStyle name="Millares 77 2 2 3" xfId="19757" xr:uid="{E808B1FA-12B2-4A42-BA44-37BA0D4E15EA}"/>
    <cellStyle name="Millares 77 2 2 3 2" xfId="28707" xr:uid="{F1C99463-8168-40A4-B69C-C9184250FB61}"/>
    <cellStyle name="Millares 77 2 2 4" xfId="24234" xr:uid="{13E02BA7-C1D3-4BFA-A3D1-B5791AC96ABD}"/>
    <cellStyle name="Millares 77 2 3" xfId="16416" xr:uid="{91726C46-C05C-45EB-8DCE-64FF1A440C61}"/>
    <cellStyle name="Millares 77 2 3 2" xfId="20889" xr:uid="{9335B507-3734-484E-AE06-6D810BD39CE8}"/>
    <cellStyle name="Millares 77 2 3 2 2" xfId="29839" xr:uid="{E2D720AF-37E1-410A-8360-93D9886E9D2B}"/>
    <cellStyle name="Millares 77 2 3 3" xfId="25366" xr:uid="{82FB9ABA-6FB7-4064-832F-78D91F5AD361}"/>
    <cellStyle name="Millares 77 2 4" xfId="18640" xr:uid="{578D1750-D9F0-4193-963C-D4ECBF7459B5}"/>
    <cellStyle name="Millares 77 2 4 2" xfId="27590" xr:uid="{DA7BBF23-29C8-46F7-B997-72B47749631C}"/>
    <cellStyle name="Millares 77 2 5" xfId="23117" xr:uid="{74BD91C8-D8F2-48A4-A77F-62747DED4EBE}"/>
    <cellStyle name="Millares 77 3" xfId="14730" xr:uid="{7FA491A0-9F7A-4C45-B837-548710EAEF9A}"/>
    <cellStyle name="Millares 77 3 2" xfId="16979" xr:uid="{FAB66017-84C9-4AF0-9F8F-D3F035E379C3}"/>
    <cellStyle name="Millares 77 3 2 2" xfId="21452" xr:uid="{826C7482-298F-4200-92BD-038AF9098AFD}"/>
    <cellStyle name="Millares 77 3 2 2 2" xfId="30402" xr:uid="{A70C889A-C13C-4FAE-BB60-DCF3D36E3FC4}"/>
    <cellStyle name="Millares 77 3 2 3" xfId="25929" xr:uid="{C36A9573-EDDC-4887-836E-81D43C06B201}"/>
    <cellStyle name="Millares 77 3 3" xfId="19203" xr:uid="{A208C3CB-4C25-4CF0-B4CF-994690E31D82}"/>
    <cellStyle name="Millares 77 3 3 2" xfId="28153" xr:uid="{143CC932-19B4-4BBD-A6DF-EC7C0839A692}"/>
    <cellStyle name="Millares 77 3 4" xfId="23680" xr:uid="{22A30F6D-D237-4357-BD92-0827C3B8CD36}"/>
    <cellStyle name="Millares 77 4" xfId="15862" xr:uid="{10A0D177-834D-417D-A55E-A52BF42BCAAA}"/>
    <cellStyle name="Millares 77 4 2" xfId="20335" xr:uid="{5B97048C-3B27-40A5-9D12-9C54BD324DB4}"/>
    <cellStyle name="Millares 77 4 2 2" xfId="29285" xr:uid="{9D6D1591-1A75-463B-B785-6257C5129A6E}"/>
    <cellStyle name="Millares 77 4 3" xfId="24812" xr:uid="{4EBFAE99-6683-40E4-B3F6-C730A95156B8}"/>
    <cellStyle name="Millares 77 5" xfId="18086" xr:uid="{3113D8FA-7631-40D1-A463-23ED16357040}"/>
    <cellStyle name="Millares 77 5 2" xfId="27036" xr:uid="{2CD7705A-280D-4F3A-9D80-FCFD362DF09C}"/>
    <cellStyle name="Millares 77 6" xfId="22563" xr:uid="{D92A8D4D-4D61-4167-914D-45C8CA824073}"/>
    <cellStyle name="Millares 78" xfId="13622" xr:uid="{A7F883E4-B933-4C4A-A0FE-D5DD422F406E}"/>
    <cellStyle name="Millares 78 2" xfId="14176" xr:uid="{DC62CB63-F716-4CE4-AA73-95354D8E3E44}"/>
    <cellStyle name="Millares 78 2 2" xfId="15293" xr:uid="{C86781A7-A062-4454-BF45-D0BAEF061917}"/>
    <cellStyle name="Millares 78 2 2 2" xfId="17542" xr:uid="{50A0E08E-63C9-43B9-8A14-EC6989E3A94E}"/>
    <cellStyle name="Millares 78 2 2 2 2" xfId="22015" xr:uid="{0289AF2D-F15A-4579-858E-A51708D2E67B}"/>
    <cellStyle name="Millares 78 2 2 2 2 2" xfId="30965" xr:uid="{B5BC5A2E-3E9E-477C-86EA-A58176FECC66}"/>
    <cellStyle name="Millares 78 2 2 2 3" xfId="26492" xr:uid="{03EEAAF7-B2EB-47E3-8683-D9342E6C2F53}"/>
    <cellStyle name="Millares 78 2 2 3" xfId="19766" xr:uid="{F05C8C12-E532-4CA4-A794-B9BF896E2D67}"/>
    <cellStyle name="Millares 78 2 2 3 2" xfId="28716" xr:uid="{09E550C5-9D5D-4195-BFDC-D33A903BEFEC}"/>
    <cellStyle name="Millares 78 2 2 4" xfId="24243" xr:uid="{28B6B7D5-0FE4-4170-B03A-20E2D5B40BA5}"/>
    <cellStyle name="Millares 78 2 3" xfId="16425" xr:uid="{7780302B-2D25-4740-B80A-C868A90E0931}"/>
    <cellStyle name="Millares 78 2 3 2" xfId="20898" xr:uid="{8B6C169B-E43F-4A66-9FB5-C49343A9132E}"/>
    <cellStyle name="Millares 78 2 3 2 2" xfId="29848" xr:uid="{C8AE98F5-B67A-4BAE-929D-478FE642496E}"/>
    <cellStyle name="Millares 78 2 3 3" xfId="25375" xr:uid="{A3ED85FE-A6FF-4509-BC3A-4DAB0E3ED90C}"/>
    <cellStyle name="Millares 78 2 4" xfId="18649" xr:uid="{9E7FAFD0-74E1-416B-8CEA-633EC54D9EC9}"/>
    <cellStyle name="Millares 78 2 4 2" xfId="27599" xr:uid="{A6AE8E75-C09E-4F9B-9F27-783F827AA593}"/>
    <cellStyle name="Millares 78 2 5" xfId="23126" xr:uid="{8F21AA8A-62B6-48EC-9422-A9CA1C9C162C}"/>
    <cellStyle name="Millares 78 3" xfId="14739" xr:uid="{A186D792-BE9C-4B76-9F06-C006ED07BAE1}"/>
    <cellStyle name="Millares 78 3 2" xfId="16988" xr:uid="{401308F7-2EB0-460E-AF2E-BF24150AC9E7}"/>
    <cellStyle name="Millares 78 3 2 2" xfId="21461" xr:uid="{C051C780-9790-4855-B772-043EDA089998}"/>
    <cellStyle name="Millares 78 3 2 2 2" xfId="30411" xr:uid="{96D098D0-84DD-4AA2-A1E5-0137C8550E23}"/>
    <cellStyle name="Millares 78 3 2 3" xfId="25938" xr:uid="{685EE68D-8098-4272-ABA8-147125539EE3}"/>
    <cellStyle name="Millares 78 3 3" xfId="19212" xr:uid="{50D53304-5D36-4657-9340-BE0680F2CBB1}"/>
    <cellStyle name="Millares 78 3 3 2" xfId="28162" xr:uid="{68B17D27-167F-4B7F-956B-59976BE6D977}"/>
    <cellStyle name="Millares 78 3 4" xfId="23689" xr:uid="{BAFDF721-011C-44E9-A357-F94B716D23A5}"/>
    <cellStyle name="Millares 78 4" xfId="15871" xr:uid="{8ED413D0-079A-4269-B8C7-CCEC5FF3BB6C}"/>
    <cellStyle name="Millares 78 4 2" xfId="20344" xr:uid="{5FFD848A-A168-4ABD-B131-F5F1493D2AAE}"/>
    <cellStyle name="Millares 78 4 2 2" xfId="29294" xr:uid="{9A777BCD-D03A-4588-9B27-BF790729ED4C}"/>
    <cellStyle name="Millares 78 4 3" xfId="24821" xr:uid="{1247A3AE-61F2-4D43-A966-4119E9B4CA5C}"/>
    <cellStyle name="Millares 78 5" xfId="18095" xr:uid="{9D37C826-3F2B-4EBB-B0A7-779C29194911}"/>
    <cellStyle name="Millares 78 5 2" xfId="27045" xr:uid="{68722F12-27EC-4300-8683-CF3449BF7AD8}"/>
    <cellStyle name="Millares 78 6" xfId="22572" xr:uid="{F1542839-EE83-4F44-92B5-0E35213A3E6A}"/>
    <cellStyle name="Millares 79" xfId="13625" xr:uid="{2C719450-775C-4F37-9B9A-86AE631D5F96}"/>
    <cellStyle name="Millares 79 2" xfId="14179" xr:uid="{3E18FCE2-ABB6-4D0D-B9AF-2FC5257F6A4F}"/>
    <cellStyle name="Millares 79 2 2" xfId="15296" xr:uid="{2761902C-66EB-489C-AB86-C792623E09E5}"/>
    <cellStyle name="Millares 79 2 2 2" xfId="17545" xr:uid="{32E6FA05-06A3-4ECC-B350-673F52BB5B4C}"/>
    <cellStyle name="Millares 79 2 2 2 2" xfId="22018" xr:uid="{3D9B3029-79A4-4E23-BC0E-0A7DD4CE84BD}"/>
    <cellStyle name="Millares 79 2 2 2 2 2" xfId="30968" xr:uid="{CFB254A5-BF5B-435E-8ED6-A433448EB598}"/>
    <cellStyle name="Millares 79 2 2 2 3" xfId="26495" xr:uid="{C9482CBD-763D-4A43-9FAD-03E82D57B9A1}"/>
    <cellStyle name="Millares 79 2 2 3" xfId="19769" xr:uid="{97CC6BB3-2A5B-4542-8841-E908E0FEAEAF}"/>
    <cellStyle name="Millares 79 2 2 3 2" xfId="28719" xr:uid="{E7AF5B48-F246-4333-B1DF-0B668C354B4E}"/>
    <cellStyle name="Millares 79 2 2 4" xfId="24246" xr:uid="{0FA05D04-9F55-4682-808D-E91BA31786D1}"/>
    <cellStyle name="Millares 79 2 3" xfId="16428" xr:uid="{BD73926C-1C71-47A6-BFDB-0F03DF452954}"/>
    <cellStyle name="Millares 79 2 3 2" xfId="20901" xr:uid="{5CC82222-2A52-44B6-A40C-043B1CD10075}"/>
    <cellStyle name="Millares 79 2 3 2 2" xfId="29851" xr:uid="{DBF791E6-C33A-4D1A-93F7-59FD6ADA1247}"/>
    <cellStyle name="Millares 79 2 3 3" xfId="25378" xr:uid="{F7A3F9A7-474E-4DC3-9117-1553DC669D77}"/>
    <cellStyle name="Millares 79 2 4" xfId="18652" xr:uid="{BCAD14D7-4A41-43BD-8FF4-AF2C69D1F6B5}"/>
    <cellStyle name="Millares 79 2 4 2" xfId="27602" xr:uid="{31B7E245-E751-4CA6-8057-78EA3B8AFAAC}"/>
    <cellStyle name="Millares 79 2 5" xfId="23129" xr:uid="{1C51EB54-A045-4CC2-8AE0-0418CD4AC2FA}"/>
    <cellStyle name="Millares 79 3" xfId="14742" xr:uid="{1EE4622C-725E-45C7-BD2C-3E9065127FB2}"/>
    <cellStyle name="Millares 79 3 2" xfId="16991" xr:uid="{4C36B86B-E2F0-4C2F-9A22-902708BC707F}"/>
    <cellStyle name="Millares 79 3 2 2" xfId="21464" xr:uid="{6D1E5213-7D11-49C8-9866-55788967543A}"/>
    <cellStyle name="Millares 79 3 2 2 2" xfId="30414" xr:uid="{B9367277-800B-464B-9D62-07FDE346CE92}"/>
    <cellStyle name="Millares 79 3 2 3" xfId="25941" xr:uid="{BE1B7B67-BB08-40D3-9859-7B9A6897D81B}"/>
    <cellStyle name="Millares 79 3 3" xfId="19215" xr:uid="{265B8BAA-4909-41D7-8312-F1FB8DC893BF}"/>
    <cellStyle name="Millares 79 3 3 2" xfId="28165" xr:uid="{D32A37A7-D137-4E51-857E-11B23DCA3BD0}"/>
    <cellStyle name="Millares 79 3 4" xfId="23692" xr:uid="{6529AE10-EA41-4414-86D9-18DF835DEA23}"/>
    <cellStyle name="Millares 79 4" xfId="15874" xr:uid="{0F39A323-739D-4E66-8BBD-E12CC56082AC}"/>
    <cellStyle name="Millares 79 4 2" xfId="20347" xr:uid="{A2DF92A4-654D-4FFF-BFFE-EB59C0184709}"/>
    <cellStyle name="Millares 79 4 2 2" xfId="29297" xr:uid="{306FB49B-3F51-462F-A0B0-CFD7AA67E7EC}"/>
    <cellStyle name="Millares 79 4 3" xfId="24824" xr:uid="{F3CDC265-C5A3-48DA-89F3-86EC19CFF69A}"/>
    <cellStyle name="Millares 79 5" xfId="18098" xr:uid="{FA46C021-6D74-48C8-B1E7-D755D3B43CCF}"/>
    <cellStyle name="Millares 79 5 2" xfId="27048" xr:uid="{4E6890CF-7C60-4D99-800B-AFD58FD9C35C}"/>
    <cellStyle name="Millares 79 6" xfId="22575" xr:uid="{8AF3D0E7-1F12-4638-9638-DB212E565E5B}"/>
    <cellStyle name="Millares 8" xfId="94" xr:uid="{00000000-0005-0000-0000-000013000000}"/>
    <cellStyle name="Millares 8 10" xfId="22289" xr:uid="{67BB57B8-FBEC-47FF-B7C8-1D620C2D3448}"/>
    <cellStyle name="Millares 8 2" xfId="13353" xr:uid="{E494EA19-E914-4B8B-91CA-11FD9576AEF0}"/>
    <cellStyle name="Millares 8 2 2" xfId="13426" xr:uid="{4992C5BA-C137-4873-A6EE-F17F2BC0F939}"/>
    <cellStyle name="Millares 8 2 2 2" xfId="13566" xr:uid="{F57EDA72-1912-4579-9065-8B4B62E1624D}"/>
    <cellStyle name="Millares 8 2 2 2 2" xfId="13846" xr:uid="{AC319D6B-CF16-4DBE-916A-2637744102CF}"/>
    <cellStyle name="Millares 8 2 2 2 2 2" xfId="14400" xr:uid="{AD9EBEA8-7012-40F9-8562-2058A5406961}"/>
    <cellStyle name="Millares 8 2 2 2 2 2 2" xfId="15517" xr:uid="{557F27EB-2A80-4D1A-B97D-C87E18930C81}"/>
    <cellStyle name="Millares 8 2 2 2 2 2 2 2" xfId="17766" xr:uid="{3DB234B0-24CA-4083-ACB3-9558265C0657}"/>
    <cellStyle name="Millares 8 2 2 2 2 2 2 2 2" xfId="22239" xr:uid="{30063183-0B81-49B3-9627-32086C6D463B}"/>
    <cellStyle name="Millares 8 2 2 2 2 2 2 2 2 2" xfId="31189" xr:uid="{95B22247-186E-4636-AC53-5FF7BE3151EC}"/>
    <cellStyle name="Millares 8 2 2 2 2 2 2 2 3" xfId="26716" xr:uid="{97A6D140-E512-48B2-BB6B-1D256B34F33B}"/>
    <cellStyle name="Millares 8 2 2 2 2 2 2 3" xfId="19990" xr:uid="{ED5BECDC-882D-48FA-A73A-D9AC2F05900A}"/>
    <cellStyle name="Millares 8 2 2 2 2 2 2 3 2" xfId="28940" xr:uid="{1988D3D5-768B-410D-A4FD-DACE447E0EB4}"/>
    <cellStyle name="Millares 8 2 2 2 2 2 2 4" xfId="24467" xr:uid="{6150319B-03C4-47DA-8E8A-996BC0627B0A}"/>
    <cellStyle name="Millares 8 2 2 2 2 2 3" xfId="16649" xr:uid="{D8B8A939-98C8-4230-A95E-208E26AA7727}"/>
    <cellStyle name="Millares 8 2 2 2 2 2 3 2" xfId="21122" xr:uid="{D668C861-F93B-4C81-BE84-AC453A851E1D}"/>
    <cellStyle name="Millares 8 2 2 2 2 2 3 2 2" xfId="30072" xr:uid="{C1E5315C-DEDF-40B7-9064-4EAF223A0383}"/>
    <cellStyle name="Millares 8 2 2 2 2 2 3 3" xfId="25599" xr:uid="{7270C687-57C7-48B5-9C9D-5D166D56DE54}"/>
    <cellStyle name="Millares 8 2 2 2 2 2 4" xfId="18873" xr:uid="{0C2D0C8E-ACBA-434A-B0EC-E1F75A592C27}"/>
    <cellStyle name="Millares 8 2 2 2 2 2 4 2" xfId="27823" xr:uid="{E49CBD11-FCD4-4E26-B51C-5ADCD57BE8AE}"/>
    <cellStyle name="Millares 8 2 2 2 2 2 5" xfId="23350" xr:uid="{5990085C-0B05-4386-9898-7F08DC42A057}"/>
    <cellStyle name="Millares 8 2 2 2 2 3" xfId="14963" xr:uid="{A7C3DF6B-AE0C-48CD-81A2-1CA7F925489B}"/>
    <cellStyle name="Millares 8 2 2 2 2 3 2" xfId="17212" xr:uid="{87972513-1EE6-4785-8039-6B3352DC1351}"/>
    <cellStyle name="Millares 8 2 2 2 2 3 2 2" xfId="21685" xr:uid="{4CC82135-FC77-417C-8D52-ABD993D872BE}"/>
    <cellStyle name="Millares 8 2 2 2 2 3 2 2 2" xfId="30635" xr:uid="{3B734571-656A-44D7-819D-2BF3D5DCE569}"/>
    <cellStyle name="Millares 8 2 2 2 2 3 2 3" xfId="26162" xr:uid="{A4B5105C-88BC-483D-863C-F092AA30053C}"/>
    <cellStyle name="Millares 8 2 2 2 2 3 3" xfId="19436" xr:uid="{DE05BF99-2A02-4ABF-B6F0-5F19EBD86738}"/>
    <cellStyle name="Millares 8 2 2 2 2 3 3 2" xfId="28386" xr:uid="{CCADC4C2-518F-4BA9-93F6-A9649B23B599}"/>
    <cellStyle name="Millares 8 2 2 2 2 3 4" xfId="23913" xr:uid="{BD732DDA-1BDA-461D-AB31-B3189C1470BD}"/>
    <cellStyle name="Millares 8 2 2 2 2 4" xfId="16095" xr:uid="{45D1B314-5E48-41BB-BFCC-E92C474040A2}"/>
    <cellStyle name="Millares 8 2 2 2 2 4 2" xfId="20568" xr:uid="{BBDF22E9-54E9-4CEB-BB89-1B2E56C841F6}"/>
    <cellStyle name="Millares 8 2 2 2 2 4 2 2" xfId="29518" xr:uid="{FD51C0D9-B146-4A01-B7AF-9B9E39298290}"/>
    <cellStyle name="Millares 8 2 2 2 2 4 3" xfId="25045" xr:uid="{713A0352-57C4-4C66-974F-DF7F7B0A2EDC}"/>
    <cellStyle name="Millares 8 2 2 2 2 5" xfId="18319" xr:uid="{3ADE4CC1-03CA-474D-BF03-290A71690A52}"/>
    <cellStyle name="Millares 8 2 2 2 2 5 2" xfId="27269" xr:uid="{57BA4B1C-9315-4234-AAF3-C05301396CFB}"/>
    <cellStyle name="Millares 8 2 2 2 2 6" xfId="22796" xr:uid="{A01088B0-11DC-4A2D-A1C0-0E1FEA9CADB0}"/>
    <cellStyle name="Millares 8 2 2 2 3" xfId="14120" xr:uid="{1D8309D0-F935-40CA-B9F7-A643EE60DF39}"/>
    <cellStyle name="Millares 8 2 2 2 3 2" xfId="15237" xr:uid="{70657AB7-03B6-4A52-B1FD-EA3A5060D873}"/>
    <cellStyle name="Millares 8 2 2 2 3 2 2" xfId="17486" xr:uid="{1918CD19-086A-4002-B315-FF2ACCFAF396}"/>
    <cellStyle name="Millares 8 2 2 2 3 2 2 2" xfId="21959" xr:uid="{AA77E0E7-61D4-4EB8-8AB1-3F18C4AB1F48}"/>
    <cellStyle name="Millares 8 2 2 2 3 2 2 2 2" xfId="30909" xr:uid="{EB2868F1-8CC9-4FAF-8490-A6E86FD7ED0A}"/>
    <cellStyle name="Millares 8 2 2 2 3 2 2 3" xfId="26436" xr:uid="{3B669143-B78B-4706-AA2D-DA83F970FC45}"/>
    <cellStyle name="Millares 8 2 2 2 3 2 3" xfId="19710" xr:uid="{7B0A5C8A-B22A-44EC-B19B-D3F2362A1862}"/>
    <cellStyle name="Millares 8 2 2 2 3 2 3 2" xfId="28660" xr:uid="{734F4C7F-5510-43AE-98B2-FEBA307D4884}"/>
    <cellStyle name="Millares 8 2 2 2 3 2 4" xfId="24187" xr:uid="{71946A25-0F24-4314-B881-BF6326C5FC68}"/>
    <cellStyle name="Millares 8 2 2 2 3 3" xfId="16369" xr:uid="{F6915230-828F-4932-8391-03093BE3DD9C}"/>
    <cellStyle name="Millares 8 2 2 2 3 3 2" xfId="20842" xr:uid="{4005D095-F825-4292-8A6C-4AED412E46DC}"/>
    <cellStyle name="Millares 8 2 2 2 3 3 2 2" xfId="29792" xr:uid="{04BCECBD-7E75-4414-A31B-A1BB1E7E4C03}"/>
    <cellStyle name="Millares 8 2 2 2 3 3 3" xfId="25319" xr:uid="{38FE8819-330C-421F-8155-2E54019F20EC}"/>
    <cellStyle name="Millares 8 2 2 2 3 4" xfId="18593" xr:uid="{7AB890F1-CEC4-43A6-8C97-984561D1DE62}"/>
    <cellStyle name="Millares 8 2 2 2 3 4 2" xfId="27543" xr:uid="{7FBF695D-64EA-4D6B-91BB-6A9789893F53}"/>
    <cellStyle name="Millares 8 2 2 2 3 5" xfId="23070" xr:uid="{37B48187-ECCB-4C13-B19C-26923D78C477}"/>
    <cellStyle name="Millares 8 2 2 2 4" xfId="14683" xr:uid="{894C2BFE-6ACA-4D7A-B4C9-2DE18B4AE955}"/>
    <cellStyle name="Millares 8 2 2 2 4 2" xfId="16932" xr:uid="{9AFB8DE9-3206-4324-B567-0805C4CFD59F}"/>
    <cellStyle name="Millares 8 2 2 2 4 2 2" xfId="21405" xr:uid="{D8DC388C-804F-47B1-ACEB-EFAEDBE4F1F6}"/>
    <cellStyle name="Millares 8 2 2 2 4 2 2 2" xfId="30355" xr:uid="{D7E733EF-0C06-446F-86D6-F7A441CC2C66}"/>
    <cellStyle name="Millares 8 2 2 2 4 2 3" xfId="25882" xr:uid="{471A31CA-26A6-4ECB-8624-B00D56EF16E0}"/>
    <cellStyle name="Millares 8 2 2 2 4 3" xfId="19156" xr:uid="{4689E100-B0A8-4C97-A53F-46584CAEB7D0}"/>
    <cellStyle name="Millares 8 2 2 2 4 3 2" xfId="28106" xr:uid="{A1E86D53-0F5E-47F6-8D85-B3AE69CB8FDD}"/>
    <cellStyle name="Millares 8 2 2 2 4 4" xfId="23633" xr:uid="{5804AA4B-706A-4952-BFF9-7DF011FDD0C4}"/>
    <cellStyle name="Millares 8 2 2 2 5" xfId="15815" xr:uid="{3F2F8113-7692-47AE-AAF7-19D4DFA486BD}"/>
    <cellStyle name="Millares 8 2 2 2 5 2" xfId="20288" xr:uid="{64D86AD7-924A-4760-B096-A7588ACEC967}"/>
    <cellStyle name="Millares 8 2 2 2 5 2 2" xfId="29238" xr:uid="{CC62B792-4780-45EA-8A17-D970CDF43608}"/>
    <cellStyle name="Millares 8 2 2 2 5 3" xfId="24765" xr:uid="{F85CDA50-B4E7-4D81-BFD8-25B68B16D065}"/>
    <cellStyle name="Millares 8 2 2 2 6" xfId="18039" xr:uid="{80B0BDC3-3668-4DD4-AA07-FAB54A7C4B61}"/>
    <cellStyle name="Millares 8 2 2 2 6 2" xfId="26989" xr:uid="{BEBF8CE8-517E-482B-97E4-B5312C96121E}"/>
    <cellStyle name="Millares 8 2 2 2 7" xfId="22516" xr:uid="{EF957C6E-938A-4CF1-A5B5-0251E667BB92}"/>
    <cellStyle name="Millares 8 2 2 3" xfId="13706" xr:uid="{EA0A460F-6BE3-496F-977B-841A1D51E50D}"/>
    <cellStyle name="Millares 8 2 2 3 2" xfId="14260" xr:uid="{56BA2B74-1095-4096-B247-2DEFAB5F8FA5}"/>
    <cellStyle name="Millares 8 2 2 3 2 2" xfId="15377" xr:uid="{EAEDE8FE-3EEB-444A-8854-D46425C4A2FD}"/>
    <cellStyle name="Millares 8 2 2 3 2 2 2" xfId="17626" xr:uid="{55603F61-319B-4662-B8D1-87FA1791F17E}"/>
    <cellStyle name="Millares 8 2 2 3 2 2 2 2" xfId="22099" xr:uid="{2053662A-805C-4901-842C-81E0C170837B}"/>
    <cellStyle name="Millares 8 2 2 3 2 2 2 2 2" xfId="31049" xr:uid="{6A3AB67D-3923-4A28-8674-EF03BD8E589A}"/>
    <cellStyle name="Millares 8 2 2 3 2 2 2 3" xfId="26576" xr:uid="{D1C1BD8B-B883-4164-8E82-3BCA3F89606D}"/>
    <cellStyle name="Millares 8 2 2 3 2 2 3" xfId="19850" xr:uid="{9947BBA7-9231-4E1D-AE77-E68C2491FDEC}"/>
    <cellStyle name="Millares 8 2 2 3 2 2 3 2" xfId="28800" xr:uid="{6214A710-C6D8-4C10-98C1-A9A9D7DBFC0C}"/>
    <cellStyle name="Millares 8 2 2 3 2 2 4" xfId="24327" xr:uid="{620B29BB-51A5-459E-B13B-F43A897DBAFB}"/>
    <cellStyle name="Millares 8 2 2 3 2 3" xfId="16509" xr:uid="{EDD96939-7D0D-41A0-A01B-764DDC649C18}"/>
    <cellStyle name="Millares 8 2 2 3 2 3 2" xfId="20982" xr:uid="{8EDE89A3-4B41-4F2B-9526-F9CBDEA4AE09}"/>
    <cellStyle name="Millares 8 2 2 3 2 3 2 2" xfId="29932" xr:uid="{36946E07-E8AD-4516-9A32-A812C6D5691E}"/>
    <cellStyle name="Millares 8 2 2 3 2 3 3" xfId="25459" xr:uid="{63737F60-BFA2-44A7-AE68-E0AC34C61612}"/>
    <cellStyle name="Millares 8 2 2 3 2 4" xfId="18733" xr:uid="{551D9919-E31D-4913-A167-74E80F826817}"/>
    <cellStyle name="Millares 8 2 2 3 2 4 2" xfId="27683" xr:uid="{3E64D645-CFC2-4372-B5CD-FEAF116F61A7}"/>
    <cellStyle name="Millares 8 2 2 3 2 5" xfId="23210" xr:uid="{6D35C9FE-B40B-49B8-8678-91C21F022292}"/>
    <cellStyle name="Millares 8 2 2 3 3" xfId="14823" xr:uid="{87563F70-4671-4950-8095-C250B22B27B9}"/>
    <cellStyle name="Millares 8 2 2 3 3 2" xfId="17072" xr:uid="{D0B817AA-A7B1-46C8-8C51-0CC1FBFF1BAC}"/>
    <cellStyle name="Millares 8 2 2 3 3 2 2" xfId="21545" xr:uid="{BF9DE1DC-216B-4EA4-B65A-08375ABB6393}"/>
    <cellStyle name="Millares 8 2 2 3 3 2 2 2" xfId="30495" xr:uid="{DDE9DFB4-3573-491D-B2FE-FE8CDE8468BC}"/>
    <cellStyle name="Millares 8 2 2 3 3 2 3" xfId="26022" xr:uid="{9529F085-2CF9-4FC3-9BDD-583A86935EDC}"/>
    <cellStyle name="Millares 8 2 2 3 3 3" xfId="19296" xr:uid="{68394957-74D9-4D76-B408-4321C622A07F}"/>
    <cellStyle name="Millares 8 2 2 3 3 3 2" xfId="28246" xr:uid="{1FDF4A72-7F50-4F53-AB38-A98914156F7A}"/>
    <cellStyle name="Millares 8 2 2 3 3 4" xfId="23773" xr:uid="{60C6F8BD-944B-4087-8F89-117DE94212F7}"/>
    <cellStyle name="Millares 8 2 2 3 4" xfId="15955" xr:uid="{0E6D1AC9-CF16-4D4E-B287-892F6C6D1337}"/>
    <cellStyle name="Millares 8 2 2 3 4 2" xfId="20428" xr:uid="{1344800C-3453-47E3-B9DA-D81614CC98AB}"/>
    <cellStyle name="Millares 8 2 2 3 4 2 2" xfId="29378" xr:uid="{FD3601CA-E638-42C6-A49C-990267699D07}"/>
    <cellStyle name="Millares 8 2 2 3 4 3" xfId="24905" xr:uid="{EB2F295F-AA5E-4A2E-AAEF-D22C524F4245}"/>
    <cellStyle name="Millares 8 2 2 3 5" xfId="18179" xr:uid="{8F558C2A-91C7-4027-98C2-6E6A72A79992}"/>
    <cellStyle name="Millares 8 2 2 3 5 2" xfId="27129" xr:uid="{2A31D7EC-6A4A-4300-AB33-49507683A99B}"/>
    <cellStyle name="Millares 8 2 2 3 6" xfId="22656" xr:uid="{56A498C2-7A44-42DC-B4E6-75EB2C16D0EC}"/>
    <cellStyle name="Millares 8 2 2 4" xfId="13980" xr:uid="{7064F344-52BE-451A-9106-12F6A1B7B012}"/>
    <cellStyle name="Millares 8 2 2 4 2" xfId="15097" xr:uid="{060C40EA-898D-435A-B5CF-88EDD8EA8F01}"/>
    <cellStyle name="Millares 8 2 2 4 2 2" xfId="17346" xr:uid="{D76802E9-0281-4033-949F-88E556F64837}"/>
    <cellStyle name="Millares 8 2 2 4 2 2 2" xfId="21819" xr:uid="{8ED02442-B51F-46F7-A379-08D04BD06E0F}"/>
    <cellStyle name="Millares 8 2 2 4 2 2 2 2" xfId="30769" xr:uid="{C97A846E-7D7B-40C2-B928-E93181A9BFBA}"/>
    <cellStyle name="Millares 8 2 2 4 2 2 3" xfId="26296" xr:uid="{C4BBB1F6-DB87-4A8A-BE97-9E9256E140BC}"/>
    <cellStyle name="Millares 8 2 2 4 2 3" xfId="19570" xr:uid="{ABC9344A-B0BC-4F43-BCD1-D44E697E5E8E}"/>
    <cellStyle name="Millares 8 2 2 4 2 3 2" xfId="28520" xr:uid="{B33219B7-FB39-49DF-BED0-976932008070}"/>
    <cellStyle name="Millares 8 2 2 4 2 4" xfId="24047" xr:uid="{D71BE31A-AD66-4F77-9E03-351F8188686F}"/>
    <cellStyle name="Millares 8 2 2 4 3" xfId="16229" xr:uid="{35AC3A9C-7E02-4679-B8F9-AFF9BD3E5FF7}"/>
    <cellStyle name="Millares 8 2 2 4 3 2" xfId="20702" xr:uid="{43597D1D-B0E4-42A5-A55B-C8B1ACD12727}"/>
    <cellStyle name="Millares 8 2 2 4 3 2 2" xfId="29652" xr:uid="{EEFCD27B-A82D-4684-830E-17F3C68033D7}"/>
    <cellStyle name="Millares 8 2 2 4 3 3" xfId="25179" xr:uid="{D8F99303-9B1B-435E-9423-7650E6AB7AE6}"/>
    <cellStyle name="Millares 8 2 2 4 4" xfId="18453" xr:uid="{276447FC-D7F4-41F4-9619-28C6598B85B8}"/>
    <cellStyle name="Millares 8 2 2 4 4 2" xfId="27403" xr:uid="{9FE821E4-479B-4FB3-B0AC-707ECB6622A5}"/>
    <cellStyle name="Millares 8 2 2 4 5" xfId="22930" xr:uid="{5F7521ED-839D-4D58-A771-232E50608AC8}"/>
    <cellStyle name="Millares 8 2 2 5" xfId="14543" xr:uid="{67398052-EF87-48DD-B278-A254C5562485}"/>
    <cellStyle name="Millares 8 2 2 5 2" xfId="16792" xr:uid="{95733C69-FE1E-4F23-9AC7-84CB78E3702E}"/>
    <cellStyle name="Millares 8 2 2 5 2 2" xfId="21265" xr:uid="{8EE2C486-D189-4E6D-B38A-B465CD3A6C42}"/>
    <cellStyle name="Millares 8 2 2 5 2 2 2" xfId="30215" xr:uid="{CC0D44F2-8AB7-4513-95E5-060F0711E081}"/>
    <cellStyle name="Millares 8 2 2 5 2 3" xfId="25742" xr:uid="{96D2B681-090E-4F84-B25F-D6581D6018D3}"/>
    <cellStyle name="Millares 8 2 2 5 3" xfId="19016" xr:uid="{6B954544-6BE0-4B49-9F15-C5D8A1F77A0B}"/>
    <cellStyle name="Millares 8 2 2 5 3 2" xfId="27966" xr:uid="{C8E2655C-5719-468B-BAFE-F72AE342AF99}"/>
    <cellStyle name="Millares 8 2 2 5 4" xfId="23493" xr:uid="{01B88618-85E9-4D4D-BEB4-EAE4E22F6437}"/>
    <cellStyle name="Millares 8 2 2 6" xfId="15675" xr:uid="{BAA77155-BEA7-45B2-BE4A-BE64DF52D977}"/>
    <cellStyle name="Millares 8 2 2 6 2" xfId="20148" xr:uid="{2B0C424A-8EAC-4B61-B35D-CED5719B95BC}"/>
    <cellStyle name="Millares 8 2 2 6 2 2" xfId="29098" xr:uid="{D49BA8BB-077E-4981-B424-38FA4E632A9B}"/>
    <cellStyle name="Millares 8 2 2 6 3" xfId="24625" xr:uid="{5116D13B-A6A2-4638-A000-AC7657AAC673}"/>
    <cellStyle name="Millares 8 2 2 7" xfId="17899" xr:uid="{A610A647-9166-48D0-9555-EE69A1093F1F}"/>
    <cellStyle name="Millares 8 2 2 7 2" xfId="26849" xr:uid="{4C93316E-9A67-4A56-8568-E2095BDA600E}"/>
    <cellStyle name="Millares 8 2 2 8" xfId="22376" xr:uid="{DC6D4917-F537-49EC-93FE-C3551FCC1225}"/>
    <cellStyle name="Millares 8 2 3" xfId="13493" xr:uid="{012AA5F8-EB49-43B8-A8E2-943952615215}"/>
    <cellStyle name="Millares 8 2 3 2" xfId="13773" xr:uid="{80DF31AA-569A-418D-9E98-BB8E657CFEB5}"/>
    <cellStyle name="Millares 8 2 3 2 2" xfId="14327" xr:uid="{4F529A8F-BC7C-4CBA-A76B-816E80EDC589}"/>
    <cellStyle name="Millares 8 2 3 2 2 2" xfId="15444" xr:uid="{4A50E581-2F79-410E-9EE8-4FB0FF242D19}"/>
    <cellStyle name="Millares 8 2 3 2 2 2 2" xfId="17693" xr:uid="{0B8F1E3E-C546-4D4D-A82D-09F0C1CA35B8}"/>
    <cellStyle name="Millares 8 2 3 2 2 2 2 2" xfId="22166" xr:uid="{0A60DE40-B379-4A75-9AF6-BF8F91D79A5C}"/>
    <cellStyle name="Millares 8 2 3 2 2 2 2 2 2" xfId="31116" xr:uid="{C516607E-F895-4237-B1AA-8901696E7573}"/>
    <cellStyle name="Millares 8 2 3 2 2 2 2 3" xfId="26643" xr:uid="{86313243-D2CC-49C1-AE7E-3D4C0B2D3C9E}"/>
    <cellStyle name="Millares 8 2 3 2 2 2 3" xfId="19917" xr:uid="{8BADB410-DA67-45DC-8E0D-983604DDDE9E}"/>
    <cellStyle name="Millares 8 2 3 2 2 2 3 2" xfId="28867" xr:uid="{BF884128-DDFB-4336-A263-A4FD46AD7FDB}"/>
    <cellStyle name="Millares 8 2 3 2 2 2 4" xfId="24394" xr:uid="{0F3C1A7E-7B75-477B-9BCF-D50E76742796}"/>
    <cellStyle name="Millares 8 2 3 2 2 3" xfId="16576" xr:uid="{A49310CF-2C37-4309-9435-C70B6D956F98}"/>
    <cellStyle name="Millares 8 2 3 2 2 3 2" xfId="21049" xr:uid="{5ADF1C51-2D96-4FC8-92C6-7C903C993147}"/>
    <cellStyle name="Millares 8 2 3 2 2 3 2 2" xfId="29999" xr:uid="{4C331F1A-F2A0-4197-8E15-17772C20D014}"/>
    <cellStyle name="Millares 8 2 3 2 2 3 3" xfId="25526" xr:uid="{A8C51920-9218-403A-B4C4-7CE625E73631}"/>
    <cellStyle name="Millares 8 2 3 2 2 4" xfId="18800" xr:uid="{CCD87CE6-4D5B-42A7-950F-25832F8822C1}"/>
    <cellStyle name="Millares 8 2 3 2 2 4 2" xfId="27750" xr:uid="{F8F1778F-49E2-45EA-8F0F-AD0BD9976F75}"/>
    <cellStyle name="Millares 8 2 3 2 2 5" xfId="23277" xr:uid="{BAC12B5F-A26C-4C7A-9981-C6CBAF547558}"/>
    <cellStyle name="Millares 8 2 3 2 3" xfId="14890" xr:uid="{415A04EC-6743-4E80-B858-1019206BC5E8}"/>
    <cellStyle name="Millares 8 2 3 2 3 2" xfId="17139" xr:uid="{1329F4E3-04FC-4543-9CF1-B142490FF183}"/>
    <cellStyle name="Millares 8 2 3 2 3 2 2" xfId="21612" xr:uid="{24BDE536-5112-4580-95AF-2FF0C231DD85}"/>
    <cellStyle name="Millares 8 2 3 2 3 2 2 2" xfId="30562" xr:uid="{FFACB53F-6D92-45C3-9716-8CBDEE14B805}"/>
    <cellStyle name="Millares 8 2 3 2 3 2 3" xfId="26089" xr:uid="{0D62DDAC-3BBA-49E7-B1BB-E37291F30423}"/>
    <cellStyle name="Millares 8 2 3 2 3 3" xfId="19363" xr:uid="{661FBB2C-3C3F-4A81-B937-7B6FB1E40AA4}"/>
    <cellStyle name="Millares 8 2 3 2 3 3 2" xfId="28313" xr:uid="{F96FDF77-65FD-4080-947A-3C7BD3473CFD}"/>
    <cellStyle name="Millares 8 2 3 2 3 4" xfId="23840" xr:uid="{EB71BF9A-43DC-401A-9CB0-8171646BC55E}"/>
    <cellStyle name="Millares 8 2 3 2 4" xfId="16022" xr:uid="{3F035D2B-F9BC-4340-8F1A-BB9BA71C63AC}"/>
    <cellStyle name="Millares 8 2 3 2 4 2" xfId="20495" xr:uid="{1D2E942D-2264-4B1B-A830-C4F1C6049824}"/>
    <cellStyle name="Millares 8 2 3 2 4 2 2" xfId="29445" xr:uid="{18C714D5-7C60-4EEB-9B31-1A3CA4625451}"/>
    <cellStyle name="Millares 8 2 3 2 4 3" xfId="24972" xr:uid="{35C061E1-C844-46A1-94E1-6D8643FDA54E}"/>
    <cellStyle name="Millares 8 2 3 2 5" xfId="18246" xr:uid="{ADC61F13-E530-4B61-A404-5D778779464A}"/>
    <cellStyle name="Millares 8 2 3 2 5 2" xfId="27196" xr:uid="{80CDCE71-29FB-49CF-97CF-0BA5F5619536}"/>
    <cellStyle name="Millares 8 2 3 2 6" xfId="22723" xr:uid="{325D4B3B-BA41-41B5-98A9-286C16ED5642}"/>
    <cellStyle name="Millares 8 2 3 3" xfId="14047" xr:uid="{F843CF31-D187-4E4F-BF93-186C9EC0D762}"/>
    <cellStyle name="Millares 8 2 3 3 2" xfId="15164" xr:uid="{609C1D31-1DC5-4D1E-B683-F6679D2ADCBB}"/>
    <cellStyle name="Millares 8 2 3 3 2 2" xfId="17413" xr:uid="{280DCE72-7FC7-4E95-9A86-42F9F315605B}"/>
    <cellStyle name="Millares 8 2 3 3 2 2 2" xfId="21886" xr:uid="{840A179B-AEA8-4260-9EEB-17700EC99F05}"/>
    <cellStyle name="Millares 8 2 3 3 2 2 2 2" xfId="30836" xr:uid="{E2C44125-38A7-436B-9B4D-AF7989C7E4EC}"/>
    <cellStyle name="Millares 8 2 3 3 2 2 3" xfId="26363" xr:uid="{4CD53921-529D-4AF4-8345-360F08D255CE}"/>
    <cellStyle name="Millares 8 2 3 3 2 3" xfId="19637" xr:uid="{1468F72E-183D-48A4-A088-45ED93BA0F2D}"/>
    <cellStyle name="Millares 8 2 3 3 2 3 2" xfId="28587" xr:uid="{866322E8-9BC2-4212-967C-56B5D20AFE93}"/>
    <cellStyle name="Millares 8 2 3 3 2 4" xfId="24114" xr:uid="{CF41535D-A47F-4378-89DE-ED24B0469CB6}"/>
    <cellStyle name="Millares 8 2 3 3 3" xfId="16296" xr:uid="{7F1858B9-C82F-4B65-A1E6-B31228665D65}"/>
    <cellStyle name="Millares 8 2 3 3 3 2" xfId="20769" xr:uid="{67416A9B-7157-43FB-98CD-98441A788147}"/>
    <cellStyle name="Millares 8 2 3 3 3 2 2" xfId="29719" xr:uid="{EA9419AE-1261-4388-9B0A-3F97EE9322F2}"/>
    <cellStyle name="Millares 8 2 3 3 3 3" xfId="25246" xr:uid="{91426811-5293-44BE-A086-B1769EDF91B5}"/>
    <cellStyle name="Millares 8 2 3 3 4" xfId="18520" xr:uid="{8BE88516-E001-46AF-A5A9-AF943570D694}"/>
    <cellStyle name="Millares 8 2 3 3 4 2" xfId="27470" xr:uid="{92A1677C-3D45-4356-B18B-1B781081A2DC}"/>
    <cellStyle name="Millares 8 2 3 3 5" xfId="22997" xr:uid="{4E296F66-6665-4343-BC76-1C04F8400663}"/>
    <cellStyle name="Millares 8 2 3 4" xfId="14610" xr:uid="{DAC7115F-76E9-4B55-BD3D-659164495ED1}"/>
    <cellStyle name="Millares 8 2 3 4 2" xfId="16859" xr:uid="{7F737727-7E53-4DB9-8FCB-4E5D872DE605}"/>
    <cellStyle name="Millares 8 2 3 4 2 2" xfId="21332" xr:uid="{9F11728F-EBBC-402B-BC67-D46205123743}"/>
    <cellStyle name="Millares 8 2 3 4 2 2 2" xfId="30282" xr:uid="{296FADBA-238F-4155-A5E8-850682B7840C}"/>
    <cellStyle name="Millares 8 2 3 4 2 3" xfId="25809" xr:uid="{D888AE42-E638-43AD-A962-E4D40047A429}"/>
    <cellStyle name="Millares 8 2 3 4 3" xfId="19083" xr:uid="{C5B2D742-CFF4-4A4F-BCB5-FF1A7DC50500}"/>
    <cellStyle name="Millares 8 2 3 4 3 2" xfId="28033" xr:uid="{3D0D1242-2192-4E8C-A8E2-3F8405F38A1B}"/>
    <cellStyle name="Millares 8 2 3 4 4" xfId="23560" xr:uid="{97C4F61D-CCC0-4F6C-97F4-56EF01253381}"/>
    <cellStyle name="Millares 8 2 3 5" xfId="15742" xr:uid="{7F685300-A885-4C5E-9A86-1542F8B2CE3E}"/>
    <cellStyle name="Millares 8 2 3 5 2" xfId="20215" xr:uid="{347EBE50-861E-4AE3-BD8C-BEBF7E3A6CE0}"/>
    <cellStyle name="Millares 8 2 3 5 2 2" xfId="29165" xr:uid="{36A84F9F-DDD2-4F08-919E-935B98C50BCE}"/>
    <cellStyle name="Millares 8 2 3 5 3" xfId="24692" xr:uid="{E0568A55-2F1E-42CE-A83F-CB1A742F4751}"/>
    <cellStyle name="Millares 8 2 3 6" xfId="17966" xr:uid="{7090C26E-AB62-491D-9EA1-AC138EFBE3E9}"/>
    <cellStyle name="Millares 8 2 3 6 2" xfId="26916" xr:uid="{F000AB8A-90FB-4E8D-9BC4-A1790352D44F}"/>
    <cellStyle name="Millares 8 2 3 7" xfId="22443" xr:uid="{83633869-2C6D-4BAE-9FE6-EF70A5EA4FA9}"/>
    <cellStyle name="Millares 8 2 4" xfId="13633" xr:uid="{8C81CA89-B4D3-4607-BFF0-4F4661A13099}"/>
    <cellStyle name="Millares 8 2 4 2" xfId="14187" xr:uid="{124B16C5-69A1-4279-89D8-F04A3D3CC9D3}"/>
    <cellStyle name="Millares 8 2 4 2 2" xfId="15304" xr:uid="{FBEE9B7B-398C-4AF9-8E20-72225303B595}"/>
    <cellStyle name="Millares 8 2 4 2 2 2" xfId="17553" xr:uid="{D69D3C2F-B9D8-4F16-92A1-DC256BAD195E}"/>
    <cellStyle name="Millares 8 2 4 2 2 2 2" xfId="22026" xr:uid="{E08C14E0-79A7-499C-B92F-A8875E233471}"/>
    <cellStyle name="Millares 8 2 4 2 2 2 2 2" xfId="30976" xr:uid="{ADAD31F9-6FB3-4989-9CB1-496B4254B9CE}"/>
    <cellStyle name="Millares 8 2 4 2 2 2 3" xfId="26503" xr:uid="{C7BCAA79-5346-41CA-984E-87F5E86BAD55}"/>
    <cellStyle name="Millares 8 2 4 2 2 3" xfId="19777" xr:uid="{BA65CB52-B778-4ECF-896A-2CBD98BEFAE2}"/>
    <cellStyle name="Millares 8 2 4 2 2 3 2" xfId="28727" xr:uid="{6FC42591-120E-4F0C-A984-E46D0B697412}"/>
    <cellStyle name="Millares 8 2 4 2 2 4" xfId="24254" xr:uid="{7F23E3A4-F72C-4CAE-B30E-E61D3035928D}"/>
    <cellStyle name="Millares 8 2 4 2 3" xfId="16436" xr:uid="{85A2231A-7B48-4AA0-94A4-94490F0774EB}"/>
    <cellStyle name="Millares 8 2 4 2 3 2" xfId="20909" xr:uid="{1F50CE1F-3E41-4F2F-B1EE-A963337473F2}"/>
    <cellStyle name="Millares 8 2 4 2 3 2 2" xfId="29859" xr:uid="{C58A962F-96F8-4563-B81F-139D75970A64}"/>
    <cellStyle name="Millares 8 2 4 2 3 3" xfId="25386" xr:uid="{31CBF2CF-8254-43A1-AF99-B029FF8F3D1C}"/>
    <cellStyle name="Millares 8 2 4 2 4" xfId="18660" xr:uid="{DD295629-4EE9-4B5C-87DF-A03B0FB1EE13}"/>
    <cellStyle name="Millares 8 2 4 2 4 2" xfId="27610" xr:uid="{9AB8075B-7B29-4C85-9423-335A30392BD8}"/>
    <cellStyle name="Millares 8 2 4 2 5" xfId="23137" xr:uid="{A56819DC-B9BD-439D-8C86-84A2C88D26F2}"/>
    <cellStyle name="Millares 8 2 4 3" xfId="14750" xr:uid="{CB0C635A-48CF-4447-9F5E-00EBED5F2CDB}"/>
    <cellStyle name="Millares 8 2 4 3 2" xfId="16999" xr:uid="{F9E89739-755C-4D5A-A980-8F59703EEFC8}"/>
    <cellStyle name="Millares 8 2 4 3 2 2" xfId="21472" xr:uid="{5A9C5431-1E96-4A49-9D4D-7D75E09E5A61}"/>
    <cellStyle name="Millares 8 2 4 3 2 2 2" xfId="30422" xr:uid="{17194583-C0F7-493A-83F4-82AB069C2C09}"/>
    <cellStyle name="Millares 8 2 4 3 2 3" xfId="25949" xr:uid="{D12C87BB-CA96-468C-8942-F91429D59E07}"/>
    <cellStyle name="Millares 8 2 4 3 3" xfId="19223" xr:uid="{375A96D1-29BC-44B0-B9C2-2178A0A54E82}"/>
    <cellStyle name="Millares 8 2 4 3 3 2" xfId="28173" xr:uid="{BEE842CE-F3C2-44C3-BB68-465389378961}"/>
    <cellStyle name="Millares 8 2 4 3 4" xfId="23700" xr:uid="{27998FFA-AD9C-4868-A28C-88D11BF25061}"/>
    <cellStyle name="Millares 8 2 4 4" xfId="15882" xr:uid="{ADB21994-71A7-4689-8A7E-95C6DA5DA5D5}"/>
    <cellStyle name="Millares 8 2 4 4 2" xfId="20355" xr:uid="{D2EBE695-1889-4C4C-BE5B-9568E6979EB9}"/>
    <cellStyle name="Millares 8 2 4 4 2 2" xfId="29305" xr:uid="{94946542-288B-46A1-BF6A-8E1BD09B8AF9}"/>
    <cellStyle name="Millares 8 2 4 4 3" xfId="24832" xr:uid="{7F837DB3-DBBE-4B6E-A379-857549187FAE}"/>
    <cellStyle name="Millares 8 2 4 5" xfId="18106" xr:uid="{36EEEAD9-F4DA-4698-9012-2569F96E3B24}"/>
    <cellStyle name="Millares 8 2 4 5 2" xfId="27056" xr:uid="{0CA599BE-0137-4E8A-A975-95D5FD28A621}"/>
    <cellStyle name="Millares 8 2 4 6" xfId="22583" xr:uid="{26E6F473-8636-42C8-8513-9407664AE0ED}"/>
    <cellStyle name="Millares 8 2 5" xfId="13907" xr:uid="{5129D328-927A-442B-976A-FA809760AA95}"/>
    <cellStyle name="Millares 8 2 5 2" xfId="15024" xr:uid="{0420FD71-F185-4797-B763-C2C61795F2B5}"/>
    <cellStyle name="Millares 8 2 5 2 2" xfId="17273" xr:uid="{3202CD85-6DC4-47C3-B2A6-968E96738608}"/>
    <cellStyle name="Millares 8 2 5 2 2 2" xfId="21746" xr:uid="{D77E2B9D-F9C4-4AD3-8FEA-594C6AD693A2}"/>
    <cellStyle name="Millares 8 2 5 2 2 2 2" xfId="30696" xr:uid="{31B78486-F95D-4AA1-AC2D-CF9949B462DC}"/>
    <cellStyle name="Millares 8 2 5 2 2 3" xfId="26223" xr:uid="{3AEFF9CF-79D1-4B0A-A76A-98AE63C4CFE8}"/>
    <cellStyle name="Millares 8 2 5 2 3" xfId="19497" xr:uid="{6A12B49C-0628-40E0-A556-E46EC901ED91}"/>
    <cellStyle name="Millares 8 2 5 2 3 2" xfId="28447" xr:uid="{BE4D0E3B-C56E-4C31-B5DA-12A62EED2E27}"/>
    <cellStyle name="Millares 8 2 5 2 4" xfId="23974" xr:uid="{DA1B1D2E-6A6E-4EF9-8257-384682F1441D}"/>
    <cellStyle name="Millares 8 2 5 3" xfId="16156" xr:uid="{CC0F295A-BF44-4A3B-8953-87A7EE19860B}"/>
    <cellStyle name="Millares 8 2 5 3 2" xfId="20629" xr:uid="{C6B02BFB-91C9-4310-BA6E-B1B029C704A1}"/>
    <cellStyle name="Millares 8 2 5 3 2 2" xfId="29579" xr:uid="{4638C617-BBA3-4836-A27E-DE4540102AAB}"/>
    <cellStyle name="Millares 8 2 5 3 3" xfId="25106" xr:uid="{5797A565-BE13-4EA4-B8DF-06FD7807C6A7}"/>
    <cellStyle name="Millares 8 2 5 4" xfId="18380" xr:uid="{0BFA24B9-92F0-4BD6-81BC-473F69190F08}"/>
    <cellStyle name="Millares 8 2 5 4 2" xfId="27330" xr:uid="{F323CABD-DFB7-49E4-98ED-22C500A83452}"/>
    <cellStyle name="Millares 8 2 5 5" xfId="22857" xr:uid="{57601F60-B019-426B-BB3C-F4621EED1CEC}"/>
    <cellStyle name="Millares 8 2 6" xfId="14470" xr:uid="{29422AE4-C9BD-479A-8242-073FEF78C176}"/>
    <cellStyle name="Millares 8 2 6 2" xfId="16719" xr:uid="{D2A4C722-9683-4118-8612-6EF99976777A}"/>
    <cellStyle name="Millares 8 2 6 2 2" xfId="21192" xr:uid="{82C47160-F824-42E7-9F94-A52AD545AD78}"/>
    <cellStyle name="Millares 8 2 6 2 2 2" xfId="30142" xr:uid="{DBF75FCE-3069-4B90-B7F4-94543B6CB159}"/>
    <cellStyle name="Millares 8 2 6 2 3" xfId="25669" xr:uid="{C49C481A-4D49-46E1-BB8A-8F2793835A16}"/>
    <cellStyle name="Millares 8 2 6 3" xfId="18943" xr:uid="{B2C4D328-E738-49D6-BBB1-C07A22BDEB73}"/>
    <cellStyle name="Millares 8 2 6 3 2" xfId="27893" xr:uid="{1DA50291-348C-47CD-B89A-BFB152858A5C}"/>
    <cellStyle name="Millares 8 2 6 4" xfId="23420" xr:uid="{28C35ECF-7CC4-430F-AE78-588438A9ED72}"/>
    <cellStyle name="Millares 8 2 7" xfId="15602" xr:uid="{12125153-95E2-4576-A4B9-33F2F51AF5FB}"/>
    <cellStyle name="Millares 8 2 7 2" xfId="20075" xr:uid="{5D4F5875-C25A-42B2-B594-763FD0D4F8E2}"/>
    <cellStyle name="Millares 8 2 7 2 2" xfId="29025" xr:uid="{8607B485-6F3D-45A7-8087-2EEA46FAAF64}"/>
    <cellStyle name="Millares 8 2 7 3" xfId="24552" xr:uid="{FC34D489-8ED1-422B-9F0A-8ADE7237AF57}"/>
    <cellStyle name="Millares 8 2 8" xfId="17826" xr:uid="{E5BB8128-7272-453C-96EE-C33933E612D8}"/>
    <cellStyle name="Millares 8 2 8 2" xfId="26776" xr:uid="{F18DF330-4658-40C9-9BFC-0D78206CE31D}"/>
    <cellStyle name="Millares 8 2 9" xfId="22303" xr:uid="{A82EDA09-FE65-4309-B0AC-58FE6736C884}"/>
    <cellStyle name="Millares 8 3" xfId="13403" xr:uid="{D334137E-9E4E-49AA-B606-800CB27A50C9}"/>
    <cellStyle name="Millares 8 3 2" xfId="13543" xr:uid="{A0815134-F75B-443D-A34E-CB3DD6874DB9}"/>
    <cellStyle name="Millares 8 3 2 2" xfId="13823" xr:uid="{22729A38-1CAC-4687-A4A9-430CA9A3E873}"/>
    <cellStyle name="Millares 8 3 2 2 2" xfId="14377" xr:uid="{6D7B1E07-41FF-410B-BC35-CC45C4058D27}"/>
    <cellStyle name="Millares 8 3 2 2 2 2" xfId="15494" xr:uid="{19F69BEB-B807-4205-87D7-A71C9E8C78AE}"/>
    <cellStyle name="Millares 8 3 2 2 2 2 2" xfId="17743" xr:uid="{85E4B7D6-E935-4612-A973-C0376C13C044}"/>
    <cellStyle name="Millares 8 3 2 2 2 2 2 2" xfId="22216" xr:uid="{0B80E744-C796-45F6-900A-A948186965B3}"/>
    <cellStyle name="Millares 8 3 2 2 2 2 2 2 2" xfId="31166" xr:uid="{989AA263-EE49-468C-9FEB-A129FE11C17E}"/>
    <cellStyle name="Millares 8 3 2 2 2 2 2 3" xfId="26693" xr:uid="{2D9B1AC5-65FF-4E02-B9DE-F4FFF3734E6F}"/>
    <cellStyle name="Millares 8 3 2 2 2 2 3" xfId="19967" xr:uid="{76481942-8815-4B43-A747-2ACE6A382C88}"/>
    <cellStyle name="Millares 8 3 2 2 2 2 3 2" xfId="28917" xr:uid="{26FEE386-CCB2-4540-B76D-036FA36BF72B}"/>
    <cellStyle name="Millares 8 3 2 2 2 2 4" xfId="24444" xr:uid="{32BA72DA-2EBA-413D-B644-DBFCE73A74CF}"/>
    <cellStyle name="Millares 8 3 2 2 2 3" xfId="16626" xr:uid="{D8C3ACD3-24B9-454C-9A2C-14EBD9283699}"/>
    <cellStyle name="Millares 8 3 2 2 2 3 2" xfId="21099" xr:uid="{E3822F73-A927-438B-80CC-B6C7CC1DA7AD}"/>
    <cellStyle name="Millares 8 3 2 2 2 3 2 2" xfId="30049" xr:uid="{B397D2E2-B6B1-47EB-A213-0F6305FD497F}"/>
    <cellStyle name="Millares 8 3 2 2 2 3 3" xfId="25576" xr:uid="{BBE3E270-F619-4100-90F8-48FA93E8A628}"/>
    <cellStyle name="Millares 8 3 2 2 2 4" xfId="18850" xr:uid="{567B7735-E3CC-4BB9-9820-32B3958376C8}"/>
    <cellStyle name="Millares 8 3 2 2 2 4 2" xfId="27800" xr:uid="{FA895AD3-3227-4EA8-8427-F32D5755A6F9}"/>
    <cellStyle name="Millares 8 3 2 2 2 5" xfId="23327" xr:uid="{FF6047ED-14C4-4836-826D-95573416325D}"/>
    <cellStyle name="Millares 8 3 2 2 3" xfId="14940" xr:uid="{FB834810-9640-4B2E-A8DE-58A5DECF76BB}"/>
    <cellStyle name="Millares 8 3 2 2 3 2" xfId="17189" xr:uid="{1454EC7B-82FC-4847-94A6-B8EDC1F6B92D}"/>
    <cellStyle name="Millares 8 3 2 2 3 2 2" xfId="21662" xr:uid="{37287B5E-C964-4951-8FD0-9F8A6F0E127F}"/>
    <cellStyle name="Millares 8 3 2 2 3 2 2 2" xfId="30612" xr:uid="{F900D6F2-2FE6-4B24-9C06-FB2AB39CFA35}"/>
    <cellStyle name="Millares 8 3 2 2 3 2 3" xfId="26139" xr:uid="{ECAD6504-8DA7-4C4B-ADF5-1906687CEFAD}"/>
    <cellStyle name="Millares 8 3 2 2 3 3" xfId="19413" xr:uid="{7CD8B6DF-0233-4A76-9C9B-0894A9B0E6A7}"/>
    <cellStyle name="Millares 8 3 2 2 3 3 2" xfId="28363" xr:uid="{79937731-9201-429D-8517-467E8A8F913A}"/>
    <cellStyle name="Millares 8 3 2 2 3 4" xfId="23890" xr:uid="{4701704E-0C95-44DC-8E6D-6DB6D005868D}"/>
    <cellStyle name="Millares 8 3 2 2 4" xfId="16072" xr:uid="{DE0B7B32-FD2B-4BD0-A39E-E2A34BFD1B77}"/>
    <cellStyle name="Millares 8 3 2 2 4 2" xfId="20545" xr:uid="{1FE8B3EA-D378-43D0-A401-D1327F98F7EF}"/>
    <cellStyle name="Millares 8 3 2 2 4 2 2" xfId="29495" xr:uid="{DBA8A873-5BC5-44CD-9B63-40D4ECF498CC}"/>
    <cellStyle name="Millares 8 3 2 2 4 3" xfId="25022" xr:uid="{5BD31E74-E4C0-403F-8E73-66D5474D5533}"/>
    <cellStyle name="Millares 8 3 2 2 5" xfId="18296" xr:uid="{302506D5-6F15-4DAD-B0DC-BEBDEFFC577A}"/>
    <cellStyle name="Millares 8 3 2 2 5 2" xfId="27246" xr:uid="{1889A835-3805-49AA-8753-2967636CEF01}"/>
    <cellStyle name="Millares 8 3 2 2 6" xfId="22773" xr:uid="{0070B2EB-8288-41ED-897D-ADEB84AF48A7}"/>
    <cellStyle name="Millares 8 3 2 3" xfId="14097" xr:uid="{1D3D21E3-602F-4A40-9D82-29344FC69304}"/>
    <cellStyle name="Millares 8 3 2 3 2" xfId="15214" xr:uid="{B6632D40-B7BA-4F95-A9CF-C4CE0866E2A0}"/>
    <cellStyle name="Millares 8 3 2 3 2 2" xfId="17463" xr:uid="{CDD1515A-787E-417B-9D53-166E53E3189A}"/>
    <cellStyle name="Millares 8 3 2 3 2 2 2" xfId="21936" xr:uid="{9D41D999-D9C5-458D-8875-CE6A31B646D5}"/>
    <cellStyle name="Millares 8 3 2 3 2 2 2 2" xfId="30886" xr:uid="{7E9442DA-F616-485F-B2F3-75B2BB49D7EF}"/>
    <cellStyle name="Millares 8 3 2 3 2 2 3" xfId="26413" xr:uid="{C4C44969-8330-49EA-855C-7C3310B055BA}"/>
    <cellStyle name="Millares 8 3 2 3 2 3" xfId="19687" xr:uid="{78217DDB-DC72-4ACD-B86E-E9733389A085}"/>
    <cellStyle name="Millares 8 3 2 3 2 3 2" xfId="28637" xr:uid="{84DEA5A6-4B78-4B9B-A75B-8543033A1D98}"/>
    <cellStyle name="Millares 8 3 2 3 2 4" xfId="24164" xr:uid="{0A871EA6-E5FE-4955-AA11-9D2D1B567F86}"/>
    <cellStyle name="Millares 8 3 2 3 3" xfId="16346" xr:uid="{BBA13E82-AC3E-43EC-91AF-4EDB2A8850EE}"/>
    <cellStyle name="Millares 8 3 2 3 3 2" xfId="20819" xr:uid="{418F9A66-A7F4-4F94-90C0-3C8D550FB314}"/>
    <cellStyle name="Millares 8 3 2 3 3 2 2" xfId="29769" xr:uid="{BDB18A00-03B3-46B5-A9EE-A8BA2EB153D0}"/>
    <cellStyle name="Millares 8 3 2 3 3 3" xfId="25296" xr:uid="{16AD513A-F7B1-48AC-BF1A-9EBE43129E9C}"/>
    <cellStyle name="Millares 8 3 2 3 4" xfId="18570" xr:uid="{7D09B5FB-4996-4A7C-920B-036CAF84438C}"/>
    <cellStyle name="Millares 8 3 2 3 4 2" xfId="27520" xr:uid="{DE6A9BD3-313B-4457-9660-107372BAC528}"/>
    <cellStyle name="Millares 8 3 2 3 5" xfId="23047" xr:uid="{C4616223-D85A-4BA3-8A41-B0B650D3499F}"/>
    <cellStyle name="Millares 8 3 2 4" xfId="14660" xr:uid="{8D5528EC-FFD8-4C0B-8926-16786C6012E0}"/>
    <cellStyle name="Millares 8 3 2 4 2" xfId="16909" xr:uid="{A7835749-CF19-4415-98AB-88DE952C70E6}"/>
    <cellStyle name="Millares 8 3 2 4 2 2" xfId="21382" xr:uid="{FED23BCA-439E-4A7A-8A85-1131224A3825}"/>
    <cellStyle name="Millares 8 3 2 4 2 2 2" xfId="30332" xr:uid="{105B0EA6-8FA2-4048-B01A-DB6190F35CEB}"/>
    <cellStyle name="Millares 8 3 2 4 2 3" xfId="25859" xr:uid="{375C54DF-BA11-4217-A323-9029B047A3FB}"/>
    <cellStyle name="Millares 8 3 2 4 3" xfId="19133" xr:uid="{FEF97F70-5F0B-4E25-A71B-D040682C7778}"/>
    <cellStyle name="Millares 8 3 2 4 3 2" xfId="28083" xr:uid="{9C8815FF-1ED7-4948-B99C-A6C9903EA36F}"/>
    <cellStyle name="Millares 8 3 2 4 4" xfId="23610" xr:uid="{A8868690-96E5-477C-8A1C-AC4A5E38CA9D}"/>
    <cellStyle name="Millares 8 3 2 5" xfId="15792" xr:uid="{447478B2-D014-47E9-8173-7B7DA40C8AD1}"/>
    <cellStyle name="Millares 8 3 2 5 2" xfId="20265" xr:uid="{AC0DCE63-4B73-4910-B778-795CB7926567}"/>
    <cellStyle name="Millares 8 3 2 5 2 2" xfId="29215" xr:uid="{0C17FAEE-8685-4297-B005-720C6FF3C278}"/>
    <cellStyle name="Millares 8 3 2 5 3" xfId="24742" xr:uid="{B5A5CA8B-150D-42BE-8EDC-904F13540A11}"/>
    <cellStyle name="Millares 8 3 2 6" xfId="18016" xr:uid="{9E8360B9-A324-49E2-8F76-F065626C7743}"/>
    <cellStyle name="Millares 8 3 2 6 2" xfId="26966" xr:uid="{2F5CC57C-6350-465F-942B-E2C75D343EB0}"/>
    <cellStyle name="Millares 8 3 2 7" xfId="22493" xr:uid="{2AC63950-85B1-47D0-A4D6-BD50528999C7}"/>
    <cellStyle name="Millares 8 3 3" xfId="13683" xr:uid="{FB44B182-83CE-4B5C-93FD-80EB4735AEEA}"/>
    <cellStyle name="Millares 8 3 3 2" xfId="14237" xr:uid="{1A848F89-49CC-4AFE-876E-4694E7E0C9E4}"/>
    <cellStyle name="Millares 8 3 3 2 2" xfId="15354" xr:uid="{8CB93D02-1CC5-48FB-A721-E10D4D2F597A}"/>
    <cellStyle name="Millares 8 3 3 2 2 2" xfId="17603" xr:uid="{01801825-E439-4619-8FB3-6A478A8AAE5A}"/>
    <cellStyle name="Millares 8 3 3 2 2 2 2" xfId="22076" xr:uid="{DA9F1CF3-17AF-4AA5-BE53-2C69633FEEF4}"/>
    <cellStyle name="Millares 8 3 3 2 2 2 2 2" xfId="31026" xr:uid="{78FA22DC-C1D2-4DF2-9840-2CAE4B6E8E8C}"/>
    <cellStyle name="Millares 8 3 3 2 2 2 3" xfId="26553" xr:uid="{81B0DC87-80FC-48CC-96EF-E9C25B72D429}"/>
    <cellStyle name="Millares 8 3 3 2 2 3" xfId="19827" xr:uid="{41419FA3-D17F-43C5-9179-6AB6A3C40D00}"/>
    <cellStyle name="Millares 8 3 3 2 2 3 2" xfId="28777" xr:uid="{B892D87B-9AC5-40C0-A71F-E6310B595288}"/>
    <cellStyle name="Millares 8 3 3 2 2 4" xfId="24304" xr:uid="{905AD1AC-C8BE-4743-8826-A54C67608B0B}"/>
    <cellStyle name="Millares 8 3 3 2 3" xfId="16486" xr:uid="{0610FE64-76C7-4B09-B42A-B44D316260C3}"/>
    <cellStyle name="Millares 8 3 3 2 3 2" xfId="20959" xr:uid="{0DC851DA-33A5-45C7-B1A1-D5EF0CF5F516}"/>
    <cellStyle name="Millares 8 3 3 2 3 2 2" xfId="29909" xr:uid="{7EBF6232-4784-4EB1-A077-4FA3F20D6098}"/>
    <cellStyle name="Millares 8 3 3 2 3 3" xfId="25436" xr:uid="{3BF21048-D1F0-4F54-A7B4-6C9B34F00496}"/>
    <cellStyle name="Millares 8 3 3 2 4" xfId="18710" xr:uid="{59AE757A-76AD-4E11-96F3-B5198CB7299F}"/>
    <cellStyle name="Millares 8 3 3 2 4 2" xfId="27660" xr:uid="{B1A72970-6D4E-4D5D-8E8A-0F2189C32812}"/>
    <cellStyle name="Millares 8 3 3 2 5" xfId="23187" xr:uid="{6372967B-61B5-43D2-88B8-B0FECDFF63B9}"/>
    <cellStyle name="Millares 8 3 3 3" xfId="14800" xr:uid="{01C422BA-2911-4AE8-87A0-6F239948DEE1}"/>
    <cellStyle name="Millares 8 3 3 3 2" xfId="17049" xr:uid="{DCAC0850-B864-4448-9C8B-564FAF5548E3}"/>
    <cellStyle name="Millares 8 3 3 3 2 2" xfId="21522" xr:uid="{ECD31503-2A0C-4046-8BEB-BECDB1DF8689}"/>
    <cellStyle name="Millares 8 3 3 3 2 2 2" xfId="30472" xr:uid="{427C1BFC-8EE6-49C0-8920-5EA0B3D04E13}"/>
    <cellStyle name="Millares 8 3 3 3 2 3" xfId="25999" xr:uid="{ED88947D-1964-4B2C-8DBD-31D31F484D51}"/>
    <cellStyle name="Millares 8 3 3 3 3" xfId="19273" xr:uid="{43E1BDE4-8F9B-4E32-88FA-D7DB48A15C25}"/>
    <cellStyle name="Millares 8 3 3 3 3 2" xfId="28223" xr:uid="{834EC446-5CB2-4DA3-B2D2-496E2F6CC524}"/>
    <cellStyle name="Millares 8 3 3 3 4" xfId="23750" xr:uid="{6185E761-2306-4E67-AB44-7C1D1C8186E5}"/>
    <cellStyle name="Millares 8 3 3 4" xfId="15932" xr:uid="{4CD515EA-6EFA-48D1-A30E-2005EC716697}"/>
    <cellStyle name="Millares 8 3 3 4 2" xfId="20405" xr:uid="{84B09AA2-FC27-4150-8DA2-6659D499A891}"/>
    <cellStyle name="Millares 8 3 3 4 2 2" xfId="29355" xr:uid="{256F8770-409C-4F5F-8CB6-0245B0821297}"/>
    <cellStyle name="Millares 8 3 3 4 3" xfId="24882" xr:uid="{0A1C6777-074E-4ADB-9AE8-957A9F890C78}"/>
    <cellStyle name="Millares 8 3 3 5" xfId="18156" xr:uid="{4CFA263A-539E-403D-83F6-2FDAA5D62A90}"/>
    <cellStyle name="Millares 8 3 3 5 2" xfId="27106" xr:uid="{2A4B7ADF-3321-4809-88D9-36908B431F4F}"/>
    <cellStyle name="Millares 8 3 3 6" xfId="22633" xr:uid="{E0F8C879-C891-48E0-813E-BA983CF12234}"/>
    <cellStyle name="Millares 8 3 4" xfId="13957" xr:uid="{750DFAC9-C843-4709-8652-72019866CE50}"/>
    <cellStyle name="Millares 8 3 4 2" xfId="15074" xr:uid="{0C9DF7F0-6C97-4104-BD28-76C84C9858CD}"/>
    <cellStyle name="Millares 8 3 4 2 2" xfId="17323" xr:uid="{54D42E5A-65D0-4B96-B9EA-6A300A615DA5}"/>
    <cellStyle name="Millares 8 3 4 2 2 2" xfId="21796" xr:uid="{ED9EA74F-A30E-470F-BEAE-14E36BFFDC3D}"/>
    <cellStyle name="Millares 8 3 4 2 2 2 2" xfId="30746" xr:uid="{ACF750E0-1E94-475E-BBD5-3F80665553BD}"/>
    <cellStyle name="Millares 8 3 4 2 2 3" xfId="26273" xr:uid="{52E04A62-A028-43DA-A1E9-4F3A2992E094}"/>
    <cellStyle name="Millares 8 3 4 2 3" xfId="19547" xr:uid="{C07D9948-80F1-42BD-B82F-451C6CD9FFDF}"/>
    <cellStyle name="Millares 8 3 4 2 3 2" xfId="28497" xr:uid="{59DD7156-E93E-43C4-BD15-60F1B9D80F32}"/>
    <cellStyle name="Millares 8 3 4 2 4" xfId="24024" xr:uid="{C33FFCEB-0CD5-461D-A06F-4B86212C12B2}"/>
    <cellStyle name="Millares 8 3 4 3" xfId="16206" xr:uid="{2807060C-D0BF-4953-95DF-08CF9A12E7DB}"/>
    <cellStyle name="Millares 8 3 4 3 2" xfId="20679" xr:uid="{EB537D33-482A-4DC1-8BEA-60B2829AC74E}"/>
    <cellStyle name="Millares 8 3 4 3 2 2" xfId="29629" xr:uid="{49605838-E075-4910-947C-C63F5DC53437}"/>
    <cellStyle name="Millares 8 3 4 3 3" xfId="25156" xr:uid="{B5E0E2B5-1D8F-4452-A951-32EF3606633D}"/>
    <cellStyle name="Millares 8 3 4 4" xfId="18430" xr:uid="{400BEC34-332F-4076-A969-2B4D8BEFCF1B}"/>
    <cellStyle name="Millares 8 3 4 4 2" xfId="27380" xr:uid="{17CA2013-EF8D-46D8-941E-4262D53E5575}"/>
    <cellStyle name="Millares 8 3 4 5" xfId="22907" xr:uid="{601127F9-DCFA-43E1-B1A9-DE35CDB24533}"/>
    <cellStyle name="Millares 8 3 5" xfId="14520" xr:uid="{AFE0BC03-1FAE-4EE0-BF09-2FE81EFB6E1B}"/>
    <cellStyle name="Millares 8 3 5 2" xfId="16769" xr:uid="{F14AEB3C-A371-4C24-8A16-F680C3BF6ACE}"/>
    <cellStyle name="Millares 8 3 5 2 2" xfId="21242" xr:uid="{DD8F3077-AB9A-4A57-964E-4A9E627F09E3}"/>
    <cellStyle name="Millares 8 3 5 2 2 2" xfId="30192" xr:uid="{7DE5E64D-BF05-425E-A1A1-EEF084D70BE6}"/>
    <cellStyle name="Millares 8 3 5 2 3" xfId="25719" xr:uid="{0821C3D9-199D-4C30-ACF0-7165F9431163}"/>
    <cellStyle name="Millares 8 3 5 3" xfId="18993" xr:uid="{4D1A030A-B90C-4302-ABC9-EB21E1ED4263}"/>
    <cellStyle name="Millares 8 3 5 3 2" xfId="27943" xr:uid="{9778E14E-F8DB-4AC2-9318-52519176C1EC}"/>
    <cellStyle name="Millares 8 3 5 4" xfId="23470" xr:uid="{6916D192-71A6-47FA-85FD-C368E424C7AF}"/>
    <cellStyle name="Millares 8 3 6" xfId="15652" xr:uid="{8078976F-7088-4386-9095-64A163A802B0}"/>
    <cellStyle name="Millares 8 3 6 2" xfId="20125" xr:uid="{505A420A-9A95-4262-9C59-DDD986A209E6}"/>
    <cellStyle name="Millares 8 3 6 2 2" xfId="29075" xr:uid="{F2B67E49-DD99-4CF1-8281-BD2D065A7267}"/>
    <cellStyle name="Millares 8 3 6 3" xfId="24602" xr:uid="{4C0F295E-227F-419E-B57B-42B4317223CF}"/>
    <cellStyle name="Millares 8 3 7" xfId="17876" xr:uid="{F175729A-0AAA-4A35-9981-5281147A800E}"/>
    <cellStyle name="Millares 8 3 7 2" xfId="26826" xr:uid="{FE9540A8-2717-4930-BCE8-C203501ABEF0}"/>
    <cellStyle name="Millares 8 3 8" xfId="22353" xr:uid="{28641EB1-8751-43DC-9A7E-52B9B34F4CC3}"/>
    <cellStyle name="Millares 8 4" xfId="13476" xr:uid="{18992308-C6A2-4BD3-B857-06E918B5C3CA}"/>
    <cellStyle name="Millares 8 4 2" xfId="13756" xr:uid="{F14A67BC-A73B-47EA-8E19-7FEFD8D44FC3}"/>
    <cellStyle name="Millares 8 4 2 2" xfId="14310" xr:uid="{D5A51220-E00F-4AA2-84BE-162A4C384998}"/>
    <cellStyle name="Millares 8 4 2 2 2" xfId="15427" xr:uid="{17CD143B-5088-4458-985C-DEDDBF6EE210}"/>
    <cellStyle name="Millares 8 4 2 2 2 2" xfId="17676" xr:uid="{811C196F-A05F-4152-8D8B-09560A752DD8}"/>
    <cellStyle name="Millares 8 4 2 2 2 2 2" xfId="22149" xr:uid="{0A0C1C89-8251-4938-ADC8-6146DA110EAB}"/>
    <cellStyle name="Millares 8 4 2 2 2 2 2 2" xfId="31099" xr:uid="{CAA4F6DC-BDDA-4639-BFF7-9A84AC459FC2}"/>
    <cellStyle name="Millares 8 4 2 2 2 2 3" xfId="26626" xr:uid="{D63FE35C-6311-47FB-9F22-1F266247F38F}"/>
    <cellStyle name="Millares 8 4 2 2 2 3" xfId="19900" xr:uid="{CBD452BF-0B90-4BE4-8AB1-ADBB52943FB5}"/>
    <cellStyle name="Millares 8 4 2 2 2 3 2" xfId="28850" xr:uid="{5AC9C557-4050-4550-BA85-F30CD5DFCFFA}"/>
    <cellStyle name="Millares 8 4 2 2 2 4" xfId="24377" xr:uid="{24B1AF82-39DC-4B08-A01C-6EDC96DD487F}"/>
    <cellStyle name="Millares 8 4 2 2 3" xfId="16559" xr:uid="{34B72F87-F88A-4B49-AB54-CE7D477BB524}"/>
    <cellStyle name="Millares 8 4 2 2 3 2" xfId="21032" xr:uid="{D950EC77-C821-4393-806B-D52038B779B2}"/>
    <cellStyle name="Millares 8 4 2 2 3 2 2" xfId="29982" xr:uid="{FF65C3B4-A670-470F-882E-58B75297CE21}"/>
    <cellStyle name="Millares 8 4 2 2 3 3" xfId="25509" xr:uid="{4E5C2FB1-1791-4A83-A8AA-C7C25F546109}"/>
    <cellStyle name="Millares 8 4 2 2 4" xfId="18783" xr:uid="{DEBFFCA0-572B-4DE2-B461-2C5367CAFE59}"/>
    <cellStyle name="Millares 8 4 2 2 4 2" xfId="27733" xr:uid="{3218757D-2AB1-40A4-AFA4-A065060386DE}"/>
    <cellStyle name="Millares 8 4 2 2 5" xfId="23260" xr:uid="{B359AD62-CB46-4636-9D85-E7888721D626}"/>
    <cellStyle name="Millares 8 4 2 3" xfId="14873" xr:uid="{9E43DB11-FC17-4774-8813-A6F24B0428BF}"/>
    <cellStyle name="Millares 8 4 2 3 2" xfId="17122" xr:uid="{F5FDDCC4-A412-4033-AB8B-17D54FBCC4B1}"/>
    <cellStyle name="Millares 8 4 2 3 2 2" xfId="21595" xr:uid="{8D092C1F-A277-4DEA-B9E8-A4714E67F681}"/>
    <cellStyle name="Millares 8 4 2 3 2 2 2" xfId="30545" xr:uid="{BC0D404B-E4E6-4F75-90DD-332CCBAAEAE7}"/>
    <cellStyle name="Millares 8 4 2 3 2 3" xfId="26072" xr:uid="{A5564E83-40A7-43E3-9340-7C69C73C66B8}"/>
    <cellStyle name="Millares 8 4 2 3 3" xfId="19346" xr:uid="{ECB66CDF-1C9F-4435-B6D1-0454350E298D}"/>
    <cellStyle name="Millares 8 4 2 3 3 2" xfId="28296" xr:uid="{4AAA74AB-BFA2-4A72-82E2-469754F80451}"/>
    <cellStyle name="Millares 8 4 2 3 4" xfId="23823" xr:uid="{0F4BCE59-3662-46CE-A437-D31742514247}"/>
    <cellStyle name="Millares 8 4 2 4" xfId="16005" xr:uid="{114E5C47-A3F6-4D7A-8A06-CD6C94B4D5F1}"/>
    <cellStyle name="Millares 8 4 2 4 2" xfId="20478" xr:uid="{DF621818-3498-4907-AB9F-D51A8E519DAC}"/>
    <cellStyle name="Millares 8 4 2 4 2 2" xfId="29428" xr:uid="{13305C07-0023-4315-B66E-BCBB6837C0DC}"/>
    <cellStyle name="Millares 8 4 2 4 3" xfId="24955" xr:uid="{6C2F70BA-9761-4C4E-B849-247F4EAC21BB}"/>
    <cellStyle name="Millares 8 4 2 5" xfId="18229" xr:uid="{0AAA7D8A-A8AC-4852-B143-3D8B72F29E22}"/>
    <cellStyle name="Millares 8 4 2 5 2" xfId="27179" xr:uid="{823D2CD5-EE64-423C-ADCC-42AFABB80326}"/>
    <cellStyle name="Millares 8 4 2 6" xfId="22706" xr:uid="{D3A19D0E-608D-4DCC-B837-5F17FF3F0D6E}"/>
    <cellStyle name="Millares 8 4 3" xfId="14030" xr:uid="{97CE297C-CC19-4A9A-BA55-A85FC996CB5E}"/>
    <cellStyle name="Millares 8 4 3 2" xfId="15147" xr:uid="{008B0739-971B-4F2B-9B2F-31A652F8667F}"/>
    <cellStyle name="Millares 8 4 3 2 2" xfId="17396" xr:uid="{8D33B0C6-984B-41BF-9E56-7172CF2AAF7B}"/>
    <cellStyle name="Millares 8 4 3 2 2 2" xfId="21869" xr:uid="{E1C0BE32-E3BB-4173-8D3C-D56DD6F567DB}"/>
    <cellStyle name="Millares 8 4 3 2 2 2 2" xfId="30819" xr:uid="{610EEA8F-94E6-4CC3-A013-254A6521D6D9}"/>
    <cellStyle name="Millares 8 4 3 2 2 3" xfId="26346" xr:uid="{5AEF10E3-4E00-4917-93DD-875BD7B46278}"/>
    <cellStyle name="Millares 8 4 3 2 3" xfId="19620" xr:uid="{1E7384A2-8AB4-4B04-976A-88562A0BC738}"/>
    <cellStyle name="Millares 8 4 3 2 3 2" xfId="28570" xr:uid="{6359A688-1216-4D79-BF61-313E7F06C90D}"/>
    <cellStyle name="Millares 8 4 3 2 4" xfId="24097" xr:uid="{3FC138FF-EEDD-404B-A252-1C344121AE3F}"/>
    <cellStyle name="Millares 8 4 3 3" xfId="16279" xr:uid="{930E1451-9189-4871-9AFA-0C4BC2EBC9D8}"/>
    <cellStyle name="Millares 8 4 3 3 2" xfId="20752" xr:uid="{52C24343-6C13-47AD-9A8F-7F0ED07D2D14}"/>
    <cellStyle name="Millares 8 4 3 3 2 2" xfId="29702" xr:uid="{0A8015C7-3735-482F-906A-F90B7B4B5887}"/>
    <cellStyle name="Millares 8 4 3 3 3" xfId="25229" xr:uid="{37C58C14-01BA-4994-9E1D-CB38F1AFFFD1}"/>
    <cellStyle name="Millares 8 4 3 4" xfId="18503" xr:uid="{DFC9A0C4-EF4A-4BB4-BF36-36B6977EE474}"/>
    <cellStyle name="Millares 8 4 3 4 2" xfId="27453" xr:uid="{C783E839-8C8E-4F01-8EDA-4862E088FABB}"/>
    <cellStyle name="Millares 8 4 3 5" xfId="22980" xr:uid="{D3BD2297-9B1B-416D-93FD-17CD150C2286}"/>
    <cellStyle name="Millares 8 4 4" xfId="14593" xr:uid="{DC2513E4-EA3D-4F80-98D2-BAE52F4BE5E1}"/>
    <cellStyle name="Millares 8 4 4 2" xfId="16842" xr:uid="{35BAF5EA-512F-406A-BEF5-DF7571F59117}"/>
    <cellStyle name="Millares 8 4 4 2 2" xfId="21315" xr:uid="{80C21208-0DE8-4CF3-8F6D-2B262ED3742F}"/>
    <cellStyle name="Millares 8 4 4 2 2 2" xfId="30265" xr:uid="{DA4F17EE-180E-480C-A40E-23BF9F2F09FA}"/>
    <cellStyle name="Millares 8 4 4 2 3" xfId="25792" xr:uid="{8004493F-DC4F-4EC7-8ED9-E7B31D6B53A7}"/>
    <cellStyle name="Millares 8 4 4 3" xfId="19066" xr:uid="{29B0D001-9B84-4476-998C-EDC79D8A05A0}"/>
    <cellStyle name="Millares 8 4 4 3 2" xfId="28016" xr:uid="{17B0D4F3-857E-46C6-A5FA-B21D18682F39}"/>
    <cellStyle name="Millares 8 4 4 4" xfId="23543" xr:uid="{8CD06A3D-98B0-4146-9D34-85BB8626F65A}"/>
    <cellStyle name="Millares 8 4 5" xfId="15725" xr:uid="{893A4D34-9115-41D7-8A7E-27D0172613A4}"/>
    <cellStyle name="Millares 8 4 5 2" xfId="20198" xr:uid="{1BEACD8F-025D-46A3-ABF6-8585471EFCA7}"/>
    <cellStyle name="Millares 8 4 5 2 2" xfId="29148" xr:uid="{4CB77704-1842-4676-AAC4-EBE21473E8EA}"/>
    <cellStyle name="Millares 8 4 5 3" xfId="24675" xr:uid="{47AB223B-99D1-4817-9698-90DAECB501D6}"/>
    <cellStyle name="Millares 8 4 6" xfId="17949" xr:uid="{8F3B9088-ECCF-4013-97B0-11354A5D7194}"/>
    <cellStyle name="Millares 8 4 6 2" xfId="26899" xr:uid="{5CAA496C-B2B9-4C06-8554-405184FC66F6}"/>
    <cellStyle name="Millares 8 4 7" xfId="22426" xr:uid="{FF4FCCAF-B0DF-4C9C-BEDB-DC66B0075435}"/>
    <cellStyle name="Millares 8 5" xfId="13616" xr:uid="{057E8A79-0104-470E-98E1-9549F8E7CE59}"/>
    <cellStyle name="Millares 8 5 2" xfId="14170" xr:uid="{73705092-D2D0-43D1-83F2-DC1AEBEA2898}"/>
    <cellStyle name="Millares 8 5 2 2" xfId="15287" xr:uid="{FDBF1ECF-CEA1-4437-A370-6A2018F16639}"/>
    <cellStyle name="Millares 8 5 2 2 2" xfId="17536" xr:uid="{60BE6972-5409-4CD4-9371-396C54403B5E}"/>
    <cellStyle name="Millares 8 5 2 2 2 2" xfId="22009" xr:uid="{7E05A6B5-AB76-4A53-8DDA-17CB94235B91}"/>
    <cellStyle name="Millares 8 5 2 2 2 2 2" xfId="30959" xr:uid="{73E1FCA9-4C04-469C-993B-6BA0143B1661}"/>
    <cellStyle name="Millares 8 5 2 2 2 3" xfId="26486" xr:uid="{2EF97C45-54EA-4824-80FF-01BE378B7DF3}"/>
    <cellStyle name="Millares 8 5 2 2 3" xfId="19760" xr:uid="{E52EFC17-BF78-493A-A271-9F482CFB18E6}"/>
    <cellStyle name="Millares 8 5 2 2 3 2" xfId="28710" xr:uid="{9697C3D4-20A6-4DFA-8D6A-4258C353C806}"/>
    <cellStyle name="Millares 8 5 2 2 4" xfId="24237" xr:uid="{1C40316D-A711-4BD9-9E36-9C88C2EB7463}"/>
    <cellStyle name="Millares 8 5 2 3" xfId="16419" xr:uid="{2ACA5BF6-1E57-4806-841A-2B136297776F}"/>
    <cellStyle name="Millares 8 5 2 3 2" xfId="20892" xr:uid="{E9ADB806-E766-4CE6-A865-6B1F15223CE5}"/>
    <cellStyle name="Millares 8 5 2 3 2 2" xfId="29842" xr:uid="{337B263F-1D05-478E-8904-ECF8F1D5FC81}"/>
    <cellStyle name="Millares 8 5 2 3 3" xfId="25369" xr:uid="{A32BC559-3C63-4C84-8751-6532875EBA51}"/>
    <cellStyle name="Millares 8 5 2 4" xfId="18643" xr:uid="{D8AE5661-99D4-4DD4-BD44-C4F0AB4C7091}"/>
    <cellStyle name="Millares 8 5 2 4 2" xfId="27593" xr:uid="{F72F4819-53D3-4001-826F-BCB3CF1EBE8A}"/>
    <cellStyle name="Millares 8 5 2 5" xfId="23120" xr:uid="{75184820-51E8-4044-9E8C-35985F85839E}"/>
    <cellStyle name="Millares 8 5 3" xfId="14733" xr:uid="{AE1D42B6-FB77-487E-922C-9EC49901D786}"/>
    <cellStyle name="Millares 8 5 3 2" xfId="16982" xr:uid="{DF61A63D-023D-4653-8F6E-5CEAB18F1D75}"/>
    <cellStyle name="Millares 8 5 3 2 2" xfId="21455" xr:uid="{2E576E91-1F3A-40B1-B26C-03CA23231E73}"/>
    <cellStyle name="Millares 8 5 3 2 2 2" xfId="30405" xr:uid="{717BED55-C33C-4733-99B8-26C9342BC01A}"/>
    <cellStyle name="Millares 8 5 3 2 3" xfId="25932" xr:uid="{28672BFA-BA51-4BC0-A5D2-DEA9B5E99068}"/>
    <cellStyle name="Millares 8 5 3 3" xfId="19206" xr:uid="{98CFDAA0-11DA-4E87-9CC1-CF09C8547288}"/>
    <cellStyle name="Millares 8 5 3 3 2" xfId="28156" xr:uid="{8B7F791F-5091-4283-86DB-CA976AB00658}"/>
    <cellStyle name="Millares 8 5 3 4" xfId="23683" xr:uid="{99BC7DF8-6CFA-4A8E-A337-3365FE3B2703}"/>
    <cellStyle name="Millares 8 5 4" xfId="15865" xr:uid="{5939DFE2-6D21-465E-80E5-954AD34C26C3}"/>
    <cellStyle name="Millares 8 5 4 2" xfId="20338" xr:uid="{0F798415-245D-4764-AEE6-67DCA2372B72}"/>
    <cellStyle name="Millares 8 5 4 2 2" xfId="29288" xr:uid="{0DD3A964-58C3-4D1F-AEB5-9142AF98196E}"/>
    <cellStyle name="Millares 8 5 4 3" xfId="24815" xr:uid="{BA8F4A58-AB46-48E6-A590-89000BF7AA85}"/>
    <cellStyle name="Millares 8 5 5" xfId="18089" xr:uid="{C3BD4AE9-327E-4D55-843E-5821B2E39480}"/>
    <cellStyle name="Millares 8 5 5 2" xfId="27039" xr:uid="{680DA007-E64E-4AB3-806B-2C5FA989AFC8}"/>
    <cellStyle name="Millares 8 5 6" xfId="22566" xr:uid="{6EB83A3E-206F-4C3A-9347-7754F5220B79}"/>
    <cellStyle name="Millares 8 6" xfId="13896" xr:uid="{BD9324ED-DEA8-451D-916A-266CC08830B9}"/>
    <cellStyle name="Millares 8 6 2" xfId="15013" xr:uid="{19C08EFA-D0A1-4D3A-BE9D-DE43C5639210}"/>
    <cellStyle name="Millares 8 6 2 2" xfId="17262" xr:uid="{92F0AE46-E1F0-4A31-80B3-D2E77691117F}"/>
    <cellStyle name="Millares 8 6 2 2 2" xfId="21735" xr:uid="{8FD3B8C1-C17E-40EE-ABF9-DC434AC5EC76}"/>
    <cellStyle name="Millares 8 6 2 2 2 2" xfId="30685" xr:uid="{7209B469-19B9-416F-8810-7085B7002773}"/>
    <cellStyle name="Millares 8 6 2 2 3" xfId="26212" xr:uid="{866F264C-5A97-4A15-BC40-9F952969AC2F}"/>
    <cellStyle name="Millares 8 6 2 3" xfId="19486" xr:uid="{6ABD514E-C774-48DF-A6EA-C089F0DAC344}"/>
    <cellStyle name="Millares 8 6 2 3 2" xfId="28436" xr:uid="{56862E38-78FD-4247-A87A-A3301BBA95D4}"/>
    <cellStyle name="Millares 8 6 2 4" xfId="23963" xr:uid="{1EC2D747-0079-4790-82C0-F98FDE736A29}"/>
    <cellStyle name="Millares 8 6 3" xfId="16145" xr:uid="{42EEB78C-94D8-4EE5-ACED-5029A6833D40}"/>
    <cellStyle name="Millares 8 6 3 2" xfId="20618" xr:uid="{788385D3-AAB0-41F9-850B-520FEC61562F}"/>
    <cellStyle name="Millares 8 6 3 2 2" xfId="29568" xr:uid="{4B7D2525-073C-493F-AD3A-FE447F28161A}"/>
    <cellStyle name="Millares 8 6 3 3" xfId="25095" xr:uid="{65BB8954-26A6-408B-95B9-F78AD95F1774}"/>
    <cellStyle name="Millares 8 6 4" xfId="18369" xr:uid="{5906B66B-26E9-43EA-9F15-841984532A45}"/>
    <cellStyle name="Millares 8 6 4 2" xfId="27319" xr:uid="{086FC14D-BBD5-4E57-8E8B-555DD843A4DE}"/>
    <cellStyle name="Millares 8 6 5" xfId="22846" xr:uid="{CCF49D23-C511-4C06-B601-053A7776ACEB}"/>
    <cellStyle name="Millares 8 7" xfId="14450" xr:uid="{5D584AA1-F327-4296-8C21-FDD9B3ABC9E9}"/>
    <cellStyle name="Millares 8 7 2" xfId="16699" xr:uid="{A5AFB297-669D-46FC-AC4D-8F87AF7A1CFE}"/>
    <cellStyle name="Millares 8 7 2 2" xfId="21172" xr:uid="{ED0D14C5-6E02-42B1-8EA5-5442F0B863B7}"/>
    <cellStyle name="Millares 8 7 2 2 2" xfId="30122" xr:uid="{F37717EC-E8BC-450C-8777-016814059A28}"/>
    <cellStyle name="Millares 8 7 2 3" xfId="25649" xr:uid="{392C18D3-CB7C-42BD-A5A8-24F119B59F2A}"/>
    <cellStyle name="Millares 8 7 3" xfId="18923" xr:uid="{05AB816E-179B-46B5-A75D-5958230096E8}"/>
    <cellStyle name="Millares 8 7 3 2" xfId="27873" xr:uid="{840634F3-8A1C-45BB-9500-6EAA433E064A}"/>
    <cellStyle name="Millares 8 7 4" xfId="23400" xr:uid="{2DF29553-4669-4CAB-8305-91A1C78886AD}"/>
    <cellStyle name="Millares 8 8" xfId="15567" xr:uid="{130B3DAA-967D-403A-8F7B-82A53140B61E}"/>
    <cellStyle name="Millares 8 8 2" xfId="20040" xr:uid="{374BF6C3-8E9B-4DA4-A0D3-30CC2317061D}"/>
    <cellStyle name="Millares 8 8 2 2" xfId="28990" xr:uid="{3364F0E4-ACC6-4FFE-A401-526DB83366E1}"/>
    <cellStyle name="Millares 8 8 3" xfId="24517" xr:uid="{B1DAFC30-4D11-477A-AB93-1C2BFB57C713}"/>
    <cellStyle name="Millares 8 9" xfId="17815" xr:uid="{A0EC808D-6D63-415E-9A07-F5DF7AE61D31}"/>
    <cellStyle name="Millares 8 9 2" xfId="26765" xr:uid="{6204296E-8606-4F5B-BECB-8D4BF1E63DFD}"/>
    <cellStyle name="Millares 80" xfId="13624" xr:uid="{C344038D-EAE4-4EAF-B4C9-2C842C21763C}"/>
    <cellStyle name="Millares 80 2" xfId="14178" xr:uid="{EB814DB4-BF88-46E8-B6E7-2091C63A1CF4}"/>
    <cellStyle name="Millares 80 2 2" xfId="15295" xr:uid="{C218A384-7409-4591-A3A7-914F5DD4D883}"/>
    <cellStyle name="Millares 80 2 2 2" xfId="17544" xr:uid="{16D22B77-4105-4B32-981A-977EA1C27673}"/>
    <cellStyle name="Millares 80 2 2 2 2" xfId="22017" xr:uid="{5D95F177-1C63-4C2B-83CE-A7DC76114D02}"/>
    <cellStyle name="Millares 80 2 2 2 2 2" xfId="30967" xr:uid="{832D9E94-1A32-49F9-8368-67B78376F1FB}"/>
    <cellStyle name="Millares 80 2 2 2 3" xfId="26494" xr:uid="{59270FA2-F5BA-4683-BC15-35B4DC152242}"/>
    <cellStyle name="Millares 80 2 2 3" xfId="19768" xr:uid="{2E993E35-539E-48CF-BD5C-9FED22DBDFEE}"/>
    <cellStyle name="Millares 80 2 2 3 2" xfId="28718" xr:uid="{0160633F-F106-4127-AC3A-16B7066C194B}"/>
    <cellStyle name="Millares 80 2 2 4" xfId="24245" xr:uid="{2A0904DB-410A-42EC-8E23-9448E1686E0E}"/>
    <cellStyle name="Millares 80 2 3" xfId="16427" xr:uid="{6963EBDC-13FA-43DB-AB8E-11CB9CF5B166}"/>
    <cellStyle name="Millares 80 2 3 2" xfId="20900" xr:uid="{D0542C3F-D29F-4ADC-A450-8F9847A3F35F}"/>
    <cellStyle name="Millares 80 2 3 2 2" xfId="29850" xr:uid="{9CDED4D8-9D67-4152-AA77-60CA322E3790}"/>
    <cellStyle name="Millares 80 2 3 3" xfId="25377" xr:uid="{81B24E34-B643-41EE-A466-D2CD2F7D26C6}"/>
    <cellStyle name="Millares 80 2 4" xfId="18651" xr:uid="{697DCFE2-B242-4292-9F68-86D26F359371}"/>
    <cellStyle name="Millares 80 2 4 2" xfId="27601" xr:uid="{4D8AFC2F-6895-4230-8C22-6088529E2D61}"/>
    <cellStyle name="Millares 80 2 5" xfId="23128" xr:uid="{42859838-2012-434E-9EF2-FA49A7795745}"/>
    <cellStyle name="Millares 80 3" xfId="14741" xr:uid="{C5C2F1BB-38D9-41C2-8D9D-6C0E1F8B8539}"/>
    <cellStyle name="Millares 80 3 2" xfId="16990" xr:uid="{85D7CAD7-F08D-42B1-A138-D8469592E1FD}"/>
    <cellStyle name="Millares 80 3 2 2" xfId="21463" xr:uid="{A37130F0-F395-4337-B27A-9EB469DEDA3B}"/>
    <cellStyle name="Millares 80 3 2 2 2" xfId="30413" xr:uid="{1C2512FF-E941-4936-B218-2D6E3CA3C273}"/>
    <cellStyle name="Millares 80 3 2 3" xfId="25940" xr:uid="{C5009389-2194-40D3-BD1B-8CD7DCEE9EEA}"/>
    <cellStyle name="Millares 80 3 3" xfId="19214" xr:uid="{24C6B3FC-5CCE-4947-BD92-29022FC9FE58}"/>
    <cellStyle name="Millares 80 3 3 2" xfId="28164" xr:uid="{13570CE2-177D-40BC-A73A-141D295DFB1E}"/>
    <cellStyle name="Millares 80 3 4" xfId="23691" xr:uid="{0728C0FA-D77E-4FEC-B835-96EC14FBB37A}"/>
    <cellStyle name="Millares 80 4" xfId="15873" xr:uid="{E31EA634-3C29-4C5C-8386-1FA3486A9C90}"/>
    <cellStyle name="Millares 80 4 2" xfId="20346" xr:uid="{F758F9B3-CBF2-45A9-9731-B00605E8EBD8}"/>
    <cellStyle name="Millares 80 4 2 2" xfId="29296" xr:uid="{B3B6C506-EC3B-4A5E-AD36-45B4498796F3}"/>
    <cellStyle name="Millares 80 4 3" xfId="24823" xr:uid="{4CC92B42-061F-460F-BF9B-C38BDA74861D}"/>
    <cellStyle name="Millares 80 5" xfId="18097" xr:uid="{173C3951-88DF-4CBF-805D-30B57C44AAEB}"/>
    <cellStyle name="Millares 80 5 2" xfId="27047" xr:uid="{E979238E-3541-443B-91E7-2B92E2811F37}"/>
    <cellStyle name="Millares 80 6" xfId="22574" xr:uid="{AA9E997D-5382-45B4-8B3A-0E1FB7650EBA}"/>
    <cellStyle name="Millares 81" xfId="13621" xr:uid="{516773DE-9298-494E-B626-14BE56D2D8DE}"/>
    <cellStyle name="Millares 81 2" xfId="14175" xr:uid="{AE80478C-3D17-4898-8175-75A98697A573}"/>
    <cellStyle name="Millares 81 2 2" xfId="15292" xr:uid="{42C8F6FD-E8D9-4FC4-9FF0-30174C5FA797}"/>
    <cellStyle name="Millares 81 2 2 2" xfId="17541" xr:uid="{EE49A333-CB07-416D-BD12-E5AC4B35D46B}"/>
    <cellStyle name="Millares 81 2 2 2 2" xfId="22014" xr:uid="{641938F7-29AC-4E94-822C-AB2337A4C76A}"/>
    <cellStyle name="Millares 81 2 2 2 2 2" xfId="30964" xr:uid="{ED07A3BD-78FD-4EB5-8ED6-AFA8961E79B8}"/>
    <cellStyle name="Millares 81 2 2 2 3" xfId="26491" xr:uid="{23257F1A-39EF-4F6D-94D2-39637A08D77C}"/>
    <cellStyle name="Millares 81 2 2 3" xfId="19765" xr:uid="{E4C853D1-6F45-415A-BB41-E607B99A686E}"/>
    <cellStyle name="Millares 81 2 2 3 2" xfId="28715" xr:uid="{5E0691B3-D7AB-4898-B312-4EDF2E3165A6}"/>
    <cellStyle name="Millares 81 2 2 4" xfId="24242" xr:uid="{83DC8DDE-EEB1-4425-AF55-6BB3E5D636D4}"/>
    <cellStyle name="Millares 81 2 3" xfId="16424" xr:uid="{55D6C6F6-8AE2-4A8D-938F-CCF66EFEFC04}"/>
    <cellStyle name="Millares 81 2 3 2" xfId="20897" xr:uid="{1031DAAA-0782-4AD3-997F-768FE7DFC4B9}"/>
    <cellStyle name="Millares 81 2 3 2 2" xfId="29847" xr:uid="{3B20644B-8C80-4988-94A0-E26D9A4AEFA9}"/>
    <cellStyle name="Millares 81 2 3 3" xfId="25374" xr:uid="{6BAF27B8-76DE-4685-AAEF-4047B1E4945A}"/>
    <cellStyle name="Millares 81 2 4" xfId="18648" xr:uid="{791750F7-CC14-4DAD-847C-4185FCFD956E}"/>
    <cellStyle name="Millares 81 2 4 2" xfId="27598" xr:uid="{C18B8AB0-C346-41C7-9D51-697D3DA395C1}"/>
    <cellStyle name="Millares 81 2 5" xfId="23125" xr:uid="{0006FE49-6933-4A2E-AC6D-E61543A91633}"/>
    <cellStyle name="Millares 81 3" xfId="14738" xr:uid="{4A433E04-9F91-4D9A-A748-120245C5AAB6}"/>
    <cellStyle name="Millares 81 3 2" xfId="16987" xr:uid="{BFFDDF93-7AE3-4FBE-A7CA-444F9B25D9DB}"/>
    <cellStyle name="Millares 81 3 2 2" xfId="21460" xr:uid="{54D8BA1D-3559-4D38-9584-25A6329C9DCF}"/>
    <cellStyle name="Millares 81 3 2 2 2" xfId="30410" xr:uid="{E8EF812C-667D-4CAC-86F8-8929E86CCFCA}"/>
    <cellStyle name="Millares 81 3 2 3" xfId="25937" xr:uid="{616E36CE-9E04-4E75-9776-5C5EF8CD16E7}"/>
    <cellStyle name="Millares 81 3 3" xfId="19211" xr:uid="{9E90F105-2FDE-49A6-B51F-04D38BD24072}"/>
    <cellStyle name="Millares 81 3 3 2" xfId="28161" xr:uid="{EE58CF18-177E-4CE3-B6BA-2C5473BD84AF}"/>
    <cellStyle name="Millares 81 3 4" xfId="23688" xr:uid="{614C3E45-9D9A-4049-9CCB-464B295385EC}"/>
    <cellStyle name="Millares 81 4" xfId="15870" xr:uid="{B15AF391-C6B0-4523-8DC0-766ED8C35A75}"/>
    <cellStyle name="Millares 81 4 2" xfId="20343" xr:uid="{D334B534-A6F8-4B44-8EC4-25E4BF3FDA8E}"/>
    <cellStyle name="Millares 81 4 2 2" xfId="29293" xr:uid="{D9147F7D-71A5-4DCE-AD8C-2449158A8BAD}"/>
    <cellStyle name="Millares 81 4 3" xfId="24820" xr:uid="{B15B9208-C2D9-4CA7-82CD-5987BC8E66D0}"/>
    <cellStyle name="Millares 81 5" xfId="18094" xr:uid="{B59B25B2-C185-4C02-8495-96354C15A720}"/>
    <cellStyle name="Millares 81 5 2" xfId="27044" xr:uid="{D01B2440-1DBF-4DB3-9730-A2021C21462B}"/>
    <cellStyle name="Millares 81 6" xfId="22571" xr:uid="{8012C843-0BA4-480D-90DD-84355BA136B9}"/>
    <cellStyle name="Millares 82" xfId="13620" xr:uid="{4A24E2BF-2D4B-448A-9035-81E4D2B4F5BE}"/>
    <cellStyle name="Millares 82 2" xfId="14174" xr:uid="{94F3450B-D497-4C2E-9EF9-1C9509E67182}"/>
    <cellStyle name="Millares 82 2 2" xfId="15291" xr:uid="{12604CC5-F2E8-4291-B756-AF719F32BC25}"/>
    <cellStyle name="Millares 82 2 2 2" xfId="17540" xr:uid="{F9EA54B7-5B4A-4E7D-BA7D-B93190638D14}"/>
    <cellStyle name="Millares 82 2 2 2 2" xfId="22013" xr:uid="{FC866024-265A-4DB9-976E-73FD360E73A5}"/>
    <cellStyle name="Millares 82 2 2 2 2 2" xfId="30963" xr:uid="{10560C13-DB8C-4CED-BE36-9CBB48F00F8D}"/>
    <cellStyle name="Millares 82 2 2 2 3" xfId="26490" xr:uid="{30C1D2FF-47C4-46F9-868B-0A65A98539F5}"/>
    <cellStyle name="Millares 82 2 2 3" xfId="19764" xr:uid="{CFC6FBDC-18C6-4FEA-A3A1-66FC7DAB48A1}"/>
    <cellStyle name="Millares 82 2 2 3 2" xfId="28714" xr:uid="{BDD4B7A3-AA45-48B4-80DD-6D5700C6429F}"/>
    <cellStyle name="Millares 82 2 2 4" xfId="24241" xr:uid="{FA0078FE-AF43-44F2-8E76-CC9BFF5DF4B6}"/>
    <cellStyle name="Millares 82 2 3" xfId="16423" xr:uid="{D83D365A-0D76-4BBD-B9FA-D855095B55DF}"/>
    <cellStyle name="Millares 82 2 3 2" xfId="20896" xr:uid="{979000A1-0335-4F28-8664-FE49C2C367E2}"/>
    <cellStyle name="Millares 82 2 3 2 2" xfId="29846" xr:uid="{DF34E986-3080-4440-BAFE-97027FB26E26}"/>
    <cellStyle name="Millares 82 2 3 3" xfId="25373" xr:uid="{1DED3A81-BB18-4404-B171-5433B93D555F}"/>
    <cellStyle name="Millares 82 2 4" xfId="18647" xr:uid="{2892DB6D-AC85-4A98-BF9F-87A40B46DDEB}"/>
    <cellStyle name="Millares 82 2 4 2" xfId="27597" xr:uid="{CE162433-D08A-49C8-9696-5F55A7364E59}"/>
    <cellStyle name="Millares 82 2 5" xfId="23124" xr:uid="{7DE6C9EB-C38F-4BC0-9BF9-52FADE8AB722}"/>
    <cellStyle name="Millares 82 3" xfId="14737" xr:uid="{6F1A2E7A-EFA7-428F-B56A-6ED2F04ED3ED}"/>
    <cellStyle name="Millares 82 3 2" xfId="16986" xr:uid="{57332D89-10B6-4EEF-9987-C489CDF87CF8}"/>
    <cellStyle name="Millares 82 3 2 2" xfId="21459" xr:uid="{F900A5B3-4CBA-49BB-BC92-EA4A1ABDC254}"/>
    <cellStyle name="Millares 82 3 2 2 2" xfId="30409" xr:uid="{843F061D-9AAD-41F8-BDDE-82DDC800A2C2}"/>
    <cellStyle name="Millares 82 3 2 3" xfId="25936" xr:uid="{73055A71-8697-48C1-9790-62DF6554794B}"/>
    <cellStyle name="Millares 82 3 3" xfId="19210" xr:uid="{BD626272-2F9E-4BE7-A56A-5BD69B660D62}"/>
    <cellStyle name="Millares 82 3 3 2" xfId="28160" xr:uid="{7518E67A-6635-4AA9-A6FF-100308613D01}"/>
    <cellStyle name="Millares 82 3 4" xfId="23687" xr:uid="{2D204301-6DAE-43E3-89DE-D2414B0C431F}"/>
    <cellStyle name="Millares 82 4" xfId="15869" xr:uid="{D972804D-0A14-4B90-9535-2C79A09E46C1}"/>
    <cellStyle name="Millares 82 4 2" xfId="20342" xr:uid="{A5687501-95EC-4603-96DF-445D056AB165}"/>
    <cellStyle name="Millares 82 4 2 2" xfId="29292" xr:uid="{2ABA5C54-09B2-4DA3-BEE2-626C6BC0F3E3}"/>
    <cellStyle name="Millares 82 4 3" xfId="24819" xr:uid="{7974D744-1AD1-49AF-9DC2-C923344FBA8F}"/>
    <cellStyle name="Millares 82 5" xfId="18093" xr:uid="{3F2DF59B-6B4C-4353-8D46-908D3DC7ABE0}"/>
    <cellStyle name="Millares 82 5 2" xfId="27043" xr:uid="{73432B47-9F32-46AA-A428-1EFBE4843E87}"/>
    <cellStyle name="Millares 82 6" xfId="22570" xr:uid="{583EC683-8C61-4854-9B63-8DD2057ECF09}"/>
    <cellStyle name="Millares 83" xfId="13623" xr:uid="{EAE1B7D5-8EDC-463A-AF77-1B5979599205}"/>
    <cellStyle name="Millares 83 2" xfId="14177" xr:uid="{DBD54448-4DC4-4C1C-BEA8-6324D1AA0619}"/>
    <cellStyle name="Millares 83 2 2" xfId="15294" xr:uid="{68992F0F-84DB-47F4-93EC-859192546BB0}"/>
    <cellStyle name="Millares 83 2 2 2" xfId="17543" xr:uid="{0EB72959-0747-4EAF-8DAF-EE2EDDC49A56}"/>
    <cellStyle name="Millares 83 2 2 2 2" xfId="22016" xr:uid="{DA7FC502-81A0-4BFE-87E6-E95A7E2FBBAC}"/>
    <cellStyle name="Millares 83 2 2 2 2 2" xfId="30966" xr:uid="{E429AC16-3EFA-44EF-9786-2A7F46E5FDB0}"/>
    <cellStyle name="Millares 83 2 2 2 3" xfId="26493" xr:uid="{00655CA5-1FDF-497F-8E03-E83AD0D3923B}"/>
    <cellStyle name="Millares 83 2 2 3" xfId="19767" xr:uid="{1E956FDF-E4A9-4369-A3FB-6A6486A70757}"/>
    <cellStyle name="Millares 83 2 2 3 2" xfId="28717" xr:uid="{688D9236-E32A-4CCD-AC58-1AB360AECBBB}"/>
    <cellStyle name="Millares 83 2 2 4" xfId="24244" xr:uid="{5485D4FD-FA74-45E2-96E9-DEA0B5947995}"/>
    <cellStyle name="Millares 83 2 3" xfId="16426" xr:uid="{2B01C94D-9F01-4949-86D4-8BD8BED48E94}"/>
    <cellStyle name="Millares 83 2 3 2" xfId="20899" xr:uid="{6E8A3681-AFF4-4681-BF88-6084317FD9FC}"/>
    <cellStyle name="Millares 83 2 3 2 2" xfId="29849" xr:uid="{3FB19CD6-14F4-40C4-B0FB-252C0D376905}"/>
    <cellStyle name="Millares 83 2 3 3" xfId="25376" xr:uid="{84A50CAD-E94E-4A32-A54A-EA8A715F5BD3}"/>
    <cellStyle name="Millares 83 2 4" xfId="18650" xr:uid="{83145EC8-C6AB-4BA6-9626-519BF363F82C}"/>
    <cellStyle name="Millares 83 2 4 2" xfId="27600" xr:uid="{76E04F55-9997-4AB9-AE28-C4BA2B8A4E47}"/>
    <cellStyle name="Millares 83 2 5" xfId="23127" xr:uid="{3AB4A990-5126-4E70-8E24-37C0D2A4DB15}"/>
    <cellStyle name="Millares 83 3" xfId="14740" xr:uid="{53397F03-8E54-4368-B3B9-3692D406E687}"/>
    <cellStyle name="Millares 83 3 2" xfId="16989" xr:uid="{DF19A533-15D2-4C75-AC48-1BCB55FB5302}"/>
    <cellStyle name="Millares 83 3 2 2" xfId="21462" xr:uid="{7C521D6E-40BD-45A9-B1C6-C66DA16AD2CD}"/>
    <cellStyle name="Millares 83 3 2 2 2" xfId="30412" xr:uid="{90629D89-353A-4243-AD83-E93E158CD087}"/>
    <cellStyle name="Millares 83 3 2 3" xfId="25939" xr:uid="{3B7D649A-26DF-4681-B6B6-89739B1BD1C0}"/>
    <cellStyle name="Millares 83 3 3" xfId="19213" xr:uid="{27AEE295-4EAA-437C-A219-1E244265624D}"/>
    <cellStyle name="Millares 83 3 3 2" xfId="28163" xr:uid="{E143FA40-2CD9-4DEF-9BAD-77C9E53CB9BA}"/>
    <cellStyle name="Millares 83 3 4" xfId="23690" xr:uid="{EDD5A1AD-092F-4A38-BCEF-1C4BF52BEFD8}"/>
    <cellStyle name="Millares 83 4" xfId="15872" xr:uid="{F6B3FEDD-756B-4BB1-8721-D8C89E677DFB}"/>
    <cellStyle name="Millares 83 4 2" xfId="20345" xr:uid="{5E269C5C-D225-4405-BB55-A7525610354B}"/>
    <cellStyle name="Millares 83 4 2 2" xfId="29295" xr:uid="{42EEAA25-02DA-4FA1-BFAE-358D42AACA5D}"/>
    <cellStyle name="Millares 83 4 3" xfId="24822" xr:uid="{004326C5-81DD-4C30-AF4B-549898AAE1A5}"/>
    <cellStyle name="Millares 83 5" xfId="18096" xr:uid="{7FEFC7B9-8D7C-4DD2-9E30-630B1B6B54D2}"/>
    <cellStyle name="Millares 83 5 2" xfId="27046" xr:uid="{2CC15587-B854-4373-913A-ECF5064CFBF3}"/>
    <cellStyle name="Millares 83 6" xfId="22573" xr:uid="{3CE115CC-6EDE-440A-8E82-E3848CB6250D}"/>
    <cellStyle name="Millares 84" xfId="13889" xr:uid="{022F747C-EE73-4BD0-A95E-76E288CE7685}"/>
    <cellStyle name="Millares 84 2" xfId="15006" xr:uid="{43B292B1-5C25-496B-80B9-E1C078E76AF1}"/>
    <cellStyle name="Millares 84 2 2" xfId="17255" xr:uid="{F237A648-8F40-486B-ABB3-E6C60EC573CA}"/>
    <cellStyle name="Millares 84 2 2 2" xfId="21728" xr:uid="{01575AF0-9038-4120-80C8-71AAE53386CA}"/>
    <cellStyle name="Millares 84 2 2 2 2" xfId="30678" xr:uid="{E2424314-90AF-4715-9309-53D0277A5D87}"/>
    <cellStyle name="Millares 84 2 2 3" xfId="26205" xr:uid="{343AE8E1-767A-4359-9892-3CD7DB84FCF9}"/>
    <cellStyle name="Millares 84 2 3" xfId="19479" xr:uid="{E209D7E6-3B06-4569-B989-D0FC2453BBDF}"/>
    <cellStyle name="Millares 84 2 3 2" xfId="28429" xr:uid="{574C5AD6-E35C-4D8A-8B4C-D349BA9E145C}"/>
    <cellStyle name="Millares 84 2 4" xfId="23956" xr:uid="{288ACB4E-2AA7-4DF2-AEA2-BA45848355CF}"/>
    <cellStyle name="Millares 84 3" xfId="16138" xr:uid="{CD1932F9-0684-4C6E-B46F-6A9DC2E0188A}"/>
    <cellStyle name="Millares 84 3 2" xfId="20611" xr:uid="{CFB20870-AB77-4063-9AE4-C202EFC9420A}"/>
    <cellStyle name="Millares 84 3 2 2" xfId="29561" xr:uid="{AC89B9DA-7321-4096-9339-11755F03AC6E}"/>
    <cellStyle name="Millares 84 3 3" xfId="25088" xr:uid="{1B4E898B-8B78-4150-8A6C-D205B8E94FEB}"/>
    <cellStyle name="Millares 84 4" xfId="18362" xr:uid="{16685FCE-3858-4FDB-9B18-85F9AA36EB5C}"/>
    <cellStyle name="Millares 84 4 2" xfId="27312" xr:uid="{4FB63D9D-BB69-4203-824B-C88B496A3523}"/>
    <cellStyle name="Millares 84 5" xfId="22839" xr:uid="{869BF6BB-1B0A-4FB8-BB43-93D903C1612F}"/>
    <cellStyle name="Millares 85" xfId="13893" xr:uid="{011A4627-4889-44FE-97CA-96B527A9F69D}"/>
    <cellStyle name="Millares 85 2" xfId="15010" xr:uid="{B642BF47-3F27-4A85-A185-43D64FBC09C6}"/>
    <cellStyle name="Millares 85 2 2" xfId="17259" xr:uid="{8E8F2487-BE6E-49B5-9B90-E195D0F38231}"/>
    <cellStyle name="Millares 85 2 2 2" xfId="21732" xr:uid="{477CD18E-6ED5-4D93-A07E-892D41C95BEA}"/>
    <cellStyle name="Millares 85 2 2 2 2" xfId="30682" xr:uid="{3FC99A98-C478-412F-BBB7-B3D48B505CFA}"/>
    <cellStyle name="Millares 85 2 2 3" xfId="26209" xr:uid="{AA45481F-716A-4A55-ACCB-BF855DA8D49B}"/>
    <cellStyle name="Millares 85 2 3" xfId="19483" xr:uid="{6B9F3ECB-4890-483F-8C36-A682EE91D535}"/>
    <cellStyle name="Millares 85 2 3 2" xfId="28433" xr:uid="{6655130F-C710-4459-B9CA-1E7EA4043707}"/>
    <cellStyle name="Millares 85 2 4" xfId="23960" xr:uid="{1BD73791-2064-465C-8B44-5EC515AC9704}"/>
    <cellStyle name="Millares 85 3" xfId="16142" xr:uid="{9A2819FE-6242-4CA7-856A-8E3578E054AA}"/>
    <cellStyle name="Millares 85 3 2" xfId="20615" xr:uid="{E711D5C2-00D0-4520-9A98-1986EB5001E1}"/>
    <cellStyle name="Millares 85 3 2 2" xfId="29565" xr:uid="{E06315FB-8E6C-4576-9EB8-CC015A589577}"/>
    <cellStyle name="Millares 85 3 3" xfId="25092" xr:uid="{3463D7BB-C12B-4FCC-B748-5BF59E0CAA88}"/>
    <cellStyle name="Millares 85 4" xfId="18366" xr:uid="{3F111D31-B508-4BBC-9EF9-180B740A9461}"/>
    <cellStyle name="Millares 85 4 2" xfId="27316" xr:uid="{30D71A0D-5348-4791-BF2C-BD245E9B6044}"/>
    <cellStyle name="Millares 85 5" xfId="22843" xr:uid="{CDBA9AA8-8B03-4645-947E-5EDC7026BAEA}"/>
    <cellStyle name="Millares 86" xfId="14443" xr:uid="{14BA1D89-88D2-4A1D-BD91-E831A5279E0F}"/>
    <cellStyle name="Millares 86 2" xfId="16692" xr:uid="{11B3F3BC-C2E7-4876-9BD6-F1C25346E54A}"/>
    <cellStyle name="Millares 86 2 2" xfId="21165" xr:uid="{A3577160-AA6B-43C2-88D7-E88CDF8922E1}"/>
    <cellStyle name="Millares 86 2 2 2" xfId="30115" xr:uid="{8F86AF5B-C47D-46CE-B212-8451DD590AFF}"/>
    <cellStyle name="Millares 86 2 3" xfId="25642" xr:uid="{9AFA4D73-27A5-477D-930D-66837A79027B}"/>
    <cellStyle name="Millares 86 3" xfId="18916" xr:uid="{0AE5F162-7575-4AC5-9C4D-E1C7CF20BF15}"/>
    <cellStyle name="Millares 86 3 2" xfId="27866" xr:uid="{23B5F239-EA68-47F4-A1A8-C8492E314EE1}"/>
    <cellStyle name="Millares 86 4" xfId="23393" xr:uid="{C87DA44F-8B9C-4802-B73F-37098FB5E4BE}"/>
    <cellStyle name="Millares 87" xfId="14447" xr:uid="{0021452A-2B11-4471-98A5-67212801B7C4}"/>
    <cellStyle name="Millares 87 2" xfId="16696" xr:uid="{AC8998C2-D024-48D4-9C7A-4FB67CB2FF08}"/>
    <cellStyle name="Millares 87 2 2" xfId="21169" xr:uid="{A48E627C-AC4E-4BE9-AA44-EB3A0A6BEED1}"/>
    <cellStyle name="Millares 87 2 2 2" xfId="30119" xr:uid="{E1F18CAE-FA15-4EAC-819A-CA24F1F6C716}"/>
    <cellStyle name="Millares 87 2 3" xfId="25646" xr:uid="{346DFA07-D4C8-4E7B-B612-A82D4FF58DC8}"/>
    <cellStyle name="Millares 87 3" xfId="18920" xr:uid="{EB0E6356-EDDE-433B-BA07-51B096B64BAA}"/>
    <cellStyle name="Millares 87 3 2" xfId="27870" xr:uid="{548FA9D7-E321-4147-8E84-684D5F3E5524}"/>
    <cellStyle name="Millares 87 4" xfId="23397" xr:uid="{36D0AB3C-3EE2-487D-B207-5F9BEB394780}"/>
    <cellStyle name="Millares 88" xfId="14458" xr:uid="{E331FA7E-2DF0-4625-B929-3AA168A85415}"/>
    <cellStyle name="Millares 88 2" xfId="16707" xr:uid="{977AC813-6C43-40A3-BCE1-EF34A67F7927}"/>
    <cellStyle name="Millares 88 2 2" xfId="21180" xr:uid="{2BF2C4B8-DF75-455B-B81B-35F2914B436B}"/>
    <cellStyle name="Millares 88 2 2 2" xfId="30130" xr:uid="{3464637F-BA93-4FCE-86F4-D18C0D52D557}"/>
    <cellStyle name="Millares 88 2 3" xfId="25657" xr:uid="{A9A07F96-FAFF-4EEC-9683-501F0732195C}"/>
    <cellStyle name="Millares 88 3" xfId="18931" xr:uid="{E66820EA-2F41-4E20-A2BF-25D99A515BE4}"/>
    <cellStyle name="Millares 88 3 2" xfId="27881" xr:uid="{58253F78-6EA2-4D35-A733-FCF7A41EF21A}"/>
    <cellStyle name="Millares 88 4" xfId="23408" xr:uid="{FDD4577C-65AD-4FA8-A976-134FF66F2CCB}"/>
    <cellStyle name="Millares 89" xfId="14461" xr:uid="{2FE56A11-4178-42FD-A3E9-7D80570225DE}"/>
    <cellStyle name="Millares 89 2" xfId="16710" xr:uid="{66016646-B44C-481B-8156-1ED989559BBB}"/>
    <cellStyle name="Millares 89 2 2" xfId="21183" xr:uid="{2BC9C6B2-35E9-4F69-ABD3-C187087A693E}"/>
    <cellStyle name="Millares 89 2 2 2" xfId="30133" xr:uid="{60CDA7A7-BB3C-4F2A-94D0-46A65648D58C}"/>
    <cellStyle name="Millares 89 2 3" xfId="25660" xr:uid="{EC1208B9-4B25-4E26-BCB5-02B4A9DCDC0B}"/>
    <cellStyle name="Millares 89 3" xfId="18934" xr:uid="{7D90D1AF-7AEA-46C1-92EB-699529B2983A}"/>
    <cellStyle name="Millares 89 3 2" xfId="27884" xr:uid="{D520A4E8-FE24-4D6F-8F15-8D71F65927EA}"/>
    <cellStyle name="Millares 89 4" xfId="23411" xr:uid="{27C9846B-9757-45B3-B18E-6C60C3DB6F69}"/>
    <cellStyle name="Millares 9" xfId="95" xr:uid="{00000000-0005-0000-0000-000014000000}"/>
    <cellStyle name="Millares 9 10" xfId="22290" xr:uid="{8BDF53DD-AD98-42F5-9307-C0E88E8453C8}"/>
    <cellStyle name="Millares 9 2" xfId="13354" xr:uid="{CE6292D8-3CFE-4831-A934-CE55EEEC4212}"/>
    <cellStyle name="Millares 9 2 2" xfId="13427" xr:uid="{56207E31-E7D7-41B6-80E5-B64B1A95B49D}"/>
    <cellStyle name="Millares 9 2 2 2" xfId="13567" xr:uid="{9DFCF066-1D81-4A86-AC29-0EF5FF4B70D9}"/>
    <cellStyle name="Millares 9 2 2 2 2" xfId="13847" xr:uid="{A3BA3D47-8C79-42C9-B0CC-7BEF19134C9E}"/>
    <cellStyle name="Millares 9 2 2 2 2 2" xfId="14401" xr:uid="{CCEC6A76-B8CB-49A4-A34B-C4B4CDCF32EF}"/>
    <cellStyle name="Millares 9 2 2 2 2 2 2" xfId="15518" xr:uid="{1432D72D-CE24-4E92-8F2F-7BBEB2BF58AC}"/>
    <cellStyle name="Millares 9 2 2 2 2 2 2 2" xfId="17767" xr:uid="{2229B8D3-F21E-4F41-8E9E-491DB0C93154}"/>
    <cellStyle name="Millares 9 2 2 2 2 2 2 2 2" xfId="22240" xr:uid="{A1476D70-B773-4227-8461-0A8AB6DC4C35}"/>
    <cellStyle name="Millares 9 2 2 2 2 2 2 2 2 2" xfId="31190" xr:uid="{C84B8992-7295-46EE-B2E6-1086A0FD8ED3}"/>
    <cellStyle name="Millares 9 2 2 2 2 2 2 2 3" xfId="26717" xr:uid="{ABDBAE00-A252-47F1-88D1-343748F8C64F}"/>
    <cellStyle name="Millares 9 2 2 2 2 2 2 3" xfId="19991" xr:uid="{9C2D0619-90F6-4325-BF56-55D0B4686248}"/>
    <cellStyle name="Millares 9 2 2 2 2 2 2 3 2" xfId="28941" xr:uid="{75CFE1A3-628B-427E-8400-403A8ACDCB48}"/>
    <cellStyle name="Millares 9 2 2 2 2 2 2 4" xfId="24468" xr:uid="{F7A5301C-1D42-408E-840B-7550EECD2CEE}"/>
    <cellStyle name="Millares 9 2 2 2 2 2 3" xfId="16650" xr:uid="{315EED67-2CC7-46A1-9DCE-70080E2D7276}"/>
    <cellStyle name="Millares 9 2 2 2 2 2 3 2" xfId="21123" xr:uid="{E7FC8292-3563-474C-8145-6726792495A7}"/>
    <cellStyle name="Millares 9 2 2 2 2 2 3 2 2" xfId="30073" xr:uid="{DD0BFD37-0A36-42C4-85B0-BCF762191502}"/>
    <cellStyle name="Millares 9 2 2 2 2 2 3 3" xfId="25600" xr:uid="{7F588AC0-7E8D-4DBE-BE5E-61D75667CF92}"/>
    <cellStyle name="Millares 9 2 2 2 2 2 4" xfId="18874" xr:uid="{D0B315E1-A199-4F56-87AE-2B4FCB9EEC72}"/>
    <cellStyle name="Millares 9 2 2 2 2 2 4 2" xfId="27824" xr:uid="{8CFD898D-7EE0-4B33-8651-1F95A56197A3}"/>
    <cellStyle name="Millares 9 2 2 2 2 2 5" xfId="23351" xr:uid="{678FC93B-BE5A-4CBD-8C7B-68B898C525A1}"/>
    <cellStyle name="Millares 9 2 2 2 2 3" xfId="14964" xr:uid="{539AF3DB-CFCD-44A5-A78E-8F253E3DAC45}"/>
    <cellStyle name="Millares 9 2 2 2 2 3 2" xfId="17213" xr:uid="{DFD0AE68-ABEB-4A4A-AAC7-C78C87E3271C}"/>
    <cellStyle name="Millares 9 2 2 2 2 3 2 2" xfId="21686" xr:uid="{500E41D1-4C81-4184-A740-A215F52A5C97}"/>
    <cellStyle name="Millares 9 2 2 2 2 3 2 2 2" xfId="30636" xr:uid="{18DC3285-8E00-45C9-9764-148620096F93}"/>
    <cellStyle name="Millares 9 2 2 2 2 3 2 3" xfId="26163" xr:uid="{E6B6BBDA-BBC5-4C03-BBAB-962A545C2290}"/>
    <cellStyle name="Millares 9 2 2 2 2 3 3" xfId="19437" xr:uid="{4223A675-DE6E-4939-B7BA-59B601F6CC46}"/>
    <cellStyle name="Millares 9 2 2 2 2 3 3 2" xfId="28387" xr:uid="{75DCB04F-3817-40A8-A8CB-383A4C542E97}"/>
    <cellStyle name="Millares 9 2 2 2 2 3 4" xfId="23914" xr:uid="{24878A64-3431-4CC6-B941-5C8CCA5B47B8}"/>
    <cellStyle name="Millares 9 2 2 2 2 4" xfId="16096" xr:uid="{F686B5FA-4126-4432-AE54-5800D3CE75D7}"/>
    <cellStyle name="Millares 9 2 2 2 2 4 2" xfId="20569" xr:uid="{D50C2D8F-9CFB-4FC1-A983-AABB3F06960A}"/>
    <cellStyle name="Millares 9 2 2 2 2 4 2 2" xfId="29519" xr:uid="{1EA4986B-7552-443E-A1CD-76B9DAD207AB}"/>
    <cellStyle name="Millares 9 2 2 2 2 4 3" xfId="25046" xr:uid="{8E55EBF0-5CC5-4168-BCA5-0545B66630D3}"/>
    <cellStyle name="Millares 9 2 2 2 2 5" xfId="18320" xr:uid="{1449D7FB-9E53-4161-9A8C-AFCD61703B1F}"/>
    <cellStyle name="Millares 9 2 2 2 2 5 2" xfId="27270" xr:uid="{0EC803D3-A5FA-446C-87BC-E32AE8048D87}"/>
    <cellStyle name="Millares 9 2 2 2 2 6" xfId="22797" xr:uid="{F826D104-9331-4A41-918F-6ACA23F20DE9}"/>
    <cellStyle name="Millares 9 2 2 2 3" xfId="14121" xr:uid="{7FBC49D8-96A4-4C5E-A481-F123F2160539}"/>
    <cellStyle name="Millares 9 2 2 2 3 2" xfId="15238" xr:uid="{E0C87742-7AB0-4B07-94E9-C7FA7B731E75}"/>
    <cellStyle name="Millares 9 2 2 2 3 2 2" xfId="17487" xr:uid="{22B4FF53-8FFC-4FDD-BAB6-B48CF4D2ECC8}"/>
    <cellStyle name="Millares 9 2 2 2 3 2 2 2" xfId="21960" xr:uid="{DBDA7630-DC1A-4CD5-AA86-11B432461138}"/>
    <cellStyle name="Millares 9 2 2 2 3 2 2 2 2" xfId="30910" xr:uid="{3880D284-6A65-4EB6-B13D-61187B19932B}"/>
    <cellStyle name="Millares 9 2 2 2 3 2 2 3" xfId="26437" xr:uid="{634F0AB3-BE50-47D4-81B2-5E4FB118C17C}"/>
    <cellStyle name="Millares 9 2 2 2 3 2 3" xfId="19711" xr:uid="{56F385F9-D6CC-4D7D-869E-7E06AE122060}"/>
    <cellStyle name="Millares 9 2 2 2 3 2 3 2" xfId="28661" xr:uid="{52709911-889C-4A6A-838A-C95CEC590ADB}"/>
    <cellStyle name="Millares 9 2 2 2 3 2 4" xfId="24188" xr:uid="{DE7BAA7A-10F0-42B4-AF01-C73C32822CA0}"/>
    <cellStyle name="Millares 9 2 2 2 3 3" xfId="16370" xr:uid="{D8FD9466-3340-4D6F-AA3E-889C45E7038F}"/>
    <cellStyle name="Millares 9 2 2 2 3 3 2" xfId="20843" xr:uid="{6C06DBC9-AC50-464C-95F1-8178CBF69514}"/>
    <cellStyle name="Millares 9 2 2 2 3 3 2 2" xfId="29793" xr:uid="{5F426B38-7C11-4212-85FD-0CE38FFD5986}"/>
    <cellStyle name="Millares 9 2 2 2 3 3 3" xfId="25320" xr:uid="{BF509E0C-178C-440B-882E-5065100E03B6}"/>
    <cellStyle name="Millares 9 2 2 2 3 4" xfId="18594" xr:uid="{D80DD363-A80F-41F0-A49F-F10C03C6266B}"/>
    <cellStyle name="Millares 9 2 2 2 3 4 2" xfId="27544" xr:uid="{7A49811F-210E-463D-9A25-F3DAFF084A65}"/>
    <cellStyle name="Millares 9 2 2 2 3 5" xfId="23071" xr:uid="{C9136A9D-0599-4323-9043-E466DA3C37A3}"/>
    <cellStyle name="Millares 9 2 2 2 4" xfId="14684" xr:uid="{EF86EBE6-7194-409D-9597-8F9441656119}"/>
    <cellStyle name="Millares 9 2 2 2 4 2" xfId="16933" xr:uid="{1254F15C-677D-4928-B80E-2060D0800790}"/>
    <cellStyle name="Millares 9 2 2 2 4 2 2" xfId="21406" xr:uid="{7138FDF0-1955-453E-B506-932374AD9955}"/>
    <cellStyle name="Millares 9 2 2 2 4 2 2 2" xfId="30356" xr:uid="{A7C6B0E3-2D1F-4594-ADE9-D09CA6D2DFE3}"/>
    <cellStyle name="Millares 9 2 2 2 4 2 3" xfId="25883" xr:uid="{6938D144-3F57-461A-8F7C-6D6ACB332ADA}"/>
    <cellStyle name="Millares 9 2 2 2 4 3" xfId="19157" xr:uid="{D8DC661D-844B-4705-9F44-37A0D672AA7F}"/>
    <cellStyle name="Millares 9 2 2 2 4 3 2" xfId="28107" xr:uid="{133760F1-07E9-4855-8098-D9F5375E81CE}"/>
    <cellStyle name="Millares 9 2 2 2 4 4" xfId="23634" xr:uid="{CF14925F-834B-46AA-918C-AB2ED5316F84}"/>
    <cellStyle name="Millares 9 2 2 2 5" xfId="15816" xr:uid="{5DD3D490-07D3-4B91-9265-4DC99A5BF4F9}"/>
    <cellStyle name="Millares 9 2 2 2 5 2" xfId="20289" xr:uid="{8AF7415D-D1CC-4BDF-BB8D-4A888668E5EB}"/>
    <cellStyle name="Millares 9 2 2 2 5 2 2" xfId="29239" xr:uid="{7FD87252-A97A-4D98-8A02-AB925AE81A21}"/>
    <cellStyle name="Millares 9 2 2 2 5 3" xfId="24766" xr:uid="{05C1F182-2838-4887-B480-3BD9D090FF09}"/>
    <cellStyle name="Millares 9 2 2 2 6" xfId="18040" xr:uid="{A078D613-35F3-4097-89D3-3BDC55FB577E}"/>
    <cellStyle name="Millares 9 2 2 2 6 2" xfId="26990" xr:uid="{813C52F9-B666-4991-8320-B8AC97E79A8E}"/>
    <cellStyle name="Millares 9 2 2 2 7" xfId="22517" xr:uid="{F698E0CA-3DD0-48F6-B070-9F5C1ED48AFC}"/>
    <cellStyle name="Millares 9 2 2 3" xfId="13707" xr:uid="{25952F1F-3668-4945-85B8-B9D898FAE3AD}"/>
    <cellStyle name="Millares 9 2 2 3 2" xfId="14261" xr:uid="{5923B9E0-3D32-45E9-88CF-9D35A8922DE2}"/>
    <cellStyle name="Millares 9 2 2 3 2 2" xfId="15378" xr:uid="{53B08F95-4D7C-40B6-89E3-5A10C27FED30}"/>
    <cellStyle name="Millares 9 2 2 3 2 2 2" xfId="17627" xr:uid="{3D3F4375-9AF7-4B77-87C6-4DB4BE93B89F}"/>
    <cellStyle name="Millares 9 2 2 3 2 2 2 2" xfId="22100" xr:uid="{7D8C9258-9A84-42A8-854C-BC245E986FFF}"/>
    <cellStyle name="Millares 9 2 2 3 2 2 2 2 2" xfId="31050" xr:uid="{5EA7A28E-26AA-4A65-9137-C9938D6F7743}"/>
    <cellStyle name="Millares 9 2 2 3 2 2 2 3" xfId="26577" xr:uid="{7DBD7EB9-311E-42A8-A918-C05E6DE02C39}"/>
    <cellStyle name="Millares 9 2 2 3 2 2 3" xfId="19851" xr:uid="{9045049D-DFBF-40D7-ABD7-414BD76D9F73}"/>
    <cellStyle name="Millares 9 2 2 3 2 2 3 2" xfId="28801" xr:uid="{7D23758E-2CC7-44D6-9DBB-520894BE1EC4}"/>
    <cellStyle name="Millares 9 2 2 3 2 2 4" xfId="24328" xr:uid="{8C2F42F3-2DBD-4E7B-BAD1-188BC53CD046}"/>
    <cellStyle name="Millares 9 2 2 3 2 3" xfId="16510" xr:uid="{FE0D6F46-F0E4-4E5C-A51E-5212E765FD9E}"/>
    <cellStyle name="Millares 9 2 2 3 2 3 2" xfId="20983" xr:uid="{7F1B5BBC-C4A9-4431-BCD9-A63412412CC8}"/>
    <cellStyle name="Millares 9 2 2 3 2 3 2 2" xfId="29933" xr:uid="{D03D0D9B-C26C-4BD0-AEA8-D4EFCE7CF8B3}"/>
    <cellStyle name="Millares 9 2 2 3 2 3 3" xfId="25460" xr:uid="{28D6C062-6522-4923-B925-90F167165403}"/>
    <cellStyle name="Millares 9 2 2 3 2 4" xfId="18734" xr:uid="{9F5D5BD6-50A1-4BF9-9388-DA9978383DAF}"/>
    <cellStyle name="Millares 9 2 2 3 2 4 2" xfId="27684" xr:uid="{2AEC3667-95F7-4919-9D57-02EB7F6A371D}"/>
    <cellStyle name="Millares 9 2 2 3 2 5" xfId="23211" xr:uid="{148268A4-1474-4118-864E-C8FBCD0388C1}"/>
    <cellStyle name="Millares 9 2 2 3 3" xfId="14824" xr:uid="{C5C7F878-40B5-45CA-87A6-2F325040BF57}"/>
    <cellStyle name="Millares 9 2 2 3 3 2" xfId="17073" xr:uid="{FEC4D6E2-ED74-4C18-A83E-3C41B250CA80}"/>
    <cellStyle name="Millares 9 2 2 3 3 2 2" xfId="21546" xr:uid="{550906F3-B612-4EDF-AF52-7EE9980FAEA4}"/>
    <cellStyle name="Millares 9 2 2 3 3 2 2 2" xfId="30496" xr:uid="{456F879B-8287-4FEF-AF95-5D39B28FAD53}"/>
    <cellStyle name="Millares 9 2 2 3 3 2 3" xfId="26023" xr:uid="{83BED4DB-F0B0-40D7-9D60-3D14A601142D}"/>
    <cellStyle name="Millares 9 2 2 3 3 3" xfId="19297" xr:uid="{0DCE6431-D64E-4CDB-A758-159E1595798E}"/>
    <cellStyle name="Millares 9 2 2 3 3 3 2" xfId="28247" xr:uid="{86963AC0-C046-4919-AF31-3ECCD9F4FFEC}"/>
    <cellStyle name="Millares 9 2 2 3 3 4" xfId="23774" xr:uid="{EB9ED30B-5782-44EB-AC7A-1AEA3D94A97F}"/>
    <cellStyle name="Millares 9 2 2 3 4" xfId="15956" xr:uid="{63C3F93C-8989-4E7D-BCBE-76EFEF28B430}"/>
    <cellStyle name="Millares 9 2 2 3 4 2" xfId="20429" xr:uid="{FBA61025-8B75-4962-A9D8-E64DED5EA51C}"/>
    <cellStyle name="Millares 9 2 2 3 4 2 2" xfId="29379" xr:uid="{6A4E2B70-7B22-472C-BFA5-3F49BCED5D40}"/>
    <cellStyle name="Millares 9 2 2 3 4 3" xfId="24906" xr:uid="{AB0E705F-935F-46AC-8FE3-29101656CC70}"/>
    <cellStyle name="Millares 9 2 2 3 5" xfId="18180" xr:uid="{A58B9FCB-D8E4-47B5-B147-2EF7EB95D38D}"/>
    <cellStyle name="Millares 9 2 2 3 5 2" xfId="27130" xr:uid="{66A3FC02-E682-4D1E-8CAE-E91AAEB6D244}"/>
    <cellStyle name="Millares 9 2 2 3 6" xfId="22657" xr:uid="{244134FC-D9A3-47DA-82C2-78E2700E044D}"/>
    <cellStyle name="Millares 9 2 2 4" xfId="13981" xr:uid="{EBCBB7AD-221C-4F30-B4F7-A78A4986CD18}"/>
    <cellStyle name="Millares 9 2 2 4 2" xfId="15098" xr:uid="{65EEE010-E995-4631-AD85-1F463D90636D}"/>
    <cellStyle name="Millares 9 2 2 4 2 2" xfId="17347" xr:uid="{A06BC8EF-E6D5-41DC-B026-3EB2F5240D5B}"/>
    <cellStyle name="Millares 9 2 2 4 2 2 2" xfId="21820" xr:uid="{9FB04799-66F2-406E-84ED-F7453D7F294F}"/>
    <cellStyle name="Millares 9 2 2 4 2 2 2 2" xfId="30770" xr:uid="{5B086F18-8FDB-4323-9283-13A140E3D6BB}"/>
    <cellStyle name="Millares 9 2 2 4 2 2 3" xfId="26297" xr:uid="{EE684412-8B14-4660-8EA6-509997AF342B}"/>
    <cellStyle name="Millares 9 2 2 4 2 3" xfId="19571" xr:uid="{25A9BC0B-6DAC-48B5-90E5-9B31A00FEBC7}"/>
    <cellStyle name="Millares 9 2 2 4 2 3 2" xfId="28521" xr:uid="{33E7A8DA-DF24-46A4-9763-9559183692BD}"/>
    <cellStyle name="Millares 9 2 2 4 2 4" xfId="24048" xr:uid="{320251C7-A025-447C-817A-E90CB26B439C}"/>
    <cellStyle name="Millares 9 2 2 4 3" xfId="16230" xr:uid="{E83574E3-E033-48DE-9C32-EEAF38712B92}"/>
    <cellStyle name="Millares 9 2 2 4 3 2" xfId="20703" xr:uid="{571E3AE3-0C10-4996-B55D-B6351EBF2576}"/>
    <cellStyle name="Millares 9 2 2 4 3 2 2" xfId="29653" xr:uid="{6A5920DB-73D1-4C13-B19D-54B9D603DD78}"/>
    <cellStyle name="Millares 9 2 2 4 3 3" xfId="25180" xr:uid="{FAB5CDD2-F8D3-4883-A57F-260A2764E7BD}"/>
    <cellStyle name="Millares 9 2 2 4 4" xfId="18454" xr:uid="{3F5B5929-459B-47EA-9D4C-A710FBCFF5C3}"/>
    <cellStyle name="Millares 9 2 2 4 4 2" xfId="27404" xr:uid="{71725C24-2E9A-411D-BBEB-B5F4CB54F294}"/>
    <cellStyle name="Millares 9 2 2 4 5" xfId="22931" xr:uid="{6BC5710F-BEE3-4021-9091-2662E5C572E4}"/>
    <cellStyle name="Millares 9 2 2 5" xfId="14544" xr:uid="{F25C2520-388C-4862-8984-4F77B6C15E43}"/>
    <cellStyle name="Millares 9 2 2 5 2" xfId="16793" xr:uid="{96CB6AE7-6556-4C44-BA2F-CAE09831A14A}"/>
    <cellStyle name="Millares 9 2 2 5 2 2" xfId="21266" xr:uid="{EEEEAFBA-FE91-4C88-BCCB-1F5CE0CAF86C}"/>
    <cellStyle name="Millares 9 2 2 5 2 2 2" xfId="30216" xr:uid="{5911CC60-D542-460B-AA9E-A8441BEE5A23}"/>
    <cellStyle name="Millares 9 2 2 5 2 3" xfId="25743" xr:uid="{E62FBB26-27C9-46E6-9689-05E1FC075438}"/>
    <cellStyle name="Millares 9 2 2 5 3" xfId="19017" xr:uid="{64620FA7-47DF-42B7-ACA8-2B7BC83DB32F}"/>
    <cellStyle name="Millares 9 2 2 5 3 2" xfId="27967" xr:uid="{314E55FB-B92A-4160-8D3E-B22F7D0DBEB7}"/>
    <cellStyle name="Millares 9 2 2 5 4" xfId="23494" xr:uid="{42722450-0B49-47C6-AA3D-B23DC1C3362C}"/>
    <cellStyle name="Millares 9 2 2 6" xfId="15676" xr:uid="{28815B4E-F07A-4E0B-8599-E89D6CB8C5E2}"/>
    <cellStyle name="Millares 9 2 2 6 2" xfId="20149" xr:uid="{11351DA7-5CEB-40BF-9CE3-0304BD3B3E0C}"/>
    <cellStyle name="Millares 9 2 2 6 2 2" xfId="29099" xr:uid="{93E51B5D-671B-471C-8EE4-451F2C5B6521}"/>
    <cellStyle name="Millares 9 2 2 6 3" xfId="24626" xr:uid="{B30E40CD-D52A-4BE9-9D99-616B1813DA4A}"/>
    <cellStyle name="Millares 9 2 2 7" xfId="17900" xr:uid="{9204C64F-7670-4023-97FF-20C28CCAAF23}"/>
    <cellStyle name="Millares 9 2 2 7 2" xfId="26850" xr:uid="{72A56B5E-A6A8-435F-8997-724A22E9FF24}"/>
    <cellStyle name="Millares 9 2 2 8" xfId="22377" xr:uid="{1E336B40-1F7C-4CD2-A908-C4CA73DAB1D9}"/>
    <cellStyle name="Millares 9 2 3" xfId="13494" xr:uid="{32448A41-9008-4BBE-810B-768E5725E3F9}"/>
    <cellStyle name="Millares 9 2 3 2" xfId="13774" xr:uid="{CBB93B66-C48A-43BE-824B-96FADD715FC7}"/>
    <cellStyle name="Millares 9 2 3 2 2" xfId="14328" xr:uid="{48091643-E7AA-4525-A0B7-1441132D0BB8}"/>
    <cellStyle name="Millares 9 2 3 2 2 2" xfId="15445" xr:uid="{6F399C4C-6109-4B69-A344-5F173C9EC0E4}"/>
    <cellStyle name="Millares 9 2 3 2 2 2 2" xfId="17694" xr:uid="{A592B8DD-D1AC-456A-ACD2-33C841518A9E}"/>
    <cellStyle name="Millares 9 2 3 2 2 2 2 2" xfId="22167" xr:uid="{3004BB8D-5C83-406C-B2E3-6436BD04B609}"/>
    <cellStyle name="Millares 9 2 3 2 2 2 2 2 2" xfId="31117" xr:uid="{3D86AF57-804D-41FF-99BB-27BAEEED2D81}"/>
    <cellStyle name="Millares 9 2 3 2 2 2 2 3" xfId="26644" xr:uid="{121FF454-A04E-4403-B6A9-C33005726F6F}"/>
    <cellStyle name="Millares 9 2 3 2 2 2 3" xfId="19918" xr:uid="{AD1CFBEF-42A9-4533-9EBB-9C06C9F5E464}"/>
    <cellStyle name="Millares 9 2 3 2 2 2 3 2" xfId="28868" xr:uid="{FC8BD079-00CB-4D72-A588-39E6AC129AEA}"/>
    <cellStyle name="Millares 9 2 3 2 2 2 4" xfId="24395" xr:uid="{438B2D00-F79B-414A-8A56-CAE188E0F355}"/>
    <cellStyle name="Millares 9 2 3 2 2 3" xfId="16577" xr:uid="{76155F54-F629-43EE-B013-A3304F1A3246}"/>
    <cellStyle name="Millares 9 2 3 2 2 3 2" xfId="21050" xr:uid="{4882D25E-D1E1-47D8-9E56-C3581E6F41F9}"/>
    <cellStyle name="Millares 9 2 3 2 2 3 2 2" xfId="30000" xr:uid="{F6803733-7EE9-43A8-B7BC-1CE4B1D5A560}"/>
    <cellStyle name="Millares 9 2 3 2 2 3 3" xfId="25527" xr:uid="{EE3962DB-5B88-43E8-9293-EA6B5C6AE3E5}"/>
    <cellStyle name="Millares 9 2 3 2 2 4" xfId="18801" xr:uid="{98CA6607-53BA-4E15-A34E-D6D7A4CB841B}"/>
    <cellStyle name="Millares 9 2 3 2 2 4 2" xfId="27751" xr:uid="{8785E4FA-494D-48ED-A258-85CA01F4C6AB}"/>
    <cellStyle name="Millares 9 2 3 2 2 5" xfId="23278" xr:uid="{D8CFB454-EBDE-43AB-9DCA-32026EDDC77F}"/>
    <cellStyle name="Millares 9 2 3 2 3" xfId="14891" xr:uid="{0477AFDE-AECD-46B9-A76F-92A7D406DE40}"/>
    <cellStyle name="Millares 9 2 3 2 3 2" xfId="17140" xr:uid="{70D173D2-C0C6-45E2-BC3B-2BD1C0CCB5AC}"/>
    <cellStyle name="Millares 9 2 3 2 3 2 2" xfId="21613" xr:uid="{C78A0E40-F3CE-46A8-8E9A-D91154BD0CEA}"/>
    <cellStyle name="Millares 9 2 3 2 3 2 2 2" xfId="30563" xr:uid="{612103D9-0D71-45EB-909A-159DB79C6D6C}"/>
    <cellStyle name="Millares 9 2 3 2 3 2 3" xfId="26090" xr:uid="{9EB8F663-7FB6-4D61-B581-D11563F87C44}"/>
    <cellStyle name="Millares 9 2 3 2 3 3" xfId="19364" xr:uid="{C0A25B47-4B95-452E-9FD9-247D106DEBC2}"/>
    <cellStyle name="Millares 9 2 3 2 3 3 2" xfId="28314" xr:uid="{13576433-7B0D-40F7-8DC5-7648A77B763F}"/>
    <cellStyle name="Millares 9 2 3 2 3 4" xfId="23841" xr:uid="{ED1C91F0-9CDD-4C01-9560-C31C418578FF}"/>
    <cellStyle name="Millares 9 2 3 2 4" xfId="16023" xr:uid="{706A9013-345A-4752-99BC-37CD0DFBFB5A}"/>
    <cellStyle name="Millares 9 2 3 2 4 2" xfId="20496" xr:uid="{3C3D7D59-CF63-49AD-B3A8-66A4E5FB0409}"/>
    <cellStyle name="Millares 9 2 3 2 4 2 2" xfId="29446" xr:uid="{43C342CE-45C7-428E-A8F9-7F9D9C6A6957}"/>
    <cellStyle name="Millares 9 2 3 2 4 3" xfId="24973" xr:uid="{DC567B14-B9C1-4432-99E1-C09B75AB0727}"/>
    <cellStyle name="Millares 9 2 3 2 5" xfId="18247" xr:uid="{341FAABE-FA55-4821-800E-ACF0B6C94AAE}"/>
    <cellStyle name="Millares 9 2 3 2 5 2" xfId="27197" xr:uid="{2471184D-CE02-44AA-8D44-3335B6123AEE}"/>
    <cellStyle name="Millares 9 2 3 2 6" xfId="22724" xr:uid="{55C88E02-C113-49DC-9EF3-D0D4D72D9500}"/>
    <cellStyle name="Millares 9 2 3 3" xfId="14048" xr:uid="{624D03BF-870C-43CA-BF80-D3787E3DDB75}"/>
    <cellStyle name="Millares 9 2 3 3 2" xfId="15165" xr:uid="{735E4EC2-4F3A-4127-8812-24BAB864ED55}"/>
    <cellStyle name="Millares 9 2 3 3 2 2" xfId="17414" xr:uid="{6ED07852-3BC0-4489-BF54-20CD0C1F4E41}"/>
    <cellStyle name="Millares 9 2 3 3 2 2 2" xfId="21887" xr:uid="{33EF2223-510D-4A1C-BE17-402BDDEE291D}"/>
    <cellStyle name="Millares 9 2 3 3 2 2 2 2" xfId="30837" xr:uid="{8444BA4C-DFCD-4A1D-BC1B-A0D4325A07A1}"/>
    <cellStyle name="Millares 9 2 3 3 2 2 3" xfId="26364" xr:uid="{400453EC-6A25-4705-8F99-5B11FC2FDED3}"/>
    <cellStyle name="Millares 9 2 3 3 2 3" xfId="19638" xr:uid="{03A7B7AD-AAED-495A-B432-62C0B852173E}"/>
    <cellStyle name="Millares 9 2 3 3 2 3 2" xfId="28588" xr:uid="{98D6B49B-9819-47CA-8EE3-2E0ED1F59564}"/>
    <cellStyle name="Millares 9 2 3 3 2 4" xfId="24115" xr:uid="{4A861949-2C68-4B27-ABE1-5B87A05C8CF9}"/>
    <cellStyle name="Millares 9 2 3 3 3" xfId="16297" xr:uid="{3D8F45F5-2F6D-457C-B7BC-962BA78FB5F0}"/>
    <cellStyle name="Millares 9 2 3 3 3 2" xfId="20770" xr:uid="{504CACDD-5F5A-4062-9091-15BD7164441B}"/>
    <cellStyle name="Millares 9 2 3 3 3 2 2" xfId="29720" xr:uid="{F912E725-F4F5-4888-AFF7-0A110A931BB4}"/>
    <cellStyle name="Millares 9 2 3 3 3 3" xfId="25247" xr:uid="{55948474-4ABF-4330-8820-F646B699F61F}"/>
    <cellStyle name="Millares 9 2 3 3 4" xfId="18521" xr:uid="{1E0F303A-5A2F-4B0E-8E0A-AE6027343082}"/>
    <cellStyle name="Millares 9 2 3 3 4 2" xfId="27471" xr:uid="{ED78C06F-2C8A-40BC-A7C2-889B48670D0F}"/>
    <cellStyle name="Millares 9 2 3 3 5" xfId="22998" xr:uid="{465787A8-995A-4802-AEAD-9B58AFF67319}"/>
    <cellStyle name="Millares 9 2 3 4" xfId="14611" xr:uid="{62F3E3F9-01C5-4D68-8BBA-58A6A69A3CB9}"/>
    <cellStyle name="Millares 9 2 3 4 2" xfId="16860" xr:uid="{74094089-29B2-4EF9-ADB8-0DD124E8E2F4}"/>
    <cellStyle name="Millares 9 2 3 4 2 2" xfId="21333" xr:uid="{75B88A6C-5862-4F96-BDFF-F36C8E2F34ED}"/>
    <cellStyle name="Millares 9 2 3 4 2 2 2" xfId="30283" xr:uid="{95087779-FDB9-48C3-A5CA-B1C4C0FF31F5}"/>
    <cellStyle name="Millares 9 2 3 4 2 3" xfId="25810" xr:uid="{8548F6BE-31D9-4913-9C63-EADD017BCF56}"/>
    <cellStyle name="Millares 9 2 3 4 3" xfId="19084" xr:uid="{2BD856B4-1D68-4080-8114-43BE6926B490}"/>
    <cellStyle name="Millares 9 2 3 4 3 2" xfId="28034" xr:uid="{EF4376E3-8244-4EBF-87E1-7BC7E39D54B8}"/>
    <cellStyle name="Millares 9 2 3 4 4" xfId="23561" xr:uid="{46917AEC-BD3C-4ABA-BB96-A3C6E967C5C1}"/>
    <cellStyle name="Millares 9 2 3 5" xfId="15743" xr:uid="{741B4284-1BF8-4368-A9AB-DD5E5800DA8F}"/>
    <cellStyle name="Millares 9 2 3 5 2" xfId="20216" xr:uid="{8E8DED3E-195A-41E9-AE98-20A1E9D55834}"/>
    <cellStyle name="Millares 9 2 3 5 2 2" xfId="29166" xr:uid="{A8D8D206-AFA6-4641-9773-9A10733E647B}"/>
    <cellStyle name="Millares 9 2 3 5 3" xfId="24693" xr:uid="{63ED1D1A-D6A9-484B-8071-D63526702E8E}"/>
    <cellStyle name="Millares 9 2 3 6" xfId="17967" xr:uid="{F6FA122B-1360-48C7-AB69-BEBDB783E151}"/>
    <cellStyle name="Millares 9 2 3 6 2" xfId="26917" xr:uid="{3616D1B9-B073-4609-AFFB-0577BED7578D}"/>
    <cellStyle name="Millares 9 2 3 7" xfId="22444" xr:uid="{8D8FFE40-3824-46E8-BF45-5020E2D3BAAF}"/>
    <cellStyle name="Millares 9 2 4" xfId="13634" xr:uid="{91948A01-C023-4C76-8B23-B44F43B65BFA}"/>
    <cellStyle name="Millares 9 2 4 2" xfId="14188" xr:uid="{1DB95225-43F8-451E-96B5-C97F5C057E1C}"/>
    <cellStyle name="Millares 9 2 4 2 2" xfId="15305" xr:uid="{D05739C4-3F52-47B8-9463-6FFF72970158}"/>
    <cellStyle name="Millares 9 2 4 2 2 2" xfId="17554" xr:uid="{2DECCA1D-A54B-48AE-AC02-DF1F3B84FDBA}"/>
    <cellStyle name="Millares 9 2 4 2 2 2 2" xfId="22027" xr:uid="{9DF1F5E7-3233-420B-B3AD-8DEB7D1E4CFB}"/>
    <cellStyle name="Millares 9 2 4 2 2 2 2 2" xfId="30977" xr:uid="{2FA44E45-1286-4011-A7A7-9EADF8D2BD69}"/>
    <cellStyle name="Millares 9 2 4 2 2 2 3" xfId="26504" xr:uid="{4F0C9694-5ABA-47F4-91D5-68E2DEE92033}"/>
    <cellStyle name="Millares 9 2 4 2 2 3" xfId="19778" xr:uid="{2DFFED88-557B-4035-99C9-BC805D6F060E}"/>
    <cellStyle name="Millares 9 2 4 2 2 3 2" xfId="28728" xr:uid="{69033293-EB6E-4174-95E9-56D4DE7E51A5}"/>
    <cellStyle name="Millares 9 2 4 2 2 4" xfId="24255" xr:uid="{6E3152F4-E8E6-4CB7-BC08-D08FB76E7AB0}"/>
    <cellStyle name="Millares 9 2 4 2 3" xfId="16437" xr:uid="{1797F27E-6891-461B-81C5-E44A474806CB}"/>
    <cellStyle name="Millares 9 2 4 2 3 2" xfId="20910" xr:uid="{280323CC-7B58-4972-839A-4CA22CBE3198}"/>
    <cellStyle name="Millares 9 2 4 2 3 2 2" xfId="29860" xr:uid="{2559CD5A-8112-46BF-A159-88D394A4CAA0}"/>
    <cellStyle name="Millares 9 2 4 2 3 3" xfId="25387" xr:uid="{980E27A8-E3DE-472E-82DC-EE6A75F0F094}"/>
    <cellStyle name="Millares 9 2 4 2 4" xfId="18661" xr:uid="{466F4F22-AD5D-4E9F-ABE5-46833CA4C908}"/>
    <cellStyle name="Millares 9 2 4 2 4 2" xfId="27611" xr:uid="{3F901A33-2052-4B44-BA54-EB5A3820EF29}"/>
    <cellStyle name="Millares 9 2 4 2 5" xfId="23138" xr:uid="{DAD77A3F-8642-4441-9FD9-E747FC0AE049}"/>
    <cellStyle name="Millares 9 2 4 3" xfId="14751" xr:uid="{8F26A293-3EE0-412C-80A8-5FA536E26BC5}"/>
    <cellStyle name="Millares 9 2 4 3 2" xfId="17000" xr:uid="{0D20B79D-4585-487A-822E-30B5A88D3E17}"/>
    <cellStyle name="Millares 9 2 4 3 2 2" xfId="21473" xr:uid="{8A59AFD7-E8C3-44EF-9482-2BB1DA4F3506}"/>
    <cellStyle name="Millares 9 2 4 3 2 2 2" xfId="30423" xr:uid="{2DA6A4CE-3873-46BC-8A37-83CA1041E9A0}"/>
    <cellStyle name="Millares 9 2 4 3 2 3" xfId="25950" xr:uid="{991D6325-FD1E-4E92-858A-3D9FFF37D5F3}"/>
    <cellStyle name="Millares 9 2 4 3 3" xfId="19224" xr:uid="{BE4C4CE8-6500-4207-8EC4-AACB2E9D64BF}"/>
    <cellStyle name="Millares 9 2 4 3 3 2" xfId="28174" xr:uid="{2D80F694-0CF0-40D4-876B-85928FA0B006}"/>
    <cellStyle name="Millares 9 2 4 3 4" xfId="23701" xr:uid="{A68CBD47-F045-491E-8434-5D4292291AB4}"/>
    <cellStyle name="Millares 9 2 4 4" xfId="15883" xr:uid="{73825248-B2A5-4841-B151-12E5C95BD024}"/>
    <cellStyle name="Millares 9 2 4 4 2" xfId="20356" xr:uid="{8B3F8692-1D6F-4B67-B018-80F054C5AF96}"/>
    <cellStyle name="Millares 9 2 4 4 2 2" xfId="29306" xr:uid="{6EB5BC38-2372-4F66-AB5F-B9420E6DEEA5}"/>
    <cellStyle name="Millares 9 2 4 4 3" xfId="24833" xr:uid="{6C4B343F-E38D-455D-9540-213092509454}"/>
    <cellStyle name="Millares 9 2 4 5" xfId="18107" xr:uid="{FF365EAE-B6FD-4A20-8343-A9A049A4AEDE}"/>
    <cellStyle name="Millares 9 2 4 5 2" xfId="27057" xr:uid="{90A39ACD-3D87-440E-BE96-18F66573AA39}"/>
    <cellStyle name="Millares 9 2 4 6" xfId="22584" xr:uid="{C280D218-95BD-4FFA-99EC-1DECF7832856}"/>
    <cellStyle name="Millares 9 2 5" xfId="13908" xr:uid="{5E46E709-0B0D-4BA1-9E96-54A4C7F278D1}"/>
    <cellStyle name="Millares 9 2 5 2" xfId="15025" xr:uid="{1B67FB79-0C4D-4B06-B6C6-B4CCE0ADBE8C}"/>
    <cellStyle name="Millares 9 2 5 2 2" xfId="17274" xr:uid="{D00C127D-27E5-4E71-9CF7-98458776F8AA}"/>
    <cellStyle name="Millares 9 2 5 2 2 2" xfId="21747" xr:uid="{C6AFBCE8-AC70-4A10-9678-47B38F6AAE1F}"/>
    <cellStyle name="Millares 9 2 5 2 2 2 2" xfId="30697" xr:uid="{7D0B7709-B42F-4009-A481-1E6BD989B231}"/>
    <cellStyle name="Millares 9 2 5 2 2 3" xfId="26224" xr:uid="{806247A4-653A-4DD6-8383-87DC1DE43D77}"/>
    <cellStyle name="Millares 9 2 5 2 3" xfId="19498" xr:uid="{47217BBB-263B-467E-A453-8FEDF8ABBBFD}"/>
    <cellStyle name="Millares 9 2 5 2 3 2" xfId="28448" xr:uid="{AFB0CDFE-CD19-482B-A674-422B334C386B}"/>
    <cellStyle name="Millares 9 2 5 2 4" xfId="23975" xr:uid="{C2C2363E-F643-42D4-A47E-134AE3300BDD}"/>
    <cellStyle name="Millares 9 2 5 3" xfId="16157" xr:uid="{C994203B-3516-4F63-B6B7-BE7ED1EA1997}"/>
    <cellStyle name="Millares 9 2 5 3 2" xfId="20630" xr:uid="{C56D7A7B-18DC-4848-B868-500504FF0886}"/>
    <cellStyle name="Millares 9 2 5 3 2 2" xfId="29580" xr:uid="{429C0F37-C4AB-4A32-867A-762514FC1170}"/>
    <cellStyle name="Millares 9 2 5 3 3" xfId="25107" xr:uid="{E54928F7-953A-44FE-9812-17C1F433A758}"/>
    <cellStyle name="Millares 9 2 5 4" xfId="18381" xr:uid="{5989D6A8-403A-42F6-8DDB-A44DCCD8C72A}"/>
    <cellStyle name="Millares 9 2 5 4 2" xfId="27331" xr:uid="{8108DE4C-769A-4950-ADF0-7BF54878A067}"/>
    <cellStyle name="Millares 9 2 5 5" xfId="22858" xr:uid="{FA2C6C75-3F29-4F6C-8607-000AB1E5B086}"/>
    <cellStyle name="Millares 9 2 6" xfId="14471" xr:uid="{A4344AF3-018A-4FB9-9F80-49BEF4476845}"/>
    <cellStyle name="Millares 9 2 6 2" xfId="16720" xr:uid="{64AC02F1-0BAD-48FE-A7C9-00C75C627CC0}"/>
    <cellStyle name="Millares 9 2 6 2 2" xfId="21193" xr:uid="{89FEA950-5ECE-454C-BB1F-CFB9F3296D9A}"/>
    <cellStyle name="Millares 9 2 6 2 2 2" xfId="30143" xr:uid="{81CD4645-5255-4D6D-8590-F23B1AA22AB5}"/>
    <cellStyle name="Millares 9 2 6 2 3" xfId="25670" xr:uid="{92183450-3D70-4E75-8566-1B749C4F0990}"/>
    <cellStyle name="Millares 9 2 6 3" xfId="18944" xr:uid="{6F7C1EBD-020C-4975-ABB9-9A68390C041E}"/>
    <cellStyle name="Millares 9 2 6 3 2" xfId="27894" xr:uid="{CF26B02C-3E86-4203-8CCC-8076A74B0565}"/>
    <cellStyle name="Millares 9 2 6 4" xfId="23421" xr:uid="{EC834694-2F9E-41B1-B3F6-AE1F410B5854}"/>
    <cellStyle name="Millares 9 2 7" xfId="15603" xr:uid="{837B860E-E291-4E4E-A417-7D5CED0742F2}"/>
    <cellStyle name="Millares 9 2 7 2" xfId="20076" xr:uid="{5B561CEC-B59E-4965-B13D-20B7FDE702F2}"/>
    <cellStyle name="Millares 9 2 7 2 2" xfId="29026" xr:uid="{B8111187-B373-43A8-8AFB-052A4121B517}"/>
    <cellStyle name="Millares 9 2 7 3" xfId="24553" xr:uid="{40E6881F-345B-4BBE-8A98-AC5033CF5EF8}"/>
    <cellStyle name="Millares 9 2 8" xfId="17827" xr:uid="{95DE238C-4DFA-4021-99E2-212B4A903E07}"/>
    <cellStyle name="Millares 9 2 8 2" xfId="26777" xr:uid="{A150EF51-E8FF-41ED-99EC-C346705136D6}"/>
    <cellStyle name="Millares 9 2 9" xfId="22304" xr:uid="{69071496-70D1-4E3B-A3B4-32BAAA4C63E3}"/>
    <cellStyle name="Millares 9 3" xfId="13404" xr:uid="{D8BC042B-8C12-41E3-94A6-A029E0E7A2E7}"/>
    <cellStyle name="Millares 9 3 2" xfId="13544" xr:uid="{115629B8-1BC5-48BE-BA21-B4C62F2D35C2}"/>
    <cellStyle name="Millares 9 3 2 2" xfId="13824" xr:uid="{3DDA5E11-7547-4BCA-A9C7-A120FF2FB233}"/>
    <cellStyle name="Millares 9 3 2 2 2" xfId="14378" xr:uid="{72879B72-6591-47F5-8263-2CBC133B49ED}"/>
    <cellStyle name="Millares 9 3 2 2 2 2" xfId="15495" xr:uid="{6CD12DE5-38EE-47ED-AADD-CA3869F14D3B}"/>
    <cellStyle name="Millares 9 3 2 2 2 2 2" xfId="17744" xr:uid="{4DC718EA-B9A5-4E6B-8E49-940961DD9BFC}"/>
    <cellStyle name="Millares 9 3 2 2 2 2 2 2" xfId="22217" xr:uid="{3D79E26B-475B-48D5-B1C7-49F222EE6634}"/>
    <cellStyle name="Millares 9 3 2 2 2 2 2 2 2" xfId="31167" xr:uid="{C830AD7E-3232-4420-A91C-2EF3A3522130}"/>
    <cellStyle name="Millares 9 3 2 2 2 2 2 3" xfId="26694" xr:uid="{0C2BB360-03AA-4556-A193-795B53877AD3}"/>
    <cellStyle name="Millares 9 3 2 2 2 2 3" xfId="19968" xr:uid="{E78E8152-6E9C-4B22-A42F-0CCAEC5E3CF6}"/>
    <cellStyle name="Millares 9 3 2 2 2 2 3 2" xfId="28918" xr:uid="{5F933B48-43B9-418E-84DE-7E81C744EC5B}"/>
    <cellStyle name="Millares 9 3 2 2 2 2 4" xfId="24445" xr:uid="{99A6FDA1-39FD-4E1D-81FC-6461599BEA0D}"/>
    <cellStyle name="Millares 9 3 2 2 2 3" xfId="16627" xr:uid="{713733F3-0A98-402B-B37A-8DE9A8772A05}"/>
    <cellStyle name="Millares 9 3 2 2 2 3 2" xfId="21100" xr:uid="{B4EA05A5-DE15-43E9-9D1A-3778DED8D58D}"/>
    <cellStyle name="Millares 9 3 2 2 2 3 2 2" xfId="30050" xr:uid="{0016FAFA-4C0E-48B1-96B6-6E41FFD447C1}"/>
    <cellStyle name="Millares 9 3 2 2 2 3 3" xfId="25577" xr:uid="{3C586CF3-BB8A-4C20-8430-07DC5FE44DE5}"/>
    <cellStyle name="Millares 9 3 2 2 2 4" xfId="18851" xr:uid="{E113DA6B-EFAF-4DA6-9424-DE4BC700BA63}"/>
    <cellStyle name="Millares 9 3 2 2 2 4 2" xfId="27801" xr:uid="{5705EF03-B8E5-48D6-8D62-CEC3378953A8}"/>
    <cellStyle name="Millares 9 3 2 2 2 5" xfId="23328" xr:uid="{B4A42C6B-186E-4C84-8D08-AB2EA0AF8979}"/>
    <cellStyle name="Millares 9 3 2 2 3" xfId="14941" xr:uid="{BA0D32A7-C1C2-4461-8965-813BFCC63CFF}"/>
    <cellStyle name="Millares 9 3 2 2 3 2" xfId="17190" xr:uid="{C6A5E355-82F2-4863-A152-5494A5396882}"/>
    <cellStyle name="Millares 9 3 2 2 3 2 2" xfId="21663" xr:uid="{365D8594-5C91-4A57-B5BC-07B2E392FC04}"/>
    <cellStyle name="Millares 9 3 2 2 3 2 2 2" xfId="30613" xr:uid="{752E02B6-468B-4149-A954-98D423355A08}"/>
    <cellStyle name="Millares 9 3 2 2 3 2 3" xfId="26140" xr:uid="{24608908-C792-4394-A3E2-4CAC22F0C33D}"/>
    <cellStyle name="Millares 9 3 2 2 3 3" xfId="19414" xr:uid="{594E6151-EA69-4662-B63E-8562FA50CB42}"/>
    <cellStyle name="Millares 9 3 2 2 3 3 2" xfId="28364" xr:uid="{899166EC-E73F-445A-AAEC-9167C7A214FE}"/>
    <cellStyle name="Millares 9 3 2 2 3 4" xfId="23891" xr:uid="{6B16C32B-BC06-4388-9FFD-AB5D8C75C91B}"/>
    <cellStyle name="Millares 9 3 2 2 4" xfId="16073" xr:uid="{CB1F2E3D-EFA0-4B6D-A6BE-861C47DA79DA}"/>
    <cellStyle name="Millares 9 3 2 2 4 2" xfId="20546" xr:uid="{61FA4014-8D51-4C9F-BDAB-82B24EBBB5A4}"/>
    <cellStyle name="Millares 9 3 2 2 4 2 2" xfId="29496" xr:uid="{9D889B79-BD9D-49F8-B078-3300540D465C}"/>
    <cellStyle name="Millares 9 3 2 2 4 3" xfId="25023" xr:uid="{14FF0532-A8FD-4ACF-BE75-71E689B8734B}"/>
    <cellStyle name="Millares 9 3 2 2 5" xfId="18297" xr:uid="{D48AED0E-58CC-4F2B-9A2C-1DA9AF0ED2E5}"/>
    <cellStyle name="Millares 9 3 2 2 5 2" xfId="27247" xr:uid="{A58BF751-EA64-40D7-98BF-2B4A14484C94}"/>
    <cellStyle name="Millares 9 3 2 2 6" xfId="22774" xr:uid="{E5E98E58-1360-4308-B50B-841DF3F6ADF5}"/>
    <cellStyle name="Millares 9 3 2 3" xfId="14098" xr:uid="{67C93B6A-C941-4C9D-96E2-B49ACB288633}"/>
    <cellStyle name="Millares 9 3 2 3 2" xfId="15215" xr:uid="{95153C02-E28D-4AA5-8C15-B103059FCED1}"/>
    <cellStyle name="Millares 9 3 2 3 2 2" xfId="17464" xr:uid="{3A06EF90-F0CC-4BCE-B8DB-E3BC502F36F9}"/>
    <cellStyle name="Millares 9 3 2 3 2 2 2" xfId="21937" xr:uid="{EA8E7B7A-9B60-45F4-836D-2BA59B7568F3}"/>
    <cellStyle name="Millares 9 3 2 3 2 2 2 2" xfId="30887" xr:uid="{E86CC179-FC3D-4542-9958-A805576DD544}"/>
    <cellStyle name="Millares 9 3 2 3 2 2 3" xfId="26414" xr:uid="{345266ED-67CF-4A4A-9124-4AD99860A77D}"/>
    <cellStyle name="Millares 9 3 2 3 2 3" xfId="19688" xr:uid="{70ECF0F7-3AE4-4AD7-B39A-5121BDC39B28}"/>
    <cellStyle name="Millares 9 3 2 3 2 3 2" xfId="28638" xr:uid="{8B8A848D-49B2-411F-9761-012274148335}"/>
    <cellStyle name="Millares 9 3 2 3 2 4" xfId="24165" xr:uid="{1B4A822C-1EEC-45FC-BFC5-24B13ECA9952}"/>
    <cellStyle name="Millares 9 3 2 3 3" xfId="16347" xr:uid="{14EE3870-8A1E-4FE8-9CFE-C4C2E3B911DD}"/>
    <cellStyle name="Millares 9 3 2 3 3 2" xfId="20820" xr:uid="{4041F539-72F4-4913-950E-0A20E009B61C}"/>
    <cellStyle name="Millares 9 3 2 3 3 2 2" xfId="29770" xr:uid="{DC8C32C8-9DE4-4652-B594-13C78C5BA7BA}"/>
    <cellStyle name="Millares 9 3 2 3 3 3" xfId="25297" xr:uid="{D231BBA1-AD4B-47DE-B2DA-CFC7CD698356}"/>
    <cellStyle name="Millares 9 3 2 3 4" xfId="18571" xr:uid="{32246CCE-9B53-4610-8D82-2677DA8C93C7}"/>
    <cellStyle name="Millares 9 3 2 3 4 2" xfId="27521" xr:uid="{939FAACA-F18D-425B-AA90-08FF5C1C44B2}"/>
    <cellStyle name="Millares 9 3 2 3 5" xfId="23048" xr:uid="{05A30AF5-909F-4433-9E0E-59E28F2EAA10}"/>
    <cellStyle name="Millares 9 3 2 4" xfId="14661" xr:uid="{AC5579BA-BDFC-4596-81A0-E5A8CF5784C0}"/>
    <cellStyle name="Millares 9 3 2 4 2" xfId="16910" xr:uid="{8300FE2F-A4FD-4A00-AF6D-EDEBF47B1182}"/>
    <cellStyle name="Millares 9 3 2 4 2 2" xfId="21383" xr:uid="{11DF31E6-D65E-457C-A27B-946488902291}"/>
    <cellStyle name="Millares 9 3 2 4 2 2 2" xfId="30333" xr:uid="{7AE234E7-B25B-431B-8036-865D4524A7D2}"/>
    <cellStyle name="Millares 9 3 2 4 2 3" xfId="25860" xr:uid="{99B231BD-64FF-4237-ADF5-092B8F67593E}"/>
    <cellStyle name="Millares 9 3 2 4 3" xfId="19134" xr:uid="{53EB59ED-1152-4498-BE93-CCBE004410FD}"/>
    <cellStyle name="Millares 9 3 2 4 3 2" xfId="28084" xr:uid="{B5E2F821-BD65-4D56-BD4C-88D641649B48}"/>
    <cellStyle name="Millares 9 3 2 4 4" xfId="23611" xr:uid="{EB0913A4-CF28-4C7D-A00C-6884FF38CF7D}"/>
    <cellStyle name="Millares 9 3 2 5" xfId="15793" xr:uid="{8BB59956-85EA-4E1D-8797-04183AA0CE10}"/>
    <cellStyle name="Millares 9 3 2 5 2" xfId="20266" xr:uid="{A354FD59-CCD7-4C80-888C-EE3E021E42A8}"/>
    <cellStyle name="Millares 9 3 2 5 2 2" xfId="29216" xr:uid="{04C8B601-D8BC-4187-8E68-E906B71B5AFB}"/>
    <cellStyle name="Millares 9 3 2 5 3" xfId="24743" xr:uid="{F571FECE-D752-4245-9388-55C6BE738944}"/>
    <cellStyle name="Millares 9 3 2 6" xfId="18017" xr:uid="{EB595E05-F8CA-46DF-A6B8-2C76742B34F6}"/>
    <cellStyle name="Millares 9 3 2 6 2" xfId="26967" xr:uid="{EDB9C99D-ED65-4943-A6EC-225A9C9D9A82}"/>
    <cellStyle name="Millares 9 3 2 7" xfId="22494" xr:uid="{C651D0AF-5072-429B-8586-21E6A113EF2B}"/>
    <cellStyle name="Millares 9 3 3" xfId="13684" xr:uid="{D2C75ED8-E3AF-4D8A-8D4F-0F09ADB15EC5}"/>
    <cellStyle name="Millares 9 3 3 2" xfId="14238" xr:uid="{646B95C4-D804-42E0-8465-D27110DED771}"/>
    <cellStyle name="Millares 9 3 3 2 2" xfId="15355" xr:uid="{00899E0C-2C48-4C21-B828-4B7EC554436D}"/>
    <cellStyle name="Millares 9 3 3 2 2 2" xfId="17604" xr:uid="{44AF7B62-A649-42D9-A60B-925C7AAFA5C1}"/>
    <cellStyle name="Millares 9 3 3 2 2 2 2" xfId="22077" xr:uid="{1BF6733B-EF19-433F-8C06-79C2F7EAA110}"/>
    <cellStyle name="Millares 9 3 3 2 2 2 2 2" xfId="31027" xr:uid="{77C2F8E6-AEF9-4EAC-B6AF-6EF55EFDDAAB}"/>
    <cellStyle name="Millares 9 3 3 2 2 2 3" xfId="26554" xr:uid="{BCD0A9D8-3EBD-425F-9223-09C5B5A273F0}"/>
    <cellStyle name="Millares 9 3 3 2 2 3" xfId="19828" xr:uid="{FC12DD07-821C-456F-8163-1C7CF74B14B6}"/>
    <cellStyle name="Millares 9 3 3 2 2 3 2" xfId="28778" xr:uid="{CDF33E7F-1C26-4A1E-AB9A-88255B101D41}"/>
    <cellStyle name="Millares 9 3 3 2 2 4" xfId="24305" xr:uid="{D29371D7-9CBB-4C25-9AC3-64E99889A209}"/>
    <cellStyle name="Millares 9 3 3 2 3" xfId="16487" xr:uid="{75E2E1DF-BE7C-4946-9342-449A69171B82}"/>
    <cellStyle name="Millares 9 3 3 2 3 2" xfId="20960" xr:uid="{6D77FF01-4307-4C52-9499-295A8DE59D3F}"/>
    <cellStyle name="Millares 9 3 3 2 3 2 2" xfId="29910" xr:uid="{B20AFA8E-1B31-4712-8B48-02D8953E4357}"/>
    <cellStyle name="Millares 9 3 3 2 3 3" xfId="25437" xr:uid="{D8C6BB5B-EC41-4C64-802D-9F9CD63DA5A5}"/>
    <cellStyle name="Millares 9 3 3 2 4" xfId="18711" xr:uid="{8831D08C-2DC9-4C57-ACF5-FB48B91C117A}"/>
    <cellStyle name="Millares 9 3 3 2 4 2" xfId="27661" xr:uid="{9B780484-1E91-41FA-BFD8-92F14F2500D5}"/>
    <cellStyle name="Millares 9 3 3 2 5" xfId="23188" xr:uid="{F493CFA6-BA9A-47BA-9CAA-00333C48E302}"/>
    <cellStyle name="Millares 9 3 3 3" xfId="14801" xr:uid="{EA214E73-DD2E-4C34-9CF1-39B0D2F9BCE1}"/>
    <cellStyle name="Millares 9 3 3 3 2" xfId="17050" xr:uid="{8A924B23-0027-4FA1-8E1C-3C2D17998F56}"/>
    <cellStyle name="Millares 9 3 3 3 2 2" xfId="21523" xr:uid="{8D17D18C-7F79-4301-A9F1-3FAD0A35C889}"/>
    <cellStyle name="Millares 9 3 3 3 2 2 2" xfId="30473" xr:uid="{4B0019A4-B975-49C2-BE50-D2E63C5B40FB}"/>
    <cellStyle name="Millares 9 3 3 3 2 3" xfId="26000" xr:uid="{0C0344C6-FDCB-40C8-BF54-DF647AB354DB}"/>
    <cellStyle name="Millares 9 3 3 3 3" xfId="19274" xr:uid="{12516D52-C346-41C5-8414-21798EFDA532}"/>
    <cellStyle name="Millares 9 3 3 3 3 2" xfId="28224" xr:uid="{458A438C-250D-43A4-8423-6113DD3B3BA8}"/>
    <cellStyle name="Millares 9 3 3 3 4" xfId="23751" xr:uid="{3468B36C-431E-4348-B195-85DD6E7CEC7A}"/>
    <cellStyle name="Millares 9 3 3 4" xfId="15933" xr:uid="{A34DD282-6643-4D88-9668-12C7609129A3}"/>
    <cellStyle name="Millares 9 3 3 4 2" xfId="20406" xr:uid="{C054C87E-49DF-45AE-B896-4ECE07132FF9}"/>
    <cellStyle name="Millares 9 3 3 4 2 2" xfId="29356" xr:uid="{AE3051A2-B850-4CC7-B8B6-98B93FBC4E1A}"/>
    <cellStyle name="Millares 9 3 3 4 3" xfId="24883" xr:uid="{36416F96-6393-4C6B-BC67-A74574A7D00F}"/>
    <cellStyle name="Millares 9 3 3 5" xfId="18157" xr:uid="{3F6DA4ED-9489-4AFC-B9B3-DD222412B025}"/>
    <cellStyle name="Millares 9 3 3 5 2" xfId="27107" xr:uid="{ACA54CC5-398F-4C28-89BC-D24234B5BB10}"/>
    <cellStyle name="Millares 9 3 3 6" xfId="22634" xr:uid="{8A3E7522-54D8-4AB5-AC40-A0B3F18B4815}"/>
    <cellStyle name="Millares 9 3 4" xfId="13958" xr:uid="{9B9D83DD-A99C-4C87-BBD2-1CB3B9FFEEBB}"/>
    <cellStyle name="Millares 9 3 4 2" xfId="15075" xr:uid="{B0AFE8D5-7431-4FCC-9FB1-7ADA6B1D6F57}"/>
    <cellStyle name="Millares 9 3 4 2 2" xfId="17324" xr:uid="{A09348B3-D4D2-40E9-B021-76C692297F88}"/>
    <cellStyle name="Millares 9 3 4 2 2 2" xfId="21797" xr:uid="{AD1F5BA3-DBCB-42BD-B937-94FD9557013C}"/>
    <cellStyle name="Millares 9 3 4 2 2 2 2" xfId="30747" xr:uid="{8DA13E19-AB43-45F3-A96F-C5CD954046F8}"/>
    <cellStyle name="Millares 9 3 4 2 2 3" xfId="26274" xr:uid="{D2672C00-F6B1-4B71-BD6D-B801C024E964}"/>
    <cellStyle name="Millares 9 3 4 2 3" xfId="19548" xr:uid="{1343ECB7-93C4-4366-A416-3BE56DA14F88}"/>
    <cellStyle name="Millares 9 3 4 2 3 2" xfId="28498" xr:uid="{670C4CC2-FF23-4EBD-A6C9-6281F5587562}"/>
    <cellStyle name="Millares 9 3 4 2 4" xfId="24025" xr:uid="{A8C2DBC4-D471-41F7-BB2C-9500958A590C}"/>
    <cellStyle name="Millares 9 3 4 3" xfId="16207" xr:uid="{16740D64-6BB9-4BE3-B845-3ECC3CFD9D61}"/>
    <cellStyle name="Millares 9 3 4 3 2" xfId="20680" xr:uid="{A643993C-763A-462C-BC89-2DF924070F3F}"/>
    <cellStyle name="Millares 9 3 4 3 2 2" xfId="29630" xr:uid="{7F981D39-495F-4F48-868E-71D39B7710D1}"/>
    <cellStyle name="Millares 9 3 4 3 3" xfId="25157" xr:uid="{37007EE7-31C3-4353-BF1F-426CDB6975A0}"/>
    <cellStyle name="Millares 9 3 4 4" xfId="18431" xr:uid="{05350B6F-241E-4E33-9F76-EAB3F2EC0F8E}"/>
    <cellStyle name="Millares 9 3 4 4 2" xfId="27381" xr:uid="{A75C732C-CA68-42CC-BF28-D7478A9AF94B}"/>
    <cellStyle name="Millares 9 3 4 5" xfId="22908" xr:uid="{5947E113-F9ED-4470-9FBF-9DB3FC0C59DE}"/>
    <cellStyle name="Millares 9 3 5" xfId="14521" xr:uid="{3A7A16A1-1ABF-449E-9C75-34ECB683C867}"/>
    <cellStyle name="Millares 9 3 5 2" xfId="16770" xr:uid="{AA47CEF1-7267-4214-92A9-33F7AB6DDDBB}"/>
    <cellStyle name="Millares 9 3 5 2 2" xfId="21243" xr:uid="{4D25DB52-DAF4-4DEB-A0FB-037841C426DD}"/>
    <cellStyle name="Millares 9 3 5 2 2 2" xfId="30193" xr:uid="{8D7D7B95-CE19-4A89-B2F6-B5CFFC540FE8}"/>
    <cellStyle name="Millares 9 3 5 2 3" xfId="25720" xr:uid="{305AEB81-E38F-414F-90D4-5CBD8BE3CD8D}"/>
    <cellStyle name="Millares 9 3 5 3" xfId="18994" xr:uid="{4BC226B8-C566-4DE6-8D59-0838D4B20699}"/>
    <cellStyle name="Millares 9 3 5 3 2" xfId="27944" xr:uid="{38E57F3D-9B8E-4047-BB72-E47D3DAB265B}"/>
    <cellStyle name="Millares 9 3 5 4" xfId="23471" xr:uid="{B08299E2-0AA2-4814-878E-331F96952F26}"/>
    <cellStyle name="Millares 9 3 6" xfId="15653" xr:uid="{8F064FAC-BDAD-4E24-BDF9-19ABAC0B77D5}"/>
    <cellStyle name="Millares 9 3 6 2" xfId="20126" xr:uid="{F9322141-1D4D-490C-9B4A-589E0347BD45}"/>
    <cellStyle name="Millares 9 3 6 2 2" xfId="29076" xr:uid="{D24D7B33-B002-4AA8-A409-09B6AC579D92}"/>
    <cellStyle name="Millares 9 3 6 3" xfId="24603" xr:uid="{DB76379B-4179-46BB-BD4A-2986BE62A05F}"/>
    <cellStyle name="Millares 9 3 7" xfId="17877" xr:uid="{554788DD-EA55-486A-97F3-58D9481407F9}"/>
    <cellStyle name="Millares 9 3 7 2" xfId="26827" xr:uid="{52FD540B-BBB1-40B7-959E-38A9D429EA99}"/>
    <cellStyle name="Millares 9 3 8" xfId="22354" xr:uid="{4768D0AA-43F4-4CA2-BFAF-C40029FA7AEC}"/>
    <cellStyle name="Millares 9 4" xfId="13477" xr:uid="{5461F03E-5C36-4216-8B0C-475498005EE1}"/>
    <cellStyle name="Millares 9 4 2" xfId="13757" xr:uid="{2D6FC622-8D15-4335-8FC1-28911C3FC16F}"/>
    <cellStyle name="Millares 9 4 2 2" xfId="14311" xr:uid="{4A839B74-B37C-4AE4-8404-8D02776986CE}"/>
    <cellStyle name="Millares 9 4 2 2 2" xfId="15428" xr:uid="{221B5AA7-5E08-4CFB-9233-8F420BC6DCA5}"/>
    <cellStyle name="Millares 9 4 2 2 2 2" xfId="17677" xr:uid="{6A623331-39C7-4B9E-9CFA-0BF4409FD08D}"/>
    <cellStyle name="Millares 9 4 2 2 2 2 2" xfId="22150" xr:uid="{9F78460F-5145-41AE-9507-8798EF2BB69A}"/>
    <cellStyle name="Millares 9 4 2 2 2 2 2 2" xfId="31100" xr:uid="{AAEA4916-5024-47E7-A265-45D53495BE82}"/>
    <cellStyle name="Millares 9 4 2 2 2 2 3" xfId="26627" xr:uid="{7DAB04D4-AF73-474A-9381-D7B2D0CB08F6}"/>
    <cellStyle name="Millares 9 4 2 2 2 3" xfId="19901" xr:uid="{5DA0AABB-922C-4ED8-97C1-9E2BEFE2007F}"/>
    <cellStyle name="Millares 9 4 2 2 2 3 2" xfId="28851" xr:uid="{E010D3F1-4724-4EE6-9DAD-9AE9B5376DC1}"/>
    <cellStyle name="Millares 9 4 2 2 2 4" xfId="24378" xr:uid="{9FFDAAEE-898F-4AC9-97A8-0A70CC0F5D79}"/>
    <cellStyle name="Millares 9 4 2 2 3" xfId="16560" xr:uid="{8EE16BD9-DD5F-4231-A25C-95F70B4B4DE2}"/>
    <cellStyle name="Millares 9 4 2 2 3 2" xfId="21033" xr:uid="{178069DF-937B-4E91-A6D6-8C1A14CFA346}"/>
    <cellStyle name="Millares 9 4 2 2 3 2 2" xfId="29983" xr:uid="{51189609-3C58-41B4-89DA-33F2B56EAECB}"/>
    <cellStyle name="Millares 9 4 2 2 3 3" xfId="25510" xr:uid="{605637A3-A736-4C74-9277-E2CC1EC0D23A}"/>
    <cellStyle name="Millares 9 4 2 2 4" xfId="18784" xr:uid="{F62018F0-78F0-4BFF-B4F1-FE70BF0F13BB}"/>
    <cellStyle name="Millares 9 4 2 2 4 2" xfId="27734" xr:uid="{0162F1D2-6F24-4E85-91A0-6301F5BDDCCE}"/>
    <cellStyle name="Millares 9 4 2 2 5" xfId="23261" xr:uid="{7FCB710E-4D36-43FC-80D4-5AF72E8CBB12}"/>
    <cellStyle name="Millares 9 4 2 3" xfId="14874" xr:uid="{788B05FD-3476-4069-BAE4-87AB7BBEEEF8}"/>
    <cellStyle name="Millares 9 4 2 3 2" xfId="17123" xr:uid="{48DED50E-D724-4792-B052-D4605CADC0D1}"/>
    <cellStyle name="Millares 9 4 2 3 2 2" xfId="21596" xr:uid="{BA615941-1413-443A-B863-3236A336F730}"/>
    <cellStyle name="Millares 9 4 2 3 2 2 2" xfId="30546" xr:uid="{32E5E80E-D59B-4B23-8AF4-BB82E6C3B8AA}"/>
    <cellStyle name="Millares 9 4 2 3 2 3" xfId="26073" xr:uid="{D54869C0-4CAD-42B1-BA54-308EC6EFA3BD}"/>
    <cellStyle name="Millares 9 4 2 3 3" xfId="19347" xr:uid="{73E5AE6F-4E87-4CDC-A620-E45CDB4D85CE}"/>
    <cellStyle name="Millares 9 4 2 3 3 2" xfId="28297" xr:uid="{8F380452-120F-4D2F-A8C8-FBD5AA4E5108}"/>
    <cellStyle name="Millares 9 4 2 3 4" xfId="23824" xr:uid="{32B2D937-D9A4-459A-BD27-198E1806F0CB}"/>
    <cellStyle name="Millares 9 4 2 4" xfId="16006" xr:uid="{6C137E9F-56A1-4D92-827D-D1D7BC02826E}"/>
    <cellStyle name="Millares 9 4 2 4 2" xfId="20479" xr:uid="{E5D5243F-9D23-4739-8875-2DF8B32197BC}"/>
    <cellStyle name="Millares 9 4 2 4 2 2" xfId="29429" xr:uid="{8402A2A6-DAD3-4647-9A22-62C378EF41B5}"/>
    <cellStyle name="Millares 9 4 2 4 3" xfId="24956" xr:uid="{F2F74370-4680-4352-81FF-342E79476103}"/>
    <cellStyle name="Millares 9 4 2 5" xfId="18230" xr:uid="{7F361EFC-002B-49DB-ACF1-5A58C9F34DEE}"/>
    <cellStyle name="Millares 9 4 2 5 2" xfId="27180" xr:uid="{BAB37FFC-7C18-4705-BE1E-114555AB8FEA}"/>
    <cellStyle name="Millares 9 4 2 6" xfId="22707" xr:uid="{277B060F-A67E-444E-9DF9-F1210BD3DE28}"/>
    <cellStyle name="Millares 9 4 3" xfId="14031" xr:uid="{7060C417-D7D0-4EDB-8F15-E35180785732}"/>
    <cellStyle name="Millares 9 4 3 2" xfId="15148" xr:uid="{D4C4414D-1558-46E4-A24B-AC3B6D183F60}"/>
    <cellStyle name="Millares 9 4 3 2 2" xfId="17397" xr:uid="{DD36D9E4-139D-41A4-B3C5-0FC67D24C151}"/>
    <cellStyle name="Millares 9 4 3 2 2 2" xfId="21870" xr:uid="{1ED8684F-A154-4015-AAB2-E35C18CF33F5}"/>
    <cellStyle name="Millares 9 4 3 2 2 2 2" xfId="30820" xr:uid="{B1D208D2-EF03-471A-AEDC-762D8819CE2B}"/>
    <cellStyle name="Millares 9 4 3 2 2 3" xfId="26347" xr:uid="{B4448FAF-4A07-4434-9FC5-479EDFCA896C}"/>
    <cellStyle name="Millares 9 4 3 2 3" xfId="19621" xr:uid="{C7E0FBA9-A3BF-4206-BE33-C6CC397EE797}"/>
    <cellStyle name="Millares 9 4 3 2 3 2" xfId="28571" xr:uid="{C7525C25-B763-4C23-965E-003F6F6E0AEC}"/>
    <cellStyle name="Millares 9 4 3 2 4" xfId="24098" xr:uid="{153D1BEB-97DC-40DC-B398-2D02CA95387C}"/>
    <cellStyle name="Millares 9 4 3 3" xfId="16280" xr:uid="{F06E01A9-80A6-4088-8DEF-263CFEC530E9}"/>
    <cellStyle name="Millares 9 4 3 3 2" xfId="20753" xr:uid="{60DC5D43-0EBF-4EB5-AF04-06B69725CDE3}"/>
    <cellStyle name="Millares 9 4 3 3 2 2" xfId="29703" xr:uid="{96B78D01-9C5A-4657-92A5-071B317C17C3}"/>
    <cellStyle name="Millares 9 4 3 3 3" xfId="25230" xr:uid="{34FA14FE-E6ED-45AF-81EA-262CEA1DFD0E}"/>
    <cellStyle name="Millares 9 4 3 4" xfId="18504" xr:uid="{345E3EDE-ACA5-43C7-A044-94E718520DB8}"/>
    <cellStyle name="Millares 9 4 3 4 2" xfId="27454" xr:uid="{B9C678DD-39BF-4599-8004-FB72897BAE82}"/>
    <cellStyle name="Millares 9 4 3 5" xfId="22981" xr:uid="{D5FE9B4B-3872-4785-8641-EB0B56FB5303}"/>
    <cellStyle name="Millares 9 4 4" xfId="14594" xr:uid="{8ADB9FB7-3168-41D9-8A2E-1F0F287FBB02}"/>
    <cellStyle name="Millares 9 4 4 2" xfId="16843" xr:uid="{8200A447-E7BD-488E-A8CB-A455F4118209}"/>
    <cellStyle name="Millares 9 4 4 2 2" xfId="21316" xr:uid="{B80EB811-0FCA-40EA-805F-A643C8111414}"/>
    <cellStyle name="Millares 9 4 4 2 2 2" xfId="30266" xr:uid="{7E5D3C74-9139-48DF-9673-8CB41630ADED}"/>
    <cellStyle name="Millares 9 4 4 2 3" xfId="25793" xr:uid="{356A8FEA-63EE-4808-82DF-48F9D668612E}"/>
    <cellStyle name="Millares 9 4 4 3" xfId="19067" xr:uid="{6C79B601-32FB-4D4D-B583-0C973694E2A6}"/>
    <cellStyle name="Millares 9 4 4 3 2" xfId="28017" xr:uid="{DED19123-27E2-4F6D-ACB8-46E85EC69BBC}"/>
    <cellStyle name="Millares 9 4 4 4" xfId="23544" xr:uid="{AF6B2F61-A5DF-465B-8CEC-EA7547AD6DC8}"/>
    <cellStyle name="Millares 9 4 5" xfId="15726" xr:uid="{4EDC955A-4C2B-45CF-9677-DC273E11ABB5}"/>
    <cellStyle name="Millares 9 4 5 2" xfId="20199" xr:uid="{4BB4CB80-3568-4BD2-AF6D-B347296F6476}"/>
    <cellStyle name="Millares 9 4 5 2 2" xfId="29149" xr:uid="{EAE481A9-0F76-419A-8217-CFAB46659CD5}"/>
    <cellStyle name="Millares 9 4 5 3" xfId="24676" xr:uid="{DE77A675-4857-424E-90B4-175CF9C3D066}"/>
    <cellStyle name="Millares 9 4 6" xfId="17950" xr:uid="{2D75EB83-5220-4BE1-B2C7-7B5DE2FB79CB}"/>
    <cellStyle name="Millares 9 4 6 2" xfId="26900" xr:uid="{2D45EAF4-2609-4841-9E03-077608418574}"/>
    <cellStyle name="Millares 9 4 7" xfId="22427" xr:uid="{272ACD45-D797-4B2A-A86D-A056DD615C1F}"/>
    <cellStyle name="Millares 9 5" xfId="13617" xr:uid="{99D1ADE9-D484-425A-B31B-B6F3806CBECB}"/>
    <cellStyle name="Millares 9 5 2" xfId="14171" xr:uid="{789A9871-05A6-4CA1-8D95-F62DE28A2682}"/>
    <cellStyle name="Millares 9 5 2 2" xfId="15288" xr:uid="{6065EDBD-C89A-431F-BB97-C79A0EB2D999}"/>
    <cellStyle name="Millares 9 5 2 2 2" xfId="17537" xr:uid="{59B0BCFA-89A5-45F5-A372-4BD9084C55AF}"/>
    <cellStyle name="Millares 9 5 2 2 2 2" xfId="22010" xr:uid="{FDB9B661-6232-4227-BEE1-45B75F30C453}"/>
    <cellStyle name="Millares 9 5 2 2 2 2 2" xfId="30960" xr:uid="{3D7B1A5A-E011-402F-9577-B17E389CAA0C}"/>
    <cellStyle name="Millares 9 5 2 2 2 3" xfId="26487" xr:uid="{7546D365-2A81-4FFF-B644-3D705DB71A06}"/>
    <cellStyle name="Millares 9 5 2 2 3" xfId="19761" xr:uid="{C2F823BB-5E46-462F-9D89-904EFB772EF7}"/>
    <cellStyle name="Millares 9 5 2 2 3 2" xfId="28711" xr:uid="{37EF1AB9-245F-4742-A303-7BC051F7FB3B}"/>
    <cellStyle name="Millares 9 5 2 2 4" xfId="24238" xr:uid="{94763CAB-2928-49D3-95AC-0B3937E8244E}"/>
    <cellStyle name="Millares 9 5 2 3" xfId="16420" xr:uid="{07C6F8A1-3028-42D6-864D-4698FB55FEE8}"/>
    <cellStyle name="Millares 9 5 2 3 2" xfId="20893" xr:uid="{5FB420C2-C421-48E2-832F-603F70C0EA52}"/>
    <cellStyle name="Millares 9 5 2 3 2 2" xfId="29843" xr:uid="{F73AB225-55A9-49BE-87A0-4C97DC7A2E42}"/>
    <cellStyle name="Millares 9 5 2 3 3" xfId="25370" xr:uid="{D32B40FD-CEF8-434A-882B-1BC9AD269023}"/>
    <cellStyle name="Millares 9 5 2 4" xfId="18644" xr:uid="{6650CFC3-1D2B-4612-B618-4EEE8B0A7478}"/>
    <cellStyle name="Millares 9 5 2 4 2" xfId="27594" xr:uid="{5D31D14B-EBC6-4452-AADB-0468EA0DA7E6}"/>
    <cellStyle name="Millares 9 5 2 5" xfId="23121" xr:uid="{6BB35CFC-99A2-4115-B5FF-D3F3B22C3A4A}"/>
    <cellStyle name="Millares 9 5 3" xfId="14734" xr:uid="{DABC9FFB-B069-41BD-BD69-2BBEAA75B044}"/>
    <cellStyle name="Millares 9 5 3 2" xfId="16983" xr:uid="{94DF4B07-1406-47B1-875B-5A6477A75379}"/>
    <cellStyle name="Millares 9 5 3 2 2" xfId="21456" xr:uid="{52D729F0-55EE-4C3D-A411-F5F3D019808C}"/>
    <cellStyle name="Millares 9 5 3 2 2 2" xfId="30406" xr:uid="{F5AA01DB-55BE-4C53-8849-541906FC233D}"/>
    <cellStyle name="Millares 9 5 3 2 3" xfId="25933" xr:uid="{DD2F3113-4DD5-4782-AE20-458C319EAF45}"/>
    <cellStyle name="Millares 9 5 3 3" xfId="19207" xr:uid="{5A15F3B4-8CC9-4516-BC6B-3EFBF0B6ECB6}"/>
    <cellStyle name="Millares 9 5 3 3 2" xfId="28157" xr:uid="{0022DC91-DE28-46A7-8E5B-8B961A10727C}"/>
    <cellStyle name="Millares 9 5 3 4" xfId="23684" xr:uid="{FE397C24-8351-4D3D-B226-16B5B88F8799}"/>
    <cellStyle name="Millares 9 5 4" xfId="15866" xr:uid="{7F256D41-FB4C-4283-AE4E-E3DB05D19F84}"/>
    <cellStyle name="Millares 9 5 4 2" xfId="20339" xr:uid="{3CF2BE20-E127-466A-89CB-D4BFFFA9A8B6}"/>
    <cellStyle name="Millares 9 5 4 2 2" xfId="29289" xr:uid="{1D3CED7E-03A1-4BA7-904D-DA0F176D82E6}"/>
    <cellStyle name="Millares 9 5 4 3" xfId="24816" xr:uid="{2F42545D-2968-4B59-94F4-E34DB0A948A8}"/>
    <cellStyle name="Millares 9 5 5" xfId="18090" xr:uid="{9964432F-8D2C-4253-A2C7-E97E96AA9111}"/>
    <cellStyle name="Millares 9 5 5 2" xfId="27040" xr:uid="{84562569-F891-4F3B-824A-9B7778E21095}"/>
    <cellStyle name="Millares 9 5 6" xfId="22567" xr:uid="{2A918CBB-B957-410A-8ABC-59A8F5F0E429}"/>
    <cellStyle name="Millares 9 6" xfId="13897" xr:uid="{13501975-2089-4469-9E9D-96576EDE80A9}"/>
    <cellStyle name="Millares 9 6 2" xfId="15014" xr:uid="{3FAC1DED-91B3-406C-8853-3E824CFC59B8}"/>
    <cellStyle name="Millares 9 6 2 2" xfId="17263" xr:uid="{4193DBE6-E887-454C-9645-28AF3F02FE8C}"/>
    <cellStyle name="Millares 9 6 2 2 2" xfId="21736" xr:uid="{98501CC1-9920-4E42-A980-3CD2D377C325}"/>
    <cellStyle name="Millares 9 6 2 2 2 2" xfId="30686" xr:uid="{0406A680-9540-4815-939B-4033013D7CCF}"/>
    <cellStyle name="Millares 9 6 2 2 3" xfId="26213" xr:uid="{36E5FF40-F067-4D0D-89A0-61D03403C164}"/>
    <cellStyle name="Millares 9 6 2 3" xfId="19487" xr:uid="{A3DF2ADD-D5D6-4011-AAFC-64717CC09D0F}"/>
    <cellStyle name="Millares 9 6 2 3 2" xfId="28437" xr:uid="{25FEACC4-D6D0-4F2E-9C2D-56F15CACDE69}"/>
    <cellStyle name="Millares 9 6 2 4" xfId="23964" xr:uid="{86650E47-901F-42AF-97AD-02841206C0CD}"/>
    <cellStyle name="Millares 9 6 3" xfId="16146" xr:uid="{8708E2DB-EFC4-4F45-8422-DDC40A1B8C99}"/>
    <cellStyle name="Millares 9 6 3 2" xfId="20619" xr:uid="{33777961-0AC2-4A6D-9D4D-3BED4E7C855B}"/>
    <cellStyle name="Millares 9 6 3 2 2" xfId="29569" xr:uid="{FF7F2552-1175-43B0-9B9B-6BFDBB8A8A7A}"/>
    <cellStyle name="Millares 9 6 3 3" xfId="25096" xr:uid="{AAFA44C6-CC99-4AC8-B723-7DAEDAB64CF3}"/>
    <cellStyle name="Millares 9 6 4" xfId="18370" xr:uid="{3978D818-BB90-43AA-AB77-DB54F5441386}"/>
    <cellStyle name="Millares 9 6 4 2" xfId="27320" xr:uid="{E3AF9ABA-34BF-44DE-9B2E-181B479DE338}"/>
    <cellStyle name="Millares 9 6 5" xfId="22847" xr:uid="{F2625106-E7EA-4BA3-A630-06262A047154}"/>
    <cellStyle name="Millares 9 7" xfId="14451" xr:uid="{79619BA2-C084-4910-AD25-3A38951DBBF5}"/>
    <cellStyle name="Millares 9 7 2" xfId="16700" xr:uid="{89CB9E18-E6A8-45BA-A7B5-B94912C28923}"/>
    <cellStyle name="Millares 9 7 2 2" xfId="21173" xr:uid="{7E0B26A7-2DB7-496D-B107-0FBE7629779E}"/>
    <cellStyle name="Millares 9 7 2 2 2" xfId="30123" xr:uid="{0D7835FB-117D-4A6F-B6A1-8AE7309AFF6B}"/>
    <cellStyle name="Millares 9 7 2 3" xfId="25650" xr:uid="{9ED90E3B-E992-4BA3-BC91-BF2280B848F4}"/>
    <cellStyle name="Millares 9 7 3" xfId="18924" xr:uid="{B97140BE-6094-4AC8-8BEF-3153A9E0D1E3}"/>
    <cellStyle name="Millares 9 7 3 2" xfId="27874" xr:uid="{8529D14E-9D9F-42D1-8B05-3C7F5643135F}"/>
    <cellStyle name="Millares 9 7 4" xfId="23401" xr:uid="{BABC6310-838F-4349-8F67-70E7D634191F}"/>
    <cellStyle name="Millares 9 8" xfId="15568" xr:uid="{F0C43A7E-7219-4C35-AF5A-F25F0EC98664}"/>
    <cellStyle name="Millares 9 8 2" xfId="20041" xr:uid="{874839D0-66AC-42AC-9B58-B28EF6AA802A}"/>
    <cellStyle name="Millares 9 8 2 2" xfId="28991" xr:uid="{0F7950BB-B042-4C7E-9919-4B29CFE69E29}"/>
    <cellStyle name="Millares 9 8 3" xfId="24518" xr:uid="{EBC095F2-AE4F-427F-B3F0-CF047AA41452}"/>
    <cellStyle name="Millares 9 9" xfId="17816" xr:uid="{B072E089-9F09-4FDF-B3F5-094B925133FF}"/>
    <cellStyle name="Millares 9 9 2" xfId="26766" xr:uid="{7981F247-2AE1-4844-973C-DBFFFE8CE7C2}"/>
    <cellStyle name="Millares 90" xfId="14456" xr:uid="{17A55CD4-364C-4CBF-9909-849F8C5245F4}"/>
    <cellStyle name="Millares 90 2" xfId="16705" xr:uid="{ACDC6FB1-EB6E-4E62-9D99-E1A71C6D148B}"/>
    <cellStyle name="Millares 90 2 2" xfId="21178" xr:uid="{EB9CD52E-DFB3-4FD2-9721-281B703EA780}"/>
    <cellStyle name="Millares 90 2 2 2" xfId="30128" xr:uid="{378E25A3-A688-474D-B302-EC85D30C4494}"/>
    <cellStyle name="Millares 90 2 3" xfId="25655" xr:uid="{70744BBA-F3B8-46B1-B50A-B5BF071E4198}"/>
    <cellStyle name="Millares 90 3" xfId="18929" xr:uid="{1D067F9D-A456-45A5-B8E2-353D764C3514}"/>
    <cellStyle name="Millares 90 3 2" xfId="27879" xr:uid="{8E81DCF8-A13E-43FE-BB5D-633706CC2D84}"/>
    <cellStyle name="Millares 90 4" xfId="23406" xr:uid="{42ADCAEE-B773-4EAD-A6E4-59FA61DEE119}"/>
    <cellStyle name="Millares 91" xfId="14460" xr:uid="{DE9461A7-D507-4961-B04C-F5A56594A20B}"/>
    <cellStyle name="Millares 91 2" xfId="16709" xr:uid="{EDB81F39-B866-4942-96AD-B52E5B0ECF6C}"/>
    <cellStyle name="Millares 91 2 2" xfId="21182" xr:uid="{77DF9304-ECF9-4476-BCCF-F416C9A4A34B}"/>
    <cellStyle name="Millares 91 2 2 2" xfId="30132" xr:uid="{62111747-FA49-474B-98E7-236F7435E8E4}"/>
    <cellStyle name="Millares 91 2 3" xfId="25659" xr:uid="{636302FE-0EBB-4C7F-9B66-878D7A889E89}"/>
    <cellStyle name="Millares 91 3" xfId="18933" xr:uid="{29AA7A94-34A6-4050-88AB-5BA48B164280}"/>
    <cellStyle name="Millares 91 3 2" xfId="27883" xr:uid="{6697E70F-AB3D-4E31-9210-9D048EED2D3F}"/>
    <cellStyle name="Millares 91 4" xfId="23410" xr:uid="{5A08AF79-CF92-4663-AC01-82EEEF16398B}"/>
    <cellStyle name="Millares 92" xfId="14457" xr:uid="{6C047391-C289-4A7F-A026-B5B29720666B}"/>
    <cellStyle name="Millares 92 2" xfId="16706" xr:uid="{7DDEC2A9-E687-4018-AA9F-EBB6780D322D}"/>
    <cellStyle name="Millares 92 2 2" xfId="21179" xr:uid="{72B8DE0B-714A-43A2-94B8-FDF570C13703}"/>
    <cellStyle name="Millares 92 2 2 2" xfId="30129" xr:uid="{270F9C87-FDA0-4843-BC68-0E989DEBF93C}"/>
    <cellStyle name="Millares 92 2 3" xfId="25656" xr:uid="{54CFCF77-9675-4F7A-91EC-732E0866BBA4}"/>
    <cellStyle name="Millares 92 3" xfId="18930" xr:uid="{2FA3FB57-14EB-4F35-AD87-53492F22B1A5}"/>
    <cellStyle name="Millares 92 3 2" xfId="27880" xr:uid="{DF0BFF6B-2988-41D8-A573-7FC812F3B365}"/>
    <cellStyle name="Millares 92 4" xfId="23407" xr:uid="{2B4AB0E1-B7C2-4132-AF21-D9AE12113DB4}"/>
    <cellStyle name="Millares 93" xfId="14462" xr:uid="{12D7E772-7174-4D26-9D96-991516572255}"/>
    <cellStyle name="Millares 93 2" xfId="16711" xr:uid="{653B5D45-0A9D-4115-B74A-A098710E0F00}"/>
    <cellStyle name="Millares 93 2 2" xfId="21184" xr:uid="{797C8C33-03EB-4595-A1CC-3C7A1EE9F36D}"/>
    <cellStyle name="Millares 93 2 2 2" xfId="30134" xr:uid="{B2FD775C-EE84-4625-ABAA-87DB9CFABFF7}"/>
    <cellStyle name="Millares 93 2 3" xfId="25661" xr:uid="{727AB2A6-42E2-4139-898D-E6509086FB5D}"/>
    <cellStyle name="Millares 93 3" xfId="18935" xr:uid="{DAEA4BAE-BA46-458A-BE87-25015348232D}"/>
    <cellStyle name="Millares 93 3 2" xfId="27885" xr:uid="{0C2BB026-C6FC-4C34-8075-FBE11463D74F}"/>
    <cellStyle name="Millares 93 4" xfId="23412" xr:uid="{3F921A09-FB6D-431D-95B2-D1D2C08987E2}"/>
    <cellStyle name="Millares 94" xfId="14455" xr:uid="{3D919A0F-CFF6-4352-A60A-243BEF870949}"/>
    <cellStyle name="Millares 94 2" xfId="16704" xr:uid="{EA9D88E4-CF2E-40D2-B970-B32A3099AD3D}"/>
    <cellStyle name="Millares 94 2 2" xfId="21177" xr:uid="{0DB42D02-2681-4031-95DF-4D6CD8856957}"/>
    <cellStyle name="Millares 94 2 2 2" xfId="30127" xr:uid="{4CF1F145-6DF6-4276-9CEA-B7978B71A64A}"/>
    <cellStyle name="Millares 94 2 3" xfId="25654" xr:uid="{4F0751FA-0E22-4C25-84B6-CF601BAF1F62}"/>
    <cellStyle name="Millares 94 3" xfId="18928" xr:uid="{3276F1F5-7B80-4731-8637-C93E08722BBA}"/>
    <cellStyle name="Millares 94 3 2" xfId="27878" xr:uid="{9B4969E9-F600-4D21-8B76-C2673891C08B}"/>
    <cellStyle name="Millares 94 4" xfId="23405" xr:uid="{54E59F8C-DEBF-4D0A-803E-7E5D8D0CE447}"/>
    <cellStyle name="Millares 95" xfId="14454" xr:uid="{7786B2CC-3913-4564-85C6-961CE8D91589}"/>
    <cellStyle name="Millares 95 2" xfId="16703" xr:uid="{343AEC2D-83A7-4512-A09F-E2F98B87F4D1}"/>
    <cellStyle name="Millares 95 2 2" xfId="21176" xr:uid="{73755942-C16F-44D4-AF18-A29081643266}"/>
    <cellStyle name="Millares 95 2 2 2" xfId="30126" xr:uid="{A7094AC2-6D63-45C0-A50C-433576254CFD}"/>
    <cellStyle name="Millares 95 2 3" xfId="25653" xr:uid="{28976100-5C16-443B-8C75-5BF6760CEE72}"/>
    <cellStyle name="Millares 95 3" xfId="18927" xr:uid="{4EC2D3B3-1728-41A0-9F16-9BB708A4ED40}"/>
    <cellStyle name="Millares 95 3 2" xfId="27877" xr:uid="{321C5881-BD2C-4ADC-A6ED-4088C8B4036E}"/>
    <cellStyle name="Millares 95 4" xfId="23404" xr:uid="{DD45162F-4203-42FA-938B-40124C224069}"/>
    <cellStyle name="Millares 96" xfId="14459" xr:uid="{A0B97E8B-7D6A-44E7-9F66-6265AA72B172}"/>
    <cellStyle name="Millares 96 2" xfId="16708" xr:uid="{87A83F9F-FF42-487F-9D66-1731C4ED8B28}"/>
    <cellStyle name="Millares 96 2 2" xfId="21181" xr:uid="{B4FBBB19-6BC8-404B-867F-D6F9F15FECEB}"/>
    <cellStyle name="Millares 96 2 2 2" xfId="30131" xr:uid="{E139C3DD-B8AC-4632-A8E5-BEA56D49FCDB}"/>
    <cellStyle name="Millares 96 2 3" xfId="25658" xr:uid="{EADF038D-64F8-4417-929A-2FB7D2031E2E}"/>
    <cellStyle name="Millares 96 3" xfId="18932" xr:uid="{A593BEC8-AAAC-41F4-A9FC-7E626297FABD}"/>
    <cellStyle name="Millares 96 3 2" xfId="27882" xr:uid="{AAAA0920-0F78-4193-A3A9-A267D109183C}"/>
    <cellStyle name="Millares 96 4" xfId="23409" xr:uid="{E6FBFCBD-A3C8-45DA-8510-C496A8933974}"/>
    <cellStyle name="Millares 97" xfId="15560" xr:uid="{FEA3F0A4-F709-4CB5-B780-CFCE1B40D9DC}"/>
    <cellStyle name="Millares 97 2" xfId="20033" xr:uid="{071B0652-89EE-4800-8FE7-B04BA252A04D}"/>
    <cellStyle name="Millares 97 2 2" xfId="28983" xr:uid="{259ECA2E-2C7E-4E02-8083-FBC9723C6C31}"/>
    <cellStyle name="Millares 97 3" xfId="24510" xr:uid="{BC5CDA44-1F74-4302-BD3D-6E0DEE11E26B}"/>
    <cellStyle name="Millares 98" xfId="15564" xr:uid="{D29EFA7C-37A3-44C6-B140-1B56D1135C88}"/>
    <cellStyle name="Millares 98 2" xfId="20037" xr:uid="{3FC82D27-87C6-4C37-A2F9-A99FF91507FA}"/>
    <cellStyle name="Millares 98 2 2" xfId="28987" xr:uid="{D24FB111-064E-479A-8E75-302A9B7386BA}"/>
    <cellStyle name="Millares 98 3" xfId="24514" xr:uid="{8858D39F-B9E8-423A-AA7F-08736299EB48}"/>
    <cellStyle name="Millares 99" xfId="15580" xr:uid="{8BAC34B1-639A-43E5-83C6-4C6924B27421}"/>
    <cellStyle name="Millares 99 2" xfId="20053" xr:uid="{9CDD5EDB-299B-4852-88EB-F18C02761536}"/>
    <cellStyle name="Millares 99 2 2" xfId="29003" xr:uid="{2954AF1C-7768-4A2C-951C-3D0DE5EFA1A5}"/>
    <cellStyle name="Millares 99 3" xfId="24530" xr:uid="{65D9786C-48E9-47C5-A8A6-F9D253B5E355}"/>
    <cellStyle name="Moneda 2" xfId="20" xr:uid="{00000000-0005-0000-0000-000016000000}"/>
    <cellStyle name="Moneda 2 2" xfId="21" xr:uid="{00000000-0005-0000-0000-000017000000}"/>
    <cellStyle name="Moneda 2 2 10" xfId="22285" xr:uid="{5974B66D-8B3C-46FE-B927-3EA6BA4C0A42}"/>
    <cellStyle name="Moneda 2 2 2" xfId="13349" xr:uid="{3BF8438B-D040-4B78-B15B-3D48FEAFC85A}"/>
    <cellStyle name="Moneda 2 2 2 2" xfId="13422" xr:uid="{719C7BF4-4E33-4ACC-B5E6-86585A1FF504}"/>
    <cellStyle name="Moneda 2 2 2 2 2" xfId="13562" xr:uid="{A0D8C0B3-8A4B-45C4-BA05-4B6ECE2A0081}"/>
    <cellStyle name="Moneda 2 2 2 2 2 2" xfId="13842" xr:uid="{0C4B4699-6F39-4ED5-B18B-F58AAA256D9E}"/>
    <cellStyle name="Moneda 2 2 2 2 2 2 2" xfId="14396" xr:uid="{F582251A-227C-4B66-9F3F-608B9B0AD2CB}"/>
    <cellStyle name="Moneda 2 2 2 2 2 2 2 2" xfId="15513" xr:uid="{0DD55F0E-F79A-4197-A517-EBBF35FD261C}"/>
    <cellStyle name="Moneda 2 2 2 2 2 2 2 2 2" xfId="17762" xr:uid="{2AB97FCC-0B88-410D-9FC7-043FD034816D}"/>
    <cellStyle name="Moneda 2 2 2 2 2 2 2 2 2 2" xfId="22235" xr:uid="{B0C30289-1155-4ECA-BA34-04FB3C8FF87C}"/>
    <cellStyle name="Moneda 2 2 2 2 2 2 2 2 2 2 2" xfId="31185" xr:uid="{72AB0D7F-9EE8-41B7-A3E4-293209BB2AA4}"/>
    <cellStyle name="Moneda 2 2 2 2 2 2 2 2 2 3" xfId="26712" xr:uid="{EB8C03F4-E8B3-412E-8432-A274F73A9174}"/>
    <cellStyle name="Moneda 2 2 2 2 2 2 2 2 3" xfId="19986" xr:uid="{E3E1ED36-8914-4781-8E74-D5744497B138}"/>
    <cellStyle name="Moneda 2 2 2 2 2 2 2 2 3 2" xfId="28936" xr:uid="{0DECB97F-0A9B-482B-B196-757403C22179}"/>
    <cellStyle name="Moneda 2 2 2 2 2 2 2 2 4" xfId="24463" xr:uid="{F804A972-2A2D-4E47-A027-26DE9A965AF7}"/>
    <cellStyle name="Moneda 2 2 2 2 2 2 2 3" xfId="16645" xr:uid="{8C6C7E46-14EA-4498-996A-1C587E148C87}"/>
    <cellStyle name="Moneda 2 2 2 2 2 2 2 3 2" xfId="21118" xr:uid="{88BF4CA2-BAEA-496D-A2C3-B68F14FB54CC}"/>
    <cellStyle name="Moneda 2 2 2 2 2 2 2 3 2 2" xfId="30068" xr:uid="{3CB5F863-F946-4740-ADAB-18D208DBD7C4}"/>
    <cellStyle name="Moneda 2 2 2 2 2 2 2 3 3" xfId="25595" xr:uid="{A4A43ACE-6845-43B8-A785-74E1774188D4}"/>
    <cellStyle name="Moneda 2 2 2 2 2 2 2 4" xfId="18869" xr:uid="{5F38DCD3-3595-4D90-B34D-3435677CB472}"/>
    <cellStyle name="Moneda 2 2 2 2 2 2 2 4 2" xfId="27819" xr:uid="{033066FF-2EA2-4113-BD2E-649EBDBCB545}"/>
    <cellStyle name="Moneda 2 2 2 2 2 2 2 5" xfId="23346" xr:uid="{1BC1FCE4-EAA6-4768-B579-85D49C53ADEF}"/>
    <cellStyle name="Moneda 2 2 2 2 2 2 3" xfId="14959" xr:uid="{955842C6-4F49-428E-A778-D68694CCEF42}"/>
    <cellStyle name="Moneda 2 2 2 2 2 2 3 2" xfId="17208" xr:uid="{C576FDEE-7C80-4E35-B1A6-40A54E6946FA}"/>
    <cellStyle name="Moneda 2 2 2 2 2 2 3 2 2" xfId="21681" xr:uid="{B63D04F7-2B1C-46C6-9022-DBBF4AC80408}"/>
    <cellStyle name="Moneda 2 2 2 2 2 2 3 2 2 2" xfId="30631" xr:uid="{C87E7AB7-108F-4196-98A5-03FF935E6639}"/>
    <cellStyle name="Moneda 2 2 2 2 2 2 3 2 3" xfId="26158" xr:uid="{50D28D21-1F23-4E64-A4B0-0C72AA5F4EE2}"/>
    <cellStyle name="Moneda 2 2 2 2 2 2 3 3" xfId="19432" xr:uid="{1CEDD4D8-E5ED-46F4-A283-5F20AE970175}"/>
    <cellStyle name="Moneda 2 2 2 2 2 2 3 3 2" xfId="28382" xr:uid="{8EB2711E-713C-4D0D-806B-058003EF3884}"/>
    <cellStyle name="Moneda 2 2 2 2 2 2 3 4" xfId="23909" xr:uid="{EE7E2BD2-20B2-4BF5-A252-7DCB160991B3}"/>
    <cellStyle name="Moneda 2 2 2 2 2 2 4" xfId="16091" xr:uid="{3C4CD081-BA17-476B-98A0-156C6D71F4CE}"/>
    <cellStyle name="Moneda 2 2 2 2 2 2 4 2" xfId="20564" xr:uid="{181ECFD4-D26B-4EA2-8806-A30309BD3A0B}"/>
    <cellStyle name="Moneda 2 2 2 2 2 2 4 2 2" xfId="29514" xr:uid="{86065769-D421-4D8A-AADD-B0AEB069E817}"/>
    <cellStyle name="Moneda 2 2 2 2 2 2 4 3" xfId="25041" xr:uid="{44228587-5A4B-4E65-8A30-D54F35DA0648}"/>
    <cellStyle name="Moneda 2 2 2 2 2 2 5" xfId="18315" xr:uid="{925D5C48-FBF0-4914-B072-59E7C9A9D646}"/>
    <cellStyle name="Moneda 2 2 2 2 2 2 5 2" xfId="27265" xr:uid="{D0A83154-CE26-4A6F-BB09-94325BA5A110}"/>
    <cellStyle name="Moneda 2 2 2 2 2 2 6" xfId="22792" xr:uid="{8269E8A2-7BA9-4B0B-A870-B244BE2F7CBB}"/>
    <cellStyle name="Moneda 2 2 2 2 2 3" xfId="14116" xr:uid="{BD039AE7-CE30-46F5-91CB-BC37813EB0A2}"/>
    <cellStyle name="Moneda 2 2 2 2 2 3 2" xfId="15233" xr:uid="{B425DDFA-1C6F-468B-91B7-580C8D7785D7}"/>
    <cellStyle name="Moneda 2 2 2 2 2 3 2 2" xfId="17482" xr:uid="{2B59C9F9-7D85-4ECF-87B8-468E6E5E70F7}"/>
    <cellStyle name="Moneda 2 2 2 2 2 3 2 2 2" xfId="21955" xr:uid="{55407C0F-21FA-4013-B8E0-45909035A319}"/>
    <cellStyle name="Moneda 2 2 2 2 2 3 2 2 2 2" xfId="30905" xr:uid="{A90D3EC1-CD4E-4E16-A51E-13DD467E2D51}"/>
    <cellStyle name="Moneda 2 2 2 2 2 3 2 2 3" xfId="26432" xr:uid="{5E5785F5-3D01-40DA-A9D1-716CFDD30B7F}"/>
    <cellStyle name="Moneda 2 2 2 2 2 3 2 3" xfId="19706" xr:uid="{0DD9A7BA-8CD8-4129-A9ED-C467B87835FC}"/>
    <cellStyle name="Moneda 2 2 2 2 2 3 2 3 2" xfId="28656" xr:uid="{5BDE7CC6-0A82-458D-8A69-C8E54D28942F}"/>
    <cellStyle name="Moneda 2 2 2 2 2 3 2 4" xfId="24183" xr:uid="{BB5E8A43-7EE8-4D94-9F92-7641A44432C2}"/>
    <cellStyle name="Moneda 2 2 2 2 2 3 3" xfId="16365" xr:uid="{E9723E9E-C262-4E61-8F59-B80245D21FDE}"/>
    <cellStyle name="Moneda 2 2 2 2 2 3 3 2" xfId="20838" xr:uid="{CE64B0CE-028D-4D4D-8C21-93B457262B9A}"/>
    <cellStyle name="Moneda 2 2 2 2 2 3 3 2 2" xfId="29788" xr:uid="{667DA8AB-CAF4-4E38-ACE6-87FD23E0B010}"/>
    <cellStyle name="Moneda 2 2 2 2 2 3 3 3" xfId="25315" xr:uid="{DF026053-1D41-4B20-BF2B-340261A94734}"/>
    <cellStyle name="Moneda 2 2 2 2 2 3 4" xfId="18589" xr:uid="{112BCFE7-1EB9-41EA-9B7E-E7744267CA8E}"/>
    <cellStyle name="Moneda 2 2 2 2 2 3 4 2" xfId="27539" xr:uid="{3C504FBE-E400-4E75-ACF3-1311DD3C8C09}"/>
    <cellStyle name="Moneda 2 2 2 2 2 3 5" xfId="23066" xr:uid="{FD7DE2F6-DDFC-4A06-B04F-22160854005C}"/>
    <cellStyle name="Moneda 2 2 2 2 2 4" xfId="14679" xr:uid="{94619545-623A-4B51-B2AA-418699A41D0C}"/>
    <cellStyle name="Moneda 2 2 2 2 2 4 2" xfId="16928" xr:uid="{F7DAA78F-77C0-4D65-BFCA-315CE310CCF0}"/>
    <cellStyle name="Moneda 2 2 2 2 2 4 2 2" xfId="21401" xr:uid="{A7E6F3A1-D971-4E18-A6AF-3A97BFC999FC}"/>
    <cellStyle name="Moneda 2 2 2 2 2 4 2 2 2" xfId="30351" xr:uid="{77D06D0A-4473-4F98-81FF-748B64D0BAD5}"/>
    <cellStyle name="Moneda 2 2 2 2 2 4 2 3" xfId="25878" xr:uid="{CDB74727-75CD-4BA5-AFE4-7CB8E9153D2D}"/>
    <cellStyle name="Moneda 2 2 2 2 2 4 3" xfId="19152" xr:uid="{8C698342-F357-4A04-9156-16EFDE261D87}"/>
    <cellStyle name="Moneda 2 2 2 2 2 4 3 2" xfId="28102" xr:uid="{4F925488-55A8-474B-853A-80F95BE1F4AE}"/>
    <cellStyle name="Moneda 2 2 2 2 2 4 4" xfId="23629" xr:uid="{6FBA7F22-F200-4B17-927A-3CB48E5079C8}"/>
    <cellStyle name="Moneda 2 2 2 2 2 5" xfId="15811" xr:uid="{B38FFA6E-360E-4BC3-AD36-AF7FCB9E945B}"/>
    <cellStyle name="Moneda 2 2 2 2 2 5 2" xfId="20284" xr:uid="{12585405-609F-4849-981B-174DA983FA24}"/>
    <cellStyle name="Moneda 2 2 2 2 2 5 2 2" xfId="29234" xr:uid="{B14DA992-1DE9-4E18-BB7C-51B84EC6C6D2}"/>
    <cellStyle name="Moneda 2 2 2 2 2 5 3" xfId="24761" xr:uid="{DB2483B3-0FD0-4BBB-B4B7-FCB5462CB710}"/>
    <cellStyle name="Moneda 2 2 2 2 2 6" xfId="18035" xr:uid="{7747ADF3-E4B2-407F-961A-2921708C56AC}"/>
    <cellStyle name="Moneda 2 2 2 2 2 6 2" xfId="26985" xr:uid="{DD281D01-DB8F-472E-9A49-725B11F55F13}"/>
    <cellStyle name="Moneda 2 2 2 2 2 7" xfId="22512" xr:uid="{984267BC-FDC2-495E-9534-0ABA89CBBFAC}"/>
    <cellStyle name="Moneda 2 2 2 2 3" xfId="13702" xr:uid="{FA044527-A658-4150-83D7-FF1822B3271E}"/>
    <cellStyle name="Moneda 2 2 2 2 3 2" xfId="14256" xr:uid="{0BBA4692-0627-4F04-BEAB-63FA1611F88E}"/>
    <cellStyle name="Moneda 2 2 2 2 3 2 2" xfId="15373" xr:uid="{22CD0FC5-D0FD-4272-95C2-67E28B903C0F}"/>
    <cellStyle name="Moneda 2 2 2 2 3 2 2 2" xfId="17622" xr:uid="{10FA5074-65D5-4A56-B75F-0347FECDD1A2}"/>
    <cellStyle name="Moneda 2 2 2 2 3 2 2 2 2" xfId="22095" xr:uid="{E6FDE21F-00B3-479A-B1F9-B0552ACFAC16}"/>
    <cellStyle name="Moneda 2 2 2 2 3 2 2 2 2 2" xfId="31045" xr:uid="{C797362B-0149-4FD7-9DE4-AF7B4459DD6F}"/>
    <cellStyle name="Moneda 2 2 2 2 3 2 2 2 3" xfId="26572" xr:uid="{1110F06C-3855-4373-87E3-D5B74DE18317}"/>
    <cellStyle name="Moneda 2 2 2 2 3 2 2 3" xfId="19846" xr:uid="{73F95FC7-1823-4AC1-9C70-6CDF2F8716A6}"/>
    <cellStyle name="Moneda 2 2 2 2 3 2 2 3 2" xfId="28796" xr:uid="{B1E86570-974A-4CAD-96DD-EA8EB5B32B8C}"/>
    <cellStyle name="Moneda 2 2 2 2 3 2 2 4" xfId="24323" xr:uid="{449669CD-1FCA-4D09-A64D-3B7FD3BEAAA6}"/>
    <cellStyle name="Moneda 2 2 2 2 3 2 3" xfId="16505" xr:uid="{2DDDD019-B600-4E09-AA71-61501421A0DA}"/>
    <cellStyle name="Moneda 2 2 2 2 3 2 3 2" xfId="20978" xr:uid="{791B7731-6EF8-41CE-8F46-967704733568}"/>
    <cellStyle name="Moneda 2 2 2 2 3 2 3 2 2" xfId="29928" xr:uid="{BAB6B032-28F7-4536-A34F-1CEC7E11D65B}"/>
    <cellStyle name="Moneda 2 2 2 2 3 2 3 3" xfId="25455" xr:uid="{C3227DDC-C9FC-4CCA-A6BC-1B22B08F7BFE}"/>
    <cellStyle name="Moneda 2 2 2 2 3 2 4" xfId="18729" xr:uid="{8959EA8E-D188-4F28-921A-2781DD99CF05}"/>
    <cellStyle name="Moneda 2 2 2 2 3 2 4 2" xfId="27679" xr:uid="{4C0C94C9-B8DF-42A6-BBB2-44F54D59F2F5}"/>
    <cellStyle name="Moneda 2 2 2 2 3 2 5" xfId="23206" xr:uid="{8DEF2DD8-A233-43C3-866E-2A8EE6E8EA29}"/>
    <cellStyle name="Moneda 2 2 2 2 3 3" xfId="14819" xr:uid="{05D80B12-AEBF-4183-A1CD-F8A9FBF6E0B8}"/>
    <cellStyle name="Moneda 2 2 2 2 3 3 2" xfId="17068" xr:uid="{C63FFE4D-A881-477C-9BBA-7AD79BAC063D}"/>
    <cellStyle name="Moneda 2 2 2 2 3 3 2 2" xfId="21541" xr:uid="{CB13ACBC-0938-4800-85A2-A922D855B7E1}"/>
    <cellStyle name="Moneda 2 2 2 2 3 3 2 2 2" xfId="30491" xr:uid="{C6956D76-6DDB-4E42-8670-675C51E863E4}"/>
    <cellStyle name="Moneda 2 2 2 2 3 3 2 3" xfId="26018" xr:uid="{1FB1764F-004D-4260-9E4C-F4928E046C34}"/>
    <cellStyle name="Moneda 2 2 2 2 3 3 3" xfId="19292" xr:uid="{C2D15F79-515D-4DC3-AC18-8578B684F852}"/>
    <cellStyle name="Moneda 2 2 2 2 3 3 3 2" xfId="28242" xr:uid="{050C9EAF-B5CF-462D-A17A-767C21B2C5B6}"/>
    <cellStyle name="Moneda 2 2 2 2 3 3 4" xfId="23769" xr:uid="{5B1E9D8F-80DB-4FDB-80A4-45785E141853}"/>
    <cellStyle name="Moneda 2 2 2 2 3 4" xfId="15951" xr:uid="{8E7B5CEF-5588-45D7-911E-7BF8F3DB5EBE}"/>
    <cellStyle name="Moneda 2 2 2 2 3 4 2" xfId="20424" xr:uid="{AE920D0B-B7A0-4306-9CE8-95B3EB247712}"/>
    <cellStyle name="Moneda 2 2 2 2 3 4 2 2" xfId="29374" xr:uid="{B094B81B-EE76-4FE3-9046-E027D1174EC9}"/>
    <cellStyle name="Moneda 2 2 2 2 3 4 3" xfId="24901" xr:uid="{DE6F67DA-367C-48C3-8E86-4F64514FEBE2}"/>
    <cellStyle name="Moneda 2 2 2 2 3 5" xfId="18175" xr:uid="{363B42AB-275C-4559-80B5-6F607ED57F64}"/>
    <cellStyle name="Moneda 2 2 2 2 3 5 2" xfId="27125" xr:uid="{7CACA821-C41A-4884-AF8C-99A460B1CB3F}"/>
    <cellStyle name="Moneda 2 2 2 2 3 6" xfId="22652" xr:uid="{231BEEEC-3343-44CD-BB89-A6F2DD6A2AC4}"/>
    <cellStyle name="Moneda 2 2 2 2 4" xfId="13976" xr:uid="{5ECE4FF2-033B-43C1-B071-A03E9D5B3FB5}"/>
    <cellStyle name="Moneda 2 2 2 2 4 2" xfId="15093" xr:uid="{D224A6EB-2C42-4148-90A8-3E916A413286}"/>
    <cellStyle name="Moneda 2 2 2 2 4 2 2" xfId="17342" xr:uid="{2DA0F7BD-E80F-4AEC-B213-92728BEF2AB5}"/>
    <cellStyle name="Moneda 2 2 2 2 4 2 2 2" xfId="21815" xr:uid="{E23ADB4D-97A3-4E57-8E72-1384B9931A16}"/>
    <cellStyle name="Moneda 2 2 2 2 4 2 2 2 2" xfId="30765" xr:uid="{A2114805-8006-4D3F-8C71-E314220BD5EA}"/>
    <cellStyle name="Moneda 2 2 2 2 4 2 2 3" xfId="26292" xr:uid="{31C8303C-8C08-4C02-9908-70F23CEB6E30}"/>
    <cellStyle name="Moneda 2 2 2 2 4 2 3" xfId="19566" xr:uid="{1288EFBC-9562-4AFA-8173-4DD9E8FEDE88}"/>
    <cellStyle name="Moneda 2 2 2 2 4 2 3 2" xfId="28516" xr:uid="{171254B3-F130-4932-AD00-B0305C945F39}"/>
    <cellStyle name="Moneda 2 2 2 2 4 2 4" xfId="24043" xr:uid="{6638E1C7-911F-4F13-A59B-D080D4C88F63}"/>
    <cellStyle name="Moneda 2 2 2 2 4 3" xfId="16225" xr:uid="{A678594A-17F0-461C-9255-9DA53931975B}"/>
    <cellStyle name="Moneda 2 2 2 2 4 3 2" xfId="20698" xr:uid="{ED858E68-0849-4E86-9CFC-180110B725A9}"/>
    <cellStyle name="Moneda 2 2 2 2 4 3 2 2" xfId="29648" xr:uid="{1737A7A7-5996-4109-BD71-E89CF5848488}"/>
    <cellStyle name="Moneda 2 2 2 2 4 3 3" xfId="25175" xr:uid="{97AB467E-6B10-4B61-A9B8-05DB26D25744}"/>
    <cellStyle name="Moneda 2 2 2 2 4 4" xfId="18449" xr:uid="{2ADD6AEF-40A8-41A3-9C40-2F2D817A53D6}"/>
    <cellStyle name="Moneda 2 2 2 2 4 4 2" xfId="27399" xr:uid="{EA033D3F-1B4C-4420-8AA8-626E0AAE1F03}"/>
    <cellStyle name="Moneda 2 2 2 2 4 5" xfId="22926" xr:uid="{968837A7-D5EA-4214-A657-817325708093}"/>
    <cellStyle name="Moneda 2 2 2 2 5" xfId="14539" xr:uid="{F8437877-01CF-47EA-8EA1-ECAB2AB931E5}"/>
    <cellStyle name="Moneda 2 2 2 2 5 2" xfId="16788" xr:uid="{6C3B8238-F159-4F6D-953E-EA48DE97A002}"/>
    <cellStyle name="Moneda 2 2 2 2 5 2 2" xfId="21261" xr:uid="{120C4273-8280-412F-B87F-76B88F548F70}"/>
    <cellStyle name="Moneda 2 2 2 2 5 2 2 2" xfId="30211" xr:uid="{6BF57132-4542-4F78-9955-8C615938FEE7}"/>
    <cellStyle name="Moneda 2 2 2 2 5 2 3" xfId="25738" xr:uid="{5B18A822-E0F9-44A3-A9F0-F944B4A8AF6E}"/>
    <cellStyle name="Moneda 2 2 2 2 5 3" xfId="19012" xr:uid="{81AF0123-F56A-46A7-8232-ABB6013CCFF6}"/>
    <cellStyle name="Moneda 2 2 2 2 5 3 2" xfId="27962" xr:uid="{A75A829B-2E77-4E47-B79B-A41D6345D76B}"/>
    <cellStyle name="Moneda 2 2 2 2 5 4" xfId="23489" xr:uid="{77F6B020-763B-48C9-855D-1EBB64AFB8E9}"/>
    <cellStyle name="Moneda 2 2 2 2 6" xfId="15671" xr:uid="{E766CA85-1682-4E2D-93B3-4FCF37AF60A0}"/>
    <cellStyle name="Moneda 2 2 2 2 6 2" xfId="20144" xr:uid="{43C446D3-9C8E-4F02-86F4-301112ADAFDC}"/>
    <cellStyle name="Moneda 2 2 2 2 6 2 2" xfId="29094" xr:uid="{034B2FA8-EDCE-4D76-A6E1-D36D09E3B2BE}"/>
    <cellStyle name="Moneda 2 2 2 2 6 3" xfId="24621" xr:uid="{8CE7210D-F199-4AF4-93B4-7BF58B035CD2}"/>
    <cellStyle name="Moneda 2 2 2 2 7" xfId="17895" xr:uid="{52CB5DD6-B26D-4439-8DBF-431CC9112179}"/>
    <cellStyle name="Moneda 2 2 2 2 7 2" xfId="26845" xr:uid="{F630AB37-893B-4C45-8B08-05FF61560D74}"/>
    <cellStyle name="Moneda 2 2 2 2 8" xfId="22372" xr:uid="{E5B3F7E4-0043-4C87-8DE2-EF4767A0D202}"/>
    <cellStyle name="Moneda 2 2 2 3" xfId="13489" xr:uid="{5A4D4708-5C22-4EE5-971F-6B5E458856F7}"/>
    <cellStyle name="Moneda 2 2 2 3 2" xfId="13769" xr:uid="{8F0FE507-2104-4E68-845F-D1C8BD50E020}"/>
    <cellStyle name="Moneda 2 2 2 3 2 2" xfId="14323" xr:uid="{8BE313AB-CB50-46B9-A902-8C8BEF178758}"/>
    <cellStyle name="Moneda 2 2 2 3 2 2 2" xfId="15440" xr:uid="{63474141-FCF4-463F-BA12-16F841704E92}"/>
    <cellStyle name="Moneda 2 2 2 3 2 2 2 2" xfId="17689" xr:uid="{D1FA6E83-3CBE-43E7-B7E6-B01D27465C50}"/>
    <cellStyle name="Moneda 2 2 2 3 2 2 2 2 2" xfId="22162" xr:uid="{6A954AC1-E7C8-4F03-BDD7-B173A4163818}"/>
    <cellStyle name="Moneda 2 2 2 3 2 2 2 2 2 2" xfId="31112" xr:uid="{9A51841A-9DB0-4A6E-B82D-B8C60F4C07F3}"/>
    <cellStyle name="Moneda 2 2 2 3 2 2 2 2 3" xfId="26639" xr:uid="{30CC6553-6CFE-4C49-9F90-32EA7A40759E}"/>
    <cellStyle name="Moneda 2 2 2 3 2 2 2 3" xfId="19913" xr:uid="{C24BFB9F-BE92-4D77-9C4D-57955BF01E13}"/>
    <cellStyle name="Moneda 2 2 2 3 2 2 2 3 2" xfId="28863" xr:uid="{BE826780-16E7-4A54-9F44-BE72033AEBAE}"/>
    <cellStyle name="Moneda 2 2 2 3 2 2 2 4" xfId="24390" xr:uid="{B4328C5D-84C4-414C-A447-25E49541D695}"/>
    <cellStyle name="Moneda 2 2 2 3 2 2 3" xfId="16572" xr:uid="{0DB502C6-E203-4377-B7B6-95394B49FABF}"/>
    <cellStyle name="Moneda 2 2 2 3 2 2 3 2" xfId="21045" xr:uid="{3A70A0BA-B909-408E-A675-682F5E679087}"/>
    <cellStyle name="Moneda 2 2 2 3 2 2 3 2 2" xfId="29995" xr:uid="{4CD0C4BB-EAB3-4E20-B0A0-EF6C37AD02A9}"/>
    <cellStyle name="Moneda 2 2 2 3 2 2 3 3" xfId="25522" xr:uid="{36082130-2186-4954-8665-894C6B4086E6}"/>
    <cellStyle name="Moneda 2 2 2 3 2 2 4" xfId="18796" xr:uid="{51A96D93-317F-4E9B-B1D2-689797453C4A}"/>
    <cellStyle name="Moneda 2 2 2 3 2 2 4 2" xfId="27746" xr:uid="{1AD1625C-2AA1-4FD9-A643-26EA85299F5D}"/>
    <cellStyle name="Moneda 2 2 2 3 2 2 5" xfId="23273" xr:uid="{77DB6854-43B5-4315-88A0-868C5C37F8DC}"/>
    <cellStyle name="Moneda 2 2 2 3 2 3" xfId="14886" xr:uid="{3A8BD8DE-D8C4-4614-BC6E-1532B109530D}"/>
    <cellStyle name="Moneda 2 2 2 3 2 3 2" xfId="17135" xr:uid="{767CF865-4120-4ABF-9FF0-A088EE301207}"/>
    <cellStyle name="Moneda 2 2 2 3 2 3 2 2" xfId="21608" xr:uid="{D6D039CF-16BE-4FF8-8EB4-D67CE3CF2A1A}"/>
    <cellStyle name="Moneda 2 2 2 3 2 3 2 2 2" xfId="30558" xr:uid="{03324CCC-8582-4382-BB97-A6F26C7E5AAE}"/>
    <cellStyle name="Moneda 2 2 2 3 2 3 2 3" xfId="26085" xr:uid="{9EBB24F9-EA76-4172-9A1A-D84F0DCF52D0}"/>
    <cellStyle name="Moneda 2 2 2 3 2 3 3" xfId="19359" xr:uid="{DED6C9AD-A719-49C7-ADE7-1154C0A62E61}"/>
    <cellStyle name="Moneda 2 2 2 3 2 3 3 2" xfId="28309" xr:uid="{66A80282-4403-44BC-A713-1F63CA07D220}"/>
    <cellStyle name="Moneda 2 2 2 3 2 3 4" xfId="23836" xr:uid="{22511AD1-8EBC-4455-AD51-3B0A6A0A8097}"/>
    <cellStyle name="Moneda 2 2 2 3 2 4" xfId="16018" xr:uid="{09AD121E-3008-410B-A574-DC5AFD8F75F9}"/>
    <cellStyle name="Moneda 2 2 2 3 2 4 2" xfId="20491" xr:uid="{990D8C99-E112-42BF-8C9E-D6EE2CBC0DE1}"/>
    <cellStyle name="Moneda 2 2 2 3 2 4 2 2" xfId="29441" xr:uid="{82EF90D6-556B-43BE-8555-4EF501D5FD6F}"/>
    <cellStyle name="Moneda 2 2 2 3 2 4 3" xfId="24968" xr:uid="{2B0622C1-6C91-44C1-8F5A-370DF6D674BB}"/>
    <cellStyle name="Moneda 2 2 2 3 2 5" xfId="18242" xr:uid="{5501CB68-9230-4777-A13E-4F30DD71CA2C}"/>
    <cellStyle name="Moneda 2 2 2 3 2 5 2" xfId="27192" xr:uid="{56F3C958-4C72-4C62-B57F-0A79FA116893}"/>
    <cellStyle name="Moneda 2 2 2 3 2 6" xfId="22719" xr:uid="{0BB8BA43-95F3-4900-83FF-8016CDDC74D7}"/>
    <cellStyle name="Moneda 2 2 2 3 3" xfId="14043" xr:uid="{211D6FF2-96B2-41A3-A348-54C17964B9E6}"/>
    <cellStyle name="Moneda 2 2 2 3 3 2" xfId="15160" xr:uid="{3A87A61C-3D57-42FA-B06C-5D8C25D802E0}"/>
    <cellStyle name="Moneda 2 2 2 3 3 2 2" xfId="17409" xr:uid="{AF1C7E26-BF0A-47CA-9209-58126118958D}"/>
    <cellStyle name="Moneda 2 2 2 3 3 2 2 2" xfId="21882" xr:uid="{0EC7BE8C-2383-417A-B3FD-EF9005429440}"/>
    <cellStyle name="Moneda 2 2 2 3 3 2 2 2 2" xfId="30832" xr:uid="{B8320B93-518A-48A6-BAFA-D072BCE2E598}"/>
    <cellStyle name="Moneda 2 2 2 3 3 2 2 3" xfId="26359" xr:uid="{A8542ABA-C284-4DC2-B065-D071AAB2E82D}"/>
    <cellStyle name="Moneda 2 2 2 3 3 2 3" xfId="19633" xr:uid="{E6FD10F0-3200-4441-8C23-D7FBCCDD5E2C}"/>
    <cellStyle name="Moneda 2 2 2 3 3 2 3 2" xfId="28583" xr:uid="{71DAA336-CA8A-43C7-AC46-4CF6243A34CD}"/>
    <cellStyle name="Moneda 2 2 2 3 3 2 4" xfId="24110" xr:uid="{D1000997-F5FA-4996-AFE9-C118ABE778CE}"/>
    <cellStyle name="Moneda 2 2 2 3 3 3" xfId="16292" xr:uid="{CDA225AE-1B71-4E50-AD60-E82BF0F703F4}"/>
    <cellStyle name="Moneda 2 2 2 3 3 3 2" xfId="20765" xr:uid="{1DE2E442-BC4F-480F-AC0E-6BE5462670FE}"/>
    <cellStyle name="Moneda 2 2 2 3 3 3 2 2" xfId="29715" xr:uid="{AA55BD5D-07BA-4462-B4EC-C0A9E0B71529}"/>
    <cellStyle name="Moneda 2 2 2 3 3 3 3" xfId="25242" xr:uid="{C88E16D4-A251-41E2-AE53-C6580834B9C0}"/>
    <cellStyle name="Moneda 2 2 2 3 3 4" xfId="18516" xr:uid="{4371FA08-4B2D-48F5-ADC3-E6169A6599A3}"/>
    <cellStyle name="Moneda 2 2 2 3 3 4 2" xfId="27466" xr:uid="{2F2634C6-919F-4C04-A3F4-EF4F91173D45}"/>
    <cellStyle name="Moneda 2 2 2 3 3 5" xfId="22993" xr:uid="{F45A3450-DA70-4F3C-A78A-3FAF508EC2C0}"/>
    <cellStyle name="Moneda 2 2 2 3 4" xfId="14606" xr:uid="{2382E34A-7D6C-4240-986C-849E8291D32C}"/>
    <cellStyle name="Moneda 2 2 2 3 4 2" xfId="16855" xr:uid="{E3465C66-AC1C-4BB4-9D4E-4265D67A7709}"/>
    <cellStyle name="Moneda 2 2 2 3 4 2 2" xfId="21328" xr:uid="{C2B50C33-BADB-47BA-89B6-C29666F4C614}"/>
    <cellStyle name="Moneda 2 2 2 3 4 2 2 2" xfId="30278" xr:uid="{FAF3AEFE-ECE1-42C5-BF15-FF49A4ADB199}"/>
    <cellStyle name="Moneda 2 2 2 3 4 2 3" xfId="25805" xr:uid="{6C751253-4DCA-48C3-B21D-F621364B4E86}"/>
    <cellStyle name="Moneda 2 2 2 3 4 3" xfId="19079" xr:uid="{45C76C1F-3D62-4B03-85CF-92149A84D65F}"/>
    <cellStyle name="Moneda 2 2 2 3 4 3 2" xfId="28029" xr:uid="{81187B48-5EF8-4A18-9895-D3577FA2FF9B}"/>
    <cellStyle name="Moneda 2 2 2 3 4 4" xfId="23556" xr:uid="{AA82CF81-9267-44EA-8C2B-31C2501DF618}"/>
    <cellStyle name="Moneda 2 2 2 3 5" xfId="15738" xr:uid="{72B5B1C5-B2B3-4A40-9705-482D6A916A35}"/>
    <cellStyle name="Moneda 2 2 2 3 5 2" xfId="20211" xr:uid="{68D6A3FC-0441-4A6A-A16B-49BDE68E949B}"/>
    <cellStyle name="Moneda 2 2 2 3 5 2 2" xfId="29161" xr:uid="{E5E1EF7A-0416-44B1-8E82-950796EE3FF3}"/>
    <cellStyle name="Moneda 2 2 2 3 5 3" xfId="24688" xr:uid="{0B012E3D-0CFD-4F06-9D7B-848D7A10259E}"/>
    <cellStyle name="Moneda 2 2 2 3 6" xfId="17962" xr:uid="{7143DF6C-38F9-470D-BA53-3F85A28725BA}"/>
    <cellStyle name="Moneda 2 2 2 3 6 2" xfId="26912" xr:uid="{04BA7E05-E7EE-4732-AD56-F8525C70CA13}"/>
    <cellStyle name="Moneda 2 2 2 3 7" xfId="22439" xr:uid="{7B592422-AA45-41B1-86A3-17183677A9A5}"/>
    <cellStyle name="Moneda 2 2 2 4" xfId="13629" xr:uid="{3B255344-FB1C-4459-B6FB-903C03442FEF}"/>
    <cellStyle name="Moneda 2 2 2 4 2" xfId="14183" xr:uid="{0594EE8A-CF89-453A-A69D-DBAE6BBA13AC}"/>
    <cellStyle name="Moneda 2 2 2 4 2 2" xfId="15300" xr:uid="{285C142B-5A0A-49A7-9B69-471FD9717C63}"/>
    <cellStyle name="Moneda 2 2 2 4 2 2 2" xfId="17549" xr:uid="{6CECCA3A-D6D5-4E75-8548-5E795CC02EF7}"/>
    <cellStyle name="Moneda 2 2 2 4 2 2 2 2" xfId="22022" xr:uid="{FC671A58-FEBE-4970-8234-064F74928275}"/>
    <cellStyle name="Moneda 2 2 2 4 2 2 2 2 2" xfId="30972" xr:uid="{1A0C916D-7BB8-44A9-B97C-7B68872D595F}"/>
    <cellStyle name="Moneda 2 2 2 4 2 2 2 3" xfId="26499" xr:uid="{B086D6FC-5671-44F9-AED7-384B25203F72}"/>
    <cellStyle name="Moneda 2 2 2 4 2 2 3" xfId="19773" xr:uid="{24AC9571-235C-4622-91FF-439E3DE3011F}"/>
    <cellStyle name="Moneda 2 2 2 4 2 2 3 2" xfId="28723" xr:uid="{BEE08D9C-1A34-4CC6-BD22-D5AF8E6D6E81}"/>
    <cellStyle name="Moneda 2 2 2 4 2 2 4" xfId="24250" xr:uid="{04FD1D74-F9AC-4495-9B77-392F9881A6BD}"/>
    <cellStyle name="Moneda 2 2 2 4 2 3" xfId="16432" xr:uid="{A3E1A106-0B9C-4F73-B131-E6053E3921DB}"/>
    <cellStyle name="Moneda 2 2 2 4 2 3 2" xfId="20905" xr:uid="{601A7374-7A38-4E29-9A78-6552340C6B40}"/>
    <cellStyle name="Moneda 2 2 2 4 2 3 2 2" xfId="29855" xr:uid="{D06860AD-81C3-4415-8465-5A8AAF63A4D5}"/>
    <cellStyle name="Moneda 2 2 2 4 2 3 3" xfId="25382" xr:uid="{E3EFCCEE-B49D-4B7B-98DA-47EEB31401F7}"/>
    <cellStyle name="Moneda 2 2 2 4 2 4" xfId="18656" xr:uid="{34A8D3FC-2891-4412-AE49-DFCDFF11DB34}"/>
    <cellStyle name="Moneda 2 2 2 4 2 4 2" xfId="27606" xr:uid="{CD7F9822-6813-45BA-9F3C-744C600E8D74}"/>
    <cellStyle name="Moneda 2 2 2 4 2 5" xfId="23133" xr:uid="{D3853D95-E636-4091-BCEB-CD590E1FECA0}"/>
    <cellStyle name="Moneda 2 2 2 4 3" xfId="14746" xr:uid="{B18F80BF-E16C-40E2-8BAF-F9C05972BBD5}"/>
    <cellStyle name="Moneda 2 2 2 4 3 2" xfId="16995" xr:uid="{4650E9AF-4BEF-435A-B4DB-6F30A05A6DDE}"/>
    <cellStyle name="Moneda 2 2 2 4 3 2 2" xfId="21468" xr:uid="{706CD614-E062-4B06-8F57-06BB171B3F73}"/>
    <cellStyle name="Moneda 2 2 2 4 3 2 2 2" xfId="30418" xr:uid="{EF03CF4D-F9EC-4F59-AB44-89B989326F45}"/>
    <cellStyle name="Moneda 2 2 2 4 3 2 3" xfId="25945" xr:uid="{FA904790-01FF-4BB0-96FE-81C4E2D3ED88}"/>
    <cellStyle name="Moneda 2 2 2 4 3 3" xfId="19219" xr:uid="{7CA5807E-F338-4800-A4A0-AAAC61237F1E}"/>
    <cellStyle name="Moneda 2 2 2 4 3 3 2" xfId="28169" xr:uid="{3F64B835-F60E-4F18-82EE-A42EF2F90F1E}"/>
    <cellStyle name="Moneda 2 2 2 4 3 4" xfId="23696" xr:uid="{6F336668-50A2-400D-BBE2-80099F2148A9}"/>
    <cellStyle name="Moneda 2 2 2 4 4" xfId="15878" xr:uid="{29602B19-1581-4D5C-87E8-3FA7FF02A8B8}"/>
    <cellStyle name="Moneda 2 2 2 4 4 2" xfId="20351" xr:uid="{0F6D9DCA-9612-4E61-8F52-A2D9AF71BF7A}"/>
    <cellStyle name="Moneda 2 2 2 4 4 2 2" xfId="29301" xr:uid="{CDE125D4-972D-4DD3-A8C0-6A3211096C6B}"/>
    <cellStyle name="Moneda 2 2 2 4 4 3" xfId="24828" xr:uid="{7E73F3C2-7C74-485A-BC5F-44261472C6C9}"/>
    <cellStyle name="Moneda 2 2 2 4 5" xfId="18102" xr:uid="{13820772-5056-4237-81B6-B7009A579CA3}"/>
    <cellStyle name="Moneda 2 2 2 4 5 2" xfId="27052" xr:uid="{EE1BE7C8-F975-4951-BA76-5E6A6EEDCCA8}"/>
    <cellStyle name="Moneda 2 2 2 4 6" xfId="22579" xr:uid="{7CEF2A9C-51C2-4A45-ABEB-85A2E69D9A00}"/>
    <cellStyle name="Moneda 2 2 2 5" xfId="13903" xr:uid="{01FBA4CF-ECE8-427F-B94E-DEA989DE3128}"/>
    <cellStyle name="Moneda 2 2 2 5 2" xfId="15020" xr:uid="{2FB233C0-C2BF-4DFE-A4E8-9284A0A7DD8C}"/>
    <cellStyle name="Moneda 2 2 2 5 2 2" xfId="17269" xr:uid="{2CB75FE7-1D9E-4A94-B961-AEF1B627E3FF}"/>
    <cellStyle name="Moneda 2 2 2 5 2 2 2" xfId="21742" xr:uid="{91BDDEEB-ECE5-483E-9CAE-892D11E59B0F}"/>
    <cellStyle name="Moneda 2 2 2 5 2 2 2 2" xfId="30692" xr:uid="{31C8FA75-E3CC-46C3-A15C-0F804F97D5DD}"/>
    <cellStyle name="Moneda 2 2 2 5 2 2 3" xfId="26219" xr:uid="{C48A2679-4E6A-4F7C-B2F9-2378A765DAEA}"/>
    <cellStyle name="Moneda 2 2 2 5 2 3" xfId="19493" xr:uid="{A89785E5-E57B-4800-90DD-D4CD4270E6B7}"/>
    <cellStyle name="Moneda 2 2 2 5 2 3 2" xfId="28443" xr:uid="{A38DF23E-EC99-4BBC-A465-F9B47B36AFB5}"/>
    <cellStyle name="Moneda 2 2 2 5 2 4" xfId="23970" xr:uid="{A597FF1F-1F98-473D-8DEF-0725827002A5}"/>
    <cellStyle name="Moneda 2 2 2 5 3" xfId="16152" xr:uid="{35AC7C94-65E4-44CE-82DA-DC57F33DE4EA}"/>
    <cellStyle name="Moneda 2 2 2 5 3 2" xfId="20625" xr:uid="{ED4AA62F-7231-4133-9B49-4AECBAAD204F}"/>
    <cellStyle name="Moneda 2 2 2 5 3 2 2" xfId="29575" xr:uid="{7224F367-A5BC-4100-9ED7-2631F460C59D}"/>
    <cellStyle name="Moneda 2 2 2 5 3 3" xfId="25102" xr:uid="{45D8EA26-0FF3-4429-954C-81BD0D29F3AD}"/>
    <cellStyle name="Moneda 2 2 2 5 4" xfId="18376" xr:uid="{3929ACE2-A531-4536-890E-A3EAF85E691A}"/>
    <cellStyle name="Moneda 2 2 2 5 4 2" xfId="27326" xr:uid="{94F0236B-2C44-4358-BBA5-4E95D26653C2}"/>
    <cellStyle name="Moneda 2 2 2 5 5" xfId="22853" xr:uid="{D3910827-747E-489B-920B-97145643A6C8}"/>
    <cellStyle name="Moneda 2 2 2 6" xfId="14466" xr:uid="{0F16E777-262E-4E85-83E5-AAEAC5A1E4D5}"/>
    <cellStyle name="Moneda 2 2 2 6 2" xfId="16715" xr:uid="{7656F290-726E-4212-9681-847E69CDDC6F}"/>
    <cellStyle name="Moneda 2 2 2 6 2 2" xfId="21188" xr:uid="{FAF6282E-0F69-45BB-8EF6-978CE3B16E82}"/>
    <cellStyle name="Moneda 2 2 2 6 2 2 2" xfId="30138" xr:uid="{70DC9856-D9D0-45AD-ACB4-D46CD215D135}"/>
    <cellStyle name="Moneda 2 2 2 6 2 3" xfId="25665" xr:uid="{4AD5E004-84A1-4915-9A70-55DC41BEA0EB}"/>
    <cellStyle name="Moneda 2 2 2 6 3" xfId="18939" xr:uid="{016A3F7F-90A6-43C2-BDC7-6AA1BBCDCECE}"/>
    <cellStyle name="Moneda 2 2 2 6 3 2" xfId="27889" xr:uid="{FC767F9D-8ADC-4479-8AAF-774B23920BF9}"/>
    <cellStyle name="Moneda 2 2 2 6 4" xfId="23416" xr:uid="{63B8FF26-66A2-4CFF-9441-6F61F9FB1270}"/>
    <cellStyle name="Moneda 2 2 2 7" xfId="15598" xr:uid="{2F023BF8-27EA-4401-966F-6EA86E1DA2A5}"/>
    <cellStyle name="Moneda 2 2 2 7 2" xfId="20071" xr:uid="{C9EF5747-62BF-4378-832B-0D54179DE3CC}"/>
    <cellStyle name="Moneda 2 2 2 7 2 2" xfId="29021" xr:uid="{ED1C39F8-CBE8-4BB0-998F-E875E4C6FD58}"/>
    <cellStyle name="Moneda 2 2 2 7 3" xfId="24548" xr:uid="{3CBEC22F-C5BC-4B7B-90FB-25EEC1733781}"/>
    <cellStyle name="Moneda 2 2 2 8" xfId="17822" xr:uid="{51A2713C-728C-48F0-AC46-AEB106A5A645}"/>
    <cellStyle name="Moneda 2 2 2 8 2" xfId="26772" xr:uid="{31E5CA5F-EA37-48D3-8A1E-E25A7DA8E68F}"/>
    <cellStyle name="Moneda 2 2 2 9" xfId="22299" xr:uid="{49002674-673F-4F84-9B05-8ADD92244DEB}"/>
    <cellStyle name="Moneda 2 2 3" xfId="13399" xr:uid="{8DBA8FD4-0EAB-4ECE-938B-98A558B9FB60}"/>
    <cellStyle name="Moneda 2 2 3 2" xfId="13539" xr:uid="{7A6CB69B-7493-419D-B452-64F7E53EF80D}"/>
    <cellStyle name="Moneda 2 2 3 2 2" xfId="13819" xr:uid="{D1D2AA37-21AC-4544-AB2D-40726DF65760}"/>
    <cellStyle name="Moneda 2 2 3 2 2 2" xfId="14373" xr:uid="{4009BA8D-7FC0-4B80-8399-038BE998B6D5}"/>
    <cellStyle name="Moneda 2 2 3 2 2 2 2" xfId="15490" xr:uid="{561A0963-B504-42A2-A6A8-E98561C42849}"/>
    <cellStyle name="Moneda 2 2 3 2 2 2 2 2" xfId="17739" xr:uid="{6C2294EA-77E7-42C5-B05C-EBAE70A3B8F7}"/>
    <cellStyle name="Moneda 2 2 3 2 2 2 2 2 2" xfId="22212" xr:uid="{E05AE35B-C893-4443-91BD-9F659B0EBFBF}"/>
    <cellStyle name="Moneda 2 2 3 2 2 2 2 2 2 2" xfId="31162" xr:uid="{10AD19F0-C2AC-4818-A87D-269E4CF497D3}"/>
    <cellStyle name="Moneda 2 2 3 2 2 2 2 2 3" xfId="26689" xr:uid="{CAA5204F-0B08-44FB-A7FE-285B4AF2CC76}"/>
    <cellStyle name="Moneda 2 2 3 2 2 2 2 3" xfId="19963" xr:uid="{740C7088-8915-4AC8-8470-C140F4522B7F}"/>
    <cellStyle name="Moneda 2 2 3 2 2 2 2 3 2" xfId="28913" xr:uid="{E47C554F-B563-4695-A997-94F906BE2FE4}"/>
    <cellStyle name="Moneda 2 2 3 2 2 2 2 4" xfId="24440" xr:uid="{936F52FD-C4DD-41F9-82C8-3EFEA9BC9814}"/>
    <cellStyle name="Moneda 2 2 3 2 2 2 3" xfId="16622" xr:uid="{918BE3D4-F327-409E-BA47-49504CA8AEB5}"/>
    <cellStyle name="Moneda 2 2 3 2 2 2 3 2" xfId="21095" xr:uid="{B0807128-1EE5-4B03-A5C2-C1C567003748}"/>
    <cellStyle name="Moneda 2 2 3 2 2 2 3 2 2" xfId="30045" xr:uid="{AD45AB7F-90B8-47A5-962D-1D64B39B12F7}"/>
    <cellStyle name="Moneda 2 2 3 2 2 2 3 3" xfId="25572" xr:uid="{68DCCDCD-DA44-4310-974B-AE11E40EDDBC}"/>
    <cellStyle name="Moneda 2 2 3 2 2 2 4" xfId="18846" xr:uid="{990F3478-6A10-4F41-8695-2294E7CD286F}"/>
    <cellStyle name="Moneda 2 2 3 2 2 2 4 2" xfId="27796" xr:uid="{CC4B2504-ABA2-48D5-AECD-A89282D0E135}"/>
    <cellStyle name="Moneda 2 2 3 2 2 2 5" xfId="23323" xr:uid="{E9C062F3-104E-4B8B-AC2B-654DC518C72E}"/>
    <cellStyle name="Moneda 2 2 3 2 2 3" xfId="14936" xr:uid="{02C663AE-2383-4C38-B5C1-1D01EBC068D8}"/>
    <cellStyle name="Moneda 2 2 3 2 2 3 2" xfId="17185" xr:uid="{5F198C2B-026B-4814-AA51-739B7993DC6F}"/>
    <cellStyle name="Moneda 2 2 3 2 2 3 2 2" xfId="21658" xr:uid="{EFB07532-A196-4C0F-AF9E-E0B54FC3019A}"/>
    <cellStyle name="Moneda 2 2 3 2 2 3 2 2 2" xfId="30608" xr:uid="{35E0F13D-3BEC-47DA-B58C-B1076FC7F45D}"/>
    <cellStyle name="Moneda 2 2 3 2 2 3 2 3" xfId="26135" xr:uid="{EF82EA45-27BD-4FD8-8DF8-5FFC02D7C0D4}"/>
    <cellStyle name="Moneda 2 2 3 2 2 3 3" xfId="19409" xr:uid="{67A61A03-9FE0-4105-9047-16C4F5242B01}"/>
    <cellStyle name="Moneda 2 2 3 2 2 3 3 2" xfId="28359" xr:uid="{0103C482-5CF0-47C6-BC9B-EC6EFB549B02}"/>
    <cellStyle name="Moneda 2 2 3 2 2 3 4" xfId="23886" xr:uid="{2D5711BF-76CE-4887-9E43-6C6B3E21A74B}"/>
    <cellStyle name="Moneda 2 2 3 2 2 4" xfId="16068" xr:uid="{1D41E0A4-B90A-49B0-AAA9-C844383C8F0A}"/>
    <cellStyle name="Moneda 2 2 3 2 2 4 2" xfId="20541" xr:uid="{5CD66ACB-8E33-4D66-8ABC-D7FA7FF3CB7A}"/>
    <cellStyle name="Moneda 2 2 3 2 2 4 2 2" xfId="29491" xr:uid="{822C772A-0607-4F41-AE35-769F427C384A}"/>
    <cellStyle name="Moneda 2 2 3 2 2 4 3" xfId="25018" xr:uid="{5AE0A43C-1643-4E63-9D6F-E58D2DFCCA26}"/>
    <cellStyle name="Moneda 2 2 3 2 2 5" xfId="18292" xr:uid="{3416C77F-34F5-4984-B47E-B219A4D3B7B6}"/>
    <cellStyle name="Moneda 2 2 3 2 2 5 2" xfId="27242" xr:uid="{052FF15C-2605-4AB3-926D-6E7E5E4EE7B2}"/>
    <cellStyle name="Moneda 2 2 3 2 2 6" xfId="22769" xr:uid="{2B541B37-E6EE-44FF-9AC9-CCA61EE435C1}"/>
    <cellStyle name="Moneda 2 2 3 2 3" xfId="14093" xr:uid="{F7551F09-42C1-4086-A32E-2CAF121A119C}"/>
    <cellStyle name="Moneda 2 2 3 2 3 2" xfId="15210" xr:uid="{F075C54E-2345-48F4-93C3-2B38C5F305A0}"/>
    <cellStyle name="Moneda 2 2 3 2 3 2 2" xfId="17459" xr:uid="{68308051-2C3F-4326-BEC7-DD051B73D3F1}"/>
    <cellStyle name="Moneda 2 2 3 2 3 2 2 2" xfId="21932" xr:uid="{EC17FCC2-8CD2-4A51-8CB4-7C73F527B1E8}"/>
    <cellStyle name="Moneda 2 2 3 2 3 2 2 2 2" xfId="30882" xr:uid="{77128FCB-0DAB-498C-86A1-7CEF1FE8029B}"/>
    <cellStyle name="Moneda 2 2 3 2 3 2 2 3" xfId="26409" xr:uid="{59928B9B-571E-4978-82B2-134E40364609}"/>
    <cellStyle name="Moneda 2 2 3 2 3 2 3" xfId="19683" xr:uid="{531CF30C-95D1-49F9-8FBB-A13C5884E5C2}"/>
    <cellStyle name="Moneda 2 2 3 2 3 2 3 2" xfId="28633" xr:uid="{0A9485ED-165E-4B31-85E7-4751D90D2B14}"/>
    <cellStyle name="Moneda 2 2 3 2 3 2 4" xfId="24160" xr:uid="{98248AD0-0F1A-4ACC-BF56-67DC85A16708}"/>
    <cellStyle name="Moneda 2 2 3 2 3 3" xfId="16342" xr:uid="{4650C49B-2156-4337-AA1E-CC99FCB75EB0}"/>
    <cellStyle name="Moneda 2 2 3 2 3 3 2" xfId="20815" xr:uid="{530E3266-7340-477C-993E-6D137514A15D}"/>
    <cellStyle name="Moneda 2 2 3 2 3 3 2 2" xfId="29765" xr:uid="{61BB2F28-6E41-48CA-801C-92BBF43E683C}"/>
    <cellStyle name="Moneda 2 2 3 2 3 3 3" xfId="25292" xr:uid="{5878A297-94E0-4D47-9A28-E1C9ABBE804B}"/>
    <cellStyle name="Moneda 2 2 3 2 3 4" xfId="18566" xr:uid="{BD52BB07-DE17-4AB9-BFB0-0D5C477656EA}"/>
    <cellStyle name="Moneda 2 2 3 2 3 4 2" xfId="27516" xr:uid="{B08139E4-B21F-46CD-8B25-F58E38F0B993}"/>
    <cellStyle name="Moneda 2 2 3 2 3 5" xfId="23043" xr:uid="{C5943E92-031F-4F6C-BF6E-98BCCE35D595}"/>
    <cellStyle name="Moneda 2 2 3 2 4" xfId="14656" xr:uid="{91D6D933-38EA-4819-B488-026105B83569}"/>
    <cellStyle name="Moneda 2 2 3 2 4 2" xfId="16905" xr:uid="{7F45CAA4-BFAA-4748-A0DF-A51195D977C9}"/>
    <cellStyle name="Moneda 2 2 3 2 4 2 2" xfId="21378" xr:uid="{39257F76-7AFA-46D4-A2DC-BCCA877DF2B1}"/>
    <cellStyle name="Moneda 2 2 3 2 4 2 2 2" xfId="30328" xr:uid="{0C189D3A-0FAE-4BAC-90B1-13247B600FD7}"/>
    <cellStyle name="Moneda 2 2 3 2 4 2 3" xfId="25855" xr:uid="{E4E902F5-CE66-4F42-AB61-2B68E1FE15F7}"/>
    <cellStyle name="Moneda 2 2 3 2 4 3" xfId="19129" xr:uid="{607AC59C-61AE-472F-AAA3-64A41B54D4B5}"/>
    <cellStyle name="Moneda 2 2 3 2 4 3 2" xfId="28079" xr:uid="{AFEBB0D1-C7A1-4729-8672-E87E3C601AB7}"/>
    <cellStyle name="Moneda 2 2 3 2 4 4" xfId="23606" xr:uid="{73CF7B0E-5A4E-4CD7-8756-99A702E90098}"/>
    <cellStyle name="Moneda 2 2 3 2 5" xfId="15788" xr:uid="{9E8379D6-A4CC-4442-AD63-C65039836485}"/>
    <cellStyle name="Moneda 2 2 3 2 5 2" xfId="20261" xr:uid="{38314EA4-00C9-4510-B1A5-83F8C8D2629F}"/>
    <cellStyle name="Moneda 2 2 3 2 5 2 2" xfId="29211" xr:uid="{6643745B-4252-41F3-B052-A9BD7D215F6C}"/>
    <cellStyle name="Moneda 2 2 3 2 5 3" xfId="24738" xr:uid="{7D8DC3F4-EC36-467E-98E1-58AAB3BD48A9}"/>
    <cellStyle name="Moneda 2 2 3 2 6" xfId="18012" xr:uid="{84947016-0171-4C38-8DAA-5B653611AFC2}"/>
    <cellStyle name="Moneda 2 2 3 2 6 2" xfId="26962" xr:uid="{5A92BF4E-DFA1-45B1-A6C4-14A074F44779}"/>
    <cellStyle name="Moneda 2 2 3 2 7" xfId="22489" xr:uid="{1C5F3B50-F8C6-44BD-9336-F09C21C22290}"/>
    <cellStyle name="Moneda 2 2 3 3" xfId="13679" xr:uid="{0F78483C-3ABB-4513-BD37-7D66B49F5375}"/>
    <cellStyle name="Moneda 2 2 3 3 2" xfId="14233" xr:uid="{4E1B99D2-DC39-4036-8678-12116D10B206}"/>
    <cellStyle name="Moneda 2 2 3 3 2 2" xfId="15350" xr:uid="{03D4477C-B78F-4A66-A754-EBE0F22CDE6C}"/>
    <cellStyle name="Moneda 2 2 3 3 2 2 2" xfId="17599" xr:uid="{23D1B14E-EC61-486A-A177-5F0E51DE181B}"/>
    <cellStyle name="Moneda 2 2 3 3 2 2 2 2" xfId="22072" xr:uid="{9EECDCC6-16FC-4393-A5B6-2713FD54C118}"/>
    <cellStyle name="Moneda 2 2 3 3 2 2 2 2 2" xfId="31022" xr:uid="{A36B5471-E5ED-4B4C-AD10-5997F4C60AA3}"/>
    <cellStyle name="Moneda 2 2 3 3 2 2 2 3" xfId="26549" xr:uid="{61561DE7-0419-462E-B913-CB2AC5F026F6}"/>
    <cellStyle name="Moneda 2 2 3 3 2 2 3" xfId="19823" xr:uid="{B42AE81A-D405-4431-93A5-C82517ADD51C}"/>
    <cellStyle name="Moneda 2 2 3 3 2 2 3 2" xfId="28773" xr:uid="{4CE27632-3ED4-4571-A95A-57BC55AF8234}"/>
    <cellStyle name="Moneda 2 2 3 3 2 2 4" xfId="24300" xr:uid="{57F20105-156F-4659-8D63-5DEB43859B46}"/>
    <cellStyle name="Moneda 2 2 3 3 2 3" xfId="16482" xr:uid="{F7795293-6397-4358-A8AC-1FDCBA162667}"/>
    <cellStyle name="Moneda 2 2 3 3 2 3 2" xfId="20955" xr:uid="{969B04E2-4614-4C9B-86A6-B22CDC110BB1}"/>
    <cellStyle name="Moneda 2 2 3 3 2 3 2 2" xfId="29905" xr:uid="{4660E4A2-4FD9-43E6-939E-EDD7A1C2E7C3}"/>
    <cellStyle name="Moneda 2 2 3 3 2 3 3" xfId="25432" xr:uid="{8A77632B-C45C-483E-AFA5-D1F0B4AC1C34}"/>
    <cellStyle name="Moneda 2 2 3 3 2 4" xfId="18706" xr:uid="{DF9B1679-80D4-493C-8669-72DF1E91838D}"/>
    <cellStyle name="Moneda 2 2 3 3 2 4 2" xfId="27656" xr:uid="{6498F458-1051-48F3-B381-5717CD5B33C8}"/>
    <cellStyle name="Moneda 2 2 3 3 2 5" xfId="23183" xr:uid="{F65FA6AC-EF67-4DD7-98A4-DFD518674814}"/>
    <cellStyle name="Moneda 2 2 3 3 3" xfId="14796" xr:uid="{13DE02AD-529F-46C7-BF5C-F8EC3C2431E2}"/>
    <cellStyle name="Moneda 2 2 3 3 3 2" xfId="17045" xr:uid="{F8CD1591-B9A8-407B-90FE-B7C7024C7DF2}"/>
    <cellStyle name="Moneda 2 2 3 3 3 2 2" xfId="21518" xr:uid="{1D103689-E5E8-41DD-AA65-94D449A5677B}"/>
    <cellStyle name="Moneda 2 2 3 3 3 2 2 2" xfId="30468" xr:uid="{4DEB1EA2-A341-4B6F-9CD6-74A943C830E9}"/>
    <cellStyle name="Moneda 2 2 3 3 3 2 3" xfId="25995" xr:uid="{EDDDC27C-644B-4E4F-8C3E-023E69511273}"/>
    <cellStyle name="Moneda 2 2 3 3 3 3" xfId="19269" xr:uid="{4017109D-4724-43B8-A9C9-9B7643BF23B9}"/>
    <cellStyle name="Moneda 2 2 3 3 3 3 2" xfId="28219" xr:uid="{27D86C59-B594-4832-B979-4F217A35C79F}"/>
    <cellStyle name="Moneda 2 2 3 3 3 4" xfId="23746" xr:uid="{8197CDE5-E596-4D58-BF5A-355429B75049}"/>
    <cellStyle name="Moneda 2 2 3 3 4" xfId="15928" xr:uid="{6E2F1EC4-2DE7-4E7A-88CD-1FEB07CC17C8}"/>
    <cellStyle name="Moneda 2 2 3 3 4 2" xfId="20401" xr:uid="{3046DE9A-6376-4F4A-ABD2-AD4D6A83554B}"/>
    <cellStyle name="Moneda 2 2 3 3 4 2 2" xfId="29351" xr:uid="{1E17EC19-1A5E-4E4E-99A6-2417471A86F6}"/>
    <cellStyle name="Moneda 2 2 3 3 4 3" xfId="24878" xr:uid="{8F0A1028-FF43-465A-8F73-C5E964FC5A70}"/>
    <cellStyle name="Moneda 2 2 3 3 5" xfId="18152" xr:uid="{B96480D5-88BB-4BC4-91B5-E9E94B35BBCD}"/>
    <cellStyle name="Moneda 2 2 3 3 5 2" xfId="27102" xr:uid="{E4362947-DD54-41A7-B605-569FCAE0AB5B}"/>
    <cellStyle name="Moneda 2 2 3 3 6" xfId="22629" xr:uid="{EC4615BE-C4D4-41CE-9146-6209CF3F9267}"/>
    <cellStyle name="Moneda 2 2 3 4" xfId="13953" xr:uid="{3281E497-F3C7-4438-AFA6-EBE6AE7F9D2E}"/>
    <cellStyle name="Moneda 2 2 3 4 2" xfId="15070" xr:uid="{C7E0FF9C-D62B-4D4E-B525-BABC5A79A9A2}"/>
    <cellStyle name="Moneda 2 2 3 4 2 2" xfId="17319" xr:uid="{F6F9F96E-9014-45E6-8EF3-88C1D727A86A}"/>
    <cellStyle name="Moneda 2 2 3 4 2 2 2" xfId="21792" xr:uid="{2BB6D5E5-5228-48AB-AE13-B318BA8AD1D2}"/>
    <cellStyle name="Moneda 2 2 3 4 2 2 2 2" xfId="30742" xr:uid="{07C6F072-AAAC-419D-B5A1-59ED16985052}"/>
    <cellStyle name="Moneda 2 2 3 4 2 2 3" xfId="26269" xr:uid="{AE515A30-C6A4-458A-B373-D7F98792A16C}"/>
    <cellStyle name="Moneda 2 2 3 4 2 3" xfId="19543" xr:uid="{4E18700E-E951-4ED6-B15E-6E6481CFE170}"/>
    <cellStyle name="Moneda 2 2 3 4 2 3 2" xfId="28493" xr:uid="{5B1E894F-4F53-4F9F-80D4-72FA2927B0A3}"/>
    <cellStyle name="Moneda 2 2 3 4 2 4" xfId="24020" xr:uid="{60171373-B1ED-413C-BFE4-650044D9FB46}"/>
    <cellStyle name="Moneda 2 2 3 4 3" xfId="16202" xr:uid="{97607AE2-C2B6-4D3C-A4D7-5BDB37E3BC83}"/>
    <cellStyle name="Moneda 2 2 3 4 3 2" xfId="20675" xr:uid="{062F7BAE-0280-41B6-A0CE-EAC5F15A487A}"/>
    <cellStyle name="Moneda 2 2 3 4 3 2 2" xfId="29625" xr:uid="{A533A380-DC29-4A1D-892E-9B9DC8306CF8}"/>
    <cellStyle name="Moneda 2 2 3 4 3 3" xfId="25152" xr:uid="{27D4C9A6-0529-4479-972E-B566B943A2CE}"/>
    <cellStyle name="Moneda 2 2 3 4 4" xfId="18426" xr:uid="{BE70C999-3914-4F0E-923E-2F329189D9A0}"/>
    <cellStyle name="Moneda 2 2 3 4 4 2" xfId="27376" xr:uid="{0C02E79C-52F9-42EE-95DE-5409643D0932}"/>
    <cellStyle name="Moneda 2 2 3 4 5" xfId="22903" xr:uid="{D51B302B-2860-49F6-8FB7-E7D9F872A50C}"/>
    <cellStyle name="Moneda 2 2 3 5" xfId="14516" xr:uid="{AAEFEC02-83C1-40CD-A560-BCB04CEEF5F0}"/>
    <cellStyle name="Moneda 2 2 3 5 2" xfId="16765" xr:uid="{16D5B3AB-1105-4AE6-95EF-DEFAD7C131DF}"/>
    <cellStyle name="Moneda 2 2 3 5 2 2" xfId="21238" xr:uid="{FAA08820-0C9E-4053-80F8-B538737550FE}"/>
    <cellStyle name="Moneda 2 2 3 5 2 2 2" xfId="30188" xr:uid="{D13230B8-3E60-499E-9D16-56529D5D4A3C}"/>
    <cellStyle name="Moneda 2 2 3 5 2 3" xfId="25715" xr:uid="{C7639A64-34FA-45F3-BD9A-FAB4B9FF8636}"/>
    <cellStyle name="Moneda 2 2 3 5 3" xfId="18989" xr:uid="{F91D0420-FE81-4F6F-B3B4-199DEEFBE6A1}"/>
    <cellStyle name="Moneda 2 2 3 5 3 2" xfId="27939" xr:uid="{BF4D6631-F959-4B06-ACFD-DD9871CF44F8}"/>
    <cellStyle name="Moneda 2 2 3 5 4" xfId="23466" xr:uid="{EE7A93FA-485E-49A7-AAFF-9DE9E1DB98C8}"/>
    <cellStyle name="Moneda 2 2 3 6" xfId="15648" xr:uid="{C86C8EBF-1FCC-495A-8AB0-1BD291521E87}"/>
    <cellStyle name="Moneda 2 2 3 6 2" xfId="20121" xr:uid="{12569914-D1F8-432A-A3F3-70001F839B55}"/>
    <cellStyle name="Moneda 2 2 3 6 2 2" xfId="29071" xr:uid="{AE09FF82-DC1D-4E30-822E-45EFB7798B79}"/>
    <cellStyle name="Moneda 2 2 3 6 3" xfId="24598" xr:uid="{3CFBB96E-E269-4998-A81B-7953D2C3D39D}"/>
    <cellStyle name="Moneda 2 2 3 7" xfId="17872" xr:uid="{50406229-5AAF-4BBE-AB9A-E7F272BD69C3}"/>
    <cellStyle name="Moneda 2 2 3 7 2" xfId="26822" xr:uid="{E39C9B8F-E5DE-4201-8C1A-F21DD0D962A1}"/>
    <cellStyle name="Moneda 2 2 3 8" xfId="22349" xr:uid="{0AAFE7C9-251C-4886-8C86-F7077B358BE4}"/>
    <cellStyle name="Moneda 2 2 4" xfId="13472" xr:uid="{41E46BA8-13C1-4EE8-87B4-DD9651DD47D9}"/>
    <cellStyle name="Moneda 2 2 4 2" xfId="13752" xr:uid="{6504C78B-937A-4540-905B-8332996F71E1}"/>
    <cellStyle name="Moneda 2 2 4 2 2" xfId="14306" xr:uid="{5AEBBBED-B5E9-4864-9D9B-BFAEC80952A9}"/>
    <cellStyle name="Moneda 2 2 4 2 2 2" xfId="15423" xr:uid="{0DEBD469-7926-40EF-85D7-CBCFF0D5C53F}"/>
    <cellStyle name="Moneda 2 2 4 2 2 2 2" xfId="17672" xr:uid="{EE32A14E-9807-4A59-9983-B1E125319909}"/>
    <cellStyle name="Moneda 2 2 4 2 2 2 2 2" xfId="22145" xr:uid="{EED6BFF5-079E-4D21-8F5D-6C2FD6AF231F}"/>
    <cellStyle name="Moneda 2 2 4 2 2 2 2 2 2" xfId="31095" xr:uid="{D9B7C959-5417-4E0F-B7C4-C628899777CB}"/>
    <cellStyle name="Moneda 2 2 4 2 2 2 2 3" xfId="26622" xr:uid="{2D4594E2-B321-4E5D-AA85-0096DF103CC8}"/>
    <cellStyle name="Moneda 2 2 4 2 2 2 3" xfId="19896" xr:uid="{5AC9D0FA-22D8-4683-9987-76C85DFD873B}"/>
    <cellStyle name="Moneda 2 2 4 2 2 2 3 2" xfId="28846" xr:uid="{BF3E557F-6A52-4027-B625-A083B07F84C9}"/>
    <cellStyle name="Moneda 2 2 4 2 2 2 4" xfId="24373" xr:uid="{8117BBFD-514A-40F0-8B49-9465A673B95F}"/>
    <cellStyle name="Moneda 2 2 4 2 2 3" xfId="16555" xr:uid="{BBB6B713-C873-47A2-AE18-987AFAF3EA79}"/>
    <cellStyle name="Moneda 2 2 4 2 2 3 2" xfId="21028" xr:uid="{7E352721-06E0-4104-A559-03F7225413B3}"/>
    <cellStyle name="Moneda 2 2 4 2 2 3 2 2" xfId="29978" xr:uid="{495F628D-4F63-43A5-BADF-C96CAE966600}"/>
    <cellStyle name="Moneda 2 2 4 2 2 3 3" xfId="25505" xr:uid="{5321832E-93E6-44EF-BB76-1C8C094CF923}"/>
    <cellStyle name="Moneda 2 2 4 2 2 4" xfId="18779" xr:uid="{DA4E4DB0-7D16-416E-AA90-58A5ABC7010A}"/>
    <cellStyle name="Moneda 2 2 4 2 2 4 2" xfId="27729" xr:uid="{CBB068CC-1D00-4ECA-8BD7-F332E2B35303}"/>
    <cellStyle name="Moneda 2 2 4 2 2 5" xfId="23256" xr:uid="{B911F73D-DC3A-4F56-A1F4-68EE477E7829}"/>
    <cellStyle name="Moneda 2 2 4 2 3" xfId="14869" xr:uid="{8FFCC327-4FAF-4AFA-A13E-0CDDEFE4AB7A}"/>
    <cellStyle name="Moneda 2 2 4 2 3 2" xfId="17118" xr:uid="{A7206A09-8F73-49BA-910E-AAC4949E3F6D}"/>
    <cellStyle name="Moneda 2 2 4 2 3 2 2" xfId="21591" xr:uid="{08C561F1-5ADB-48E7-87AB-94B44689E603}"/>
    <cellStyle name="Moneda 2 2 4 2 3 2 2 2" xfId="30541" xr:uid="{D3262C68-2BFF-4E7D-95B4-909CD42F5829}"/>
    <cellStyle name="Moneda 2 2 4 2 3 2 3" xfId="26068" xr:uid="{3C004777-AAF4-4B4A-9841-7E09E0848117}"/>
    <cellStyle name="Moneda 2 2 4 2 3 3" xfId="19342" xr:uid="{41498749-0CC6-40FF-A8D4-32E94F4C754C}"/>
    <cellStyle name="Moneda 2 2 4 2 3 3 2" xfId="28292" xr:uid="{49D0B908-DED1-48D1-AD05-3A54B8D8CCD8}"/>
    <cellStyle name="Moneda 2 2 4 2 3 4" xfId="23819" xr:uid="{5D5AD462-26BB-43A4-BA05-C894CBCD6C1B}"/>
    <cellStyle name="Moneda 2 2 4 2 4" xfId="16001" xr:uid="{10396E3B-D22A-4C7E-AAA7-82B2FB0023A4}"/>
    <cellStyle name="Moneda 2 2 4 2 4 2" xfId="20474" xr:uid="{4B525194-80C3-4867-ACD9-A7BB9CC91DA1}"/>
    <cellStyle name="Moneda 2 2 4 2 4 2 2" xfId="29424" xr:uid="{959C6393-7DD6-414A-A18A-EF38553309A9}"/>
    <cellStyle name="Moneda 2 2 4 2 4 3" xfId="24951" xr:uid="{9E9AC506-A2C4-4F00-9C54-C31C971F3216}"/>
    <cellStyle name="Moneda 2 2 4 2 5" xfId="18225" xr:uid="{0A18D848-2D1A-45EE-811B-6282FA21C537}"/>
    <cellStyle name="Moneda 2 2 4 2 5 2" xfId="27175" xr:uid="{65F2A6BC-1C18-43D9-9DA8-DC1C98EE336B}"/>
    <cellStyle name="Moneda 2 2 4 2 6" xfId="22702" xr:uid="{453B66C2-4C05-498F-95E4-FCE1EF669CD6}"/>
    <cellStyle name="Moneda 2 2 4 3" xfId="14026" xr:uid="{7CFA3BBE-3AC7-4C8B-8FD5-056794A14032}"/>
    <cellStyle name="Moneda 2 2 4 3 2" xfId="15143" xr:uid="{7A38D310-4EA4-4165-BD46-F54DE3B2C61B}"/>
    <cellStyle name="Moneda 2 2 4 3 2 2" xfId="17392" xr:uid="{2EE0625B-D70A-4FFF-BAB8-CE499E6E86C9}"/>
    <cellStyle name="Moneda 2 2 4 3 2 2 2" xfId="21865" xr:uid="{F84820D0-522B-4851-947A-B305CFD0D85F}"/>
    <cellStyle name="Moneda 2 2 4 3 2 2 2 2" xfId="30815" xr:uid="{5B4460C2-FDA2-4073-A8DD-1929517B6B83}"/>
    <cellStyle name="Moneda 2 2 4 3 2 2 3" xfId="26342" xr:uid="{ED4599A6-0F9D-4284-B115-3E9DFBD4FF72}"/>
    <cellStyle name="Moneda 2 2 4 3 2 3" xfId="19616" xr:uid="{632D7909-3AFC-4E7B-9A24-6899245DFE05}"/>
    <cellStyle name="Moneda 2 2 4 3 2 3 2" xfId="28566" xr:uid="{EE6986C2-78FB-464A-B3A5-4A0AAE7D0897}"/>
    <cellStyle name="Moneda 2 2 4 3 2 4" xfId="24093" xr:uid="{DC2D1766-6E65-41F8-BBD3-ABEB91939AAE}"/>
    <cellStyle name="Moneda 2 2 4 3 3" xfId="16275" xr:uid="{D4A93C9B-293C-4688-BC8D-5393195B53D9}"/>
    <cellStyle name="Moneda 2 2 4 3 3 2" xfId="20748" xr:uid="{D2A340EE-E0F7-47B9-8661-0FD9EF4D4B0A}"/>
    <cellStyle name="Moneda 2 2 4 3 3 2 2" xfId="29698" xr:uid="{9C139B86-F122-4149-AD3C-EB156A220515}"/>
    <cellStyle name="Moneda 2 2 4 3 3 3" xfId="25225" xr:uid="{BF6D6EEA-5C11-4469-892D-C4993DAC05C9}"/>
    <cellStyle name="Moneda 2 2 4 3 4" xfId="18499" xr:uid="{C359180B-1E5D-46B1-977A-8EEBD1D8C8F7}"/>
    <cellStyle name="Moneda 2 2 4 3 4 2" xfId="27449" xr:uid="{A1724F7D-8699-4520-AFD9-D4DE92086C16}"/>
    <cellStyle name="Moneda 2 2 4 3 5" xfId="22976" xr:uid="{216B9002-A240-49E3-954E-1B80FC7DD8F4}"/>
    <cellStyle name="Moneda 2 2 4 4" xfId="14589" xr:uid="{AC13D1B9-7968-4EEB-BA51-D42A20034FF7}"/>
    <cellStyle name="Moneda 2 2 4 4 2" xfId="16838" xr:uid="{A9F8A53F-44E7-43F3-A21E-2F0A853B87D6}"/>
    <cellStyle name="Moneda 2 2 4 4 2 2" xfId="21311" xr:uid="{2A4F503E-B30A-4364-9680-BC333B341CD5}"/>
    <cellStyle name="Moneda 2 2 4 4 2 2 2" xfId="30261" xr:uid="{B7DCEEBB-36F8-4633-8337-50B5280DC90A}"/>
    <cellStyle name="Moneda 2 2 4 4 2 3" xfId="25788" xr:uid="{473A6599-2C54-4482-A0C0-AA862A1E06E5}"/>
    <cellStyle name="Moneda 2 2 4 4 3" xfId="19062" xr:uid="{2872CCC1-5F3F-43C0-B546-AF5BBB5C150E}"/>
    <cellStyle name="Moneda 2 2 4 4 3 2" xfId="28012" xr:uid="{72F91247-778F-4FE5-AA11-DF2D6DEC9C35}"/>
    <cellStyle name="Moneda 2 2 4 4 4" xfId="23539" xr:uid="{C8C3011E-111B-48B9-B910-6EE496D5B85C}"/>
    <cellStyle name="Moneda 2 2 4 5" xfId="15721" xr:uid="{4CA456DC-369F-46B6-A380-A2679954E05A}"/>
    <cellStyle name="Moneda 2 2 4 5 2" xfId="20194" xr:uid="{238938F4-7E31-4398-A8C7-97876BF95709}"/>
    <cellStyle name="Moneda 2 2 4 5 2 2" xfId="29144" xr:uid="{E4EE723D-502D-497D-9192-E0B6D9D81FA5}"/>
    <cellStyle name="Moneda 2 2 4 5 3" xfId="24671" xr:uid="{77A5F0BE-54F3-4606-8068-37DC2C84A2C0}"/>
    <cellStyle name="Moneda 2 2 4 6" xfId="17945" xr:uid="{5BACAB79-C2C4-4832-A67C-5DDD03FFBC15}"/>
    <cellStyle name="Moneda 2 2 4 6 2" xfId="26895" xr:uid="{2D6538D1-4261-4498-8CF2-C88408B37BF7}"/>
    <cellStyle name="Moneda 2 2 4 7" xfId="22422" xr:uid="{4AC9C2F3-89D6-4F1E-85C2-5882E218F600}"/>
    <cellStyle name="Moneda 2 2 5" xfId="13612" xr:uid="{E19F23D0-3ACE-4779-B946-88D5F21EA7C2}"/>
    <cellStyle name="Moneda 2 2 5 2" xfId="14166" xr:uid="{506AA5DF-3048-4666-A80B-7E9732C2A55B}"/>
    <cellStyle name="Moneda 2 2 5 2 2" xfId="15283" xr:uid="{9FF00936-10E5-4273-8B53-3E9D7A2D6E59}"/>
    <cellStyle name="Moneda 2 2 5 2 2 2" xfId="17532" xr:uid="{82621E11-426F-44BF-B468-8C50B963CC02}"/>
    <cellStyle name="Moneda 2 2 5 2 2 2 2" xfId="22005" xr:uid="{65077B8C-2FC1-4A7E-B06A-F4D405F619DC}"/>
    <cellStyle name="Moneda 2 2 5 2 2 2 2 2" xfId="30955" xr:uid="{BD5B0EB7-9657-43C4-A59B-5F55471F5E51}"/>
    <cellStyle name="Moneda 2 2 5 2 2 2 3" xfId="26482" xr:uid="{D76F1168-527B-44EE-BB5E-A6C882B1CB98}"/>
    <cellStyle name="Moneda 2 2 5 2 2 3" xfId="19756" xr:uid="{39E4DAAA-CE70-4118-8883-E8F953035D77}"/>
    <cellStyle name="Moneda 2 2 5 2 2 3 2" xfId="28706" xr:uid="{DE8DD728-970E-41B1-A54D-300EBDC0C6B7}"/>
    <cellStyle name="Moneda 2 2 5 2 2 4" xfId="24233" xr:uid="{5817195A-4C78-4470-A9BF-40F15EF94165}"/>
    <cellStyle name="Moneda 2 2 5 2 3" xfId="16415" xr:uid="{F3A9F4F8-CC89-4532-92A9-618422380C0C}"/>
    <cellStyle name="Moneda 2 2 5 2 3 2" xfId="20888" xr:uid="{AA933EDB-C3A3-4E28-BF1B-799E25C5FC91}"/>
    <cellStyle name="Moneda 2 2 5 2 3 2 2" xfId="29838" xr:uid="{E86965DC-7334-417C-8C53-A970FB67A45E}"/>
    <cellStyle name="Moneda 2 2 5 2 3 3" xfId="25365" xr:uid="{F94C714E-3335-478C-BB61-E0A851BA3D46}"/>
    <cellStyle name="Moneda 2 2 5 2 4" xfId="18639" xr:uid="{D445D3CB-EBEB-47A1-953B-7ED518F46E2B}"/>
    <cellStyle name="Moneda 2 2 5 2 4 2" xfId="27589" xr:uid="{F69F3144-8125-49FF-8B83-6D618B921362}"/>
    <cellStyle name="Moneda 2 2 5 2 5" xfId="23116" xr:uid="{4BF99DA0-FC0A-4491-9EAE-C23BE116B367}"/>
    <cellStyle name="Moneda 2 2 5 3" xfId="14729" xr:uid="{2F84EB7A-684E-484C-9D01-666D50D5D072}"/>
    <cellStyle name="Moneda 2 2 5 3 2" xfId="16978" xr:uid="{2CDADC12-CABA-49F2-8A62-4AA9EC12E2A5}"/>
    <cellStyle name="Moneda 2 2 5 3 2 2" xfId="21451" xr:uid="{BAA91E17-174B-4336-B510-07EA5D3C33BE}"/>
    <cellStyle name="Moneda 2 2 5 3 2 2 2" xfId="30401" xr:uid="{72745150-A40C-48A3-A165-11CDB36A5F34}"/>
    <cellStyle name="Moneda 2 2 5 3 2 3" xfId="25928" xr:uid="{90487F90-264C-477D-B594-7ADB8E4C6644}"/>
    <cellStyle name="Moneda 2 2 5 3 3" xfId="19202" xr:uid="{BC98AA6A-4D62-41FC-B209-39B245516914}"/>
    <cellStyle name="Moneda 2 2 5 3 3 2" xfId="28152" xr:uid="{60D3BADB-5236-46F0-9FBB-CB3A669F8C30}"/>
    <cellStyle name="Moneda 2 2 5 3 4" xfId="23679" xr:uid="{8B1B3346-2440-4ECA-B9C5-EBBB44A47916}"/>
    <cellStyle name="Moneda 2 2 5 4" xfId="15861" xr:uid="{6130E932-A967-479C-A566-781AB31B218D}"/>
    <cellStyle name="Moneda 2 2 5 4 2" xfId="20334" xr:uid="{EA700D7E-5E42-418D-8135-4D484F34ED5F}"/>
    <cellStyle name="Moneda 2 2 5 4 2 2" xfId="29284" xr:uid="{14BA3990-304E-49C7-A75B-2933CBC15E83}"/>
    <cellStyle name="Moneda 2 2 5 4 3" xfId="24811" xr:uid="{8FA3CAD7-DBC1-4607-9176-877263778FDF}"/>
    <cellStyle name="Moneda 2 2 5 5" xfId="18085" xr:uid="{B1C875BA-E5E0-4AB3-9583-A6B9D92D2524}"/>
    <cellStyle name="Moneda 2 2 5 5 2" xfId="27035" xr:uid="{06369B3C-B732-4601-B2B2-2E311826C947}"/>
    <cellStyle name="Moneda 2 2 5 6" xfId="22562" xr:uid="{A4A22885-43A7-40F6-B1C9-9AB86379BE8A}"/>
    <cellStyle name="Moneda 2 2 6" xfId="13892" xr:uid="{023BCE80-9A0C-4DAD-9EC2-6EFBA088E2F4}"/>
    <cellStyle name="Moneda 2 2 6 2" xfId="15009" xr:uid="{147E1B16-EB0E-4165-A3A4-E9CE691124D5}"/>
    <cellStyle name="Moneda 2 2 6 2 2" xfId="17258" xr:uid="{865EFC29-AEC2-4490-A235-2FB497CB8421}"/>
    <cellStyle name="Moneda 2 2 6 2 2 2" xfId="21731" xr:uid="{301AC3B0-2A20-444B-B2AA-AB1BD26F7EB9}"/>
    <cellStyle name="Moneda 2 2 6 2 2 2 2" xfId="30681" xr:uid="{0CCFF77B-0242-4A8E-BDC9-55AA9AE221D8}"/>
    <cellStyle name="Moneda 2 2 6 2 2 3" xfId="26208" xr:uid="{5E51E1AA-31BE-446F-B47E-F2495BCC995F}"/>
    <cellStyle name="Moneda 2 2 6 2 3" xfId="19482" xr:uid="{A1C0D2E8-5734-4B1D-8120-877D38DA0131}"/>
    <cellStyle name="Moneda 2 2 6 2 3 2" xfId="28432" xr:uid="{8D370DB1-21F5-4D76-B4E4-A39DEC02FF74}"/>
    <cellStyle name="Moneda 2 2 6 2 4" xfId="23959" xr:uid="{F4664027-FC7F-4C3C-95EE-59F6A89BA9FE}"/>
    <cellStyle name="Moneda 2 2 6 3" xfId="16141" xr:uid="{23D2F297-0D4F-4DFE-8CA1-99FD41DC4A39}"/>
    <cellStyle name="Moneda 2 2 6 3 2" xfId="20614" xr:uid="{A6ABFF52-28E5-4662-A784-388C4DF480DF}"/>
    <cellStyle name="Moneda 2 2 6 3 2 2" xfId="29564" xr:uid="{7A35B8A6-8E16-44F6-8095-452390CDF995}"/>
    <cellStyle name="Moneda 2 2 6 3 3" xfId="25091" xr:uid="{7F618521-3BBC-47C8-9E7E-4B196CCD0CA6}"/>
    <cellStyle name="Moneda 2 2 6 4" xfId="18365" xr:uid="{ACFA0BAE-7C77-4310-BA45-17E637020815}"/>
    <cellStyle name="Moneda 2 2 6 4 2" xfId="27315" xr:uid="{1CE7AF4E-F193-4A79-B2C3-3C454E9FF5DD}"/>
    <cellStyle name="Moneda 2 2 6 5" xfId="22842" xr:uid="{EBC8DA44-945A-435B-B674-DC545A110CA8}"/>
    <cellStyle name="Moneda 2 2 7" xfId="14446" xr:uid="{6873A1A0-5845-495D-A63E-1C4C832DCDDE}"/>
    <cellStyle name="Moneda 2 2 7 2" xfId="16695" xr:uid="{F2A5B124-CD0F-480A-8F3D-9F2949B8D607}"/>
    <cellStyle name="Moneda 2 2 7 2 2" xfId="21168" xr:uid="{0429C12F-2D76-46A8-8313-CF60AA0D99B0}"/>
    <cellStyle name="Moneda 2 2 7 2 2 2" xfId="30118" xr:uid="{733781BD-DDC2-46BA-8646-21ADF03DED8A}"/>
    <cellStyle name="Moneda 2 2 7 2 3" xfId="25645" xr:uid="{85D797B9-2E2A-443B-B2CF-0562E33825AA}"/>
    <cellStyle name="Moneda 2 2 7 3" xfId="18919" xr:uid="{E1727B9A-91AA-4545-907A-B0A134D64BB9}"/>
    <cellStyle name="Moneda 2 2 7 3 2" xfId="27869" xr:uid="{21290977-E41A-4E0D-A571-EFFC627C3B87}"/>
    <cellStyle name="Moneda 2 2 7 4" xfId="23396" xr:uid="{A5C58A48-D8C4-415C-A6F5-981574DF1988}"/>
    <cellStyle name="Moneda 2 2 8" xfId="15563" xr:uid="{00D066C6-9040-4913-80D4-E509F9C7EF86}"/>
    <cellStyle name="Moneda 2 2 8 2" xfId="20036" xr:uid="{2697D4B3-657C-4646-8F20-CBBEDF1E2663}"/>
    <cellStyle name="Moneda 2 2 8 2 2" xfId="28986" xr:uid="{14443A21-A79A-41C2-B3AD-919697AA6450}"/>
    <cellStyle name="Moneda 2 2 8 3" xfId="24513" xr:uid="{F29D307E-07CE-46C9-9853-B4D4C2DCFC8B}"/>
    <cellStyle name="Moneda 2 2 9" xfId="17812" xr:uid="{5823EADB-A51B-4DE1-9E2F-E2C2E4C0DF56}"/>
    <cellStyle name="Moneda 2 2 9 2" xfId="26762" xr:uid="{A083057C-0467-4A00-B822-4B67399C3CEB}"/>
    <cellStyle name="Moneda 2 3" xfId="22" xr:uid="{00000000-0005-0000-0000-000018000000}"/>
    <cellStyle name="Moneda 2 4" xfId="23" xr:uid="{00000000-0005-0000-0000-000019000000}"/>
    <cellStyle name="Moneda 2 5" xfId="24" xr:uid="{00000000-0005-0000-0000-00001A000000}"/>
    <cellStyle name="Moneda 3" xfId="25" xr:uid="{00000000-0005-0000-0000-00001B000000}"/>
    <cellStyle name="Moneda 3 10" xfId="167" xr:uid="{0A983212-EAB4-43B9-8734-8A7FBA2B1229}"/>
    <cellStyle name="Moneda 3 10 2" xfId="305" xr:uid="{9FF6CCFA-CA86-4574-8B1B-DDD1D047513C}"/>
    <cellStyle name="Moneda 3 10 2 2" xfId="581" xr:uid="{D18990AA-AA34-41FF-9B0F-2944CF8E9AA7}"/>
    <cellStyle name="Moneda 3 10 2 2 2" xfId="1133" xr:uid="{EB1897B3-D4A4-4C2F-A621-88FCB7D454F5}"/>
    <cellStyle name="Moneda 3 10 2 2 2 2" xfId="2789" xr:uid="{BF2E0D76-ED30-4F65-96BA-5D4A2AD107EB}"/>
    <cellStyle name="Moneda 3 10 2 2 2 2 2" xfId="6101" xr:uid="{85F228D2-7D77-4AD4-AED0-4EC97635F5DF}"/>
    <cellStyle name="Moneda 3 10 2 2 2 2 2 2" xfId="12725" xr:uid="{EC0125DD-3D80-4956-8EE5-A51429A79ED7}"/>
    <cellStyle name="Moneda 3 10 2 2 2 2 3" xfId="9413" xr:uid="{692C2819-E3AF-4D7C-9EC8-3C18C4DE7BFC}"/>
    <cellStyle name="Moneda 3 10 2 2 2 3" xfId="4445" xr:uid="{700A1F8D-A279-4C78-8C3F-AC41031CD4DD}"/>
    <cellStyle name="Moneda 3 10 2 2 2 3 2" xfId="11069" xr:uid="{C2AE298D-1CAA-4CFE-A248-CDAEA2FCC8C2}"/>
    <cellStyle name="Moneda 3 10 2 2 2 4" xfId="7757" xr:uid="{CB67A9C3-56EB-4850-9BA3-5F50CC2F5227}"/>
    <cellStyle name="Moneda 3 10 2 2 3" xfId="1685" xr:uid="{7F5A83BF-5997-4D8F-9E7E-82EAF3B173C0}"/>
    <cellStyle name="Moneda 3 10 2 2 3 2" xfId="3341" xr:uid="{4D4FF71D-E558-4536-90EA-8723EC4F5862}"/>
    <cellStyle name="Moneda 3 10 2 2 3 2 2" xfId="6653" xr:uid="{E5EF8D3A-A311-4266-8528-6A6DD989EEA0}"/>
    <cellStyle name="Moneda 3 10 2 2 3 2 2 2" xfId="13277" xr:uid="{A444CB6B-F8BA-423C-B897-AD9D663957D0}"/>
    <cellStyle name="Moneda 3 10 2 2 3 2 3" xfId="9965" xr:uid="{2DB9BBD4-2F83-4725-AA82-CD1FC6BE2F64}"/>
    <cellStyle name="Moneda 3 10 2 2 3 3" xfId="4997" xr:uid="{7387EFDF-722D-425E-9784-A941DE5C7CFB}"/>
    <cellStyle name="Moneda 3 10 2 2 3 3 2" xfId="11621" xr:uid="{AB864A18-09D8-4857-B28A-4F51F59A859C}"/>
    <cellStyle name="Moneda 3 10 2 2 3 4" xfId="8309" xr:uid="{E98B9886-48B2-4C23-8B73-E752F1EB2DED}"/>
    <cellStyle name="Moneda 3 10 2 2 4" xfId="2237" xr:uid="{A8A064E0-A8B9-45AF-8409-5239483BF598}"/>
    <cellStyle name="Moneda 3 10 2 2 4 2" xfId="5549" xr:uid="{615B05F3-1BA8-4E49-B75A-5F99A62BB2D4}"/>
    <cellStyle name="Moneda 3 10 2 2 4 2 2" xfId="12173" xr:uid="{495E38A9-F0A0-4902-83DE-62D1754BF8FC}"/>
    <cellStyle name="Moneda 3 10 2 2 4 3" xfId="8861" xr:uid="{62F95D16-E25A-4E67-B5D1-80961E007A88}"/>
    <cellStyle name="Moneda 3 10 2 2 5" xfId="3893" xr:uid="{3E180A8F-6CA7-4140-9489-EBD069BB5530}"/>
    <cellStyle name="Moneda 3 10 2 2 5 2" xfId="10517" xr:uid="{99BC3558-0E06-46AA-9581-630E2383A8E1}"/>
    <cellStyle name="Moneda 3 10 2 2 6" xfId="7205" xr:uid="{3B3586D7-C340-4FDE-8E9B-93E63709FE20}"/>
    <cellStyle name="Moneda 3 10 2 3" xfId="857" xr:uid="{260187FA-2BB4-4CC0-9BFC-C2F08C882385}"/>
    <cellStyle name="Moneda 3 10 2 3 2" xfId="2513" xr:uid="{462BF14F-AFCF-49DB-AFCA-E846B492E3F0}"/>
    <cellStyle name="Moneda 3 10 2 3 2 2" xfId="5825" xr:uid="{A7AC0EC8-29DF-4A65-BBD4-11DF86E86DD1}"/>
    <cellStyle name="Moneda 3 10 2 3 2 2 2" xfId="12449" xr:uid="{60AAFB95-D1AA-474D-91C1-B49DF442211D}"/>
    <cellStyle name="Moneda 3 10 2 3 2 3" xfId="9137" xr:uid="{3516DB14-A642-4FF2-A51B-76103F70F1FF}"/>
    <cellStyle name="Moneda 3 10 2 3 3" xfId="4169" xr:uid="{E02F8E75-43DD-42ED-98BB-660E4AC8338A}"/>
    <cellStyle name="Moneda 3 10 2 3 3 2" xfId="10793" xr:uid="{8E55B5BB-A73E-424E-96CD-81BCAD4987DB}"/>
    <cellStyle name="Moneda 3 10 2 3 4" xfId="7481" xr:uid="{DB87C981-2296-4869-85F9-4143E5C8214C}"/>
    <cellStyle name="Moneda 3 10 2 4" xfId="1409" xr:uid="{6E322F5C-0189-4BCB-A8C7-60F450617105}"/>
    <cellStyle name="Moneda 3 10 2 4 2" xfId="3065" xr:uid="{65B59CC0-41EC-4E5B-AB52-255802F4D3C6}"/>
    <cellStyle name="Moneda 3 10 2 4 2 2" xfId="6377" xr:uid="{9897DBDF-01E1-4DA4-AD15-88BACFEB8AB3}"/>
    <cellStyle name="Moneda 3 10 2 4 2 2 2" xfId="13001" xr:uid="{49191AC8-D156-4A44-83C1-3EF11E140E92}"/>
    <cellStyle name="Moneda 3 10 2 4 2 3" xfId="9689" xr:uid="{98ED3670-4063-4A71-88BC-B4DD44A84615}"/>
    <cellStyle name="Moneda 3 10 2 4 3" xfId="4721" xr:uid="{284FB34C-C926-4FCA-9BE5-B1312335B054}"/>
    <cellStyle name="Moneda 3 10 2 4 3 2" xfId="11345" xr:uid="{B2A14670-C481-4BE1-9DEF-A5F8CEDC6469}"/>
    <cellStyle name="Moneda 3 10 2 4 4" xfId="8033" xr:uid="{15866712-51D4-431E-A78D-4D771652EE66}"/>
    <cellStyle name="Moneda 3 10 2 5" xfId="1961" xr:uid="{4484E9F5-FE85-42BA-8EB6-E5F306AA1778}"/>
    <cellStyle name="Moneda 3 10 2 5 2" xfId="5273" xr:uid="{79527073-33D7-40D7-99DE-E742302C43A6}"/>
    <cellStyle name="Moneda 3 10 2 5 2 2" xfId="11897" xr:uid="{E5D0B217-C814-4416-A748-2FD373AE74A0}"/>
    <cellStyle name="Moneda 3 10 2 5 3" xfId="8585" xr:uid="{0005F7A1-2097-48CF-819E-42B187C5BD87}"/>
    <cellStyle name="Moneda 3 10 2 6" xfId="3617" xr:uid="{0B539E18-A220-4FA7-B9C0-BB9896BB1B74}"/>
    <cellStyle name="Moneda 3 10 2 6 2" xfId="10241" xr:uid="{8C3F8388-E74E-4252-82B2-20516CD7210D}"/>
    <cellStyle name="Moneda 3 10 2 7" xfId="6929" xr:uid="{B787DA9C-FC20-4ACF-9042-F25316BFEB3F}"/>
    <cellStyle name="Moneda 3 10 3" xfId="443" xr:uid="{8A399163-9181-4B38-8878-F679BA4C1D6F}"/>
    <cellStyle name="Moneda 3 10 3 2" xfId="995" xr:uid="{150A3070-7441-45D5-A81F-5EEFEA7E8739}"/>
    <cellStyle name="Moneda 3 10 3 2 2" xfId="2651" xr:uid="{421448DC-C2EF-4578-93DE-942B41C67131}"/>
    <cellStyle name="Moneda 3 10 3 2 2 2" xfId="5963" xr:uid="{B816AE5C-74AF-4892-8101-248334377E07}"/>
    <cellStyle name="Moneda 3 10 3 2 2 2 2" xfId="12587" xr:uid="{74DDE03D-F757-44F4-9E3C-2417D69E9E98}"/>
    <cellStyle name="Moneda 3 10 3 2 2 3" xfId="9275" xr:uid="{773762C8-1835-4E79-B7C8-CFFD324BF92E}"/>
    <cellStyle name="Moneda 3 10 3 2 3" xfId="4307" xr:uid="{A41ABAEF-3F1A-4DFD-87E6-64F390C8C9D4}"/>
    <cellStyle name="Moneda 3 10 3 2 3 2" xfId="10931" xr:uid="{4413B488-8304-4DE2-BDB7-64C440CB3C2C}"/>
    <cellStyle name="Moneda 3 10 3 2 4" xfId="7619" xr:uid="{E029EBAB-EA6E-4F1E-9D3E-C12BD8EEE715}"/>
    <cellStyle name="Moneda 3 10 3 3" xfId="1547" xr:uid="{486EC9FF-9759-4867-A788-5D0C3AE6CC6B}"/>
    <cellStyle name="Moneda 3 10 3 3 2" xfId="3203" xr:uid="{CDACC212-CBB0-46DF-90C2-6B00EFFA6050}"/>
    <cellStyle name="Moneda 3 10 3 3 2 2" xfId="6515" xr:uid="{418598DF-7E76-4507-A80E-DAA4F9D1DC72}"/>
    <cellStyle name="Moneda 3 10 3 3 2 2 2" xfId="13139" xr:uid="{BE93A80A-14E3-43F8-B37C-EB87401B088E}"/>
    <cellStyle name="Moneda 3 10 3 3 2 3" xfId="9827" xr:uid="{4DF3C7C4-8DDD-4905-9578-4A631355FA9A}"/>
    <cellStyle name="Moneda 3 10 3 3 3" xfId="4859" xr:uid="{283F8D13-59E5-4D8C-AE49-DEF195DDAE82}"/>
    <cellStyle name="Moneda 3 10 3 3 3 2" xfId="11483" xr:uid="{DC047B4C-70FF-468C-850B-E2622CA68AFE}"/>
    <cellStyle name="Moneda 3 10 3 3 4" xfId="8171" xr:uid="{ED52601B-DB74-46C6-9067-04E0FCFC471E}"/>
    <cellStyle name="Moneda 3 10 3 4" xfId="2099" xr:uid="{BD4AA290-C97C-4681-BE34-C6FA15C158D1}"/>
    <cellStyle name="Moneda 3 10 3 4 2" xfId="5411" xr:uid="{13B7A37B-8DD5-4C8B-998A-3BE5BBF791CC}"/>
    <cellStyle name="Moneda 3 10 3 4 2 2" xfId="12035" xr:uid="{AF95714E-AC6D-43EE-BC8F-6DE300C79F70}"/>
    <cellStyle name="Moneda 3 10 3 4 3" xfId="8723" xr:uid="{BC3B6961-35EB-4158-ABB0-408A5CA6D869}"/>
    <cellStyle name="Moneda 3 10 3 5" xfId="3755" xr:uid="{ED55EE7B-C656-4F51-8E65-997552BD48E7}"/>
    <cellStyle name="Moneda 3 10 3 5 2" xfId="10379" xr:uid="{453ED419-2051-4613-BAC6-B04EC7AB6DC1}"/>
    <cellStyle name="Moneda 3 10 3 6" xfId="7067" xr:uid="{C720D697-8678-43BA-B2BB-2B76D3BB138A}"/>
    <cellStyle name="Moneda 3 10 4" xfId="719" xr:uid="{9FA6B861-4AFE-4622-826D-6687530651E6}"/>
    <cellStyle name="Moneda 3 10 4 2" xfId="2375" xr:uid="{650C87AA-A488-459E-98F9-72A32D4B1C5C}"/>
    <cellStyle name="Moneda 3 10 4 2 2" xfId="5687" xr:uid="{5C11FD58-D39D-4960-B0CD-744E9D2E7233}"/>
    <cellStyle name="Moneda 3 10 4 2 2 2" xfId="12311" xr:uid="{A8D90121-2305-4F7E-9D72-C2D287C48E17}"/>
    <cellStyle name="Moneda 3 10 4 2 3" xfId="8999" xr:uid="{AB7F8FD2-39AB-4969-A04D-279DB5B81AF6}"/>
    <cellStyle name="Moneda 3 10 4 3" xfId="4031" xr:uid="{35A2BEBE-D285-47EF-BA1F-C654752EF995}"/>
    <cellStyle name="Moneda 3 10 4 3 2" xfId="10655" xr:uid="{717D05BB-902D-4DC4-982E-2BBB54D0597A}"/>
    <cellStyle name="Moneda 3 10 4 4" xfId="7343" xr:uid="{AD1AF402-6A43-4719-94D9-860DC18C1AD1}"/>
    <cellStyle name="Moneda 3 10 5" xfId="1271" xr:uid="{12509F5A-9FEC-4759-A9C6-C5EE6A58525F}"/>
    <cellStyle name="Moneda 3 10 5 2" xfId="2927" xr:uid="{E38C8A0B-916B-429B-88ED-748EBDE68C29}"/>
    <cellStyle name="Moneda 3 10 5 2 2" xfId="6239" xr:uid="{33EFEC74-7B22-452A-8826-71EE692FEA91}"/>
    <cellStyle name="Moneda 3 10 5 2 2 2" xfId="12863" xr:uid="{E68B6402-9399-45A5-8385-8AC10D34C571}"/>
    <cellStyle name="Moneda 3 10 5 2 3" xfId="9551" xr:uid="{A819553E-7F02-488A-B188-86E9A6D50226}"/>
    <cellStyle name="Moneda 3 10 5 3" xfId="4583" xr:uid="{9CE94015-CDF0-4F9E-A868-FCC8D89911B1}"/>
    <cellStyle name="Moneda 3 10 5 3 2" xfId="11207" xr:uid="{DB82F3C9-2843-4929-B3C1-83EBD52FD4DE}"/>
    <cellStyle name="Moneda 3 10 5 4" xfId="7895" xr:uid="{6173F201-31AC-4B85-9404-D8389407D38D}"/>
    <cellStyle name="Moneda 3 10 6" xfId="1823" xr:uid="{7B912D5B-0533-4A39-A589-4EBFB0EA7A45}"/>
    <cellStyle name="Moneda 3 10 6 2" xfId="5135" xr:uid="{203CD5BC-4D0F-4DBA-A800-EC03C2E62E26}"/>
    <cellStyle name="Moneda 3 10 6 2 2" xfId="11759" xr:uid="{B0E04162-1CD8-451F-B677-A4EBD5A7C089}"/>
    <cellStyle name="Moneda 3 10 6 3" xfId="8447" xr:uid="{3FF8FDAB-AC85-48E5-B7FA-02A11E017784}"/>
    <cellStyle name="Moneda 3 10 7" xfId="3479" xr:uid="{4DBF2E89-AEC0-4219-92A1-E05169D52E55}"/>
    <cellStyle name="Moneda 3 10 7 2" xfId="10103" xr:uid="{D0354640-9565-4408-8DC5-1E7F0A769C2D}"/>
    <cellStyle name="Moneda 3 10 8" xfId="6791" xr:uid="{44D2A2A4-7CA2-402F-B580-4D724027C944}"/>
    <cellStyle name="Moneda 3 11" xfId="236" xr:uid="{9F9CB501-8F83-4498-8EA2-495739F031DF}"/>
    <cellStyle name="Moneda 3 11 2" xfId="512" xr:uid="{9AA4400C-BC94-4523-A02B-4D4C99C6CB06}"/>
    <cellStyle name="Moneda 3 11 2 2" xfId="1064" xr:uid="{44938C43-95D7-4459-A2E4-014D9E40CE3C}"/>
    <cellStyle name="Moneda 3 11 2 2 2" xfId="2720" xr:uid="{21AAD131-04DA-43E7-AD40-EC3D77B52A2F}"/>
    <cellStyle name="Moneda 3 11 2 2 2 2" xfId="6032" xr:uid="{94EEDA37-FA57-45FB-AA7D-DB636C215F87}"/>
    <cellStyle name="Moneda 3 11 2 2 2 2 2" xfId="12656" xr:uid="{C4B20A83-A15B-4E00-9C14-FED0CBB141ED}"/>
    <cellStyle name="Moneda 3 11 2 2 2 3" xfId="9344" xr:uid="{50D9E97F-D1C7-4F03-9E2E-86DA80E54511}"/>
    <cellStyle name="Moneda 3 11 2 2 3" xfId="4376" xr:uid="{4CD3EA68-2E57-4E4E-A605-64D116EA859F}"/>
    <cellStyle name="Moneda 3 11 2 2 3 2" xfId="11000" xr:uid="{012A7B1B-DD12-4B6D-855E-8CA530EE1382}"/>
    <cellStyle name="Moneda 3 11 2 2 4" xfId="7688" xr:uid="{27D0BDE7-2140-4635-B30D-EE9CB3AB5601}"/>
    <cellStyle name="Moneda 3 11 2 3" xfId="1616" xr:uid="{3018C102-1A46-43D8-8D3F-83DD0A6EDCFB}"/>
    <cellStyle name="Moneda 3 11 2 3 2" xfId="3272" xr:uid="{51F14FE9-D0FA-4E1A-9735-1FD0C55161D0}"/>
    <cellStyle name="Moneda 3 11 2 3 2 2" xfId="6584" xr:uid="{5170E41F-889F-4427-B0F1-04CBF577C22D}"/>
    <cellStyle name="Moneda 3 11 2 3 2 2 2" xfId="13208" xr:uid="{FA6D204B-4BEE-4474-8164-F9CDB953EF73}"/>
    <cellStyle name="Moneda 3 11 2 3 2 3" xfId="9896" xr:uid="{002A791F-50F6-4BD5-890E-A3F2606B9500}"/>
    <cellStyle name="Moneda 3 11 2 3 3" xfId="4928" xr:uid="{56312A8E-520D-41FC-9E6C-101AE5C868DC}"/>
    <cellStyle name="Moneda 3 11 2 3 3 2" xfId="11552" xr:uid="{7519FF4A-6B89-418E-94C3-2165D567728B}"/>
    <cellStyle name="Moneda 3 11 2 3 4" xfId="8240" xr:uid="{84EB24CD-C2CF-495A-B176-9428C8452B58}"/>
    <cellStyle name="Moneda 3 11 2 4" xfId="2168" xr:uid="{EA17FBC1-82EC-4165-BDB9-C84D28726149}"/>
    <cellStyle name="Moneda 3 11 2 4 2" xfId="5480" xr:uid="{A1270C01-19F8-42BF-88C5-64EADAE7873B}"/>
    <cellStyle name="Moneda 3 11 2 4 2 2" xfId="12104" xr:uid="{63C04C3B-6B72-4E32-B9B6-FFD20C4820C1}"/>
    <cellStyle name="Moneda 3 11 2 4 3" xfId="8792" xr:uid="{DE879132-1906-446B-861B-8C365EDCA652}"/>
    <cellStyle name="Moneda 3 11 2 5" xfId="3824" xr:uid="{B1A40D7C-5F69-494C-96B9-0E01D0866F46}"/>
    <cellStyle name="Moneda 3 11 2 5 2" xfId="10448" xr:uid="{09A250C3-CB14-4758-A7C5-0CC78AE8E068}"/>
    <cellStyle name="Moneda 3 11 2 6" xfId="7136" xr:uid="{5291E4F3-C57A-41E0-AF29-0D09EF53265A}"/>
    <cellStyle name="Moneda 3 11 3" xfId="788" xr:uid="{82B4AB62-B9AC-424C-B79C-53ACD2BECD38}"/>
    <cellStyle name="Moneda 3 11 3 2" xfId="2444" xr:uid="{C798BD73-91D6-4635-8036-D0C473BE304F}"/>
    <cellStyle name="Moneda 3 11 3 2 2" xfId="5756" xr:uid="{AC6A1B9F-E707-4893-AE28-C6A8AB2C6ED9}"/>
    <cellStyle name="Moneda 3 11 3 2 2 2" xfId="12380" xr:uid="{A7F0EB06-F986-439B-B149-BDBB928343DA}"/>
    <cellStyle name="Moneda 3 11 3 2 3" xfId="9068" xr:uid="{CF724F7F-3061-4D63-B121-E56DBF456BC3}"/>
    <cellStyle name="Moneda 3 11 3 3" xfId="4100" xr:uid="{8AD68A16-2E0F-4EEB-AB96-CD5135AA3819}"/>
    <cellStyle name="Moneda 3 11 3 3 2" xfId="10724" xr:uid="{B95C10B7-36E4-4D2D-851B-0D91965110B6}"/>
    <cellStyle name="Moneda 3 11 3 4" xfId="7412" xr:uid="{2BFE4357-507D-4677-ADE9-A73DA2AB8924}"/>
    <cellStyle name="Moneda 3 11 4" xfId="1340" xr:uid="{6066CDF0-1622-438E-A84E-B70988D9253B}"/>
    <cellStyle name="Moneda 3 11 4 2" xfId="2996" xr:uid="{3BF11367-3D8C-45AC-AACA-E843442346D6}"/>
    <cellStyle name="Moneda 3 11 4 2 2" xfId="6308" xr:uid="{A33D6AFE-348D-4159-B06B-96A3714D1879}"/>
    <cellStyle name="Moneda 3 11 4 2 2 2" xfId="12932" xr:uid="{442D5657-EDD2-4AAF-B5F5-6FF0B7F41CA4}"/>
    <cellStyle name="Moneda 3 11 4 2 3" xfId="9620" xr:uid="{0C1E0D92-1472-425C-991F-8F52F77BF704}"/>
    <cellStyle name="Moneda 3 11 4 3" xfId="4652" xr:uid="{A0C65A67-0A6E-4131-90C1-F3BE36177486}"/>
    <cellStyle name="Moneda 3 11 4 3 2" xfId="11276" xr:uid="{967F88F3-6155-480D-B118-A6E0391D24BD}"/>
    <cellStyle name="Moneda 3 11 4 4" xfId="7964" xr:uid="{144E7779-8653-424E-951D-6BAB4D5AC4BD}"/>
    <cellStyle name="Moneda 3 11 5" xfId="1892" xr:uid="{9D0C9478-A621-4FCA-9746-5751B00C4061}"/>
    <cellStyle name="Moneda 3 11 5 2" xfId="5204" xr:uid="{67451AB1-5D09-4A99-8F4A-75E88908BDE5}"/>
    <cellStyle name="Moneda 3 11 5 2 2" xfId="11828" xr:uid="{76EDA142-B81E-46C7-A5D5-74939751AB6D}"/>
    <cellStyle name="Moneda 3 11 5 3" xfId="8516" xr:uid="{C5D47406-54AD-449F-9489-B7F01634DC2C}"/>
    <cellStyle name="Moneda 3 11 6" xfId="3548" xr:uid="{61E42ECB-D64D-44C6-BD6C-18578F274897}"/>
    <cellStyle name="Moneda 3 11 6 2" xfId="10172" xr:uid="{89A24A88-DCDD-42AE-B7D0-059BFFF16FF0}"/>
    <cellStyle name="Moneda 3 11 7" xfId="6860" xr:uid="{DB0E5731-192F-4E7F-8B45-DFDE68A86A5C}"/>
    <cellStyle name="Moneda 3 12" xfId="374" xr:uid="{F6A2D7EA-C35B-4214-A40B-8A76D4A1FC0F}"/>
    <cellStyle name="Moneda 3 12 2" xfId="926" xr:uid="{70C8781F-8F2A-4107-AC95-BB5943FEC7AC}"/>
    <cellStyle name="Moneda 3 12 2 2" xfId="2582" xr:uid="{A610F19C-1242-4BC0-88FC-41EB22FBD508}"/>
    <cellStyle name="Moneda 3 12 2 2 2" xfId="5894" xr:uid="{BFD469B3-2D3D-4324-B9DD-BD4A372A98DC}"/>
    <cellStyle name="Moneda 3 12 2 2 2 2" xfId="12518" xr:uid="{B8FFCAC5-A76E-4057-83EF-26D96668CC53}"/>
    <cellStyle name="Moneda 3 12 2 2 3" xfId="9206" xr:uid="{6CC55854-DABA-4AAB-9789-D11C94DA56D6}"/>
    <cellStyle name="Moneda 3 12 2 3" xfId="4238" xr:uid="{602ED7C0-27F3-4A8C-873C-3FB814DA0467}"/>
    <cellStyle name="Moneda 3 12 2 3 2" xfId="10862" xr:uid="{F88D30C2-17CB-4E4F-93D0-285FE5019D5B}"/>
    <cellStyle name="Moneda 3 12 2 4" xfId="7550" xr:uid="{53F5C26E-A4B5-49AD-9FDC-49733A6A2F66}"/>
    <cellStyle name="Moneda 3 12 3" xfId="1478" xr:uid="{F990062A-AC1A-4A79-8E4F-96387D4AA2B4}"/>
    <cellStyle name="Moneda 3 12 3 2" xfId="3134" xr:uid="{EABA4087-29ED-4D9F-AE25-FB6B36E2BF6E}"/>
    <cellStyle name="Moneda 3 12 3 2 2" xfId="6446" xr:uid="{157D9C22-C8DE-4B7D-9E6D-1C50F99CA400}"/>
    <cellStyle name="Moneda 3 12 3 2 2 2" xfId="13070" xr:uid="{416FEE86-7F92-43DB-A158-A711EECA7378}"/>
    <cellStyle name="Moneda 3 12 3 2 3" xfId="9758" xr:uid="{C9A4F09B-1A9A-4409-A445-A7276F59B3EE}"/>
    <cellStyle name="Moneda 3 12 3 3" xfId="4790" xr:uid="{47419D7C-2985-4928-855A-3A4E0197D480}"/>
    <cellStyle name="Moneda 3 12 3 3 2" xfId="11414" xr:uid="{943519DE-9F10-4237-87AD-FA289E8CE846}"/>
    <cellStyle name="Moneda 3 12 3 4" xfId="8102" xr:uid="{CEDAFF56-7B73-402A-A32F-DAF48928353A}"/>
    <cellStyle name="Moneda 3 12 4" xfId="2030" xr:uid="{F4344726-9ADB-4E1F-A0B8-0174E5C2C92E}"/>
    <cellStyle name="Moneda 3 12 4 2" xfId="5342" xr:uid="{3234D346-99F6-4A1C-B585-B66DA435A3F2}"/>
    <cellStyle name="Moneda 3 12 4 2 2" xfId="11966" xr:uid="{19098D8B-530E-464B-ABFC-BE305EC0D176}"/>
    <cellStyle name="Moneda 3 12 4 3" xfId="8654" xr:uid="{06BC0A0A-A3BF-48B6-8915-20D0C9D1B77D}"/>
    <cellStyle name="Moneda 3 12 5" xfId="3686" xr:uid="{8A4B011A-4F72-42B6-8C5A-4D7C0907DAF7}"/>
    <cellStyle name="Moneda 3 12 5 2" xfId="10310" xr:uid="{17D45A9B-6718-4D24-8560-4D24C19957D5}"/>
    <cellStyle name="Moneda 3 12 6" xfId="6998" xr:uid="{8BE1F074-21E0-4811-A11D-68750CF57803}"/>
    <cellStyle name="Moneda 3 13" xfId="650" xr:uid="{FAF1DE70-0B02-4348-9028-235A45223154}"/>
    <cellStyle name="Moneda 3 13 2" xfId="2306" xr:uid="{F3788851-A825-4266-B599-2682A91DDB54}"/>
    <cellStyle name="Moneda 3 13 2 2" xfId="5618" xr:uid="{4B8A59F9-E2C9-4C56-813B-0E106063AE46}"/>
    <cellStyle name="Moneda 3 13 2 2 2" xfId="12242" xr:uid="{32C8E420-6127-49ED-B5DA-67F31151C6AA}"/>
    <cellStyle name="Moneda 3 13 2 3" xfId="8930" xr:uid="{442263B5-0FCA-4474-85C1-3C33E254E3E0}"/>
    <cellStyle name="Moneda 3 13 3" xfId="3962" xr:uid="{9A665FB1-ECFD-4821-A109-649E54294B27}"/>
    <cellStyle name="Moneda 3 13 3 2" xfId="10586" xr:uid="{246850AB-3918-4CEE-B082-15556A19657C}"/>
    <cellStyle name="Moneda 3 13 4" xfId="7274" xr:uid="{671BFEFA-EE05-4660-AB51-998381642DD2}"/>
    <cellStyle name="Moneda 3 14" xfId="1202" xr:uid="{3CB5C180-68D1-421B-9621-CB1547EDF3A7}"/>
    <cellStyle name="Moneda 3 14 2" xfId="2858" xr:uid="{E1E27CD2-9C6C-454C-81E1-DDEBA5A84C4C}"/>
    <cellStyle name="Moneda 3 14 2 2" xfId="6170" xr:uid="{201F23B7-DB9C-42C4-B390-3F98B75D05EF}"/>
    <cellStyle name="Moneda 3 14 2 2 2" xfId="12794" xr:uid="{5F5E3FD9-A16F-4D4D-9B7B-914030FDBA6B}"/>
    <cellStyle name="Moneda 3 14 2 3" xfId="9482" xr:uid="{53D5DA92-7F51-48A1-8CF1-2E6B53BC5FC7}"/>
    <cellStyle name="Moneda 3 14 3" xfId="4514" xr:uid="{7FD4B00D-C3E8-4C6F-852B-91FAABAAE34E}"/>
    <cellStyle name="Moneda 3 14 3 2" xfId="11138" xr:uid="{6F291AC0-2475-4DBD-B6F9-DEAC0ED7C40B}"/>
    <cellStyle name="Moneda 3 14 4" xfId="7826" xr:uid="{847ECDA5-D513-49C5-84A6-E86ADC3B3A77}"/>
    <cellStyle name="Moneda 3 15" xfId="1754" xr:uid="{07C630C2-8085-49AB-9AFD-D66C33913E60}"/>
    <cellStyle name="Moneda 3 15 2" xfId="5066" xr:uid="{0CDF14FF-768A-4B18-B2CC-9B1238EF26A1}"/>
    <cellStyle name="Moneda 3 15 2 2" xfId="11690" xr:uid="{540CF4BA-79C0-41D8-B61C-0EBDA1E2AF95}"/>
    <cellStyle name="Moneda 3 15 3" xfId="8378" xr:uid="{F978DE81-9495-4982-9E14-4C655BDE4EE6}"/>
    <cellStyle name="Moneda 3 16" xfId="3410" xr:uid="{9C43F9FB-792F-41EE-BA0E-33236D4D05E3}"/>
    <cellStyle name="Moneda 3 16 2" xfId="10034" xr:uid="{FE443B09-BC06-44F1-9F89-B0A8CDB94ABD}"/>
    <cellStyle name="Moneda 3 17" xfId="6722" xr:uid="{3F3D21AD-E78F-4FC1-9BA4-92563DD5CD47}"/>
    <cellStyle name="Moneda 3 2" xfId="99" xr:uid="{00000000-0005-0000-0000-00001C000000}"/>
    <cellStyle name="Moneda 3 2 10" xfId="1204" xr:uid="{C8BAB338-C5D0-44D3-8048-2CA93E3BB29A}"/>
    <cellStyle name="Moneda 3 2 10 2" xfId="2860" xr:uid="{94BF77CE-84F2-451F-9A9B-2AD34CD669A2}"/>
    <cellStyle name="Moneda 3 2 10 2 2" xfId="6172" xr:uid="{B67E16C0-3928-4CD5-9D35-10ECF15CD20E}"/>
    <cellStyle name="Moneda 3 2 10 2 2 2" xfId="12796" xr:uid="{DB6AA891-2757-460D-88CA-77F72C12643F}"/>
    <cellStyle name="Moneda 3 2 10 2 3" xfId="9484" xr:uid="{5A1E9D6A-DAF8-4548-9FF6-B3452AB00A0C}"/>
    <cellStyle name="Moneda 3 2 10 3" xfId="4516" xr:uid="{2C7B0476-0B26-491D-BD4D-1CFC5D97EA5E}"/>
    <cellStyle name="Moneda 3 2 10 3 2" xfId="11140" xr:uid="{0B6558DD-F6FE-4B88-B609-B3004DD78998}"/>
    <cellStyle name="Moneda 3 2 10 4" xfId="7828" xr:uid="{A47A04F4-09E6-44F1-9A3F-AB67E067A983}"/>
    <cellStyle name="Moneda 3 2 11" xfId="1756" xr:uid="{CF0D700F-C7E8-4FAA-B906-AC99A13C6D48}"/>
    <cellStyle name="Moneda 3 2 11 2" xfId="5068" xr:uid="{59D364A5-B2B0-4962-9BA0-99F41E01665E}"/>
    <cellStyle name="Moneda 3 2 11 2 2" xfId="11692" xr:uid="{A8B10CB0-0790-4C6A-B1C8-4F683B37C217}"/>
    <cellStyle name="Moneda 3 2 11 3" xfId="8380" xr:uid="{99D3E211-98FA-4470-A9CA-EFD9B34A4583}"/>
    <cellStyle name="Moneda 3 2 12" xfId="3412" xr:uid="{CBC81765-2167-4FA2-AB6C-0E0FA9C64530}"/>
    <cellStyle name="Moneda 3 2 12 2" xfId="10036" xr:uid="{9D67796D-3F4E-4529-9C79-F4541C78A21E}"/>
    <cellStyle name="Moneda 3 2 13" xfId="6724" xr:uid="{42ED58C4-F990-46CF-8D7B-F0D2D8A8C64D}"/>
    <cellStyle name="Moneda 3 2 2" xfId="104" xr:uid="{00000000-0005-0000-0000-00001D000000}"/>
    <cellStyle name="Moneda 3 2 2 10" xfId="3416" xr:uid="{085CD5FF-8522-4D7B-9834-30392EA22D57}"/>
    <cellStyle name="Moneda 3 2 2 10 2" xfId="10040" xr:uid="{272D280B-CC1F-4E91-A102-F17012B71ADC}"/>
    <cellStyle name="Moneda 3 2 2 11" xfId="6728" xr:uid="{418B2FDE-BD5B-4C32-9341-2DC98BC925D3}"/>
    <cellStyle name="Moneda 3 2 2 2" xfId="120" xr:uid="{C3353F97-7B3F-4AF6-A7FE-E8E3FE383F08}"/>
    <cellStyle name="Moneda 3 2 2 2 10" xfId="6744" xr:uid="{4770AF1C-3AB4-4DF9-BCE7-9ABC5EC37E61}"/>
    <cellStyle name="Moneda 3 2 2 2 2" xfId="154" xr:uid="{CAEC2100-1AC1-4F3A-837A-D51FB5245CD1}"/>
    <cellStyle name="Moneda 3 2 2 2 2 2" xfId="223" xr:uid="{BF419EBB-1DDF-45E4-AA9A-098716CC8E7A}"/>
    <cellStyle name="Moneda 3 2 2 2 2 2 2" xfId="361" xr:uid="{BC365D9E-9D1C-43DA-8CD1-FC02C453C5E8}"/>
    <cellStyle name="Moneda 3 2 2 2 2 2 2 2" xfId="637" xr:uid="{C75CD7D9-B4BF-4CF6-AE91-8553457567F1}"/>
    <cellStyle name="Moneda 3 2 2 2 2 2 2 2 2" xfId="1189" xr:uid="{2C521560-9EC8-4DD3-8BAA-D199DC7F763B}"/>
    <cellStyle name="Moneda 3 2 2 2 2 2 2 2 2 2" xfId="2845" xr:uid="{4F3D938D-30A0-4643-8635-909F0A6507E9}"/>
    <cellStyle name="Moneda 3 2 2 2 2 2 2 2 2 2 2" xfId="6157" xr:uid="{40BC7A9F-7CBE-43D3-9D90-A7A058FE28FA}"/>
    <cellStyle name="Moneda 3 2 2 2 2 2 2 2 2 2 2 2" xfId="12781" xr:uid="{53571F8A-5D09-4F14-8804-A18440A766E5}"/>
    <cellStyle name="Moneda 3 2 2 2 2 2 2 2 2 2 3" xfId="9469" xr:uid="{55DD7FAC-48B7-423A-9716-0D879A0EA0CF}"/>
    <cellStyle name="Moneda 3 2 2 2 2 2 2 2 2 3" xfId="4501" xr:uid="{CB833E7E-4959-42B7-99F7-24698892EAEA}"/>
    <cellStyle name="Moneda 3 2 2 2 2 2 2 2 2 3 2" xfId="11125" xr:uid="{A0D83B31-A737-411F-90F8-4BC4E211A0F8}"/>
    <cellStyle name="Moneda 3 2 2 2 2 2 2 2 2 4" xfId="7813" xr:uid="{1869F0BF-D019-4726-BFF2-93DA8544BE5E}"/>
    <cellStyle name="Moneda 3 2 2 2 2 2 2 2 3" xfId="1741" xr:uid="{31304AA3-9A1A-4391-B0B6-1850D9E54C03}"/>
    <cellStyle name="Moneda 3 2 2 2 2 2 2 2 3 2" xfId="3397" xr:uid="{20DAA929-E725-4937-91B4-C93041C406DC}"/>
    <cellStyle name="Moneda 3 2 2 2 2 2 2 2 3 2 2" xfId="6709" xr:uid="{379B4BE9-1894-435C-B27E-B007889956DA}"/>
    <cellStyle name="Moneda 3 2 2 2 2 2 2 2 3 2 2 2" xfId="13333" xr:uid="{1ECAA843-AEE6-43F6-B683-9770B4C4E7B2}"/>
    <cellStyle name="Moneda 3 2 2 2 2 2 2 2 3 2 3" xfId="10021" xr:uid="{EFD2303E-C1EA-41AF-BD3D-ED6855EA2925}"/>
    <cellStyle name="Moneda 3 2 2 2 2 2 2 2 3 3" xfId="5053" xr:uid="{CE64B0ED-AFA2-492B-9448-61DAD0836647}"/>
    <cellStyle name="Moneda 3 2 2 2 2 2 2 2 3 3 2" xfId="11677" xr:uid="{1147EC2E-BFFA-484A-9046-F4FC0463E67C}"/>
    <cellStyle name="Moneda 3 2 2 2 2 2 2 2 3 4" xfId="8365" xr:uid="{0DE522A7-FAB5-40FA-802C-ED037D9532AA}"/>
    <cellStyle name="Moneda 3 2 2 2 2 2 2 2 4" xfId="2293" xr:uid="{FEB55150-45BA-4B4F-8851-0C2BDB3C65D4}"/>
    <cellStyle name="Moneda 3 2 2 2 2 2 2 2 4 2" xfId="5605" xr:uid="{EF24CA88-F689-46CE-A67F-A4D5D1A47814}"/>
    <cellStyle name="Moneda 3 2 2 2 2 2 2 2 4 2 2" xfId="12229" xr:uid="{6A07B0E1-567F-4072-BA16-FB1698A3F7F2}"/>
    <cellStyle name="Moneda 3 2 2 2 2 2 2 2 4 3" xfId="8917" xr:uid="{F0DCDB77-4064-4DC5-BA33-C6A0FBB623B0}"/>
    <cellStyle name="Moneda 3 2 2 2 2 2 2 2 5" xfId="3949" xr:uid="{A160BAD3-5EE6-49A9-BBB8-28A745CD6621}"/>
    <cellStyle name="Moneda 3 2 2 2 2 2 2 2 5 2" xfId="10573" xr:uid="{C86A2B43-9ABD-4FCF-B8C0-4D1D20BAB6DA}"/>
    <cellStyle name="Moneda 3 2 2 2 2 2 2 2 6" xfId="7261" xr:uid="{0E16EF99-D1AA-4CB2-8665-F4582A55A5A8}"/>
    <cellStyle name="Moneda 3 2 2 2 2 2 2 3" xfId="913" xr:uid="{031DD9B9-4EAE-41D6-B375-7129988885AF}"/>
    <cellStyle name="Moneda 3 2 2 2 2 2 2 3 2" xfId="2569" xr:uid="{8D3B3A68-E18C-45D6-AB1E-6DF0953A84C6}"/>
    <cellStyle name="Moneda 3 2 2 2 2 2 2 3 2 2" xfId="5881" xr:uid="{8E3AA0F0-2B6D-4879-887C-3EF2DADFB9DF}"/>
    <cellStyle name="Moneda 3 2 2 2 2 2 2 3 2 2 2" xfId="12505" xr:uid="{CCB769B2-66CE-409B-9026-FD9A68B49F16}"/>
    <cellStyle name="Moneda 3 2 2 2 2 2 2 3 2 3" xfId="9193" xr:uid="{8F6135B3-A512-429E-B747-C1E0BCAA6A86}"/>
    <cellStyle name="Moneda 3 2 2 2 2 2 2 3 3" xfId="4225" xr:uid="{08DA479D-F54D-4F46-B98A-69490DA8D57E}"/>
    <cellStyle name="Moneda 3 2 2 2 2 2 2 3 3 2" xfId="10849" xr:uid="{85D7DC64-FA76-48A7-AA3A-6AB2EB0E7903}"/>
    <cellStyle name="Moneda 3 2 2 2 2 2 2 3 4" xfId="7537" xr:uid="{A3614FE6-6589-498B-B06B-3DA87C8FFC0D}"/>
    <cellStyle name="Moneda 3 2 2 2 2 2 2 4" xfId="1465" xr:uid="{C6DF55B3-356C-435F-92D2-C7AC9686F7AE}"/>
    <cellStyle name="Moneda 3 2 2 2 2 2 2 4 2" xfId="3121" xr:uid="{D27718DC-5117-420B-9C77-DE47F325475C}"/>
    <cellStyle name="Moneda 3 2 2 2 2 2 2 4 2 2" xfId="6433" xr:uid="{2718F9D4-E7DC-494E-BB73-ADB0B1AC3A20}"/>
    <cellStyle name="Moneda 3 2 2 2 2 2 2 4 2 2 2" xfId="13057" xr:uid="{61EEC68A-942D-4B8E-B08C-9AFEE89B33A2}"/>
    <cellStyle name="Moneda 3 2 2 2 2 2 2 4 2 3" xfId="9745" xr:uid="{D86F8415-FF02-4244-8DBF-A5A014332324}"/>
    <cellStyle name="Moneda 3 2 2 2 2 2 2 4 3" xfId="4777" xr:uid="{C75D97F0-30C6-46D8-A5DC-48C18D39FFDB}"/>
    <cellStyle name="Moneda 3 2 2 2 2 2 2 4 3 2" xfId="11401" xr:uid="{CE688282-7D9C-40FE-82F8-0A6EA395A1FC}"/>
    <cellStyle name="Moneda 3 2 2 2 2 2 2 4 4" xfId="8089" xr:uid="{3122390E-1850-4B8A-8A8D-112CEEB0F647}"/>
    <cellStyle name="Moneda 3 2 2 2 2 2 2 5" xfId="2017" xr:uid="{FE3E17AE-6368-4838-998E-E14157C8A364}"/>
    <cellStyle name="Moneda 3 2 2 2 2 2 2 5 2" xfId="5329" xr:uid="{37CE87D2-BD5B-4E39-8DE8-278DA7D8F3B5}"/>
    <cellStyle name="Moneda 3 2 2 2 2 2 2 5 2 2" xfId="11953" xr:uid="{67FD32DD-7127-4E9B-BCD2-80C357E6F3B0}"/>
    <cellStyle name="Moneda 3 2 2 2 2 2 2 5 3" xfId="8641" xr:uid="{CBDBA27D-E57F-4B3A-8D84-168C9EC71EC7}"/>
    <cellStyle name="Moneda 3 2 2 2 2 2 2 6" xfId="3673" xr:uid="{67DC4AA0-173E-46BE-B1A2-493F3DE73546}"/>
    <cellStyle name="Moneda 3 2 2 2 2 2 2 6 2" xfId="10297" xr:uid="{F960D91B-16F0-4DD7-979E-8CC33DB48F0D}"/>
    <cellStyle name="Moneda 3 2 2 2 2 2 2 7" xfId="6985" xr:uid="{757F276E-5D98-4A06-9734-990565EA17FB}"/>
    <cellStyle name="Moneda 3 2 2 2 2 2 3" xfId="499" xr:uid="{68659F51-BEDE-4CA5-A482-CC7E2D4B2C63}"/>
    <cellStyle name="Moneda 3 2 2 2 2 2 3 2" xfId="1051" xr:uid="{64A36FD2-7D36-484C-BBC8-AE7C9CEB7FC0}"/>
    <cellStyle name="Moneda 3 2 2 2 2 2 3 2 2" xfId="2707" xr:uid="{CD480D78-13C2-4100-87B6-E7A7ABFD3AF7}"/>
    <cellStyle name="Moneda 3 2 2 2 2 2 3 2 2 2" xfId="6019" xr:uid="{4DC49650-78D9-467A-A92F-661455D1986B}"/>
    <cellStyle name="Moneda 3 2 2 2 2 2 3 2 2 2 2" xfId="12643" xr:uid="{C886989F-4256-475D-BC5A-03AE2DE67374}"/>
    <cellStyle name="Moneda 3 2 2 2 2 2 3 2 2 3" xfId="9331" xr:uid="{14E5C2F8-291B-429E-9540-8BFBE61CA045}"/>
    <cellStyle name="Moneda 3 2 2 2 2 2 3 2 3" xfId="4363" xr:uid="{17E2208E-C8A8-4851-9DE0-91D9CBA832C6}"/>
    <cellStyle name="Moneda 3 2 2 2 2 2 3 2 3 2" xfId="10987" xr:uid="{A94401A8-D34F-45D6-A261-DA1CEF69E10E}"/>
    <cellStyle name="Moneda 3 2 2 2 2 2 3 2 4" xfId="7675" xr:uid="{2D11C844-9B4A-4E1D-AB18-B0D435061493}"/>
    <cellStyle name="Moneda 3 2 2 2 2 2 3 3" xfId="1603" xr:uid="{C31C9588-2DAB-4401-8A55-1B45D3D56C08}"/>
    <cellStyle name="Moneda 3 2 2 2 2 2 3 3 2" xfId="3259" xr:uid="{E1CC2CC7-DE28-4744-85D9-214C824C8568}"/>
    <cellStyle name="Moneda 3 2 2 2 2 2 3 3 2 2" xfId="6571" xr:uid="{3891A012-99A9-4D84-A34E-6F8ED275C986}"/>
    <cellStyle name="Moneda 3 2 2 2 2 2 3 3 2 2 2" xfId="13195" xr:uid="{DE4F6725-E2AD-4047-B94B-CE97EAF02995}"/>
    <cellStyle name="Moneda 3 2 2 2 2 2 3 3 2 3" xfId="9883" xr:uid="{DB589E02-9238-4E39-B00F-BAAB05A38467}"/>
    <cellStyle name="Moneda 3 2 2 2 2 2 3 3 3" xfId="4915" xr:uid="{F1FC40D0-00DF-4731-8828-599094820B30}"/>
    <cellStyle name="Moneda 3 2 2 2 2 2 3 3 3 2" xfId="11539" xr:uid="{0D6A17E0-4876-4331-85E0-D0B744A95E02}"/>
    <cellStyle name="Moneda 3 2 2 2 2 2 3 3 4" xfId="8227" xr:uid="{16746E97-853D-413B-89FF-3E7412820B57}"/>
    <cellStyle name="Moneda 3 2 2 2 2 2 3 4" xfId="2155" xr:uid="{CAF6D933-1957-4459-B848-A835EA33F087}"/>
    <cellStyle name="Moneda 3 2 2 2 2 2 3 4 2" xfId="5467" xr:uid="{D4073481-BD91-4D84-A59D-4ADF1D3763E2}"/>
    <cellStyle name="Moneda 3 2 2 2 2 2 3 4 2 2" xfId="12091" xr:uid="{31E8AAFD-D7A6-4323-9AA1-82C5D8B205F1}"/>
    <cellStyle name="Moneda 3 2 2 2 2 2 3 4 3" xfId="8779" xr:uid="{AFB032DB-7C9A-4C8B-9692-0824375EAE1B}"/>
    <cellStyle name="Moneda 3 2 2 2 2 2 3 5" xfId="3811" xr:uid="{99F666D4-6FFB-4C27-8A84-D0823945FCCD}"/>
    <cellStyle name="Moneda 3 2 2 2 2 2 3 5 2" xfId="10435" xr:uid="{A4C0AC63-6B7B-444E-89C2-EBCE3B8B58BC}"/>
    <cellStyle name="Moneda 3 2 2 2 2 2 3 6" xfId="7123" xr:uid="{C25BCF9E-E9CC-49AB-ABA9-C97A9C6E25AD}"/>
    <cellStyle name="Moneda 3 2 2 2 2 2 4" xfId="775" xr:uid="{91BEFDF3-9A1E-4030-A3AB-37DD33ABBDC7}"/>
    <cellStyle name="Moneda 3 2 2 2 2 2 4 2" xfId="2431" xr:uid="{257FA34B-84D3-4D2D-BAA5-6235FB39ABE9}"/>
    <cellStyle name="Moneda 3 2 2 2 2 2 4 2 2" xfId="5743" xr:uid="{5846F253-BB46-4BF4-951A-0C31C6C514AC}"/>
    <cellStyle name="Moneda 3 2 2 2 2 2 4 2 2 2" xfId="12367" xr:uid="{35944FB6-1C0C-4D8E-A547-8EBE445FC04B}"/>
    <cellStyle name="Moneda 3 2 2 2 2 2 4 2 3" xfId="9055" xr:uid="{EEEEDA58-666E-40D6-BDA5-CC9368F2DB0A}"/>
    <cellStyle name="Moneda 3 2 2 2 2 2 4 3" xfId="4087" xr:uid="{41601507-030C-4EC9-9923-718BDA779F7B}"/>
    <cellStyle name="Moneda 3 2 2 2 2 2 4 3 2" xfId="10711" xr:uid="{207DFCCA-AAF4-4FAA-848C-FE2CC26945C4}"/>
    <cellStyle name="Moneda 3 2 2 2 2 2 4 4" xfId="7399" xr:uid="{90BFACD7-66B2-4346-8805-75E076490885}"/>
    <cellStyle name="Moneda 3 2 2 2 2 2 5" xfId="1327" xr:uid="{ED88BA66-C54B-4BB9-ADAE-7CAE29512A2F}"/>
    <cellStyle name="Moneda 3 2 2 2 2 2 5 2" xfId="2983" xr:uid="{3F481056-AE0C-48E4-A18E-30FC05E8531D}"/>
    <cellStyle name="Moneda 3 2 2 2 2 2 5 2 2" xfId="6295" xr:uid="{046A9D0C-411E-44A6-A125-AC3EB36E8C1C}"/>
    <cellStyle name="Moneda 3 2 2 2 2 2 5 2 2 2" xfId="12919" xr:uid="{F82F8987-DDC0-4C24-91C2-DEB0E0641AF7}"/>
    <cellStyle name="Moneda 3 2 2 2 2 2 5 2 3" xfId="9607" xr:uid="{DC1CE824-FF18-4320-9393-2DAAB994080E}"/>
    <cellStyle name="Moneda 3 2 2 2 2 2 5 3" xfId="4639" xr:uid="{036CD183-5CFB-47CA-A699-7365807489F6}"/>
    <cellStyle name="Moneda 3 2 2 2 2 2 5 3 2" xfId="11263" xr:uid="{B4A62FDC-0B1B-4C24-9A6C-5C8DBA3A05A1}"/>
    <cellStyle name="Moneda 3 2 2 2 2 2 5 4" xfId="7951" xr:uid="{56384B90-CF96-434C-851A-26460C56521D}"/>
    <cellStyle name="Moneda 3 2 2 2 2 2 6" xfId="1879" xr:uid="{CD9DB0BB-2AD0-4D97-A213-FD6C5D684933}"/>
    <cellStyle name="Moneda 3 2 2 2 2 2 6 2" xfId="5191" xr:uid="{ED9A966C-5A9D-4E49-A598-474F9C3E0C26}"/>
    <cellStyle name="Moneda 3 2 2 2 2 2 6 2 2" xfId="11815" xr:uid="{744F1490-B086-47C8-9D7C-A434DF62FAA3}"/>
    <cellStyle name="Moneda 3 2 2 2 2 2 6 3" xfId="8503" xr:uid="{6A3C9305-A274-4F81-B1AC-4B521025E103}"/>
    <cellStyle name="Moneda 3 2 2 2 2 2 7" xfId="3535" xr:uid="{0C90C8A0-DFAD-40BD-B484-9A20C75E3544}"/>
    <cellStyle name="Moneda 3 2 2 2 2 2 7 2" xfId="10159" xr:uid="{C8721B5A-11A9-4F9D-8632-F292566EB510}"/>
    <cellStyle name="Moneda 3 2 2 2 2 2 8" xfId="6847" xr:uid="{DE713F90-BC60-4BF3-BEF7-4A7AFFC93F14}"/>
    <cellStyle name="Moneda 3 2 2 2 2 3" xfId="292" xr:uid="{DF113A07-6939-447B-AFA9-C105E64E0B30}"/>
    <cellStyle name="Moneda 3 2 2 2 2 3 2" xfId="568" xr:uid="{096FAD2A-FFEA-41F0-BB67-5774A4CAE4AF}"/>
    <cellStyle name="Moneda 3 2 2 2 2 3 2 2" xfId="1120" xr:uid="{342DC519-B55E-40CF-85CB-B4E78D3BB4C9}"/>
    <cellStyle name="Moneda 3 2 2 2 2 3 2 2 2" xfId="2776" xr:uid="{F679F797-DB73-4476-8DCB-0B18251C7E4B}"/>
    <cellStyle name="Moneda 3 2 2 2 2 3 2 2 2 2" xfId="6088" xr:uid="{7A349C57-85D6-400B-9279-4F3F4221B6F1}"/>
    <cellStyle name="Moneda 3 2 2 2 2 3 2 2 2 2 2" xfId="12712" xr:uid="{786B7E58-8323-4479-91E2-1F936D492EFA}"/>
    <cellStyle name="Moneda 3 2 2 2 2 3 2 2 2 3" xfId="9400" xr:uid="{D8CEAD9C-B6FB-41FD-8ED3-ADE93119FD91}"/>
    <cellStyle name="Moneda 3 2 2 2 2 3 2 2 3" xfId="4432" xr:uid="{9EDECB66-593E-47BC-811F-AC0DBD70C4A8}"/>
    <cellStyle name="Moneda 3 2 2 2 2 3 2 2 3 2" xfId="11056" xr:uid="{C577F319-165E-49FA-81E3-56CE9B556187}"/>
    <cellStyle name="Moneda 3 2 2 2 2 3 2 2 4" xfId="7744" xr:uid="{72D12EB3-8E41-4C28-A846-20D0F8CEE5BE}"/>
    <cellStyle name="Moneda 3 2 2 2 2 3 2 3" xfId="1672" xr:uid="{A34A581B-1DC5-4B2E-9BE0-7F4CD9B63D5E}"/>
    <cellStyle name="Moneda 3 2 2 2 2 3 2 3 2" xfId="3328" xr:uid="{3C2B5975-1C4A-4E5F-A0C8-C61725193800}"/>
    <cellStyle name="Moneda 3 2 2 2 2 3 2 3 2 2" xfId="6640" xr:uid="{B2631832-0863-41C7-A70B-8DA95DCEB87E}"/>
    <cellStyle name="Moneda 3 2 2 2 2 3 2 3 2 2 2" xfId="13264" xr:uid="{F2947BC2-29D2-4A53-A7D7-01462EF00B6D}"/>
    <cellStyle name="Moneda 3 2 2 2 2 3 2 3 2 3" xfId="9952" xr:uid="{3CE4E3DB-DCBD-43DE-9628-9FC3DB118FD4}"/>
    <cellStyle name="Moneda 3 2 2 2 2 3 2 3 3" xfId="4984" xr:uid="{9FD59EEC-63BD-41B0-8D60-54183B1A27FC}"/>
    <cellStyle name="Moneda 3 2 2 2 2 3 2 3 3 2" xfId="11608" xr:uid="{1D2A1211-D597-4490-97B5-AB35301EED62}"/>
    <cellStyle name="Moneda 3 2 2 2 2 3 2 3 4" xfId="8296" xr:uid="{6908BAA4-0122-4CD2-83CC-FD4E24F3D723}"/>
    <cellStyle name="Moneda 3 2 2 2 2 3 2 4" xfId="2224" xr:uid="{E40F7C40-2043-4A93-A76C-8EFD20164F83}"/>
    <cellStyle name="Moneda 3 2 2 2 2 3 2 4 2" xfId="5536" xr:uid="{9F7659A6-4700-4D41-92FA-7E78F7CB4964}"/>
    <cellStyle name="Moneda 3 2 2 2 2 3 2 4 2 2" xfId="12160" xr:uid="{5286ADAE-A478-4481-8776-487107822AD0}"/>
    <cellStyle name="Moneda 3 2 2 2 2 3 2 4 3" xfId="8848" xr:uid="{B2A8E62A-1F18-44F2-8423-442AA38A86B8}"/>
    <cellStyle name="Moneda 3 2 2 2 2 3 2 5" xfId="3880" xr:uid="{92CDCAAF-BFC3-410A-A039-B3FA68AA6868}"/>
    <cellStyle name="Moneda 3 2 2 2 2 3 2 5 2" xfId="10504" xr:uid="{FEEAB210-3955-4DB8-B6F2-E0086A3281AC}"/>
    <cellStyle name="Moneda 3 2 2 2 2 3 2 6" xfId="7192" xr:uid="{B57A5EAC-3D55-43FE-9CCA-ABBF1E5BE153}"/>
    <cellStyle name="Moneda 3 2 2 2 2 3 3" xfId="844" xr:uid="{4FBD0DF7-F834-47CF-82D1-10374CE2C894}"/>
    <cellStyle name="Moneda 3 2 2 2 2 3 3 2" xfId="2500" xr:uid="{DC200B2F-C0A2-4769-84F9-7021DFCA0AE6}"/>
    <cellStyle name="Moneda 3 2 2 2 2 3 3 2 2" xfId="5812" xr:uid="{EFB8E5BA-6139-4C0A-9C1E-8CDAC948394B}"/>
    <cellStyle name="Moneda 3 2 2 2 2 3 3 2 2 2" xfId="12436" xr:uid="{777A3103-8D60-46F5-B7B3-26C402D497B0}"/>
    <cellStyle name="Moneda 3 2 2 2 2 3 3 2 3" xfId="9124" xr:uid="{E58137C8-D004-4036-A964-D0272BF5B6AC}"/>
    <cellStyle name="Moneda 3 2 2 2 2 3 3 3" xfId="4156" xr:uid="{95E00536-7862-4E04-8FAE-905FCBA2D366}"/>
    <cellStyle name="Moneda 3 2 2 2 2 3 3 3 2" xfId="10780" xr:uid="{34110246-712E-4146-878B-989D49B98983}"/>
    <cellStyle name="Moneda 3 2 2 2 2 3 3 4" xfId="7468" xr:uid="{4DA15BC6-78E0-4CE1-B46E-7AD9CEBFAC65}"/>
    <cellStyle name="Moneda 3 2 2 2 2 3 4" xfId="1396" xr:uid="{94B18516-BD13-436F-B92D-96B3DD46B6B4}"/>
    <cellStyle name="Moneda 3 2 2 2 2 3 4 2" xfId="3052" xr:uid="{B4AA79BF-AF54-4C02-9A7A-9BACEEDD916C}"/>
    <cellStyle name="Moneda 3 2 2 2 2 3 4 2 2" xfId="6364" xr:uid="{C1EEB1C6-2D33-44AF-8F3D-FA958AD38A86}"/>
    <cellStyle name="Moneda 3 2 2 2 2 3 4 2 2 2" xfId="12988" xr:uid="{B2A8FB75-A576-4838-8069-E24FBD94B5DE}"/>
    <cellStyle name="Moneda 3 2 2 2 2 3 4 2 3" xfId="9676" xr:uid="{8D43ECEE-CC5F-418F-BFDD-AC91D560EB09}"/>
    <cellStyle name="Moneda 3 2 2 2 2 3 4 3" xfId="4708" xr:uid="{4D55E108-52B9-4814-9DC3-AA89900801CA}"/>
    <cellStyle name="Moneda 3 2 2 2 2 3 4 3 2" xfId="11332" xr:uid="{019AFAE0-F474-43F7-8B27-875FE5DEAC0B}"/>
    <cellStyle name="Moneda 3 2 2 2 2 3 4 4" xfId="8020" xr:uid="{46DB6BAB-701D-49CE-BCC1-C77889123F29}"/>
    <cellStyle name="Moneda 3 2 2 2 2 3 5" xfId="1948" xr:uid="{20CB2055-1125-4611-9F29-C58E307F4336}"/>
    <cellStyle name="Moneda 3 2 2 2 2 3 5 2" xfId="5260" xr:uid="{D67A1D30-989A-4A30-B265-370B2064EAD5}"/>
    <cellStyle name="Moneda 3 2 2 2 2 3 5 2 2" xfId="11884" xr:uid="{7B130DF3-2859-4A60-99A2-4D9FA8017369}"/>
    <cellStyle name="Moneda 3 2 2 2 2 3 5 3" xfId="8572" xr:uid="{5FFC1123-D9A4-48FE-A913-4A2CDB16CCA3}"/>
    <cellStyle name="Moneda 3 2 2 2 2 3 6" xfId="3604" xr:uid="{4F3F5D96-3C5D-44A5-BDE0-6575F71F2042}"/>
    <cellStyle name="Moneda 3 2 2 2 2 3 6 2" xfId="10228" xr:uid="{7CD4F744-BC72-420D-949C-823B3F136978}"/>
    <cellStyle name="Moneda 3 2 2 2 2 3 7" xfId="6916" xr:uid="{F6A14EC9-3195-4E25-97C5-5DAD75F2AB69}"/>
    <cellStyle name="Moneda 3 2 2 2 2 4" xfId="430" xr:uid="{1B3B962C-72FB-474C-B1F9-91291F57D466}"/>
    <cellStyle name="Moneda 3 2 2 2 2 4 2" xfId="982" xr:uid="{B4DB14EA-55E7-4629-8CB0-27034A9CAA20}"/>
    <cellStyle name="Moneda 3 2 2 2 2 4 2 2" xfId="2638" xr:uid="{CA1D9410-351B-4C51-8D2B-DC55F9211B82}"/>
    <cellStyle name="Moneda 3 2 2 2 2 4 2 2 2" xfId="5950" xr:uid="{49CE5E83-69DD-45D5-A423-A8BBEF3F9FD8}"/>
    <cellStyle name="Moneda 3 2 2 2 2 4 2 2 2 2" xfId="12574" xr:uid="{7A1A1715-9346-4281-B1D3-F37278563DAF}"/>
    <cellStyle name="Moneda 3 2 2 2 2 4 2 2 3" xfId="9262" xr:uid="{FF7118AD-73DB-446B-904B-4EAF34B61A25}"/>
    <cellStyle name="Moneda 3 2 2 2 2 4 2 3" xfId="4294" xr:uid="{18FC228C-3C4D-4F6B-A421-9807C1FA4C69}"/>
    <cellStyle name="Moneda 3 2 2 2 2 4 2 3 2" xfId="10918" xr:uid="{9C9EBE7A-646C-4AF6-BBED-A1951A29E2CF}"/>
    <cellStyle name="Moneda 3 2 2 2 2 4 2 4" xfId="7606" xr:uid="{8F6071DF-8845-4A81-81C5-24D7E6A88DDC}"/>
    <cellStyle name="Moneda 3 2 2 2 2 4 3" xfId="1534" xr:uid="{07DA7A72-A673-4239-BB4F-8C66E786EADE}"/>
    <cellStyle name="Moneda 3 2 2 2 2 4 3 2" xfId="3190" xr:uid="{F2DDDB7D-BCAB-47BC-B28B-E8D1B7F783E0}"/>
    <cellStyle name="Moneda 3 2 2 2 2 4 3 2 2" xfId="6502" xr:uid="{27B162F4-E438-4493-8FFF-72E72B0AED83}"/>
    <cellStyle name="Moneda 3 2 2 2 2 4 3 2 2 2" xfId="13126" xr:uid="{FC3187A2-D52D-41F3-9EB8-2CA49B68ACCD}"/>
    <cellStyle name="Moneda 3 2 2 2 2 4 3 2 3" xfId="9814" xr:uid="{B156FDBD-AB20-47EE-883C-3CFB367DEEBE}"/>
    <cellStyle name="Moneda 3 2 2 2 2 4 3 3" xfId="4846" xr:uid="{7F0D5EE1-7C0C-4B99-B118-0942F74906AE}"/>
    <cellStyle name="Moneda 3 2 2 2 2 4 3 3 2" xfId="11470" xr:uid="{ACB7F943-E70C-4E8A-BA54-CBDD93B28A2A}"/>
    <cellStyle name="Moneda 3 2 2 2 2 4 3 4" xfId="8158" xr:uid="{DB991AB0-5AB2-4D35-A8A8-0F8B7F4C82A9}"/>
    <cellStyle name="Moneda 3 2 2 2 2 4 4" xfId="2086" xr:uid="{A443C871-9C05-45D0-B834-13575B91D3E6}"/>
    <cellStyle name="Moneda 3 2 2 2 2 4 4 2" xfId="5398" xr:uid="{523FAC17-BC12-47AD-9E18-A31CE3652F8A}"/>
    <cellStyle name="Moneda 3 2 2 2 2 4 4 2 2" xfId="12022" xr:uid="{6A7BADC1-7448-4701-B802-1CF3E150EEE8}"/>
    <cellStyle name="Moneda 3 2 2 2 2 4 4 3" xfId="8710" xr:uid="{2290824B-F319-44FA-8BA8-836BE06DAE9D}"/>
    <cellStyle name="Moneda 3 2 2 2 2 4 5" xfId="3742" xr:uid="{1A4FE52F-E5D5-445E-846F-0E454032886A}"/>
    <cellStyle name="Moneda 3 2 2 2 2 4 5 2" xfId="10366" xr:uid="{0F4BB5CE-A3C0-4E83-A479-0DEE1180D394}"/>
    <cellStyle name="Moneda 3 2 2 2 2 4 6" xfId="7054" xr:uid="{659728C0-4B53-4F5D-890F-26523D93A343}"/>
    <cellStyle name="Moneda 3 2 2 2 2 5" xfId="706" xr:uid="{D00B0270-DC30-4DBE-AECA-715E445AD6D0}"/>
    <cellStyle name="Moneda 3 2 2 2 2 5 2" xfId="2362" xr:uid="{064EFE72-3EAA-452B-80C8-B87F333F4FAE}"/>
    <cellStyle name="Moneda 3 2 2 2 2 5 2 2" xfId="5674" xr:uid="{4CAE2B1B-36AA-4B3A-8EB3-E5DD3236B1C6}"/>
    <cellStyle name="Moneda 3 2 2 2 2 5 2 2 2" xfId="12298" xr:uid="{A9E41AAC-CB02-4705-B2A2-2627D133D893}"/>
    <cellStyle name="Moneda 3 2 2 2 2 5 2 3" xfId="8986" xr:uid="{62A2BD57-ADAE-4526-8660-32C4B7B5930B}"/>
    <cellStyle name="Moneda 3 2 2 2 2 5 3" xfId="4018" xr:uid="{97B685DE-CAC3-4214-8F1D-4AF163F19E9C}"/>
    <cellStyle name="Moneda 3 2 2 2 2 5 3 2" xfId="10642" xr:uid="{23614AAA-CEF4-4BFB-973D-E485D4F350EA}"/>
    <cellStyle name="Moneda 3 2 2 2 2 5 4" xfId="7330" xr:uid="{52D2F085-404F-4450-AF9D-9C0B0B80751F}"/>
    <cellStyle name="Moneda 3 2 2 2 2 6" xfId="1258" xr:uid="{8EBDC5D7-2FC1-4411-88D1-ADC1CA206848}"/>
    <cellStyle name="Moneda 3 2 2 2 2 6 2" xfId="2914" xr:uid="{087FDAFD-C90E-46A8-B757-E8C96A572F99}"/>
    <cellStyle name="Moneda 3 2 2 2 2 6 2 2" xfId="6226" xr:uid="{A5BC1427-D879-45B4-AB2D-1D0EE3498DD1}"/>
    <cellStyle name="Moneda 3 2 2 2 2 6 2 2 2" xfId="12850" xr:uid="{9C5DEF3A-929B-4801-8D3F-CB59A2D7A65F}"/>
    <cellStyle name="Moneda 3 2 2 2 2 6 2 3" xfId="9538" xr:uid="{B39BB31D-BC62-450A-BB20-826E3D842C6D}"/>
    <cellStyle name="Moneda 3 2 2 2 2 6 3" xfId="4570" xr:uid="{1B880A7E-B0A5-424F-978B-9E4B2C2BB386}"/>
    <cellStyle name="Moneda 3 2 2 2 2 6 3 2" xfId="11194" xr:uid="{0C212F73-6BCE-44FA-920B-C5058C6608F4}"/>
    <cellStyle name="Moneda 3 2 2 2 2 6 4" xfId="7882" xr:uid="{CFD3CFD9-83E5-4B55-AE5E-245DFB866FAD}"/>
    <cellStyle name="Moneda 3 2 2 2 2 7" xfId="1810" xr:uid="{0ECAE35E-7CCE-4FBB-AE6D-3F2900ABA4AD}"/>
    <cellStyle name="Moneda 3 2 2 2 2 7 2" xfId="5122" xr:uid="{4BC64607-3601-4D7D-9B4B-DA8D3F352176}"/>
    <cellStyle name="Moneda 3 2 2 2 2 7 2 2" xfId="11746" xr:uid="{81639C1E-F3E8-428D-A1F0-110A2A8091B2}"/>
    <cellStyle name="Moneda 3 2 2 2 2 7 3" xfId="8434" xr:uid="{966F5F4F-8E94-4761-A748-38AEF4B1F617}"/>
    <cellStyle name="Moneda 3 2 2 2 2 8" xfId="3466" xr:uid="{F4C5C6C3-659D-407F-BF24-B681DBA6EB44}"/>
    <cellStyle name="Moneda 3 2 2 2 2 8 2" xfId="10090" xr:uid="{36BDF1E6-A95A-402D-8AAF-DC3B32F4D379}"/>
    <cellStyle name="Moneda 3 2 2 2 2 9" xfId="6778" xr:uid="{D01E85A6-1651-4787-AC24-3F636EBD3886}"/>
    <cellStyle name="Moneda 3 2 2 2 3" xfId="189" xr:uid="{16733E70-BFA1-4AE4-936B-BC0B2ADFAF35}"/>
    <cellStyle name="Moneda 3 2 2 2 3 2" xfId="327" xr:uid="{49DC247A-D6E2-4579-8856-60E8BB43FC2F}"/>
    <cellStyle name="Moneda 3 2 2 2 3 2 2" xfId="603" xr:uid="{98D4C65E-D658-4454-9BF3-2383798B1843}"/>
    <cellStyle name="Moneda 3 2 2 2 3 2 2 2" xfId="1155" xr:uid="{FF53AD20-E55C-469E-A456-E830AE6E0893}"/>
    <cellStyle name="Moneda 3 2 2 2 3 2 2 2 2" xfId="2811" xr:uid="{E788ACAC-88F8-43E9-8D41-B78747CFD9F2}"/>
    <cellStyle name="Moneda 3 2 2 2 3 2 2 2 2 2" xfId="6123" xr:uid="{75DDEFDE-9157-4F4E-8E44-C6344C7EA49B}"/>
    <cellStyle name="Moneda 3 2 2 2 3 2 2 2 2 2 2" xfId="12747" xr:uid="{448F65CB-05A7-4233-A17A-EB9D2BBAFB83}"/>
    <cellStyle name="Moneda 3 2 2 2 3 2 2 2 2 3" xfId="9435" xr:uid="{7EBF8162-675C-462E-9410-292BB7F92586}"/>
    <cellStyle name="Moneda 3 2 2 2 3 2 2 2 3" xfId="4467" xr:uid="{8E295929-20D3-4BDB-9EA4-3BE624140369}"/>
    <cellStyle name="Moneda 3 2 2 2 3 2 2 2 3 2" xfId="11091" xr:uid="{7E6C4082-F659-4C2C-A158-CAAFF855C3D2}"/>
    <cellStyle name="Moneda 3 2 2 2 3 2 2 2 4" xfId="7779" xr:uid="{7B29FE5D-2259-4372-85BE-B94CF11F1F2A}"/>
    <cellStyle name="Moneda 3 2 2 2 3 2 2 3" xfId="1707" xr:uid="{E928490D-61F0-4877-B5FE-D2DCC6F7FEA3}"/>
    <cellStyle name="Moneda 3 2 2 2 3 2 2 3 2" xfId="3363" xr:uid="{5DB9910B-98F1-44EC-B9AD-398A2618B630}"/>
    <cellStyle name="Moneda 3 2 2 2 3 2 2 3 2 2" xfId="6675" xr:uid="{8C808F6E-7A60-4AA9-9C7A-534DA0CBD353}"/>
    <cellStyle name="Moneda 3 2 2 2 3 2 2 3 2 2 2" xfId="13299" xr:uid="{1346825F-9C8E-4942-8395-BD43159A062D}"/>
    <cellStyle name="Moneda 3 2 2 2 3 2 2 3 2 3" xfId="9987" xr:uid="{4FEDF714-C4E3-4C60-9818-CDD5D4F488DA}"/>
    <cellStyle name="Moneda 3 2 2 2 3 2 2 3 3" xfId="5019" xr:uid="{5348E2E6-15BC-4624-94B6-6D42EF9FA49B}"/>
    <cellStyle name="Moneda 3 2 2 2 3 2 2 3 3 2" xfId="11643" xr:uid="{74E2BC35-6C93-4D65-96C2-B004B29BFAFD}"/>
    <cellStyle name="Moneda 3 2 2 2 3 2 2 3 4" xfId="8331" xr:uid="{2AE65B69-9D58-4FEA-AFDE-DAC7405B91C8}"/>
    <cellStyle name="Moneda 3 2 2 2 3 2 2 4" xfId="2259" xr:uid="{60A7E77F-5020-46CD-8F63-AB3A0897F1F4}"/>
    <cellStyle name="Moneda 3 2 2 2 3 2 2 4 2" xfId="5571" xr:uid="{F6B00FEC-AA34-406C-B6CF-7F501487C59C}"/>
    <cellStyle name="Moneda 3 2 2 2 3 2 2 4 2 2" xfId="12195" xr:uid="{1798140F-2AB5-4453-987D-7D8A88C8F982}"/>
    <cellStyle name="Moneda 3 2 2 2 3 2 2 4 3" xfId="8883" xr:uid="{E91CFA1F-F56B-4465-ACA4-057422121A6F}"/>
    <cellStyle name="Moneda 3 2 2 2 3 2 2 5" xfId="3915" xr:uid="{D084EB56-2F0F-46D4-8C09-6CE6ED74AAFE}"/>
    <cellStyle name="Moneda 3 2 2 2 3 2 2 5 2" xfId="10539" xr:uid="{5719591A-5280-4493-8A34-0473E01BBAB0}"/>
    <cellStyle name="Moneda 3 2 2 2 3 2 2 6" xfId="7227" xr:uid="{6C6F7B25-62E0-431E-A3D6-4E6E37BF66BD}"/>
    <cellStyle name="Moneda 3 2 2 2 3 2 3" xfId="879" xr:uid="{7EE500D5-7790-4E8B-8CE5-2ECD6A8B14BD}"/>
    <cellStyle name="Moneda 3 2 2 2 3 2 3 2" xfId="2535" xr:uid="{B835B3B9-E76B-4F48-B063-DB701E87D05F}"/>
    <cellStyle name="Moneda 3 2 2 2 3 2 3 2 2" xfId="5847" xr:uid="{82F34007-B332-4D36-A0AF-0749DBD92894}"/>
    <cellStyle name="Moneda 3 2 2 2 3 2 3 2 2 2" xfId="12471" xr:uid="{54E9FC14-21B3-4194-AF82-B9B8A4C7B952}"/>
    <cellStyle name="Moneda 3 2 2 2 3 2 3 2 3" xfId="9159" xr:uid="{849847CC-BC1E-44F9-85C7-BF746B44A1E3}"/>
    <cellStyle name="Moneda 3 2 2 2 3 2 3 3" xfId="4191" xr:uid="{EFB38250-52F5-46AC-B377-9393D5BB33C2}"/>
    <cellStyle name="Moneda 3 2 2 2 3 2 3 3 2" xfId="10815" xr:uid="{4DC3324F-E1B8-4960-8FA6-242B0001111E}"/>
    <cellStyle name="Moneda 3 2 2 2 3 2 3 4" xfId="7503" xr:uid="{FA336BB3-9CAA-4BC2-B57D-7D67A903F449}"/>
    <cellStyle name="Moneda 3 2 2 2 3 2 4" xfId="1431" xr:uid="{4F37BF67-68E5-4075-9139-F4512DD26FED}"/>
    <cellStyle name="Moneda 3 2 2 2 3 2 4 2" xfId="3087" xr:uid="{2B69F06A-B0F8-40F7-9A07-361DBC1DD061}"/>
    <cellStyle name="Moneda 3 2 2 2 3 2 4 2 2" xfId="6399" xr:uid="{ACBDDA0B-3902-4441-8166-C7094F7F363D}"/>
    <cellStyle name="Moneda 3 2 2 2 3 2 4 2 2 2" xfId="13023" xr:uid="{BE955C71-BE5D-4D12-A5C7-6629ECE2B30F}"/>
    <cellStyle name="Moneda 3 2 2 2 3 2 4 2 3" xfId="9711" xr:uid="{A17E5BD1-D359-4653-B699-F2C0DD4BBCB8}"/>
    <cellStyle name="Moneda 3 2 2 2 3 2 4 3" xfId="4743" xr:uid="{67D12D76-E9ED-4479-9287-7971AAE6D586}"/>
    <cellStyle name="Moneda 3 2 2 2 3 2 4 3 2" xfId="11367" xr:uid="{73FF8743-816F-4417-96E7-3368E9938BA9}"/>
    <cellStyle name="Moneda 3 2 2 2 3 2 4 4" xfId="8055" xr:uid="{9E790E58-58DE-4440-94E2-4252B72325DC}"/>
    <cellStyle name="Moneda 3 2 2 2 3 2 5" xfId="1983" xr:uid="{3A58CE1F-7D39-49D5-80C4-2DA80A895166}"/>
    <cellStyle name="Moneda 3 2 2 2 3 2 5 2" xfId="5295" xr:uid="{B1F48B12-DA7C-4517-8BC1-8356E0B0A1A8}"/>
    <cellStyle name="Moneda 3 2 2 2 3 2 5 2 2" xfId="11919" xr:uid="{01FCA3DE-7FE3-4B63-96D4-0490E1070E33}"/>
    <cellStyle name="Moneda 3 2 2 2 3 2 5 3" xfId="8607" xr:uid="{85AC3B7E-FEDD-4668-8D9A-72C61BFDB30C}"/>
    <cellStyle name="Moneda 3 2 2 2 3 2 6" xfId="3639" xr:uid="{5EDECF19-5FA5-4909-9911-AC38FC4CA5E2}"/>
    <cellStyle name="Moneda 3 2 2 2 3 2 6 2" xfId="10263" xr:uid="{90967F87-29EA-4129-BCEF-CA3D3DF82922}"/>
    <cellStyle name="Moneda 3 2 2 2 3 2 7" xfId="6951" xr:uid="{178C005C-B30F-44A3-84E2-34B4362A20E5}"/>
    <cellStyle name="Moneda 3 2 2 2 3 3" xfId="465" xr:uid="{EF08D367-67ED-4FA2-9483-87782C5ED268}"/>
    <cellStyle name="Moneda 3 2 2 2 3 3 2" xfId="1017" xr:uid="{AD2CB717-9939-4734-99FC-E589A41843C6}"/>
    <cellStyle name="Moneda 3 2 2 2 3 3 2 2" xfId="2673" xr:uid="{7A630902-B4AF-44DF-91F4-6D487B36E9E4}"/>
    <cellStyle name="Moneda 3 2 2 2 3 3 2 2 2" xfId="5985" xr:uid="{CD5F2BF9-F691-4C44-8EE0-1F8029B959DD}"/>
    <cellStyle name="Moneda 3 2 2 2 3 3 2 2 2 2" xfId="12609" xr:uid="{FA779525-2C60-4923-A185-1CE5D89F2C52}"/>
    <cellStyle name="Moneda 3 2 2 2 3 3 2 2 3" xfId="9297" xr:uid="{AF62BDFC-25B7-40C1-9623-E04A238795CB}"/>
    <cellStyle name="Moneda 3 2 2 2 3 3 2 3" xfId="4329" xr:uid="{4C2E83C7-FF82-4E76-93D0-FECC072EAFEB}"/>
    <cellStyle name="Moneda 3 2 2 2 3 3 2 3 2" xfId="10953" xr:uid="{701301F8-AE93-404B-9E79-6BE1A6BCEFFB}"/>
    <cellStyle name="Moneda 3 2 2 2 3 3 2 4" xfId="7641" xr:uid="{197656D5-3A63-4DFB-B2FA-50FCFAD2A924}"/>
    <cellStyle name="Moneda 3 2 2 2 3 3 3" xfId="1569" xr:uid="{D5260B1F-8D1F-495B-BD4F-9B0917AD4502}"/>
    <cellStyle name="Moneda 3 2 2 2 3 3 3 2" xfId="3225" xr:uid="{DD4B22AE-CCD9-413A-96D5-25FDF21B91BF}"/>
    <cellStyle name="Moneda 3 2 2 2 3 3 3 2 2" xfId="6537" xr:uid="{DB9AD86A-BAB8-4657-8E61-F578F747A137}"/>
    <cellStyle name="Moneda 3 2 2 2 3 3 3 2 2 2" xfId="13161" xr:uid="{FC5A66E1-EC9B-4B51-BA42-C972D9C3BC09}"/>
    <cellStyle name="Moneda 3 2 2 2 3 3 3 2 3" xfId="9849" xr:uid="{2FEFC1D9-965A-4B46-BC84-063B1D9308AF}"/>
    <cellStyle name="Moneda 3 2 2 2 3 3 3 3" xfId="4881" xr:uid="{5A8463E4-1C34-4E79-815D-63F47923EA12}"/>
    <cellStyle name="Moneda 3 2 2 2 3 3 3 3 2" xfId="11505" xr:uid="{ECDBDE7D-EBA6-4A1F-A4A3-BF1BAE72B376}"/>
    <cellStyle name="Moneda 3 2 2 2 3 3 3 4" xfId="8193" xr:uid="{D62074F4-C01E-4BAF-9419-F5810DC40D31}"/>
    <cellStyle name="Moneda 3 2 2 2 3 3 4" xfId="2121" xr:uid="{5DC28676-59FB-4BF7-98AD-6DD60087B0D6}"/>
    <cellStyle name="Moneda 3 2 2 2 3 3 4 2" xfId="5433" xr:uid="{D3D1F03C-2E11-4398-B2AB-F72945D4CB26}"/>
    <cellStyle name="Moneda 3 2 2 2 3 3 4 2 2" xfId="12057" xr:uid="{81DC37C9-B7BA-47C7-998F-676D155DF8BD}"/>
    <cellStyle name="Moneda 3 2 2 2 3 3 4 3" xfId="8745" xr:uid="{5299735F-D97E-4A31-99F4-A87321C7EC8A}"/>
    <cellStyle name="Moneda 3 2 2 2 3 3 5" xfId="3777" xr:uid="{B1376350-3DF2-491D-B17B-4289BD166D49}"/>
    <cellStyle name="Moneda 3 2 2 2 3 3 5 2" xfId="10401" xr:uid="{295EA962-A6AB-44EE-920D-24092DAB3E0E}"/>
    <cellStyle name="Moneda 3 2 2 2 3 3 6" xfId="7089" xr:uid="{81D142EE-DECF-4AA8-A5EF-F3C577A07311}"/>
    <cellStyle name="Moneda 3 2 2 2 3 4" xfId="741" xr:uid="{FB63DDD6-B5A3-42CE-BEEC-ACBCDF91C624}"/>
    <cellStyle name="Moneda 3 2 2 2 3 4 2" xfId="2397" xr:uid="{112BC7F8-F4C6-4B22-8E08-A088C490024E}"/>
    <cellStyle name="Moneda 3 2 2 2 3 4 2 2" xfId="5709" xr:uid="{2F019AF6-0BF5-4FAF-A62A-5A6F3A4C8D4B}"/>
    <cellStyle name="Moneda 3 2 2 2 3 4 2 2 2" xfId="12333" xr:uid="{19A8BC7E-C15F-4749-B5DC-C90172A180A7}"/>
    <cellStyle name="Moneda 3 2 2 2 3 4 2 3" xfId="9021" xr:uid="{BF1CD0D2-DBD3-4913-883C-CC70E5101C92}"/>
    <cellStyle name="Moneda 3 2 2 2 3 4 3" xfId="4053" xr:uid="{A1D75917-B54E-4681-87DE-B31CF0FF6B7C}"/>
    <cellStyle name="Moneda 3 2 2 2 3 4 3 2" xfId="10677" xr:uid="{DA8E16CE-C8ED-4BFD-A0D3-285E31315C03}"/>
    <cellStyle name="Moneda 3 2 2 2 3 4 4" xfId="7365" xr:uid="{B0119E4E-E319-48C1-ACEC-106D778EFC3C}"/>
    <cellStyle name="Moneda 3 2 2 2 3 5" xfId="1293" xr:uid="{51754670-AC6D-4948-8EFE-F4D214C00B59}"/>
    <cellStyle name="Moneda 3 2 2 2 3 5 2" xfId="2949" xr:uid="{0DD0E691-3023-4838-A368-FFF4D39C85D4}"/>
    <cellStyle name="Moneda 3 2 2 2 3 5 2 2" xfId="6261" xr:uid="{C558AF2C-B580-43F3-B38E-84D13EDB1493}"/>
    <cellStyle name="Moneda 3 2 2 2 3 5 2 2 2" xfId="12885" xr:uid="{566664DB-A00D-425C-8DC0-E193467F60C2}"/>
    <cellStyle name="Moneda 3 2 2 2 3 5 2 3" xfId="9573" xr:uid="{658704AD-31CB-466F-8F71-D7231D13B5C5}"/>
    <cellStyle name="Moneda 3 2 2 2 3 5 3" xfId="4605" xr:uid="{5E6A1E67-3681-491B-AFC7-4EFB117D403F}"/>
    <cellStyle name="Moneda 3 2 2 2 3 5 3 2" xfId="11229" xr:uid="{9405400E-CD05-4330-BDBC-79C2EA66D911}"/>
    <cellStyle name="Moneda 3 2 2 2 3 5 4" xfId="7917" xr:uid="{12084134-9B50-4700-93C0-9AF172637FB1}"/>
    <cellStyle name="Moneda 3 2 2 2 3 6" xfId="1845" xr:uid="{6AFF35EE-A9E0-4892-A0FC-FE4D2CE23E60}"/>
    <cellStyle name="Moneda 3 2 2 2 3 6 2" xfId="5157" xr:uid="{74F8DDFA-6FBA-4645-AAE5-0D287046E450}"/>
    <cellStyle name="Moneda 3 2 2 2 3 6 2 2" xfId="11781" xr:uid="{25227188-9F3D-4392-8710-963D98A38A81}"/>
    <cellStyle name="Moneda 3 2 2 2 3 6 3" xfId="8469" xr:uid="{8DBBCDBA-663E-4E20-A122-6D9AFA751207}"/>
    <cellStyle name="Moneda 3 2 2 2 3 7" xfId="3501" xr:uid="{43E3D515-EDCB-4237-A4BE-B0998E0E3AC5}"/>
    <cellStyle name="Moneda 3 2 2 2 3 7 2" xfId="10125" xr:uid="{076C96A4-7880-4724-9C5A-F208047E4E32}"/>
    <cellStyle name="Moneda 3 2 2 2 3 8" xfId="6813" xr:uid="{DF2CA165-E779-4BE2-8C7A-1BB760617872}"/>
    <cellStyle name="Moneda 3 2 2 2 4" xfId="258" xr:uid="{B20FA647-9522-47F2-8009-8B002A31E9AB}"/>
    <cellStyle name="Moneda 3 2 2 2 4 2" xfId="534" xr:uid="{FC05365E-6EE6-4A95-8C22-7DF57E510D5E}"/>
    <cellStyle name="Moneda 3 2 2 2 4 2 2" xfId="1086" xr:uid="{7772AC04-629E-468B-9F52-D30F54B3940F}"/>
    <cellStyle name="Moneda 3 2 2 2 4 2 2 2" xfId="2742" xr:uid="{6D6E5BCC-F788-481E-92DB-DA81E664B99F}"/>
    <cellStyle name="Moneda 3 2 2 2 4 2 2 2 2" xfId="6054" xr:uid="{3FB59DA2-40DB-4736-8077-B1CBDCC57299}"/>
    <cellStyle name="Moneda 3 2 2 2 4 2 2 2 2 2" xfId="12678" xr:uid="{569937C2-85AB-401A-BAB2-B9C6AF997FD9}"/>
    <cellStyle name="Moneda 3 2 2 2 4 2 2 2 3" xfId="9366" xr:uid="{DABDE6F3-4176-4C51-9EF3-068BAA4D11AB}"/>
    <cellStyle name="Moneda 3 2 2 2 4 2 2 3" xfId="4398" xr:uid="{4587BA62-7AA1-426F-80E1-DD41C6B62967}"/>
    <cellStyle name="Moneda 3 2 2 2 4 2 2 3 2" xfId="11022" xr:uid="{9B222A13-DCD4-4BF3-A429-60132C1C2FAC}"/>
    <cellStyle name="Moneda 3 2 2 2 4 2 2 4" xfId="7710" xr:uid="{901BB2DF-CCC4-4B4E-8058-FCE7B91B3CDF}"/>
    <cellStyle name="Moneda 3 2 2 2 4 2 3" xfId="1638" xr:uid="{DDD45E6C-A494-47ED-B2EC-2C027516F9AB}"/>
    <cellStyle name="Moneda 3 2 2 2 4 2 3 2" xfId="3294" xr:uid="{7343E24D-9A43-4B13-9EB5-294C4E372EAB}"/>
    <cellStyle name="Moneda 3 2 2 2 4 2 3 2 2" xfId="6606" xr:uid="{B39105D1-662C-4A13-9A1D-6D1642030FED}"/>
    <cellStyle name="Moneda 3 2 2 2 4 2 3 2 2 2" xfId="13230" xr:uid="{7991EC60-43FC-4718-B1FD-DF0FA129B6CA}"/>
    <cellStyle name="Moneda 3 2 2 2 4 2 3 2 3" xfId="9918" xr:uid="{5EE7D162-D55F-42EA-9669-6410AA1C664A}"/>
    <cellStyle name="Moneda 3 2 2 2 4 2 3 3" xfId="4950" xr:uid="{5EC7281F-1D5F-48A4-9279-714DB3535316}"/>
    <cellStyle name="Moneda 3 2 2 2 4 2 3 3 2" xfId="11574" xr:uid="{C9E62D34-9697-472B-BCD5-736C121C9336}"/>
    <cellStyle name="Moneda 3 2 2 2 4 2 3 4" xfId="8262" xr:uid="{DA591017-1F6A-4950-8FC7-261EC23507A1}"/>
    <cellStyle name="Moneda 3 2 2 2 4 2 4" xfId="2190" xr:uid="{954B14FF-30B9-454C-9C1F-6D40AA3089EB}"/>
    <cellStyle name="Moneda 3 2 2 2 4 2 4 2" xfId="5502" xr:uid="{90DA1F31-514D-42A5-8943-5067C9A2E249}"/>
    <cellStyle name="Moneda 3 2 2 2 4 2 4 2 2" xfId="12126" xr:uid="{1E565BAE-40BD-464B-90B9-32C3F6D367C7}"/>
    <cellStyle name="Moneda 3 2 2 2 4 2 4 3" xfId="8814" xr:uid="{2B12E1F2-9B82-43CF-806A-80D64B7DA9CB}"/>
    <cellStyle name="Moneda 3 2 2 2 4 2 5" xfId="3846" xr:uid="{75A1F21E-19D8-409D-81B0-9C370DEAE1BE}"/>
    <cellStyle name="Moneda 3 2 2 2 4 2 5 2" xfId="10470" xr:uid="{34DD6976-935F-41A6-99D4-7E5F147308D4}"/>
    <cellStyle name="Moneda 3 2 2 2 4 2 6" xfId="7158" xr:uid="{FF206AC5-FDA1-4FCC-8B53-1BE91A9F529A}"/>
    <cellStyle name="Moneda 3 2 2 2 4 3" xfId="810" xr:uid="{D38170BC-13F4-43EE-ACED-B1430BE2C9A8}"/>
    <cellStyle name="Moneda 3 2 2 2 4 3 2" xfId="2466" xr:uid="{068942D0-F41F-4F63-BA67-139CDE371380}"/>
    <cellStyle name="Moneda 3 2 2 2 4 3 2 2" xfId="5778" xr:uid="{36C4946B-DEAF-4509-8678-69FAE2238435}"/>
    <cellStyle name="Moneda 3 2 2 2 4 3 2 2 2" xfId="12402" xr:uid="{163012F9-43F0-47A7-98BC-CBAC373C02F5}"/>
    <cellStyle name="Moneda 3 2 2 2 4 3 2 3" xfId="9090" xr:uid="{0268DD98-5AB9-4433-8A4D-73BDF98BE701}"/>
    <cellStyle name="Moneda 3 2 2 2 4 3 3" xfId="4122" xr:uid="{B4269A1A-BC0E-454F-A6E2-B40CACD02FA3}"/>
    <cellStyle name="Moneda 3 2 2 2 4 3 3 2" xfId="10746" xr:uid="{32FF8CD9-47AD-46FC-A875-50A5BCFC7D68}"/>
    <cellStyle name="Moneda 3 2 2 2 4 3 4" xfId="7434" xr:uid="{E4699707-2043-4C51-A97B-49DEC7EA379F}"/>
    <cellStyle name="Moneda 3 2 2 2 4 4" xfId="1362" xr:uid="{AA802A65-E253-47A5-8CE0-57B965668562}"/>
    <cellStyle name="Moneda 3 2 2 2 4 4 2" xfId="3018" xr:uid="{E600C61A-1F5E-4A2F-814E-D288DF92E1B3}"/>
    <cellStyle name="Moneda 3 2 2 2 4 4 2 2" xfId="6330" xr:uid="{058948BF-7431-424C-891D-459B9D5C5B3A}"/>
    <cellStyle name="Moneda 3 2 2 2 4 4 2 2 2" xfId="12954" xr:uid="{F6412CF7-D8A5-4077-9422-965C6A0DBE05}"/>
    <cellStyle name="Moneda 3 2 2 2 4 4 2 3" xfId="9642" xr:uid="{A2EF6C2F-DF58-479C-8FBF-1DA63E89886E}"/>
    <cellStyle name="Moneda 3 2 2 2 4 4 3" xfId="4674" xr:uid="{174E06BD-26B5-4458-BF8C-1C598766486C}"/>
    <cellStyle name="Moneda 3 2 2 2 4 4 3 2" xfId="11298" xr:uid="{533F734B-AC6E-4010-8321-1FB632364B29}"/>
    <cellStyle name="Moneda 3 2 2 2 4 4 4" xfId="7986" xr:uid="{51666AA3-0145-47A1-AFB9-A205D73BF478}"/>
    <cellStyle name="Moneda 3 2 2 2 4 5" xfId="1914" xr:uid="{5AAB91A3-1F55-4579-A7A1-7233243CCEBC}"/>
    <cellStyle name="Moneda 3 2 2 2 4 5 2" xfId="5226" xr:uid="{D75DD107-54AA-4283-9E16-BDB65FFEA75C}"/>
    <cellStyle name="Moneda 3 2 2 2 4 5 2 2" xfId="11850" xr:uid="{78B0D770-5804-497D-89B5-37EE6E2A51DB}"/>
    <cellStyle name="Moneda 3 2 2 2 4 5 3" xfId="8538" xr:uid="{45497683-66CE-45A9-BB10-DFFF009BC665}"/>
    <cellStyle name="Moneda 3 2 2 2 4 6" xfId="3570" xr:uid="{A4D71D5B-B39D-4E4E-8CEC-8C2A224D8E49}"/>
    <cellStyle name="Moneda 3 2 2 2 4 6 2" xfId="10194" xr:uid="{FA57536B-F651-4F8C-AAA0-D79982CB7F7F}"/>
    <cellStyle name="Moneda 3 2 2 2 4 7" xfId="6882" xr:uid="{16456FA6-4871-4A1D-875B-EDA4C1E037F7}"/>
    <cellStyle name="Moneda 3 2 2 2 5" xfId="396" xr:uid="{05DDCF38-886E-4911-BC19-30540794CB1C}"/>
    <cellStyle name="Moneda 3 2 2 2 5 2" xfId="948" xr:uid="{114974D9-23B9-45C7-ABC9-FEF763500359}"/>
    <cellStyle name="Moneda 3 2 2 2 5 2 2" xfId="2604" xr:uid="{D062728D-3426-40B4-AEA3-19C108E58DA3}"/>
    <cellStyle name="Moneda 3 2 2 2 5 2 2 2" xfId="5916" xr:uid="{FAC26243-8787-4BFB-BAAF-A833CF2D4643}"/>
    <cellStyle name="Moneda 3 2 2 2 5 2 2 2 2" xfId="12540" xr:uid="{433B364F-B72D-4015-BAD0-63A3EE3880B7}"/>
    <cellStyle name="Moneda 3 2 2 2 5 2 2 3" xfId="9228" xr:uid="{F35EE1CF-6CB3-4DFD-A667-843985B4473B}"/>
    <cellStyle name="Moneda 3 2 2 2 5 2 3" xfId="4260" xr:uid="{76F83D78-CE9B-4FDF-8B3C-52FED654582B}"/>
    <cellStyle name="Moneda 3 2 2 2 5 2 3 2" xfId="10884" xr:uid="{38DA78FD-567D-4406-BE02-798B62588086}"/>
    <cellStyle name="Moneda 3 2 2 2 5 2 4" xfId="7572" xr:uid="{9D3C5816-C857-4A4E-923F-009D1543B7ED}"/>
    <cellStyle name="Moneda 3 2 2 2 5 3" xfId="1500" xr:uid="{517F82D7-323D-47C1-B20D-97C0B00208F7}"/>
    <cellStyle name="Moneda 3 2 2 2 5 3 2" xfId="3156" xr:uid="{2C6BCA87-F7DB-475A-B32C-468A50D3289E}"/>
    <cellStyle name="Moneda 3 2 2 2 5 3 2 2" xfId="6468" xr:uid="{F76C7A8D-6308-4284-B4C3-901723148324}"/>
    <cellStyle name="Moneda 3 2 2 2 5 3 2 2 2" xfId="13092" xr:uid="{33AED0F2-7076-4F5D-9DDE-63A7B650DA16}"/>
    <cellStyle name="Moneda 3 2 2 2 5 3 2 3" xfId="9780" xr:uid="{8A26385C-E54E-4D92-A72B-D4C9AC0339F5}"/>
    <cellStyle name="Moneda 3 2 2 2 5 3 3" xfId="4812" xr:uid="{D0DFB5D6-D0CB-481D-88B8-5FFEB4887E71}"/>
    <cellStyle name="Moneda 3 2 2 2 5 3 3 2" xfId="11436" xr:uid="{DC390F64-D9B6-4329-AD9F-7E01EE2B11CE}"/>
    <cellStyle name="Moneda 3 2 2 2 5 3 4" xfId="8124" xr:uid="{6EBFB0F2-5E01-45B7-84DF-E0174FC4E06C}"/>
    <cellStyle name="Moneda 3 2 2 2 5 4" xfId="2052" xr:uid="{0925CF2C-9E3B-4129-B8D6-6B2F508D622B}"/>
    <cellStyle name="Moneda 3 2 2 2 5 4 2" xfId="5364" xr:uid="{04FB50DF-8120-4FAA-AE7F-77B915F20A5D}"/>
    <cellStyle name="Moneda 3 2 2 2 5 4 2 2" xfId="11988" xr:uid="{EB214E18-2F34-4A2C-ADB5-0EF5A755593D}"/>
    <cellStyle name="Moneda 3 2 2 2 5 4 3" xfId="8676" xr:uid="{B7B9E4FF-1AC4-47FB-BA29-2D6BA780BF6F}"/>
    <cellStyle name="Moneda 3 2 2 2 5 5" xfId="3708" xr:uid="{E02787FC-2C79-4F9B-878A-0E06EB969AD5}"/>
    <cellStyle name="Moneda 3 2 2 2 5 5 2" xfId="10332" xr:uid="{52236487-9A2B-41E7-B242-A254A6297434}"/>
    <cellStyle name="Moneda 3 2 2 2 5 6" xfId="7020" xr:uid="{E960ED62-B242-425D-9ED0-227491B29F73}"/>
    <cellStyle name="Moneda 3 2 2 2 6" xfId="672" xr:uid="{A3E08A6D-BD9C-4EDF-9F98-5A43363FE0DB}"/>
    <cellStyle name="Moneda 3 2 2 2 6 2" xfId="2328" xr:uid="{F53968E9-59B4-4077-BBC0-96C77FDECE83}"/>
    <cellStyle name="Moneda 3 2 2 2 6 2 2" xfId="5640" xr:uid="{8129C0FC-65F9-440C-A216-BC8DA899DB65}"/>
    <cellStyle name="Moneda 3 2 2 2 6 2 2 2" xfId="12264" xr:uid="{6187697A-5973-4EC9-B45D-CFE42331A7DB}"/>
    <cellStyle name="Moneda 3 2 2 2 6 2 3" xfId="8952" xr:uid="{8C682DCD-DC04-4746-B7FA-1AF039A393E0}"/>
    <cellStyle name="Moneda 3 2 2 2 6 3" xfId="3984" xr:uid="{7A786358-CFE5-44DC-B025-0734AFF2805E}"/>
    <cellStyle name="Moneda 3 2 2 2 6 3 2" xfId="10608" xr:uid="{DA159867-E6A3-4BBC-8FF4-D3F476DF783B}"/>
    <cellStyle name="Moneda 3 2 2 2 6 4" xfId="7296" xr:uid="{5126A90A-6ACB-419C-891F-FE4D98C316F6}"/>
    <cellStyle name="Moneda 3 2 2 2 7" xfId="1224" xr:uid="{E8B759E5-BA28-4456-8C65-3B31B049F19B}"/>
    <cellStyle name="Moneda 3 2 2 2 7 2" xfId="2880" xr:uid="{972D1067-365B-46B8-AB27-4DDEB9218BC0}"/>
    <cellStyle name="Moneda 3 2 2 2 7 2 2" xfId="6192" xr:uid="{7769EC17-533C-4A94-8C4C-E6739EC465BC}"/>
    <cellStyle name="Moneda 3 2 2 2 7 2 2 2" xfId="12816" xr:uid="{6CA20C35-FE79-4001-8929-F26C1BCCBC76}"/>
    <cellStyle name="Moneda 3 2 2 2 7 2 3" xfId="9504" xr:uid="{D9B557BA-1499-476D-A006-372200A6280E}"/>
    <cellStyle name="Moneda 3 2 2 2 7 3" xfId="4536" xr:uid="{97AFCCAF-E7FC-4403-BAEF-508FEC2B7F6A}"/>
    <cellStyle name="Moneda 3 2 2 2 7 3 2" xfId="11160" xr:uid="{5F8F92D0-A5A4-44F3-9ACA-0319ACAE6907}"/>
    <cellStyle name="Moneda 3 2 2 2 7 4" xfId="7848" xr:uid="{160AD9CF-1C3A-49EC-979F-CD525D26A639}"/>
    <cellStyle name="Moneda 3 2 2 2 8" xfId="1776" xr:uid="{D02F39CA-075B-4695-8CCF-8CBA32048A67}"/>
    <cellStyle name="Moneda 3 2 2 2 8 2" xfId="5088" xr:uid="{B5167C7B-A667-44DB-8E7E-1EFB694273AA}"/>
    <cellStyle name="Moneda 3 2 2 2 8 2 2" xfId="11712" xr:uid="{A4C7B2D3-9CCA-48D9-8B10-85C31D0DFF80}"/>
    <cellStyle name="Moneda 3 2 2 2 8 3" xfId="8400" xr:uid="{E43A484D-5446-4D36-99DD-2CF27EAB6874}"/>
    <cellStyle name="Moneda 3 2 2 2 9" xfId="3432" xr:uid="{C22ADB77-D409-40F4-994A-296C8F597682}"/>
    <cellStyle name="Moneda 3 2 2 2 9 2" xfId="10056" xr:uid="{14C62772-800A-4DEC-8406-1F6FE0FD2DCB}"/>
    <cellStyle name="Moneda 3 2 2 3" xfId="138" xr:uid="{4C1B19C2-9052-4ABC-BAC3-1A82336B5E00}"/>
    <cellStyle name="Moneda 3 2 2 3 2" xfId="207" xr:uid="{4D48204E-3515-4A53-9E29-1A1FAADEB852}"/>
    <cellStyle name="Moneda 3 2 2 3 2 2" xfId="345" xr:uid="{366A83FC-D1AE-4DC0-B338-2EAD63C9A72A}"/>
    <cellStyle name="Moneda 3 2 2 3 2 2 2" xfId="621" xr:uid="{A7E49BDD-889F-4EC0-AED0-0D742F863860}"/>
    <cellStyle name="Moneda 3 2 2 3 2 2 2 2" xfId="1173" xr:uid="{41F17F02-A64B-46E6-AB7F-93802CA26CFF}"/>
    <cellStyle name="Moneda 3 2 2 3 2 2 2 2 2" xfId="2829" xr:uid="{89CDE525-A8E1-4D85-8CDD-BA0B5E486399}"/>
    <cellStyle name="Moneda 3 2 2 3 2 2 2 2 2 2" xfId="6141" xr:uid="{C712B997-C5C6-4B88-A682-6A9B05DCE2F7}"/>
    <cellStyle name="Moneda 3 2 2 3 2 2 2 2 2 2 2" xfId="12765" xr:uid="{EC8E2A6E-E527-4E77-B3DE-CEF1E45879E0}"/>
    <cellStyle name="Moneda 3 2 2 3 2 2 2 2 2 3" xfId="9453" xr:uid="{9400668D-DC42-4089-B7C8-1E666A8CE740}"/>
    <cellStyle name="Moneda 3 2 2 3 2 2 2 2 3" xfId="4485" xr:uid="{355F3FC5-20D5-495D-80B4-710A867C040B}"/>
    <cellStyle name="Moneda 3 2 2 3 2 2 2 2 3 2" xfId="11109" xr:uid="{840C9FDA-DA74-49A8-B7C2-8F5E681E1067}"/>
    <cellStyle name="Moneda 3 2 2 3 2 2 2 2 4" xfId="7797" xr:uid="{48339E7E-1553-443E-9301-E436C88D2431}"/>
    <cellStyle name="Moneda 3 2 2 3 2 2 2 3" xfId="1725" xr:uid="{1EC66DBF-1215-4771-B51D-EAE1C6F039BD}"/>
    <cellStyle name="Moneda 3 2 2 3 2 2 2 3 2" xfId="3381" xr:uid="{A2824F77-3E83-4D1F-A19F-98BC219C9FD1}"/>
    <cellStyle name="Moneda 3 2 2 3 2 2 2 3 2 2" xfId="6693" xr:uid="{C077ED56-2D23-4E53-A418-69B44CEEFB45}"/>
    <cellStyle name="Moneda 3 2 2 3 2 2 2 3 2 2 2" xfId="13317" xr:uid="{1030E569-6126-4F34-B4A0-FC5929E217EE}"/>
    <cellStyle name="Moneda 3 2 2 3 2 2 2 3 2 3" xfId="10005" xr:uid="{C5FC0D7C-9FD1-4B86-A9A5-4C18EB5A4D91}"/>
    <cellStyle name="Moneda 3 2 2 3 2 2 2 3 3" xfId="5037" xr:uid="{3BE3D5AF-C900-4AAD-91BA-B704C6ED6B22}"/>
    <cellStyle name="Moneda 3 2 2 3 2 2 2 3 3 2" xfId="11661" xr:uid="{F67874DC-AF35-49C8-97DD-8BEC31D66708}"/>
    <cellStyle name="Moneda 3 2 2 3 2 2 2 3 4" xfId="8349" xr:uid="{A7256890-1723-446B-BA0A-4D8360F24BDC}"/>
    <cellStyle name="Moneda 3 2 2 3 2 2 2 4" xfId="2277" xr:uid="{15C99806-99E6-41AE-B164-6166F2B8BE2E}"/>
    <cellStyle name="Moneda 3 2 2 3 2 2 2 4 2" xfId="5589" xr:uid="{5EE9ADFA-FEC0-4C6B-AB11-AA891B74AF71}"/>
    <cellStyle name="Moneda 3 2 2 3 2 2 2 4 2 2" xfId="12213" xr:uid="{FD50CC0E-C109-4658-8A0B-BB1B0BE49B1E}"/>
    <cellStyle name="Moneda 3 2 2 3 2 2 2 4 3" xfId="8901" xr:uid="{6749106A-3243-4075-B717-8DE8BDCE427F}"/>
    <cellStyle name="Moneda 3 2 2 3 2 2 2 5" xfId="3933" xr:uid="{6EB9B04C-98EF-491A-B4A9-0731C95C5981}"/>
    <cellStyle name="Moneda 3 2 2 3 2 2 2 5 2" xfId="10557" xr:uid="{EEB222DD-DD7D-47F2-9D12-E1BA19809094}"/>
    <cellStyle name="Moneda 3 2 2 3 2 2 2 6" xfId="7245" xr:uid="{15C707E1-7A35-4854-BC1D-25D6BB9081BB}"/>
    <cellStyle name="Moneda 3 2 2 3 2 2 3" xfId="897" xr:uid="{4BC932D3-0100-43CD-8461-9F7417990FE0}"/>
    <cellStyle name="Moneda 3 2 2 3 2 2 3 2" xfId="2553" xr:uid="{54ECB3FE-E617-45B6-93DF-5C4DA65B85B2}"/>
    <cellStyle name="Moneda 3 2 2 3 2 2 3 2 2" xfId="5865" xr:uid="{6A3ECC22-100C-4C6B-A9D7-D287FC7DE4E2}"/>
    <cellStyle name="Moneda 3 2 2 3 2 2 3 2 2 2" xfId="12489" xr:uid="{0347094C-1CB2-4BA1-910F-DB9D1D2CAFC6}"/>
    <cellStyle name="Moneda 3 2 2 3 2 2 3 2 3" xfId="9177" xr:uid="{314BE526-4EC9-480D-B490-EC7FDC197A5F}"/>
    <cellStyle name="Moneda 3 2 2 3 2 2 3 3" xfId="4209" xr:uid="{C622203D-39D0-426F-B610-A997D5679F84}"/>
    <cellStyle name="Moneda 3 2 2 3 2 2 3 3 2" xfId="10833" xr:uid="{E2E1A6BC-5C3E-45FC-B5B8-D42DC9E97728}"/>
    <cellStyle name="Moneda 3 2 2 3 2 2 3 4" xfId="7521" xr:uid="{182C7376-7484-48CF-BCFF-F790F1C035B1}"/>
    <cellStyle name="Moneda 3 2 2 3 2 2 4" xfId="1449" xr:uid="{36018222-BD53-4A17-8407-FDA141039A24}"/>
    <cellStyle name="Moneda 3 2 2 3 2 2 4 2" xfId="3105" xr:uid="{0803AC45-977A-42E8-9197-5C2F3C773C11}"/>
    <cellStyle name="Moneda 3 2 2 3 2 2 4 2 2" xfId="6417" xr:uid="{FDC2C94D-FA0A-40D7-877C-F83D6389145D}"/>
    <cellStyle name="Moneda 3 2 2 3 2 2 4 2 2 2" xfId="13041" xr:uid="{9FC718E9-A0A1-4AF1-89E6-09A439DC19CA}"/>
    <cellStyle name="Moneda 3 2 2 3 2 2 4 2 3" xfId="9729" xr:uid="{3F1C244D-8E81-4C4B-8581-B3ABA3AA5471}"/>
    <cellStyle name="Moneda 3 2 2 3 2 2 4 3" xfId="4761" xr:uid="{68AD8521-6B62-47C9-AB49-6D17C4F5F25D}"/>
    <cellStyle name="Moneda 3 2 2 3 2 2 4 3 2" xfId="11385" xr:uid="{34DAD49D-E1B6-420F-A71B-09A6D1B9A414}"/>
    <cellStyle name="Moneda 3 2 2 3 2 2 4 4" xfId="8073" xr:uid="{A24B7CCA-09AE-468F-9DB0-146C6A83F7B2}"/>
    <cellStyle name="Moneda 3 2 2 3 2 2 5" xfId="2001" xr:uid="{202DFD2A-3602-4BB9-9A25-3F379721B124}"/>
    <cellStyle name="Moneda 3 2 2 3 2 2 5 2" xfId="5313" xr:uid="{C4CD1D56-B236-4792-B867-7AB0A2822D30}"/>
    <cellStyle name="Moneda 3 2 2 3 2 2 5 2 2" xfId="11937" xr:uid="{DEA4A77C-E87A-4278-90B6-0447C2FF42AB}"/>
    <cellStyle name="Moneda 3 2 2 3 2 2 5 3" xfId="8625" xr:uid="{B0CA5A83-EF23-4A3E-832B-9E3985E66EB6}"/>
    <cellStyle name="Moneda 3 2 2 3 2 2 6" xfId="3657" xr:uid="{EAAD3BAD-286F-4EEE-B729-FACF6A86D4CF}"/>
    <cellStyle name="Moneda 3 2 2 3 2 2 6 2" xfId="10281" xr:uid="{CFB9EF47-F89E-4A81-A0AC-AC9B2D2634AE}"/>
    <cellStyle name="Moneda 3 2 2 3 2 2 7" xfId="6969" xr:uid="{44BBB702-337B-483B-A389-253CB0D4995F}"/>
    <cellStyle name="Moneda 3 2 2 3 2 3" xfId="483" xr:uid="{67D9E2B8-F2C0-4033-81FE-C4F9504EF2A2}"/>
    <cellStyle name="Moneda 3 2 2 3 2 3 2" xfId="1035" xr:uid="{0F1B91CE-10C2-46FB-B734-7BB9AB2EFD1A}"/>
    <cellStyle name="Moneda 3 2 2 3 2 3 2 2" xfId="2691" xr:uid="{16C9DAE0-DE49-4CCA-953F-C78F96E9E70E}"/>
    <cellStyle name="Moneda 3 2 2 3 2 3 2 2 2" xfId="6003" xr:uid="{0BD4C509-9098-42AA-A480-78BB76A1290E}"/>
    <cellStyle name="Moneda 3 2 2 3 2 3 2 2 2 2" xfId="12627" xr:uid="{0D5EF8C7-AC33-4AF7-8E3B-2CDF3D0F4230}"/>
    <cellStyle name="Moneda 3 2 2 3 2 3 2 2 3" xfId="9315" xr:uid="{6B16367B-8268-4D32-A5C2-ED737F3B6C81}"/>
    <cellStyle name="Moneda 3 2 2 3 2 3 2 3" xfId="4347" xr:uid="{FEFE4B73-3AAA-45DF-9D68-133C9D34277A}"/>
    <cellStyle name="Moneda 3 2 2 3 2 3 2 3 2" xfId="10971" xr:uid="{CDF998A4-1454-4861-B4B2-A2606F3AFFFD}"/>
    <cellStyle name="Moneda 3 2 2 3 2 3 2 4" xfId="7659" xr:uid="{C251D27D-7ED4-4AF6-98F2-762C0918D5D4}"/>
    <cellStyle name="Moneda 3 2 2 3 2 3 3" xfId="1587" xr:uid="{7608F75A-466D-4F6B-8E83-41E193697E18}"/>
    <cellStyle name="Moneda 3 2 2 3 2 3 3 2" xfId="3243" xr:uid="{791B8920-866F-410C-ADD4-850B9F876E41}"/>
    <cellStyle name="Moneda 3 2 2 3 2 3 3 2 2" xfId="6555" xr:uid="{2753DD68-1D93-4B19-982E-91BB5790A483}"/>
    <cellStyle name="Moneda 3 2 2 3 2 3 3 2 2 2" xfId="13179" xr:uid="{024EE2D2-D64D-43E5-B65B-581F15314C18}"/>
    <cellStyle name="Moneda 3 2 2 3 2 3 3 2 3" xfId="9867" xr:uid="{BD893231-F471-4434-87DA-8B0D4106457B}"/>
    <cellStyle name="Moneda 3 2 2 3 2 3 3 3" xfId="4899" xr:uid="{E05ADBA7-15DE-4A01-A66C-6783517B4D1B}"/>
    <cellStyle name="Moneda 3 2 2 3 2 3 3 3 2" xfId="11523" xr:uid="{A4C61D76-F082-490F-99CA-6EBA37DAC418}"/>
    <cellStyle name="Moneda 3 2 2 3 2 3 3 4" xfId="8211" xr:uid="{882FDCBF-F619-4DA1-9F22-2FAC27F9667E}"/>
    <cellStyle name="Moneda 3 2 2 3 2 3 4" xfId="2139" xr:uid="{57821CCB-0CC0-4FFB-B4E7-29DD7FBD02BF}"/>
    <cellStyle name="Moneda 3 2 2 3 2 3 4 2" xfId="5451" xr:uid="{4DC1504D-DA1E-47D9-A381-0D120E048C35}"/>
    <cellStyle name="Moneda 3 2 2 3 2 3 4 2 2" xfId="12075" xr:uid="{C5C301AA-125A-4C96-B5BF-62438CCF94FB}"/>
    <cellStyle name="Moneda 3 2 2 3 2 3 4 3" xfId="8763" xr:uid="{24FA1C20-B4DA-4755-9B9E-A802D7000EBD}"/>
    <cellStyle name="Moneda 3 2 2 3 2 3 5" xfId="3795" xr:uid="{AC5A6FD4-BD6A-4812-9671-AFD6854F041A}"/>
    <cellStyle name="Moneda 3 2 2 3 2 3 5 2" xfId="10419" xr:uid="{348C12B7-F131-4915-85AD-3E3BF21FD969}"/>
    <cellStyle name="Moneda 3 2 2 3 2 3 6" xfId="7107" xr:uid="{0F6840E8-16ED-4F4A-8F8B-AF19065E9C26}"/>
    <cellStyle name="Moneda 3 2 2 3 2 4" xfId="759" xr:uid="{605C9C7D-A82C-4390-9647-B01D1BF7A047}"/>
    <cellStyle name="Moneda 3 2 2 3 2 4 2" xfId="2415" xr:uid="{1F91F73E-1E2A-499B-8537-01ED7540D361}"/>
    <cellStyle name="Moneda 3 2 2 3 2 4 2 2" xfId="5727" xr:uid="{5777AE19-6E83-486A-B8D6-861F02EEE5E3}"/>
    <cellStyle name="Moneda 3 2 2 3 2 4 2 2 2" xfId="12351" xr:uid="{310D9941-ECA6-4674-BCAE-F5C393E39E43}"/>
    <cellStyle name="Moneda 3 2 2 3 2 4 2 3" xfId="9039" xr:uid="{327AC235-CE3C-49BF-A70A-33C61DDE8D68}"/>
    <cellStyle name="Moneda 3 2 2 3 2 4 3" xfId="4071" xr:uid="{5FE00028-20C0-453F-9048-5BF8C3EE2FB7}"/>
    <cellStyle name="Moneda 3 2 2 3 2 4 3 2" xfId="10695" xr:uid="{89FDFFA5-A66C-44F1-996F-9F4BCC951AAC}"/>
    <cellStyle name="Moneda 3 2 2 3 2 4 4" xfId="7383" xr:uid="{CFB3D54E-B63E-4AA5-9612-1C8A044A1008}"/>
    <cellStyle name="Moneda 3 2 2 3 2 5" xfId="1311" xr:uid="{C9A6561F-266D-4A6C-82DC-2069B3F678CE}"/>
    <cellStyle name="Moneda 3 2 2 3 2 5 2" xfId="2967" xr:uid="{4A370F08-B0E9-48B0-BF30-2988CA3A9770}"/>
    <cellStyle name="Moneda 3 2 2 3 2 5 2 2" xfId="6279" xr:uid="{116D3585-B052-4D58-8293-4156675A8A21}"/>
    <cellStyle name="Moneda 3 2 2 3 2 5 2 2 2" xfId="12903" xr:uid="{84CC9CAD-CBC2-4C3C-9816-9A20DB700F39}"/>
    <cellStyle name="Moneda 3 2 2 3 2 5 2 3" xfId="9591" xr:uid="{F65F0CD9-F188-4917-9E6F-886067C351EA}"/>
    <cellStyle name="Moneda 3 2 2 3 2 5 3" xfId="4623" xr:uid="{9EF92F01-8EE8-4CDD-914C-DFB84BDA2DBB}"/>
    <cellStyle name="Moneda 3 2 2 3 2 5 3 2" xfId="11247" xr:uid="{0138BBD5-0A5D-47F0-BC2A-8BC5CB6974A7}"/>
    <cellStyle name="Moneda 3 2 2 3 2 5 4" xfId="7935" xr:uid="{2777FADB-17DF-4C67-AB72-E22A76D9078C}"/>
    <cellStyle name="Moneda 3 2 2 3 2 6" xfId="1863" xr:uid="{5ED179D1-17DB-4B49-AAB9-74BEE5681A4A}"/>
    <cellStyle name="Moneda 3 2 2 3 2 6 2" xfId="5175" xr:uid="{38964D33-E85C-4A6B-9A0F-767E8F73E53D}"/>
    <cellStyle name="Moneda 3 2 2 3 2 6 2 2" xfId="11799" xr:uid="{8BE0E7D0-8EA5-4BFF-B5AF-1365DFDF24EF}"/>
    <cellStyle name="Moneda 3 2 2 3 2 6 3" xfId="8487" xr:uid="{C3CF1F2F-F11D-463D-8F9D-A22C4FB0F28F}"/>
    <cellStyle name="Moneda 3 2 2 3 2 7" xfId="3519" xr:uid="{93DE2225-52E9-4053-8B5F-152909BE5F46}"/>
    <cellStyle name="Moneda 3 2 2 3 2 7 2" xfId="10143" xr:uid="{8E8C6AB6-7255-4E61-86B0-036227F8BD0F}"/>
    <cellStyle name="Moneda 3 2 2 3 2 8" xfId="6831" xr:uid="{FA8EB8CD-418B-45D7-B93E-3D62A3607EA7}"/>
    <cellStyle name="Moneda 3 2 2 3 3" xfId="276" xr:uid="{A91A01BF-DFF3-44E0-804B-79439C271AA7}"/>
    <cellStyle name="Moneda 3 2 2 3 3 2" xfId="552" xr:uid="{E20F86BF-A19E-4E5E-ABF0-07C387B0C075}"/>
    <cellStyle name="Moneda 3 2 2 3 3 2 2" xfId="1104" xr:uid="{4FD727FA-C4DF-42A8-86CC-FFE8A123D6BB}"/>
    <cellStyle name="Moneda 3 2 2 3 3 2 2 2" xfId="2760" xr:uid="{566BE800-AE2E-43E9-8F0C-708409917E3C}"/>
    <cellStyle name="Moneda 3 2 2 3 3 2 2 2 2" xfId="6072" xr:uid="{AA18524F-76E5-47B4-BA4A-1AE3B868D8C0}"/>
    <cellStyle name="Moneda 3 2 2 3 3 2 2 2 2 2" xfId="12696" xr:uid="{02C7DB5F-9AD0-4327-8F5C-DA91000FE272}"/>
    <cellStyle name="Moneda 3 2 2 3 3 2 2 2 3" xfId="9384" xr:uid="{78A46CA6-5B93-4F0F-B2CD-9F569AEAE77C}"/>
    <cellStyle name="Moneda 3 2 2 3 3 2 2 3" xfId="4416" xr:uid="{396DF73A-CD93-4B18-93A1-663408026844}"/>
    <cellStyle name="Moneda 3 2 2 3 3 2 2 3 2" xfId="11040" xr:uid="{EDEE41C7-9EA9-43BE-B227-D7E701C6064A}"/>
    <cellStyle name="Moneda 3 2 2 3 3 2 2 4" xfId="7728" xr:uid="{C04BB7BC-5203-49BD-9399-8DC06E20F60B}"/>
    <cellStyle name="Moneda 3 2 2 3 3 2 3" xfId="1656" xr:uid="{9D40B772-B410-4E9C-B56D-818AC456866C}"/>
    <cellStyle name="Moneda 3 2 2 3 3 2 3 2" xfId="3312" xr:uid="{19B72195-32C3-4CEA-9F8C-02B3CD940F15}"/>
    <cellStyle name="Moneda 3 2 2 3 3 2 3 2 2" xfId="6624" xr:uid="{1EEBEC82-D88D-416D-A321-2CF319AC7BCB}"/>
    <cellStyle name="Moneda 3 2 2 3 3 2 3 2 2 2" xfId="13248" xr:uid="{0063C14F-9C8A-4D70-8798-853453A18D13}"/>
    <cellStyle name="Moneda 3 2 2 3 3 2 3 2 3" xfId="9936" xr:uid="{27D5D27E-D9F5-4D3D-8044-3310A7FFAA0C}"/>
    <cellStyle name="Moneda 3 2 2 3 3 2 3 3" xfId="4968" xr:uid="{3F8E6824-49EE-4BE9-A8D4-B4A39BACB431}"/>
    <cellStyle name="Moneda 3 2 2 3 3 2 3 3 2" xfId="11592" xr:uid="{F9B1CFC4-A0B4-4B99-AEF4-0E8B371B6A70}"/>
    <cellStyle name="Moneda 3 2 2 3 3 2 3 4" xfId="8280" xr:uid="{7998AD3D-8DB5-4B7B-817D-5E255DD0B6D8}"/>
    <cellStyle name="Moneda 3 2 2 3 3 2 4" xfId="2208" xr:uid="{492C4A1E-999C-44E0-8B1D-64B209F967B4}"/>
    <cellStyle name="Moneda 3 2 2 3 3 2 4 2" xfId="5520" xr:uid="{37FB7B10-61D5-47B3-8BE7-00D17203203E}"/>
    <cellStyle name="Moneda 3 2 2 3 3 2 4 2 2" xfId="12144" xr:uid="{28D53EF5-6D57-4C4D-A933-C1EB02BD26BA}"/>
    <cellStyle name="Moneda 3 2 2 3 3 2 4 3" xfId="8832" xr:uid="{8E460F6A-3F46-436E-BA5F-A529950C9362}"/>
    <cellStyle name="Moneda 3 2 2 3 3 2 5" xfId="3864" xr:uid="{2DCF225A-0926-4AC8-B184-3BB6637F9815}"/>
    <cellStyle name="Moneda 3 2 2 3 3 2 5 2" xfId="10488" xr:uid="{AEF46CB4-5BF4-444F-ADFD-E5D785C6D036}"/>
    <cellStyle name="Moneda 3 2 2 3 3 2 6" xfId="7176" xr:uid="{76DADA71-DA0C-44B8-919F-88C6447A1828}"/>
    <cellStyle name="Moneda 3 2 2 3 3 3" xfId="828" xr:uid="{E5C7FA50-A60D-4163-8F18-6B936B292BEE}"/>
    <cellStyle name="Moneda 3 2 2 3 3 3 2" xfId="2484" xr:uid="{17A496C0-1053-40D3-BE75-24CAF7D48053}"/>
    <cellStyle name="Moneda 3 2 2 3 3 3 2 2" xfId="5796" xr:uid="{36302AAB-5555-4635-BAD0-C84EE38BA110}"/>
    <cellStyle name="Moneda 3 2 2 3 3 3 2 2 2" xfId="12420" xr:uid="{CEF47CDC-EB61-43CE-A585-32445A505813}"/>
    <cellStyle name="Moneda 3 2 2 3 3 3 2 3" xfId="9108" xr:uid="{8FFEF349-D804-458E-9948-396465951E7A}"/>
    <cellStyle name="Moneda 3 2 2 3 3 3 3" xfId="4140" xr:uid="{947D61D0-147C-4519-890D-DE58288A0929}"/>
    <cellStyle name="Moneda 3 2 2 3 3 3 3 2" xfId="10764" xr:uid="{BA58AE76-31CD-427F-B392-6B68008C83B3}"/>
    <cellStyle name="Moneda 3 2 2 3 3 3 4" xfId="7452" xr:uid="{63B21E2D-86D7-4F1F-A15C-C5C1F57C3679}"/>
    <cellStyle name="Moneda 3 2 2 3 3 4" xfId="1380" xr:uid="{78372A7D-3B29-412F-8EA1-B0BA9B53DB08}"/>
    <cellStyle name="Moneda 3 2 2 3 3 4 2" xfId="3036" xr:uid="{B8504ED1-B35C-4449-BFB0-4F943749FC78}"/>
    <cellStyle name="Moneda 3 2 2 3 3 4 2 2" xfId="6348" xr:uid="{2973C106-D4C1-419E-B782-D5D01345DDDE}"/>
    <cellStyle name="Moneda 3 2 2 3 3 4 2 2 2" xfId="12972" xr:uid="{C3ACA192-9135-4671-B017-7E350677B2F1}"/>
    <cellStyle name="Moneda 3 2 2 3 3 4 2 3" xfId="9660" xr:uid="{A0A8B1DC-91B7-4D3A-9E3A-AAA54F59AA1F}"/>
    <cellStyle name="Moneda 3 2 2 3 3 4 3" xfId="4692" xr:uid="{4A7BAA06-80E3-4FA7-BA37-62211FA2699A}"/>
    <cellStyle name="Moneda 3 2 2 3 3 4 3 2" xfId="11316" xr:uid="{877D8E2A-AA6F-412B-913B-D563142948D8}"/>
    <cellStyle name="Moneda 3 2 2 3 3 4 4" xfId="8004" xr:uid="{C909CA8A-2C73-4A2C-BF5D-C609D8E81AE1}"/>
    <cellStyle name="Moneda 3 2 2 3 3 5" xfId="1932" xr:uid="{140D2889-5068-4953-9FB5-E3C7B052998E}"/>
    <cellStyle name="Moneda 3 2 2 3 3 5 2" xfId="5244" xr:uid="{32F0B768-ABDF-4B78-BD7C-DFCEFD8B8EB8}"/>
    <cellStyle name="Moneda 3 2 2 3 3 5 2 2" xfId="11868" xr:uid="{1D91DEC7-2419-4DC9-BB0E-31F71826DC3A}"/>
    <cellStyle name="Moneda 3 2 2 3 3 5 3" xfId="8556" xr:uid="{0A1EF6E8-D83C-4CD5-B3CB-FDCCD209E710}"/>
    <cellStyle name="Moneda 3 2 2 3 3 6" xfId="3588" xr:uid="{A74731C2-3491-4AB2-B845-67DFDBDC6BB8}"/>
    <cellStyle name="Moneda 3 2 2 3 3 6 2" xfId="10212" xr:uid="{FA5A4C1C-2AAB-45E1-90E8-2502342B5C06}"/>
    <cellStyle name="Moneda 3 2 2 3 3 7" xfId="6900" xr:uid="{C17368B0-41C0-49B3-9112-1CC724B572A1}"/>
    <cellStyle name="Moneda 3 2 2 3 4" xfId="414" xr:uid="{E7C60601-C291-4CCF-82D7-DDFD1AD2BBDF}"/>
    <cellStyle name="Moneda 3 2 2 3 4 2" xfId="966" xr:uid="{1FC217B6-D5F2-47A0-B394-924DDF5CA0EA}"/>
    <cellStyle name="Moneda 3 2 2 3 4 2 2" xfId="2622" xr:uid="{E5DD2715-F468-441D-A755-84FE78044808}"/>
    <cellStyle name="Moneda 3 2 2 3 4 2 2 2" xfId="5934" xr:uid="{E505BCBB-9AA6-4B10-BBF2-4BE07AC91510}"/>
    <cellStyle name="Moneda 3 2 2 3 4 2 2 2 2" xfId="12558" xr:uid="{1998BC5D-961D-4F23-B3EA-AB7C0B9E89A1}"/>
    <cellStyle name="Moneda 3 2 2 3 4 2 2 3" xfId="9246" xr:uid="{CFE3EB52-0B05-4140-B6B8-8EC4375ABB2E}"/>
    <cellStyle name="Moneda 3 2 2 3 4 2 3" xfId="4278" xr:uid="{9FC4C6E9-2006-49C3-8CFA-F31FC1B198F1}"/>
    <cellStyle name="Moneda 3 2 2 3 4 2 3 2" xfId="10902" xr:uid="{4A3973E1-A618-455D-889D-C390213B8629}"/>
    <cellStyle name="Moneda 3 2 2 3 4 2 4" xfId="7590" xr:uid="{8503FF9B-441D-42F4-B050-99EDF07A59C1}"/>
    <cellStyle name="Moneda 3 2 2 3 4 3" xfId="1518" xr:uid="{D2E5A6E0-08E1-4E42-8138-35F9AAA8CC80}"/>
    <cellStyle name="Moneda 3 2 2 3 4 3 2" xfId="3174" xr:uid="{BA687424-80B6-4529-9F20-26461CA7E45B}"/>
    <cellStyle name="Moneda 3 2 2 3 4 3 2 2" xfId="6486" xr:uid="{A417271C-9411-45A0-B6FF-E81835640EA7}"/>
    <cellStyle name="Moneda 3 2 2 3 4 3 2 2 2" xfId="13110" xr:uid="{87E43A71-18B8-4244-9C62-31BA3A282188}"/>
    <cellStyle name="Moneda 3 2 2 3 4 3 2 3" xfId="9798" xr:uid="{363A6AB3-0C0D-45E6-A304-5044FCF61813}"/>
    <cellStyle name="Moneda 3 2 2 3 4 3 3" xfId="4830" xr:uid="{3DF7A78E-9407-4A2A-B53C-6203F62C6402}"/>
    <cellStyle name="Moneda 3 2 2 3 4 3 3 2" xfId="11454" xr:uid="{7B306278-EB8C-41B9-9572-8B34D6EA5D5E}"/>
    <cellStyle name="Moneda 3 2 2 3 4 3 4" xfId="8142" xr:uid="{96EB4CB5-D7F0-4B78-8554-2B9E41D00FD8}"/>
    <cellStyle name="Moneda 3 2 2 3 4 4" xfId="2070" xr:uid="{2B8B73F6-94DF-47AC-B7D2-33AEE50ACBC1}"/>
    <cellStyle name="Moneda 3 2 2 3 4 4 2" xfId="5382" xr:uid="{8512FF6C-EFA5-450E-881E-586DA999E7B2}"/>
    <cellStyle name="Moneda 3 2 2 3 4 4 2 2" xfId="12006" xr:uid="{361BEA14-71B3-4351-8945-EE7E5989CDD9}"/>
    <cellStyle name="Moneda 3 2 2 3 4 4 3" xfId="8694" xr:uid="{88F765C5-88F9-4916-A481-6296DFC30BB2}"/>
    <cellStyle name="Moneda 3 2 2 3 4 5" xfId="3726" xr:uid="{6E9889BE-767F-41C9-B8D1-DF0F882CDEB1}"/>
    <cellStyle name="Moneda 3 2 2 3 4 5 2" xfId="10350" xr:uid="{87DDA2D3-9FE4-4761-BB55-0B5202307242}"/>
    <cellStyle name="Moneda 3 2 2 3 4 6" xfId="7038" xr:uid="{A1F100C2-621F-4451-BB12-F95A3BAF083A}"/>
    <cellStyle name="Moneda 3 2 2 3 5" xfId="690" xr:uid="{DC4CEF64-2C2E-4C6C-8F4D-DF950A74058D}"/>
    <cellStyle name="Moneda 3 2 2 3 5 2" xfId="2346" xr:uid="{25292778-7EF4-4CD2-957E-856B4CEC0689}"/>
    <cellStyle name="Moneda 3 2 2 3 5 2 2" xfId="5658" xr:uid="{D302B1E2-AA2C-4A63-B641-6D3039E49ECF}"/>
    <cellStyle name="Moneda 3 2 2 3 5 2 2 2" xfId="12282" xr:uid="{E67D07C1-DEA9-49E4-AEA4-945340DCC935}"/>
    <cellStyle name="Moneda 3 2 2 3 5 2 3" xfId="8970" xr:uid="{AD8CD701-BA85-4971-B44D-31674194BD57}"/>
    <cellStyle name="Moneda 3 2 2 3 5 3" xfId="4002" xr:uid="{95580ED8-808A-449C-9360-22B50720E451}"/>
    <cellStyle name="Moneda 3 2 2 3 5 3 2" xfId="10626" xr:uid="{DC627C28-8D40-44EB-8999-46C628F3E8B8}"/>
    <cellStyle name="Moneda 3 2 2 3 5 4" xfId="7314" xr:uid="{573E2ED5-887C-4ED2-9B44-00F8AA270A2D}"/>
    <cellStyle name="Moneda 3 2 2 3 6" xfId="1242" xr:uid="{BCD31AB2-74B2-4961-9EEA-B2AF024FB724}"/>
    <cellStyle name="Moneda 3 2 2 3 6 2" xfId="2898" xr:uid="{AB596651-C04B-4C05-8D4B-3EDDD6C2857B}"/>
    <cellStyle name="Moneda 3 2 2 3 6 2 2" xfId="6210" xr:uid="{FDD597BF-BC70-4DA7-BB2C-2BFECDD8A32E}"/>
    <cellStyle name="Moneda 3 2 2 3 6 2 2 2" xfId="12834" xr:uid="{58674499-D269-4C5B-942D-3BA7586BEF33}"/>
    <cellStyle name="Moneda 3 2 2 3 6 2 3" xfId="9522" xr:uid="{2C8BB043-D2BB-4A8F-86BA-540B970666CF}"/>
    <cellStyle name="Moneda 3 2 2 3 6 3" xfId="4554" xr:uid="{A816231A-EC5E-4701-A202-3779A4061EB0}"/>
    <cellStyle name="Moneda 3 2 2 3 6 3 2" xfId="11178" xr:uid="{ECD9FEE9-28B7-4DBE-93C9-2D878ABCA7EE}"/>
    <cellStyle name="Moneda 3 2 2 3 6 4" xfId="7866" xr:uid="{7E6256CF-2C24-4A1E-A2B0-D0037FB49A1C}"/>
    <cellStyle name="Moneda 3 2 2 3 7" xfId="1794" xr:uid="{75437267-08FF-4FA9-8CDE-47F4A943C127}"/>
    <cellStyle name="Moneda 3 2 2 3 7 2" xfId="5106" xr:uid="{FA5DC1C8-6422-466F-92EC-774D15B18C08}"/>
    <cellStyle name="Moneda 3 2 2 3 7 2 2" xfId="11730" xr:uid="{07A0DCF9-266F-4FA1-A083-D05BC48C9545}"/>
    <cellStyle name="Moneda 3 2 2 3 7 3" xfId="8418" xr:uid="{92E07DE4-0821-4776-B8C7-F19C3A6C3F22}"/>
    <cellStyle name="Moneda 3 2 2 3 8" xfId="3450" xr:uid="{50DCB798-ADA4-4CAE-9E29-F946CFDA3EB4}"/>
    <cellStyle name="Moneda 3 2 2 3 8 2" xfId="10074" xr:uid="{88A5242B-0966-4BF0-8550-40CFAE09DEC0}"/>
    <cellStyle name="Moneda 3 2 2 3 9" xfId="6762" xr:uid="{D21B215E-7FB9-4AF7-B83E-5CBC113421E7}"/>
    <cellStyle name="Moneda 3 2 2 4" xfId="173" xr:uid="{77DB640A-8D75-41C1-9FF1-FAAF4BB3DF39}"/>
    <cellStyle name="Moneda 3 2 2 4 2" xfId="311" xr:uid="{BBE3B08F-AC00-4E5B-8055-AEAE827C1CA0}"/>
    <cellStyle name="Moneda 3 2 2 4 2 2" xfId="587" xr:uid="{F5D4B0A0-8776-4D5E-BE80-2033C55891E1}"/>
    <cellStyle name="Moneda 3 2 2 4 2 2 2" xfId="1139" xr:uid="{F47DACC9-CEA9-454A-B8AA-67C0729E85D1}"/>
    <cellStyle name="Moneda 3 2 2 4 2 2 2 2" xfId="2795" xr:uid="{C198D2B5-064A-4214-A619-4CD10FDAFF57}"/>
    <cellStyle name="Moneda 3 2 2 4 2 2 2 2 2" xfId="6107" xr:uid="{9AEA6E01-CCB2-41F8-82D4-067E98CA1AFE}"/>
    <cellStyle name="Moneda 3 2 2 4 2 2 2 2 2 2" xfId="12731" xr:uid="{355AB53E-5A5B-400A-8316-76D79F117C61}"/>
    <cellStyle name="Moneda 3 2 2 4 2 2 2 2 3" xfId="9419" xr:uid="{0E6C425E-91F3-47EC-97E5-7B347010AFAC}"/>
    <cellStyle name="Moneda 3 2 2 4 2 2 2 3" xfId="4451" xr:uid="{0C1ACB7C-BED1-425F-83DD-C5907FC88E4C}"/>
    <cellStyle name="Moneda 3 2 2 4 2 2 2 3 2" xfId="11075" xr:uid="{7FBDC4E4-F71D-456C-8BEB-E6CB63BA8692}"/>
    <cellStyle name="Moneda 3 2 2 4 2 2 2 4" xfId="7763" xr:uid="{D321EA1E-F2C4-4100-9E89-230C559F9F5F}"/>
    <cellStyle name="Moneda 3 2 2 4 2 2 3" xfId="1691" xr:uid="{CAF25C78-C464-444B-825D-803AF467C0CA}"/>
    <cellStyle name="Moneda 3 2 2 4 2 2 3 2" xfId="3347" xr:uid="{970BD9FF-4652-4CA4-AA08-971673B6A5E2}"/>
    <cellStyle name="Moneda 3 2 2 4 2 2 3 2 2" xfId="6659" xr:uid="{CC5C62A7-EF76-4DF2-85C7-C865A073984A}"/>
    <cellStyle name="Moneda 3 2 2 4 2 2 3 2 2 2" xfId="13283" xr:uid="{BAF2BC8A-1330-48BB-B9A6-72C883247D92}"/>
    <cellStyle name="Moneda 3 2 2 4 2 2 3 2 3" xfId="9971" xr:uid="{0D0D659E-7EE0-4F4B-9A58-B24BACD2725E}"/>
    <cellStyle name="Moneda 3 2 2 4 2 2 3 3" xfId="5003" xr:uid="{9469543E-EACC-4601-A216-5A7B4E5B56A2}"/>
    <cellStyle name="Moneda 3 2 2 4 2 2 3 3 2" xfId="11627" xr:uid="{2F55E25C-8E58-48C2-A2F3-9DECD231143F}"/>
    <cellStyle name="Moneda 3 2 2 4 2 2 3 4" xfId="8315" xr:uid="{9BD5B622-956D-45B8-8D44-708229165C91}"/>
    <cellStyle name="Moneda 3 2 2 4 2 2 4" xfId="2243" xr:uid="{AFF09F5B-8E54-4203-875B-A002A1B5D335}"/>
    <cellStyle name="Moneda 3 2 2 4 2 2 4 2" xfId="5555" xr:uid="{B103BDF2-047F-4BB5-A642-08C5A1355F29}"/>
    <cellStyle name="Moneda 3 2 2 4 2 2 4 2 2" xfId="12179" xr:uid="{FB349816-5E90-4341-9652-7FC2240A7FB8}"/>
    <cellStyle name="Moneda 3 2 2 4 2 2 4 3" xfId="8867" xr:uid="{1D3757C2-2C99-4680-9534-F800EA233FF6}"/>
    <cellStyle name="Moneda 3 2 2 4 2 2 5" xfId="3899" xr:uid="{6D21A8C3-CF23-4CB2-9FDD-483479A6414F}"/>
    <cellStyle name="Moneda 3 2 2 4 2 2 5 2" xfId="10523" xr:uid="{B7C67A94-5E64-4A43-9F94-4842C5BABA12}"/>
    <cellStyle name="Moneda 3 2 2 4 2 2 6" xfId="7211" xr:uid="{29161E1A-2D59-4545-A3EA-00960A0DECCD}"/>
    <cellStyle name="Moneda 3 2 2 4 2 3" xfId="863" xr:uid="{75FE47D4-067A-49DC-81C4-AFD388DAED58}"/>
    <cellStyle name="Moneda 3 2 2 4 2 3 2" xfId="2519" xr:uid="{DA8F9571-CF30-4378-808F-8DB53DB02FE7}"/>
    <cellStyle name="Moneda 3 2 2 4 2 3 2 2" xfId="5831" xr:uid="{CAC57371-0693-470C-87C0-46195EC85F30}"/>
    <cellStyle name="Moneda 3 2 2 4 2 3 2 2 2" xfId="12455" xr:uid="{C667B03C-5357-4A28-B13F-09D809944E94}"/>
    <cellStyle name="Moneda 3 2 2 4 2 3 2 3" xfId="9143" xr:uid="{989712D2-2B65-4606-BE7C-505CF821F4D2}"/>
    <cellStyle name="Moneda 3 2 2 4 2 3 3" xfId="4175" xr:uid="{52EDAF6B-F777-46FC-A9A2-1CD7654542DC}"/>
    <cellStyle name="Moneda 3 2 2 4 2 3 3 2" xfId="10799" xr:uid="{2E1C6BBA-8CBC-4AAE-A3FC-195A9B3D3A28}"/>
    <cellStyle name="Moneda 3 2 2 4 2 3 4" xfId="7487" xr:uid="{C8178F24-AA0B-4941-A420-500A79A9A73C}"/>
    <cellStyle name="Moneda 3 2 2 4 2 4" xfId="1415" xr:uid="{9ABC2BA1-156B-46DF-BA7A-4FE5BF11280A}"/>
    <cellStyle name="Moneda 3 2 2 4 2 4 2" xfId="3071" xr:uid="{956269F0-8028-4F6E-8967-9F6CA8B5F839}"/>
    <cellStyle name="Moneda 3 2 2 4 2 4 2 2" xfId="6383" xr:uid="{E74E8CE1-EC01-4E9F-8A57-94251EA6FEAD}"/>
    <cellStyle name="Moneda 3 2 2 4 2 4 2 2 2" xfId="13007" xr:uid="{5E8027ED-27FC-4F09-B82C-5AF8237BF501}"/>
    <cellStyle name="Moneda 3 2 2 4 2 4 2 3" xfId="9695" xr:uid="{0612251C-FD99-4EBD-8996-D0F688959BCD}"/>
    <cellStyle name="Moneda 3 2 2 4 2 4 3" xfId="4727" xr:uid="{C5F37F98-A552-454F-BC6E-5E91DCC761EC}"/>
    <cellStyle name="Moneda 3 2 2 4 2 4 3 2" xfId="11351" xr:uid="{F4CCC999-7CF2-4CE4-8098-CA4C981CCD6D}"/>
    <cellStyle name="Moneda 3 2 2 4 2 4 4" xfId="8039" xr:uid="{6ACC1626-BE11-40CA-8B69-66F47C8BB8C8}"/>
    <cellStyle name="Moneda 3 2 2 4 2 5" xfId="1967" xr:uid="{FDBBD422-3202-41BA-91A9-E0A738400432}"/>
    <cellStyle name="Moneda 3 2 2 4 2 5 2" xfId="5279" xr:uid="{0EDA91C2-E85D-4F73-86CE-51FA83EC0BE8}"/>
    <cellStyle name="Moneda 3 2 2 4 2 5 2 2" xfId="11903" xr:uid="{6565A342-47E4-47DE-A31C-3BA004CF45D9}"/>
    <cellStyle name="Moneda 3 2 2 4 2 5 3" xfId="8591" xr:uid="{F774F5FA-8C69-4490-8326-546EF5816D5D}"/>
    <cellStyle name="Moneda 3 2 2 4 2 6" xfId="3623" xr:uid="{AAA6E5F7-B9D8-4EA0-80A5-0E41F868CCE1}"/>
    <cellStyle name="Moneda 3 2 2 4 2 6 2" xfId="10247" xr:uid="{DD984566-3342-41AF-8B7D-81138819F8DD}"/>
    <cellStyle name="Moneda 3 2 2 4 2 7" xfId="6935" xr:uid="{90B9A93A-A442-43C6-8C28-B327323A0572}"/>
    <cellStyle name="Moneda 3 2 2 4 3" xfId="449" xr:uid="{6D775062-FF07-4BDC-B695-8863B99FC1EF}"/>
    <cellStyle name="Moneda 3 2 2 4 3 2" xfId="1001" xr:uid="{3DE9880A-4F2A-4794-9241-8741DAE41C08}"/>
    <cellStyle name="Moneda 3 2 2 4 3 2 2" xfId="2657" xr:uid="{15BF549D-6F5E-47B8-ADFC-673060527674}"/>
    <cellStyle name="Moneda 3 2 2 4 3 2 2 2" xfId="5969" xr:uid="{D159A358-B4B3-4CF3-A62C-2FDFB34B0D95}"/>
    <cellStyle name="Moneda 3 2 2 4 3 2 2 2 2" xfId="12593" xr:uid="{D7DE5944-DA25-4047-8459-4FE15C2E18BC}"/>
    <cellStyle name="Moneda 3 2 2 4 3 2 2 3" xfId="9281" xr:uid="{3FD5E032-B57C-4220-8E19-44ED8F2064F6}"/>
    <cellStyle name="Moneda 3 2 2 4 3 2 3" xfId="4313" xr:uid="{E6BD0646-5258-4EB4-A729-6F5DB6F2674A}"/>
    <cellStyle name="Moneda 3 2 2 4 3 2 3 2" xfId="10937" xr:uid="{CA44FFE3-D74D-4556-92A6-BA881924FE7D}"/>
    <cellStyle name="Moneda 3 2 2 4 3 2 4" xfId="7625" xr:uid="{35ECD6DE-F97B-438A-89E8-A933748216BD}"/>
    <cellStyle name="Moneda 3 2 2 4 3 3" xfId="1553" xr:uid="{DB001280-5CB8-4C5D-8E85-B5940EBE3C6F}"/>
    <cellStyle name="Moneda 3 2 2 4 3 3 2" xfId="3209" xr:uid="{F7D05E55-DC56-4EC3-AC6E-E46B73992CD9}"/>
    <cellStyle name="Moneda 3 2 2 4 3 3 2 2" xfId="6521" xr:uid="{500F7665-9C96-42C3-AE6D-519039B6B35E}"/>
    <cellStyle name="Moneda 3 2 2 4 3 3 2 2 2" xfId="13145" xr:uid="{CB3274A5-0801-43D0-8363-2BC643E21E30}"/>
    <cellStyle name="Moneda 3 2 2 4 3 3 2 3" xfId="9833" xr:uid="{122CA796-ADDD-4F5E-9831-27745D4AEDAB}"/>
    <cellStyle name="Moneda 3 2 2 4 3 3 3" xfId="4865" xr:uid="{89772429-FF14-46BA-B6A8-683E9F5F07A2}"/>
    <cellStyle name="Moneda 3 2 2 4 3 3 3 2" xfId="11489" xr:uid="{C2C6D019-7477-4969-98BD-3599CAEF6BDD}"/>
    <cellStyle name="Moneda 3 2 2 4 3 3 4" xfId="8177" xr:uid="{9C26DE83-B36E-4C70-8F92-9118E8D387FE}"/>
    <cellStyle name="Moneda 3 2 2 4 3 4" xfId="2105" xr:uid="{6CCD9A0D-54C9-4FDB-8ABA-64FCF1877E5A}"/>
    <cellStyle name="Moneda 3 2 2 4 3 4 2" xfId="5417" xr:uid="{0BEB3825-F6D3-40F7-85E7-5F5FE4B1752D}"/>
    <cellStyle name="Moneda 3 2 2 4 3 4 2 2" xfId="12041" xr:uid="{930AE28E-D2AA-4BB1-90B8-EF5996B89E4C}"/>
    <cellStyle name="Moneda 3 2 2 4 3 4 3" xfId="8729" xr:uid="{139BCAA8-4BC2-4FAD-A9BD-3855C20F07FA}"/>
    <cellStyle name="Moneda 3 2 2 4 3 5" xfId="3761" xr:uid="{F94B20BB-EC56-4B7A-9DD4-AFECECBF46DB}"/>
    <cellStyle name="Moneda 3 2 2 4 3 5 2" xfId="10385" xr:uid="{0319C15C-B124-4765-B5A3-C7EA799B30FE}"/>
    <cellStyle name="Moneda 3 2 2 4 3 6" xfId="7073" xr:uid="{12DD25AC-77E2-4856-A341-C7B469775BBD}"/>
    <cellStyle name="Moneda 3 2 2 4 4" xfId="725" xr:uid="{107E1FC9-0FDC-42C0-B6EF-B54A1A4CF370}"/>
    <cellStyle name="Moneda 3 2 2 4 4 2" xfId="2381" xr:uid="{783A3300-782B-4631-9085-85AEAB5B70F1}"/>
    <cellStyle name="Moneda 3 2 2 4 4 2 2" xfId="5693" xr:uid="{C9F6FA02-00C7-4996-9CE6-B9422E47B363}"/>
    <cellStyle name="Moneda 3 2 2 4 4 2 2 2" xfId="12317" xr:uid="{FEE8FA1F-BB1B-47D6-9C4E-28860FBCC537}"/>
    <cellStyle name="Moneda 3 2 2 4 4 2 3" xfId="9005" xr:uid="{09EE8788-1E8A-4B78-955F-65001F90D8A6}"/>
    <cellStyle name="Moneda 3 2 2 4 4 3" xfId="4037" xr:uid="{1C8C1AE7-9952-47E5-9E2C-34007896AA4C}"/>
    <cellStyle name="Moneda 3 2 2 4 4 3 2" xfId="10661" xr:uid="{0E2FF95C-44B3-473F-BDB7-984EA562ADD7}"/>
    <cellStyle name="Moneda 3 2 2 4 4 4" xfId="7349" xr:uid="{7720FADE-C88C-46B3-A5A6-86B24E80DB91}"/>
    <cellStyle name="Moneda 3 2 2 4 5" xfId="1277" xr:uid="{E01B3DFB-F5F8-471E-829F-DE5186D88A72}"/>
    <cellStyle name="Moneda 3 2 2 4 5 2" xfId="2933" xr:uid="{5A9E36F3-6BB3-4D98-BAD9-2C725780CAB2}"/>
    <cellStyle name="Moneda 3 2 2 4 5 2 2" xfId="6245" xr:uid="{E3D61938-565A-47A7-AF64-03F7D03762A4}"/>
    <cellStyle name="Moneda 3 2 2 4 5 2 2 2" xfId="12869" xr:uid="{7F3AF839-817B-45BC-9158-BD03D1491E95}"/>
    <cellStyle name="Moneda 3 2 2 4 5 2 3" xfId="9557" xr:uid="{2077FD04-7383-4DEB-843E-B8DB18A724F5}"/>
    <cellStyle name="Moneda 3 2 2 4 5 3" xfId="4589" xr:uid="{655EBCB6-5E6F-419B-820A-04F9DBD72285}"/>
    <cellStyle name="Moneda 3 2 2 4 5 3 2" xfId="11213" xr:uid="{B12CF70C-A08A-4390-BB74-3A5FADADF2DA}"/>
    <cellStyle name="Moneda 3 2 2 4 5 4" xfId="7901" xr:uid="{68836E25-B15C-4B9A-9E79-1C9A0A646321}"/>
    <cellStyle name="Moneda 3 2 2 4 6" xfId="1829" xr:uid="{8A695A54-7EFD-4AD9-A3B6-AF75CCA1BEB0}"/>
    <cellStyle name="Moneda 3 2 2 4 6 2" xfId="5141" xr:uid="{D9F20ACD-3D9F-4AB1-94F9-F0FF5EE38078}"/>
    <cellStyle name="Moneda 3 2 2 4 6 2 2" xfId="11765" xr:uid="{CD498E30-4478-4B2D-A21E-349DB7073F57}"/>
    <cellStyle name="Moneda 3 2 2 4 6 3" xfId="8453" xr:uid="{BA87DE69-E046-4D79-BE7E-2D153811B45F}"/>
    <cellStyle name="Moneda 3 2 2 4 7" xfId="3485" xr:uid="{883A4404-8348-4905-8991-29C5D667B491}"/>
    <cellStyle name="Moneda 3 2 2 4 7 2" xfId="10109" xr:uid="{A815F4A4-20CC-4EAB-AC48-BFBD7AA69E0E}"/>
    <cellStyle name="Moneda 3 2 2 4 8" xfId="6797" xr:uid="{59CDB860-5732-439C-91F4-2045B2AA0B12}"/>
    <cellStyle name="Moneda 3 2 2 5" xfId="242" xr:uid="{A2972CBB-9CB4-427E-B230-FFD13CDF5CDD}"/>
    <cellStyle name="Moneda 3 2 2 5 2" xfId="518" xr:uid="{F943642A-4964-49A0-908F-1224244F7DB4}"/>
    <cellStyle name="Moneda 3 2 2 5 2 2" xfId="1070" xr:uid="{E93D870F-856D-4D6D-849C-2ADD81251D6F}"/>
    <cellStyle name="Moneda 3 2 2 5 2 2 2" xfId="2726" xr:uid="{91A0A154-F267-4DAA-A57B-F2663568A819}"/>
    <cellStyle name="Moneda 3 2 2 5 2 2 2 2" xfId="6038" xr:uid="{DF54A159-3B42-4B5A-AB28-AD13B9E5178C}"/>
    <cellStyle name="Moneda 3 2 2 5 2 2 2 2 2" xfId="12662" xr:uid="{44E18BAB-4469-493A-A1B9-487BD8690C5A}"/>
    <cellStyle name="Moneda 3 2 2 5 2 2 2 3" xfId="9350" xr:uid="{0F0199EE-E93F-4F21-86D0-065D4A86E525}"/>
    <cellStyle name="Moneda 3 2 2 5 2 2 3" xfId="4382" xr:uid="{680B3CF7-1CF1-4148-81CF-2CA72CDC6C95}"/>
    <cellStyle name="Moneda 3 2 2 5 2 2 3 2" xfId="11006" xr:uid="{33AFAEF8-8951-4930-97D6-7CDC23F2355E}"/>
    <cellStyle name="Moneda 3 2 2 5 2 2 4" xfId="7694" xr:uid="{DE18DA6F-6C33-4ABB-AE96-67FAB8BAAAF4}"/>
    <cellStyle name="Moneda 3 2 2 5 2 3" xfId="1622" xr:uid="{DF9A3492-ABF0-45F2-A0AC-43707484D3C9}"/>
    <cellStyle name="Moneda 3 2 2 5 2 3 2" xfId="3278" xr:uid="{51090597-5817-4120-B5C4-B7DEBF5C5BD0}"/>
    <cellStyle name="Moneda 3 2 2 5 2 3 2 2" xfId="6590" xr:uid="{27031366-CFB1-41A0-8D01-51576C2BB84C}"/>
    <cellStyle name="Moneda 3 2 2 5 2 3 2 2 2" xfId="13214" xr:uid="{D204F240-EB08-4BC7-B06F-E3C1D11D497B}"/>
    <cellStyle name="Moneda 3 2 2 5 2 3 2 3" xfId="9902" xr:uid="{63004C60-C7DD-4BF5-A00E-1EF7413B1A3B}"/>
    <cellStyle name="Moneda 3 2 2 5 2 3 3" xfId="4934" xr:uid="{9E0C08F4-89CF-40D8-93E6-71767EC0D816}"/>
    <cellStyle name="Moneda 3 2 2 5 2 3 3 2" xfId="11558" xr:uid="{3417E5B2-5939-4AF5-B10C-998496EAEDB7}"/>
    <cellStyle name="Moneda 3 2 2 5 2 3 4" xfId="8246" xr:uid="{71281FCB-2903-485B-A36E-263CA9AB0CFF}"/>
    <cellStyle name="Moneda 3 2 2 5 2 4" xfId="2174" xr:uid="{D5573D77-8B97-4DFC-9C4C-5114B489BC1B}"/>
    <cellStyle name="Moneda 3 2 2 5 2 4 2" xfId="5486" xr:uid="{4AD40FEB-34FD-45DF-A6F4-4FD032297488}"/>
    <cellStyle name="Moneda 3 2 2 5 2 4 2 2" xfId="12110" xr:uid="{148E864D-7276-49E4-8E53-FD1E89F8CD76}"/>
    <cellStyle name="Moneda 3 2 2 5 2 4 3" xfId="8798" xr:uid="{F8EEE0EF-4C3C-4CE0-A9B5-8DB16D36A22D}"/>
    <cellStyle name="Moneda 3 2 2 5 2 5" xfId="3830" xr:uid="{077198E3-D541-49B4-B0E7-7D4E5AC119F3}"/>
    <cellStyle name="Moneda 3 2 2 5 2 5 2" xfId="10454" xr:uid="{B24A94F5-6FA3-4066-AC83-6A79C8D603DB}"/>
    <cellStyle name="Moneda 3 2 2 5 2 6" xfId="7142" xr:uid="{1F36BA0A-ED1C-4508-A3E6-B2166E3AF8EE}"/>
    <cellStyle name="Moneda 3 2 2 5 3" xfId="794" xr:uid="{21FDA1DF-0154-4972-BD36-5F7F917F8CE0}"/>
    <cellStyle name="Moneda 3 2 2 5 3 2" xfId="2450" xr:uid="{8D4EB473-352D-4513-AC70-CC5C0E491BCD}"/>
    <cellStyle name="Moneda 3 2 2 5 3 2 2" xfId="5762" xr:uid="{4C4DCEBC-E219-40B8-B131-BF0B5ADF6477}"/>
    <cellStyle name="Moneda 3 2 2 5 3 2 2 2" xfId="12386" xr:uid="{88F9EE5A-F5BD-4ACD-A78F-1F72EC5698B0}"/>
    <cellStyle name="Moneda 3 2 2 5 3 2 3" xfId="9074" xr:uid="{CC64FF08-B33B-44BA-A11E-C662A32A32A1}"/>
    <cellStyle name="Moneda 3 2 2 5 3 3" xfId="4106" xr:uid="{B89B9B4E-3A08-43C5-B8C9-E695782F1F04}"/>
    <cellStyle name="Moneda 3 2 2 5 3 3 2" xfId="10730" xr:uid="{E026D19D-A444-4DD9-96DC-4F0B84A5F0AC}"/>
    <cellStyle name="Moneda 3 2 2 5 3 4" xfId="7418" xr:uid="{6FDD9BBD-6087-4223-B75E-4C4B878B6B5C}"/>
    <cellStyle name="Moneda 3 2 2 5 4" xfId="1346" xr:uid="{8842BEB7-3BA0-417F-8FA1-5336AA3F28CE}"/>
    <cellStyle name="Moneda 3 2 2 5 4 2" xfId="3002" xr:uid="{0BECA9CD-053B-4AE7-8AF4-7AAA8EEF28D1}"/>
    <cellStyle name="Moneda 3 2 2 5 4 2 2" xfId="6314" xr:uid="{F3BF35EA-880E-4EC2-A4BB-9F99B20CCE0E}"/>
    <cellStyle name="Moneda 3 2 2 5 4 2 2 2" xfId="12938" xr:uid="{CAE8EA62-6050-4F67-AB1F-2AF7995614FB}"/>
    <cellStyle name="Moneda 3 2 2 5 4 2 3" xfId="9626" xr:uid="{C1D2246A-026F-4C51-8CF5-2C4304EC051D}"/>
    <cellStyle name="Moneda 3 2 2 5 4 3" xfId="4658" xr:uid="{90A190B5-ECBF-4DC4-8004-3A6B70BDAAE3}"/>
    <cellStyle name="Moneda 3 2 2 5 4 3 2" xfId="11282" xr:uid="{AD281AA3-3E41-4067-A12B-8639FBEA6EC9}"/>
    <cellStyle name="Moneda 3 2 2 5 4 4" xfId="7970" xr:uid="{5BB51011-917A-4963-8128-4FC2D60D1E77}"/>
    <cellStyle name="Moneda 3 2 2 5 5" xfId="1898" xr:uid="{91681729-9F47-4310-BF7D-6C26C7AFD0A9}"/>
    <cellStyle name="Moneda 3 2 2 5 5 2" xfId="5210" xr:uid="{2C45FE9D-D07C-48CA-B701-0FA0FD6B3025}"/>
    <cellStyle name="Moneda 3 2 2 5 5 2 2" xfId="11834" xr:uid="{87D5F6A4-EF70-4E68-974A-E3ECCE539B15}"/>
    <cellStyle name="Moneda 3 2 2 5 5 3" xfId="8522" xr:uid="{AB78F598-1348-4F5A-91C9-C4B04744B521}"/>
    <cellStyle name="Moneda 3 2 2 5 6" xfId="3554" xr:uid="{A99D31B6-F39A-4D50-A219-023266A95C72}"/>
    <cellStyle name="Moneda 3 2 2 5 6 2" xfId="10178" xr:uid="{B73C7E21-0C85-4EBA-9F44-4D54FDB00791}"/>
    <cellStyle name="Moneda 3 2 2 5 7" xfId="6866" xr:uid="{29D2EAA5-3FCB-499E-B6B8-4FE99960E3D2}"/>
    <cellStyle name="Moneda 3 2 2 6" xfId="380" xr:uid="{9B0A4D4F-689B-40DD-B0A8-4F6D19C17179}"/>
    <cellStyle name="Moneda 3 2 2 6 2" xfId="932" xr:uid="{3C072B54-3C9C-41C3-A0DE-5F672D848EBB}"/>
    <cellStyle name="Moneda 3 2 2 6 2 2" xfId="2588" xr:uid="{3C27FCD1-A48B-46A2-AE49-49F6061CF09C}"/>
    <cellStyle name="Moneda 3 2 2 6 2 2 2" xfId="5900" xr:uid="{280D422A-6C52-48D6-854B-E7CA4A9C3DA4}"/>
    <cellStyle name="Moneda 3 2 2 6 2 2 2 2" xfId="12524" xr:uid="{F98C2F90-854B-4534-B32C-85CB00B6695F}"/>
    <cellStyle name="Moneda 3 2 2 6 2 2 3" xfId="9212" xr:uid="{A4937644-11E1-42C7-BB42-FEC3EBCC383E}"/>
    <cellStyle name="Moneda 3 2 2 6 2 3" xfId="4244" xr:uid="{0DE976FA-AD71-4FD9-97E0-C18B83068411}"/>
    <cellStyle name="Moneda 3 2 2 6 2 3 2" xfId="10868" xr:uid="{129BF819-38B4-4182-A7E9-24F0FA22322E}"/>
    <cellStyle name="Moneda 3 2 2 6 2 4" xfId="7556" xr:uid="{3DB7F71B-8B5A-456D-8BCC-16CF2C94FF9B}"/>
    <cellStyle name="Moneda 3 2 2 6 3" xfId="1484" xr:uid="{18A9D7E6-9159-4652-84C8-DCF686351C6F}"/>
    <cellStyle name="Moneda 3 2 2 6 3 2" xfId="3140" xr:uid="{223E6658-A9C2-472A-97BA-2D056178BF53}"/>
    <cellStyle name="Moneda 3 2 2 6 3 2 2" xfId="6452" xr:uid="{0D1BC9FB-6ED4-46FA-A62F-07553944C04C}"/>
    <cellStyle name="Moneda 3 2 2 6 3 2 2 2" xfId="13076" xr:uid="{154AD224-92B7-40FC-A507-A37F9EAF5970}"/>
    <cellStyle name="Moneda 3 2 2 6 3 2 3" xfId="9764" xr:uid="{49D07B47-DA3F-4D5B-97C5-DD050281C419}"/>
    <cellStyle name="Moneda 3 2 2 6 3 3" xfId="4796" xr:uid="{128DF441-1C41-41EA-89C4-42FA26B43AA2}"/>
    <cellStyle name="Moneda 3 2 2 6 3 3 2" xfId="11420" xr:uid="{F1CECA3C-C31B-4977-899E-99B13F87E9C0}"/>
    <cellStyle name="Moneda 3 2 2 6 3 4" xfId="8108" xr:uid="{BDD220FA-B622-45D2-8999-95BE9ACDEB2F}"/>
    <cellStyle name="Moneda 3 2 2 6 4" xfId="2036" xr:uid="{A25B09FD-79BC-4C05-9B96-0C1514297D5A}"/>
    <cellStyle name="Moneda 3 2 2 6 4 2" xfId="5348" xr:uid="{D086A385-D537-4C73-BEE1-C2F50A338E3E}"/>
    <cellStyle name="Moneda 3 2 2 6 4 2 2" xfId="11972" xr:uid="{1CBA046B-8341-447A-9490-F8CCACD698B2}"/>
    <cellStyle name="Moneda 3 2 2 6 4 3" xfId="8660" xr:uid="{45056C7E-0D75-4845-96C6-8DF258DFC048}"/>
    <cellStyle name="Moneda 3 2 2 6 5" xfId="3692" xr:uid="{94703489-980B-47CE-BD4B-9DF8B5BC95C0}"/>
    <cellStyle name="Moneda 3 2 2 6 5 2" xfId="10316" xr:uid="{C5B1A4AC-50A9-44A6-B058-C365E736632A}"/>
    <cellStyle name="Moneda 3 2 2 6 6" xfId="7004" xr:uid="{007A95C5-69A3-487F-917A-1256BD8E67E3}"/>
    <cellStyle name="Moneda 3 2 2 7" xfId="656" xr:uid="{0CAF9C43-6F0A-4AA5-B0C8-EFC82F99DEF6}"/>
    <cellStyle name="Moneda 3 2 2 7 2" xfId="2312" xr:uid="{06D5DA75-4E19-4009-809C-E0088D905FAB}"/>
    <cellStyle name="Moneda 3 2 2 7 2 2" xfId="5624" xr:uid="{0F95DDA8-58DF-40F0-91E7-91380E2B4FC1}"/>
    <cellStyle name="Moneda 3 2 2 7 2 2 2" xfId="12248" xr:uid="{8011C326-AA04-4B3F-87BB-A6B92BE42866}"/>
    <cellStyle name="Moneda 3 2 2 7 2 3" xfId="8936" xr:uid="{6B4E80EB-2991-4618-95A4-B8A6EF943502}"/>
    <cellStyle name="Moneda 3 2 2 7 3" xfId="3968" xr:uid="{8B7DE182-4784-4FAC-A06B-6F8AA259D247}"/>
    <cellStyle name="Moneda 3 2 2 7 3 2" xfId="10592" xr:uid="{F95A0A3D-6F6B-4415-92AC-C66D565A78CD}"/>
    <cellStyle name="Moneda 3 2 2 7 4" xfId="7280" xr:uid="{23414F1A-B20C-4B8C-93FC-F409D64BBA2C}"/>
    <cellStyle name="Moneda 3 2 2 8" xfId="1208" xr:uid="{8805AA2E-0D16-4473-BEFA-19FCBADC5B33}"/>
    <cellStyle name="Moneda 3 2 2 8 2" xfId="2864" xr:uid="{069EFE43-B370-451B-8702-023C216BC89C}"/>
    <cellStyle name="Moneda 3 2 2 8 2 2" xfId="6176" xr:uid="{737B4F11-3923-45E7-BA2B-7321B903BE00}"/>
    <cellStyle name="Moneda 3 2 2 8 2 2 2" xfId="12800" xr:uid="{4DBD260B-5B80-442F-A79B-7041EEB9E391}"/>
    <cellStyle name="Moneda 3 2 2 8 2 3" xfId="9488" xr:uid="{7B9962A9-1158-49ED-AF8B-949AF15462CD}"/>
    <cellStyle name="Moneda 3 2 2 8 3" xfId="4520" xr:uid="{848C4B43-0F2E-4619-A483-86365374037F}"/>
    <cellStyle name="Moneda 3 2 2 8 3 2" xfId="11144" xr:uid="{71986A2B-7D5D-4D23-AAEF-BF7D377FF8E3}"/>
    <cellStyle name="Moneda 3 2 2 8 4" xfId="7832" xr:uid="{09C0E51C-F047-438E-8F43-1487A3482C79}"/>
    <cellStyle name="Moneda 3 2 2 9" xfId="1760" xr:uid="{4F79F8B6-E8FC-414B-A017-78AAB51621FC}"/>
    <cellStyle name="Moneda 3 2 2 9 2" xfId="5072" xr:uid="{5A241605-7E1A-4949-91FD-C8F1B68F8687}"/>
    <cellStyle name="Moneda 3 2 2 9 2 2" xfId="11696" xr:uid="{15D60EB5-90FB-4C79-88EF-F77BECFA892D}"/>
    <cellStyle name="Moneda 3 2 2 9 3" xfId="8384" xr:uid="{500F39AF-BA71-409B-9069-01CE893E95EF}"/>
    <cellStyle name="Moneda 3 2 3" xfId="108" xr:uid="{00000000-0005-0000-0000-00001E000000}"/>
    <cellStyle name="Moneda 3 2 3 10" xfId="3420" xr:uid="{ED313CED-5D70-4B08-8ADA-CA4E7A2E5ABE}"/>
    <cellStyle name="Moneda 3 2 3 10 2" xfId="10044" xr:uid="{F3D8B259-C06C-4753-ABB3-E2F7F96D2D56}"/>
    <cellStyle name="Moneda 3 2 3 11" xfId="6732" xr:uid="{87650BC0-192F-40AD-A335-BBCB899FB4CB}"/>
    <cellStyle name="Moneda 3 2 3 2" xfId="124" xr:uid="{282EFDE9-8B18-4ABA-A26D-042F89007924}"/>
    <cellStyle name="Moneda 3 2 3 2 10" xfId="6748" xr:uid="{FD01737E-A5D4-48AD-B8D8-96FAD2A334AC}"/>
    <cellStyle name="Moneda 3 2 3 2 2" xfId="158" xr:uid="{252B5CFA-525B-41B8-B7B5-552A2CF28DEC}"/>
    <cellStyle name="Moneda 3 2 3 2 2 2" xfId="227" xr:uid="{8948F614-9FE7-4943-8AB0-C9260573197D}"/>
    <cellStyle name="Moneda 3 2 3 2 2 2 2" xfId="365" xr:uid="{86E3C7CC-33E0-4AB4-BCC1-9F8B8D727FF8}"/>
    <cellStyle name="Moneda 3 2 3 2 2 2 2 2" xfId="641" xr:uid="{46C5BED0-B0E3-4665-B94A-96C4E342D928}"/>
    <cellStyle name="Moneda 3 2 3 2 2 2 2 2 2" xfId="1193" xr:uid="{DE1DD9DA-623A-40E5-A43D-C53847426A58}"/>
    <cellStyle name="Moneda 3 2 3 2 2 2 2 2 2 2" xfId="2849" xr:uid="{47AFC55F-42BC-49B9-A8AB-ABD80ADA79A8}"/>
    <cellStyle name="Moneda 3 2 3 2 2 2 2 2 2 2 2" xfId="6161" xr:uid="{17F479FB-E7BE-44D1-95B3-077DBAD57DD0}"/>
    <cellStyle name="Moneda 3 2 3 2 2 2 2 2 2 2 2 2" xfId="12785" xr:uid="{9D022BCE-836D-45ED-9B64-89013A1FB2FE}"/>
    <cellStyle name="Moneda 3 2 3 2 2 2 2 2 2 2 3" xfId="9473" xr:uid="{1234F07B-4DCA-4CD2-82EF-7EC2FB06F980}"/>
    <cellStyle name="Moneda 3 2 3 2 2 2 2 2 2 3" xfId="4505" xr:uid="{DD241A3E-841D-4D66-8939-6B9656514A05}"/>
    <cellStyle name="Moneda 3 2 3 2 2 2 2 2 2 3 2" xfId="11129" xr:uid="{D51AE894-D59B-46AB-B981-F41FE1D64949}"/>
    <cellStyle name="Moneda 3 2 3 2 2 2 2 2 2 4" xfId="7817" xr:uid="{2F3F9C91-D315-4C41-B2FF-63029873B2ED}"/>
    <cellStyle name="Moneda 3 2 3 2 2 2 2 2 3" xfId="1745" xr:uid="{C85EBA1A-69FE-4E1F-B8D9-40F3CEF1E839}"/>
    <cellStyle name="Moneda 3 2 3 2 2 2 2 2 3 2" xfId="3401" xr:uid="{AD15533D-363B-4F0D-83C5-D4EFBD431BB1}"/>
    <cellStyle name="Moneda 3 2 3 2 2 2 2 2 3 2 2" xfId="6713" xr:uid="{76FD7D2D-005D-4273-B04C-734D7C0E1B33}"/>
    <cellStyle name="Moneda 3 2 3 2 2 2 2 2 3 2 2 2" xfId="13337" xr:uid="{C441EF52-1D9B-4697-9BB9-18AA6EC21057}"/>
    <cellStyle name="Moneda 3 2 3 2 2 2 2 2 3 2 3" xfId="10025" xr:uid="{3F152D70-76AC-4AAB-8B35-38D3845ACA0B}"/>
    <cellStyle name="Moneda 3 2 3 2 2 2 2 2 3 3" xfId="5057" xr:uid="{466ACB15-1EE4-45ED-B6B8-6EE586C880EC}"/>
    <cellStyle name="Moneda 3 2 3 2 2 2 2 2 3 3 2" xfId="11681" xr:uid="{233463F6-7B9C-4E57-8BF9-EEF1757186B6}"/>
    <cellStyle name="Moneda 3 2 3 2 2 2 2 2 3 4" xfId="8369" xr:uid="{7BAFB3E7-3D81-4735-8A56-038ECC788409}"/>
    <cellStyle name="Moneda 3 2 3 2 2 2 2 2 4" xfId="2297" xr:uid="{8CBA38B4-CCEE-44F9-AA0A-9CB3CB0754C7}"/>
    <cellStyle name="Moneda 3 2 3 2 2 2 2 2 4 2" xfId="5609" xr:uid="{20A04634-26AA-4FAD-A5D2-E20DE10373A7}"/>
    <cellStyle name="Moneda 3 2 3 2 2 2 2 2 4 2 2" xfId="12233" xr:uid="{15096952-8519-4207-91CD-96C5DC35FF71}"/>
    <cellStyle name="Moneda 3 2 3 2 2 2 2 2 4 3" xfId="8921" xr:uid="{4D57CCD1-1894-4067-8A48-20B223F870AF}"/>
    <cellStyle name="Moneda 3 2 3 2 2 2 2 2 5" xfId="3953" xr:uid="{7BC25DA6-90C7-478F-ADB0-C7295BF30840}"/>
    <cellStyle name="Moneda 3 2 3 2 2 2 2 2 5 2" xfId="10577" xr:uid="{C98F4803-21AE-4D11-80E6-151B88A31822}"/>
    <cellStyle name="Moneda 3 2 3 2 2 2 2 2 6" xfId="7265" xr:uid="{1FD1D561-4733-4930-9BBC-CF7FBB699302}"/>
    <cellStyle name="Moneda 3 2 3 2 2 2 2 3" xfId="917" xr:uid="{D6764424-1C56-4745-A0F1-118C23260586}"/>
    <cellStyle name="Moneda 3 2 3 2 2 2 2 3 2" xfId="2573" xr:uid="{AEE3146B-C6E5-442A-94F4-59EC9AD35CA3}"/>
    <cellStyle name="Moneda 3 2 3 2 2 2 2 3 2 2" xfId="5885" xr:uid="{D529F09B-D47F-4713-9DA6-AB9E0DE8EB07}"/>
    <cellStyle name="Moneda 3 2 3 2 2 2 2 3 2 2 2" xfId="12509" xr:uid="{B34B49AD-E142-496B-949D-F9F7D95877BC}"/>
    <cellStyle name="Moneda 3 2 3 2 2 2 2 3 2 3" xfId="9197" xr:uid="{70D51AA8-EB5C-4D9A-A056-F9F9F7D4FF2C}"/>
    <cellStyle name="Moneda 3 2 3 2 2 2 2 3 3" xfId="4229" xr:uid="{1AAED022-729B-453C-8B02-51C909400437}"/>
    <cellStyle name="Moneda 3 2 3 2 2 2 2 3 3 2" xfId="10853" xr:uid="{D0995AB6-58D2-432F-A1F3-43F220082C2C}"/>
    <cellStyle name="Moneda 3 2 3 2 2 2 2 3 4" xfId="7541" xr:uid="{4A75092F-8E44-4C77-A9BC-1007D044998E}"/>
    <cellStyle name="Moneda 3 2 3 2 2 2 2 4" xfId="1469" xr:uid="{E0E85F9F-6733-416A-A7B6-75DB91D38527}"/>
    <cellStyle name="Moneda 3 2 3 2 2 2 2 4 2" xfId="3125" xr:uid="{C1BA8A66-915B-4886-835E-81A73CFFB199}"/>
    <cellStyle name="Moneda 3 2 3 2 2 2 2 4 2 2" xfId="6437" xr:uid="{B9561388-3368-413D-8B76-8AECC3BCB8C2}"/>
    <cellStyle name="Moneda 3 2 3 2 2 2 2 4 2 2 2" xfId="13061" xr:uid="{615FC3C7-B58D-4312-BD1D-DF1ABE36BEB9}"/>
    <cellStyle name="Moneda 3 2 3 2 2 2 2 4 2 3" xfId="9749" xr:uid="{2F3E8513-6B41-46E7-B88C-7F1098FE6B96}"/>
    <cellStyle name="Moneda 3 2 3 2 2 2 2 4 3" xfId="4781" xr:uid="{8A363207-F20F-463A-B917-EEBB37EAD41F}"/>
    <cellStyle name="Moneda 3 2 3 2 2 2 2 4 3 2" xfId="11405" xr:uid="{8DAE71FD-F312-4346-832D-23A1270B36D7}"/>
    <cellStyle name="Moneda 3 2 3 2 2 2 2 4 4" xfId="8093" xr:uid="{4EADB5A9-4995-4A5E-881E-367ABD90C347}"/>
    <cellStyle name="Moneda 3 2 3 2 2 2 2 5" xfId="2021" xr:uid="{4C4187ED-9150-43A8-8B05-40D1143B5E2A}"/>
    <cellStyle name="Moneda 3 2 3 2 2 2 2 5 2" xfId="5333" xr:uid="{207ED200-5E26-4DB3-9FE3-6D9F021FC880}"/>
    <cellStyle name="Moneda 3 2 3 2 2 2 2 5 2 2" xfId="11957" xr:uid="{BCACC986-2478-4835-AF68-D834755C16D6}"/>
    <cellStyle name="Moneda 3 2 3 2 2 2 2 5 3" xfId="8645" xr:uid="{63F93FB6-D9C9-4E98-B492-C9D806EF0C25}"/>
    <cellStyle name="Moneda 3 2 3 2 2 2 2 6" xfId="3677" xr:uid="{3ECF0CE8-04FD-458B-BA3C-B345B017E89C}"/>
    <cellStyle name="Moneda 3 2 3 2 2 2 2 6 2" xfId="10301" xr:uid="{0B4B6B23-DF99-47C7-8114-0AC27B9CA8C8}"/>
    <cellStyle name="Moneda 3 2 3 2 2 2 2 7" xfId="6989" xr:uid="{BC309C21-5C20-4BDA-9E97-669547EE01E7}"/>
    <cellStyle name="Moneda 3 2 3 2 2 2 3" xfId="503" xr:uid="{71FA37A6-DE35-427C-9415-A220E3568414}"/>
    <cellStyle name="Moneda 3 2 3 2 2 2 3 2" xfId="1055" xr:uid="{866C9B29-C061-499C-B320-837F99C5AA63}"/>
    <cellStyle name="Moneda 3 2 3 2 2 2 3 2 2" xfId="2711" xr:uid="{EF8EE6B6-1895-4E84-9EA1-A2947D79AFE7}"/>
    <cellStyle name="Moneda 3 2 3 2 2 2 3 2 2 2" xfId="6023" xr:uid="{B6E53D2D-46AE-488E-B540-B6C6F8C7190A}"/>
    <cellStyle name="Moneda 3 2 3 2 2 2 3 2 2 2 2" xfId="12647" xr:uid="{7D2F8138-32BE-4675-9CD1-7153EA38A4DA}"/>
    <cellStyle name="Moneda 3 2 3 2 2 2 3 2 2 3" xfId="9335" xr:uid="{AEB89DE9-1D2E-45B9-963F-AB7AC63CEBE6}"/>
    <cellStyle name="Moneda 3 2 3 2 2 2 3 2 3" xfId="4367" xr:uid="{6C79757B-FB71-4AC5-93D3-14A82C1B4EA2}"/>
    <cellStyle name="Moneda 3 2 3 2 2 2 3 2 3 2" xfId="10991" xr:uid="{E686AD74-EFB1-4402-8FC7-B4AB0C61B6C5}"/>
    <cellStyle name="Moneda 3 2 3 2 2 2 3 2 4" xfId="7679" xr:uid="{1E9518CA-FFBF-40E1-B4FB-AE43FD69BB13}"/>
    <cellStyle name="Moneda 3 2 3 2 2 2 3 3" xfId="1607" xr:uid="{93D00A16-6D2C-4410-A36D-790120421307}"/>
    <cellStyle name="Moneda 3 2 3 2 2 2 3 3 2" xfId="3263" xr:uid="{26286D5C-282E-4700-B5DC-B2D28DDBC340}"/>
    <cellStyle name="Moneda 3 2 3 2 2 2 3 3 2 2" xfId="6575" xr:uid="{C166EE1B-2E96-4770-8D22-9CE3005C101D}"/>
    <cellStyle name="Moneda 3 2 3 2 2 2 3 3 2 2 2" xfId="13199" xr:uid="{78DDC988-3584-4ADF-ACE2-5612342052C9}"/>
    <cellStyle name="Moneda 3 2 3 2 2 2 3 3 2 3" xfId="9887" xr:uid="{E6B41C28-0E8E-496B-9C11-66F879E23196}"/>
    <cellStyle name="Moneda 3 2 3 2 2 2 3 3 3" xfId="4919" xr:uid="{202147D5-1FBF-40C2-954B-9B7AA9685C7F}"/>
    <cellStyle name="Moneda 3 2 3 2 2 2 3 3 3 2" xfId="11543" xr:uid="{1C939464-745E-4414-B7A6-94671363DDD8}"/>
    <cellStyle name="Moneda 3 2 3 2 2 2 3 3 4" xfId="8231" xr:uid="{E1730832-B342-43E0-A3A9-3F7BF37449AB}"/>
    <cellStyle name="Moneda 3 2 3 2 2 2 3 4" xfId="2159" xr:uid="{7C2FC7F6-784B-4828-BF8D-372E2677DC88}"/>
    <cellStyle name="Moneda 3 2 3 2 2 2 3 4 2" xfId="5471" xr:uid="{6D197129-8EAF-49E7-86E8-49A2714BB3D8}"/>
    <cellStyle name="Moneda 3 2 3 2 2 2 3 4 2 2" xfId="12095" xr:uid="{D30F8D59-9D2D-41C5-9A22-2DB546ECD51B}"/>
    <cellStyle name="Moneda 3 2 3 2 2 2 3 4 3" xfId="8783" xr:uid="{F53E6150-07A3-4955-A155-45CEE33D8484}"/>
    <cellStyle name="Moneda 3 2 3 2 2 2 3 5" xfId="3815" xr:uid="{3E71834C-E65C-4AC8-8E62-A22EBC6D6BCE}"/>
    <cellStyle name="Moneda 3 2 3 2 2 2 3 5 2" xfId="10439" xr:uid="{05D38A19-C55D-4FAE-8D25-D018202C9193}"/>
    <cellStyle name="Moneda 3 2 3 2 2 2 3 6" xfId="7127" xr:uid="{41FF1E4C-2515-4EE4-A8E7-EA1F0576B3AA}"/>
    <cellStyle name="Moneda 3 2 3 2 2 2 4" xfId="779" xr:uid="{62ED08D3-533B-4A0A-8DC8-31A049F2D159}"/>
    <cellStyle name="Moneda 3 2 3 2 2 2 4 2" xfId="2435" xr:uid="{BE52BABB-3E7A-4096-A577-999E34409187}"/>
    <cellStyle name="Moneda 3 2 3 2 2 2 4 2 2" xfId="5747" xr:uid="{6AA0F13D-45C9-4367-9953-3D7824C8F600}"/>
    <cellStyle name="Moneda 3 2 3 2 2 2 4 2 2 2" xfId="12371" xr:uid="{573001C6-51E8-4F64-B919-C61658225E43}"/>
    <cellStyle name="Moneda 3 2 3 2 2 2 4 2 3" xfId="9059" xr:uid="{60228DC9-1A4F-4523-A413-3E94375B1C95}"/>
    <cellStyle name="Moneda 3 2 3 2 2 2 4 3" xfId="4091" xr:uid="{70E3F206-17C3-4148-9DDF-37461F99BB48}"/>
    <cellStyle name="Moneda 3 2 3 2 2 2 4 3 2" xfId="10715" xr:uid="{29F34EFC-EB5E-470C-98FF-4B7146767DC9}"/>
    <cellStyle name="Moneda 3 2 3 2 2 2 4 4" xfId="7403" xr:uid="{52044C15-6305-4FAF-848C-C144A25A47A9}"/>
    <cellStyle name="Moneda 3 2 3 2 2 2 5" xfId="1331" xr:uid="{79F2AA4A-9FC1-4ADC-B13D-6FFAB8AF9BDC}"/>
    <cellStyle name="Moneda 3 2 3 2 2 2 5 2" xfId="2987" xr:uid="{65F29E03-76D4-4B04-A2B8-68238D5981F4}"/>
    <cellStyle name="Moneda 3 2 3 2 2 2 5 2 2" xfId="6299" xr:uid="{50486D59-C46A-4B11-81BD-EEC85F2D92C7}"/>
    <cellStyle name="Moneda 3 2 3 2 2 2 5 2 2 2" xfId="12923" xr:uid="{C8108821-8E14-4EDA-B8C1-97A6E2E508F5}"/>
    <cellStyle name="Moneda 3 2 3 2 2 2 5 2 3" xfId="9611" xr:uid="{0AF4B4F8-B29F-44E5-8DD8-E387950E5D1D}"/>
    <cellStyle name="Moneda 3 2 3 2 2 2 5 3" xfId="4643" xr:uid="{B121E601-9310-4DF8-9C2D-6F7E24B1CC3B}"/>
    <cellStyle name="Moneda 3 2 3 2 2 2 5 3 2" xfId="11267" xr:uid="{CB5FB956-8B79-4C35-8AF9-F30594D0C70E}"/>
    <cellStyle name="Moneda 3 2 3 2 2 2 5 4" xfId="7955" xr:uid="{20D76B62-065F-46D5-8328-6FD97213FAAC}"/>
    <cellStyle name="Moneda 3 2 3 2 2 2 6" xfId="1883" xr:uid="{BD27737B-CADF-475B-8411-999841F274F0}"/>
    <cellStyle name="Moneda 3 2 3 2 2 2 6 2" xfId="5195" xr:uid="{F89392DA-B3FC-490F-AC07-C2A03D5DE88B}"/>
    <cellStyle name="Moneda 3 2 3 2 2 2 6 2 2" xfId="11819" xr:uid="{A9F544DD-88BD-4465-BD36-5E1CCD0B741E}"/>
    <cellStyle name="Moneda 3 2 3 2 2 2 6 3" xfId="8507" xr:uid="{BD715423-457E-446F-AF26-5D7B189865BC}"/>
    <cellStyle name="Moneda 3 2 3 2 2 2 7" xfId="3539" xr:uid="{2A54C6A7-EB88-4A64-932D-BB06A2C5A757}"/>
    <cellStyle name="Moneda 3 2 3 2 2 2 7 2" xfId="10163" xr:uid="{D183F5DA-C3AB-4001-9655-C1B245FEE186}"/>
    <cellStyle name="Moneda 3 2 3 2 2 2 8" xfId="6851" xr:uid="{92825FDE-973C-480A-B535-FD3D69D22C4A}"/>
    <cellStyle name="Moneda 3 2 3 2 2 3" xfId="296" xr:uid="{DBCFF4B2-9336-4C01-B656-998A26FAF049}"/>
    <cellStyle name="Moneda 3 2 3 2 2 3 2" xfId="572" xr:uid="{1FB253F4-CBF3-42A6-B579-89E07F58962C}"/>
    <cellStyle name="Moneda 3 2 3 2 2 3 2 2" xfId="1124" xr:uid="{3A18B358-8FD6-490E-BFC3-96111A79E839}"/>
    <cellStyle name="Moneda 3 2 3 2 2 3 2 2 2" xfId="2780" xr:uid="{6212EBCA-C997-45AA-9FF3-6997807D0868}"/>
    <cellStyle name="Moneda 3 2 3 2 2 3 2 2 2 2" xfId="6092" xr:uid="{7A0864C3-39B6-4726-B177-797A15D7C716}"/>
    <cellStyle name="Moneda 3 2 3 2 2 3 2 2 2 2 2" xfId="12716" xr:uid="{1F65B61D-BD89-4AC6-BFC9-0F97B5282E01}"/>
    <cellStyle name="Moneda 3 2 3 2 2 3 2 2 2 3" xfId="9404" xr:uid="{AA232C73-3DD3-4FCC-BF5D-3A70D56350A4}"/>
    <cellStyle name="Moneda 3 2 3 2 2 3 2 2 3" xfId="4436" xr:uid="{311FDBBA-5CD3-429B-8D79-A6F857971370}"/>
    <cellStyle name="Moneda 3 2 3 2 2 3 2 2 3 2" xfId="11060" xr:uid="{12703AA7-A4AB-4987-8B18-BF8AD77E848F}"/>
    <cellStyle name="Moneda 3 2 3 2 2 3 2 2 4" xfId="7748" xr:uid="{5F0C736A-CF5F-446C-BBE9-3B55960B41BD}"/>
    <cellStyle name="Moneda 3 2 3 2 2 3 2 3" xfId="1676" xr:uid="{BD1E1B9A-7EE3-4654-B112-A22773B989B9}"/>
    <cellStyle name="Moneda 3 2 3 2 2 3 2 3 2" xfId="3332" xr:uid="{340A55BB-624C-4C94-A344-6161A5067B71}"/>
    <cellStyle name="Moneda 3 2 3 2 2 3 2 3 2 2" xfId="6644" xr:uid="{CE425A7C-E680-406C-ACB3-C4164EE8FC53}"/>
    <cellStyle name="Moneda 3 2 3 2 2 3 2 3 2 2 2" xfId="13268" xr:uid="{4E4CDC8E-3FAA-49D4-980D-B1763F7F8620}"/>
    <cellStyle name="Moneda 3 2 3 2 2 3 2 3 2 3" xfId="9956" xr:uid="{5511E627-7F4C-41A3-8010-FDF15BBC0D89}"/>
    <cellStyle name="Moneda 3 2 3 2 2 3 2 3 3" xfId="4988" xr:uid="{D3A56E22-781F-4D10-B2C9-0A0A4560E26C}"/>
    <cellStyle name="Moneda 3 2 3 2 2 3 2 3 3 2" xfId="11612" xr:uid="{FE30AD82-8A2F-4BB7-972A-58DB5F41AC70}"/>
    <cellStyle name="Moneda 3 2 3 2 2 3 2 3 4" xfId="8300" xr:uid="{C18AFECD-868C-4494-8586-E76702A62D56}"/>
    <cellStyle name="Moneda 3 2 3 2 2 3 2 4" xfId="2228" xr:uid="{72E61163-F813-48EB-A7E7-A8F3672E9116}"/>
    <cellStyle name="Moneda 3 2 3 2 2 3 2 4 2" xfId="5540" xr:uid="{CC42B6C8-6707-4EE9-BD61-1945E464D3A2}"/>
    <cellStyle name="Moneda 3 2 3 2 2 3 2 4 2 2" xfId="12164" xr:uid="{717445C1-31DD-449F-90B6-4C7438CA7F5C}"/>
    <cellStyle name="Moneda 3 2 3 2 2 3 2 4 3" xfId="8852" xr:uid="{9A30B520-42ED-448C-8A01-464EDD86A88A}"/>
    <cellStyle name="Moneda 3 2 3 2 2 3 2 5" xfId="3884" xr:uid="{7D99B592-3B70-4C7F-9728-D246E04A0ED3}"/>
    <cellStyle name="Moneda 3 2 3 2 2 3 2 5 2" xfId="10508" xr:uid="{2E465358-F4D8-41F5-927F-4FFE3B3D437E}"/>
    <cellStyle name="Moneda 3 2 3 2 2 3 2 6" xfId="7196" xr:uid="{4CD33840-4171-4F96-8268-61EB1B4D2504}"/>
    <cellStyle name="Moneda 3 2 3 2 2 3 3" xfId="848" xr:uid="{141DA975-7C73-428D-BABF-46ABACF32DAB}"/>
    <cellStyle name="Moneda 3 2 3 2 2 3 3 2" xfId="2504" xr:uid="{322C417E-3A7F-4699-B2C1-CB5549F2CBBF}"/>
    <cellStyle name="Moneda 3 2 3 2 2 3 3 2 2" xfId="5816" xr:uid="{0F9ACF37-4449-4D81-8A06-60409FFAEC4B}"/>
    <cellStyle name="Moneda 3 2 3 2 2 3 3 2 2 2" xfId="12440" xr:uid="{2E9DBDF7-059A-4796-88C9-29998B4609DC}"/>
    <cellStyle name="Moneda 3 2 3 2 2 3 3 2 3" xfId="9128" xr:uid="{F315A70C-2A52-459C-937A-2BED7977FB58}"/>
    <cellStyle name="Moneda 3 2 3 2 2 3 3 3" xfId="4160" xr:uid="{D44E7EA7-9181-4771-908C-1FD5A479CB73}"/>
    <cellStyle name="Moneda 3 2 3 2 2 3 3 3 2" xfId="10784" xr:uid="{140BF249-4971-45E6-B37D-CE37A6DF1EBE}"/>
    <cellStyle name="Moneda 3 2 3 2 2 3 3 4" xfId="7472" xr:uid="{45731355-9E86-429E-8436-2583AAE1CE5D}"/>
    <cellStyle name="Moneda 3 2 3 2 2 3 4" xfId="1400" xr:uid="{01147271-6BA4-4240-A5CF-9C5894968AB5}"/>
    <cellStyle name="Moneda 3 2 3 2 2 3 4 2" xfId="3056" xr:uid="{52C17EE5-C2AF-4042-8319-50D12C1E3D7A}"/>
    <cellStyle name="Moneda 3 2 3 2 2 3 4 2 2" xfId="6368" xr:uid="{E6E0A5BB-86A9-4332-8D73-315B970D0050}"/>
    <cellStyle name="Moneda 3 2 3 2 2 3 4 2 2 2" xfId="12992" xr:uid="{8CBAF891-E5FC-452E-81C9-C22D9A345461}"/>
    <cellStyle name="Moneda 3 2 3 2 2 3 4 2 3" xfId="9680" xr:uid="{9A7042D1-212A-492D-ACC7-C99AA1AABB0A}"/>
    <cellStyle name="Moneda 3 2 3 2 2 3 4 3" xfId="4712" xr:uid="{6F748135-2446-47DA-A18F-3AA3CAC5C95E}"/>
    <cellStyle name="Moneda 3 2 3 2 2 3 4 3 2" xfId="11336" xr:uid="{F7879C31-2EA9-4B85-B579-CF3503EBF7D5}"/>
    <cellStyle name="Moneda 3 2 3 2 2 3 4 4" xfId="8024" xr:uid="{77C37195-5B19-4E2A-B66F-F6ADD635975B}"/>
    <cellStyle name="Moneda 3 2 3 2 2 3 5" xfId="1952" xr:uid="{8C7FFDA8-56AE-4197-AF64-DF26F7E0C794}"/>
    <cellStyle name="Moneda 3 2 3 2 2 3 5 2" xfId="5264" xr:uid="{8014DCDD-6854-4BEF-954D-3DF7EC5237C8}"/>
    <cellStyle name="Moneda 3 2 3 2 2 3 5 2 2" xfId="11888" xr:uid="{F9169D7B-7EFE-49B0-A87D-E71042F9EB2A}"/>
    <cellStyle name="Moneda 3 2 3 2 2 3 5 3" xfId="8576" xr:uid="{162C92DC-517D-4D35-8BD6-4F43E44C6703}"/>
    <cellStyle name="Moneda 3 2 3 2 2 3 6" xfId="3608" xr:uid="{A30C1F86-8A8F-491A-AAB6-3E7700B856A6}"/>
    <cellStyle name="Moneda 3 2 3 2 2 3 6 2" xfId="10232" xr:uid="{D525B7CA-FD1D-41B0-B7B7-830DE234A316}"/>
    <cellStyle name="Moneda 3 2 3 2 2 3 7" xfId="6920" xr:uid="{84D310D1-F13D-4319-9259-314269F821B4}"/>
    <cellStyle name="Moneda 3 2 3 2 2 4" xfId="434" xr:uid="{D5841838-80BE-4344-8579-39474657BD52}"/>
    <cellStyle name="Moneda 3 2 3 2 2 4 2" xfId="986" xr:uid="{C04AE086-6A11-4E8A-94E3-29C045954AB5}"/>
    <cellStyle name="Moneda 3 2 3 2 2 4 2 2" xfId="2642" xr:uid="{A28B41EF-F962-4A83-9EAC-E167FCA04C8D}"/>
    <cellStyle name="Moneda 3 2 3 2 2 4 2 2 2" xfId="5954" xr:uid="{4C07B811-D57F-4280-9254-AA5A1A6B56DF}"/>
    <cellStyle name="Moneda 3 2 3 2 2 4 2 2 2 2" xfId="12578" xr:uid="{A7309C7E-59BC-4E2B-AE99-8C78996CB92F}"/>
    <cellStyle name="Moneda 3 2 3 2 2 4 2 2 3" xfId="9266" xr:uid="{BE31873F-B8B1-4CCC-BF9D-6C3BABD2D461}"/>
    <cellStyle name="Moneda 3 2 3 2 2 4 2 3" xfId="4298" xr:uid="{FB808D94-CDCB-44F7-A9E6-62B01976C9EA}"/>
    <cellStyle name="Moneda 3 2 3 2 2 4 2 3 2" xfId="10922" xr:uid="{8CBA5E63-5D41-4B9F-9B27-A1FBE23CD911}"/>
    <cellStyle name="Moneda 3 2 3 2 2 4 2 4" xfId="7610" xr:uid="{0428F43E-1EAB-4171-B34B-CB912C5B9027}"/>
    <cellStyle name="Moneda 3 2 3 2 2 4 3" xfId="1538" xr:uid="{E093EBD8-5DB0-4858-87C9-6D8A6DECBE43}"/>
    <cellStyle name="Moneda 3 2 3 2 2 4 3 2" xfId="3194" xr:uid="{E14C0F4E-5DAD-48AA-9671-D75CA89EA781}"/>
    <cellStyle name="Moneda 3 2 3 2 2 4 3 2 2" xfId="6506" xr:uid="{1A0AAA93-6E5C-4E5F-B219-9EEB768093B0}"/>
    <cellStyle name="Moneda 3 2 3 2 2 4 3 2 2 2" xfId="13130" xr:uid="{C86D06EA-B137-4E89-9004-6C5CFB9FDAD6}"/>
    <cellStyle name="Moneda 3 2 3 2 2 4 3 2 3" xfId="9818" xr:uid="{E21EABCC-ADF8-4130-878D-78819B965FD1}"/>
    <cellStyle name="Moneda 3 2 3 2 2 4 3 3" xfId="4850" xr:uid="{30577457-3891-4D0D-962A-231B1B552EE0}"/>
    <cellStyle name="Moneda 3 2 3 2 2 4 3 3 2" xfId="11474" xr:uid="{EF1C2E1E-F0DD-441B-92C4-C3EC431C53D1}"/>
    <cellStyle name="Moneda 3 2 3 2 2 4 3 4" xfId="8162" xr:uid="{B991B35E-8B88-4841-8CF8-681FB4067AF1}"/>
    <cellStyle name="Moneda 3 2 3 2 2 4 4" xfId="2090" xr:uid="{E68246E1-0347-4538-9D09-8E80D369BB35}"/>
    <cellStyle name="Moneda 3 2 3 2 2 4 4 2" xfId="5402" xr:uid="{18B6D32F-F6A6-40A7-BD03-C4679EBC422E}"/>
    <cellStyle name="Moneda 3 2 3 2 2 4 4 2 2" xfId="12026" xr:uid="{6493E180-DBA3-43D9-BBAA-D759EFC8A8F7}"/>
    <cellStyle name="Moneda 3 2 3 2 2 4 4 3" xfId="8714" xr:uid="{071281C0-171C-4C03-8820-748BE769AA1B}"/>
    <cellStyle name="Moneda 3 2 3 2 2 4 5" xfId="3746" xr:uid="{E4F98996-B7B2-4630-A5C5-3C509A4BEA92}"/>
    <cellStyle name="Moneda 3 2 3 2 2 4 5 2" xfId="10370" xr:uid="{DB29C46D-5E22-4B41-98E4-99E2B27D8A4A}"/>
    <cellStyle name="Moneda 3 2 3 2 2 4 6" xfId="7058" xr:uid="{872189F0-01FF-4908-A8FE-ED58F40E736F}"/>
    <cellStyle name="Moneda 3 2 3 2 2 5" xfId="710" xr:uid="{DEABB841-A4E1-4E9B-937F-09AAEA14EAF3}"/>
    <cellStyle name="Moneda 3 2 3 2 2 5 2" xfId="2366" xr:uid="{F0902B93-3876-4A5E-B052-F21FD45467AF}"/>
    <cellStyle name="Moneda 3 2 3 2 2 5 2 2" xfId="5678" xr:uid="{1C1E5121-58C8-4671-A483-DD2CCC91149D}"/>
    <cellStyle name="Moneda 3 2 3 2 2 5 2 2 2" xfId="12302" xr:uid="{59ABC091-0BE9-4747-B3F4-C1D966238656}"/>
    <cellStyle name="Moneda 3 2 3 2 2 5 2 3" xfId="8990" xr:uid="{26120CD6-C1D9-44B7-A12F-7FEB1C495F12}"/>
    <cellStyle name="Moneda 3 2 3 2 2 5 3" xfId="4022" xr:uid="{0EACCF4D-D666-43DB-A20A-D2054EEC933F}"/>
    <cellStyle name="Moneda 3 2 3 2 2 5 3 2" xfId="10646" xr:uid="{4514DAB3-57B4-4CCA-A27B-D1195A058AA0}"/>
    <cellStyle name="Moneda 3 2 3 2 2 5 4" xfId="7334" xr:uid="{1CACAA23-F487-4E91-9968-77EE260537E6}"/>
    <cellStyle name="Moneda 3 2 3 2 2 6" xfId="1262" xr:uid="{2CDF0B0C-3790-4E08-AC73-8766307B1F4C}"/>
    <cellStyle name="Moneda 3 2 3 2 2 6 2" xfId="2918" xr:uid="{CC891257-0EC7-41C5-BDFF-4138EFB0B0F9}"/>
    <cellStyle name="Moneda 3 2 3 2 2 6 2 2" xfId="6230" xr:uid="{55D554D9-70EB-4425-B615-DE37C1160351}"/>
    <cellStyle name="Moneda 3 2 3 2 2 6 2 2 2" xfId="12854" xr:uid="{D33334EF-E035-4EDC-83CE-46FF0AFB92B3}"/>
    <cellStyle name="Moneda 3 2 3 2 2 6 2 3" xfId="9542" xr:uid="{363DC39C-3BFC-4F50-8F36-53DACA0DAFA1}"/>
    <cellStyle name="Moneda 3 2 3 2 2 6 3" xfId="4574" xr:uid="{FF690638-74A7-45A8-A714-FC06D426B940}"/>
    <cellStyle name="Moneda 3 2 3 2 2 6 3 2" xfId="11198" xr:uid="{D1A4BE18-7C43-4A9B-8743-6D83910EAAFD}"/>
    <cellStyle name="Moneda 3 2 3 2 2 6 4" xfId="7886" xr:uid="{F985D51C-AF9F-47EE-A74B-E15FA603BA24}"/>
    <cellStyle name="Moneda 3 2 3 2 2 7" xfId="1814" xr:uid="{B0DDE40D-DB2F-40A6-9CAF-FD453768F65D}"/>
    <cellStyle name="Moneda 3 2 3 2 2 7 2" xfId="5126" xr:uid="{2A535207-678C-4B08-BBD6-3D17C84A0F29}"/>
    <cellStyle name="Moneda 3 2 3 2 2 7 2 2" xfId="11750" xr:uid="{239019AC-6B53-413B-97B1-4081CE564A47}"/>
    <cellStyle name="Moneda 3 2 3 2 2 7 3" xfId="8438" xr:uid="{A7C1B1BD-DA8D-4683-9C76-8334BA79BA5E}"/>
    <cellStyle name="Moneda 3 2 3 2 2 8" xfId="3470" xr:uid="{9CA97916-4222-4B48-8885-3D2927CE806B}"/>
    <cellStyle name="Moneda 3 2 3 2 2 8 2" xfId="10094" xr:uid="{51549987-11E8-4B57-A3DA-E9FD8E3C2D27}"/>
    <cellStyle name="Moneda 3 2 3 2 2 9" xfId="6782" xr:uid="{06FA1E56-1C27-4766-A272-43E12800A1D0}"/>
    <cellStyle name="Moneda 3 2 3 2 3" xfId="193" xr:uid="{86ECBE9D-EE9D-4740-A7C6-B0FB6F438211}"/>
    <cellStyle name="Moneda 3 2 3 2 3 2" xfId="331" xr:uid="{C7FAD6D2-DA24-4B7A-88C3-7A3095961379}"/>
    <cellStyle name="Moneda 3 2 3 2 3 2 2" xfId="607" xr:uid="{E3C8272B-F9C0-4FF9-9C6A-5D76ACFB16A6}"/>
    <cellStyle name="Moneda 3 2 3 2 3 2 2 2" xfId="1159" xr:uid="{906AD7D8-E89C-4ADF-9BD0-945F5EA72602}"/>
    <cellStyle name="Moneda 3 2 3 2 3 2 2 2 2" xfId="2815" xr:uid="{323F0E4C-86F4-4105-9DA3-6F71210E5984}"/>
    <cellStyle name="Moneda 3 2 3 2 3 2 2 2 2 2" xfId="6127" xr:uid="{FA14BF54-ACCE-4C5A-96B2-7C07DD9BE60D}"/>
    <cellStyle name="Moneda 3 2 3 2 3 2 2 2 2 2 2" xfId="12751" xr:uid="{D01B9D66-6A3D-40CA-B801-7038F2CFBCFE}"/>
    <cellStyle name="Moneda 3 2 3 2 3 2 2 2 2 3" xfId="9439" xr:uid="{21DDC398-C903-4E1A-9028-13A74337A8DA}"/>
    <cellStyle name="Moneda 3 2 3 2 3 2 2 2 3" xfId="4471" xr:uid="{0525CEB1-8B34-4A32-A980-23923E93164C}"/>
    <cellStyle name="Moneda 3 2 3 2 3 2 2 2 3 2" xfId="11095" xr:uid="{3A9902AB-D9DE-41D4-8247-F480067F6691}"/>
    <cellStyle name="Moneda 3 2 3 2 3 2 2 2 4" xfId="7783" xr:uid="{E4BDDD66-9824-449E-89E0-047244B20ED6}"/>
    <cellStyle name="Moneda 3 2 3 2 3 2 2 3" xfId="1711" xr:uid="{F1EEB777-0184-4886-B081-9AACB3738AA8}"/>
    <cellStyle name="Moneda 3 2 3 2 3 2 2 3 2" xfId="3367" xr:uid="{8252D4B5-C68E-4A15-961A-D4EEE1423860}"/>
    <cellStyle name="Moneda 3 2 3 2 3 2 2 3 2 2" xfId="6679" xr:uid="{A93BC8FA-2FF1-43B6-9226-431108B0F56F}"/>
    <cellStyle name="Moneda 3 2 3 2 3 2 2 3 2 2 2" xfId="13303" xr:uid="{4D9AB539-FC76-4EED-B5BD-2155A5E91CD8}"/>
    <cellStyle name="Moneda 3 2 3 2 3 2 2 3 2 3" xfId="9991" xr:uid="{3A50070C-E6A9-4763-8240-3A83A6B5C97F}"/>
    <cellStyle name="Moneda 3 2 3 2 3 2 2 3 3" xfId="5023" xr:uid="{03531B00-F286-4B90-98F5-68C48A803691}"/>
    <cellStyle name="Moneda 3 2 3 2 3 2 2 3 3 2" xfId="11647" xr:uid="{FFC947ED-5AC2-411D-A091-FF9670303CDE}"/>
    <cellStyle name="Moneda 3 2 3 2 3 2 2 3 4" xfId="8335" xr:uid="{B194B3B4-F44B-4318-B24A-F7E5A24B1C38}"/>
    <cellStyle name="Moneda 3 2 3 2 3 2 2 4" xfId="2263" xr:uid="{66A52046-6E83-4316-81A1-3951AC58BABA}"/>
    <cellStyle name="Moneda 3 2 3 2 3 2 2 4 2" xfId="5575" xr:uid="{F8DECA23-A580-4B29-A328-1819639AD59B}"/>
    <cellStyle name="Moneda 3 2 3 2 3 2 2 4 2 2" xfId="12199" xr:uid="{8697B9F1-66D8-492F-B527-525DEAB8754E}"/>
    <cellStyle name="Moneda 3 2 3 2 3 2 2 4 3" xfId="8887" xr:uid="{BC917057-AF76-4CD8-AACA-2E7DE07CE90B}"/>
    <cellStyle name="Moneda 3 2 3 2 3 2 2 5" xfId="3919" xr:uid="{EAF3A827-0F19-48CB-9675-7EADC3296B88}"/>
    <cellStyle name="Moneda 3 2 3 2 3 2 2 5 2" xfId="10543" xr:uid="{498A747F-EA21-45FE-8085-82399836559D}"/>
    <cellStyle name="Moneda 3 2 3 2 3 2 2 6" xfId="7231" xr:uid="{57BF4069-F933-4A7E-90DC-905907DD2896}"/>
    <cellStyle name="Moneda 3 2 3 2 3 2 3" xfId="883" xr:uid="{7F4025F5-1F25-47E9-B2C8-4C60AE812E97}"/>
    <cellStyle name="Moneda 3 2 3 2 3 2 3 2" xfId="2539" xr:uid="{A3A9D703-460B-44FE-A2D3-4D06F066602F}"/>
    <cellStyle name="Moneda 3 2 3 2 3 2 3 2 2" xfId="5851" xr:uid="{C0A24485-1095-47C1-814D-9C46560085D6}"/>
    <cellStyle name="Moneda 3 2 3 2 3 2 3 2 2 2" xfId="12475" xr:uid="{E562EBF7-B284-42A9-AD3A-407913FECE22}"/>
    <cellStyle name="Moneda 3 2 3 2 3 2 3 2 3" xfId="9163" xr:uid="{E92A6689-61F8-40EF-95D2-78A5B81888A6}"/>
    <cellStyle name="Moneda 3 2 3 2 3 2 3 3" xfId="4195" xr:uid="{1D3226B3-0AA4-4804-B1BF-2C1748FB5DF6}"/>
    <cellStyle name="Moneda 3 2 3 2 3 2 3 3 2" xfId="10819" xr:uid="{B0B32E3C-263A-4902-AE1E-44A6FA067800}"/>
    <cellStyle name="Moneda 3 2 3 2 3 2 3 4" xfId="7507" xr:uid="{A8DEBC23-146A-4F06-8BFB-338D2457BDBA}"/>
    <cellStyle name="Moneda 3 2 3 2 3 2 4" xfId="1435" xr:uid="{DF6B6CBF-F875-4F53-ADE0-407F9153BF8E}"/>
    <cellStyle name="Moneda 3 2 3 2 3 2 4 2" xfId="3091" xr:uid="{2CDA5A55-D5E8-4E8B-A7D1-C66EE0632F5E}"/>
    <cellStyle name="Moneda 3 2 3 2 3 2 4 2 2" xfId="6403" xr:uid="{EF2F801A-2C10-493E-9669-BE58B7D21E46}"/>
    <cellStyle name="Moneda 3 2 3 2 3 2 4 2 2 2" xfId="13027" xr:uid="{BFF03E8E-E2AE-435B-ACDD-B934DC63BD11}"/>
    <cellStyle name="Moneda 3 2 3 2 3 2 4 2 3" xfId="9715" xr:uid="{8B6E1E7B-151E-4DAE-923B-856EA6A52DAD}"/>
    <cellStyle name="Moneda 3 2 3 2 3 2 4 3" xfId="4747" xr:uid="{0C1C3E02-67AD-43E4-9388-5D69DEE845D8}"/>
    <cellStyle name="Moneda 3 2 3 2 3 2 4 3 2" xfId="11371" xr:uid="{4CC6D82A-E3F8-4840-AD0B-B0F38EA27B85}"/>
    <cellStyle name="Moneda 3 2 3 2 3 2 4 4" xfId="8059" xr:uid="{E1CC20B0-FCD2-4E3E-AE78-44E89227CE19}"/>
    <cellStyle name="Moneda 3 2 3 2 3 2 5" xfId="1987" xr:uid="{D9485FEA-EA01-48D6-9BCF-4DC0A724449B}"/>
    <cellStyle name="Moneda 3 2 3 2 3 2 5 2" xfId="5299" xr:uid="{AAE12531-DCB4-4C6B-9C1F-E7BEDEF29F64}"/>
    <cellStyle name="Moneda 3 2 3 2 3 2 5 2 2" xfId="11923" xr:uid="{FAEAA2C7-BFBA-4D96-A050-F83B867CC064}"/>
    <cellStyle name="Moneda 3 2 3 2 3 2 5 3" xfId="8611" xr:uid="{1675872F-2025-4E2A-B7E3-F92899F77831}"/>
    <cellStyle name="Moneda 3 2 3 2 3 2 6" xfId="3643" xr:uid="{8A86DBF7-E3AE-440B-B79B-A72321D7F20B}"/>
    <cellStyle name="Moneda 3 2 3 2 3 2 6 2" xfId="10267" xr:uid="{92A02CD5-8408-4E76-83DC-473055713A29}"/>
    <cellStyle name="Moneda 3 2 3 2 3 2 7" xfId="6955" xr:uid="{30A41B68-11B6-43A2-8884-4C15A578C0EB}"/>
    <cellStyle name="Moneda 3 2 3 2 3 3" xfId="469" xr:uid="{C70F0F1F-71DB-4BC0-8B7C-0D333CF225FD}"/>
    <cellStyle name="Moneda 3 2 3 2 3 3 2" xfId="1021" xr:uid="{211CCA50-9140-4BEE-B139-A5247AA04A68}"/>
    <cellStyle name="Moneda 3 2 3 2 3 3 2 2" xfId="2677" xr:uid="{46949E79-1186-41F7-A666-47578D1637FB}"/>
    <cellStyle name="Moneda 3 2 3 2 3 3 2 2 2" xfId="5989" xr:uid="{64AA19E1-11E0-4AD4-A30E-D24B6BDA757B}"/>
    <cellStyle name="Moneda 3 2 3 2 3 3 2 2 2 2" xfId="12613" xr:uid="{7A91E0BF-8CB0-4EB3-A406-664D5D53C293}"/>
    <cellStyle name="Moneda 3 2 3 2 3 3 2 2 3" xfId="9301" xr:uid="{962BEC4F-95CE-4618-A74A-033C46D8AA7B}"/>
    <cellStyle name="Moneda 3 2 3 2 3 3 2 3" xfId="4333" xr:uid="{01F2515E-DF2C-4F33-AB36-B328BC35DC02}"/>
    <cellStyle name="Moneda 3 2 3 2 3 3 2 3 2" xfId="10957" xr:uid="{48EB4947-DD8F-4676-9498-49BCB36327B3}"/>
    <cellStyle name="Moneda 3 2 3 2 3 3 2 4" xfId="7645" xr:uid="{36CDD331-023E-4624-AB11-222034F5F1F8}"/>
    <cellStyle name="Moneda 3 2 3 2 3 3 3" xfId="1573" xr:uid="{4000CE1B-A392-4F50-A5B6-E921E1CF2AC9}"/>
    <cellStyle name="Moneda 3 2 3 2 3 3 3 2" xfId="3229" xr:uid="{99128B7F-AB24-4A1D-89A0-411D79B3AE80}"/>
    <cellStyle name="Moneda 3 2 3 2 3 3 3 2 2" xfId="6541" xr:uid="{C82C13B7-B728-401C-8F27-FA14C045EF8D}"/>
    <cellStyle name="Moneda 3 2 3 2 3 3 3 2 2 2" xfId="13165" xr:uid="{5BE94C72-DFBA-4112-BC42-8FEBB26A1EF4}"/>
    <cellStyle name="Moneda 3 2 3 2 3 3 3 2 3" xfId="9853" xr:uid="{0DF722D4-3864-4096-89EF-D97EFEFB64F8}"/>
    <cellStyle name="Moneda 3 2 3 2 3 3 3 3" xfId="4885" xr:uid="{79D23D68-3536-40A3-8FBC-95847582D26D}"/>
    <cellStyle name="Moneda 3 2 3 2 3 3 3 3 2" xfId="11509" xr:uid="{85CA872A-993B-4442-BA46-0F912387D1FF}"/>
    <cellStyle name="Moneda 3 2 3 2 3 3 3 4" xfId="8197" xr:uid="{E3F19C66-7434-43AB-8289-95D5357CB97E}"/>
    <cellStyle name="Moneda 3 2 3 2 3 3 4" xfId="2125" xr:uid="{9C51F91E-ADC9-4435-B2FC-ACA318069994}"/>
    <cellStyle name="Moneda 3 2 3 2 3 3 4 2" xfId="5437" xr:uid="{A0405BB5-EB0B-4BEE-B469-0814BEB55C54}"/>
    <cellStyle name="Moneda 3 2 3 2 3 3 4 2 2" xfId="12061" xr:uid="{6857288B-B119-4963-A68D-BE1A3525C17D}"/>
    <cellStyle name="Moneda 3 2 3 2 3 3 4 3" xfId="8749" xr:uid="{B8CB5D85-7633-48F1-A309-300FA479C2AE}"/>
    <cellStyle name="Moneda 3 2 3 2 3 3 5" xfId="3781" xr:uid="{43665730-5BC8-4622-AA18-B447F7288C83}"/>
    <cellStyle name="Moneda 3 2 3 2 3 3 5 2" xfId="10405" xr:uid="{1C3D5DD2-33B5-431A-A462-B1BDF205DFE8}"/>
    <cellStyle name="Moneda 3 2 3 2 3 3 6" xfId="7093" xr:uid="{D731B4F2-1B26-4FD3-AC77-CEE0B9670E08}"/>
    <cellStyle name="Moneda 3 2 3 2 3 4" xfId="745" xr:uid="{9A352112-899C-460B-806B-6DFFB3342F3D}"/>
    <cellStyle name="Moneda 3 2 3 2 3 4 2" xfId="2401" xr:uid="{181D3C36-845E-4FE3-AF5E-CC6CEC3A9F63}"/>
    <cellStyle name="Moneda 3 2 3 2 3 4 2 2" xfId="5713" xr:uid="{87004AD5-B735-44C6-86E1-8794CCEC7516}"/>
    <cellStyle name="Moneda 3 2 3 2 3 4 2 2 2" xfId="12337" xr:uid="{A9379FA1-CFB7-4376-A8FC-0A6F8877B92C}"/>
    <cellStyle name="Moneda 3 2 3 2 3 4 2 3" xfId="9025" xr:uid="{17E9D3D2-6E37-4731-8A28-C33597EE473C}"/>
    <cellStyle name="Moneda 3 2 3 2 3 4 3" xfId="4057" xr:uid="{954B287B-2FA9-4ACB-86AC-F58C02013799}"/>
    <cellStyle name="Moneda 3 2 3 2 3 4 3 2" xfId="10681" xr:uid="{5FFD9EB2-098F-4A14-B737-B001B6485917}"/>
    <cellStyle name="Moneda 3 2 3 2 3 4 4" xfId="7369" xr:uid="{FB7925F9-65A6-4690-8577-5C300A2151E1}"/>
    <cellStyle name="Moneda 3 2 3 2 3 5" xfId="1297" xr:uid="{BA304B98-F1CE-4B40-BB60-C06AAE12AC77}"/>
    <cellStyle name="Moneda 3 2 3 2 3 5 2" xfId="2953" xr:uid="{46FA14EB-DF2A-49F2-8670-40955B13707A}"/>
    <cellStyle name="Moneda 3 2 3 2 3 5 2 2" xfId="6265" xr:uid="{6442C7FF-E501-4C63-A1F5-27C4BAE15902}"/>
    <cellStyle name="Moneda 3 2 3 2 3 5 2 2 2" xfId="12889" xr:uid="{946073C9-179C-461E-A61E-CF0B1B8771AA}"/>
    <cellStyle name="Moneda 3 2 3 2 3 5 2 3" xfId="9577" xr:uid="{316FBB29-B6A3-4438-AAE5-CFC38802182F}"/>
    <cellStyle name="Moneda 3 2 3 2 3 5 3" xfId="4609" xr:uid="{84B68C8E-1B45-4972-AAF3-4402FCB7C731}"/>
    <cellStyle name="Moneda 3 2 3 2 3 5 3 2" xfId="11233" xr:uid="{82D04A4B-A4D6-424C-89A9-EF53E7170379}"/>
    <cellStyle name="Moneda 3 2 3 2 3 5 4" xfId="7921" xr:uid="{9C1A1D56-2E1A-4A30-A7DA-02318CD0BB5A}"/>
    <cellStyle name="Moneda 3 2 3 2 3 6" xfId="1849" xr:uid="{EA7B3191-C7DE-45D7-9F0A-74BC369A7B41}"/>
    <cellStyle name="Moneda 3 2 3 2 3 6 2" xfId="5161" xr:uid="{B3CD7E47-B381-4056-8747-2B352E7FE86F}"/>
    <cellStyle name="Moneda 3 2 3 2 3 6 2 2" xfId="11785" xr:uid="{E58C06DA-1373-47D0-A6AF-3BDD7FD1FF8F}"/>
    <cellStyle name="Moneda 3 2 3 2 3 6 3" xfId="8473" xr:uid="{0B45109F-BE62-47B2-81BB-91E2E4B5333D}"/>
    <cellStyle name="Moneda 3 2 3 2 3 7" xfId="3505" xr:uid="{17A1F8DF-C4D3-4E6C-B24D-44499F1D5FCF}"/>
    <cellStyle name="Moneda 3 2 3 2 3 7 2" xfId="10129" xr:uid="{FA5F031B-D7C5-4CA6-915E-6B61404C2462}"/>
    <cellStyle name="Moneda 3 2 3 2 3 8" xfId="6817" xr:uid="{F2C78D84-CA6B-4933-B56C-392FABF5B0DD}"/>
    <cellStyle name="Moneda 3 2 3 2 4" xfId="262" xr:uid="{057EA6FB-2B8B-4484-83F4-A19F6CF87703}"/>
    <cellStyle name="Moneda 3 2 3 2 4 2" xfId="538" xr:uid="{C8D5DE83-70E4-4576-8E49-483DD73F7EFD}"/>
    <cellStyle name="Moneda 3 2 3 2 4 2 2" xfId="1090" xr:uid="{3061E754-984C-4055-823F-941993E15C9C}"/>
    <cellStyle name="Moneda 3 2 3 2 4 2 2 2" xfId="2746" xr:uid="{6EA4FBA3-0EF2-46B8-BED9-60A9AC8CF1F2}"/>
    <cellStyle name="Moneda 3 2 3 2 4 2 2 2 2" xfId="6058" xr:uid="{7A5700E6-E575-434A-9146-3A7024347759}"/>
    <cellStyle name="Moneda 3 2 3 2 4 2 2 2 2 2" xfId="12682" xr:uid="{B50327F4-5452-46A0-8BEA-F0404E9198C9}"/>
    <cellStyle name="Moneda 3 2 3 2 4 2 2 2 3" xfId="9370" xr:uid="{F6A25AC3-E1D8-4E56-B7D0-C89023A48F69}"/>
    <cellStyle name="Moneda 3 2 3 2 4 2 2 3" xfId="4402" xr:uid="{13A7F783-7F3A-43F5-B7BD-D34DFE7FECA3}"/>
    <cellStyle name="Moneda 3 2 3 2 4 2 2 3 2" xfId="11026" xr:uid="{B3D8BF04-951C-496F-8020-BB9E4ECB6598}"/>
    <cellStyle name="Moneda 3 2 3 2 4 2 2 4" xfId="7714" xr:uid="{F7D33DA9-C94A-4689-95C2-B8B806DF8B4E}"/>
    <cellStyle name="Moneda 3 2 3 2 4 2 3" xfId="1642" xr:uid="{60E6A524-608C-44BD-8B71-554A9B37A492}"/>
    <cellStyle name="Moneda 3 2 3 2 4 2 3 2" xfId="3298" xr:uid="{979603CE-6A63-49A9-A1FF-602760BD2043}"/>
    <cellStyle name="Moneda 3 2 3 2 4 2 3 2 2" xfId="6610" xr:uid="{723ADD89-DC51-47D6-B41D-19FBF9850E66}"/>
    <cellStyle name="Moneda 3 2 3 2 4 2 3 2 2 2" xfId="13234" xr:uid="{A094BE7A-4A85-46FA-B632-CF401ED72193}"/>
    <cellStyle name="Moneda 3 2 3 2 4 2 3 2 3" xfId="9922" xr:uid="{CCC0C902-9AB8-45E2-9E23-26A50532115B}"/>
    <cellStyle name="Moneda 3 2 3 2 4 2 3 3" xfId="4954" xr:uid="{99F18489-F2C1-4A33-8DAF-8837DCF74F99}"/>
    <cellStyle name="Moneda 3 2 3 2 4 2 3 3 2" xfId="11578" xr:uid="{239029A1-95B3-4864-9C42-28FFC9821723}"/>
    <cellStyle name="Moneda 3 2 3 2 4 2 3 4" xfId="8266" xr:uid="{B6482F9A-A8D7-41EA-807A-CF22BD576EDC}"/>
    <cellStyle name="Moneda 3 2 3 2 4 2 4" xfId="2194" xr:uid="{DE37C337-CF30-4333-B87E-1846B7BB8601}"/>
    <cellStyle name="Moneda 3 2 3 2 4 2 4 2" xfId="5506" xr:uid="{A538B0BA-F9A7-4460-8EFF-3AE7C1AC0306}"/>
    <cellStyle name="Moneda 3 2 3 2 4 2 4 2 2" xfId="12130" xr:uid="{B2778591-97A7-4FB7-9C2B-E3F6894CFD4E}"/>
    <cellStyle name="Moneda 3 2 3 2 4 2 4 3" xfId="8818" xr:uid="{17220F59-8B96-48FA-8C78-FB5073558516}"/>
    <cellStyle name="Moneda 3 2 3 2 4 2 5" xfId="3850" xr:uid="{E786351A-D83F-4289-AA87-FE3150B02C74}"/>
    <cellStyle name="Moneda 3 2 3 2 4 2 5 2" xfId="10474" xr:uid="{6CCF1CDD-1334-4F67-9336-20C4D4693239}"/>
    <cellStyle name="Moneda 3 2 3 2 4 2 6" xfId="7162" xr:uid="{71DAA8CA-B816-4C0B-8A3C-42BAB0C925F8}"/>
    <cellStyle name="Moneda 3 2 3 2 4 3" xfId="814" xr:uid="{63599A47-786E-489D-B196-2FC39148D3F0}"/>
    <cellStyle name="Moneda 3 2 3 2 4 3 2" xfId="2470" xr:uid="{C67F5970-8F0F-4A0F-89FC-24179ADCB41C}"/>
    <cellStyle name="Moneda 3 2 3 2 4 3 2 2" xfId="5782" xr:uid="{2D459D74-6FC6-424C-B4F3-FBF31792FBA4}"/>
    <cellStyle name="Moneda 3 2 3 2 4 3 2 2 2" xfId="12406" xr:uid="{BDC1095E-DEE8-4D67-B138-29114AAF5FA1}"/>
    <cellStyle name="Moneda 3 2 3 2 4 3 2 3" xfId="9094" xr:uid="{3AF592A6-8084-4B6B-A1E1-3EE5D934C981}"/>
    <cellStyle name="Moneda 3 2 3 2 4 3 3" xfId="4126" xr:uid="{2F0C338E-73CD-40A2-A2A9-2BA4B2E2BEE9}"/>
    <cellStyle name="Moneda 3 2 3 2 4 3 3 2" xfId="10750" xr:uid="{5F9FA4E3-9BB1-4918-B82A-F612EC66A239}"/>
    <cellStyle name="Moneda 3 2 3 2 4 3 4" xfId="7438" xr:uid="{C75A61A3-EB4D-42D7-B533-5FF38307E754}"/>
    <cellStyle name="Moneda 3 2 3 2 4 4" xfId="1366" xr:uid="{FD5DB987-3C6E-40D8-8C3F-AD530528E7C3}"/>
    <cellStyle name="Moneda 3 2 3 2 4 4 2" xfId="3022" xr:uid="{60CFA8EB-BC54-4156-8DFC-6FABFBF1584E}"/>
    <cellStyle name="Moneda 3 2 3 2 4 4 2 2" xfId="6334" xr:uid="{2365068A-E518-4029-93FF-FA17834CC9E6}"/>
    <cellStyle name="Moneda 3 2 3 2 4 4 2 2 2" xfId="12958" xr:uid="{02D19681-F5B7-4282-BB67-030799355186}"/>
    <cellStyle name="Moneda 3 2 3 2 4 4 2 3" xfId="9646" xr:uid="{3C87F6CB-4022-416F-9BBD-B439A1C2A5C4}"/>
    <cellStyle name="Moneda 3 2 3 2 4 4 3" xfId="4678" xr:uid="{604FBCEB-2AB4-453E-B59D-AD47CA7FE1B1}"/>
    <cellStyle name="Moneda 3 2 3 2 4 4 3 2" xfId="11302" xr:uid="{DE1557BE-BD63-4B2F-9E79-D6511CE6BA14}"/>
    <cellStyle name="Moneda 3 2 3 2 4 4 4" xfId="7990" xr:uid="{6EAC32A5-B0AD-4F65-8ABB-0FC6492CE659}"/>
    <cellStyle name="Moneda 3 2 3 2 4 5" xfId="1918" xr:uid="{799F4C58-4B33-43A6-A288-A7E48D2C8DC4}"/>
    <cellStyle name="Moneda 3 2 3 2 4 5 2" xfId="5230" xr:uid="{D0CF4693-524B-4FAF-ABAA-34F146E92C26}"/>
    <cellStyle name="Moneda 3 2 3 2 4 5 2 2" xfId="11854" xr:uid="{19A5243A-7B25-4343-80FE-D42D8DACC56B}"/>
    <cellStyle name="Moneda 3 2 3 2 4 5 3" xfId="8542" xr:uid="{8B5A77FE-8F73-4290-B8D0-FCEDD40AB228}"/>
    <cellStyle name="Moneda 3 2 3 2 4 6" xfId="3574" xr:uid="{14C856A7-C477-4E15-938F-14D8A2F0FFE9}"/>
    <cellStyle name="Moneda 3 2 3 2 4 6 2" xfId="10198" xr:uid="{13FCD338-66EF-46B0-B7A5-A1711E7ABBC2}"/>
    <cellStyle name="Moneda 3 2 3 2 4 7" xfId="6886" xr:uid="{766CFD35-D84F-4B1D-AB2B-AAB54680E2D7}"/>
    <cellStyle name="Moneda 3 2 3 2 5" xfId="400" xr:uid="{9DEDF70E-E3A7-4E72-ABDC-7B49B42D56AF}"/>
    <cellStyle name="Moneda 3 2 3 2 5 2" xfId="952" xr:uid="{D694AE44-286C-4A4E-A6CB-43D126CB028C}"/>
    <cellStyle name="Moneda 3 2 3 2 5 2 2" xfId="2608" xr:uid="{4D5F7E91-7E00-492B-A87D-CCED222664FB}"/>
    <cellStyle name="Moneda 3 2 3 2 5 2 2 2" xfId="5920" xr:uid="{6438373D-2CEB-4F11-A13A-F1898E7AFB99}"/>
    <cellStyle name="Moneda 3 2 3 2 5 2 2 2 2" xfId="12544" xr:uid="{AB874856-45BB-42D6-9E5A-D4FAA0731AE5}"/>
    <cellStyle name="Moneda 3 2 3 2 5 2 2 3" xfId="9232" xr:uid="{DED77463-A483-4755-8D59-CD811F0ED297}"/>
    <cellStyle name="Moneda 3 2 3 2 5 2 3" xfId="4264" xr:uid="{2A184149-36D8-4C91-ABF0-E30E6B39FA88}"/>
    <cellStyle name="Moneda 3 2 3 2 5 2 3 2" xfId="10888" xr:uid="{1FEEABF6-E5B6-4617-830F-2E93C94E0B37}"/>
    <cellStyle name="Moneda 3 2 3 2 5 2 4" xfId="7576" xr:uid="{1FB505A3-2F6A-45EC-9A45-A5E8F0594722}"/>
    <cellStyle name="Moneda 3 2 3 2 5 3" xfId="1504" xr:uid="{D7EE39AD-E43D-4568-9F2F-668D000E1A73}"/>
    <cellStyle name="Moneda 3 2 3 2 5 3 2" xfId="3160" xr:uid="{18D4E351-8FE8-4B49-A6A0-DC9477B5F10C}"/>
    <cellStyle name="Moneda 3 2 3 2 5 3 2 2" xfId="6472" xr:uid="{60F1349B-ACFF-49E2-931B-5DF2BB0E7CC6}"/>
    <cellStyle name="Moneda 3 2 3 2 5 3 2 2 2" xfId="13096" xr:uid="{BEF99AFC-4F3A-45DA-8A9D-1DAFD20A6DDC}"/>
    <cellStyle name="Moneda 3 2 3 2 5 3 2 3" xfId="9784" xr:uid="{0910CF92-12E2-40AB-8383-A0EF11669D78}"/>
    <cellStyle name="Moneda 3 2 3 2 5 3 3" xfId="4816" xr:uid="{4119EB9B-5650-4055-82DF-C3539525C367}"/>
    <cellStyle name="Moneda 3 2 3 2 5 3 3 2" xfId="11440" xr:uid="{BC7D0914-BC0A-4E66-9A84-75D3257A1B18}"/>
    <cellStyle name="Moneda 3 2 3 2 5 3 4" xfId="8128" xr:uid="{83368367-DBAA-4C11-AEE1-BCB38794C0F4}"/>
    <cellStyle name="Moneda 3 2 3 2 5 4" xfId="2056" xr:uid="{C6445662-ABC2-4194-A141-E9894EE5EEBF}"/>
    <cellStyle name="Moneda 3 2 3 2 5 4 2" xfId="5368" xr:uid="{B53D5CC3-6D4C-4C20-B88A-9CE79735FA2C}"/>
    <cellStyle name="Moneda 3 2 3 2 5 4 2 2" xfId="11992" xr:uid="{75366BEA-A6B6-4F18-9CEA-3E6ACD9AC0C5}"/>
    <cellStyle name="Moneda 3 2 3 2 5 4 3" xfId="8680" xr:uid="{4129AD85-E707-4FE1-BF07-979C76BFF497}"/>
    <cellStyle name="Moneda 3 2 3 2 5 5" xfId="3712" xr:uid="{342B9294-E267-411F-803B-DB42115C0E12}"/>
    <cellStyle name="Moneda 3 2 3 2 5 5 2" xfId="10336" xr:uid="{409EE677-F69C-4391-8D9F-8D4E737D00A4}"/>
    <cellStyle name="Moneda 3 2 3 2 5 6" xfId="7024" xr:uid="{50FE2406-C34F-45BE-BA01-72D93797FEEF}"/>
    <cellStyle name="Moneda 3 2 3 2 6" xfId="676" xr:uid="{6B094216-C19D-4198-857A-8C3336BE1633}"/>
    <cellStyle name="Moneda 3 2 3 2 6 2" xfId="2332" xr:uid="{21536C3F-3CE4-4895-9723-E2A6D630735F}"/>
    <cellStyle name="Moneda 3 2 3 2 6 2 2" xfId="5644" xr:uid="{49D9A762-B788-42F1-8E8A-8F8378F2DBA8}"/>
    <cellStyle name="Moneda 3 2 3 2 6 2 2 2" xfId="12268" xr:uid="{C34D1736-ABA2-42B5-9C06-0EB172299E5A}"/>
    <cellStyle name="Moneda 3 2 3 2 6 2 3" xfId="8956" xr:uid="{C79BC688-3AC9-458A-BBCE-08D571595B63}"/>
    <cellStyle name="Moneda 3 2 3 2 6 3" xfId="3988" xr:uid="{28C41A73-63CB-40EF-B2ED-58EDDC55D987}"/>
    <cellStyle name="Moneda 3 2 3 2 6 3 2" xfId="10612" xr:uid="{91D6AC85-D1DF-41FE-8C6A-785259B17459}"/>
    <cellStyle name="Moneda 3 2 3 2 6 4" xfId="7300" xr:uid="{A83BA80C-090D-455D-81CB-A50A4E050995}"/>
    <cellStyle name="Moneda 3 2 3 2 7" xfId="1228" xr:uid="{BCB93DE8-7BF9-410D-A64B-54706722686C}"/>
    <cellStyle name="Moneda 3 2 3 2 7 2" xfId="2884" xr:uid="{2F50720B-16B4-47C0-8FF8-185EE4A2CB86}"/>
    <cellStyle name="Moneda 3 2 3 2 7 2 2" xfId="6196" xr:uid="{03E1D045-CA51-40C8-A214-976E0B0CDC65}"/>
    <cellStyle name="Moneda 3 2 3 2 7 2 2 2" xfId="12820" xr:uid="{1E5DD604-E2F9-473E-A775-AC6181804A5F}"/>
    <cellStyle name="Moneda 3 2 3 2 7 2 3" xfId="9508" xr:uid="{5F8A6273-4231-415C-A9A0-32A57124911A}"/>
    <cellStyle name="Moneda 3 2 3 2 7 3" xfId="4540" xr:uid="{5B8C75E3-F9D8-4041-BFCC-C240A789303B}"/>
    <cellStyle name="Moneda 3 2 3 2 7 3 2" xfId="11164" xr:uid="{2D181413-BBD3-45A1-AA77-3AB235B98808}"/>
    <cellStyle name="Moneda 3 2 3 2 7 4" xfId="7852" xr:uid="{9594AB4C-EC60-4368-91A5-7431C12B8089}"/>
    <cellStyle name="Moneda 3 2 3 2 8" xfId="1780" xr:uid="{887D7E96-C18E-46F8-9D2A-121035FB16C3}"/>
    <cellStyle name="Moneda 3 2 3 2 8 2" xfId="5092" xr:uid="{D197AC5E-91BF-450E-8E14-4CCC0943B882}"/>
    <cellStyle name="Moneda 3 2 3 2 8 2 2" xfId="11716" xr:uid="{EBC82852-B556-4AB5-9A75-42A6C36CC17E}"/>
    <cellStyle name="Moneda 3 2 3 2 8 3" xfId="8404" xr:uid="{293FBC8A-7C2F-448B-9AC3-2EFA727C535D}"/>
    <cellStyle name="Moneda 3 2 3 2 9" xfId="3436" xr:uid="{B806B0B4-93F0-4D78-9D8A-F75D3A5A2F77}"/>
    <cellStyle name="Moneda 3 2 3 2 9 2" xfId="10060" xr:uid="{26E8E5F3-0C83-4AEB-89B6-3452BC405845}"/>
    <cellStyle name="Moneda 3 2 3 3" xfId="142" xr:uid="{B0E615B4-85B6-4D02-85EA-4CD258055FA2}"/>
    <cellStyle name="Moneda 3 2 3 3 2" xfId="211" xr:uid="{6601DD50-E197-4D6F-B98A-59E0683971D7}"/>
    <cellStyle name="Moneda 3 2 3 3 2 2" xfId="349" xr:uid="{A0585BF9-DD3E-4925-8A31-3B0AA355FC1E}"/>
    <cellStyle name="Moneda 3 2 3 3 2 2 2" xfId="625" xr:uid="{CB5ACEF9-559E-4F42-8B24-A332D80B3A8C}"/>
    <cellStyle name="Moneda 3 2 3 3 2 2 2 2" xfId="1177" xr:uid="{B1610D66-EF71-46D6-A2F7-2AA294723C9D}"/>
    <cellStyle name="Moneda 3 2 3 3 2 2 2 2 2" xfId="2833" xr:uid="{712F697B-C0C5-4786-9BE6-9FC56D39E2D6}"/>
    <cellStyle name="Moneda 3 2 3 3 2 2 2 2 2 2" xfId="6145" xr:uid="{5A2B0F20-468D-4F4E-B40C-9787B0DE99D1}"/>
    <cellStyle name="Moneda 3 2 3 3 2 2 2 2 2 2 2" xfId="12769" xr:uid="{5AA40CFF-207A-4278-831C-CD3F106B26A7}"/>
    <cellStyle name="Moneda 3 2 3 3 2 2 2 2 2 3" xfId="9457" xr:uid="{D7241FFE-54CD-4344-9EFB-0C8FF327474B}"/>
    <cellStyle name="Moneda 3 2 3 3 2 2 2 2 3" xfId="4489" xr:uid="{D143AB38-7B93-49AD-91CF-4C41E807888A}"/>
    <cellStyle name="Moneda 3 2 3 3 2 2 2 2 3 2" xfId="11113" xr:uid="{E4935056-3CF4-4BA0-98C4-93CD2F9B5F0D}"/>
    <cellStyle name="Moneda 3 2 3 3 2 2 2 2 4" xfId="7801" xr:uid="{D8D98183-563C-472A-B861-573FD2D19AB4}"/>
    <cellStyle name="Moneda 3 2 3 3 2 2 2 3" xfId="1729" xr:uid="{CF9E13FA-EF82-45F7-BB86-FB9D9E540059}"/>
    <cellStyle name="Moneda 3 2 3 3 2 2 2 3 2" xfId="3385" xr:uid="{99E41D94-21FD-4515-9EF0-D3D6C06B9C7E}"/>
    <cellStyle name="Moneda 3 2 3 3 2 2 2 3 2 2" xfId="6697" xr:uid="{BCCDD08A-B951-4D6F-B785-D60DA2C4BC3D}"/>
    <cellStyle name="Moneda 3 2 3 3 2 2 2 3 2 2 2" xfId="13321" xr:uid="{2D96AA26-CC58-478B-8E82-F05B27D7DF17}"/>
    <cellStyle name="Moneda 3 2 3 3 2 2 2 3 2 3" xfId="10009" xr:uid="{3CDC1DF7-C6B4-45B2-A16A-2688597BD914}"/>
    <cellStyle name="Moneda 3 2 3 3 2 2 2 3 3" xfId="5041" xr:uid="{E277CE61-0FB8-4B01-B3CB-72A37FE94618}"/>
    <cellStyle name="Moneda 3 2 3 3 2 2 2 3 3 2" xfId="11665" xr:uid="{47C41DC3-9DCA-4927-8928-9988F377F1CF}"/>
    <cellStyle name="Moneda 3 2 3 3 2 2 2 3 4" xfId="8353" xr:uid="{0C792ECF-A24D-46D1-9FEC-B04AE833706F}"/>
    <cellStyle name="Moneda 3 2 3 3 2 2 2 4" xfId="2281" xr:uid="{616979F0-E659-4DF9-8CB5-D7336139AFC3}"/>
    <cellStyle name="Moneda 3 2 3 3 2 2 2 4 2" xfId="5593" xr:uid="{61242B85-8A11-45B8-957F-70C524AF106B}"/>
    <cellStyle name="Moneda 3 2 3 3 2 2 2 4 2 2" xfId="12217" xr:uid="{85222B33-3B55-4446-897F-A749E95E5FFE}"/>
    <cellStyle name="Moneda 3 2 3 3 2 2 2 4 3" xfId="8905" xr:uid="{20ABE2AF-46B1-4F35-9FE7-D73BA1B3AAB3}"/>
    <cellStyle name="Moneda 3 2 3 3 2 2 2 5" xfId="3937" xr:uid="{81DB370B-15CC-43DC-8B13-825722231E4C}"/>
    <cellStyle name="Moneda 3 2 3 3 2 2 2 5 2" xfId="10561" xr:uid="{0B19645E-BBE9-46F4-AF10-BEE4688BEAD6}"/>
    <cellStyle name="Moneda 3 2 3 3 2 2 2 6" xfId="7249" xr:uid="{CF81D27E-E725-4708-9535-62DE83AC6181}"/>
    <cellStyle name="Moneda 3 2 3 3 2 2 3" xfId="901" xr:uid="{6C14D31C-E029-4C50-9E83-E7C63AEF0DE5}"/>
    <cellStyle name="Moneda 3 2 3 3 2 2 3 2" xfId="2557" xr:uid="{CBC4FCCC-47E9-472B-8402-66812E129985}"/>
    <cellStyle name="Moneda 3 2 3 3 2 2 3 2 2" xfId="5869" xr:uid="{AD6ADD44-1554-4303-B907-CEA4A0669755}"/>
    <cellStyle name="Moneda 3 2 3 3 2 2 3 2 2 2" xfId="12493" xr:uid="{0FA22AD7-BB86-40EA-B6AB-1EAC98193862}"/>
    <cellStyle name="Moneda 3 2 3 3 2 2 3 2 3" xfId="9181" xr:uid="{06DDC0A8-AFF4-4566-9580-F100BE4AD0D4}"/>
    <cellStyle name="Moneda 3 2 3 3 2 2 3 3" xfId="4213" xr:uid="{E061CFEC-A82D-49B4-ACC8-7F942F6CB327}"/>
    <cellStyle name="Moneda 3 2 3 3 2 2 3 3 2" xfId="10837" xr:uid="{2EC470F5-FBC8-4DCC-82E9-ED3B90AB61B3}"/>
    <cellStyle name="Moneda 3 2 3 3 2 2 3 4" xfId="7525" xr:uid="{EDCC3DCC-115E-4831-9423-0322D4FAE8AC}"/>
    <cellStyle name="Moneda 3 2 3 3 2 2 4" xfId="1453" xr:uid="{890BA522-1A79-45FA-A609-DF19C6625610}"/>
    <cellStyle name="Moneda 3 2 3 3 2 2 4 2" xfId="3109" xr:uid="{992044E1-91B7-4F3C-9D74-25F74B55D350}"/>
    <cellStyle name="Moneda 3 2 3 3 2 2 4 2 2" xfId="6421" xr:uid="{7EB0A2EE-1F2B-43F3-965F-7D7CC105E00E}"/>
    <cellStyle name="Moneda 3 2 3 3 2 2 4 2 2 2" xfId="13045" xr:uid="{6ED54D99-CB5E-49F8-84EA-4D038957E880}"/>
    <cellStyle name="Moneda 3 2 3 3 2 2 4 2 3" xfId="9733" xr:uid="{64870E2F-17C6-49DA-AC63-19A29F7AB0B0}"/>
    <cellStyle name="Moneda 3 2 3 3 2 2 4 3" xfId="4765" xr:uid="{598B7D41-A991-4F75-8265-9E3507DF12A2}"/>
    <cellStyle name="Moneda 3 2 3 3 2 2 4 3 2" xfId="11389" xr:uid="{D68606A3-3E99-408E-8ECB-F757BB1EA6C4}"/>
    <cellStyle name="Moneda 3 2 3 3 2 2 4 4" xfId="8077" xr:uid="{0078F2CD-7B95-49F7-8AF0-BCC8D691786D}"/>
    <cellStyle name="Moneda 3 2 3 3 2 2 5" xfId="2005" xr:uid="{A87E2407-FCEE-425A-8C57-669FC2B42735}"/>
    <cellStyle name="Moneda 3 2 3 3 2 2 5 2" xfId="5317" xr:uid="{7882674C-8EE9-42A3-834A-78F8ED7BBE05}"/>
    <cellStyle name="Moneda 3 2 3 3 2 2 5 2 2" xfId="11941" xr:uid="{7A0AA9E0-9A01-4330-A099-25E8E8CA96A7}"/>
    <cellStyle name="Moneda 3 2 3 3 2 2 5 3" xfId="8629" xr:uid="{1CD70158-04EE-485A-A3A4-8169D03A7B3F}"/>
    <cellStyle name="Moneda 3 2 3 3 2 2 6" xfId="3661" xr:uid="{343B8404-4DA7-45D2-BC58-625DDB91B56F}"/>
    <cellStyle name="Moneda 3 2 3 3 2 2 6 2" xfId="10285" xr:uid="{AE230420-B489-4F27-8C65-EA49F5CD46A9}"/>
    <cellStyle name="Moneda 3 2 3 3 2 2 7" xfId="6973" xr:uid="{B3305022-831A-47BE-B937-4E029D52F504}"/>
    <cellStyle name="Moneda 3 2 3 3 2 3" xfId="487" xr:uid="{1A759C1B-9382-4856-A239-F44F301749FB}"/>
    <cellStyle name="Moneda 3 2 3 3 2 3 2" xfId="1039" xr:uid="{F7A40925-1346-4773-8FE2-3C2B708907F0}"/>
    <cellStyle name="Moneda 3 2 3 3 2 3 2 2" xfId="2695" xr:uid="{42AA94A7-38BB-42C2-BE7C-965664BA048E}"/>
    <cellStyle name="Moneda 3 2 3 3 2 3 2 2 2" xfId="6007" xr:uid="{CF9F2939-B39D-41C1-A92C-4700AB84ABBC}"/>
    <cellStyle name="Moneda 3 2 3 3 2 3 2 2 2 2" xfId="12631" xr:uid="{B16D3147-26C4-4503-958A-75723CA49945}"/>
    <cellStyle name="Moneda 3 2 3 3 2 3 2 2 3" xfId="9319" xr:uid="{AA0BBCBA-B36E-4149-B09B-E96B2AB1A53C}"/>
    <cellStyle name="Moneda 3 2 3 3 2 3 2 3" xfId="4351" xr:uid="{5BF03275-609A-453A-9526-7F63FC579B10}"/>
    <cellStyle name="Moneda 3 2 3 3 2 3 2 3 2" xfId="10975" xr:uid="{392B616A-3467-4434-A301-FF9A20A2F7C5}"/>
    <cellStyle name="Moneda 3 2 3 3 2 3 2 4" xfId="7663" xr:uid="{A7740D2D-FAEA-4A59-A619-A76FDBCA9D65}"/>
    <cellStyle name="Moneda 3 2 3 3 2 3 3" xfId="1591" xr:uid="{E5081E42-992F-4D91-89EA-B0DBF06A2F7B}"/>
    <cellStyle name="Moneda 3 2 3 3 2 3 3 2" xfId="3247" xr:uid="{DE8363C4-3DAE-4241-81F3-5C09BBEA0472}"/>
    <cellStyle name="Moneda 3 2 3 3 2 3 3 2 2" xfId="6559" xr:uid="{E7A3CB51-9C5F-41DC-A120-283FFB931275}"/>
    <cellStyle name="Moneda 3 2 3 3 2 3 3 2 2 2" xfId="13183" xr:uid="{894FE7EE-2B5F-42E2-9FB0-F53C446A6663}"/>
    <cellStyle name="Moneda 3 2 3 3 2 3 3 2 3" xfId="9871" xr:uid="{724F7754-E8E3-460D-811A-DE25509BE8D2}"/>
    <cellStyle name="Moneda 3 2 3 3 2 3 3 3" xfId="4903" xr:uid="{598A2AE8-88E1-4F4D-92A9-017C3BA5B4B9}"/>
    <cellStyle name="Moneda 3 2 3 3 2 3 3 3 2" xfId="11527" xr:uid="{086E22B4-F41D-441C-A991-90CE864BEB4E}"/>
    <cellStyle name="Moneda 3 2 3 3 2 3 3 4" xfId="8215" xr:uid="{28240324-C71C-4A4B-85AC-1E3D0551AB7B}"/>
    <cellStyle name="Moneda 3 2 3 3 2 3 4" xfId="2143" xr:uid="{BEB0B4CC-628E-41B1-B99A-E3F7384B948C}"/>
    <cellStyle name="Moneda 3 2 3 3 2 3 4 2" xfId="5455" xr:uid="{A1377D80-1589-4FF2-911F-058D90E9A249}"/>
    <cellStyle name="Moneda 3 2 3 3 2 3 4 2 2" xfId="12079" xr:uid="{4F43AC9C-DFF1-4268-90BD-F59DE6CB71AE}"/>
    <cellStyle name="Moneda 3 2 3 3 2 3 4 3" xfId="8767" xr:uid="{72C20C51-1C62-42A7-98C1-FB7B3A673CF8}"/>
    <cellStyle name="Moneda 3 2 3 3 2 3 5" xfId="3799" xr:uid="{FAD3FAFD-F680-4750-A245-FCBC002FA6BC}"/>
    <cellStyle name="Moneda 3 2 3 3 2 3 5 2" xfId="10423" xr:uid="{9AE71662-4EFB-41C1-9355-0240FAC932F6}"/>
    <cellStyle name="Moneda 3 2 3 3 2 3 6" xfId="7111" xr:uid="{43951F78-AE8C-4D4E-8BED-CB13569F1F63}"/>
    <cellStyle name="Moneda 3 2 3 3 2 4" xfId="763" xr:uid="{CC31283E-7F6F-4EC5-8FD0-1B571651B7D1}"/>
    <cellStyle name="Moneda 3 2 3 3 2 4 2" xfId="2419" xr:uid="{719B67FB-8160-4D9E-B1F3-03C470B87101}"/>
    <cellStyle name="Moneda 3 2 3 3 2 4 2 2" xfId="5731" xr:uid="{16CF63A5-2CCC-4DE6-AD45-F332214CA7E3}"/>
    <cellStyle name="Moneda 3 2 3 3 2 4 2 2 2" xfId="12355" xr:uid="{9A3E3018-891E-4538-ABA9-7F180AB41377}"/>
    <cellStyle name="Moneda 3 2 3 3 2 4 2 3" xfId="9043" xr:uid="{DFAC6CB2-793E-4AA7-A2BD-8215FE326049}"/>
    <cellStyle name="Moneda 3 2 3 3 2 4 3" xfId="4075" xr:uid="{C9C2571F-E201-44F9-ADE0-554D31DBAA4C}"/>
    <cellStyle name="Moneda 3 2 3 3 2 4 3 2" xfId="10699" xr:uid="{C57BB230-B74E-4F6F-A9F7-1A5BFB3BE886}"/>
    <cellStyle name="Moneda 3 2 3 3 2 4 4" xfId="7387" xr:uid="{CFDA21CD-262F-41C6-B6B1-6043305297C1}"/>
    <cellStyle name="Moneda 3 2 3 3 2 5" xfId="1315" xr:uid="{AF2E6C1B-E549-4543-9B0B-78DDFE7B98AD}"/>
    <cellStyle name="Moneda 3 2 3 3 2 5 2" xfId="2971" xr:uid="{E9EDCEF2-45AF-4D00-B56D-FC4AAE2DDA79}"/>
    <cellStyle name="Moneda 3 2 3 3 2 5 2 2" xfId="6283" xr:uid="{7D7CC07A-1440-4EEB-9CA1-88FD75B44EF6}"/>
    <cellStyle name="Moneda 3 2 3 3 2 5 2 2 2" xfId="12907" xr:uid="{8E66B444-178F-4963-B7A5-D7EA0CC2B067}"/>
    <cellStyle name="Moneda 3 2 3 3 2 5 2 3" xfId="9595" xr:uid="{569F817E-9545-4E84-94B8-86DD309475ED}"/>
    <cellStyle name="Moneda 3 2 3 3 2 5 3" xfId="4627" xr:uid="{89120FD4-2BA6-4232-AF25-B785FA4758BD}"/>
    <cellStyle name="Moneda 3 2 3 3 2 5 3 2" xfId="11251" xr:uid="{9309AEAF-32DA-48EB-A5F8-C74A28F0CD77}"/>
    <cellStyle name="Moneda 3 2 3 3 2 5 4" xfId="7939" xr:uid="{11C2B7BE-59C4-4FE8-9239-3153E47F1F54}"/>
    <cellStyle name="Moneda 3 2 3 3 2 6" xfId="1867" xr:uid="{6A001364-C2EB-4889-8F1A-5AB75672F1FC}"/>
    <cellStyle name="Moneda 3 2 3 3 2 6 2" xfId="5179" xr:uid="{5F4348C4-6CEA-4218-9F77-36E991E69CD6}"/>
    <cellStyle name="Moneda 3 2 3 3 2 6 2 2" xfId="11803" xr:uid="{B4FE7742-991C-4EBB-B3BB-A2931A31C563}"/>
    <cellStyle name="Moneda 3 2 3 3 2 6 3" xfId="8491" xr:uid="{87DD8967-2B2E-421A-B700-34E78B3F36E1}"/>
    <cellStyle name="Moneda 3 2 3 3 2 7" xfId="3523" xr:uid="{883343F6-79E7-4CA3-9C72-336A41E83A7F}"/>
    <cellStyle name="Moneda 3 2 3 3 2 7 2" xfId="10147" xr:uid="{A3905CD9-CCFD-4362-821B-8E0A56209439}"/>
    <cellStyle name="Moneda 3 2 3 3 2 8" xfId="6835" xr:uid="{1A10F8D2-9D42-42CA-8E02-645E59D0BD67}"/>
    <cellStyle name="Moneda 3 2 3 3 3" xfId="280" xr:uid="{6BFC383E-F235-4BCC-A558-60B34AE36871}"/>
    <cellStyle name="Moneda 3 2 3 3 3 2" xfId="556" xr:uid="{4697B435-3CDE-4D67-AC68-6447C79E01FB}"/>
    <cellStyle name="Moneda 3 2 3 3 3 2 2" xfId="1108" xr:uid="{E615384D-AE4F-480B-B9AC-49BBF8990BD1}"/>
    <cellStyle name="Moneda 3 2 3 3 3 2 2 2" xfId="2764" xr:uid="{E394B575-0BBB-41CE-BB19-87EA2D663292}"/>
    <cellStyle name="Moneda 3 2 3 3 3 2 2 2 2" xfId="6076" xr:uid="{9BDA0613-2C1E-4962-9B74-A6CAD2D7BC74}"/>
    <cellStyle name="Moneda 3 2 3 3 3 2 2 2 2 2" xfId="12700" xr:uid="{949B73C5-A953-4558-98D4-0086570190FB}"/>
    <cellStyle name="Moneda 3 2 3 3 3 2 2 2 3" xfId="9388" xr:uid="{59D83FEF-660E-4110-9CA7-AD46964B5EFB}"/>
    <cellStyle name="Moneda 3 2 3 3 3 2 2 3" xfId="4420" xr:uid="{BAF98D0C-47A3-4299-BE1D-B54F52F8F21D}"/>
    <cellStyle name="Moneda 3 2 3 3 3 2 2 3 2" xfId="11044" xr:uid="{DC0839FC-181E-4CAE-910A-24A68EDC0856}"/>
    <cellStyle name="Moneda 3 2 3 3 3 2 2 4" xfId="7732" xr:uid="{C1169E99-E4F1-4D7F-B64C-161C2BC4FECD}"/>
    <cellStyle name="Moneda 3 2 3 3 3 2 3" xfId="1660" xr:uid="{7E747DF4-BE23-4D9F-92C6-E030C8F43C31}"/>
    <cellStyle name="Moneda 3 2 3 3 3 2 3 2" xfId="3316" xr:uid="{9E71E0FD-5725-435A-A39E-974CE4C06320}"/>
    <cellStyle name="Moneda 3 2 3 3 3 2 3 2 2" xfId="6628" xr:uid="{AD3A5D4E-F3B7-467D-8DF1-99884C310519}"/>
    <cellStyle name="Moneda 3 2 3 3 3 2 3 2 2 2" xfId="13252" xr:uid="{9EF45AFF-089A-4134-AEF4-9CF0E5E7AB11}"/>
    <cellStyle name="Moneda 3 2 3 3 3 2 3 2 3" xfId="9940" xr:uid="{B72DD7A1-369B-4842-BC28-98889FC660F0}"/>
    <cellStyle name="Moneda 3 2 3 3 3 2 3 3" xfId="4972" xr:uid="{6D7BAA8A-DD46-48EF-B016-5B67EBF13757}"/>
    <cellStyle name="Moneda 3 2 3 3 3 2 3 3 2" xfId="11596" xr:uid="{58A29997-4EF1-41B4-A4C8-1946DFC552F4}"/>
    <cellStyle name="Moneda 3 2 3 3 3 2 3 4" xfId="8284" xr:uid="{94B8A799-7ABB-4F92-AC88-643A05B9EF86}"/>
    <cellStyle name="Moneda 3 2 3 3 3 2 4" xfId="2212" xr:uid="{ADF07C65-C470-4A2C-9A57-5A8B5814D060}"/>
    <cellStyle name="Moneda 3 2 3 3 3 2 4 2" xfId="5524" xr:uid="{1F35F699-DB21-49E4-962B-A28221FC9889}"/>
    <cellStyle name="Moneda 3 2 3 3 3 2 4 2 2" xfId="12148" xr:uid="{EFBF39C7-E06F-486C-9997-0EA3A551926D}"/>
    <cellStyle name="Moneda 3 2 3 3 3 2 4 3" xfId="8836" xr:uid="{F14B0572-2A89-419E-9DAF-C5F490F27F08}"/>
    <cellStyle name="Moneda 3 2 3 3 3 2 5" xfId="3868" xr:uid="{15C44729-C6A0-4A29-AD83-AD650369EEC8}"/>
    <cellStyle name="Moneda 3 2 3 3 3 2 5 2" xfId="10492" xr:uid="{D11B40D7-6FDE-47FA-9220-EB15B530FA43}"/>
    <cellStyle name="Moneda 3 2 3 3 3 2 6" xfId="7180" xr:uid="{678D2FDA-A647-4E20-A40A-B6FC29917918}"/>
    <cellStyle name="Moneda 3 2 3 3 3 3" xfId="832" xr:uid="{66C7DF78-962C-4EB4-9304-8C15C074CDA7}"/>
    <cellStyle name="Moneda 3 2 3 3 3 3 2" xfId="2488" xr:uid="{9AC1E020-2920-401E-80B4-B892BD7839B9}"/>
    <cellStyle name="Moneda 3 2 3 3 3 3 2 2" xfId="5800" xr:uid="{7169C4DD-8165-42AC-A957-55723D80A8A5}"/>
    <cellStyle name="Moneda 3 2 3 3 3 3 2 2 2" xfId="12424" xr:uid="{5AF492F4-88E6-4F6D-8FD4-E1CFE40D6BD0}"/>
    <cellStyle name="Moneda 3 2 3 3 3 3 2 3" xfId="9112" xr:uid="{92FE5FD3-A3CD-40A9-808B-91D5D7360989}"/>
    <cellStyle name="Moneda 3 2 3 3 3 3 3" xfId="4144" xr:uid="{A30F3BD9-68E2-4466-8511-03793AFCDE24}"/>
    <cellStyle name="Moneda 3 2 3 3 3 3 3 2" xfId="10768" xr:uid="{A798162E-6A36-4737-9DA1-AD5036ACD5B9}"/>
    <cellStyle name="Moneda 3 2 3 3 3 3 4" xfId="7456" xr:uid="{2FA4F224-8647-4E39-9954-8419938124A4}"/>
    <cellStyle name="Moneda 3 2 3 3 3 4" xfId="1384" xr:uid="{D5B6328F-1B45-48B5-A234-3EA26B2A2AD7}"/>
    <cellStyle name="Moneda 3 2 3 3 3 4 2" xfId="3040" xr:uid="{1A5631BB-01B4-4E3B-BA89-078234A8A82D}"/>
    <cellStyle name="Moneda 3 2 3 3 3 4 2 2" xfId="6352" xr:uid="{38A208E0-3523-4908-8DC7-59067BB26ECA}"/>
    <cellStyle name="Moneda 3 2 3 3 3 4 2 2 2" xfId="12976" xr:uid="{60585C69-2FFD-45F6-B00E-0B6E746532AE}"/>
    <cellStyle name="Moneda 3 2 3 3 3 4 2 3" xfId="9664" xr:uid="{69C3E248-DACB-4EC9-A0CE-E10FA3A47D4E}"/>
    <cellStyle name="Moneda 3 2 3 3 3 4 3" xfId="4696" xr:uid="{B52E3BE6-697E-472A-9360-DE8D008CC75C}"/>
    <cellStyle name="Moneda 3 2 3 3 3 4 3 2" xfId="11320" xr:uid="{1A72C1C2-5EFE-4711-BCEC-7B4FE0318FE3}"/>
    <cellStyle name="Moneda 3 2 3 3 3 4 4" xfId="8008" xr:uid="{6DB900F2-58BE-4DFD-B05B-712FC0E836C1}"/>
    <cellStyle name="Moneda 3 2 3 3 3 5" xfId="1936" xr:uid="{F9BF3651-CEE9-45D6-BEC1-83BD2BD2BE27}"/>
    <cellStyle name="Moneda 3 2 3 3 3 5 2" xfId="5248" xr:uid="{6B1FD2E3-0D18-490A-844D-8CC0297DF9BC}"/>
    <cellStyle name="Moneda 3 2 3 3 3 5 2 2" xfId="11872" xr:uid="{3CC46B61-6B1C-4332-8108-5BE16CB9B8E8}"/>
    <cellStyle name="Moneda 3 2 3 3 3 5 3" xfId="8560" xr:uid="{1E4DCCBB-A6C6-4791-B786-9D8B9A9DCE98}"/>
    <cellStyle name="Moneda 3 2 3 3 3 6" xfId="3592" xr:uid="{F1EF92F5-CE81-4B7E-8F12-F414F62D79A0}"/>
    <cellStyle name="Moneda 3 2 3 3 3 6 2" xfId="10216" xr:uid="{F91DE897-4CCF-4BBD-A1E7-05B4FBE7D8EC}"/>
    <cellStyle name="Moneda 3 2 3 3 3 7" xfId="6904" xr:uid="{09A88CBD-F512-42A5-BF34-5D7C791CB180}"/>
    <cellStyle name="Moneda 3 2 3 3 4" xfId="418" xr:uid="{081A315E-9852-4C05-8219-4ED69C28B6C2}"/>
    <cellStyle name="Moneda 3 2 3 3 4 2" xfId="970" xr:uid="{E7208F7A-D97C-49C7-90C8-8D48EED09571}"/>
    <cellStyle name="Moneda 3 2 3 3 4 2 2" xfId="2626" xr:uid="{350802EA-492B-44E8-BB4B-E6D01416F802}"/>
    <cellStyle name="Moneda 3 2 3 3 4 2 2 2" xfId="5938" xr:uid="{F5F621FC-D48E-4908-9D41-5740EEFF5CE4}"/>
    <cellStyle name="Moneda 3 2 3 3 4 2 2 2 2" xfId="12562" xr:uid="{FD48BBF1-8823-403A-980C-203D18852191}"/>
    <cellStyle name="Moneda 3 2 3 3 4 2 2 3" xfId="9250" xr:uid="{8AE60BBD-F2EB-4A8E-8459-E0AA80E7624E}"/>
    <cellStyle name="Moneda 3 2 3 3 4 2 3" xfId="4282" xr:uid="{6A149438-3CB5-4DD2-A3FC-D51D54A6448B}"/>
    <cellStyle name="Moneda 3 2 3 3 4 2 3 2" xfId="10906" xr:uid="{DC189013-44A6-409A-B5EF-10390FC89DD3}"/>
    <cellStyle name="Moneda 3 2 3 3 4 2 4" xfId="7594" xr:uid="{8DC1AD32-F178-457B-83EB-2465AC9D6037}"/>
    <cellStyle name="Moneda 3 2 3 3 4 3" xfId="1522" xr:uid="{A3487AF4-9AF0-4211-A27C-ECB689F59B12}"/>
    <cellStyle name="Moneda 3 2 3 3 4 3 2" xfId="3178" xr:uid="{27D2F896-BB9B-4440-8A85-77C5B6704BDC}"/>
    <cellStyle name="Moneda 3 2 3 3 4 3 2 2" xfId="6490" xr:uid="{67209442-8E81-41D3-ACF1-27856CEAFAF5}"/>
    <cellStyle name="Moneda 3 2 3 3 4 3 2 2 2" xfId="13114" xr:uid="{621236E3-CD98-4756-B62F-16C1D7156428}"/>
    <cellStyle name="Moneda 3 2 3 3 4 3 2 3" xfId="9802" xr:uid="{5A501956-F951-4880-B6DB-C4DE053F31E3}"/>
    <cellStyle name="Moneda 3 2 3 3 4 3 3" xfId="4834" xr:uid="{8EA06016-5648-4FC2-8102-66A03CA1FDB7}"/>
    <cellStyle name="Moneda 3 2 3 3 4 3 3 2" xfId="11458" xr:uid="{AA104202-4862-4191-AFA6-14A6C2E74146}"/>
    <cellStyle name="Moneda 3 2 3 3 4 3 4" xfId="8146" xr:uid="{4DAC45A9-6001-4B31-ADF6-A76F861134AA}"/>
    <cellStyle name="Moneda 3 2 3 3 4 4" xfId="2074" xr:uid="{CFB73A87-A00B-4427-BE56-B86392791B21}"/>
    <cellStyle name="Moneda 3 2 3 3 4 4 2" xfId="5386" xr:uid="{42A4E460-9CF8-4704-97EC-5F063E1A0084}"/>
    <cellStyle name="Moneda 3 2 3 3 4 4 2 2" xfId="12010" xr:uid="{E96337F5-0F98-4D7F-A1A2-2027E4B743E1}"/>
    <cellStyle name="Moneda 3 2 3 3 4 4 3" xfId="8698" xr:uid="{7B41521D-B47B-498C-9C2D-EE187A9B9DD9}"/>
    <cellStyle name="Moneda 3 2 3 3 4 5" xfId="3730" xr:uid="{48C89C21-A458-41FD-B0BF-607AB580F9D7}"/>
    <cellStyle name="Moneda 3 2 3 3 4 5 2" xfId="10354" xr:uid="{E91B99AD-3AC2-41BD-9B94-12FFDBBCD299}"/>
    <cellStyle name="Moneda 3 2 3 3 4 6" xfId="7042" xr:uid="{E8632653-F6C4-48C1-A18F-9735378A53F1}"/>
    <cellStyle name="Moneda 3 2 3 3 5" xfId="694" xr:uid="{0F23F2E5-DA29-41DA-B2AF-E816F92F09B7}"/>
    <cellStyle name="Moneda 3 2 3 3 5 2" xfId="2350" xr:uid="{6F560B7F-EE89-4AEC-8189-5CD21D8FB80A}"/>
    <cellStyle name="Moneda 3 2 3 3 5 2 2" xfId="5662" xr:uid="{E09388C3-4368-4833-88C8-BC769E53AFA5}"/>
    <cellStyle name="Moneda 3 2 3 3 5 2 2 2" xfId="12286" xr:uid="{D9C9606F-A620-4122-B5CB-A39474FD7ED5}"/>
    <cellStyle name="Moneda 3 2 3 3 5 2 3" xfId="8974" xr:uid="{23BA37ED-3B10-4580-9B44-FC4DEFD54C54}"/>
    <cellStyle name="Moneda 3 2 3 3 5 3" xfId="4006" xr:uid="{2F9B2A9A-79EC-489E-AC1E-620CC4D43340}"/>
    <cellStyle name="Moneda 3 2 3 3 5 3 2" xfId="10630" xr:uid="{FB02C7C9-E4D3-4600-B9D8-C061A6C79604}"/>
    <cellStyle name="Moneda 3 2 3 3 5 4" xfId="7318" xr:uid="{0388AD18-84E9-499C-95FD-A9F2F4EBE8AA}"/>
    <cellStyle name="Moneda 3 2 3 3 6" xfId="1246" xr:uid="{97E2AE70-0F7A-480C-8E60-02122BDD9ED3}"/>
    <cellStyle name="Moneda 3 2 3 3 6 2" xfId="2902" xr:uid="{AC58178D-DAFD-4199-99EC-922D5086894F}"/>
    <cellStyle name="Moneda 3 2 3 3 6 2 2" xfId="6214" xr:uid="{190E481C-5A65-47EF-9BE8-18B0A1ABB1CC}"/>
    <cellStyle name="Moneda 3 2 3 3 6 2 2 2" xfId="12838" xr:uid="{75DAD08F-064A-4BE2-B173-B5B8732E3FB3}"/>
    <cellStyle name="Moneda 3 2 3 3 6 2 3" xfId="9526" xr:uid="{B749F73B-DBFA-4AF2-8E94-E9D3F881F555}"/>
    <cellStyle name="Moneda 3 2 3 3 6 3" xfId="4558" xr:uid="{1A97CEE9-A286-4C60-AB30-CD30C0E83705}"/>
    <cellStyle name="Moneda 3 2 3 3 6 3 2" xfId="11182" xr:uid="{B9A4BE5A-6E1F-4D63-B283-79FF3353E1EF}"/>
    <cellStyle name="Moneda 3 2 3 3 6 4" xfId="7870" xr:uid="{FD9AC277-91D8-455F-8893-515FC4B7BD27}"/>
    <cellStyle name="Moneda 3 2 3 3 7" xfId="1798" xr:uid="{A8AD3F9A-74CE-4394-877A-F2771D4C4489}"/>
    <cellStyle name="Moneda 3 2 3 3 7 2" xfId="5110" xr:uid="{C6F1DB56-E7F2-45A9-B51C-9AC833547F0E}"/>
    <cellStyle name="Moneda 3 2 3 3 7 2 2" xfId="11734" xr:uid="{9BF2862C-4777-4A35-8A20-4B00BB9FBF00}"/>
    <cellStyle name="Moneda 3 2 3 3 7 3" xfId="8422" xr:uid="{0FBE55D6-2261-4EC5-8515-9ADE6150FC59}"/>
    <cellStyle name="Moneda 3 2 3 3 8" xfId="3454" xr:uid="{CCF25DF9-CE19-43B8-BFA1-5702C6E53420}"/>
    <cellStyle name="Moneda 3 2 3 3 8 2" xfId="10078" xr:uid="{5D8E796D-31E4-401B-874B-A84CDE1984DF}"/>
    <cellStyle name="Moneda 3 2 3 3 9" xfId="6766" xr:uid="{19BBA861-8FDE-4752-BF46-4BF5415FE5EE}"/>
    <cellStyle name="Moneda 3 2 3 4" xfId="177" xr:uid="{0DB5919F-E22F-4AB3-8947-37455B223CAC}"/>
    <cellStyle name="Moneda 3 2 3 4 2" xfId="315" xr:uid="{FBC04C82-6B0C-44F1-BD2C-7FA8F2D831A1}"/>
    <cellStyle name="Moneda 3 2 3 4 2 2" xfId="591" xr:uid="{319D02FC-06D7-4FC1-A4CD-327BC0EDCC7C}"/>
    <cellStyle name="Moneda 3 2 3 4 2 2 2" xfId="1143" xr:uid="{7615D523-C17C-4700-8289-5283E10B9254}"/>
    <cellStyle name="Moneda 3 2 3 4 2 2 2 2" xfId="2799" xr:uid="{BC86F7A4-C21C-4047-92A5-AF82658D6C96}"/>
    <cellStyle name="Moneda 3 2 3 4 2 2 2 2 2" xfId="6111" xr:uid="{84D9B35E-0BE6-4526-BA53-B6D87BDDCB01}"/>
    <cellStyle name="Moneda 3 2 3 4 2 2 2 2 2 2" xfId="12735" xr:uid="{5EFF34DA-E867-413E-A962-6535703668E1}"/>
    <cellStyle name="Moneda 3 2 3 4 2 2 2 2 3" xfId="9423" xr:uid="{92C9B52C-ED92-4141-89F3-A6FE32E4BF24}"/>
    <cellStyle name="Moneda 3 2 3 4 2 2 2 3" xfId="4455" xr:uid="{06EA25F4-CCF3-48D1-ACBA-3AD804D9EDDB}"/>
    <cellStyle name="Moneda 3 2 3 4 2 2 2 3 2" xfId="11079" xr:uid="{DA61FAF9-FBF9-4EBB-AAD0-62FEB3B1488D}"/>
    <cellStyle name="Moneda 3 2 3 4 2 2 2 4" xfId="7767" xr:uid="{DE8452B1-9C6D-471D-8C77-AF91D7303211}"/>
    <cellStyle name="Moneda 3 2 3 4 2 2 3" xfId="1695" xr:uid="{92951D58-0519-499F-A197-DAD9E9E9E840}"/>
    <cellStyle name="Moneda 3 2 3 4 2 2 3 2" xfId="3351" xr:uid="{92E0D9C2-996C-48CA-85D3-694FABAABE79}"/>
    <cellStyle name="Moneda 3 2 3 4 2 2 3 2 2" xfId="6663" xr:uid="{639383CD-587E-49B1-B888-3361A9ED5140}"/>
    <cellStyle name="Moneda 3 2 3 4 2 2 3 2 2 2" xfId="13287" xr:uid="{98571F86-A510-478F-BD69-FB41F85DB6B1}"/>
    <cellStyle name="Moneda 3 2 3 4 2 2 3 2 3" xfId="9975" xr:uid="{6E1D2C6D-1796-408D-BD7A-5279D3DB527D}"/>
    <cellStyle name="Moneda 3 2 3 4 2 2 3 3" xfId="5007" xr:uid="{B610E187-CCA7-4F6A-9DCC-75A157FA21DD}"/>
    <cellStyle name="Moneda 3 2 3 4 2 2 3 3 2" xfId="11631" xr:uid="{1CDF9565-1049-4EB6-9FB8-575FA0499F32}"/>
    <cellStyle name="Moneda 3 2 3 4 2 2 3 4" xfId="8319" xr:uid="{F15CD441-07ED-421E-9394-BC4BC0D6F86F}"/>
    <cellStyle name="Moneda 3 2 3 4 2 2 4" xfId="2247" xr:uid="{55EEFEE2-3D9E-4716-96E2-2B232FB0A04A}"/>
    <cellStyle name="Moneda 3 2 3 4 2 2 4 2" xfId="5559" xr:uid="{8D01186B-5C83-4A50-A5A8-B9560D505779}"/>
    <cellStyle name="Moneda 3 2 3 4 2 2 4 2 2" xfId="12183" xr:uid="{91F645AB-07F5-45AC-A28A-AF601FED65C5}"/>
    <cellStyle name="Moneda 3 2 3 4 2 2 4 3" xfId="8871" xr:uid="{1B3BA185-A27C-45F4-B68C-E592B5A97C82}"/>
    <cellStyle name="Moneda 3 2 3 4 2 2 5" xfId="3903" xr:uid="{37753EEF-6586-4B04-B90F-47A6D5341683}"/>
    <cellStyle name="Moneda 3 2 3 4 2 2 5 2" xfId="10527" xr:uid="{28915DE8-15B9-4F35-85A9-10A9F1FBC54A}"/>
    <cellStyle name="Moneda 3 2 3 4 2 2 6" xfId="7215" xr:uid="{6C12FF5F-F293-45C8-A7AF-46B0F58A3487}"/>
    <cellStyle name="Moneda 3 2 3 4 2 3" xfId="867" xr:uid="{44BDAE78-100E-4162-A29A-EB0C8FD50A1A}"/>
    <cellStyle name="Moneda 3 2 3 4 2 3 2" xfId="2523" xr:uid="{A248CBDC-7EC1-44AC-9B44-0A944742CC66}"/>
    <cellStyle name="Moneda 3 2 3 4 2 3 2 2" xfId="5835" xr:uid="{052AFA63-ED6A-4862-B6BD-D47251669513}"/>
    <cellStyle name="Moneda 3 2 3 4 2 3 2 2 2" xfId="12459" xr:uid="{9BDEC160-42B9-41C2-A6D1-9F3962701A7A}"/>
    <cellStyle name="Moneda 3 2 3 4 2 3 2 3" xfId="9147" xr:uid="{6F9F9AE9-BFE7-496B-9440-A72C33AF5937}"/>
    <cellStyle name="Moneda 3 2 3 4 2 3 3" xfId="4179" xr:uid="{D8FB43F9-12CA-470B-ACE3-9F014DBB2EB1}"/>
    <cellStyle name="Moneda 3 2 3 4 2 3 3 2" xfId="10803" xr:uid="{6CB50564-C1BE-4531-BE1E-849A0C4CE1F8}"/>
    <cellStyle name="Moneda 3 2 3 4 2 3 4" xfId="7491" xr:uid="{7FEEFAC5-3A6E-4A4F-B099-46F0C8B88B3A}"/>
    <cellStyle name="Moneda 3 2 3 4 2 4" xfId="1419" xr:uid="{35275986-517A-4572-843C-542D62B07E48}"/>
    <cellStyle name="Moneda 3 2 3 4 2 4 2" xfId="3075" xr:uid="{FE438E3B-6819-4051-80E7-CC2B180C2E64}"/>
    <cellStyle name="Moneda 3 2 3 4 2 4 2 2" xfId="6387" xr:uid="{CDECE349-6004-473C-94ED-59CFFA336C54}"/>
    <cellStyle name="Moneda 3 2 3 4 2 4 2 2 2" xfId="13011" xr:uid="{BA509DE8-8461-4A2E-AF88-64FE6979B5BE}"/>
    <cellStyle name="Moneda 3 2 3 4 2 4 2 3" xfId="9699" xr:uid="{1522697F-82D5-416C-9CD6-CD2800AFE50C}"/>
    <cellStyle name="Moneda 3 2 3 4 2 4 3" xfId="4731" xr:uid="{14D4F2D8-16A6-43E3-BC9B-A1976C90BC09}"/>
    <cellStyle name="Moneda 3 2 3 4 2 4 3 2" xfId="11355" xr:uid="{D8094E5B-3716-4BB6-8290-BA807E21631B}"/>
    <cellStyle name="Moneda 3 2 3 4 2 4 4" xfId="8043" xr:uid="{4A32F9E0-5D7B-4FFD-BFF9-9E265DC6C99C}"/>
    <cellStyle name="Moneda 3 2 3 4 2 5" xfId="1971" xr:uid="{2A0EB80C-C6B2-4291-A190-E70B6C48CBF6}"/>
    <cellStyle name="Moneda 3 2 3 4 2 5 2" xfId="5283" xr:uid="{FE653916-F2E3-404C-BF0D-CEA1E413240E}"/>
    <cellStyle name="Moneda 3 2 3 4 2 5 2 2" xfId="11907" xr:uid="{DE39F3D3-C439-4BE3-A96A-B8DD1390E793}"/>
    <cellStyle name="Moneda 3 2 3 4 2 5 3" xfId="8595" xr:uid="{42273A9C-F74E-42D7-A402-4BBF6AAA54B1}"/>
    <cellStyle name="Moneda 3 2 3 4 2 6" xfId="3627" xr:uid="{676980BC-AD76-417D-83EF-4B9EE7A41B2E}"/>
    <cellStyle name="Moneda 3 2 3 4 2 6 2" xfId="10251" xr:uid="{2048F779-5409-4D13-BB6B-E09801E0EEBB}"/>
    <cellStyle name="Moneda 3 2 3 4 2 7" xfId="6939" xr:uid="{ECE59F19-17AB-475F-9D8D-CB267D608A34}"/>
    <cellStyle name="Moneda 3 2 3 4 3" xfId="453" xr:uid="{D25739A0-2B92-47BD-AA03-45ECAE75262A}"/>
    <cellStyle name="Moneda 3 2 3 4 3 2" xfId="1005" xr:uid="{5D873CEC-98F4-469C-88FB-1933F72996F5}"/>
    <cellStyle name="Moneda 3 2 3 4 3 2 2" xfId="2661" xr:uid="{CCAC8637-7FB8-44B3-8D12-CEB421239DDF}"/>
    <cellStyle name="Moneda 3 2 3 4 3 2 2 2" xfId="5973" xr:uid="{2EBE3224-BD6C-4083-BB06-4E302A3DAD80}"/>
    <cellStyle name="Moneda 3 2 3 4 3 2 2 2 2" xfId="12597" xr:uid="{B683D5DA-1065-48F7-9C4A-A5CAC3CFCB3E}"/>
    <cellStyle name="Moneda 3 2 3 4 3 2 2 3" xfId="9285" xr:uid="{4A7CEAB7-D4EE-4170-B086-D5837A52122F}"/>
    <cellStyle name="Moneda 3 2 3 4 3 2 3" xfId="4317" xr:uid="{F8807D75-C662-4692-9136-8EBDCE8B187E}"/>
    <cellStyle name="Moneda 3 2 3 4 3 2 3 2" xfId="10941" xr:uid="{1D54F216-0407-4417-B2FE-ADE2D1A1989B}"/>
    <cellStyle name="Moneda 3 2 3 4 3 2 4" xfId="7629" xr:uid="{8BF10EFB-7DA4-4D83-AE6A-D0AE1B300067}"/>
    <cellStyle name="Moneda 3 2 3 4 3 3" xfId="1557" xr:uid="{DEA5DB36-0A40-4D02-A4EF-BD58177D199C}"/>
    <cellStyle name="Moneda 3 2 3 4 3 3 2" xfId="3213" xr:uid="{59296292-BE76-485F-99D8-14A6E9B2B7F9}"/>
    <cellStyle name="Moneda 3 2 3 4 3 3 2 2" xfId="6525" xr:uid="{DF2321A6-4FA9-448E-97E9-0C35A035A489}"/>
    <cellStyle name="Moneda 3 2 3 4 3 3 2 2 2" xfId="13149" xr:uid="{81BD8460-1153-4DD4-A27D-7227C9EC4EB2}"/>
    <cellStyle name="Moneda 3 2 3 4 3 3 2 3" xfId="9837" xr:uid="{2DF13D5D-9CB9-4217-8A53-EB378CADDFD5}"/>
    <cellStyle name="Moneda 3 2 3 4 3 3 3" xfId="4869" xr:uid="{17DDF8FB-8EBD-4CAB-AC74-0663F3506834}"/>
    <cellStyle name="Moneda 3 2 3 4 3 3 3 2" xfId="11493" xr:uid="{1F1DC271-FFC6-4E3B-9506-A05C945EA713}"/>
    <cellStyle name="Moneda 3 2 3 4 3 3 4" xfId="8181" xr:uid="{FEF4B1A1-DE36-4640-B049-1A8C477CFD2A}"/>
    <cellStyle name="Moneda 3 2 3 4 3 4" xfId="2109" xr:uid="{2D381459-13AD-4ABC-B0C3-3E8AD86958FE}"/>
    <cellStyle name="Moneda 3 2 3 4 3 4 2" xfId="5421" xr:uid="{6F4C7827-B58B-4E07-B29B-CFE4DCC59019}"/>
    <cellStyle name="Moneda 3 2 3 4 3 4 2 2" xfId="12045" xr:uid="{9F511337-F25D-4A37-B102-536092315F76}"/>
    <cellStyle name="Moneda 3 2 3 4 3 4 3" xfId="8733" xr:uid="{9D68A018-FE54-4746-A5AE-CD9A96435A9B}"/>
    <cellStyle name="Moneda 3 2 3 4 3 5" xfId="3765" xr:uid="{7D659459-0AE9-4C32-8680-C218503F1995}"/>
    <cellStyle name="Moneda 3 2 3 4 3 5 2" xfId="10389" xr:uid="{DF77962E-21DD-4659-9EC6-4654B71C0523}"/>
    <cellStyle name="Moneda 3 2 3 4 3 6" xfId="7077" xr:uid="{7EEE3627-D7F6-417A-837E-D080CD8DACCB}"/>
    <cellStyle name="Moneda 3 2 3 4 4" xfId="729" xr:uid="{D7DCCF05-1209-4CEB-ABC9-F4C50C03DC75}"/>
    <cellStyle name="Moneda 3 2 3 4 4 2" xfId="2385" xr:uid="{74AA64D2-0087-4978-ADF5-C804D46CD33B}"/>
    <cellStyle name="Moneda 3 2 3 4 4 2 2" xfId="5697" xr:uid="{02E0F2B7-8018-48A1-A902-1884FCD07637}"/>
    <cellStyle name="Moneda 3 2 3 4 4 2 2 2" xfId="12321" xr:uid="{F5E2030C-FE15-4BF7-BBD0-C3D5F48F319B}"/>
    <cellStyle name="Moneda 3 2 3 4 4 2 3" xfId="9009" xr:uid="{E43AA23C-2BFB-4E0A-B719-B0B4E0A726C7}"/>
    <cellStyle name="Moneda 3 2 3 4 4 3" xfId="4041" xr:uid="{D6810680-C960-40D7-BFF1-C90D61B01DF0}"/>
    <cellStyle name="Moneda 3 2 3 4 4 3 2" xfId="10665" xr:uid="{D20BDBC5-0902-4E92-A6C2-378D438C09ED}"/>
    <cellStyle name="Moneda 3 2 3 4 4 4" xfId="7353" xr:uid="{AD33429F-FA54-4B86-9835-9FB05EA44730}"/>
    <cellStyle name="Moneda 3 2 3 4 5" xfId="1281" xr:uid="{DC02C7AB-0534-4351-BFA3-6174E9B6B4C5}"/>
    <cellStyle name="Moneda 3 2 3 4 5 2" xfId="2937" xr:uid="{B8373C0F-C1EC-47C1-8E68-64F8456B5694}"/>
    <cellStyle name="Moneda 3 2 3 4 5 2 2" xfId="6249" xr:uid="{4E2D0CF7-C62D-49AF-9997-E1E05297A8FD}"/>
    <cellStyle name="Moneda 3 2 3 4 5 2 2 2" xfId="12873" xr:uid="{C058E498-4AE1-46B6-8DA1-BA0C4544555E}"/>
    <cellStyle name="Moneda 3 2 3 4 5 2 3" xfId="9561" xr:uid="{D7D199F4-4752-48DC-9873-E004D6CD31D6}"/>
    <cellStyle name="Moneda 3 2 3 4 5 3" xfId="4593" xr:uid="{7C051369-A05B-482D-99D2-C8293DA8274F}"/>
    <cellStyle name="Moneda 3 2 3 4 5 3 2" xfId="11217" xr:uid="{FCB33D91-246C-4696-80F2-4E4FAA5E09E6}"/>
    <cellStyle name="Moneda 3 2 3 4 5 4" xfId="7905" xr:uid="{B0AAE1D1-1149-45EB-990E-AF795212E143}"/>
    <cellStyle name="Moneda 3 2 3 4 6" xfId="1833" xr:uid="{F42684F0-7B72-4186-B7DF-BC42AC2A4F53}"/>
    <cellStyle name="Moneda 3 2 3 4 6 2" xfId="5145" xr:uid="{135B3E5D-0CB6-4EF0-ACA1-CD6BA8953E4D}"/>
    <cellStyle name="Moneda 3 2 3 4 6 2 2" xfId="11769" xr:uid="{997B63F5-5D9D-4486-A1E9-DFACF100E063}"/>
    <cellStyle name="Moneda 3 2 3 4 6 3" xfId="8457" xr:uid="{065EF517-FD0E-4E52-B7FD-9E0AB93317A9}"/>
    <cellStyle name="Moneda 3 2 3 4 7" xfId="3489" xr:uid="{0673FB2C-3B12-4A06-9F50-C8D9749487B8}"/>
    <cellStyle name="Moneda 3 2 3 4 7 2" xfId="10113" xr:uid="{A379154E-7141-4AAF-8414-78C3766A02DA}"/>
    <cellStyle name="Moneda 3 2 3 4 8" xfId="6801" xr:uid="{C5BB066A-E706-4D50-A81C-0A28704632E9}"/>
    <cellStyle name="Moneda 3 2 3 5" xfId="246" xr:uid="{2F5A7D62-E08F-4DAE-867D-FEC7441065D0}"/>
    <cellStyle name="Moneda 3 2 3 5 2" xfId="522" xr:uid="{480FC92A-E1AC-4D2F-8AAE-475590A86B84}"/>
    <cellStyle name="Moneda 3 2 3 5 2 2" xfId="1074" xr:uid="{4CF9284A-45CB-4C1F-A8F7-07D9759A5521}"/>
    <cellStyle name="Moneda 3 2 3 5 2 2 2" xfId="2730" xr:uid="{035693F9-A000-4B4D-9D21-11683EBFD417}"/>
    <cellStyle name="Moneda 3 2 3 5 2 2 2 2" xfId="6042" xr:uid="{A2D95F9C-C387-4042-B27D-A7CEEF71528E}"/>
    <cellStyle name="Moneda 3 2 3 5 2 2 2 2 2" xfId="12666" xr:uid="{D4815214-E378-48D7-82A8-BB0F1BD0F58A}"/>
    <cellStyle name="Moneda 3 2 3 5 2 2 2 3" xfId="9354" xr:uid="{904F3093-4033-465D-8952-7C39A05A362F}"/>
    <cellStyle name="Moneda 3 2 3 5 2 2 3" xfId="4386" xr:uid="{3CAE795D-C706-4DCA-83D4-7D625526D089}"/>
    <cellStyle name="Moneda 3 2 3 5 2 2 3 2" xfId="11010" xr:uid="{7B2A5CCB-05D7-4A7C-9056-FB32D4A264F6}"/>
    <cellStyle name="Moneda 3 2 3 5 2 2 4" xfId="7698" xr:uid="{1B54127E-F144-434F-BBA5-542CE6C8FA24}"/>
    <cellStyle name="Moneda 3 2 3 5 2 3" xfId="1626" xr:uid="{E958694A-3F7F-4281-8FAC-E5341C30F55C}"/>
    <cellStyle name="Moneda 3 2 3 5 2 3 2" xfId="3282" xr:uid="{435FCACF-2B6F-4A92-9ECB-9FC4D0A0DDC3}"/>
    <cellStyle name="Moneda 3 2 3 5 2 3 2 2" xfId="6594" xr:uid="{F244BEC1-BDAD-4BAE-8299-0D4F53D2CC4B}"/>
    <cellStyle name="Moneda 3 2 3 5 2 3 2 2 2" xfId="13218" xr:uid="{AFA82769-DB37-4C20-AAFE-03859C1E2D2C}"/>
    <cellStyle name="Moneda 3 2 3 5 2 3 2 3" xfId="9906" xr:uid="{3B056C65-EEFE-49BA-96BF-2D331923C752}"/>
    <cellStyle name="Moneda 3 2 3 5 2 3 3" xfId="4938" xr:uid="{CAA23B2B-C7C2-436A-911B-6304F3FE3D72}"/>
    <cellStyle name="Moneda 3 2 3 5 2 3 3 2" xfId="11562" xr:uid="{15DD30B6-71BE-485A-AF6E-16BC8F00CBFF}"/>
    <cellStyle name="Moneda 3 2 3 5 2 3 4" xfId="8250" xr:uid="{65876FF4-0032-4EC2-B0B2-F5F2FDEA9C55}"/>
    <cellStyle name="Moneda 3 2 3 5 2 4" xfId="2178" xr:uid="{953B3154-CFB6-41EA-BD6F-F50FAC409987}"/>
    <cellStyle name="Moneda 3 2 3 5 2 4 2" xfId="5490" xr:uid="{B78D7067-203F-4804-8AB4-AAFE8B477FEA}"/>
    <cellStyle name="Moneda 3 2 3 5 2 4 2 2" xfId="12114" xr:uid="{B69A0771-74D0-4A76-894E-637A878BBD32}"/>
    <cellStyle name="Moneda 3 2 3 5 2 4 3" xfId="8802" xr:uid="{A71FDE7E-D2F2-423D-8387-0382D111A237}"/>
    <cellStyle name="Moneda 3 2 3 5 2 5" xfId="3834" xr:uid="{192282D3-B59C-48C6-AB78-6C9A834A5512}"/>
    <cellStyle name="Moneda 3 2 3 5 2 5 2" xfId="10458" xr:uid="{7D31FB9F-C6ED-4AA7-9B9F-04CD6184D662}"/>
    <cellStyle name="Moneda 3 2 3 5 2 6" xfId="7146" xr:uid="{5C676837-A36A-4FEE-94E6-C73381F708E6}"/>
    <cellStyle name="Moneda 3 2 3 5 3" xfId="798" xr:uid="{72790010-46C6-4DE9-9FBB-45FA9D71FDEA}"/>
    <cellStyle name="Moneda 3 2 3 5 3 2" xfId="2454" xr:uid="{A569687D-85AF-4462-B238-0D0238A9CCC4}"/>
    <cellStyle name="Moneda 3 2 3 5 3 2 2" xfId="5766" xr:uid="{5C3A4B2C-1CCD-4CB9-AAA9-0E48B1E9D58A}"/>
    <cellStyle name="Moneda 3 2 3 5 3 2 2 2" xfId="12390" xr:uid="{9925BC67-E3BB-4BEB-B999-851002BC4272}"/>
    <cellStyle name="Moneda 3 2 3 5 3 2 3" xfId="9078" xr:uid="{07A6F008-D484-4047-B5E0-AD5181BB1BC8}"/>
    <cellStyle name="Moneda 3 2 3 5 3 3" xfId="4110" xr:uid="{4A3B67D6-61F4-4649-B051-34BBD98B0F89}"/>
    <cellStyle name="Moneda 3 2 3 5 3 3 2" xfId="10734" xr:uid="{9712DED3-2DDB-4EDD-A46B-D82AFF6DC4F7}"/>
    <cellStyle name="Moneda 3 2 3 5 3 4" xfId="7422" xr:uid="{7148954A-6D06-4B9C-9DA7-7D1DF6B64B22}"/>
    <cellStyle name="Moneda 3 2 3 5 4" xfId="1350" xr:uid="{214A44B3-982C-4D20-BA38-3B8FB601A1E4}"/>
    <cellStyle name="Moneda 3 2 3 5 4 2" xfId="3006" xr:uid="{DDC2A352-97D7-40EA-B2A3-75AA63CF20D4}"/>
    <cellStyle name="Moneda 3 2 3 5 4 2 2" xfId="6318" xr:uid="{0E745318-191A-4D85-89D3-50CAA6D42590}"/>
    <cellStyle name="Moneda 3 2 3 5 4 2 2 2" xfId="12942" xr:uid="{F88675EC-4C7E-4375-A9CE-67FC1E5EAAB2}"/>
    <cellStyle name="Moneda 3 2 3 5 4 2 3" xfId="9630" xr:uid="{C03C8449-4D19-4BB4-990C-64544FF682EA}"/>
    <cellStyle name="Moneda 3 2 3 5 4 3" xfId="4662" xr:uid="{FFA032FA-470D-40D9-84E2-FC4728D0F7ED}"/>
    <cellStyle name="Moneda 3 2 3 5 4 3 2" xfId="11286" xr:uid="{53ED4D99-40CC-4B9A-8900-9AA90584FB66}"/>
    <cellStyle name="Moneda 3 2 3 5 4 4" xfId="7974" xr:uid="{70A33B9D-9F31-4D86-8476-279558DB8B8C}"/>
    <cellStyle name="Moneda 3 2 3 5 5" xfId="1902" xr:uid="{31146923-4B8D-402B-AF4C-811DFB9F2536}"/>
    <cellStyle name="Moneda 3 2 3 5 5 2" xfId="5214" xr:uid="{6E2AA91C-8D5A-49D4-8CFB-6B7119D92217}"/>
    <cellStyle name="Moneda 3 2 3 5 5 2 2" xfId="11838" xr:uid="{381C7C4D-7045-435E-87D7-64CFFD04413E}"/>
    <cellStyle name="Moneda 3 2 3 5 5 3" xfId="8526" xr:uid="{A98441F9-D11C-4FDA-84EE-9B58B0BCC7F7}"/>
    <cellStyle name="Moneda 3 2 3 5 6" xfId="3558" xr:uid="{6D2D60DF-E703-4DD8-A1D7-0AE85D9CB68E}"/>
    <cellStyle name="Moneda 3 2 3 5 6 2" xfId="10182" xr:uid="{B19AB47E-1194-4B5F-BDF4-17D456F8B678}"/>
    <cellStyle name="Moneda 3 2 3 5 7" xfId="6870" xr:uid="{5307F952-192C-45F2-AA9E-093B1E0D28AD}"/>
    <cellStyle name="Moneda 3 2 3 6" xfId="384" xr:uid="{70ACF631-0778-45A3-984C-5A59322394C4}"/>
    <cellStyle name="Moneda 3 2 3 6 2" xfId="936" xr:uid="{885B8770-330B-4A4D-8811-78793F1F8932}"/>
    <cellStyle name="Moneda 3 2 3 6 2 2" xfId="2592" xr:uid="{C49BEDAB-FC24-4235-AA01-6A51DDFC340E}"/>
    <cellStyle name="Moneda 3 2 3 6 2 2 2" xfId="5904" xr:uid="{51916E58-FBAE-40D0-88C7-296DB65A3696}"/>
    <cellStyle name="Moneda 3 2 3 6 2 2 2 2" xfId="12528" xr:uid="{595527AB-1864-434D-9BA4-4D133B5D13A2}"/>
    <cellStyle name="Moneda 3 2 3 6 2 2 3" xfId="9216" xr:uid="{2F025305-22BD-4496-B7D0-557DBE957146}"/>
    <cellStyle name="Moneda 3 2 3 6 2 3" xfId="4248" xr:uid="{A042CDDE-97A2-4641-A47A-E8AB999F772D}"/>
    <cellStyle name="Moneda 3 2 3 6 2 3 2" xfId="10872" xr:uid="{738F36C1-2DD2-43A2-B1E9-909B9D1DB1E8}"/>
    <cellStyle name="Moneda 3 2 3 6 2 4" xfId="7560" xr:uid="{04E496C9-5C4E-4895-BC34-2EEEB86F8954}"/>
    <cellStyle name="Moneda 3 2 3 6 3" xfId="1488" xr:uid="{88201BAF-6321-4A31-AC44-954BEA3259F1}"/>
    <cellStyle name="Moneda 3 2 3 6 3 2" xfId="3144" xr:uid="{7B5C31FA-B67B-44F1-9641-8E16B6342B0D}"/>
    <cellStyle name="Moneda 3 2 3 6 3 2 2" xfId="6456" xr:uid="{7D1A5192-CEC0-4AB0-B5ED-872420880AD1}"/>
    <cellStyle name="Moneda 3 2 3 6 3 2 2 2" xfId="13080" xr:uid="{F90722D5-0465-4D43-A8D8-0DAB645C609F}"/>
    <cellStyle name="Moneda 3 2 3 6 3 2 3" xfId="9768" xr:uid="{8CF36221-0842-4969-9DF2-D921028DB44A}"/>
    <cellStyle name="Moneda 3 2 3 6 3 3" xfId="4800" xr:uid="{16C40FCD-D1A2-42A0-85A5-0512DEB1D4F5}"/>
    <cellStyle name="Moneda 3 2 3 6 3 3 2" xfId="11424" xr:uid="{F3826BFD-A7C0-440C-8412-17FE1BC316E2}"/>
    <cellStyle name="Moneda 3 2 3 6 3 4" xfId="8112" xr:uid="{1A103405-9D0F-4FC9-A23E-04B2B2CAA885}"/>
    <cellStyle name="Moneda 3 2 3 6 4" xfId="2040" xr:uid="{F94C05D6-F9B8-49A2-B2C9-270B600528C9}"/>
    <cellStyle name="Moneda 3 2 3 6 4 2" xfId="5352" xr:uid="{809190F8-2D9C-4B47-B7BF-AD908A7A0B4E}"/>
    <cellStyle name="Moneda 3 2 3 6 4 2 2" xfId="11976" xr:uid="{3D8BCB5A-8BDD-41DB-9303-B3F1844A3D4B}"/>
    <cellStyle name="Moneda 3 2 3 6 4 3" xfId="8664" xr:uid="{18ABB358-163D-40A7-AD99-A8CB0CBF0DF3}"/>
    <cellStyle name="Moneda 3 2 3 6 5" xfId="3696" xr:uid="{B5669786-21A5-4BED-967F-FDC1EA40BF10}"/>
    <cellStyle name="Moneda 3 2 3 6 5 2" xfId="10320" xr:uid="{F34357C3-0CC9-46F0-B882-9B3E283385AD}"/>
    <cellStyle name="Moneda 3 2 3 6 6" xfId="7008" xr:uid="{7DB16DF6-3696-492C-AE2E-F9E0583471E7}"/>
    <cellStyle name="Moneda 3 2 3 7" xfId="660" xr:uid="{0130C1E2-2DA9-4486-A234-A182286F9BE1}"/>
    <cellStyle name="Moneda 3 2 3 7 2" xfId="2316" xr:uid="{72729038-0445-4981-90C5-F7C0386492E8}"/>
    <cellStyle name="Moneda 3 2 3 7 2 2" xfId="5628" xr:uid="{3D01A8A5-CDD5-437A-B5CB-D5BF9B7B69D6}"/>
    <cellStyle name="Moneda 3 2 3 7 2 2 2" xfId="12252" xr:uid="{BD6939BD-A525-49C9-9544-29A877FBE8D3}"/>
    <cellStyle name="Moneda 3 2 3 7 2 3" xfId="8940" xr:uid="{CE996035-0BDA-486D-A34C-8BC16CCD92CE}"/>
    <cellStyle name="Moneda 3 2 3 7 3" xfId="3972" xr:uid="{F5F4F111-18DB-4265-8A0A-4CFEF9DFC88E}"/>
    <cellStyle name="Moneda 3 2 3 7 3 2" xfId="10596" xr:uid="{DFA19341-8853-418B-A476-4BEFA91265FE}"/>
    <cellStyle name="Moneda 3 2 3 7 4" xfId="7284" xr:uid="{55C9891A-392C-4E43-94C2-6985A363D635}"/>
    <cellStyle name="Moneda 3 2 3 8" xfId="1212" xr:uid="{FE622738-C3D4-4FFA-B388-6F6CF095707B}"/>
    <cellStyle name="Moneda 3 2 3 8 2" xfId="2868" xr:uid="{25B003A1-1687-42AB-92E1-74AE17CE2802}"/>
    <cellStyle name="Moneda 3 2 3 8 2 2" xfId="6180" xr:uid="{AEF8BE21-2698-4873-88EE-7F21AF10219E}"/>
    <cellStyle name="Moneda 3 2 3 8 2 2 2" xfId="12804" xr:uid="{430A0187-BF7A-4A58-85EF-A86CB9619D9C}"/>
    <cellStyle name="Moneda 3 2 3 8 2 3" xfId="9492" xr:uid="{56A1AE24-96A5-4058-9848-FD1FA67DCDA9}"/>
    <cellStyle name="Moneda 3 2 3 8 3" xfId="4524" xr:uid="{46C6D1C6-CBB5-4D31-B3E4-533C1AA0FB66}"/>
    <cellStyle name="Moneda 3 2 3 8 3 2" xfId="11148" xr:uid="{7F5D3425-FD5F-456B-B1C9-54370C51DFED}"/>
    <cellStyle name="Moneda 3 2 3 8 4" xfId="7836" xr:uid="{7659CCB4-B699-4ABB-AC49-E82ED6B5BE8C}"/>
    <cellStyle name="Moneda 3 2 3 9" xfId="1764" xr:uid="{65D9B487-1D13-44C1-9852-4C70D493F5A2}"/>
    <cellStyle name="Moneda 3 2 3 9 2" xfId="5076" xr:uid="{6B5ADD14-3C9B-4C4A-94F9-0151B3C7A8FB}"/>
    <cellStyle name="Moneda 3 2 3 9 2 2" xfId="11700" xr:uid="{9BA45261-F077-42D4-95B3-10B63757132E}"/>
    <cellStyle name="Moneda 3 2 3 9 3" xfId="8388" xr:uid="{A7C4049E-3A87-4D88-A7F2-73D48085F05E}"/>
    <cellStyle name="Moneda 3 2 4" xfId="116" xr:uid="{2CFC6BBB-59A5-4A6D-8E16-B93249C29BF6}"/>
    <cellStyle name="Moneda 3 2 4 10" xfId="6740" xr:uid="{80FE5805-96F2-4488-9C50-B740C4DD0449}"/>
    <cellStyle name="Moneda 3 2 4 2" xfId="150" xr:uid="{D26B21AE-228C-4569-8B0B-FB7691069E5F}"/>
    <cellStyle name="Moneda 3 2 4 2 2" xfId="219" xr:uid="{AA570E7C-ECB3-418B-B180-252F0575804B}"/>
    <cellStyle name="Moneda 3 2 4 2 2 2" xfId="357" xr:uid="{5A9ED100-4694-4BB9-8B9A-CE7154B0A0A0}"/>
    <cellStyle name="Moneda 3 2 4 2 2 2 2" xfId="633" xr:uid="{7C23891F-30C0-4924-B812-12333EB4C0CD}"/>
    <cellStyle name="Moneda 3 2 4 2 2 2 2 2" xfId="1185" xr:uid="{8AB715EB-21C7-4D30-92C1-168028AD7C91}"/>
    <cellStyle name="Moneda 3 2 4 2 2 2 2 2 2" xfId="2841" xr:uid="{15606B16-27BD-49DB-B42F-0BAAB55F4120}"/>
    <cellStyle name="Moneda 3 2 4 2 2 2 2 2 2 2" xfId="6153" xr:uid="{97D6560E-3C84-442D-BBA2-0A65A73445FA}"/>
    <cellStyle name="Moneda 3 2 4 2 2 2 2 2 2 2 2" xfId="12777" xr:uid="{91645FB7-3FC6-4844-BF4F-A2B4E2B8C995}"/>
    <cellStyle name="Moneda 3 2 4 2 2 2 2 2 2 3" xfId="9465" xr:uid="{945466E3-111C-4B11-82F8-FCCF7701B5ED}"/>
    <cellStyle name="Moneda 3 2 4 2 2 2 2 2 3" xfId="4497" xr:uid="{7A35A536-2BC6-492C-821E-7CEF28D637F8}"/>
    <cellStyle name="Moneda 3 2 4 2 2 2 2 2 3 2" xfId="11121" xr:uid="{FA5AEE1D-688B-4A12-B11A-9E9A7786E3F4}"/>
    <cellStyle name="Moneda 3 2 4 2 2 2 2 2 4" xfId="7809" xr:uid="{280959DF-DC81-407A-B026-95417F17DA6E}"/>
    <cellStyle name="Moneda 3 2 4 2 2 2 2 3" xfId="1737" xr:uid="{7144E9B2-1647-4C8D-A2AD-45EC06174F3E}"/>
    <cellStyle name="Moneda 3 2 4 2 2 2 2 3 2" xfId="3393" xr:uid="{A298E54D-4066-4656-AED8-DC6C80394308}"/>
    <cellStyle name="Moneda 3 2 4 2 2 2 2 3 2 2" xfId="6705" xr:uid="{20366A93-7E9B-4C27-965D-9CBF4C0C04BA}"/>
    <cellStyle name="Moneda 3 2 4 2 2 2 2 3 2 2 2" xfId="13329" xr:uid="{21CDE0FA-9A7A-439C-974B-F6AFCC1C01DF}"/>
    <cellStyle name="Moneda 3 2 4 2 2 2 2 3 2 3" xfId="10017" xr:uid="{2AC918DD-F1D0-48D6-A417-22546FCCDAB3}"/>
    <cellStyle name="Moneda 3 2 4 2 2 2 2 3 3" xfId="5049" xr:uid="{60FD7024-263E-4F15-9B8B-92C6AD0BD93A}"/>
    <cellStyle name="Moneda 3 2 4 2 2 2 2 3 3 2" xfId="11673" xr:uid="{9F824BB6-DA9E-4EA7-BC47-66310C2E8F7C}"/>
    <cellStyle name="Moneda 3 2 4 2 2 2 2 3 4" xfId="8361" xr:uid="{175147DD-773A-4E22-863A-38917619720F}"/>
    <cellStyle name="Moneda 3 2 4 2 2 2 2 4" xfId="2289" xr:uid="{A1C7E827-AD88-4602-AB23-4DDC38FBF7D3}"/>
    <cellStyle name="Moneda 3 2 4 2 2 2 2 4 2" xfId="5601" xr:uid="{B59EAFC2-B559-4708-8F17-438AF97BA682}"/>
    <cellStyle name="Moneda 3 2 4 2 2 2 2 4 2 2" xfId="12225" xr:uid="{39CBD383-8976-4D71-9562-A83349E91289}"/>
    <cellStyle name="Moneda 3 2 4 2 2 2 2 4 3" xfId="8913" xr:uid="{F7217D96-6806-4B35-A537-C8304BAE4D53}"/>
    <cellStyle name="Moneda 3 2 4 2 2 2 2 5" xfId="3945" xr:uid="{F70BBD89-0274-44E4-A292-05923C2BD1C3}"/>
    <cellStyle name="Moneda 3 2 4 2 2 2 2 5 2" xfId="10569" xr:uid="{F543D88E-5BC7-4C2F-9EA0-3EE50903729A}"/>
    <cellStyle name="Moneda 3 2 4 2 2 2 2 6" xfId="7257" xr:uid="{9B657D8E-57B8-4A28-839B-D47CD1B72ED2}"/>
    <cellStyle name="Moneda 3 2 4 2 2 2 3" xfId="909" xr:uid="{2FBD9C9D-D38C-4894-9A3D-699E364BC6BD}"/>
    <cellStyle name="Moneda 3 2 4 2 2 2 3 2" xfId="2565" xr:uid="{2E23AEE2-2F01-43DB-95A7-9E2697BDBA42}"/>
    <cellStyle name="Moneda 3 2 4 2 2 2 3 2 2" xfId="5877" xr:uid="{5EB24B44-9DA4-4EB7-A771-E4D6267E4279}"/>
    <cellStyle name="Moneda 3 2 4 2 2 2 3 2 2 2" xfId="12501" xr:uid="{F6A74E3D-26B6-456B-8A45-235F2CCC9DDB}"/>
    <cellStyle name="Moneda 3 2 4 2 2 2 3 2 3" xfId="9189" xr:uid="{1985148C-46BB-4AD8-85D2-686B35C194EC}"/>
    <cellStyle name="Moneda 3 2 4 2 2 2 3 3" xfId="4221" xr:uid="{20C6A7F3-5274-4296-8E28-06AA43A87D26}"/>
    <cellStyle name="Moneda 3 2 4 2 2 2 3 3 2" xfId="10845" xr:uid="{69C3C243-C7EB-48BF-A7D0-CA822E5A1DBF}"/>
    <cellStyle name="Moneda 3 2 4 2 2 2 3 4" xfId="7533" xr:uid="{D071727A-0BAE-4741-BF93-444A5A3EC804}"/>
    <cellStyle name="Moneda 3 2 4 2 2 2 4" xfId="1461" xr:uid="{0E09653F-07E5-4908-9A26-1BD947037C10}"/>
    <cellStyle name="Moneda 3 2 4 2 2 2 4 2" xfId="3117" xr:uid="{6CAAF29C-CA53-4B56-93EA-E3133646E858}"/>
    <cellStyle name="Moneda 3 2 4 2 2 2 4 2 2" xfId="6429" xr:uid="{9DFA648F-A6BD-4852-9036-29D3D94B5FEE}"/>
    <cellStyle name="Moneda 3 2 4 2 2 2 4 2 2 2" xfId="13053" xr:uid="{1025CB92-8F12-4CE4-A41B-8286634E04ED}"/>
    <cellStyle name="Moneda 3 2 4 2 2 2 4 2 3" xfId="9741" xr:uid="{A91268C5-09E2-4F4A-ABFE-DB09B06426ED}"/>
    <cellStyle name="Moneda 3 2 4 2 2 2 4 3" xfId="4773" xr:uid="{56AE366D-4E09-4F0E-82D0-DF751B3132AB}"/>
    <cellStyle name="Moneda 3 2 4 2 2 2 4 3 2" xfId="11397" xr:uid="{FEA6FD15-80B4-4FCB-87D3-B068F66BE5C2}"/>
    <cellStyle name="Moneda 3 2 4 2 2 2 4 4" xfId="8085" xr:uid="{456C11B8-C34D-4BE6-9B66-6272FFB4EFA1}"/>
    <cellStyle name="Moneda 3 2 4 2 2 2 5" xfId="2013" xr:uid="{F3352A48-21AF-4D02-BDE9-32C0B8A466F1}"/>
    <cellStyle name="Moneda 3 2 4 2 2 2 5 2" xfId="5325" xr:uid="{EFD4149D-6F2F-4149-9E4E-9D3DE3BD24DE}"/>
    <cellStyle name="Moneda 3 2 4 2 2 2 5 2 2" xfId="11949" xr:uid="{83D494AD-7673-40D2-AEA1-943AFF92F979}"/>
    <cellStyle name="Moneda 3 2 4 2 2 2 5 3" xfId="8637" xr:uid="{57922A31-7C16-4C87-BB48-DAB042E8B04B}"/>
    <cellStyle name="Moneda 3 2 4 2 2 2 6" xfId="3669" xr:uid="{736F86CE-B347-415D-80A3-3F827CA91CC2}"/>
    <cellStyle name="Moneda 3 2 4 2 2 2 6 2" xfId="10293" xr:uid="{72BBF9CF-33E9-4D0A-AEA9-1DF842CFAF09}"/>
    <cellStyle name="Moneda 3 2 4 2 2 2 7" xfId="6981" xr:uid="{9E2A19C2-B24C-45C8-ADF7-2B71CF07AAF9}"/>
    <cellStyle name="Moneda 3 2 4 2 2 3" xfId="495" xr:uid="{F458F054-AD54-433D-A731-106911355E2B}"/>
    <cellStyle name="Moneda 3 2 4 2 2 3 2" xfId="1047" xr:uid="{8F2CE44E-7D33-4DA7-B250-7A53659258FE}"/>
    <cellStyle name="Moneda 3 2 4 2 2 3 2 2" xfId="2703" xr:uid="{DBDC7102-D281-424A-A89F-37599AACE190}"/>
    <cellStyle name="Moneda 3 2 4 2 2 3 2 2 2" xfId="6015" xr:uid="{4B02985F-E3CD-4F6F-ABEF-1B0F96071357}"/>
    <cellStyle name="Moneda 3 2 4 2 2 3 2 2 2 2" xfId="12639" xr:uid="{A19D0163-B0EA-4913-95CD-6D847DE45178}"/>
    <cellStyle name="Moneda 3 2 4 2 2 3 2 2 3" xfId="9327" xr:uid="{4E06414E-052A-48A8-A616-9F39AF71D542}"/>
    <cellStyle name="Moneda 3 2 4 2 2 3 2 3" xfId="4359" xr:uid="{5756CCBD-2491-4848-A328-FC4519E2A806}"/>
    <cellStyle name="Moneda 3 2 4 2 2 3 2 3 2" xfId="10983" xr:uid="{91E4FE41-314A-49AA-BF82-AAF9E3DEAE52}"/>
    <cellStyle name="Moneda 3 2 4 2 2 3 2 4" xfId="7671" xr:uid="{4911E2AB-3378-4179-92D4-5E1C89CB493C}"/>
    <cellStyle name="Moneda 3 2 4 2 2 3 3" xfId="1599" xr:uid="{BCF5C88F-D413-41D4-BF63-66EA8A69DB9C}"/>
    <cellStyle name="Moneda 3 2 4 2 2 3 3 2" xfId="3255" xr:uid="{D7905C24-AE49-439C-BCF4-091D00149315}"/>
    <cellStyle name="Moneda 3 2 4 2 2 3 3 2 2" xfId="6567" xr:uid="{0B202338-0C15-4CD6-B0A8-9C7A901E7C5E}"/>
    <cellStyle name="Moneda 3 2 4 2 2 3 3 2 2 2" xfId="13191" xr:uid="{D31FD831-0699-48F9-A1F0-D79B43B9BC77}"/>
    <cellStyle name="Moneda 3 2 4 2 2 3 3 2 3" xfId="9879" xr:uid="{92877454-E85E-4E41-9474-AB6C2ADC995F}"/>
    <cellStyle name="Moneda 3 2 4 2 2 3 3 3" xfId="4911" xr:uid="{BED86FF4-6BF0-4D6F-B346-FB344908D049}"/>
    <cellStyle name="Moneda 3 2 4 2 2 3 3 3 2" xfId="11535" xr:uid="{FEC26988-3109-4ECC-840C-DD90FB7D036A}"/>
    <cellStyle name="Moneda 3 2 4 2 2 3 3 4" xfId="8223" xr:uid="{091B4857-D467-4CCA-80C9-50D43262E99F}"/>
    <cellStyle name="Moneda 3 2 4 2 2 3 4" xfId="2151" xr:uid="{4D466080-7414-4CF5-B4E7-59E616C2497F}"/>
    <cellStyle name="Moneda 3 2 4 2 2 3 4 2" xfId="5463" xr:uid="{5295A1D6-4DB5-410A-8084-2D92C43A7E28}"/>
    <cellStyle name="Moneda 3 2 4 2 2 3 4 2 2" xfId="12087" xr:uid="{483A05FA-F397-42A2-8D7B-AC9D9304C122}"/>
    <cellStyle name="Moneda 3 2 4 2 2 3 4 3" xfId="8775" xr:uid="{93991662-AEAF-4E95-8962-C3C5DA79E096}"/>
    <cellStyle name="Moneda 3 2 4 2 2 3 5" xfId="3807" xr:uid="{885D2C9B-95D6-4A05-89A0-D8616E554EE9}"/>
    <cellStyle name="Moneda 3 2 4 2 2 3 5 2" xfId="10431" xr:uid="{EA553789-71C1-48F3-8236-0BC5750FC061}"/>
    <cellStyle name="Moneda 3 2 4 2 2 3 6" xfId="7119" xr:uid="{AD36E8B9-65D7-4508-A7C3-9E018EC4152C}"/>
    <cellStyle name="Moneda 3 2 4 2 2 4" xfId="771" xr:uid="{6B1B90DE-714B-4508-B665-0844E12031CC}"/>
    <cellStyle name="Moneda 3 2 4 2 2 4 2" xfId="2427" xr:uid="{56F77689-13D3-4E23-A0FB-BA7CFE715853}"/>
    <cellStyle name="Moneda 3 2 4 2 2 4 2 2" xfId="5739" xr:uid="{7D4A7400-BE00-4188-9752-CFFE13ECDE81}"/>
    <cellStyle name="Moneda 3 2 4 2 2 4 2 2 2" xfId="12363" xr:uid="{38E26664-32BC-4A48-992C-B4DBE797D57C}"/>
    <cellStyle name="Moneda 3 2 4 2 2 4 2 3" xfId="9051" xr:uid="{4952A16A-1AC6-455D-89C8-66E2F262C442}"/>
    <cellStyle name="Moneda 3 2 4 2 2 4 3" xfId="4083" xr:uid="{3509CE2E-AB83-4653-AD1C-FAB1183DE408}"/>
    <cellStyle name="Moneda 3 2 4 2 2 4 3 2" xfId="10707" xr:uid="{DAB3E952-5D17-4170-A4F1-2458B3112A98}"/>
    <cellStyle name="Moneda 3 2 4 2 2 4 4" xfId="7395" xr:uid="{B51E411F-036E-489E-BF57-AA10C56E2708}"/>
    <cellStyle name="Moneda 3 2 4 2 2 5" xfId="1323" xr:uid="{472EFC77-03DC-4167-8590-F34467B7C80A}"/>
    <cellStyle name="Moneda 3 2 4 2 2 5 2" xfId="2979" xr:uid="{516C4461-68B0-4225-8F28-C1B635E9C981}"/>
    <cellStyle name="Moneda 3 2 4 2 2 5 2 2" xfId="6291" xr:uid="{D1CE10D6-E91A-4A6A-88DC-87F8559E9A60}"/>
    <cellStyle name="Moneda 3 2 4 2 2 5 2 2 2" xfId="12915" xr:uid="{6B023C46-BD7A-4C38-A92A-AE4DED6C44B4}"/>
    <cellStyle name="Moneda 3 2 4 2 2 5 2 3" xfId="9603" xr:uid="{6123A619-FF7C-44D7-9D73-93E709D9B4BA}"/>
    <cellStyle name="Moneda 3 2 4 2 2 5 3" xfId="4635" xr:uid="{9B478243-0016-4BF0-9593-E6E4CCB5A543}"/>
    <cellStyle name="Moneda 3 2 4 2 2 5 3 2" xfId="11259" xr:uid="{B177E0D4-9D96-47B5-ABDF-B74BB5367D6B}"/>
    <cellStyle name="Moneda 3 2 4 2 2 5 4" xfId="7947" xr:uid="{DEF7E103-BC5C-4EE8-96E6-F0B01B304642}"/>
    <cellStyle name="Moneda 3 2 4 2 2 6" xfId="1875" xr:uid="{5C18210A-6DF3-43CF-BBB7-0FC03A4E029E}"/>
    <cellStyle name="Moneda 3 2 4 2 2 6 2" xfId="5187" xr:uid="{293BB57C-AF25-4A44-AF1F-FC1CA1F64292}"/>
    <cellStyle name="Moneda 3 2 4 2 2 6 2 2" xfId="11811" xr:uid="{A91C8224-D4C5-49DE-9C3C-6B0FFC8AE08A}"/>
    <cellStyle name="Moneda 3 2 4 2 2 6 3" xfId="8499" xr:uid="{3BC34B03-4BA7-49DE-8100-8E196C3321BF}"/>
    <cellStyle name="Moneda 3 2 4 2 2 7" xfId="3531" xr:uid="{1EE3E923-B202-4477-A69B-B6C72F90DA22}"/>
    <cellStyle name="Moneda 3 2 4 2 2 7 2" xfId="10155" xr:uid="{1447199E-0716-4522-BB80-22653B25A197}"/>
    <cellStyle name="Moneda 3 2 4 2 2 8" xfId="6843" xr:uid="{FC7D37BA-156D-4E17-99B9-45D481DAC59F}"/>
    <cellStyle name="Moneda 3 2 4 2 3" xfId="288" xr:uid="{43687A4A-7BD5-48EB-95A6-A661B98391F6}"/>
    <cellStyle name="Moneda 3 2 4 2 3 2" xfId="564" xr:uid="{EAFC12FF-A68D-4CB1-9375-327CCE20F906}"/>
    <cellStyle name="Moneda 3 2 4 2 3 2 2" xfId="1116" xr:uid="{F5D710E3-0076-40C6-84F5-EA84D79DBB02}"/>
    <cellStyle name="Moneda 3 2 4 2 3 2 2 2" xfId="2772" xr:uid="{924AC86C-FFFD-42B2-95F7-3803D74F2FC0}"/>
    <cellStyle name="Moneda 3 2 4 2 3 2 2 2 2" xfId="6084" xr:uid="{F17ACA72-498C-40FA-B09E-0EB50CFFA206}"/>
    <cellStyle name="Moneda 3 2 4 2 3 2 2 2 2 2" xfId="12708" xr:uid="{2C51AC27-BDF7-4D29-A97F-A8FB31696703}"/>
    <cellStyle name="Moneda 3 2 4 2 3 2 2 2 3" xfId="9396" xr:uid="{C510CAD8-BCF7-4E11-B208-2AC41B7F677C}"/>
    <cellStyle name="Moneda 3 2 4 2 3 2 2 3" xfId="4428" xr:uid="{142F7090-B2E6-452D-B2B8-AD12A75BF499}"/>
    <cellStyle name="Moneda 3 2 4 2 3 2 2 3 2" xfId="11052" xr:uid="{0EC792F4-66E0-46D5-A3BA-88FBFA961341}"/>
    <cellStyle name="Moneda 3 2 4 2 3 2 2 4" xfId="7740" xr:uid="{55EB26EC-A85F-4FE5-8C94-E294A2B80A95}"/>
    <cellStyle name="Moneda 3 2 4 2 3 2 3" xfId="1668" xr:uid="{98A97A45-41C7-43E0-B6D6-69DA5F0BABB6}"/>
    <cellStyle name="Moneda 3 2 4 2 3 2 3 2" xfId="3324" xr:uid="{75BF2D1C-5718-416A-B639-4FDBB5421CE9}"/>
    <cellStyle name="Moneda 3 2 4 2 3 2 3 2 2" xfId="6636" xr:uid="{5E0B1583-9F54-4CC0-81A6-0ACF6AEB678F}"/>
    <cellStyle name="Moneda 3 2 4 2 3 2 3 2 2 2" xfId="13260" xr:uid="{D1FC220B-9138-4064-84A7-F58FF70438EB}"/>
    <cellStyle name="Moneda 3 2 4 2 3 2 3 2 3" xfId="9948" xr:uid="{8C4136A8-2AF4-4439-ADA4-C10FD465AB7D}"/>
    <cellStyle name="Moneda 3 2 4 2 3 2 3 3" xfId="4980" xr:uid="{D094D872-0682-4ED6-A693-70C0FA485305}"/>
    <cellStyle name="Moneda 3 2 4 2 3 2 3 3 2" xfId="11604" xr:uid="{693EDEA1-EB66-4E8D-8FDB-E371DD999EDF}"/>
    <cellStyle name="Moneda 3 2 4 2 3 2 3 4" xfId="8292" xr:uid="{CF58FE6B-DCE7-495E-8A8D-EB6630631926}"/>
    <cellStyle name="Moneda 3 2 4 2 3 2 4" xfId="2220" xr:uid="{1675DB31-635C-400F-A26D-D9B365BA387E}"/>
    <cellStyle name="Moneda 3 2 4 2 3 2 4 2" xfId="5532" xr:uid="{37CB157F-FCB5-4525-8666-1AE95892EB66}"/>
    <cellStyle name="Moneda 3 2 4 2 3 2 4 2 2" xfId="12156" xr:uid="{E3286DB6-266C-4E04-8E85-31A8912EEC89}"/>
    <cellStyle name="Moneda 3 2 4 2 3 2 4 3" xfId="8844" xr:uid="{EF899BD3-5E33-47C8-9ECF-C92F7FB0C55F}"/>
    <cellStyle name="Moneda 3 2 4 2 3 2 5" xfId="3876" xr:uid="{1525C2E2-FD8B-453F-88E1-D408AE42CFDA}"/>
    <cellStyle name="Moneda 3 2 4 2 3 2 5 2" xfId="10500" xr:uid="{4AF53BE8-F287-40E8-97FB-F943D12D7A30}"/>
    <cellStyle name="Moneda 3 2 4 2 3 2 6" xfId="7188" xr:uid="{7A461C69-F875-4B8B-B626-7BAF8E73FACD}"/>
    <cellStyle name="Moneda 3 2 4 2 3 3" xfId="840" xr:uid="{B4F21017-1306-452A-86DD-17476300F459}"/>
    <cellStyle name="Moneda 3 2 4 2 3 3 2" xfId="2496" xr:uid="{A36D995A-9E2B-4D04-A6F0-220A9F905B44}"/>
    <cellStyle name="Moneda 3 2 4 2 3 3 2 2" xfId="5808" xr:uid="{8BF208E3-9CC7-4224-9D16-BE97397CCE48}"/>
    <cellStyle name="Moneda 3 2 4 2 3 3 2 2 2" xfId="12432" xr:uid="{029A37DE-FD55-47DA-813C-6DA309F0C128}"/>
    <cellStyle name="Moneda 3 2 4 2 3 3 2 3" xfId="9120" xr:uid="{8B2C5069-8D64-4256-B92A-5021163202EB}"/>
    <cellStyle name="Moneda 3 2 4 2 3 3 3" xfId="4152" xr:uid="{8BE60365-6113-461F-9DC1-C36B5FF4E8D6}"/>
    <cellStyle name="Moneda 3 2 4 2 3 3 3 2" xfId="10776" xr:uid="{278B95DB-403E-453D-B0D2-9A21457D5629}"/>
    <cellStyle name="Moneda 3 2 4 2 3 3 4" xfId="7464" xr:uid="{7404A273-0AB3-40C8-B343-A1204E256445}"/>
    <cellStyle name="Moneda 3 2 4 2 3 4" xfId="1392" xr:uid="{B442E376-3A33-486E-B0C9-E6AF057CD04B}"/>
    <cellStyle name="Moneda 3 2 4 2 3 4 2" xfId="3048" xr:uid="{A4988608-F5C1-403E-BD9E-A7A5545E7F22}"/>
    <cellStyle name="Moneda 3 2 4 2 3 4 2 2" xfId="6360" xr:uid="{C1CCCB4F-5EAF-43CF-93D1-E61E186B959C}"/>
    <cellStyle name="Moneda 3 2 4 2 3 4 2 2 2" xfId="12984" xr:uid="{6C059AA6-3D46-4BEF-9D80-AA9C6C1BC1DF}"/>
    <cellStyle name="Moneda 3 2 4 2 3 4 2 3" xfId="9672" xr:uid="{72EA431D-19C4-4EC0-8455-BC885EB8FBA8}"/>
    <cellStyle name="Moneda 3 2 4 2 3 4 3" xfId="4704" xr:uid="{748DAB96-CDDB-4817-A2E9-1E6DC841E5D3}"/>
    <cellStyle name="Moneda 3 2 4 2 3 4 3 2" xfId="11328" xr:uid="{E4A3F112-C66F-43EF-9F8F-3AEA479B434A}"/>
    <cellStyle name="Moneda 3 2 4 2 3 4 4" xfId="8016" xr:uid="{5CAFE662-CEBF-4A8B-B357-BE90E11300B8}"/>
    <cellStyle name="Moneda 3 2 4 2 3 5" xfId="1944" xr:uid="{5366FCBB-9E73-4A6E-A136-12ABFA49F33E}"/>
    <cellStyle name="Moneda 3 2 4 2 3 5 2" xfId="5256" xr:uid="{E5598A3B-412F-4CE4-B7AE-14905EE45D71}"/>
    <cellStyle name="Moneda 3 2 4 2 3 5 2 2" xfId="11880" xr:uid="{2BD48269-21AB-45BF-A038-D77AD7E11DCA}"/>
    <cellStyle name="Moneda 3 2 4 2 3 5 3" xfId="8568" xr:uid="{407B1DD2-A7C5-41FF-A0DE-FF10F7344B66}"/>
    <cellStyle name="Moneda 3 2 4 2 3 6" xfId="3600" xr:uid="{86C40658-A408-4A80-93E0-EAE9FDCCE168}"/>
    <cellStyle name="Moneda 3 2 4 2 3 6 2" xfId="10224" xr:uid="{EDA37031-42B9-4169-BF2A-AE9515968F41}"/>
    <cellStyle name="Moneda 3 2 4 2 3 7" xfId="6912" xr:uid="{5B7583FF-4AEB-4B3D-8C9F-6F85BC1F20D2}"/>
    <cellStyle name="Moneda 3 2 4 2 4" xfId="426" xr:uid="{FE1D60A5-D0C1-49EF-A650-22A4468E0C23}"/>
    <cellStyle name="Moneda 3 2 4 2 4 2" xfId="978" xr:uid="{41815A1D-D884-4DCC-A8B0-6E0B3FDC8733}"/>
    <cellStyle name="Moneda 3 2 4 2 4 2 2" xfId="2634" xr:uid="{84BE58CF-2855-42A4-A02A-D85C5F50EBE4}"/>
    <cellStyle name="Moneda 3 2 4 2 4 2 2 2" xfId="5946" xr:uid="{A516AAE6-8747-4FE9-8ED4-79A641CED81D}"/>
    <cellStyle name="Moneda 3 2 4 2 4 2 2 2 2" xfId="12570" xr:uid="{09399479-1B3B-4A5E-9698-FD25E8AB7287}"/>
    <cellStyle name="Moneda 3 2 4 2 4 2 2 3" xfId="9258" xr:uid="{B4FDFFDD-7036-41A7-8A5E-C00D03A39605}"/>
    <cellStyle name="Moneda 3 2 4 2 4 2 3" xfId="4290" xr:uid="{E2B27206-C5F4-4538-9048-69C1FC96458A}"/>
    <cellStyle name="Moneda 3 2 4 2 4 2 3 2" xfId="10914" xr:uid="{38CC9535-E4EB-4B26-ABC8-1389A988EE54}"/>
    <cellStyle name="Moneda 3 2 4 2 4 2 4" xfId="7602" xr:uid="{B64B9DDC-7901-482E-BBB8-5FBEB0E018EE}"/>
    <cellStyle name="Moneda 3 2 4 2 4 3" xfId="1530" xr:uid="{FDA232E4-5701-4985-91DC-EBBAC97F9B7B}"/>
    <cellStyle name="Moneda 3 2 4 2 4 3 2" xfId="3186" xr:uid="{BC6FC41D-3D4A-4850-89CD-D1D015239D56}"/>
    <cellStyle name="Moneda 3 2 4 2 4 3 2 2" xfId="6498" xr:uid="{D83F25C2-43C1-4E20-9E02-2B3B7E63A60B}"/>
    <cellStyle name="Moneda 3 2 4 2 4 3 2 2 2" xfId="13122" xr:uid="{B5A387F0-CBA1-4CCA-B367-B7D671C5B11B}"/>
    <cellStyle name="Moneda 3 2 4 2 4 3 2 3" xfId="9810" xr:uid="{9BE9BABA-EB65-47DF-9B17-3F7CCDBCE123}"/>
    <cellStyle name="Moneda 3 2 4 2 4 3 3" xfId="4842" xr:uid="{762C2BEB-9BDC-4DCC-AB8A-7999B30D994A}"/>
    <cellStyle name="Moneda 3 2 4 2 4 3 3 2" xfId="11466" xr:uid="{A2A2016E-03DF-426B-AE48-C9D85A03BD41}"/>
    <cellStyle name="Moneda 3 2 4 2 4 3 4" xfId="8154" xr:uid="{9E2798C2-669F-4301-89F8-A388D3060A3F}"/>
    <cellStyle name="Moneda 3 2 4 2 4 4" xfId="2082" xr:uid="{49CDFE2B-5E49-49C4-BB3D-ADAAD937AE7D}"/>
    <cellStyle name="Moneda 3 2 4 2 4 4 2" xfId="5394" xr:uid="{D6AB7F1E-BEBB-48DE-8A1A-F561BF1987ED}"/>
    <cellStyle name="Moneda 3 2 4 2 4 4 2 2" xfId="12018" xr:uid="{969EB1D9-CCF7-4264-966B-1F19D66B26A8}"/>
    <cellStyle name="Moneda 3 2 4 2 4 4 3" xfId="8706" xr:uid="{FDDF4999-ECA3-4D07-884F-404112A39491}"/>
    <cellStyle name="Moneda 3 2 4 2 4 5" xfId="3738" xr:uid="{BA750911-3970-4CE2-839B-41C0E52AF11A}"/>
    <cellStyle name="Moneda 3 2 4 2 4 5 2" xfId="10362" xr:uid="{17163F5B-4D8B-42FA-B026-61FE5A1D833A}"/>
    <cellStyle name="Moneda 3 2 4 2 4 6" xfId="7050" xr:uid="{11FB01E0-DE52-439E-A925-36D59D3E98C6}"/>
    <cellStyle name="Moneda 3 2 4 2 5" xfId="702" xr:uid="{FAC77F11-415E-4872-964F-4F0931BB664C}"/>
    <cellStyle name="Moneda 3 2 4 2 5 2" xfId="2358" xr:uid="{FE478E7E-D066-4C08-9179-F3EA4AA833A0}"/>
    <cellStyle name="Moneda 3 2 4 2 5 2 2" xfId="5670" xr:uid="{D32E337E-21C1-43F0-B3BB-26F669ADD7D6}"/>
    <cellStyle name="Moneda 3 2 4 2 5 2 2 2" xfId="12294" xr:uid="{ABCF3190-3D3A-4476-8E4C-8AC059644DDB}"/>
    <cellStyle name="Moneda 3 2 4 2 5 2 3" xfId="8982" xr:uid="{588FA5B3-8204-4819-833E-3EDFECA9A4E7}"/>
    <cellStyle name="Moneda 3 2 4 2 5 3" xfId="4014" xr:uid="{CF2D6107-40DF-4E17-9B9E-F4EACA649112}"/>
    <cellStyle name="Moneda 3 2 4 2 5 3 2" xfId="10638" xr:uid="{B5B85009-BE48-4EE6-A9ED-7F5038FD8A1F}"/>
    <cellStyle name="Moneda 3 2 4 2 5 4" xfId="7326" xr:uid="{3C043A30-E1D9-4406-AF75-FDCF01F3A4C0}"/>
    <cellStyle name="Moneda 3 2 4 2 6" xfId="1254" xr:uid="{85C0AC81-188D-4305-9587-5F018C5A1755}"/>
    <cellStyle name="Moneda 3 2 4 2 6 2" xfId="2910" xr:uid="{5C21FD50-4A11-4AF8-A805-C094C9EE42FB}"/>
    <cellStyle name="Moneda 3 2 4 2 6 2 2" xfId="6222" xr:uid="{C3E5128B-CB21-4F9D-9F4D-FD2FA6098E67}"/>
    <cellStyle name="Moneda 3 2 4 2 6 2 2 2" xfId="12846" xr:uid="{65B09640-33AE-4264-B215-1341E0BC5FD6}"/>
    <cellStyle name="Moneda 3 2 4 2 6 2 3" xfId="9534" xr:uid="{811DA8AB-BB10-4315-9F37-0E5343672700}"/>
    <cellStyle name="Moneda 3 2 4 2 6 3" xfId="4566" xr:uid="{1104616F-DF0B-45DB-9AC8-646E32EEDDAB}"/>
    <cellStyle name="Moneda 3 2 4 2 6 3 2" xfId="11190" xr:uid="{D94C87C5-BCE5-40B7-A530-A9F937580F53}"/>
    <cellStyle name="Moneda 3 2 4 2 6 4" xfId="7878" xr:uid="{2F2F15A4-C3FC-41F4-9321-8944D3083655}"/>
    <cellStyle name="Moneda 3 2 4 2 7" xfId="1806" xr:uid="{9954F166-BAC7-4DD0-94B1-D32DDA03832B}"/>
    <cellStyle name="Moneda 3 2 4 2 7 2" xfId="5118" xr:uid="{ACBAB586-0943-41BF-B012-D49BA77FA078}"/>
    <cellStyle name="Moneda 3 2 4 2 7 2 2" xfId="11742" xr:uid="{1E5B502E-0FDF-461C-B575-610BA8C2EEC9}"/>
    <cellStyle name="Moneda 3 2 4 2 7 3" xfId="8430" xr:uid="{589588F5-AF52-4330-B818-57E0799D061D}"/>
    <cellStyle name="Moneda 3 2 4 2 8" xfId="3462" xr:uid="{74E77ACD-C3C8-4ADC-A927-975E26DB97D9}"/>
    <cellStyle name="Moneda 3 2 4 2 8 2" xfId="10086" xr:uid="{B06E055E-B9CA-4C4F-9D30-39E2E1BBC9B6}"/>
    <cellStyle name="Moneda 3 2 4 2 9" xfId="6774" xr:uid="{852C7624-C0AC-4491-B442-0EEF477EEB93}"/>
    <cellStyle name="Moneda 3 2 4 3" xfId="185" xr:uid="{801A8400-A407-4249-A6AB-0C2925FDB69D}"/>
    <cellStyle name="Moneda 3 2 4 3 2" xfId="323" xr:uid="{55B24194-0390-48E4-87DB-32DE65D9CFB9}"/>
    <cellStyle name="Moneda 3 2 4 3 2 2" xfId="599" xr:uid="{01191458-F3F3-4CF6-8F45-F1A860B672C1}"/>
    <cellStyle name="Moneda 3 2 4 3 2 2 2" xfId="1151" xr:uid="{94CCBCB1-A383-4F09-A8E5-28FACECC6044}"/>
    <cellStyle name="Moneda 3 2 4 3 2 2 2 2" xfId="2807" xr:uid="{9F0988F5-A689-4A36-AF4C-7C56EC28824F}"/>
    <cellStyle name="Moneda 3 2 4 3 2 2 2 2 2" xfId="6119" xr:uid="{124CFEE0-2774-4707-AD27-15E478A3E9B6}"/>
    <cellStyle name="Moneda 3 2 4 3 2 2 2 2 2 2" xfId="12743" xr:uid="{DEFB5AEA-5609-437F-BE91-742FEF853FB3}"/>
    <cellStyle name="Moneda 3 2 4 3 2 2 2 2 3" xfId="9431" xr:uid="{CA9DA4D6-2708-4420-A945-9AE7AF4509EF}"/>
    <cellStyle name="Moneda 3 2 4 3 2 2 2 3" xfId="4463" xr:uid="{76F21558-A2EA-469E-A05C-B8142E7FFB31}"/>
    <cellStyle name="Moneda 3 2 4 3 2 2 2 3 2" xfId="11087" xr:uid="{EC01F91E-A0A6-4F14-8324-673492AE52BC}"/>
    <cellStyle name="Moneda 3 2 4 3 2 2 2 4" xfId="7775" xr:uid="{9D160A0E-9421-4183-B88C-5BA5A9AE474A}"/>
    <cellStyle name="Moneda 3 2 4 3 2 2 3" xfId="1703" xr:uid="{FC25AB8B-6E69-47A8-9B1C-F7ADB4F1179F}"/>
    <cellStyle name="Moneda 3 2 4 3 2 2 3 2" xfId="3359" xr:uid="{902F3005-8401-4A6F-8DD0-58BC2942C172}"/>
    <cellStyle name="Moneda 3 2 4 3 2 2 3 2 2" xfId="6671" xr:uid="{A83103F4-AF73-4055-83C8-7E0CC4E19070}"/>
    <cellStyle name="Moneda 3 2 4 3 2 2 3 2 2 2" xfId="13295" xr:uid="{733B361C-CFB3-49D3-B6B2-308989CDE2E7}"/>
    <cellStyle name="Moneda 3 2 4 3 2 2 3 2 3" xfId="9983" xr:uid="{FAB1319B-79BE-4250-85DB-FCE3E67345D7}"/>
    <cellStyle name="Moneda 3 2 4 3 2 2 3 3" xfId="5015" xr:uid="{17FB521C-F9D4-4A1D-8FC3-53AC6341E17A}"/>
    <cellStyle name="Moneda 3 2 4 3 2 2 3 3 2" xfId="11639" xr:uid="{62DE3BA2-8E21-4720-B00C-4A078B8CDA79}"/>
    <cellStyle name="Moneda 3 2 4 3 2 2 3 4" xfId="8327" xr:uid="{326D8858-B120-4DBA-B287-2FCA47D0EB14}"/>
    <cellStyle name="Moneda 3 2 4 3 2 2 4" xfId="2255" xr:uid="{D60D5A81-B75D-41F0-AEF5-74AE193AF48F}"/>
    <cellStyle name="Moneda 3 2 4 3 2 2 4 2" xfId="5567" xr:uid="{51FE3A4F-9F9B-4D33-BEB8-E6A242EF49FB}"/>
    <cellStyle name="Moneda 3 2 4 3 2 2 4 2 2" xfId="12191" xr:uid="{53374FE1-072C-401B-802C-E5D04FFB9F38}"/>
    <cellStyle name="Moneda 3 2 4 3 2 2 4 3" xfId="8879" xr:uid="{1D46FEB6-57BA-48B0-9027-2B8B49035FAD}"/>
    <cellStyle name="Moneda 3 2 4 3 2 2 5" xfId="3911" xr:uid="{23BA3DEF-A633-40BF-AE84-07DE6076910B}"/>
    <cellStyle name="Moneda 3 2 4 3 2 2 5 2" xfId="10535" xr:uid="{479F5F4D-593A-40A8-A41B-4090193E9AA9}"/>
    <cellStyle name="Moneda 3 2 4 3 2 2 6" xfId="7223" xr:uid="{A86E4891-50AB-4B98-A9D3-CDB7AB2CC0BC}"/>
    <cellStyle name="Moneda 3 2 4 3 2 3" xfId="875" xr:uid="{92D637B3-595A-4C65-9567-20D6618335C7}"/>
    <cellStyle name="Moneda 3 2 4 3 2 3 2" xfId="2531" xr:uid="{5BF2C4E4-0AC9-4F3B-9517-D9C8322BB060}"/>
    <cellStyle name="Moneda 3 2 4 3 2 3 2 2" xfId="5843" xr:uid="{A91ECFE5-996A-44E9-868B-5E30B4646B6F}"/>
    <cellStyle name="Moneda 3 2 4 3 2 3 2 2 2" xfId="12467" xr:uid="{29FC6167-BB2E-4F8D-B2F3-B7D646ECC9CD}"/>
    <cellStyle name="Moneda 3 2 4 3 2 3 2 3" xfId="9155" xr:uid="{997A11D4-0F25-4610-9C5B-0D6B4381E612}"/>
    <cellStyle name="Moneda 3 2 4 3 2 3 3" xfId="4187" xr:uid="{E5838317-E5CE-43C6-8377-2E705BB237F9}"/>
    <cellStyle name="Moneda 3 2 4 3 2 3 3 2" xfId="10811" xr:uid="{8EA13D16-E7AB-4614-96BB-4A0C515AB444}"/>
    <cellStyle name="Moneda 3 2 4 3 2 3 4" xfId="7499" xr:uid="{3719CF2F-2E0B-4442-9873-9B4D06DB4B54}"/>
    <cellStyle name="Moneda 3 2 4 3 2 4" xfId="1427" xr:uid="{DB9C178B-0517-4305-9DD2-FACA1ED81AE2}"/>
    <cellStyle name="Moneda 3 2 4 3 2 4 2" xfId="3083" xr:uid="{CBC2E083-F6CE-4712-B79A-1FF36E2D1643}"/>
    <cellStyle name="Moneda 3 2 4 3 2 4 2 2" xfId="6395" xr:uid="{6CB0CF9D-59DF-4CA5-BD80-46AA3B505A80}"/>
    <cellStyle name="Moneda 3 2 4 3 2 4 2 2 2" xfId="13019" xr:uid="{3AD55BF6-E6FA-4703-9131-3FCE2FF05C41}"/>
    <cellStyle name="Moneda 3 2 4 3 2 4 2 3" xfId="9707" xr:uid="{51F18317-10C0-4BB9-9584-935F3B7417F7}"/>
    <cellStyle name="Moneda 3 2 4 3 2 4 3" xfId="4739" xr:uid="{40B929DC-D2A5-49E0-B9E3-8058B33BBC0E}"/>
    <cellStyle name="Moneda 3 2 4 3 2 4 3 2" xfId="11363" xr:uid="{F9B35EBC-9ACC-4D6B-8F26-9C57F5DB3B56}"/>
    <cellStyle name="Moneda 3 2 4 3 2 4 4" xfId="8051" xr:uid="{1C75A45A-5079-4F87-BF73-A37D477DDED6}"/>
    <cellStyle name="Moneda 3 2 4 3 2 5" xfId="1979" xr:uid="{1E490BCB-8E15-45EF-A3FC-9D9EA12FEF07}"/>
    <cellStyle name="Moneda 3 2 4 3 2 5 2" xfId="5291" xr:uid="{CDC3CEF4-0540-48AE-9E35-1F87237979A9}"/>
    <cellStyle name="Moneda 3 2 4 3 2 5 2 2" xfId="11915" xr:uid="{9C76C3B3-502C-4C99-99AD-3563CA28E8C6}"/>
    <cellStyle name="Moneda 3 2 4 3 2 5 3" xfId="8603" xr:uid="{94319010-FECC-4F61-882F-F3147C9D8757}"/>
    <cellStyle name="Moneda 3 2 4 3 2 6" xfId="3635" xr:uid="{FAC077D6-E990-4950-8908-E1C02DE8AF0D}"/>
    <cellStyle name="Moneda 3 2 4 3 2 6 2" xfId="10259" xr:uid="{DF5699D3-D8CE-421D-86A0-31658F757756}"/>
    <cellStyle name="Moneda 3 2 4 3 2 7" xfId="6947" xr:uid="{AEDA71E2-D556-452D-B0C6-86D2AEE61763}"/>
    <cellStyle name="Moneda 3 2 4 3 3" xfId="461" xr:uid="{236546ED-25F3-4E8A-B933-F08FD73F4F20}"/>
    <cellStyle name="Moneda 3 2 4 3 3 2" xfId="1013" xr:uid="{67D37F92-B46A-4889-AE15-AEB40FC57079}"/>
    <cellStyle name="Moneda 3 2 4 3 3 2 2" xfId="2669" xr:uid="{6BF18F8E-9618-4AE1-B2F2-B8B252962BFE}"/>
    <cellStyle name="Moneda 3 2 4 3 3 2 2 2" xfId="5981" xr:uid="{2BAE5E7F-2F0F-407C-9E15-FE4C49B5F777}"/>
    <cellStyle name="Moneda 3 2 4 3 3 2 2 2 2" xfId="12605" xr:uid="{A31F202A-FDF6-490F-9D71-024153C4E3DA}"/>
    <cellStyle name="Moneda 3 2 4 3 3 2 2 3" xfId="9293" xr:uid="{876B321D-18EC-4EFD-8C8C-4E8B2D20BD0D}"/>
    <cellStyle name="Moneda 3 2 4 3 3 2 3" xfId="4325" xr:uid="{3BF0451E-0532-4210-846B-41F498CC3A95}"/>
    <cellStyle name="Moneda 3 2 4 3 3 2 3 2" xfId="10949" xr:uid="{56A9717F-D4C9-4D24-84B7-A2191A54F703}"/>
    <cellStyle name="Moneda 3 2 4 3 3 2 4" xfId="7637" xr:uid="{8092229F-72F2-4FB7-90D2-BC246813237F}"/>
    <cellStyle name="Moneda 3 2 4 3 3 3" xfId="1565" xr:uid="{3400F69F-7738-45B5-8FA7-9FF067D69B83}"/>
    <cellStyle name="Moneda 3 2 4 3 3 3 2" xfId="3221" xr:uid="{A38E45D1-F2B8-45E0-915D-6D9114E8D787}"/>
    <cellStyle name="Moneda 3 2 4 3 3 3 2 2" xfId="6533" xr:uid="{AC6EEB65-A9C1-451F-A043-E3B6DDFCFA21}"/>
    <cellStyle name="Moneda 3 2 4 3 3 3 2 2 2" xfId="13157" xr:uid="{472A62D7-37E8-48D1-8199-C92ADA0F3B3B}"/>
    <cellStyle name="Moneda 3 2 4 3 3 3 2 3" xfId="9845" xr:uid="{E64280CE-1844-4D8A-B374-47CF7DB4DE64}"/>
    <cellStyle name="Moneda 3 2 4 3 3 3 3" xfId="4877" xr:uid="{DF06F92C-F8E1-4AE4-AB23-4427F00491A4}"/>
    <cellStyle name="Moneda 3 2 4 3 3 3 3 2" xfId="11501" xr:uid="{F758A3C4-C603-47C6-B9C9-BF787B15A280}"/>
    <cellStyle name="Moneda 3 2 4 3 3 3 4" xfId="8189" xr:uid="{54E1233D-39BC-4587-943C-5E64B59085E0}"/>
    <cellStyle name="Moneda 3 2 4 3 3 4" xfId="2117" xr:uid="{D8ECD2D8-5D37-48F8-A1BE-698B503D1CD8}"/>
    <cellStyle name="Moneda 3 2 4 3 3 4 2" xfId="5429" xr:uid="{69C8E127-48C3-4568-B6FA-C41EB2924985}"/>
    <cellStyle name="Moneda 3 2 4 3 3 4 2 2" xfId="12053" xr:uid="{DE5A53CA-6485-4DF1-94A6-29686F71356D}"/>
    <cellStyle name="Moneda 3 2 4 3 3 4 3" xfId="8741" xr:uid="{A5B3F4C8-3896-4361-B428-3E1B386E5540}"/>
    <cellStyle name="Moneda 3 2 4 3 3 5" xfId="3773" xr:uid="{E036F0E0-5F7F-4986-9F96-771E1DA0A81C}"/>
    <cellStyle name="Moneda 3 2 4 3 3 5 2" xfId="10397" xr:uid="{08D1BFE2-F771-44A9-85A3-C024757BC9F3}"/>
    <cellStyle name="Moneda 3 2 4 3 3 6" xfId="7085" xr:uid="{B15DEBD3-0FE1-4C1C-A5DB-8FA8F708968C}"/>
    <cellStyle name="Moneda 3 2 4 3 4" xfId="737" xr:uid="{F5EC7081-68F0-4A5E-A6B4-1F60C2C197BD}"/>
    <cellStyle name="Moneda 3 2 4 3 4 2" xfId="2393" xr:uid="{CA1606EC-91DC-40DF-8D66-82ABD1E1F239}"/>
    <cellStyle name="Moneda 3 2 4 3 4 2 2" xfId="5705" xr:uid="{3CDF88C5-4271-4FBC-88C1-2F140DDFB9A4}"/>
    <cellStyle name="Moneda 3 2 4 3 4 2 2 2" xfId="12329" xr:uid="{A56FDB9D-E8C9-4218-B1EF-C85BB27D6ACD}"/>
    <cellStyle name="Moneda 3 2 4 3 4 2 3" xfId="9017" xr:uid="{D6C861F8-270F-40DE-8DB9-07FB0644D722}"/>
    <cellStyle name="Moneda 3 2 4 3 4 3" xfId="4049" xr:uid="{FEF1E380-DB73-4A02-8EFB-A601DAACD15D}"/>
    <cellStyle name="Moneda 3 2 4 3 4 3 2" xfId="10673" xr:uid="{FCF33924-F0E8-44E7-BB75-CAE228D135F8}"/>
    <cellStyle name="Moneda 3 2 4 3 4 4" xfId="7361" xr:uid="{B1074D02-834A-46C2-B8DC-2D41FFCC5D5C}"/>
    <cellStyle name="Moneda 3 2 4 3 5" xfId="1289" xr:uid="{128AE201-F126-43B1-ABF5-79E9643FA272}"/>
    <cellStyle name="Moneda 3 2 4 3 5 2" xfId="2945" xr:uid="{C5A70028-48CD-4866-88C3-760BD01A5872}"/>
    <cellStyle name="Moneda 3 2 4 3 5 2 2" xfId="6257" xr:uid="{F4265D1C-1223-48F7-8A95-4B3BAF1D4225}"/>
    <cellStyle name="Moneda 3 2 4 3 5 2 2 2" xfId="12881" xr:uid="{9538CA2B-00CF-4BF2-87D7-3FFABE2C2E7A}"/>
    <cellStyle name="Moneda 3 2 4 3 5 2 3" xfId="9569" xr:uid="{B23A04A0-50EB-4AA4-BEE7-BEF3A4C8E021}"/>
    <cellStyle name="Moneda 3 2 4 3 5 3" xfId="4601" xr:uid="{B9EA2B7E-1585-4E35-8F81-66EB3BDB7DF6}"/>
    <cellStyle name="Moneda 3 2 4 3 5 3 2" xfId="11225" xr:uid="{B52A6C4F-C7F2-4A5C-B138-3E939CCE18D1}"/>
    <cellStyle name="Moneda 3 2 4 3 5 4" xfId="7913" xr:uid="{4E30F376-9BAA-47BB-8BD9-9E9703354698}"/>
    <cellStyle name="Moneda 3 2 4 3 6" xfId="1841" xr:uid="{B4777E89-AE69-48FE-BEA9-F02E1D4A2B57}"/>
    <cellStyle name="Moneda 3 2 4 3 6 2" xfId="5153" xr:uid="{E20791B8-4527-490C-9919-B76820B8F91B}"/>
    <cellStyle name="Moneda 3 2 4 3 6 2 2" xfId="11777" xr:uid="{297A8D2A-46CE-4C68-87F5-30BF7F0E7E54}"/>
    <cellStyle name="Moneda 3 2 4 3 6 3" xfId="8465" xr:uid="{2E9404F1-7507-49BF-AA01-DD2EC51F4034}"/>
    <cellStyle name="Moneda 3 2 4 3 7" xfId="3497" xr:uid="{E8D7579C-62CE-4F4D-983A-4E6D57DD2BEF}"/>
    <cellStyle name="Moneda 3 2 4 3 7 2" xfId="10121" xr:uid="{8BB62014-315F-4217-80FC-B1B875FB0AE8}"/>
    <cellStyle name="Moneda 3 2 4 3 8" xfId="6809" xr:uid="{8F7A5A1F-BBB1-486F-9C87-232F9D39BC97}"/>
    <cellStyle name="Moneda 3 2 4 4" xfId="254" xr:uid="{650EBD4A-DB3F-425B-8A91-EC79CFA54B6D}"/>
    <cellStyle name="Moneda 3 2 4 4 2" xfId="530" xr:uid="{4A444DC0-4762-43D2-90A6-A7775ACAC584}"/>
    <cellStyle name="Moneda 3 2 4 4 2 2" xfId="1082" xr:uid="{F8FD95FF-4C44-4020-AA6B-F71963E6B128}"/>
    <cellStyle name="Moneda 3 2 4 4 2 2 2" xfId="2738" xr:uid="{7FE6B074-0E53-4C75-B725-1F049E21714D}"/>
    <cellStyle name="Moneda 3 2 4 4 2 2 2 2" xfId="6050" xr:uid="{8DB1C055-0403-46B9-9843-9154544245C4}"/>
    <cellStyle name="Moneda 3 2 4 4 2 2 2 2 2" xfId="12674" xr:uid="{F12F70B5-6B77-440F-AF78-085511973079}"/>
    <cellStyle name="Moneda 3 2 4 4 2 2 2 3" xfId="9362" xr:uid="{ECB3AF8A-0AF8-4EA7-A8E4-D567A3C6CB21}"/>
    <cellStyle name="Moneda 3 2 4 4 2 2 3" xfId="4394" xr:uid="{978FA94D-5E40-4E3F-8D4C-A245DED12DD3}"/>
    <cellStyle name="Moneda 3 2 4 4 2 2 3 2" xfId="11018" xr:uid="{991817CE-46DB-484F-9234-5A145C368116}"/>
    <cellStyle name="Moneda 3 2 4 4 2 2 4" xfId="7706" xr:uid="{D505E1AD-AC45-4F28-A8BA-D2B6A1BA9E43}"/>
    <cellStyle name="Moneda 3 2 4 4 2 3" xfId="1634" xr:uid="{F32FF696-591F-4095-8F96-CE35999AB437}"/>
    <cellStyle name="Moneda 3 2 4 4 2 3 2" xfId="3290" xr:uid="{81A5C7E7-5259-4A33-A85E-610D12AD12DB}"/>
    <cellStyle name="Moneda 3 2 4 4 2 3 2 2" xfId="6602" xr:uid="{CCF21B36-597E-4BDE-BADE-4C5915E41593}"/>
    <cellStyle name="Moneda 3 2 4 4 2 3 2 2 2" xfId="13226" xr:uid="{0DA0E12D-B40A-4DA4-8EA4-9F61A1DB0CA9}"/>
    <cellStyle name="Moneda 3 2 4 4 2 3 2 3" xfId="9914" xr:uid="{3918F2F0-50B9-40FA-B426-85000DF57552}"/>
    <cellStyle name="Moneda 3 2 4 4 2 3 3" xfId="4946" xr:uid="{DF9126C1-4B23-42D1-B6FB-51D2BCB5818B}"/>
    <cellStyle name="Moneda 3 2 4 4 2 3 3 2" xfId="11570" xr:uid="{CBF8F9F2-8526-4D46-B5F5-4F51792BD9ED}"/>
    <cellStyle name="Moneda 3 2 4 4 2 3 4" xfId="8258" xr:uid="{DDA800FA-1F56-46B2-9081-33A3F908ADB3}"/>
    <cellStyle name="Moneda 3 2 4 4 2 4" xfId="2186" xr:uid="{5B6364A2-EA92-4A74-912D-43C649B3FE51}"/>
    <cellStyle name="Moneda 3 2 4 4 2 4 2" xfId="5498" xr:uid="{C4E18A0A-513D-46F0-B103-4AC46749448E}"/>
    <cellStyle name="Moneda 3 2 4 4 2 4 2 2" xfId="12122" xr:uid="{64F3F311-650A-45A7-BDC6-A5C7FA57F728}"/>
    <cellStyle name="Moneda 3 2 4 4 2 4 3" xfId="8810" xr:uid="{CC13EBD9-1821-4219-9D11-6B82862D95DF}"/>
    <cellStyle name="Moneda 3 2 4 4 2 5" xfId="3842" xr:uid="{32FDA76F-8236-40CB-BD69-F27AA65EA791}"/>
    <cellStyle name="Moneda 3 2 4 4 2 5 2" xfId="10466" xr:uid="{1DEAD9BC-7CBA-41E5-A4C4-FD9B89B12887}"/>
    <cellStyle name="Moneda 3 2 4 4 2 6" xfId="7154" xr:uid="{54E8C09C-C6E5-43ED-8E4E-B3B53F19781F}"/>
    <cellStyle name="Moneda 3 2 4 4 3" xfId="806" xr:uid="{830FF5B9-1F15-42B4-9526-6E1EB269C128}"/>
    <cellStyle name="Moneda 3 2 4 4 3 2" xfId="2462" xr:uid="{495F97C1-8EC1-4EFE-9E7C-446FA579468A}"/>
    <cellStyle name="Moneda 3 2 4 4 3 2 2" xfId="5774" xr:uid="{4F576C9D-1848-407F-8B9A-C57E659D93E0}"/>
    <cellStyle name="Moneda 3 2 4 4 3 2 2 2" xfId="12398" xr:uid="{104E675B-1F1C-483E-8459-6F986DD39B36}"/>
    <cellStyle name="Moneda 3 2 4 4 3 2 3" xfId="9086" xr:uid="{B937932F-72A0-42F0-9B19-E78E7D7AED22}"/>
    <cellStyle name="Moneda 3 2 4 4 3 3" xfId="4118" xr:uid="{E87A9070-A944-437F-B82F-95A28774885D}"/>
    <cellStyle name="Moneda 3 2 4 4 3 3 2" xfId="10742" xr:uid="{18501523-E39D-427E-A062-C8AC4B3CAB55}"/>
    <cellStyle name="Moneda 3 2 4 4 3 4" xfId="7430" xr:uid="{8740AA3F-066F-407C-B44E-79C66C60969E}"/>
    <cellStyle name="Moneda 3 2 4 4 4" xfId="1358" xr:uid="{9F378F1E-3263-4A4C-9DED-2457DE0C38C7}"/>
    <cellStyle name="Moneda 3 2 4 4 4 2" xfId="3014" xr:uid="{5FCD8BA0-39D5-4885-ABFA-531D7DF77A11}"/>
    <cellStyle name="Moneda 3 2 4 4 4 2 2" xfId="6326" xr:uid="{8C0082FD-66B0-4B28-A854-5A1FE7B15F0A}"/>
    <cellStyle name="Moneda 3 2 4 4 4 2 2 2" xfId="12950" xr:uid="{DCAC52F7-1576-4595-92A7-48F5811773EC}"/>
    <cellStyle name="Moneda 3 2 4 4 4 2 3" xfId="9638" xr:uid="{E85B726E-9525-499B-9A5A-46F70E566EE8}"/>
    <cellStyle name="Moneda 3 2 4 4 4 3" xfId="4670" xr:uid="{C2805A04-A94E-4451-8618-AD0E673E166A}"/>
    <cellStyle name="Moneda 3 2 4 4 4 3 2" xfId="11294" xr:uid="{B4F53E60-DC33-471A-A5A1-D4BCEFC64FEF}"/>
    <cellStyle name="Moneda 3 2 4 4 4 4" xfId="7982" xr:uid="{A469531D-ACF7-4843-9189-2FB53121873C}"/>
    <cellStyle name="Moneda 3 2 4 4 5" xfId="1910" xr:uid="{7D40AD86-AF0D-4B35-9BB7-2C9F807BF65C}"/>
    <cellStyle name="Moneda 3 2 4 4 5 2" xfId="5222" xr:uid="{0EC423B8-1FC7-4A17-9123-11A09A5AEDB0}"/>
    <cellStyle name="Moneda 3 2 4 4 5 2 2" xfId="11846" xr:uid="{3705F412-735D-418D-B1A9-92051C59D3FA}"/>
    <cellStyle name="Moneda 3 2 4 4 5 3" xfId="8534" xr:uid="{FE2C1D1A-2784-4460-85FE-2806FF6461BF}"/>
    <cellStyle name="Moneda 3 2 4 4 6" xfId="3566" xr:uid="{CB1697BE-1921-4614-853A-6F146E416BAE}"/>
    <cellStyle name="Moneda 3 2 4 4 6 2" xfId="10190" xr:uid="{F27EC44D-6556-42D7-A2FC-9847E1B4B574}"/>
    <cellStyle name="Moneda 3 2 4 4 7" xfId="6878" xr:uid="{1BBCB9BE-D521-478B-BB22-952B2451ABE1}"/>
    <cellStyle name="Moneda 3 2 4 5" xfId="392" xr:uid="{8EE0C444-0138-4D38-84F4-38DC1A1D496E}"/>
    <cellStyle name="Moneda 3 2 4 5 2" xfId="944" xr:uid="{2D8986BE-2029-495E-BC0C-AA2ABDE759DB}"/>
    <cellStyle name="Moneda 3 2 4 5 2 2" xfId="2600" xr:uid="{591A77BC-6002-43A5-B241-41E28095BF0C}"/>
    <cellStyle name="Moneda 3 2 4 5 2 2 2" xfId="5912" xr:uid="{ECF79F81-ABAC-4358-9D4A-23D6D424D6A5}"/>
    <cellStyle name="Moneda 3 2 4 5 2 2 2 2" xfId="12536" xr:uid="{F8B35AEC-FC75-4BBC-9A7F-E3A890455CDA}"/>
    <cellStyle name="Moneda 3 2 4 5 2 2 3" xfId="9224" xr:uid="{78D8F487-980F-4AF0-99D0-532F73F5D9F2}"/>
    <cellStyle name="Moneda 3 2 4 5 2 3" xfId="4256" xr:uid="{E7ADAD02-B865-4942-B591-76B974A76B28}"/>
    <cellStyle name="Moneda 3 2 4 5 2 3 2" xfId="10880" xr:uid="{38E08459-9C8A-4FDB-94BA-1F8FCD22D746}"/>
    <cellStyle name="Moneda 3 2 4 5 2 4" xfId="7568" xr:uid="{81EFE8C6-D423-4993-A1E8-F852AD6FF15E}"/>
    <cellStyle name="Moneda 3 2 4 5 3" xfId="1496" xr:uid="{6A6CFD27-A09E-4A98-8304-A3A0B13EF60F}"/>
    <cellStyle name="Moneda 3 2 4 5 3 2" xfId="3152" xr:uid="{C30B0D97-B0C6-4A19-9C8D-C169372310BA}"/>
    <cellStyle name="Moneda 3 2 4 5 3 2 2" xfId="6464" xr:uid="{6327AF49-C0F5-41BB-A194-4C38E6C0765A}"/>
    <cellStyle name="Moneda 3 2 4 5 3 2 2 2" xfId="13088" xr:uid="{2B3E35EA-0746-4E30-B242-64B8E7B73713}"/>
    <cellStyle name="Moneda 3 2 4 5 3 2 3" xfId="9776" xr:uid="{9DEBCE24-AF57-45A1-A8EB-331B1F278907}"/>
    <cellStyle name="Moneda 3 2 4 5 3 3" xfId="4808" xr:uid="{01C0DF2C-A312-49EB-959C-40C5A387A4AA}"/>
    <cellStyle name="Moneda 3 2 4 5 3 3 2" xfId="11432" xr:uid="{209737C6-21AE-4CBF-AD33-FE7F362709AF}"/>
    <cellStyle name="Moneda 3 2 4 5 3 4" xfId="8120" xr:uid="{17AA16E0-FC71-44C8-9AF9-81DC0791AA1A}"/>
    <cellStyle name="Moneda 3 2 4 5 4" xfId="2048" xr:uid="{DEB97AF6-0178-4794-A79E-96AAC46A0DE6}"/>
    <cellStyle name="Moneda 3 2 4 5 4 2" xfId="5360" xr:uid="{01043660-B0A9-4DA8-982B-E9A38E6F5EC2}"/>
    <cellStyle name="Moneda 3 2 4 5 4 2 2" xfId="11984" xr:uid="{C9A2B8A7-2AA6-4194-BD13-C1B6763A9521}"/>
    <cellStyle name="Moneda 3 2 4 5 4 3" xfId="8672" xr:uid="{8DCC1F3C-F3AE-40E6-B22E-9E664DCB4519}"/>
    <cellStyle name="Moneda 3 2 4 5 5" xfId="3704" xr:uid="{C4059E92-7526-422A-AAF4-EF2048FAA2C7}"/>
    <cellStyle name="Moneda 3 2 4 5 5 2" xfId="10328" xr:uid="{54B48DE1-86A8-4282-8614-713354423A2A}"/>
    <cellStyle name="Moneda 3 2 4 5 6" xfId="7016" xr:uid="{4977A7CE-087D-4E9F-A421-DA149A64C761}"/>
    <cellStyle name="Moneda 3 2 4 6" xfId="668" xr:uid="{4546E041-6739-4BF1-A2B8-C915E435FFE1}"/>
    <cellStyle name="Moneda 3 2 4 6 2" xfId="2324" xr:uid="{5313EEB4-4C51-468C-A563-8DA465451626}"/>
    <cellStyle name="Moneda 3 2 4 6 2 2" xfId="5636" xr:uid="{E24D1380-D085-44C6-89E7-3B1AFE5C7019}"/>
    <cellStyle name="Moneda 3 2 4 6 2 2 2" xfId="12260" xr:uid="{3ECECBC2-B4CC-4069-AA4E-F1622C766756}"/>
    <cellStyle name="Moneda 3 2 4 6 2 3" xfId="8948" xr:uid="{4A4967E5-CFFB-4E66-9AE9-A6A81F3A8B3A}"/>
    <cellStyle name="Moneda 3 2 4 6 3" xfId="3980" xr:uid="{DF43B8DC-9DD4-4539-BF4F-D3C7F2692D03}"/>
    <cellStyle name="Moneda 3 2 4 6 3 2" xfId="10604" xr:uid="{118F53C8-F620-4395-91F6-AA42DBD602A3}"/>
    <cellStyle name="Moneda 3 2 4 6 4" xfId="7292" xr:uid="{EAC38350-584B-4955-86FF-7CE83EA06414}"/>
    <cellStyle name="Moneda 3 2 4 7" xfId="1220" xr:uid="{28738BC6-3D12-4781-A2CE-AB8B46AD81C5}"/>
    <cellStyle name="Moneda 3 2 4 7 2" xfId="2876" xr:uid="{FE233718-B54F-40C5-9104-DB393D83BA2B}"/>
    <cellStyle name="Moneda 3 2 4 7 2 2" xfId="6188" xr:uid="{E896479C-4732-49C3-92AA-4362EB13895A}"/>
    <cellStyle name="Moneda 3 2 4 7 2 2 2" xfId="12812" xr:uid="{C603B408-0281-41F3-8237-AB04E86D38B1}"/>
    <cellStyle name="Moneda 3 2 4 7 2 3" xfId="9500" xr:uid="{9E1AD651-7E1D-4EB5-9BF3-7E84E7C32FD2}"/>
    <cellStyle name="Moneda 3 2 4 7 3" xfId="4532" xr:uid="{1A3E88E3-DDF0-4471-97F6-9D7E2F45C6A1}"/>
    <cellStyle name="Moneda 3 2 4 7 3 2" xfId="11156" xr:uid="{1B54FB2D-A273-4FF8-9108-72FD7A6D0B26}"/>
    <cellStyle name="Moneda 3 2 4 7 4" xfId="7844" xr:uid="{C2D3B589-BECE-4D25-96E8-94D83AB92AEA}"/>
    <cellStyle name="Moneda 3 2 4 8" xfId="1772" xr:uid="{B243132B-CE33-4BFC-9CFC-7A93C38DE150}"/>
    <cellStyle name="Moneda 3 2 4 8 2" xfId="5084" xr:uid="{6CCEE157-821D-4817-A1E2-84430F3D7554}"/>
    <cellStyle name="Moneda 3 2 4 8 2 2" xfId="11708" xr:uid="{8F1CC841-CEEB-47E0-803D-E3A16F4101CA}"/>
    <cellStyle name="Moneda 3 2 4 8 3" xfId="8396" xr:uid="{992E4603-75DC-4316-A6E2-0E18D6F36919}"/>
    <cellStyle name="Moneda 3 2 4 9" xfId="3428" xr:uid="{EB7A718D-92BD-47D4-BF3D-9EBD7A3632AB}"/>
    <cellStyle name="Moneda 3 2 4 9 2" xfId="10052" xr:uid="{F94DE07E-5437-4920-B5C2-36378C3598C5}"/>
    <cellStyle name="Moneda 3 2 5" xfId="134" xr:uid="{02A20727-715A-44A7-B869-DC31AC46F948}"/>
    <cellStyle name="Moneda 3 2 5 2" xfId="203" xr:uid="{ED342A19-5C39-4EBE-ABC2-CFECF3F2E33E}"/>
    <cellStyle name="Moneda 3 2 5 2 2" xfId="341" xr:uid="{7246DCE8-A4FA-44D8-AB3B-73112DCA6533}"/>
    <cellStyle name="Moneda 3 2 5 2 2 2" xfId="617" xr:uid="{AE0B5FCC-BBAB-4581-8593-7A2B58456F97}"/>
    <cellStyle name="Moneda 3 2 5 2 2 2 2" xfId="1169" xr:uid="{3937BAC2-1FCE-4CB9-87B0-9E9CB57F47F5}"/>
    <cellStyle name="Moneda 3 2 5 2 2 2 2 2" xfId="2825" xr:uid="{5C057530-FB24-4D29-A2CB-0387EA86EF02}"/>
    <cellStyle name="Moneda 3 2 5 2 2 2 2 2 2" xfId="6137" xr:uid="{ACBB70E6-B65C-4B74-9DAE-0ABFD86310B3}"/>
    <cellStyle name="Moneda 3 2 5 2 2 2 2 2 2 2" xfId="12761" xr:uid="{177186AF-8790-43D6-AF49-DF78BA8640B1}"/>
    <cellStyle name="Moneda 3 2 5 2 2 2 2 2 3" xfId="9449" xr:uid="{34DCC600-02CE-4A8E-8132-26D1784BFE2E}"/>
    <cellStyle name="Moneda 3 2 5 2 2 2 2 3" xfId="4481" xr:uid="{C26FD9A8-C405-46FC-A59D-44733D0AB353}"/>
    <cellStyle name="Moneda 3 2 5 2 2 2 2 3 2" xfId="11105" xr:uid="{A32190DF-C887-4430-8C8D-9B4DF4BF5613}"/>
    <cellStyle name="Moneda 3 2 5 2 2 2 2 4" xfId="7793" xr:uid="{F3F5C7FD-8C71-43FC-8429-915DACA999C8}"/>
    <cellStyle name="Moneda 3 2 5 2 2 2 3" xfId="1721" xr:uid="{457ED48F-9661-48BA-B035-6292D403BFAC}"/>
    <cellStyle name="Moneda 3 2 5 2 2 2 3 2" xfId="3377" xr:uid="{7F7D5DE0-80F9-4807-A4C0-59755B033B40}"/>
    <cellStyle name="Moneda 3 2 5 2 2 2 3 2 2" xfId="6689" xr:uid="{A30F7C09-0F37-488C-9FFD-82E99686E822}"/>
    <cellStyle name="Moneda 3 2 5 2 2 2 3 2 2 2" xfId="13313" xr:uid="{537A1995-4B08-4C36-912D-453BB778D56C}"/>
    <cellStyle name="Moneda 3 2 5 2 2 2 3 2 3" xfId="10001" xr:uid="{6BC49381-5702-4794-8330-C462E7CC22E2}"/>
    <cellStyle name="Moneda 3 2 5 2 2 2 3 3" xfId="5033" xr:uid="{8A0C0D7F-C5CD-48C4-A4C2-433766358363}"/>
    <cellStyle name="Moneda 3 2 5 2 2 2 3 3 2" xfId="11657" xr:uid="{E984F1FB-228E-437D-B589-5B8BD6185929}"/>
    <cellStyle name="Moneda 3 2 5 2 2 2 3 4" xfId="8345" xr:uid="{1E4262CD-B07D-4F10-87FA-71A5AB9A692F}"/>
    <cellStyle name="Moneda 3 2 5 2 2 2 4" xfId="2273" xr:uid="{7CC435F3-0547-41A7-BD2B-747B1D27096D}"/>
    <cellStyle name="Moneda 3 2 5 2 2 2 4 2" xfId="5585" xr:uid="{8795AE7B-129E-4FB8-9CB3-22655EDEFD68}"/>
    <cellStyle name="Moneda 3 2 5 2 2 2 4 2 2" xfId="12209" xr:uid="{91653082-F5E1-4C82-92F4-2DAF30C0B6C1}"/>
    <cellStyle name="Moneda 3 2 5 2 2 2 4 3" xfId="8897" xr:uid="{C23D552B-D9FB-4AB7-9D0F-8D23AE0A7552}"/>
    <cellStyle name="Moneda 3 2 5 2 2 2 5" xfId="3929" xr:uid="{DB4B2F9C-5026-4C1B-8C5C-48E8845929D4}"/>
    <cellStyle name="Moneda 3 2 5 2 2 2 5 2" xfId="10553" xr:uid="{0526524E-E365-461B-A97E-140890B82358}"/>
    <cellStyle name="Moneda 3 2 5 2 2 2 6" xfId="7241" xr:uid="{AAC4C677-0135-4F39-ACFE-D485412F5100}"/>
    <cellStyle name="Moneda 3 2 5 2 2 3" xfId="893" xr:uid="{C8383E34-0010-4763-A3DD-D6F1A86F0627}"/>
    <cellStyle name="Moneda 3 2 5 2 2 3 2" xfId="2549" xr:uid="{B67AF44E-B6CE-4D17-A27F-7DAF3336E1E9}"/>
    <cellStyle name="Moneda 3 2 5 2 2 3 2 2" xfId="5861" xr:uid="{DF47D4F6-D736-4E52-8D47-9827578DD315}"/>
    <cellStyle name="Moneda 3 2 5 2 2 3 2 2 2" xfId="12485" xr:uid="{A0250AEA-8AB9-47EA-974B-D2EB9FC2D683}"/>
    <cellStyle name="Moneda 3 2 5 2 2 3 2 3" xfId="9173" xr:uid="{5062E581-59F4-40E7-B1D7-E48D5D276D56}"/>
    <cellStyle name="Moneda 3 2 5 2 2 3 3" xfId="4205" xr:uid="{CA792DA4-5BC8-4175-853F-7CE93B6BDF7A}"/>
    <cellStyle name="Moneda 3 2 5 2 2 3 3 2" xfId="10829" xr:uid="{4DC1EF59-0600-436F-8B6B-309CB3AAA0BF}"/>
    <cellStyle name="Moneda 3 2 5 2 2 3 4" xfId="7517" xr:uid="{D6588E2B-9EC3-4B28-83E3-E7BF907FD7AB}"/>
    <cellStyle name="Moneda 3 2 5 2 2 4" xfId="1445" xr:uid="{CA586957-7152-4E4C-B8D4-B46748AAD851}"/>
    <cellStyle name="Moneda 3 2 5 2 2 4 2" xfId="3101" xr:uid="{B7988FB8-5DDE-485B-9314-C72B0260711F}"/>
    <cellStyle name="Moneda 3 2 5 2 2 4 2 2" xfId="6413" xr:uid="{F1D77408-566D-44CE-A67F-03B98A158FF0}"/>
    <cellStyle name="Moneda 3 2 5 2 2 4 2 2 2" xfId="13037" xr:uid="{172E7221-2251-4B6A-94BD-01D2C014FAF9}"/>
    <cellStyle name="Moneda 3 2 5 2 2 4 2 3" xfId="9725" xr:uid="{C2B41951-9B61-4445-AAD2-5E1A14CFD943}"/>
    <cellStyle name="Moneda 3 2 5 2 2 4 3" xfId="4757" xr:uid="{FB3FB461-3C13-4459-B662-FEF79079E089}"/>
    <cellStyle name="Moneda 3 2 5 2 2 4 3 2" xfId="11381" xr:uid="{846DB915-2CD4-42BE-9F74-7D632EEE750B}"/>
    <cellStyle name="Moneda 3 2 5 2 2 4 4" xfId="8069" xr:uid="{ED6795A8-C794-4373-9C3A-B848064B79DD}"/>
    <cellStyle name="Moneda 3 2 5 2 2 5" xfId="1997" xr:uid="{94D37A94-BCB7-41E3-B655-DBF450886067}"/>
    <cellStyle name="Moneda 3 2 5 2 2 5 2" xfId="5309" xr:uid="{0D425541-7EE8-4BA6-A960-DBCF1813D1FC}"/>
    <cellStyle name="Moneda 3 2 5 2 2 5 2 2" xfId="11933" xr:uid="{ED1D3CF6-07FB-4B54-9C6D-04D1F5B12497}"/>
    <cellStyle name="Moneda 3 2 5 2 2 5 3" xfId="8621" xr:uid="{887E54ED-7A0D-4CFD-BC1D-BF6AAE8FD7C9}"/>
    <cellStyle name="Moneda 3 2 5 2 2 6" xfId="3653" xr:uid="{C295AD86-CFB9-4280-8FCD-F5801ED72F81}"/>
    <cellStyle name="Moneda 3 2 5 2 2 6 2" xfId="10277" xr:uid="{EFC32638-BFCD-42A3-849A-4A67ED0B60D1}"/>
    <cellStyle name="Moneda 3 2 5 2 2 7" xfId="6965" xr:uid="{518E6E02-461A-469E-BE0D-6B277655489C}"/>
    <cellStyle name="Moneda 3 2 5 2 3" xfId="479" xr:uid="{1020A5E4-A376-4116-A991-26CD0D5F8014}"/>
    <cellStyle name="Moneda 3 2 5 2 3 2" xfId="1031" xr:uid="{69293294-E1A4-4258-BDE4-3A78BC247740}"/>
    <cellStyle name="Moneda 3 2 5 2 3 2 2" xfId="2687" xr:uid="{9C2DD93C-792F-476C-96BF-5C0577CC1297}"/>
    <cellStyle name="Moneda 3 2 5 2 3 2 2 2" xfId="5999" xr:uid="{5FEE06F1-10AB-4183-985D-FFC02652DE59}"/>
    <cellStyle name="Moneda 3 2 5 2 3 2 2 2 2" xfId="12623" xr:uid="{B55C53FC-62E7-48C1-8EA3-FC5043B4D7F1}"/>
    <cellStyle name="Moneda 3 2 5 2 3 2 2 3" xfId="9311" xr:uid="{5D76E9C6-D4D2-4758-B7EA-A200A5B06651}"/>
    <cellStyle name="Moneda 3 2 5 2 3 2 3" xfId="4343" xr:uid="{C54EBADA-1DB8-4103-B260-B251F106A53A}"/>
    <cellStyle name="Moneda 3 2 5 2 3 2 3 2" xfId="10967" xr:uid="{64DF8806-7AA1-4E30-A922-884644A900A0}"/>
    <cellStyle name="Moneda 3 2 5 2 3 2 4" xfId="7655" xr:uid="{8F160E8F-1344-4D47-B402-381FAE24E112}"/>
    <cellStyle name="Moneda 3 2 5 2 3 3" xfId="1583" xr:uid="{16D2CB1E-6F16-4F35-BB97-E634B60F1B6F}"/>
    <cellStyle name="Moneda 3 2 5 2 3 3 2" xfId="3239" xr:uid="{94190E68-F503-41D6-94E8-DBD152AB8E76}"/>
    <cellStyle name="Moneda 3 2 5 2 3 3 2 2" xfId="6551" xr:uid="{8ED0C992-42AE-4080-9049-99F48149924C}"/>
    <cellStyle name="Moneda 3 2 5 2 3 3 2 2 2" xfId="13175" xr:uid="{0853553A-FEFD-4263-95E0-3798139BD21B}"/>
    <cellStyle name="Moneda 3 2 5 2 3 3 2 3" xfId="9863" xr:uid="{BFBCED56-0430-464B-AB57-14226B2461E0}"/>
    <cellStyle name="Moneda 3 2 5 2 3 3 3" xfId="4895" xr:uid="{4632E107-634D-4308-89CB-166C30DEBCB6}"/>
    <cellStyle name="Moneda 3 2 5 2 3 3 3 2" xfId="11519" xr:uid="{A0D14323-0689-4263-8294-90278425DB7C}"/>
    <cellStyle name="Moneda 3 2 5 2 3 3 4" xfId="8207" xr:uid="{4BFB368A-CF91-43B3-8FE0-45C71A75E7E4}"/>
    <cellStyle name="Moneda 3 2 5 2 3 4" xfId="2135" xr:uid="{B0FE0735-698F-40ED-903C-306D07B973EC}"/>
    <cellStyle name="Moneda 3 2 5 2 3 4 2" xfId="5447" xr:uid="{4E44525C-8232-4FB7-BDE3-73FEDB896C4C}"/>
    <cellStyle name="Moneda 3 2 5 2 3 4 2 2" xfId="12071" xr:uid="{6FE3652A-C490-42CA-B235-ECE8F912580C}"/>
    <cellStyle name="Moneda 3 2 5 2 3 4 3" xfId="8759" xr:uid="{3C106F0B-63C0-44F3-A854-2898A9BAF806}"/>
    <cellStyle name="Moneda 3 2 5 2 3 5" xfId="3791" xr:uid="{74FFA0BF-4016-4C0B-8D98-9F879120D2CD}"/>
    <cellStyle name="Moneda 3 2 5 2 3 5 2" xfId="10415" xr:uid="{8FB377A2-69A0-4A3B-881F-C9340C828856}"/>
    <cellStyle name="Moneda 3 2 5 2 3 6" xfId="7103" xr:uid="{B87FEB9E-B7E8-4B2B-807B-8AF68B6F3CA8}"/>
    <cellStyle name="Moneda 3 2 5 2 4" xfId="755" xr:uid="{3B23F960-D429-4842-8478-01E8C9EA8B04}"/>
    <cellStyle name="Moneda 3 2 5 2 4 2" xfId="2411" xr:uid="{2D45515E-36C9-4F69-9CE2-BA956F1BC3F6}"/>
    <cellStyle name="Moneda 3 2 5 2 4 2 2" xfId="5723" xr:uid="{EEFF2148-FE48-42C9-8F71-6B3058C794FB}"/>
    <cellStyle name="Moneda 3 2 5 2 4 2 2 2" xfId="12347" xr:uid="{AE361025-8728-48B1-AC57-173AD04C464C}"/>
    <cellStyle name="Moneda 3 2 5 2 4 2 3" xfId="9035" xr:uid="{2170212D-C24A-4D97-8A67-5C6BD524AC47}"/>
    <cellStyle name="Moneda 3 2 5 2 4 3" xfId="4067" xr:uid="{FF3FAF12-E7CD-47F8-B22A-E802B8C1FFA3}"/>
    <cellStyle name="Moneda 3 2 5 2 4 3 2" xfId="10691" xr:uid="{43095D1D-3DEA-4C9C-B486-7AC42AFDD7F2}"/>
    <cellStyle name="Moneda 3 2 5 2 4 4" xfId="7379" xr:uid="{21D85552-7A6A-4126-A08E-EB93F8C8C7D5}"/>
    <cellStyle name="Moneda 3 2 5 2 5" xfId="1307" xr:uid="{3C7C497D-D4EC-41EA-9447-53605E680F15}"/>
    <cellStyle name="Moneda 3 2 5 2 5 2" xfId="2963" xr:uid="{D42A7F5D-65CA-41CE-8A6B-E9D516A59C0E}"/>
    <cellStyle name="Moneda 3 2 5 2 5 2 2" xfId="6275" xr:uid="{211788AB-F08C-4D11-9044-44142C5C846B}"/>
    <cellStyle name="Moneda 3 2 5 2 5 2 2 2" xfId="12899" xr:uid="{CC758112-BBC8-4233-B863-B10A2EE2363A}"/>
    <cellStyle name="Moneda 3 2 5 2 5 2 3" xfId="9587" xr:uid="{08C7764D-D03A-44FA-9C7A-6FF07B061298}"/>
    <cellStyle name="Moneda 3 2 5 2 5 3" xfId="4619" xr:uid="{81E88E2C-BADE-48BE-8E6F-B81DA775794F}"/>
    <cellStyle name="Moneda 3 2 5 2 5 3 2" xfId="11243" xr:uid="{3C43350B-59AB-40F7-8AEE-0306769A95F2}"/>
    <cellStyle name="Moneda 3 2 5 2 5 4" xfId="7931" xr:uid="{621D0BA5-F4FD-46F4-A85B-AC31BA2C9D38}"/>
    <cellStyle name="Moneda 3 2 5 2 6" xfId="1859" xr:uid="{B6F42A23-162F-45F5-A33C-AA9456CF25E7}"/>
    <cellStyle name="Moneda 3 2 5 2 6 2" xfId="5171" xr:uid="{02794001-A648-443C-B5F0-E4F34B2E4D90}"/>
    <cellStyle name="Moneda 3 2 5 2 6 2 2" xfId="11795" xr:uid="{BC35A6DB-52A9-4D2A-981F-FA421D5710E8}"/>
    <cellStyle name="Moneda 3 2 5 2 6 3" xfId="8483" xr:uid="{A044C515-D7FC-4228-AE68-F8C454400BC0}"/>
    <cellStyle name="Moneda 3 2 5 2 7" xfId="3515" xr:uid="{07287F42-89B6-4FBA-B830-5AC50BEA5B54}"/>
    <cellStyle name="Moneda 3 2 5 2 7 2" xfId="10139" xr:uid="{574DA0C6-E345-41EC-B260-57104611E3EA}"/>
    <cellStyle name="Moneda 3 2 5 2 8" xfId="6827" xr:uid="{9F2D9A9E-DD36-42F8-93F8-8571FEF53E25}"/>
    <cellStyle name="Moneda 3 2 5 3" xfId="272" xr:uid="{A6113B10-E661-411B-905A-E25F2521DBA6}"/>
    <cellStyle name="Moneda 3 2 5 3 2" xfId="548" xr:uid="{1FEAB725-08DB-4A41-B466-21E21A11AD73}"/>
    <cellStyle name="Moneda 3 2 5 3 2 2" xfId="1100" xr:uid="{5ED49591-19EA-4B54-B411-6E2C79A4C40D}"/>
    <cellStyle name="Moneda 3 2 5 3 2 2 2" xfId="2756" xr:uid="{00DAC942-F6A0-4217-BD3F-677EAB94DABA}"/>
    <cellStyle name="Moneda 3 2 5 3 2 2 2 2" xfId="6068" xr:uid="{AAFACCFB-C2B2-4EF4-A558-79CA8F38AF7B}"/>
    <cellStyle name="Moneda 3 2 5 3 2 2 2 2 2" xfId="12692" xr:uid="{96ED5222-6A0E-4E86-9077-59D072D86539}"/>
    <cellStyle name="Moneda 3 2 5 3 2 2 2 3" xfId="9380" xr:uid="{77031BCE-58FD-4354-A028-2AEE609FE4B3}"/>
    <cellStyle name="Moneda 3 2 5 3 2 2 3" xfId="4412" xr:uid="{3434B984-BAEE-4EBF-A164-732A37DFD80B}"/>
    <cellStyle name="Moneda 3 2 5 3 2 2 3 2" xfId="11036" xr:uid="{51035EE0-D345-487B-9C46-A2CD304E6A71}"/>
    <cellStyle name="Moneda 3 2 5 3 2 2 4" xfId="7724" xr:uid="{48042C88-8A17-44D0-9B16-4DD2241E1429}"/>
    <cellStyle name="Moneda 3 2 5 3 2 3" xfId="1652" xr:uid="{CCA447F1-A3D8-4741-AC81-278F7F78C472}"/>
    <cellStyle name="Moneda 3 2 5 3 2 3 2" xfId="3308" xr:uid="{B4E204F8-2A29-4679-90D6-281413A4193E}"/>
    <cellStyle name="Moneda 3 2 5 3 2 3 2 2" xfId="6620" xr:uid="{3CC504C3-E664-42F2-9F0C-AFDFBCBF1B6E}"/>
    <cellStyle name="Moneda 3 2 5 3 2 3 2 2 2" xfId="13244" xr:uid="{9DA00643-06E2-4057-9D94-7A98A2B78319}"/>
    <cellStyle name="Moneda 3 2 5 3 2 3 2 3" xfId="9932" xr:uid="{E5C4E1DD-86A7-418C-A055-235658B443FF}"/>
    <cellStyle name="Moneda 3 2 5 3 2 3 3" xfId="4964" xr:uid="{E111A97B-B927-4D1C-AF96-7E8B8F437F65}"/>
    <cellStyle name="Moneda 3 2 5 3 2 3 3 2" xfId="11588" xr:uid="{F3B0B5AA-56AB-4D45-A0E0-FD4547ED912A}"/>
    <cellStyle name="Moneda 3 2 5 3 2 3 4" xfId="8276" xr:uid="{A276018C-BB2A-4832-A33E-FAB327D46FC3}"/>
    <cellStyle name="Moneda 3 2 5 3 2 4" xfId="2204" xr:uid="{087D2437-40CA-49AE-B69B-D94EE11177AB}"/>
    <cellStyle name="Moneda 3 2 5 3 2 4 2" xfId="5516" xr:uid="{92671641-35F5-4A76-842C-681CB69C9FB7}"/>
    <cellStyle name="Moneda 3 2 5 3 2 4 2 2" xfId="12140" xr:uid="{2B209618-87CC-481E-A2D0-D96FF06AB308}"/>
    <cellStyle name="Moneda 3 2 5 3 2 4 3" xfId="8828" xr:uid="{7BF6F93A-8650-4665-8C69-B9FC299CEF19}"/>
    <cellStyle name="Moneda 3 2 5 3 2 5" xfId="3860" xr:uid="{4B5C8214-31FB-410D-A837-DD66619827A1}"/>
    <cellStyle name="Moneda 3 2 5 3 2 5 2" xfId="10484" xr:uid="{0DF36813-FDD6-475B-BF19-01952E4648DE}"/>
    <cellStyle name="Moneda 3 2 5 3 2 6" xfId="7172" xr:uid="{C17DFE60-E255-4121-BFC1-F6392DF2CE90}"/>
    <cellStyle name="Moneda 3 2 5 3 3" xfId="824" xr:uid="{2430227A-2A58-4EA6-A66D-7CCFCDC3F6CF}"/>
    <cellStyle name="Moneda 3 2 5 3 3 2" xfId="2480" xr:uid="{EB730AF9-036F-46FB-B2ED-934FB64CA076}"/>
    <cellStyle name="Moneda 3 2 5 3 3 2 2" xfId="5792" xr:uid="{F743A2A9-ED46-4644-89D1-74237DDA3A71}"/>
    <cellStyle name="Moneda 3 2 5 3 3 2 2 2" xfId="12416" xr:uid="{CDBE4355-E85C-49DC-8BF6-B6469C67AF65}"/>
    <cellStyle name="Moneda 3 2 5 3 3 2 3" xfId="9104" xr:uid="{0D1AA272-3015-4FC4-ADA8-7E2E976CB5B2}"/>
    <cellStyle name="Moneda 3 2 5 3 3 3" xfId="4136" xr:uid="{0E4EF457-3F66-48BE-8BE8-BBC371C0946E}"/>
    <cellStyle name="Moneda 3 2 5 3 3 3 2" xfId="10760" xr:uid="{922103F0-F754-4E92-AA26-9EF45A775FE4}"/>
    <cellStyle name="Moneda 3 2 5 3 3 4" xfId="7448" xr:uid="{71A15BEC-3258-438C-962A-5864265E4716}"/>
    <cellStyle name="Moneda 3 2 5 3 4" xfId="1376" xr:uid="{FD96A94C-8433-4ECA-915C-93538A2F39F4}"/>
    <cellStyle name="Moneda 3 2 5 3 4 2" xfId="3032" xr:uid="{3C4FD66B-FBAD-435A-AEE9-46477AA2D1A5}"/>
    <cellStyle name="Moneda 3 2 5 3 4 2 2" xfId="6344" xr:uid="{7CE260B8-5AA9-4A27-AD63-15A5BD3783E7}"/>
    <cellStyle name="Moneda 3 2 5 3 4 2 2 2" xfId="12968" xr:uid="{F2A1A8DB-0334-4351-9243-197DCF8080D8}"/>
    <cellStyle name="Moneda 3 2 5 3 4 2 3" xfId="9656" xr:uid="{FADBFD9E-FFB4-4334-A7EB-5D2BD4BA2306}"/>
    <cellStyle name="Moneda 3 2 5 3 4 3" xfId="4688" xr:uid="{FF05ABAF-EDD4-4062-B320-47F0A56EFA16}"/>
    <cellStyle name="Moneda 3 2 5 3 4 3 2" xfId="11312" xr:uid="{F240A814-F46A-42F4-B443-772EFE29693B}"/>
    <cellStyle name="Moneda 3 2 5 3 4 4" xfId="8000" xr:uid="{54704B93-27D9-4F23-BFAA-FE1E1F73762A}"/>
    <cellStyle name="Moneda 3 2 5 3 5" xfId="1928" xr:uid="{FB263D80-FB20-4738-81A8-8D3C75CADCD2}"/>
    <cellStyle name="Moneda 3 2 5 3 5 2" xfId="5240" xr:uid="{5857D352-471E-450D-9CD1-79C39FDE5E56}"/>
    <cellStyle name="Moneda 3 2 5 3 5 2 2" xfId="11864" xr:uid="{3D53119F-AB50-4068-AF7A-9471D6B0A268}"/>
    <cellStyle name="Moneda 3 2 5 3 5 3" xfId="8552" xr:uid="{6A5624E3-7FB3-4307-A8EF-194CC020B7CA}"/>
    <cellStyle name="Moneda 3 2 5 3 6" xfId="3584" xr:uid="{98F5A586-B1E7-421B-A2F9-A8266F51E608}"/>
    <cellStyle name="Moneda 3 2 5 3 6 2" xfId="10208" xr:uid="{BF9BCD8C-A7EF-4DF8-B9F9-BCFF83C7B520}"/>
    <cellStyle name="Moneda 3 2 5 3 7" xfId="6896" xr:uid="{030274AD-2824-49E4-BAE1-855E3D3892D2}"/>
    <cellStyle name="Moneda 3 2 5 4" xfId="410" xr:uid="{AB63836B-3C50-407E-930D-70666C899DB2}"/>
    <cellStyle name="Moneda 3 2 5 4 2" xfId="962" xr:uid="{0B01E4D0-8F9F-4A68-8138-61FB3E6B436B}"/>
    <cellStyle name="Moneda 3 2 5 4 2 2" xfId="2618" xr:uid="{2FB2BD26-2C6B-4CD9-AA56-209492B394D5}"/>
    <cellStyle name="Moneda 3 2 5 4 2 2 2" xfId="5930" xr:uid="{762AC7D2-B846-4AAC-BB1F-139369259006}"/>
    <cellStyle name="Moneda 3 2 5 4 2 2 2 2" xfId="12554" xr:uid="{48EB86BB-EDFA-4FB3-A9C9-CC6585868A90}"/>
    <cellStyle name="Moneda 3 2 5 4 2 2 3" xfId="9242" xr:uid="{E872D468-EADC-4956-B548-76B7B0913A21}"/>
    <cellStyle name="Moneda 3 2 5 4 2 3" xfId="4274" xr:uid="{34AD35F6-8CB0-404B-87FC-1B3F12D6A460}"/>
    <cellStyle name="Moneda 3 2 5 4 2 3 2" xfId="10898" xr:uid="{CB89A5B5-08AD-4F75-A4E9-568E484FA063}"/>
    <cellStyle name="Moneda 3 2 5 4 2 4" xfId="7586" xr:uid="{6D865A54-91FF-41EE-B551-E44935C543A8}"/>
    <cellStyle name="Moneda 3 2 5 4 3" xfId="1514" xr:uid="{8C84FAB0-5AE9-471D-99DD-7F82AC6EA67F}"/>
    <cellStyle name="Moneda 3 2 5 4 3 2" xfId="3170" xr:uid="{2ED3D7CB-3142-4075-ABB7-EB8073F82375}"/>
    <cellStyle name="Moneda 3 2 5 4 3 2 2" xfId="6482" xr:uid="{444EE2E5-5FDC-4CF7-B9F3-F653BE03397F}"/>
    <cellStyle name="Moneda 3 2 5 4 3 2 2 2" xfId="13106" xr:uid="{413502BC-3EBC-4B28-B0CD-2A82ABB37BD9}"/>
    <cellStyle name="Moneda 3 2 5 4 3 2 3" xfId="9794" xr:uid="{595A4B5B-B72B-45ED-BE69-2FFFC082FC75}"/>
    <cellStyle name="Moneda 3 2 5 4 3 3" xfId="4826" xr:uid="{08928865-E419-449F-8AB0-90AC4570E26B}"/>
    <cellStyle name="Moneda 3 2 5 4 3 3 2" xfId="11450" xr:uid="{69C22ED4-3381-475A-AC6E-69D41D5EB827}"/>
    <cellStyle name="Moneda 3 2 5 4 3 4" xfId="8138" xr:uid="{AB3803D3-18E0-497D-9D07-F36B536C94F7}"/>
    <cellStyle name="Moneda 3 2 5 4 4" xfId="2066" xr:uid="{7955CA17-9A9C-495B-8527-43D684CDFBC4}"/>
    <cellStyle name="Moneda 3 2 5 4 4 2" xfId="5378" xr:uid="{CD964296-B125-4903-A150-4EFFC3BE783B}"/>
    <cellStyle name="Moneda 3 2 5 4 4 2 2" xfId="12002" xr:uid="{6A2C780A-115B-4F6B-B77C-F719A07A4408}"/>
    <cellStyle name="Moneda 3 2 5 4 4 3" xfId="8690" xr:uid="{D8487325-F288-44D9-A982-BFF6775C6B13}"/>
    <cellStyle name="Moneda 3 2 5 4 5" xfId="3722" xr:uid="{8D84E2A6-443E-4CCB-A32B-06841FB53D69}"/>
    <cellStyle name="Moneda 3 2 5 4 5 2" xfId="10346" xr:uid="{FE090011-6D92-4A5A-9C0D-47BABBD09566}"/>
    <cellStyle name="Moneda 3 2 5 4 6" xfId="7034" xr:uid="{D048567E-B2FA-4581-A42B-5FCC208A1058}"/>
    <cellStyle name="Moneda 3 2 5 5" xfId="686" xr:uid="{054C3D58-3B8A-4E05-A48E-EC08C9BC73FB}"/>
    <cellStyle name="Moneda 3 2 5 5 2" xfId="2342" xr:uid="{4E6F432E-B38C-4004-B3D4-5EAC179A8C27}"/>
    <cellStyle name="Moneda 3 2 5 5 2 2" xfId="5654" xr:uid="{EDA35F31-E48A-431B-AFBF-8A39410D928E}"/>
    <cellStyle name="Moneda 3 2 5 5 2 2 2" xfId="12278" xr:uid="{B358B24F-226F-47BA-8EB2-AC228F6084F7}"/>
    <cellStyle name="Moneda 3 2 5 5 2 3" xfId="8966" xr:uid="{A154A131-2405-48DD-9953-B8F74C4A665A}"/>
    <cellStyle name="Moneda 3 2 5 5 3" xfId="3998" xr:uid="{2E40ABC9-B60F-4B47-9C5C-3E107A90E44B}"/>
    <cellStyle name="Moneda 3 2 5 5 3 2" xfId="10622" xr:uid="{1E52A022-FE2E-43D3-A556-28BC262F1523}"/>
    <cellStyle name="Moneda 3 2 5 5 4" xfId="7310" xr:uid="{B58A538A-DF30-464A-BA24-E348D95F16E9}"/>
    <cellStyle name="Moneda 3 2 5 6" xfId="1238" xr:uid="{3A2E75B6-389F-4847-BBD6-CDDA717651FC}"/>
    <cellStyle name="Moneda 3 2 5 6 2" xfId="2894" xr:uid="{48BF03F2-6642-4734-A3C8-9F11E3228FEE}"/>
    <cellStyle name="Moneda 3 2 5 6 2 2" xfId="6206" xr:uid="{87F05604-4616-4E7D-A08F-4A4C9D7C1AC7}"/>
    <cellStyle name="Moneda 3 2 5 6 2 2 2" xfId="12830" xr:uid="{7784011D-1EE7-4478-AB89-948AEC1E6139}"/>
    <cellStyle name="Moneda 3 2 5 6 2 3" xfId="9518" xr:uid="{A8C45841-1360-4CB7-8D1D-B076DE79881D}"/>
    <cellStyle name="Moneda 3 2 5 6 3" xfId="4550" xr:uid="{69E29217-BBF8-4C76-A507-5A3772AFA5F9}"/>
    <cellStyle name="Moneda 3 2 5 6 3 2" xfId="11174" xr:uid="{8DE380FE-491B-46F1-94C6-F3084FE27515}"/>
    <cellStyle name="Moneda 3 2 5 6 4" xfId="7862" xr:uid="{F324E54D-F9F9-49D1-9FA9-7EF95C18E090}"/>
    <cellStyle name="Moneda 3 2 5 7" xfId="1790" xr:uid="{48CA503A-751C-47A4-BF7B-816A8CF92068}"/>
    <cellStyle name="Moneda 3 2 5 7 2" xfId="5102" xr:uid="{F92FE2F7-4D67-46A0-B498-2DB3CFB4590A}"/>
    <cellStyle name="Moneda 3 2 5 7 2 2" xfId="11726" xr:uid="{FB579CAC-D2B2-423B-A2CB-61864D5FC4BE}"/>
    <cellStyle name="Moneda 3 2 5 7 3" xfId="8414" xr:uid="{1933758C-9E63-4853-9424-A25E46A8F2BF}"/>
    <cellStyle name="Moneda 3 2 5 8" xfId="3446" xr:uid="{AEB49C5D-F946-4499-AD9E-21789B3C908A}"/>
    <cellStyle name="Moneda 3 2 5 8 2" xfId="10070" xr:uid="{7EB248B7-E331-4C60-AC84-7FE87B7AFFA1}"/>
    <cellStyle name="Moneda 3 2 5 9" xfId="6758" xr:uid="{7A5052CE-D5F1-48D3-A494-181FBA08AFC6}"/>
    <cellStyle name="Moneda 3 2 6" xfId="169" xr:uid="{B846007E-245B-49F9-8555-292E6EA89B25}"/>
    <cellStyle name="Moneda 3 2 6 2" xfId="307" xr:uid="{8A0787B6-F470-4383-9985-88A4E79A6AA0}"/>
    <cellStyle name="Moneda 3 2 6 2 2" xfId="583" xr:uid="{F7FD1D7E-4AB0-45B1-B963-BEEBB042D354}"/>
    <cellStyle name="Moneda 3 2 6 2 2 2" xfId="1135" xr:uid="{EC584159-AE66-4A3C-8338-644BFAE5A27B}"/>
    <cellStyle name="Moneda 3 2 6 2 2 2 2" xfId="2791" xr:uid="{9DC80284-9509-46EE-B6C4-4182E321FD6B}"/>
    <cellStyle name="Moneda 3 2 6 2 2 2 2 2" xfId="6103" xr:uid="{C9DEE9CD-444A-46F3-811B-454B13F41F8C}"/>
    <cellStyle name="Moneda 3 2 6 2 2 2 2 2 2" xfId="12727" xr:uid="{D803B569-097F-4EC0-A652-220E5FB78AAD}"/>
    <cellStyle name="Moneda 3 2 6 2 2 2 2 3" xfId="9415" xr:uid="{F725D7F6-85F9-430A-97D0-D3A685AB91BC}"/>
    <cellStyle name="Moneda 3 2 6 2 2 2 3" xfId="4447" xr:uid="{0EBA2318-1630-49CC-B9C6-891993EF5707}"/>
    <cellStyle name="Moneda 3 2 6 2 2 2 3 2" xfId="11071" xr:uid="{2C655035-58F4-4B94-9CC5-E97181380AFA}"/>
    <cellStyle name="Moneda 3 2 6 2 2 2 4" xfId="7759" xr:uid="{4F0651C5-F26A-479E-8034-39D778F56A84}"/>
    <cellStyle name="Moneda 3 2 6 2 2 3" xfId="1687" xr:uid="{181FB0C1-CFD4-4C18-B12E-C380A086E554}"/>
    <cellStyle name="Moneda 3 2 6 2 2 3 2" xfId="3343" xr:uid="{93852791-FA99-4576-A0A5-413A1A7C1E87}"/>
    <cellStyle name="Moneda 3 2 6 2 2 3 2 2" xfId="6655" xr:uid="{FFE9B7C7-CF02-48A1-980C-A7F8E7E15D29}"/>
    <cellStyle name="Moneda 3 2 6 2 2 3 2 2 2" xfId="13279" xr:uid="{5262F9D9-64FF-4D86-857E-18B5ADAF4AD6}"/>
    <cellStyle name="Moneda 3 2 6 2 2 3 2 3" xfId="9967" xr:uid="{84098408-26D5-4BDC-8C55-1921851CDBF0}"/>
    <cellStyle name="Moneda 3 2 6 2 2 3 3" xfId="4999" xr:uid="{8715D21D-CE52-4298-8692-27114B7853D5}"/>
    <cellStyle name="Moneda 3 2 6 2 2 3 3 2" xfId="11623" xr:uid="{D344F8FD-C6C7-4879-88F4-ED9CECCE4296}"/>
    <cellStyle name="Moneda 3 2 6 2 2 3 4" xfId="8311" xr:uid="{D89806A4-3CC0-48A9-A97F-E43866BC94DB}"/>
    <cellStyle name="Moneda 3 2 6 2 2 4" xfId="2239" xr:uid="{EED4F22C-5C01-472E-A2C0-91F39F3E0687}"/>
    <cellStyle name="Moneda 3 2 6 2 2 4 2" xfId="5551" xr:uid="{765536FB-12A0-46C7-B221-6FB42C874489}"/>
    <cellStyle name="Moneda 3 2 6 2 2 4 2 2" xfId="12175" xr:uid="{AD364C9F-64C3-4A9F-9ABC-C424C628C955}"/>
    <cellStyle name="Moneda 3 2 6 2 2 4 3" xfId="8863" xr:uid="{2F2894E1-1287-4419-B208-AD56C8DB7D79}"/>
    <cellStyle name="Moneda 3 2 6 2 2 5" xfId="3895" xr:uid="{76BA09FC-E298-4409-852C-31E48AF396A7}"/>
    <cellStyle name="Moneda 3 2 6 2 2 5 2" xfId="10519" xr:uid="{FD9A0305-3A6E-4AB0-9B5B-FCEE80B358E3}"/>
    <cellStyle name="Moneda 3 2 6 2 2 6" xfId="7207" xr:uid="{EA36BF6E-5D60-4284-8E71-C055B123A8F1}"/>
    <cellStyle name="Moneda 3 2 6 2 3" xfId="859" xr:uid="{7E54E1B2-8904-49D8-B0A9-C3BC7E7F8407}"/>
    <cellStyle name="Moneda 3 2 6 2 3 2" xfId="2515" xr:uid="{11156103-17C7-42CA-9133-728178C85951}"/>
    <cellStyle name="Moneda 3 2 6 2 3 2 2" xfId="5827" xr:uid="{001A163C-3B56-4511-953E-2D60EE84C6CE}"/>
    <cellStyle name="Moneda 3 2 6 2 3 2 2 2" xfId="12451" xr:uid="{3936C3C8-4983-4FBA-B7F3-74C95AACEB8D}"/>
    <cellStyle name="Moneda 3 2 6 2 3 2 3" xfId="9139" xr:uid="{58566062-E023-4836-B2EB-5CF4CD65B2B5}"/>
    <cellStyle name="Moneda 3 2 6 2 3 3" xfId="4171" xr:uid="{6D32F04B-8EB1-456D-9C13-DC00B160615C}"/>
    <cellStyle name="Moneda 3 2 6 2 3 3 2" xfId="10795" xr:uid="{49823E8B-A222-4D26-A8C8-28A8C34E89C6}"/>
    <cellStyle name="Moneda 3 2 6 2 3 4" xfId="7483" xr:uid="{5D91749D-32EA-4CD8-A290-CB9DA5CCC79E}"/>
    <cellStyle name="Moneda 3 2 6 2 4" xfId="1411" xr:uid="{0BB4B55B-0B05-4D66-B76B-C6AE432C7882}"/>
    <cellStyle name="Moneda 3 2 6 2 4 2" xfId="3067" xr:uid="{EED69684-FF4D-4261-A6F9-60D10F53317E}"/>
    <cellStyle name="Moneda 3 2 6 2 4 2 2" xfId="6379" xr:uid="{D241431E-F460-42EF-8CCC-B4F84C05F70A}"/>
    <cellStyle name="Moneda 3 2 6 2 4 2 2 2" xfId="13003" xr:uid="{6C653E32-0133-4D66-B61C-A9D704DF6489}"/>
    <cellStyle name="Moneda 3 2 6 2 4 2 3" xfId="9691" xr:uid="{9E8A44AC-1D8B-4327-A55E-EFCB2328E81C}"/>
    <cellStyle name="Moneda 3 2 6 2 4 3" xfId="4723" xr:uid="{EE4ADC9F-EC35-417E-8876-A1457334DEDF}"/>
    <cellStyle name="Moneda 3 2 6 2 4 3 2" xfId="11347" xr:uid="{1B59C730-7548-4FF7-8739-37244E119A6D}"/>
    <cellStyle name="Moneda 3 2 6 2 4 4" xfId="8035" xr:uid="{4997751E-0583-46E4-BCCB-F3C65101D6BA}"/>
    <cellStyle name="Moneda 3 2 6 2 5" xfId="1963" xr:uid="{CC13FA90-A5FA-4168-B755-36DB8BD1C0B3}"/>
    <cellStyle name="Moneda 3 2 6 2 5 2" xfId="5275" xr:uid="{B25626D4-6E94-4079-977E-5E8C0965891E}"/>
    <cellStyle name="Moneda 3 2 6 2 5 2 2" xfId="11899" xr:uid="{CC509B37-8688-4CD2-9A43-F5447C8B9E11}"/>
    <cellStyle name="Moneda 3 2 6 2 5 3" xfId="8587" xr:uid="{3C47C684-8AAE-4D65-89E5-311C3FA7B122}"/>
    <cellStyle name="Moneda 3 2 6 2 6" xfId="3619" xr:uid="{1D0AC39A-B00B-4928-9CC8-1E2FDDCE94C0}"/>
    <cellStyle name="Moneda 3 2 6 2 6 2" xfId="10243" xr:uid="{DDBDD3D3-E3E9-4E0D-80A3-E99CC7831577}"/>
    <cellStyle name="Moneda 3 2 6 2 7" xfId="6931" xr:uid="{4284ED73-CF0A-4150-BD38-04F485992EEA}"/>
    <cellStyle name="Moneda 3 2 6 3" xfId="445" xr:uid="{B5F2AB38-BCB3-4C46-92DB-684DC07856F1}"/>
    <cellStyle name="Moneda 3 2 6 3 2" xfId="997" xr:uid="{0EBA3106-5C39-4396-913A-6913E786F59F}"/>
    <cellStyle name="Moneda 3 2 6 3 2 2" xfId="2653" xr:uid="{93B24104-2524-467C-A838-B1E71E60AEB2}"/>
    <cellStyle name="Moneda 3 2 6 3 2 2 2" xfId="5965" xr:uid="{F9CABFD4-49D6-43D8-B77D-FC0DB57706F9}"/>
    <cellStyle name="Moneda 3 2 6 3 2 2 2 2" xfId="12589" xr:uid="{577B5DE8-6C71-43FF-BEEF-2915BB127CE9}"/>
    <cellStyle name="Moneda 3 2 6 3 2 2 3" xfId="9277" xr:uid="{0FF90EF6-21AE-4EB2-A5E2-87E69979B7EA}"/>
    <cellStyle name="Moneda 3 2 6 3 2 3" xfId="4309" xr:uid="{0C431F7F-EE4C-449B-AB47-FA35F70F08D4}"/>
    <cellStyle name="Moneda 3 2 6 3 2 3 2" xfId="10933" xr:uid="{792A17DE-5666-4835-9C1D-7D5F74B777ED}"/>
    <cellStyle name="Moneda 3 2 6 3 2 4" xfId="7621" xr:uid="{1726049D-8160-4D49-BE0D-C068AA8DEBF3}"/>
    <cellStyle name="Moneda 3 2 6 3 3" xfId="1549" xr:uid="{CD018F37-9D79-4D6C-A4F1-B3C56F990915}"/>
    <cellStyle name="Moneda 3 2 6 3 3 2" xfId="3205" xr:uid="{CA6AF700-9DF0-40E5-A3DF-0C7125425FB1}"/>
    <cellStyle name="Moneda 3 2 6 3 3 2 2" xfId="6517" xr:uid="{2ABA35A1-17EE-44AF-BD08-B7D997DB4D7D}"/>
    <cellStyle name="Moneda 3 2 6 3 3 2 2 2" xfId="13141" xr:uid="{91C4EFE9-1D33-468E-8942-DD6DE75F9062}"/>
    <cellStyle name="Moneda 3 2 6 3 3 2 3" xfId="9829" xr:uid="{B5C3C582-2144-490F-B262-068FBCCC5D30}"/>
    <cellStyle name="Moneda 3 2 6 3 3 3" xfId="4861" xr:uid="{8DF8FEEB-EA44-47D0-A313-9CCABB3E537B}"/>
    <cellStyle name="Moneda 3 2 6 3 3 3 2" xfId="11485" xr:uid="{EB977B81-CF9C-44E3-B60F-A71F1F2DFD75}"/>
    <cellStyle name="Moneda 3 2 6 3 3 4" xfId="8173" xr:uid="{2302A120-2493-4570-88FA-A76B01D4E9DA}"/>
    <cellStyle name="Moneda 3 2 6 3 4" xfId="2101" xr:uid="{A688D2AF-B7EF-4A21-9582-52A6A5B8A0ED}"/>
    <cellStyle name="Moneda 3 2 6 3 4 2" xfId="5413" xr:uid="{F1CFD2A4-70C9-4AFC-8A4C-C3B7AC5FE078}"/>
    <cellStyle name="Moneda 3 2 6 3 4 2 2" xfId="12037" xr:uid="{ECE2A58D-2993-477A-888F-F7EBD1436C53}"/>
    <cellStyle name="Moneda 3 2 6 3 4 3" xfId="8725" xr:uid="{A01EF9FB-17E8-41E0-AD3B-C038836986D9}"/>
    <cellStyle name="Moneda 3 2 6 3 5" xfId="3757" xr:uid="{456C239E-8251-472A-8307-6C56CCD883D4}"/>
    <cellStyle name="Moneda 3 2 6 3 5 2" xfId="10381" xr:uid="{0582BF27-E2B2-43CC-83C2-C8A081357CE9}"/>
    <cellStyle name="Moneda 3 2 6 3 6" xfId="7069" xr:uid="{617D3458-6157-46F0-8779-AD854531120D}"/>
    <cellStyle name="Moneda 3 2 6 4" xfId="721" xr:uid="{E500EBA8-0BB5-4185-8123-A5CD9CC49DD2}"/>
    <cellStyle name="Moneda 3 2 6 4 2" xfId="2377" xr:uid="{12C21815-D8D3-404B-BDFE-ADF53B35367B}"/>
    <cellStyle name="Moneda 3 2 6 4 2 2" xfId="5689" xr:uid="{E2BDC60B-17A4-4F60-AFF6-F4191B4CFB81}"/>
    <cellStyle name="Moneda 3 2 6 4 2 2 2" xfId="12313" xr:uid="{92B6E5E0-6C9B-49AB-94B3-C11EA9A4C123}"/>
    <cellStyle name="Moneda 3 2 6 4 2 3" xfId="9001" xr:uid="{6F1B2A8E-7C0F-4E25-B38B-05F6C35498C9}"/>
    <cellStyle name="Moneda 3 2 6 4 3" xfId="4033" xr:uid="{8883694F-D585-40AC-9C66-B7AF3560DD6B}"/>
    <cellStyle name="Moneda 3 2 6 4 3 2" xfId="10657" xr:uid="{8908B371-3284-4AD1-9B1B-670DEA73EC50}"/>
    <cellStyle name="Moneda 3 2 6 4 4" xfId="7345" xr:uid="{D2CEA3B8-837D-4D09-B284-965184F84A21}"/>
    <cellStyle name="Moneda 3 2 6 5" xfId="1273" xr:uid="{F86C5138-376A-402C-90BE-E5E414506DF7}"/>
    <cellStyle name="Moneda 3 2 6 5 2" xfId="2929" xr:uid="{7D7C17C7-7CCC-4A4D-82BC-009DAADA3FBD}"/>
    <cellStyle name="Moneda 3 2 6 5 2 2" xfId="6241" xr:uid="{14A5FE1C-7B7C-4E6D-920C-4D5DDFE0E971}"/>
    <cellStyle name="Moneda 3 2 6 5 2 2 2" xfId="12865" xr:uid="{E878FD7E-22FE-4FC4-A1E7-487B0DE3D159}"/>
    <cellStyle name="Moneda 3 2 6 5 2 3" xfId="9553" xr:uid="{F85EF063-02FD-4446-9C22-F2FD304A3470}"/>
    <cellStyle name="Moneda 3 2 6 5 3" xfId="4585" xr:uid="{62376D53-13DE-4B5C-8F77-132EC78ADC69}"/>
    <cellStyle name="Moneda 3 2 6 5 3 2" xfId="11209" xr:uid="{3DEB7313-12C7-4D26-B671-E2C41B632F0C}"/>
    <cellStyle name="Moneda 3 2 6 5 4" xfId="7897" xr:uid="{2D65C2D0-6869-4BA9-8D77-408A3796DADA}"/>
    <cellStyle name="Moneda 3 2 6 6" xfId="1825" xr:uid="{802B9AE9-26BE-448A-AEFB-B2C4AAC6F0FA}"/>
    <cellStyle name="Moneda 3 2 6 6 2" xfId="5137" xr:uid="{D62F100E-0EC1-4C52-A715-BA11A16BB6D4}"/>
    <cellStyle name="Moneda 3 2 6 6 2 2" xfId="11761" xr:uid="{64F710BE-6C3B-4946-B2B7-F306B88C75A7}"/>
    <cellStyle name="Moneda 3 2 6 6 3" xfId="8449" xr:uid="{A6CC72D5-0663-48C5-BA97-7B3ADA7F209D}"/>
    <cellStyle name="Moneda 3 2 6 7" xfId="3481" xr:uid="{944781D2-DD20-470D-96E2-F4C8EA01F895}"/>
    <cellStyle name="Moneda 3 2 6 7 2" xfId="10105" xr:uid="{4B5425AF-098A-4E72-9C77-B0C356F2DB3E}"/>
    <cellStyle name="Moneda 3 2 6 8" xfId="6793" xr:uid="{238D90B6-4335-4D7E-98F4-4DCFED186C8F}"/>
    <cellStyle name="Moneda 3 2 7" xfId="238" xr:uid="{358141B4-903B-4036-968A-3CCD851951E0}"/>
    <cellStyle name="Moneda 3 2 7 2" xfId="514" xr:uid="{756DF95D-F90A-4A1B-8345-197C6D7552B3}"/>
    <cellStyle name="Moneda 3 2 7 2 2" xfId="1066" xr:uid="{7082B4D1-418B-47A6-8676-958C36AEC6C8}"/>
    <cellStyle name="Moneda 3 2 7 2 2 2" xfId="2722" xr:uid="{09B8C6B4-42F0-477C-9FFB-DFDFE302FAA3}"/>
    <cellStyle name="Moneda 3 2 7 2 2 2 2" xfId="6034" xr:uid="{969DCCBA-3498-44B9-BACF-07180536E4ED}"/>
    <cellStyle name="Moneda 3 2 7 2 2 2 2 2" xfId="12658" xr:uid="{BD807760-A808-4E88-8C5E-D229194EC3EF}"/>
    <cellStyle name="Moneda 3 2 7 2 2 2 3" xfId="9346" xr:uid="{AA0B458A-6BC2-4515-BAF4-71DEEB261B17}"/>
    <cellStyle name="Moneda 3 2 7 2 2 3" xfId="4378" xr:uid="{F7D6E951-E0EF-4D0A-9262-946388017778}"/>
    <cellStyle name="Moneda 3 2 7 2 2 3 2" xfId="11002" xr:uid="{588BF918-2D61-4A21-843E-D1D1A9650846}"/>
    <cellStyle name="Moneda 3 2 7 2 2 4" xfId="7690" xr:uid="{6777F35F-40A6-4ED5-A4BE-C731F871A7CC}"/>
    <cellStyle name="Moneda 3 2 7 2 3" xfId="1618" xr:uid="{9269DD7F-B22D-4D9E-8554-BBE87456F1AD}"/>
    <cellStyle name="Moneda 3 2 7 2 3 2" xfId="3274" xr:uid="{C5D2B984-6DD4-4CAC-AAB3-B0BB80A99639}"/>
    <cellStyle name="Moneda 3 2 7 2 3 2 2" xfId="6586" xr:uid="{AC18B9E2-D4FE-4B75-8365-89A3661D0362}"/>
    <cellStyle name="Moneda 3 2 7 2 3 2 2 2" xfId="13210" xr:uid="{FB4FF779-ABF5-437B-821A-D949E292D9E3}"/>
    <cellStyle name="Moneda 3 2 7 2 3 2 3" xfId="9898" xr:uid="{34AEBE63-2E89-48D0-9FC3-E615DD34EDB7}"/>
    <cellStyle name="Moneda 3 2 7 2 3 3" xfId="4930" xr:uid="{3D5162D1-F3A1-44AD-B2A4-E1C7C5D4281C}"/>
    <cellStyle name="Moneda 3 2 7 2 3 3 2" xfId="11554" xr:uid="{9CBE1AEC-8D6F-4676-A66E-ED3574CE342F}"/>
    <cellStyle name="Moneda 3 2 7 2 3 4" xfId="8242" xr:uid="{347453D4-6918-4B54-B8E4-8B9AA0CDFB31}"/>
    <cellStyle name="Moneda 3 2 7 2 4" xfId="2170" xr:uid="{FB6E8162-3EF1-481D-980D-7AC26F699EE3}"/>
    <cellStyle name="Moneda 3 2 7 2 4 2" xfId="5482" xr:uid="{F64A28CB-0DC8-466D-84AC-5169F57BA346}"/>
    <cellStyle name="Moneda 3 2 7 2 4 2 2" xfId="12106" xr:uid="{47C4DE54-ADAB-4591-8596-00F95BB9F124}"/>
    <cellStyle name="Moneda 3 2 7 2 4 3" xfId="8794" xr:uid="{77B4B31F-789B-4BE8-A147-0500EF540736}"/>
    <cellStyle name="Moneda 3 2 7 2 5" xfId="3826" xr:uid="{D416FE83-1DB1-471F-9917-6AFA259C39FC}"/>
    <cellStyle name="Moneda 3 2 7 2 5 2" xfId="10450" xr:uid="{3381CB93-8131-4467-BD66-789ED7E63006}"/>
    <cellStyle name="Moneda 3 2 7 2 6" xfId="7138" xr:uid="{234ABA42-72FC-487D-8539-22936DC7A75F}"/>
    <cellStyle name="Moneda 3 2 7 3" xfId="790" xr:uid="{ADAEA1A7-1529-4CB1-B23F-62B6990217A5}"/>
    <cellStyle name="Moneda 3 2 7 3 2" xfId="2446" xr:uid="{0E3A64E8-B7F3-4A6C-976E-26F4148C5D51}"/>
    <cellStyle name="Moneda 3 2 7 3 2 2" xfId="5758" xr:uid="{615CE3EE-8B74-4D57-9A67-A23957253D45}"/>
    <cellStyle name="Moneda 3 2 7 3 2 2 2" xfId="12382" xr:uid="{0969DED0-D4D0-4426-8141-D1AB2ECD7BCD}"/>
    <cellStyle name="Moneda 3 2 7 3 2 3" xfId="9070" xr:uid="{AB1B4F23-CBF0-4008-9273-22BC4B8230F8}"/>
    <cellStyle name="Moneda 3 2 7 3 3" xfId="4102" xr:uid="{90D32287-2F2C-401D-BE79-D4845A8FF6BD}"/>
    <cellStyle name="Moneda 3 2 7 3 3 2" xfId="10726" xr:uid="{973FA450-D088-408C-A2CD-C115141A5C24}"/>
    <cellStyle name="Moneda 3 2 7 3 4" xfId="7414" xr:uid="{8436B5DF-175C-46FC-9C01-785F0A94E28E}"/>
    <cellStyle name="Moneda 3 2 7 4" xfId="1342" xr:uid="{79A9CA3C-FAA3-47E0-9FCE-6BF575A8C17B}"/>
    <cellStyle name="Moneda 3 2 7 4 2" xfId="2998" xr:uid="{79564B3F-B30C-4794-94E3-EBD51DB56C2E}"/>
    <cellStyle name="Moneda 3 2 7 4 2 2" xfId="6310" xr:uid="{75B5CE07-FE2D-4FE3-B764-A1FEE72C37CE}"/>
    <cellStyle name="Moneda 3 2 7 4 2 2 2" xfId="12934" xr:uid="{66F382B8-228F-42D9-ABAE-F34344805A66}"/>
    <cellStyle name="Moneda 3 2 7 4 2 3" xfId="9622" xr:uid="{9BF5043F-04B6-4A14-AABF-C1CEA854A391}"/>
    <cellStyle name="Moneda 3 2 7 4 3" xfId="4654" xr:uid="{9EE9C5C3-40CC-422C-B9A3-7C11C4B3662F}"/>
    <cellStyle name="Moneda 3 2 7 4 3 2" xfId="11278" xr:uid="{D3B2952F-3595-44D2-BAE8-C53399B9920E}"/>
    <cellStyle name="Moneda 3 2 7 4 4" xfId="7966" xr:uid="{83E8701A-7FD2-4FD4-9A31-E2A94D27B974}"/>
    <cellStyle name="Moneda 3 2 7 5" xfId="1894" xr:uid="{CB132513-3614-43D8-A0C9-639D33EAF7CC}"/>
    <cellStyle name="Moneda 3 2 7 5 2" xfId="5206" xr:uid="{8F8CFDE2-CAB7-4200-967C-2A52B611AF31}"/>
    <cellStyle name="Moneda 3 2 7 5 2 2" xfId="11830" xr:uid="{71F9D6A3-E723-4B18-B25F-C6C7EBB1CE4B}"/>
    <cellStyle name="Moneda 3 2 7 5 3" xfId="8518" xr:uid="{A1CD580B-B683-4636-B2A6-5B52F472DFFE}"/>
    <cellStyle name="Moneda 3 2 7 6" xfId="3550" xr:uid="{7250AA1A-DC87-4D19-BB61-974AEE213AA1}"/>
    <cellStyle name="Moneda 3 2 7 6 2" xfId="10174" xr:uid="{677D367F-3D19-46E6-BCC0-9EF4732E1026}"/>
    <cellStyle name="Moneda 3 2 7 7" xfId="6862" xr:uid="{FA1E4EE0-01ED-4550-BEB2-8D590C9983B8}"/>
    <cellStyle name="Moneda 3 2 8" xfId="376" xr:uid="{53510725-B74C-4F1E-8E0C-74E840E47DC8}"/>
    <cellStyle name="Moneda 3 2 8 2" xfId="928" xr:uid="{5263C938-2FF9-4289-9491-879F2100B667}"/>
    <cellStyle name="Moneda 3 2 8 2 2" xfId="2584" xr:uid="{93F88151-0809-45DE-9845-984D4ECDE84A}"/>
    <cellStyle name="Moneda 3 2 8 2 2 2" xfId="5896" xr:uid="{67B7592E-3EED-4787-A329-96834B7D7C21}"/>
    <cellStyle name="Moneda 3 2 8 2 2 2 2" xfId="12520" xr:uid="{EA332E51-77F1-42FA-93B2-B6E23A8FFED4}"/>
    <cellStyle name="Moneda 3 2 8 2 2 3" xfId="9208" xr:uid="{C29C6F46-235D-4339-B610-F6B45AF55BF3}"/>
    <cellStyle name="Moneda 3 2 8 2 3" xfId="4240" xr:uid="{28A6561B-5E76-4581-90C5-314FED15DE0F}"/>
    <cellStyle name="Moneda 3 2 8 2 3 2" xfId="10864" xr:uid="{301185D0-546D-4A10-8A90-46F804741942}"/>
    <cellStyle name="Moneda 3 2 8 2 4" xfId="7552" xr:uid="{4EF39CFC-35F6-4E1C-9971-39275D63961D}"/>
    <cellStyle name="Moneda 3 2 8 3" xfId="1480" xr:uid="{3053247E-9166-4865-87D8-285C56828CD7}"/>
    <cellStyle name="Moneda 3 2 8 3 2" xfId="3136" xr:uid="{B5F74318-B6E4-4454-9DC5-D3FBE5B46087}"/>
    <cellStyle name="Moneda 3 2 8 3 2 2" xfId="6448" xr:uid="{128137E5-226E-40B7-BAAC-19045E21BE85}"/>
    <cellStyle name="Moneda 3 2 8 3 2 2 2" xfId="13072" xr:uid="{65FEEE71-F6A5-4EAB-9A35-FCEFEEC3A0F4}"/>
    <cellStyle name="Moneda 3 2 8 3 2 3" xfId="9760" xr:uid="{15B1AC88-4CEA-401E-B8DE-ABF2C7A1A19E}"/>
    <cellStyle name="Moneda 3 2 8 3 3" xfId="4792" xr:uid="{B29E8E36-00EE-4536-902E-D03DFC960056}"/>
    <cellStyle name="Moneda 3 2 8 3 3 2" xfId="11416" xr:uid="{833385AE-A603-40E6-8BB1-32146DC190D9}"/>
    <cellStyle name="Moneda 3 2 8 3 4" xfId="8104" xr:uid="{CC2B9714-A280-4CCA-B14C-DF2C1D04A1BC}"/>
    <cellStyle name="Moneda 3 2 8 4" xfId="2032" xr:uid="{B474C3D1-B9F6-468B-AE40-B0511ACA9B76}"/>
    <cellStyle name="Moneda 3 2 8 4 2" xfId="5344" xr:uid="{196C3513-B75E-409D-8994-A48ECA16E716}"/>
    <cellStyle name="Moneda 3 2 8 4 2 2" xfId="11968" xr:uid="{FCD065A2-4C27-4E12-A7FB-1FE7459BAD2D}"/>
    <cellStyle name="Moneda 3 2 8 4 3" xfId="8656" xr:uid="{6E968427-38D2-41D2-9891-72B3643BB4F8}"/>
    <cellStyle name="Moneda 3 2 8 5" xfId="3688" xr:uid="{1B5EB675-C5EC-41C8-A72D-6B8BC1F4343B}"/>
    <cellStyle name="Moneda 3 2 8 5 2" xfId="10312" xr:uid="{C8183000-122E-4221-AEE5-A38BECB650E9}"/>
    <cellStyle name="Moneda 3 2 8 6" xfId="7000" xr:uid="{57D03F8D-FA98-4406-980F-D0EE26AC929E}"/>
    <cellStyle name="Moneda 3 2 9" xfId="652" xr:uid="{E1AB6081-69B7-40B3-8EED-BE3475B7F422}"/>
    <cellStyle name="Moneda 3 2 9 2" xfId="2308" xr:uid="{07CAF3A8-21A9-42D9-99A5-3B66D4E5092C}"/>
    <cellStyle name="Moneda 3 2 9 2 2" xfId="5620" xr:uid="{9D6E9793-1B34-492D-8318-963322CAF482}"/>
    <cellStyle name="Moneda 3 2 9 2 2 2" xfId="12244" xr:uid="{C07E6904-2541-4E48-A1BF-9334C0C66442}"/>
    <cellStyle name="Moneda 3 2 9 2 3" xfId="8932" xr:uid="{CCB2A996-FC3D-4CF6-B6AF-9E370D1FC299}"/>
    <cellStyle name="Moneda 3 2 9 3" xfId="3964" xr:uid="{350ED8C3-9BE0-4394-B37E-BA6064445A06}"/>
    <cellStyle name="Moneda 3 2 9 3 2" xfId="10588" xr:uid="{78070301-C848-4D07-953C-6DA5FCB91C29}"/>
    <cellStyle name="Moneda 3 2 9 4" xfId="7276" xr:uid="{FF838959-1D19-42A3-89C9-F6BB90B6E016}"/>
    <cellStyle name="Moneda 3 3" xfId="102" xr:uid="{00000000-0005-0000-0000-00001F000000}"/>
    <cellStyle name="Moneda 3 3 10" xfId="3414" xr:uid="{D02568A1-54F0-4F8D-A2E8-897D426DB469}"/>
    <cellStyle name="Moneda 3 3 10 2" xfId="10038" xr:uid="{5DA061DE-8966-4C6A-8230-115E30867FEC}"/>
    <cellStyle name="Moneda 3 3 11" xfId="6726" xr:uid="{0BB4A3AD-CA07-4CED-A2C2-B5B66C1D9520}"/>
    <cellStyle name="Moneda 3 3 2" xfId="118" xr:uid="{25BED25F-067B-4D3F-B69F-13FE2EF0798B}"/>
    <cellStyle name="Moneda 3 3 2 10" xfId="6742" xr:uid="{76989DD8-7EF1-416C-9C43-D89B34E27B69}"/>
    <cellStyle name="Moneda 3 3 2 2" xfId="152" xr:uid="{7F8F9FD6-BDA0-4B93-8C86-D6E853F46FCB}"/>
    <cellStyle name="Moneda 3 3 2 2 2" xfId="221" xr:uid="{DFFF0E50-21E3-4FC2-B8D2-B9B3BAD9EB41}"/>
    <cellStyle name="Moneda 3 3 2 2 2 2" xfId="359" xr:uid="{72E7E4D7-8041-4909-A17A-300236FB20CF}"/>
    <cellStyle name="Moneda 3 3 2 2 2 2 2" xfId="635" xr:uid="{DAC01228-F35E-482A-98B7-6CB8DC630E92}"/>
    <cellStyle name="Moneda 3 3 2 2 2 2 2 2" xfId="1187" xr:uid="{35AADE86-22D8-4050-AC3B-ACF8CD5B0558}"/>
    <cellStyle name="Moneda 3 3 2 2 2 2 2 2 2" xfId="2843" xr:uid="{4F5AD84B-2BC8-4EE9-A6C8-B916734E04D5}"/>
    <cellStyle name="Moneda 3 3 2 2 2 2 2 2 2 2" xfId="6155" xr:uid="{48BC8869-53B8-41A0-B72E-1D24431C39AD}"/>
    <cellStyle name="Moneda 3 3 2 2 2 2 2 2 2 2 2" xfId="12779" xr:uid="{071F531B-3A66-417D-A5BA-E27C9273B409}"/>
    <cellStyle name="Moneda 3 3 2 2 2 2 2 2 2 3" xfId="9467" xr:uid="{C6E6E1E7-E255-4763-A434-E500877569A5}"/>
    <cellStyle name="Moneda 3 3 2 2 2 2 2 2 3" xfId="4499" xr:uid="{6F22665D-E0E4-48B3-B22F-167D2AAD66E0}"/>
    <cellStyle name="Moneda 3 3 2 2 2 2 2 2 3 2" xfId="11123" xr:uid="{B75DCE8C-ABFE-4283-9312-A4B946FA6667}"/>
    <cellStyle name="Moneda 3 3 2 2 2 2 2 2 4" xfId="7811" xr:uid="{2BD0584F-9464-4FBF-8D00-BAB2DB18361E}"/>
    <cellStyle name="Moneda 3 3 2 2 2 2 2 3" xfId="1739" xr:uid="{EC99CE44-0800-41F4-95B7-7F4D8713A98E}"/>
    <cellStyle name="Moneda 3 3 2 2 2 2 2 3 2" xfId="3395" xr:uid="{5ECCA032-D983-47F9-B71E-4A6AFD961814}"/>
    <cellStyle name="Moneda 3 3 2 2 2 2 2 3 2 2" xfId="6707" xr:uid="{9EE882B7-DA2A-4B18-91B3-0FD6C914FE43}"/>
    <cellStyle name="Moneda 3 3 2 2 2 2 2 3 2 2 2" xfId="13331" xr:uid="{76011F9E-7A81-4D50-9F27-375F70B370A7}"/>
    <cellStyle name="Moneda 3 3 2 2 2 2 2 3 2 3" xfId="10019" xr:uid="{AB8BD6ED-30D9-4992-AE86-9602CECC4445}"/>
    <cellStyle name="Moneda 3 3 2 2 2 2 2 3 3" xfId="5051" xr:uid="{377AEC1D-7AD9-406E-B2D4-8DFD886EA831}"/>
    <cellStyle name="Moneda 3 3 2 2 2 2 2 3 3 2" xfId="11675" xr:uid="{12BA67AB-BB36-44F8-8FB6-C32133CCE05D}"/>
    <cellStyle name="Moneda 3 3 2 2 2 2 2 3 4" xfId="8363" xr:uid="{1A20858E-4527-4E2A-A757-A23544EDBE3B}"/>
    <cellStyle name="Moneda 3 3 2 2 2 2 2 4" xfId="2291" xr:uid="{C881E916-2FDF-4C41-80E8-A7F8EA755F1F}"/>
    <cellStyle name="Moneda 3 3 2 2 2 2 2 4 2" xfId="5603" xr:uid="{8248FAA8-575A-430A-9ED3-1BA6B1AB54E9}"/>
    <cellStyle name="Moneda 3 3 2 2 2 2 2 4 2 2" xfId="12227" xr:uid="{1D21190B-12D6-4AEC-B4A3-D3E906D512A3}"/>
    <cellStyle name="Moneda 3 3 2 2 2 2 2 4 3" xfId="8915" xr:uid="{7F385F98-8F36-4B25-AACE-3371AC85E08A}"/>
    <cellStyle name="Moneda 3 3 2 2 2 2 2 5" xfId="3947" xr:uid="{5A8BB0B7-534F-423C-B25F-BD156577272D}"/>
    <cellStyle name="Moneda 3 3 2 2 2 2 2 5 2" xfId="10571" xr:uid="{CAC2F4C1-4D29-464E-9FC0-FAEA6FEE0EA4}"/>
    <cellStyle name="Moneda 3 3 2 2 2 2 2 6" xfId="7259" xr:uid="{E1A3556D-7925-4C0A-9FC0-F26AFA8D6F4F}"/>
    <cellStyle name="Moneda 3 3 2 2 2 2 3" xfId="911" xr:uid="{FFA179EA-5734-4021-9155-AD397F2AD7D7}"/>
    <cellStyle name="Moneda 3 3 2 2 2 2 3 2" xfId="2567" xr:uid="{D409E51C-7484-428A-84A5-CF168306B342}"/>
    <cellStyle name="Moneda 3 3 2 2 2 2 3 2 2" xfId="5879" xr:uid="{67049378-0DD2-482A-92D4-20BEBBDCB043}"/>
    <cellStyle name="Moneda 3 3 2 2 2 2 3 2 2 2" xfId="12503" xr:uid="{2872E04E-3801-4840-86E3-836F69B9FEFF}"/>
    <cellStyle name="Moneda 3 3 2 2 2 2 3 2 3" xfId="9191" xr:uid="{98A5CD50-8223-41C3-BB48-5C254E5B0219}"/>
    <cellStyle name="Moneda 3 3 2 2 2 2 3 3" xfId="4223" xr:uid="{7C46BF0F-1A8A-43AA-9F40-FB92A1667DEA}"/>
    <cellStyle name="Moneda 3 3 2 2 2 2 3 3 2" xfId="10847" xr:uid="{52D24BCF-0F9B-4874-8D88-D57CA5C55EE4}"/>
    <cellStyle name="Moneda 3 3 2 2 2 2 3 4" xfId="7535" xr:uid="{CA9B710F-40A4-4919-96BE-A35CA57B5006}"/>
    <cellStyle name="Moneda 3 3 2 2 2 2 4" xfId="1463" xr:uid="{9D160E49-C815-4A06-BFD4-318B829D8E6C}"/>
    <cellStyle name="Moneda 3 3 2 2 2 2 4 2" xfId="3119" xr:uid="{AED08042-621B-4AEB-98BA-4C6BD1018651}"/>
    <cellStyle name="Moneda 3 3 2 2 2 2 4 2 2" xfId="6431" xr:uid="{E5CC7E1B-7ABC-41C1-A613-8DD853F1DEEA}"/>
    <cellStyle name="Moneda 3 3 2 2 2 2 4 2 2 2" xfId="13055" xr:uid="{A82DFBEF-578D-4C0D-80F8-2C80AD39207D}"/>
    <cellStyle name="Moneda 3 3 2 2 2 2 4 2 3" xfId="9743" xr:uid="{0DD4C33F-9908-447A-A7F5-CFA5C2F71157}"/>
    <cellStyle name="Moneda 3 3 2 2 2 2 4 3" xfId="4775" xr:uid="{50B4E4C1-4F66-47BB-A3EE-99FD34E8E4B6}"/>
    <cellStyle name="Moneda 3 3 2 2 2 2 4 3 2" xfId="11399" xr:uid="{2C4FA1DF-50D3-4F54-9E17-FD25E2D783E8}"/>
    <cellStyle name="Moneda 3 3 2 2 2 2 4 4" xfId="8087" xr:uid="{3950DC31-0F3D-4806-A2BB-99036C18A3D2}"/>
    <cellStyle name="Moneda 3 3 2 2 2 2 5" xfId="2015" xr:uid="{4CE824CC-4CFE-4ECC-928E-9440DA0B7786}"/>
    <cellStyle name="Moneda 3 3 2 2 2 2 5 2" xfId="5327" xr:uid="{0269129F-6919-4A4F-B44F-9FF025730500}"/>
    <cellStyle name="Moneda 3 3 2 2 2 2 5 2 2" xfId="11951" xr:uid="{3A5806FF-BA92-472B-ADB4-7E8535F8FE12}"/>
    <cellStyle name="Moneda 3 3 2 2 2 2 5 3" xfId="8639" xr:uid="{A9762179-2DD1-4C1C-8F1A-CD0EF0BEB6DC}"/>
    <cellStyle name="Moneda 3 3 2 2 2 2 6" xfId="3671" xr:uid="{253AD890-01EB-4F9B-A22B-8046A7AF23A8}"/>
    <cellStyle name="Moneda 3 3 2 2 2 2 6 2" xfId="10295" xr:uid="{4F0A0049-8548-496C-818C-932F24EB796D}"/>
    <cellStyle name="Moneda 3 3 2 2 2 2 7" xfId="6983" xr:uid="{4226648F-F676-42B9-931F-18C1BF9F1940}"/>
    <cellStyle name="Moneda 3 3 2 2 2 3" xfId="497" xr:uid="{9358BD46-AAFB-4B6C-AA8F-F9DC474F33A5}"/>
    <cellStyle name="Moneda 3 3 2 2 2 3 2" xfId="1049" xr:uid="{6331559B-2823-47B8-A56D-6A22A6BBD6F9}"/>
    <cellStyle name="Moneda 3 3 2 2 2 3 2 2" xfId="2705" xr:uid="{AB546394-6DFF-4C0A-BE28-FD13AE0D1142}"/>
    <cellStyle name="Moneda 3 3 2 2 2 3 2 2 2" xfId="6017" xr:uid="{8E79E879-7835-4DFF-B1CA-F05E03CE96BD}"/>
    <cellStyle name="Moneda 3 3 2 2 2 3 2 2 2 2" xfId="12641" xr:uid="{A23DC491-71F0-4A8A-828D-278781298D8A}"/>
    <cellStyle name="Moneda 3 3 2 2 2 3 2 2 3" xfId="9329" xr:uid="{4069E540-8CB0-487E-8FEC-C921C1299872}"/>
    <cellStyle name="Moneda 3 3 2 2 2 3 2 3" xfId="4361" xr:uid="{08824699-1E4F-4040-B379-7691DFDECB6E}"/>
    <cellStyle name="Moneda 3 3 2 2 2 3 2 3 2" xfId="10985" xr:uid="{F3648E77-6268-4E7A-9F27-9C8FF8701087}"/>
    <cellStyle name="Moneda 3 3 2 2 2 3 2 4" xfId="7673" xr:uid="{31B8F012-9692-4170-8506-93DC3DA79B0C}"/>
    <cellStyle name="Moneda 3 3 2 2 2 3 3" xfId="1601" xr:uid="{513A83BB-7A2B-4CA3-89D2-B85480067AC0}"/>
    <cellStyle name="Moneda 3 3 2 2 2 3 3 2" xfId="3257" xr:uid="{0CDA1EB5-FF33-458A-98C8-4AFBF12667EA}"/>
    <cellStyle name="Moneda 3 3 2 2 2 3 3 2 2" xfId="6569" xr:uid="{156E186D-0ED7-4858-B7D1-9D2C8C0AAE5F}"/>
    <cellStyle name="Moneda 3 3 2 2 2 3 3 2 2 2" xfId="13193" xr:uid="{F7F43B8F-E5AC-42C3-84D9-0F737EC0A730}"/>
    <cellStyle name="Moneda 3 3 2 2 2 3 3 2 3" xfId="9881" xr:uid="{74D3D290-3FFA-4615-9439-3BEF6196BA59}"/>
    <cellStyle name="Moneda 3 3 2 2 2 3 3 3" xfId="4913" xr:uid="{08CB9CDC-526E-48B3-A1AC-9532095E016E}"/>
    <cellStyle name="Moneda 3 3 2 2 2 3 3 3 2" xfId="11537" xr:uid="{FE468DB0-BE69-492C-8D27-4F9FB3644091}"/>
    <cellStyle name="Moneda 3 3 2 2 2 3 3 4" xfId="8225" xr:uid="{ABF087D2-17E0-4DC6-B289-527C5BEE9809}"/>
    <cellStyle name="Moneda 3 3 2 2 2 3 4" xfId="2153" xr:uid="{054D684D-6021-4DA6-9FC5-50073D989386}"/>
    <cellStyle name="Moneda 3 3 2 2 2 3 4 2" xfId="5465" xr:uid="{6739BAA8-D861-4597-8629-D7F9ED314F76}"/>
    <cellStyle name="Moneda 3 3 2 2 2 3 4 2 2" xfId="12089" xr:uid="{2290370C-61ED-4056-ABC9-7CFA0D98BD7B}"/>
    <cellStyle name="Moneda 3 3 2 2 2 3 4 3" xfId="8777" xr:uid="{F4A722CE-381E-4F08-9FB6-062CF5FEBB6E}"/>
    <cellStyle name="Moneda 3 3 2 2 2 3 5" xfId="3809" xr:uid="{EBB61AC5-2528-4401-85E9-1F3E78A12BE1}"/>
    <cellStyle name="Moneda 3 3 2 2 2 3 5 2" xfId="10433" xr:uid="{2BFA58DE-7C0B-4CD1-8602-3D02EBCE892D}"/>
    <cellStyle name="Moneda 3 3 2 2 2 3 6" xfId="7121" xr:uid="{7BD59102-A5EF-4DEA-9EC8-647B16F7102C}"/>
    <cellStyle name="Moneda 3 3 2 2 2 4" xfId="773" xr:uid="{998EA1E1-5432-4ACB-B8E7-2940909615D7}"/>
    <cellStyle name="Moneda 3 3 2 2 2 4 2" xfId="2429" xr:uid="{416D9E89-5A36-438F-B62E-270D8D8A9ABA}"/>
    <cellStyle name="Moneda 3 3 2 2 2 4 2 2" xfId="5741" xr:uid="{6706AE7C-2E0B-4BA4-AB08-5D020E28F2DC}"/>
    <cellStyle name="Moneda 3 3 2 2 2 4 2 2 2" xfId="12365" xr:uid="{70E7C9F5-2BCB-4ABA-8041-ABE6B37ABF24}"/>
    <cellStyle name="Moneda 3 3 2 2 2 4 2 3" xfId="9053" xr:uid="{E7AE2A00-FC51-4692-8CCD-C6D07DA1AACE}"/>
    <cellStyle name="Moneda 3 3 2 2 2 4 3" xfId="4085" xr:uid="{355210A7-3920-4ABF-A437-8B8550524E16}"/>
    <cellStyle name="Moneda 3 3 2 2 2 4 3 2" xfId="10709" xr:uid="{5502239B-DF01-46A8-A381-2B08291E4FC7}"/>
    <cellStyle name="Moneda 3 3 2 2 2 4 4" xfId="7397" xr:uid="{F2124C05-2274-41BF-95E3-C429657BFBFD}"/>
    <cellStyle name="Moneda 3 3 2 2 2 5" xfId="1325" xr:uid="{7D0BA3CC-6E87-4E00-8EBB-5B7FD28821A2}"/>
    <cellStyle name="Moneda 3 3 2 2 2 5 2" xfId="2981" xr:uid="{37091D09-80C4-4729-96B4-978D8CEE71BB}"/>
    <cellStyle name="Moneda 3 3 2 2 2 5 2 2" xfId="6293" xr:uid="{410C1C99-8CC5-4961-84D5-695622DE2229}"/>
    <cellStyle name="Moneda 3 3 2 2 2 5 2 2 2" xfId="12917" xr:uid="{7A19A963-D7F8-4604-A6BC-BC372E6764D4}"/>
    <cellStyle name="Moneda 3 3 2 2 2 5 2 3" xfId="9605" xr:uid="{84F710DF-FD86-459C-8639-7B67DF88D93A}"/>
    <cellStyle name="Moneda 3 3 2 2 2 5 3" xfId="4637" xr:uid="{CBC5BFF8-9436-4E4A-A576-1DAF012D4E9B}"/>
    <cellStyle name="Moneda 3 3 2 2 2 5 3 2" xfId="11261" xr:uid="{25BAF688-2275-4841-991C-0E5107531484}"/>
    <cellStyle name="Moneda 3 3 2 2 2 5 4" xfId="7949" xr:uid="{46874271-413C-44FD-9279-C68754A60B59}"/>
    <cellStyle name="Moneda 3 3 2 2 2 6" xfId="1877" xr:uid="{5EF12A60-0B2C-4B20-A7CA-90468971BE5A}"/>
    <cellStyle name="Moneda 3 3 2 2 2 6 2" xfId="5189" xr:uid="{0BD5ADB6-0FAF-4FD7-A923-090FF358AC36}"/>
    <cellStyle name="Moneda 3 3 2 2 2 6 2 2" xfId="11813" xr:uid="{34CC951E-0F08-4B71-A4B6-8B8B7BA6A5BA}"/>
    <cellStyle name="Moneda 3 3 2 2 2 6 3" xfId="8501" xr:uid="{D6141916-8C3F-4BDC-91EE-F80F8F4DBD09}"/>
    <cellStyle name="Moneda 3 3 2 2 2 7" xfId="3533" xr:uid="{558DBB39-73AD-423F-BB9E-22AFDE2AB7CF}"/>
    <cellStyle name="Moneda 3 3 2 2 2 7 2" xfId="10157" xr:uid="{FB9DF035-ECCC-4CA0-A555-F97070FACD53}"/>
    <cellStyle name="Moneda 3 3 2 2 2 8" xfId="6845" xr:uid="{9F6F4734-7730-4703-AC8F-A227D2F29E33}"/>
    <cellStyle name="Moneda 3 3 2 2 3" xfId="290" xr:uid="{A37A6457-7717-4DA6-94CD-C02A65C074B0}"/>
    <cellStyle name="Moneda 3 3 2 2 3 2" xfId="566" xr:uid="{C48111AF-804D-4A16-9083-E89D8170919B}"/>
    <cellStyle name="Moneda 3 3 2 2 3 2 2" xfId="1118" xr:uid="{47454670-6784-411D-86DC-00BD7A4A9E46}"/>
    <cellStyle name="Moneda 3 3 2 2 3 2 2 2" xfId="2774" xr:uid="{4C565468-1266-4266-AE41-69E7B508E58C}"/>
    <cellStyle name="Moneda 3 3 2 2 3 2 2 2 2" xfId="6086" xr:uid="{07AE6AB5-CA2C-4CFF-B47D-635036D54175}"/>
    <cellStyle name="Moneda 3 3 2 2 3 2 2 2 2 2" xfId="12710" xr:uid="{2581683D-1C06-4754-B863-B4BF95ABE543}"/>
    <cellStyle name="Moneda 3 3 2 2 3 2 2 2 3" xfId="9398" xr:uid="{4140B74D-5C68-4BF6-BF03-F49990173692}"/>
    <cellStyle name="Moneda 3 3 2 2 3 2 2 3" xfId="4430" xr:uid="{8AB261B7-1C3F-4E9A-A725-313F0DC7B493}"/>
    <cellStyle name="Moneda 3 3 2 2 3 2 2 3 2" xfId="11054" xr:uid="{370D8AD3-7450-4ECF-BD5A-3FB9DC17CBF0}"/>
    <cellStyle name="Moneda 3 3 2 2 3 2 2 4" xfId="7742" xr:uid="{A25C06C8-9EEB-4B23-9129-213D2295E27B}"/>
    <cellStyle name="Moneda 3 3 2 2 3 2 3" xfId="1670" xr:uid="{13837770-8E2F-4394-A0C1-427EBB0648C0}"/>
    <cellStyle name="Moneda 3 3 2 2 3 2 3 2" xfId="3326" xr:uid="{9242C90C-DE50-4922-BBF2-B1DD6E9D33FB}"/>
    <cellStyle name="Moneda 3 3 2 2 3 2 3 2 2" xfId="6638" xr:uid="{AB0146FB-BEF2-4B2D-89DB-80B515037C5A}"/>
    <cellStyle name="Moneda 3 3 2 2 3 2 3 2 2 2" xfId="13262" xr:uid="{DA13063E-1282-4894-890C-2B420502E31B}"/>
    <cellStyle name="Moneda 3 3 2 2 3 2 3 2 3" xfId="9950" xr:uid="{97B1BB7A-0587-4DBC-A135-FC119A232A25}"/>
    <cellStyle name="Moneda 3 3 2 2 3 2 3 3" xfId="4982" xr:uid="{845CEC34-4F8A-44D6-B15E-DDBE5454ABCB}"/>
    <cellStyle name="Moneda 3 3 2 2 3 2 3 3 2" xfId="11606" xr:uid="{FE19B72A-8643-490B-B868-E193EF63CCEF}"/>
    <cellStyle name="Moneda 3 3 2 2 3 2 3 4" xfId="8294" xr:uid="{413E265F-5699-4948-A56A-0C89EF9C7B6D}"/>
    <cellStyle name="Moneda 3 3 2 2 3 2 4" xfId="2222" xr:uid="{C2F9612B-B690-4044-A062-CE7401B0DB91}"/>
    <cellStyle name="Moneda 3 3 2 2 3 2 4 2" xfId="5534" xr:uid="{EDCDC2BC-2481-48B7-8EBF-32659BAEA7F8}"/>
    <cellStyle name="Moneda 3 3 2 2 3 2 4 2 2" xfId="12158" xr:uid="{C66116AB-00B8-488F-B271-6D03B849DE35}"/>
    <cellStyle name="Moneda 3 3 2 2 3 2 4 3" xfId="8846" xr:uid="{23916F07-498F-47DD-9A4F-C99C65F324CF}"/>
    <cellStyle name="Moneda 3 3 2 2 3 2 5" xfId="3878" xr:uid="{8EEF52C1-D220-4FE8-A1FC-FF0D8E1D2AC7}"/>
    <cellStyle name="Moneda 3 3 2 2 3 2 5 2" xfId="10502" xr:uid="{4971A2C7-8B55-4F16-AC54-F4340E495B58}"/>
    <cellStyle name="Moneda 3 3 2 2 3 2 6" xfId="7190" xr:uid="{167553B4-A7D8-445D-80A0-C967C986AA92}"/>
    <cellStyle name="Moneda 3 3 2 2 3 3" xfId="842" xr:uid="{ECF51A19-8829-4862-B79D-1E34C8215527}"/>
    <cellStyle name="Moneda 3 3 2 2 3 3 2" xfId="2498" xr:uid="{A3F54B2D-B687-4EBF-ADF7-0C3FF9784E51}"/>
    <cellStyle name="Moneda 3 3 2 2 3 3 2 2" xfId="5810" xr:uid="{2D755B92-23FB-4C30-8BD1-42EC4603D665}"/>
    <cellStyle name="Moneda 3 3 2 2 3 3 2 2 2" xfId="12434" xr:uid="{954BCDC2-8768-4297-84B1-AC7030F0187F}"/>
    <cellStyle name="Moneda 3 3 2 2 3 3 2 3" xfId="9122" xr:uid="{B75316F7-61D1-4CD5-AA87-B8EA00E35D2A}"/>
    <cellStyle name="Moneda 3 3 2 2 3 3 3" xfId="4154" xr:uid="{C18B7CBD-2F08-45F5-A3E0-9EFEB4246039}"/>
    <cellStyle name="Moneda 3 3 2 2 3 3 3 2" xfId="10778" xr:uid="{5B5F5DC7-EC19-4ABB-B132-696FEDF8170B}"/>
    <cellStyle name="Moneda 3 3 2 2 3 3 4" xfId="7466" xr:uid="{655E6BD8-BC68-4628-B107-D346BF6725DF}"/>
    <cellStyle name="Moneda 3 3 2 2 3 4" xfId="1394" xr:uid="{7921EDE2-CCEE-4B22-B8E6-C593C54241CC}"/>
    <cellStyle name="Moneda 3 3 2 2 3 4 2" xfId="3050" xr:uid="{E3649318-12B1-495B-9531-CFD7712A2EBD}"/>
    <cellStyle name="Moneda 3 3 2 2 3 4 2 2" xfId="6362" xr:uid="{A1D35261-8592-49F7-B7CF-5DAA934A24B2}"/>
    <cellStyle name="Moneda 3 3 2 2 3 4 2 2 2" xfId="12986" xr:uid="{981AF649-C3C9-4D5B-9735-C4F303F42C9B}"/>
    <cellStyle name="Moneda 3 3 2 2 3 4 2 3" xfId="9674" xr:uid="{D9DEA4CC-46A1-466F-8508-388EE61641E6}"/>
    <cellStyle name="Moneda 3 3 2 2 3 4 3" xfId="4706" xr:uid="{177F7959-9C16-43FA-9D03-61A0333CDFCB}"/>
    <cellStyle name="Moneda 3 3 2 2 3 4 3 2" xfId="11330" xr:uid="{F2D03EB3-49BA-4ED4-9CBA-33B81B3FAD1D}"/>
    <cellStyle name="Moneda 3 3 2 2 3 4 4" xfId="8018" xr:uid="{34CA0884-004A-496D-9165-B7EBAEF017A7}"/>
    <cellStyle name="Moneda 3 3 2 2 3 5" xfId="1946" xr:uid="{3E7523BE-A642-4674-B5EC-7277E19869B2}"/>
    <cellStyle name="Moneda 3 3 2 2 3 5 2" xfId="5258" xr:uid="{58661BA6-9DE2-411D-96F2-692FB6380AB3}"/>
    <cellStyle name="Moneda 3 3 2 2 3 5 2 2" xfId="11882" xr:uid="{F87A9241-9814-44A8-B4A3-F9E5B5C86B91}"/>
    <cellStyle name="Moneda 3 3 2 2 3 5 3" xfId="8570" xr:uid="{F82FCE48-FB53-4BB5-9A5D-AEA0F7016758}"/>
    <cellStyle name="Moneda 3 3 2 2 3 6" xfId="3602" xr:uid="{F19C5477-8B51-43F1-93C3-4D6879066AF6}"/>
    <cellStyle name="Moneda 3 3 2 2 3 6 2" xfId="10226" xr:uid="{9F392B53-5335-4463-9464-3FC52EA0734F}"/>
    <cellStyle name="Moneda 3 3 2 2 3 7" xfId="6914" xr:uid="{9DE36C6D-EF0D-4E77-BA7F-04E43670CF8C}"/>
    <cellStyle name="Moneda 3 3 2 2 4" xfId="428" xr:uid="{4735D55A-9962-4148-B7DD-D007D9A1D5C1}"/>
    <cellStyle name="Moneda 3 3 2 2 4 2" xfId="980" xr:uid="{75FD7106-B70E-4AD3-BA4D-E26A28343031}"/>
    <cellStyle name="Moneda 3 3 2 2 4 2 2" xfId="2636" xr:uid="{EF157A4A-0BB6-4AC9-8A47-B64E2D715450}"/>
    <cellStyle name="Moneda 3 3 2 2 4 2 2 2" xfId="5948" xr:uid="{B1B056FA-2410-47E2-B624-FD27F5A9C97D}"/>
    <cellStyle name="Moneda 3 3 2 2 4 2 2 2 2" xfId="12572" xr:uid="{13BECAE1-C587-48E8-ADA3-FE3EFDA98C78}"/>
    <cellStyle name="Moneda 3 3 2 2 4 2 2 3" xfId="9260" xr:uid="{A610A6F6-A0B5-46B8-B91D-1DF46A646BE1}"/>
    <cellStyle name="Moneda 3 3 2 2 4 2 3" xfId="4292" xr:uid="{0C56A734-0991-4B67-BC43-422CF09663DA}"/>
    <cellStyle name="Moneda 3 3 2 2 4 2 3 2" xfId="10916" xr:uid="{FCFC7FFB-FB3D-4A55-856C-CF00B7EC8A35}"/>
    <cellStyle name="Moneda 3 3 2 2 4 2 4" xfId="7604" xr:uid="{A2B316C9-C959-436C-939B-507CDA2B1317}"/>
    <cellStyle name="Moneda 3 3 2 2 4 3" xfId="1532" xr:uid="{C2EAF5B9-3111-4C57-89AE-08594C168745}"/>
    <cellStyle name="Moneda 3 3 2 2 4 3 2" xfId="3188" xr:uid="{B19A9F8B-37C4-47F3-A947-CAC4C2371443}"/>
    <cellStyle name="Moneda 3 3 2 2 4 3 2 2" xfId="6500" xr:uid="{2BD6E28D-9818-4898-A1CE-E0B8579A32EB}"/>
    <cellStyle name="Moneda 3 3 2 2 4 3 2 2 2" xfId="13124" xr:uid="{EE8448C3-2D2C-407D-A233-31C4820A0D41}"/>
    <cellStyle name="Moneda 3 3 2 2 4 3 2 3" xfId="9812" xr:uid="{BEC99B64-6037-44F4-8874-1FBE7FCB98D2}"/>
    <cellStyle name="Moneda 3 3 2 2 4 3 3" xfId="4844" xr:uid="{3405D78F-F48A-4E22-AE1A-E82FD68BD711}"/>
    <cellStyle name="Moneda 3 3 2 2 4 3 3 2" xfId="11468" xr:uid="{3ED83720-A84A-4AD0-B67D-D9B78F75D9AE}"/>
    <cellStyle name="Moneda 3 3 2 2 4 3 4" xfId="8156" xr:uid="{04CC5E8F-BE50-446A-8BC1-E8550CAFF85C}"/>
    <cellStyle name="Moneda 3 3 2 2 4 4" xfId="2084" xr:uid="{FA6ED14A-723A-4826-AA9B-FBD0E213F5E7}"/>
    <cellStyle name="Moneda 3 3 2 2 4 4 2" xfId="5396" xr:uid="{5224E449-A002-4A0A-B3C6-AA9056F5F1DC}"/>
    <cellStyle name="Moneda 3 3 2 2 4 4 2 2" xfId="12020" xr:uid="{3CF1C836-9775-4408-AA19-9C3C1290492E}"/>
    <cellStyle name="Moneda 3 3 2 2 4 4 3" xfId="8708" xr:uid="{CE7EAABF-0FAE-48DA-871B-8266EF7CC78E}"/>
    <cellStyle name="Moneda 3 3 2 2 4 5" xfId="3740" xr:uid="{C6CEB2FF-3FDD-4B6E-8A9B-4CB145F3773B}"/>
    <cellStyle name="Moneda 3 3 2 2 4 5 2" xfId="10364" xr:uid="{8579AA06-D9AE-4093-8B58-29423DB524FB}"/>
    <cellStyle name="Moneda 3 3 2 2 4 6" xfId="7052" xr:uid="{54B42048-34D0-4D04-9A30-991E7D96278A}"/>
    <cellStyle name="Moneda 3 3 2 2 5" xfId="704" xr:uid="{6BC4BCDF-FEDA-48C0-A2CD-ED81EA8271CD}"/>
    <cellStyle name="Moneda 3 3 2 2 5 2" xfId="2360" xr:uid="{5B153E94-948D-4E74-A8C3-24DBF758907D}"/>
    <cellStyle name="Moneda 3 3 2 2 5 2 2" xfId="5672" xr:uid="{87A6ECB9-4F30-4CD9-A821-22D5A574D9EC}"/>
    <cellStyle name="Moneda 3 3 2 2 5 2 2 2" xfId="12296" xr:uid="{2F42E32A-A9CC-4C65-B72D-623C11EDFA85}"/>
    <cellStyle name="Moneda 3 3 2 2 5 2 3" xfId="8984" xr:uid="{9B70951D-0CF5-41B0-80F7-C7930B138E41}"/>
    <cellStyle name="Moneda 3 3 2 2 5 3" xfId="4016" xr:uid="{E1C1156F-564D-4375-96FB-8D77D2F5AE98}"/>
    <cellStyle name="Moneda 3 3 2 2 5 3 2" xfId="10640" xr:uid="{D5A2388B-5D03-44DF-A0EF-21D7AC5854A3}"/>
    <cellStyle name="Moneda 3 3 2 2 5 4" xfId="7328" xr:uid="{AB4A2DB8-2CBF-4359-8F3C-037A76F97309}"/>
    <cellStyle name="Moneda 3 3 2 2 6" xfId="1256" xr:uid="{13E2CB74-FA09-4170-AC6F-3CF79B237F42}"/>
    <cellStyle name="Moneda 3 3 2 2 6 2" xfId="2912" xr:uid="{1190C3E1-0F50-4CA0-8148-84C0137349FE}"/>
    <cellStyle name="Moneda 3 3 2 2 6 2 2" xfId="6224" xr:uid="{D0C371F9-38AE-4B1A-ABD7-ABCFEAC10123}"/>
    <cellStyle name="Moneda 3 3 2 2 6 2 2 2" xfId="12848" xr:uid="{5DA8D34E-FFCF-470A-870E-EE59869B0A9E}"/>
    <cellStyle name="Moneda 3 3 2 2 6 2 3" xfId="9536" xr:uid="{37B7FF1E-8E88-4DDB-AB13-326F1047F233}"/>
    <cellStyle name="Moneda 3 3 2 2 6 3" xfId="4568" xr:uid="{33D6CF44-E6FB-41B2-B76B-CCCD442ADA40}"/>
    <cellStyle name="Moneda 3 3 2 2 6 3 2" xfId="11192" xr:uid="{D8A35FC8-AF38-4628-8FF0-ACA257D9CC10}"/>
    <cellStyle name="Moneda 3 3 2 2 6 4" xfId="7880" xr:uid="{21E02122-B153-4AA0-AEA2-615F28BCBACD}"/>
    <cellStyle name="Moneda 3 3 2 2 7" xfId="1808" xr:uid="{7CD8C643-3808-42B4-9F8B-87BBC6586987}"/>
    <cellStyle name="Moneda 3 3 2 2 7 2" xfId="5120" xr:uid="{12F92030-BFC5-4F0F-A12D-65C6427ACA35}"/>
    <cellStyle name="Moneda 3 3 2 2 7 2 2" xfId="11744" xr:uid="{4F803BD7-B84F-4D17-BEE7-104E319004E8}"/>
    <cellStyle name="Moneda 3 3 2 2 7 3" xfId="8432" xr:uid="{58B35BFA-D065-4011-A519-F55F14AC2047}"/>
    <cellStyle name="Moneda 3 3 2 2 8" xfId="3464" xr:uid="{E548B839-7A95-4C87-B664-034CE0B7D6BF}"/>
    <cellStyle name="Moneda 3 3 2 2 8 2" xfId="10088" xr:uid="{5C6071DE-D7ED-4039-A2E6-94DA4E02CFBD}"/>
    <cellStyle name="Moneda 3 3 2 2 9" xfId="6776" xr:uid="{311197A2-EA80-41D2-A8A3-DD815604066D}"/>
    <cellStyle name="Moneda 3 3 2 3" xfId="187" xr:uid="{7AD0C2CE-1FE8-48A0-9A44-6D71AAE62C43}"/>
    <cellStyle name="Moneda 3 3 2 3 2" xfId="325" xr:uid="{79298B2B-EED6-4A58-B00E-5FAC8BD5CADF}"/>
    <cellStyle name="Moneda 3 3 2 3 2 2" xfId="601" xr:uid="{C1E06687-4847-49E9-AB78-11D2271BDBDD}"/>
    <cellStyle name="Moneda 3 3 2 3 2 2 2" xfId="1153" xr:uid="{0D1526C6-FEE5-4983-9DB4-EB8A4250CF0A}"/>
    <cellStyle name="Moneda 3 3 2 3 2 2 2 2" xfId="2809" xr:uid="{FF856D63-E629-4ED8-9254-109C61327047}"/>
    <cellStyle name="Moneda 3 3 2 3 2 2 2 2 2" xfId="6121" xr:uid="{EB8FC5C3-2E9A-4A74-A809-3EC6589FE949}"/>
    <cellStyle name="Moneda 3 3 2 3 2 2 2 2 2 2" xfId="12745" xr:uid="{FAC02AFD-204C-4977-9C71-9F79EA2547CC}"/>
    <cellStyle name="Moneda 3 3 2 3 2 2 2 2 3" xfId="9433" xr:uid="{DD8551DC-D16A-4F69-86C1-5134D6499578}"/>
    <cellStyle name="Moneda 3 3 2 3 2 2 2 3" xfId="4465" xr:uid="{017936D8-F985-4BD3-88A0-E300E7B5BC14}"/>
    <cellStyle name="Moneda 3 3 2 3 2 2 2 3 2" xfId="11089" xr:uid="{3DCBBC72-7AC9-41CF-A278-092924FF0B91}"/>
    <cellStyle name="Moneda 3 3 2 3 2 2 2 4" xfId="7777" xr:uid="{6D5EEEDF-C9D2-448E-8EEB-C5E770687036}"/>
    <cellStyle name="Moneda 3 3 2 3 2 2 3" xfId="1705" xr:uid="{5F11D1DA-B666-47C4-A43A-1D0F75C148FC}"/>
    <cellStyle name="Moneda 3 3 2 3 2 2 3 2" xfId="3361" xr:uid="{B0CC7A00-9E4F-4E0A-9A14-294B2028D28F}"/>
    <cellStyle name="Moneda 3 3 2 3 2 2 3 2 2" xfId="6673" xr:uid="{7E5ECDF7-BFBA-4F5C-A83C-37FD529C2321}"/>
    <cellStyle name="Moneda 3 3 2 3 2 2 3 2 2 2" xfId="13297" xr:uid="{1C1306F8-43A2-43A0-8793-66013D83F3A9}"/>
    <cellStyle name="Moneda 3 3 2 3 2 2 3 2 3" xfId="9985" xr:uid="{372B69B4-265D-4F01-9205-68AEA2CF1A22}"/>
    <cellStyle name="Moneda 3 3 2 3 2 2 3 3" xfId="5017" xr:uid="{2A542A92-D65E-4ABF-A2BF-190940C1C4A0}"/>
    <cellStyle name="Moneda 3 3 2 3 2 2 3 3 2" xfId="11641" xr:uid="{294CE5D1-5863-495D-BE05-4A2C42F2EB86}"/>
    <cellStyle name="Moneda 3 3 2 3 2 2 3 4" xfId="8329" xr:uid="{600EDBB9-6F9B-42AD-B2DD-C21512FD734D}"/>
    <cellStyle name="Moneda 3 3 2 3 2 2 4" xfId="2257" xr:uid="{CC9C63F8-323D-48E7-A1D3-7B8635D3289C}"/>
    <cellStyle name="Moneda 3 3 2 3 2 2 4 2" xfId="5569" xr:uid="{A06B8355-5E21-442E-9BC3-FCBAECBA8BC5}"/>
    <cellStyle name="Moneda 3 3 2 3 2 2 4 2 2" xfId="12193" xr:uid="{B9F222C9-3B4C-4699-96E2-C3C24E4F2A41}"/>
    <cellStyle name="Moneda 3 3 2 3 2 2 4 3" xfId="8881" xr:uid="{6CA363C3-77BC-4DF0-9086-1F2FB58E1AF7}"/>
    <cellStyle name="Moneda 3 3 2 3 2 2 5" xfId="3913" xr:uid="{33F4D4DB-6CCB-4FA9-BBD0-7FD7DC6344FB}"/>
    <cellStyle name="Moneda 3 3 2 3 2 2 5 2" xfId="10537" xr:uid="{0A9C628B-1B37-43F1-85B9-2FD5F41EC430}"/>
    <cellStyle name="Moneda 3 3 2 3 2 2 6" xfId="7225" xr:uid="{A463C2D7-85ED-4364-93AA-436890C0E938}"/>
    <cellStyle name="Moneda 3 3 2 3 2 3" xfId="877" xr:uid="{DBDBC384-B32C-4AE6-A8FD-3BF97A34280E}"/>
    <cellStyle name="Moneda 3 3 2 3 2 3 2" xfId="2533" xr:uid="{71F5CE19-97EA-4159-B98D-BE77BA466FFF}"/>
    <cellStyle name="Moneda 3 3 2 3 2 3 2 2" xfId="5845" xr:uid="{889BBFC7-C83F-44E4-A173-69C59C78EC40}"/>
    <cellStyle name="Moneda 3 3 2 3 2 3 2 2 2" xfId="12469" xr:uid="{B8C1361E-6B30-434B-BFC6-1A1A74FF55D0}"/>
    <cellStyle name="Moneda 3 3 2 3 2 3 2 3" xfId="9157" xr:uid="{3E4097E4-F5E9-42CC-A4E1-A05B2AC70AA5}"/>
    <cellStyle name="Moneda 3 3 2 3 2 3 3" xfId="4189" xr:uid="{5A72533D-6D76-48E7-8051-C3AF7F090E4F}"/>
    <cellStyle name="Moneda 3 3 2 3 2 3 3 2" xfId="10813" xr:uid="{8C83E9DA-745C-476E-8622-58B2576C761A}"/>
    <cellStyle name="Moneda 3 3 2 3 2 3 4" xfId="7501" xr:uid="{F4528C7F-9045-4A95-857C-C01FF0FBDA14}"/>
    <cellStyle name="Moneda 3 3 2 3 2 4" xfId="1429" xr:uid="{37E4C2AB-4E11-4271-8089-DF97FD9EBB9B}"/>
    <cellStyle name="Moneda 3 3 2 3 2 4 2" xfId="3085" xr:uid="{408FFCC0-24B1-4847-9D57-3D649E3E58A5}"/>
    <cellStyle name="Moneda 3 3 2 3 2 4 2 2" xfId="6397" xr:uid="{352A6BBD-660C-496B-86B9-183488279860}"/>
    <cellStyle name="Moneda 3 3 2 3 2 4 2 2 2" xfId="13021" xr:uid="{0CBCBA51-4738-4D71-AE28-93F2422C9799}"/>
    <cellStyle name="Moneda 3 3 2 3 2 4 2 3" xfId="9709" xr:uid="{CB20A795-7D35-443B-81E9-8330AE82265C}"/>
    <cellStyle name="Moneda 3 3 2 3 2 4 3" xfId="4741" xr:uid="{E51910D2-2819-4241-B160-B115E3DE7FEF}"/>
    <cellStyle name="Moneda 3 3 2 3 2 4 3 2" xfId="11365" xr:uid="{26F39770-92DE-4E2F-AAFF-D46999F2BFCA}"/>
    <cellStyle name="Moneda 3 3 2 3 2 4 4" xfId="8053" xr:uid="{B9F302BB-FD6A-4AC7-92EF-1AB6B73C8D9D}"/>
    <cellStyle name="Moneda 3 3 2 3 2 5" xfId="1981" xr:uid="{7A1932BD-B518-46D3-A169-54451D8AFB00}"/>
    <cellStyle name="Moneda 3 3 2 3 2 5 2" xfId="5293" xr:uid="{6561F5C7-A779-4C8C-880E-B4842EE1E764}"/>
    <cellStyle name="Moneda 3 3 2 3 2 5 2 2" xfId="11917" xr:uid="{DA2B4ECB-AE81-41A5-94EA-C78D1DC6C22F}"/>
    <cellStyle name="Moneda 3 3 2 3 2 5 3" xfId="8605" xr:uid="{CE0D6B13-4341-4528-BF21-1886277AF5E0}"/>
    <cellStyle name="Moneda 3 3 2 3 2 6" xfId="3637" xr:uid="{1423EF73-C310-40CA-93AE-C88CFD301F1D}"/>
    <cellStyle name="Moneda 3 3 2 3 2 6 2" xfId="10261" xr:uid="{C19F0A94-6F45-4987-89E4-805A3C5DAE8C}"/>
    <cellStyle name="Moneda 3 3 2 3 2 7" xfId="6949" xr:uid="{FA2A236D-68F7-4879-9ACC-07213DFBF1E2}"/>
    <cellStyle name="Moneda 3 3 2 3 3" xfId="463" xr:uid="{76E574C1-381C-4576-8DBC-109A006A3E4D}"/>
    <cellStyle name="Moneda 3 3 2 3 3 2" xfId="1015" xr:uid="{BCDBBE04-A1DB-47C5-8328-22D266637280}"/>
    <cellStyle name="Moneda 3 3 2 3 3 2 2" xfId="2671" xr:uid="{45B6B40B-4A26-4985-BF9C-75E1CA970CBE}"/>
    <cellStyle name="Moneda 3 3 2 3 3 2 2 2" xfId="5983" xr:uid="{2FA8CB04-FA5B-41CD-B371-EBE94A656C82}"/>
    <cellStyle name="Moneda 3 3 2 3 3 2 2 2 2" xfId="12607" xr:uid="{B4ED391E-BB30-415D-AAD2-DEA246EBC017}"/>
    <cellStyle name="Moneda 3 3 2 3 3 2 2 3" xfId="9295" xr:uid="{00DACA5C-AEAC-4D1C-BDEC-ADB819CF0907}"/>
    <cellStyle name="Moneda 3 3 2 3 3 2 3" xfId="4327" xr:uid="{76BA01A4-F00A-45EC-A92C-22A53CAC50F0}"/>
    <cellStyle name="Moneda 3 3 2 3 3 2 3 2" xfId="10951" xr:uid="{A429FF2C-7637-4121-84CD-28F123E19156}"/>
    <cellStyle name="Moneda 3 3 2 3 3 2 4" xfId="7639" xr:uid="{32DD4FE5-D20E-4AB5-916F-52CD813E453B}"/>
    <cellStyle name="Moneda 3 3 2 3 3 3" xfId="1567" xr:uid="{66306E35-4D2F-4916-8CD1-F96DC2FF3691}"/>
    <cellStyle name="Moneda 3 3 2 3 3 3 2" xfId="3223" xr:uid="{5D981AF8-C53B-4CB7-BCC5-23AB69410D4B}"/>
    <cellStyle name="Moneda 3 3 2 3 3 3 2 2" xfId="6535" xr:uid="{CEBF8527-7B0E-48A6-B4E6-A6EB894D000D}"/>
    <cellStyle name="Moneda 3 3 2 3 3 3 2 2 2" xfId="13159" xr:uid="{76F5DD06-D3F0-48D8-8F5F-09B25C49C892}"/>
    <cellStyle name="Moneda 3 3 2 3 3 3 2 3" xfId="9847" xr:uid="{95326800-884A-4A82-89FE-00E6BA64AB13}"/>
    <cellStyle name="Moneda 3 3 2 3 3 3 3" xfId="4879" xr:uid="{35C62CC1-A1F5-4615-9D9E-28E265888EF5}"/>
    <cellStyle name="Moneda 3 3 2 3 3 3 3 2" xfId="11503" xr:uid="{E2069854-7364-43B2-BA91-8C567DC4B268}"/>
    <cellStyle name="Moneda 3 3 2 3 3 3 4" xfId="8191" xr:uid="{9D99EB51-82F7-4D15-803A-BD34ACEFA9E9}"/>
    <cellStyle name="Moneda 3 3 2 3 3 4" xfId="2119" xr:uid="{84D05B5A-0916-44CA-9E61-5672F197BBC8}"/>
    <cellStyle name="Moneda 3 3 2 3 3 4 2" xfId="5431" xr:uid="{810B8E9F-5B19-47F6-A9B4-CF8E996DE474}"/>
    <cellStyle name="Moneda 3 3 2 3 3 4 2 2" xfId="12055" xr:uid="{DBDC6E57-3F75-495E-B65F-E0037968B0A6}"/>
    <cellStyle name="Moneda 3 3 2 3 3 4 3" xfId="8743" xr:uid="{97CDB7BC-4FED-4603-B112-BD96AB3674AB}"/>
    <cellStyle name="Moneda 3 3 2 3 3 5" xfId="3775" xr:uid="{4B07FFDD-0F7E-42A8-9B42-52BAAA1A5DD2}"/>
    <cellStyle name="Moneda 3 3 2 3 3 5 2" xfId="10399" xr:uid="{3BBD27FF-52F0-4460-A5FF-863534A3B77E}"/>
    <cellStyle name="Moneda 3 3 2 3 3 6" xfId="7087" xr:uid="{78D1D557-ED1A-48B0-9E35-C11756E860B6}"/>
    <cellStyle name="Moneda 3 3 2 3 4" xfId="739" xr:uid="{C85FD9CF-A3E8-4D86-9FBD-87613A329BAE}"/>
    <cellStyle name="Moneda 3 3 2 3 4 2" xfId="2395" xr:uid="{4AB34353-E88D-4176-A7B5-806322779E7F}"/>
    <cellStyle name="Moneda 3 3 2 3 4 2 2" xfId="5707" xr:uid="{BEE4A475-366A-423A-9BA8-DCCF94DD0622}"/>
    <cellStyle name="Moneda 3 3 2 3 4 2 2 2" xfId="12331" xr:uid="{E16A7C40-382F-4C81-A1FA-57ECD5CD8354}"/>
    <cellStyle name="Moneda 3 3 2 3 4 2 3" xfId="9019" xr:uid="{CFF49E80-9CD2-479A-9ED4-FFE047EA6D4C}"/>
    <cellStyle name="Moneda 3 3 2 3 4 3" xfId="4051" xr:uid="{803558BF-B3CA-4C58-8047-A65D511CCB5B}"/>
    <cellStyle name="Moneda 3 3 2 3 4 3 2" xfId="10675" xr:uid="{644C5424-42E4-4312-86D0-30125FAB3DCB}"/>
    <cellStyle name="Moneda 3 3 2 3 4 4" xfId="7363" xr:uid="{6F3AF2B4-7298-4E4E-8DDA-99F682A3A312}"/>
    <cellStyle name="Moneda 3 3 2 3 5" xfId="1291" xr:uid="{BB622224-2847-4C4D-A6A6-7C6BA59D8BBA}"/>
    <cellStyle name="Moneda 3 3 2 3 5 2" xfId="2947" xr:uid="{D3D3912E-6D21-45B6-9904-B3BB8815468B}"/>
    <cellStyle name="Moneda 3 3 2 3 5 2 2" xfId="6259" xr:uid="{379E469E-8AFA-4432-8BE7-5FA81E844AE3}"/>
    <cellStyle name="Moneda 3 3 2 3 5 2 2 2" xfId="12883" xr:uid="{E3370B48-08C9-4FF4-B25F-1662EC780F08}"/>
    <cellStyle name="Moneda 3 3 2 3 5 2 3" xfId="9571" xr:uid="{AEE8665C-BF83-4EF4-986F-0B42ADEE5343}"/>
    <cellStyle name="Moneda 3 3 2 3 5 3" xfId="4603" xr:uid="{4E5DBC08-512E-4205-8421-B0CDE1082ADC}"/>
    <cellStyle name="Moneda 3 3 2 3 5 3 2" xfId="11227" xr:uid="{05FC300C-E282-40E3-90C1-62C80DE387F1}"/>
    <cellStyle name="Moneda 3 3 2 3 5 4" xfId="7915" xr:uid="{AEBDE96F-A7C5-4C9B-B0A2-74370941A8F5}"/>
    <cellStyle name="Moneda 3 3 2 3 6" xfId="1843" xr:uid="{D6630ABE-3104-48BD-9FBA-FC861C39543C}"/>
    <cellStyle name="Moneda 3 3 2 3 6 2" xfId="5155" xr:uid="{9A9E366A-FE60-4763-8B49-853D27D9CB98}"/>
    <cellStyle name="Moneda 3 3 2 3 6 2 2" xfId="11779" xr:uid="{04DB7AB1-FDCB-42D2-9B5A-95485C40522D}"/>
    <cellStyle name="Moneda 3 3 2 3 6 3" xfId="8467" xr:uid="{896DC624-7303-4EA0-9746-27ABB5659C8C}"/>
    <cellStyle name="Moneda 3 3 2 3 7" xfId="3499" xr:uid="{423A5258-B851-4DD0-9A12-0AE1BF5DAE09}"/>
    <cellStyle name="Moneda 3 3 2 3 7 2" xfId="10123" xr:uid="{8B32A93F-E2C6-41B0-AB4D-72BF4C532761}"/>
    <cellStyle name="Moneda 3 3 2 3 8" xfId="6811" xr:uid="{EFFCE032-AD7C-42B5-9192-21AAE96A0CF5}"/>
    <cellStyle name="Moneda 3 3 2 4" xfId="256" xr:uid="{7F9AAD22-CB8A-47C9-AC73-ECFC91479504}"/>
    <cellStyle name="Moneda 3 3 2 4 2" xfId="532" xr:uid="{0C261E71-651E-4AD6-8999-CB8F2744D93D}"/>
    <cellStyle name="Moneda 3 3 2 4 2 2" xfId="1084" xr:uid="{AAD87190-D50B-4252-8ED3-15B5EA388026}"/>
    <cellStyle name="Moneda 3 3 2 4 2 2 2" xfId="2740" xr:uid="{52C2C6C7-1782-475E-95A4-35B70C673363}"/>
    <cellStyle name="Moneda 3 3 2 4 2 2 2 2" xfId="6052" xr:uid="{D732BB77-7A1D-4F46-8BD5-F8569C337CE0}"/>
    <cellStyle name="Moneda 3 3 2 4 2 2 2 2 2" xfId="12676" xr:uid="{FE302AA0-D178-4711-805E-33EE746E13D8}"/>
    <cellStyle name="Moneda 3 3 2 4 2 2 2 3" xfId="9364" xr:uid="{2F4E6447-9C6D-434C-99DC-9E54BF64076B}"/>
    <cellStyle name="Moneda 3 3 2 4 2 2 3" xfId="4396" xr:uid="{E24F73EC-358B-4070-BB4A-39B3FC55C7AA}"/>
    <cellStyle name="Moneda 3 3 2 4 2 2 3 2" xfId="11020" xr:uid="{7995825D-1069-4A84-B4D2-0A3C4213C506}"/>
    <cellStyle name="Moneda 3 3 2 4 2 2 4" xfId="7708" xr:uid="{8B5C7B3A-883F-4EE9-90BD-5B577AC97C3B}"/>
    <cellStyle name="Moneda 3 3 2 4 2 3" xfId="1636" xr:uid="{037BBD2C-8FFB-4DF6-BF73-A5752FA34EB1}"/>
    <cellStyle name="Moneda 3 3 2 4 2 3 2" xfId="3292" xr:uid="{9382A787-B1AB-4C82-8977-642803FAC865}"/>
    <cellStyle name="Moneda 3 3 2 4 2 3 2 2" xfId="6604" xr:uid="{51519751-FF02-4843-9E9F-CD8F7A1C157C}"/>
    <cellStyle name="Moneda 3 3 2 4 2 3 2 2 2" xfId="13228" xr:uid="{93E5AB1B-9702-4037-B5B1-FC661C07E547}"/>
    <cellStyle name="Moneda 3 3 2 4 2 3 2 3" xfId="9916" xr:uid="{8106F843-3C8B-4F2A-ABB8-1250141549F8}"/>
    <cellStyle name="Moneda 3 3 2 4 2 3 3" xfId="4948" xr:uid="{37249284-4F9C-4910-AB33-E044A5B9695F}"/>
    <cellStyle name="Moneda 3 3 2 4 2 3 3 2" xfId="11572" xr:uid="{AF8C4B55-120C-4DC3-9A52-A44ECF175929}"/>
    <cellStyle name="Moneda 3 3 2 4 2 3 4" xfId="8260" xr:uid="{E22E7D25-9BB5-44AD-BB0E-3C0DB52C957F}"/>
    <cellStyle name="Moneda 3 3 2 4 2 4" xfId="2188" xr:uid="{0B96A805-8FE1-4A43-B546-8BF310C9A947}"/>
    <cellStyle name="Moneda 3 3 2 4 2 4 2" xfId="5500" xr:uid="{1AF45175-B461-4D3A-97C0-69579253899F}"/>
    <cellStyle name="Moneda 3 3 2 4 2 4 2 2" xfId="12124" xr:uid="{12F264AB-A008-49AD-B24D-68EBED2A2FC6}"/>
    <cellStyle name="Moneda 3 3 2 4 2 4 3" xfId="8812" xr:uid="{328C9C29-8929-4BB6-A84B-938B6C4CE059}"/>
    <cellStyle name="Moneda 3 3 2 4 2 5" xfId="3844" xr:uid="{C3433CA2-D4B7-4A46-B5D0-AA41293AC780}"/>
    <cellStyle name="Moneda 3 3 2 4 2 5 2" xfId="10468" xr:uid="{012C6FA0-AFE5-4980-BFC1-FBA81D3AC06F}"/>
    <cellStyle name="Moneda 3 3 2 4 2 6" xfId="7156" xr:uid="{2C53C230-3D5D-4213-8770-79B3EDF993B9}"/>
    <cellStyle name="Moneda 3 3 2 4 3" xfId="808" xr:uid="{CCBC93A1-4856-4186-85BE-590B7120B2FD}"/>
    <cellStyle name="Moneda 3 3 2 4 3 2" xfId="2464" xr:uid="{1D600B9B-99FA-4DDF-AE8F-F944365B7304}"/>
    <cellStyle name="Moneda 3 3 2 4 3 2 2" xfId="5776" xr:uid="{D1665431-C356-46A5-B79C-54E26125B6A1}"/>
    <cellStyle name="Moneda 3 3 2 4 3 2 2 2" xfId="12400" xr:uid="{8BBA3E78-42F5-4211-AFF7-2D2205932BC6}"/>
    <cellStyle name="Moneda 3 3 2 4 3 2 3" xfId="9088" xr:uid="{A096F456-8DAC-4CFE-958D-B8EBF47F3166}"/>
    <cellStyle name="Moneda 3 3 2 4 3 3" xfId="4120" xr:uid="{CC266D36-2F42-4763-AEF5-5AD8EDDADFD2}"/>
    <cellStyle name="Moneda 3 3 2 4 3 3 2" xfId="10744" xr:uid="{8EF2730A-BE59-4D43-A338-941B0F5D5490}"/>
    <cellStyle name="Moneda 3 3 2 4 3 4" xfId="7432" xr:uid="{AD5A16F2-E45E-4D1F-845F-CD3820331FBB}"/>
    <cellStyle name="Moneda 3 3 2 4 4" xfId="1360" xr:uid="{4F6BAE65-85A4-4EB4-8AEF-92404B568668}"/>
    <cellStyle name="Moneda 3 3 2 4 4 2" xfId="3016" xr:uid="{7C59664E-8AD5-4FA6-A115-4F9975C96309}"/>
    <cellStyle name="Moneda 3 3 2 4 4 2 2" xfId="6328" xr:uid="{E4C74A57-D0E2-41E0-82F0-C026C960A69D}"/>
    <cellStyle name="Moneda 3 3 2 4 4 2 2 2" xfId="12952" xr:uid="{CC2E5C12-BDEB-4AF4-91D0-3314A1C70937}"/>
    <cellStyle name="Moneda 3 3 2 4 4 2 3" xfId="9640" xr:uid="{87F63E38-8657-4C8B-B395-C47D5019B7A5}"/>
    <cellStyle name="Moneda 3 3 2 4 4 3" xfId="4672" xr:uid="{E21CA85C-C769-4279-AF3C-BC868874BAD0}"/>
    <cellStyle name="Moneda 3 3 2 4 4 3 2" xfId="11296" xr:uid="{B96F1164-7C2F-4E51-BD6D-D0063EDE2E58}"/>
    <cellStyle name="Moneda 3 3 2 4 4 4" xfId="7984" xr:uid="{00746946-D674-46FB-8C26-5C4135B9019C}"/>
    <cellStyle name="Moneda 3 3 2 4 5" xfId="1912" xr:uid="{1E7D3200-225A-4E5C-B0A8-9F1069669C9E}"/>
    <cellStyle name="Moneda 3 3 2 4 5 2" xfId="5224" xr:uid="{F5C912A8-527B-430E-BFC5-3B30C98C938F}"/>
    <cellStyle name="Moneda 3 3 2 4 5 2 2" xfId="11848" xr:uid="{ADAAD007-1309-479B-96D5-5C05580CA986}"/>
    <cellStyle name="Moneda 3 3 2 4 5 3" xfId="8536" xr:uid="{2D008FB8-5C8E-4BB1-B296-D41CD33451AB}"/>
    <cellStyle name="Moneda 3 3 2 4 6" xfId="3568" xr:uid="{2955503F-3465-4AF4-B53B-3A00390B6194}"/>
    <cellStyle name="Moneda 3 3 2 4 6 2" xfId="10192" xr:uid="{45F882F2-7C20-42A7-B100-34E307E4D84F}"/>
    <cellStyle name="Moneda 3 3 2 4 7" xfId="6880" xr:uid="{2E8D6726-5153-42CE-B782-2328B653A993}"/>
    <cellStyle name="Moneda 3 3 2 5" xfId="394" xr:uid="{137713F0-2EE8-4882-8CB0-53588CDA942B}"/>
    <cellStyle name="Moneda 3 3 2 5 2" xfId="946" xr:uid="{DCA0BFCC-CB12-4FA9-BB87-D0A92FE3BE18}"/>
    <cellStyle name="Moneda 3 3 2 5 2 2" xfId="2602" xr:uid="{79FBA68C-E407-411F-B4C4-EAF25005D20D}"/>
    <cellStyle name="Moneda 3 3 2 5 2 2 2" xfId="5914" xr:uid="{5FDEA1C1-BE44-4408-B547-036A05FBF735}"/>
    <cellStyle name="Moneda 3 3 2 5 2 2 2 2" xfId="12538" xr:uid="{39646311-AA4C-47F4-980E-D7921B514294}"/>
    <cellStyle name="Moneda 3 3 2 5 2 2 3" xfId="9226" xr:uid="{AF134589-7C88-461B-9455-CC5717D9A682}"/>
    <cellStyle name="Moneda 3 3 2 5 2 3" xfId="4258" xr:uid="{C00B8FB0-F1C3-451D-A571-20A30D8A33F2}"/>
    <cellStyle name="Moneda 3 3 2 5 2 3 2" xfId="10882" xr:uid="{404CD57F-C873-4913-B24B-D870FF974475}"/>
    <cellStyle name="Moneda 3 3 2 5 2 4" xfId="7570" xr:uid="{45A7ABA6-A3D6-462F-BB8C-19137ABDC378}"/>
    <cellStyle name="Moneda 3 3 2 5 3" xfId="1498" xr:uid="{E81D0E26-25FC-4DD8-8BB1-D4A7B78BD2E8}"/>
    <cellStyle name="Moneda 3 3 2 5 3 2" xfId="3154" xr:uid="{6AE94632-62D8-4A1A-A112-AEAC20FECFC7}"/>
    <cellStyle name="Moneda 3 3 2 5 3 2 2" xfId="6466" xr:uid="{02A78BBF-A25D-45F6-8F46-54EEF1B31EFB}"/>
    <cellStyle name="Moneda 3 3 2 5 3 2 2 2" xfId="13090" xr:uid="{E20191FE-5889-4E9B-9137-618C5871E737}"/>
    <cellStyle name="Moneda 3 3 2 5 3 2 3" xfId="9778" xr:uid="{4347E7CD-7E0F-4238-8EC7-8D4648DC726E}"/>
    <cellStyle name="Moneda 3 3 2 5 3 3" xfId="4810" xr:uid="{E41FDFB3-78D3-432E-953D-112D90006619}"/>
    <cellStyle name="Moneda 3 3 2 5 3 3 2" xfId="11434" xr:uid="{F954291B-2241-49F0-8E05-44E9C81AC0F3}"/>
    <cellStyle name="Moneda 3 3 2 5 3 4" xfId="8122" xr:uid="{CC6D1BF3-0C93-4128-9317-AD0A8EC84A44}"/>
    <cellStyle name="Moneda 3 3 2 5 4" xfId="2050" xr:uid="{D622AE8D-562B-4746-B73E-9A74E927D181}"/>
    <cellStyle name="Moneda 3 3 2 5 4 2" xfId="5362" xr:uid="{D3DA7E4E-8E0B-4837-8757-F4BDC82F18CA}"/>
    <cellStyle name="Moneda 3 3 2 5 4 2 2" xfId="11986" xr:uid="{E73414EE-1178-41A9-923E-0F9F0DE2A6D2}"/>
    <cellStyle name="Moneda 3 3 2 5 4 3" xfId="8674" xr:uid="{8EDDD798-558B-45EF-8D57-640F2CB32962}"/>
    <cellStyle name="Moneda 3 3 2 5 5" xfId="3706" xr:uid="{62EA5856-A7B6-40A2-8D75-5050FB67CB74}"/>
    <cellStyle name="Moneda 3 3 2 5 5 2" xfId="10330" xr:uid="{B3E986DD-C70A-4944-9B14-5990512374B6}"/>
    <cellStyle name="Moneda 3 3 2 5 6" xfId="7018" xr:uid="{CB776514-253A-4947-8114-0865696B807F}"/>
    <cellStyle name="Moneda 3 3 2 6" xfId="670" xr:uid="{9E81E190-6F71-4E67-949F-28D3AFFF4A8C}"/>
    <cellStyle name="Moneda 3 3 2 6 2" xfId="2326" xr:uid="{BB397025-B958-4E86-B10A-39F7D6B4D5E4}"/>
    <cellStyle name="Moneda 3 3 2 6 2 2" xfId="5638" xr:uid="{42626CD7-4A1F-4881-87B6-8112C4A25395}"/>
    <cellStyle name="Moneda 3 3 2 6 2 2 2" xfId="12262" xr:uid="{DCAFB3D9-D640-4774-9CC9-AB42C38623A8}"/>
    <cellStyle name="Moneda 3 3 2 6 2 3" xfId="8950" xr:uid="{7DC68CD6-39E1-4C67-93EC-8810846C8996}"/>
    <cellStyle name="Moneda 3 3 2 6 3" xfId="3982" xr:uid="{5461193B-E693-47BE-999C-22FC1AC4806A}"/>
    <cellStyle name="Moneda 3 3 2 6 3 2" xfId="10606" xr:uid="{088DBFCF-4570-45CE-BDDC-D37AFE9A75B8}"/>
    <cellStyle name="Moneda 3 3 2 6 4" xfId="7294" xr:uid="{B0D0E635-0CDC-4585-955C-F141BCB257C8}"/>
    <cellStyle name="Moneda 3 3 2 7" xfId="1222" xr:uid="{E223360A-4A0B-4FFC-A441-5812444D9A68}"/>
    <cellStyle name="Moneda 3 3 2 7 2" xfId="2878" xr:uid="{BD614315-7D9C-4359-B2C3-B6B2CC487FC2}"/>
    <cellStyle name="Moneda 3 3 2 7 2 2" xfId="6190" xr:uid="{45FE08E7-E3F2-4E51-A5E8-874EE96CDD42}"/>
    <cellStyle name="Moneda 3 3 2 7 2 2 2" xfId="12814" xr:uid="{20280C17-A5A4-44A4-A308-9B448DE43C04}"/>
    <cellStyle name="Moneda 3 3 2 7 2 3" xfId="9502" xr:uid="{68E317A8-D3A9-4046-A5DC-74CC55AE3DD9}"/>
    <cellStyle name="Moneda 3 3 2 7 3" xfId="4534" xr:uid="{C85E75F8-C18B-424E-BB7B-C8FE1602BD22}"/>
    <cellStyle name="Moneda 3 3 2 7 3 2" xfId="11158" xr:uid="{0095DC95-9ACF-4402-AC0E-EB931544592A}"/>
    <cellStyle name="Moneda 3 3 2 7 4" xfId="7846" xr:uid="{A1B0B911-DDB0-420F-AD3A-212F1974ABF0}"/>
    <cellStyle name="Moneda 3 3 2 8" xfId="1774" xr:uid="{78722076-3D93-4DF7-A7FF-10175BF895B2}"/>
    <cellStyle name="Moneda 3 3 2 8 2" xfId="5086" xr:uid="{4630D896-B648-4507-9CAF-31CFC620B76A}"/>
    <cellStyle name="Moneda 3 3 2 8 2 2" xfId="11710" xr:uid="{D24A569E-FB1C-45B4-8315-4DB08C28F105}"/>
    <cellStyle name="Moneda 3 3 2 8 3" xfId="8398" xr:uid="{9D713087-C9DC-468A-83D4-D5B212639AA5}"/>
    <cellStyle name="Moneda 3 3 2 9" xfId="3430" xr:uid="{6729A77A-A364-4079-B449-06520739CD54}"/>
    <cellStyle name="Moneda 3 3 2 9 2" xfId="10054" xr:uid="{830B83C3-02AD-4F94-AE3F-C70225CD8540}"/>
    <cellStyle name="Moneda 3 3 3" xfId="136" xr:uid="{12143A3F-633C-418F-802F-4CAAD7285FB4}"/>
    <cellStyle name="Moneda 3 3 3 2" xfId="205" xr:uid="{3396569F-379B-4505-BB00-84D6CBC56B6A}"/>
    <cellStyle name="Moneda 3 3 3 2 2" xfId="343" xr:uid="{99911E69-06AD-416C-8A56-817F6A619B03}"/>
    <cellStyle name="Moneda 3 3 3 2 2 2" xfId="619" xr:uid="{A9CA81CD-2E88-4B31-AA0A-07988751CF86}"/>
    <cellStyle name="Moneda 3 3 3 2 2 2 2" xfId="1171" xr:uid="{49C0868B-FFCD-432C-B6A5-9036E15FFAA4}"/>
    <cellStyle name="Moneda 3 3 3 2 2 2 2 2" xfId="2827" xr:uid="{4DFF1998-EB93-47F5-8F50-07511F9898E5}"/>
    <cellStyle name="Moneda 3 3 3 2 2 2 2 2 2" xfId="6139" xr:uid="{DDA268A3-CD76-4D97-B671-0D712BC5C011}"/>
    <cellStyle name="Moneda 3 3 3 2 2 2 2 2 2 2" xfId="12763" xr:uid="{6B6A0449-51FB-4879-985B-8AA14225CE6C}"/>
    <cellStyle name="Moneda 3 3 3 2 2 2 2 2 3" xfId="9451" xr:uid="{E4511FC6-16B1-4789-B72E-E7E417218897}"/>
    <cellStyle name="Moneda 3 3 3 2 2 2 2 3" xfId="4483" xr:uid="{FB88528C-52F1-4AFC-B6AF-3C6B2B08903E}"/>
    <cellStyle name="Moneda 3 3 3 2 2 2 2 3 2" xfId="11107" xr:uid="{54FC1034-6CC4-4FE9-BB42-0B6C2841DFB3}"/>
    <cellStyle name="Moneda 3 3 3 2 2 2 2 4" xfId="7795" xr:uid="{07525213-42EE-42BF-89CD-E6849B931961}"/>
    <cellStyle name="Moneda 3 3 3 2 2 2 3" xfId="1723" xr:uid="{411C8B96-0C2D-4939-9716-EEF8CDE8DA4C}"/>
    <cellStyle name="Moneda 3 3 3 2 2 2 3 2" xfId="3379" xr:uid="{6E56CA45-5663-4C29-9095-A24511669AF6}"/>
    <cellStyle name="Moneda 3 3 3 2 2 2 3 2 2" xfId="6691" xr:uid="{B6EF3697-749C-45E2-BA93-9CFEB31F457B}"/>
    <cellStyle name="Moneda 3 3 3 2 2 2 3 2 2 2" xfId="13315" xr:uid="{51D99988-3A94-4CC1-8EC7-B7A4BE36951C}"/>
    <cellStyle name="Moneda 3 3 3 2 2 2 3 2 3" xfId="10003" xr:uid="{28C4171B-CFC2-4D3B-9F1A-B35B09C538A8}"/>
    <cellStyle name="Moneda 3 3 3 2 2 2 3 3" xfId="5035" xr:uid="{5FDADB9A-C053-4730-83C9-E53B538A1203}"/>
    <cellStyle name="Moneda 3 3 3 2 2 2 3 3 2" xfId="11659" xr:uid="{5E4FD8C6-F510-4B49-A06F-97450AFB00DB}"/>
    <cellStyle name="Moneda 3 3 3 2 2 2 3 4" xfId="8347" xr:uid="{BCD6E5C9-CA5C-4679-B35D-CF335B242E37}"/>
    <cellStyle name="Moneda 3 3 3 2 2 2 4" xfId="2275" xr:uid="{0EBB0B40-0BD8-4AAD-BA1A-4F02657BFB95}"/>
    <cellStyle name="Moneda 3 3 3 2 2 2 4 2" xfId="5587" xr:uid="{DE37C561-DCD2-4845-9175-70E0C5E04998}"/>
    <cellStyle name="Moneda 3 3 3 2 2 2 4 2 2" xfId="12211" xr:uid="{A23C1D62-92C7-4E4D-834B-8C2166B801DE}"/>
    <cellStyle name="Moneda 3 3 3 2 2 2 4 3" xfId="8899" xr:uid="{5DA48796-667C-4FE5-8D38-0B6D7B9F3693}"/>
    <cellStyle name="Moneda 3 3 3 2 2 2 5" xfId="3931" xr:uid="{EAD95A55-979A-4230-98C6-26BF6CACC7E4}"/>
    <cellStyle name="Moneda 3 3 3 2 2 2 5 2" xfId="10555" xr:uid="{36A75AC5-5E82-45F1-B05D-0F97970F4347}"/>
    <cellStyle name="Moneda 3 3 3 2 2 2 6" xfId="7243" xr:uid="{40BAF4FA-27AF-47E9-A61B-192324BDEEA7}"/>
    <cellStyle name="Moneda 3 3 3 2 2 3" xfId="895" xr:uid="{40818A88-6F56-4B58-98FC-48B94EBDDA5B}"/>
    <cellStyle name="Moneda 3 3 3 2 2 3 2" xfId="2551" xr:uid="{7650A693-7DE2-4D64-96A1-B801E0885475}"/>
    <cellStyle name="Moneda 3 3 3 2 2 3 2 2" xfId="5863" xr:uid="{1725E945-289A-4E25-A5D9-453EB32327A5}"/>
    <cellStyle name="Moneda 3 3 3 2 2 3 2 2 2" xfId="12487" xr:uid="{CE1F4C44-68E7-4BBB-98B8-3A7B5170323A}"/>
    <cellStyle name="Moneda 3 3 3 2 2 3 2 3" xfId="9175" xr:uid="{EA495AA5-ED56-4C41-B78E-1ED2CAB4DB04}"/>
    <cellStyle name="Moneda 3 3 3 2 2 3 3" xfId="4207" xr:uid="{B09A21D7-483B-440E-AD73-6812DA2EC3C4}"/>
    <cellStyle name="Moneda 3 3 3 2 2 3 3 2" xfId="10831" xr:uid="{65AE0C5C-27CA-4D2F-BB06-F065E01E1C59}"/>
    <cellStyle name="Moneda 3 3 3 2 2 3 4" xfId="7519" xr:uid="{90895050-AF23-4E3F-94ED-84A829371715}"/>
    <cellStyle name="Moneda 3 3 3 2 2 4" xfId="1447" xr:uid="{37A429E0-7EEB-4241-A8AE-F3709C4B6CD8}"/>
    <cellStyle name="Moneda 3 3 3 2 2 4 2" xfId="3103" xr:uid="{D206ED34-685A-40CB-AC6D-C821E57D0A21}"/>
    <cellStyle name="Moneda 3 3 3 2 2 4 2 2" xfId="6415" xr:uid="{1A62904A-80B8-441F-97CE-647B386AC220}"/>
    <cellStyle name="Moneda 3 3 3 2 2 4 2 2 2" xfId="13039" xr:uid="{EC3B5F26-12C1-4C5F-BA93-5E1BC0AE40C5}"/>
    <cellStyle name="Moneda 3 3 3 2 2 4 2 3" xfId="9727" xr:uid="{DA372EF3-5EFD-4C87-A276-03B12F14D300}"/>
    <cellStyle name="Moneda 3 3 3 2 2 4 3" xfId="4759" xr:uid="{006D769E-DDB9-45BD-AF12-84FD116B4EF2}"/>
    <cellStyle name="Moneda 3 3 3 2 2 4 3 2" xfId="11383" xr:uid="{76FC3857-5232-4470-A525-3432969764CA}"/>
    <cellStyle name="Moneda 3 3 3 2 2 4 4" xfId="8071" xr:uid="{CEF78EF4-2825-4094-83F9-4EC8F9050FEA}"/>
    <cellStyle name="Moneda 3 3 3 2 2 5" xfId="1999" xr:uid="{CBA69EA5-A15E-4080-AD6F-3E4704CD87ED}"/>
    <cellStyle name="Moneda 3 3 3 2 2 5 2" xfId="5311" xr:uid="{5368817D-6FB7-4273-BC50-457C7B772753}"/>
    <cellStyle name="Moneda 3 3 3 2 2 5 2 2" xfId="11935" xr:uid="{7C1B0DBD-A538-4EDC-827C-6724C4574389}"/>
    <cellStyle name="Moneda 3 3 3 2 2 5 3" xfId="8623" xr:uid="{56A2BCC2-B2E0-41D8-B91E-3E0946CF44A1}"/>
    <cellStyle name="Moneda 3 3 3 2 2 6" xfId="3655" xr:uid="{02898129-3D6A-4C74-BAAC-1B5CA24ACC3F}"/>
    <cellStyle name="Moneda 3 3 3 2 2 6 2" xfId="10279" xr:uid="{EACC68C9-2DAA-4634-902D-B4A322C8A564}"/>
    <cellStyle name="Moneda 3 3 3 2 2 7" xfId="6967" xr:uid="{239B80AB-EDEA-4525-8418-330B2D111CD3}"/>
    <cellStyle name="Moneda 3 3 3 2 3" xfId="481" xr:uid="{C5BC7B35-0816-4325-B1F3-47023BEAC4A0}"/>
    <cellStyle name="Moneda 3 3 3 2 3 2" xfId="1033" xr:uid="{7AB88EBB-D868-46A9-9C34-5703D2B83B31}"/>
    <cellStyle name="Moneda 3 3 3 2 3 2 2" xfId="2689" xr:uid="{B18875FE-A0CE-4ECF-ACD2-522104CA8D5F}"/>
    <cellStyle name="Moneda 3 3 3 2 3 2 2 2" xfId="6001" xr:uid="{D1EECE31-7CEE-4DE3-AFEE-76B287D5E37C}"/>
    <cellStyle name="Moneda 3 3 3 2 3 2 2 2 2" xfId="12625" xr:uid="{3D684C68-26CE-4A8E-BE2B-A583B07D4320}"/>
    <cellStyle name="Moneda 3 3 3 2 3 2 2 3" xfId="9313" xr:uid="{545A83FA-61F8-4DF6-B6F0-4277ADED2120}"/>
    <cellStyle name="Moneda 3 3 3 2 3 2 3" xfId="4345" xr:uid="{ECE08E68-F355-4151-9E04-F614ADB8121F}"/>
    <cellStyle name="Moneda 3 3 3 2 3 2 3 2" xfId="10969" xr:uid="{9CB1E90D-1293-45FE-B806-518D73EFB45E}"/>
    <cellStyle name="Moneda 3 3 3 2 3 2 4" xfId="7657" xr:uid="{162C66CF-302B-4CF6-A149-4ED77E79B274}"/>
    <cellStyle name="Moneda 3 3 3 2 3 3" xfId="1585" xr:uid="{74FE3B16-92D0-4C15-89DC-70EDCCCB822A}"/>
    <cellStyle name="Moneda 3 3 3 2 3 3 2" xfId="3241" xr:uid="{D24A055E-45DB-4101-BEC7-AA874C9E148A}"/>
    <cellStyle name="Moneda 3 3 3 2 3 3 2 2" xfId="6553" xr:uid="{B962297F-3904-4652-AF12-5F4DFFE6F342}"/>
    <cellStyle name="Moneda 3 3 3 2 3 3 2 2 2" xfId="13177" xr:uid="{11C72117-6B15-4FD5-9861-25DE85FE60D8}"/>
    <cellStyle name="Moneda 3 3 3 2 3 3 2 3" xfId="9865" xr:uid="{81537A77-D7F7-4D34-89E7-B28D03EB82B7}"/>
    <cellStyle name="Moneda 3 3 3 2 3 3 3" xfId="4897" xr:uid="{FE9C99E3-9007-42B6-A360-3E6DC5A1BDB3}"/>
    <cellStyle name="Moneda 3 3 3 2 3 3 3 2" xfId="11521" xr:uid="{CDB33299-56EB-4E6F-ACB3-17C0F742F208}"/>
    <cellStyle name="Moneda 3 3 3 2 3 3 4" xfId="8209" xr:uid="{303DD342-6B2E-4D37-9F21-98811FFC3500}"/>
    <cellStyle name="Moneda 3 3 3 2 3 4" xfId="2137" xr:uid="{7DCC0AEA-8FA8-4252-B799-3A76CB4AEDB6}"/>
    <cellStyle name="Moneda 3 3 3 2 3 4 2" xfId="5449" xr:uid="{5DB632AB-1DB2-4654-A799-1DF0CF8B40A2}"/>
    <cellStyle name="Moneda 3 3 3 2 3 4 2 2" xfId="12073" xr:uid="{6CF2C230-947B-4352-B0BD-AF184E744DE9}"/>
    <cellStyle name="Moneda 3 3 3 2 3 4 3" xfId="8761" xr:uid="{AA6AFECB-42EB-452B-9B31-860151C108B8}"/>
    <cellStyle name="Moneda 3 3 3 2 3 5" xfId="3793" xr:uid="{B8CD3EF2-F609-4981-B32C-EBC20A1D5B68}"/>
    <cellStyle name="Moneda 3 3 3 2 3 5 2" xfId="10417" xr:uid="{5B5AF4A3-E6A7-4938-9479-99F44594C611}"/>
    <cellStyle name="Moneda 3 3 3 2 3 6" xfId="7105" xr:uid="{6619CE04-33FD-47E2-8B4D-2B47E11290F9}"/>
    <cellStyle name="Moneda 3 3 3 2 4" xfId="757" xr:uid="{76C6B401-FD50-4BE5-9E05-4EBF5DE81BEE}"/>
    <cellStyle name="Moneda 3 3 3 2 4 2" xfId="2413" xr:uid="{E47FE2F5-1568-4A64-866D-ACBD18434808}"/>
    <cellStyle name="Moneda 3 3 3 2 4 2 2" xfId="5725" xr:uid="{0FF2B893-FD97-4EC0-ACD2-3AB7D570AC54}"/>
    <cellStyle name="Moneda 3 3 3 2 4 2 2 2" xfId="12349" xr:uid="{32B25C3B-020D-4DA9-A6F4-CEBDA06BD917}"/>
    <cellStyle name="Moneda 3 3 3 2 4 2 3" xfId="9037" xr:uid="{061B948E-65BB-42DB-81E5-16778C4F41B2}"/>
    <cellStyle name="Moneda 3 3 3 2 4 3" xfId="4069" xr:uid="{5F6520F4-1E63-4E0E-B911-8E53650DA935}"/>
    <cellStyle name="Moneda 3 3 3 2 4 3 2" xfId="10693" xr:uid="{45B8AC1A-092F-4660-BC4B-A1103F672F0C}"/>
    <cellStyle name="Moneda 3 3 3 2 4 4" xfId="7381" xr:uid="{0AA4E2C0-338E-4680-B3B7-B3DEFF139AB3}"/>
    <cellStyle name="Moneda 3 3 3 2 5" xfId="1309" xr:uid="{2664AA99-DBBF-49F9-B5CF-123EFC4C58A4}"/>
    <cellStyle name="Moneda 3 3 3 2 5 2" xfId="2965" xr:uid="{ED404417-B2EC-48D2-95DA-0D0EA5A657F5}"/>
    <cellStyle name="Moneda 3 3 3 2 5 2 2" xfId="6277" xr:uid="{5DA58A9C-B7A4-4733-9177-BD7E9FE898F3}"/>
    <cellStyle name="Moneda 3 3 3 2 5 2 2 2" xfId="12901" xr:uid="{B9B58EC7-34F0-4D3E-8AD2-1100B4394A5F}"/>
    <cellStyle name="Moneda 3 3 3 2 5 2 3" xfId="9589" xr:uid="{C04ED6A1-7B5E-4265-865D-A9FDAB4A365E}"/>
    <cellStyle name="Moneda 3 3 3 2 5 3" xfId="4621" xr:uid="{4549AE36-761C-4890-AAAB-A205784D8711}"/>
    <cellStyle name="Moneda 3 3 3 2 5 3 2" xfId="11245" xr:uid="{6B4C4A97-E78D-438E-AF5E-E5CC4DF40654}"/>
    <cellStyle name="Moneda 3 3 3 2 5 4" xfId="7933" xr:uid="{B86FD1AE-61AF-4218-8D4C-1007DF0B96E6}"/>
    <cellStyle name="Moneda 3 3 3 2 6" xfId="1861" xr:uid="{A0D48E07-4B35-46E9-B6C6-F1973D9A918C}"/>
    <cellStyle name="Moneda 3 3 3 2 6 2" xfId="5173" xr:uid="{610A8EA8-1887-4500-98E7-1E2C22131CB7}"/>
    <cellStyle name="Moneda 3 3 3 2 6 2 2" xfId="11797" xr:uid="{0F2BBED3-8D9E-499C-A1C2-E4EBA776B174}"/>
    <cellStyle name="Moneda 3 3 3 2 6 3" xfId="8485" xr:uid="{510154BA-3065-4A14-AD97-43FB09338445}"/>
    <cellStyle name="Moneda 3 3 3 2 7" xfId="3517" xr:uid="{A982CAD7-0396-4AF4-827A-0D1611DA3F75}"/>
    <cellStyle name="Moneda 3 3 3 2 7 2" xfId="10141" xr:uid="{AAFB4A58-F0C3-4CE4-BBC9-259F048E05A9}"/>
    <cellStyle name="Moneda 3 3 3 2 8" xfId="6829" xr:uid="{019CA218-BB0C-4691-83F9-2135B05E67ED}"/>
    <cellStyle name="Moneda 3 3 3 3" xfId="274" xr:uid="{92FC16CF-3B1E-4F55-9AEE-50729F13724B}"/>
    <cellStyle name="Moneda 3 3 3 3 2" xfId="550" xr:uid="{381BEF76-EF7A-418C-801C-8AC8E188F38A}"/>
    <cellStyle name="Moneda 3 3 3 3 2 2" xfId="1102" xr:uid="{0BE0BFD5-38A8-471E-9D9F-54159D7F2165}"/>
    <cellStyle name="Moneda 3 3 3 3 2 2 2" xfId="2758" xr:uid="{AADB1D51-74A9-496C-A67F-40B91E33B0AD}"/>
    <cellStyle name="Moneda 3 3 3 3 2 2 2 2" xfId="6070" xr:uid="{25C1B04B-8A7B-456B-919F-275EACEFD5A8}"/>
    <cellStyle name="Moneda 3 3 3 3 2 2 2 2 2" xfId="12694" xr:uid="{E94A33D2-9B84-44CF-A619-08134E76D7F2}"/>
    <cellStyle name="Moneda 3 3 3 3 2 2 2 3" xfId="9382" xr:uid="{4E500231-BF5B-4C99-9285-B208727129FB}"/>
    <cellStyle name="Moneda 3 3 3 3 2 2 3" xfId="4414" xr:uid="{DA2AB83E-675C-4321-B4C0-C307DAEA6ED9}"/>
    <cellStyle name="Moneda 3 3 3 3 2 2 3 2" xfId="11038" xr:uid="{557D1FAD-4483-43F2-AE77-453E7609BEAB}"/>
    <cellStyle name="Moneda 3 3 3 3 2 2 4" xfId="7726" xr:uid="{EEB1A210-29FB-43AA-843F-2F6EE71CC89D}"/>
    <cellStyle name="Moneda 3 3 3 3 2 3" xfId="1654" xr:uid="{856B96EA-8C57-4EA4-837D-5F75F28EEB16}"/>
    <cellStyle name="Moneda 3 3 3 3 2 3 2" xfId="3310" xr:uid="{12F164B9-0A02-4EEC-BAD6-840666023528}"/>
    <cellStyle name="Moneda 3 3 3 3 2 3 2 2" xfId="6622" xr:uid="{3384AC2A-123B-4354-9F0B-95B188FDAE30}"/>
    <cellStyle name="Moneda 3 3 3 3 2 3 2 2 2" xfId="13246" xr:uid="{79E20F89-B50A-452B-A158-F7EA03E51A90}"/>
    <cellStyle name="Moneda 3 3 3 3 2 3 2 3" xfId="9934" xr:uid="{033A3C73-9D8E-4F96-8C4E-1A8A90802ABE}"/>
    <cellStyle name="Moneda 3 3 3 3 2 3 3" xfId="4966" xr:uid="{7D4046C3-20AD-4141-89FF-187D1DA03285}"/>
    <cellStyle name="Moneda 3 3 3 3 2 3 3 2" xfId="11590" xr:uid="{F05C35C0-6C96-451C-AE1B-7A1B8AB0F730}"/>
    <cellStyle name="Moneda 3 3 3 3 2 3 4" xfId="8278" xr:uid="{3D3F180F-E893-4D06-B84C-B20FC387C35E}"/>
    <cellStyle name="Moneda 3 3 3 3 2 4" xfId="2206" xr:uid="{652FE19B-0AB2-4F83-B35F-6F5ADC87B552}"/>
    <cellStyle name="Moneda 3 3 3 3 2 4 2" xfId="5518" xr:uid="{4E61C63F-B803-4B5A-875C-DC6E4D6D6AD9}"/>
    <cellStyle name="Moneda 3 3 3 3 2 4 2 2" xfId="12142" xr:uid="{0C2B6370-C9C1-49FE-B63A-013D5734CFE1}"/>
    <cellStyle name="Moneda 3 3 3 3 2 4 3" xfId="8830" xr:uid="{447A1DC4-DDD8-4A46-B8BA-BFE92CAC5A92}"/>
    <cellStyle name="Moneda 3 3 3 3 2 5" xfId="3862" xr:uid="{CFC3EC6C-3A1A-4AA6-B0F6-45B4A86C44E5}"/>
    <cellStyle name="Moneda 3 3 3 3 2 5 2" xfId="10486" xr:uid="{1608B35A-0C5A-4AEA-9661-EB18F42195B1}"/>
    <cellStyle name="Moneda 3 3 3 3 2 6" xfId="7174" xr:uid="{D2885EE4-8758-4D6D-899D-CE414B0393D8}"/>
    <cellStyle name="Moneda 3 3 3 3 3" xfId="826" xr:uid="{FF447126-2C37-4A82-BDCC-FB42B1FC9884}"/>
    <cellStyle name="Moneda 3 3 3 3 3 2" xfId="2482" xr:uid="{D801B891-E592-48CE-97B4-36E4C2EE807A}"/>
    <cellStyle name="Moneda 3 3 3 3 3 2 2" xfId="5794" xr:uid="{18D2126A-0489-4723-A293-3FBB15F1FB81}"/>
    <cellStyle name="Moneda 3 3 3 3 3 2 2 2" xfId="12418" xr:uid="{2123B362-A691-4AEE-9CAD-4F00199F0FF8}"/>
    <cellStyle name="Moneda 3 3 3 3 3 2 3" xfId="9106" xr:uid="{64A02F0B-A1BF-437F-B391-8501425499C2}"/>
    <cellStyle name="Moneda 3 3 3 3 3 3" xfId="4138" xr:uid="{4EC3DAE5-6E67-46F0-9190-095374489484}"/>
    <cellStyle name="Moneda 3 3 3 3 3 3 2" xfId="10762" xr:uid="{95757212-E07D-45A0-8C1C-D1BC4FA842D2}"/>
    <cellStyle name="Moneda 3 3 3 3 3 4" xfId="7450" xr:uid="{6BCB1563-602B-4C86-913F-C0EAC2193504}"/>
    <cellStyle name="Moneda 3 3 3 3 4" xfId="1378" xr:uid="{D672D713-809E-4706-BC5C-58470845EE11}"/>
    <cellStyle name="Moneda 3 3 3 3 4 2" xfId="3034" xr:uid="{EA95CE22-8569-436F-9DF2-8BA59D0134FA}"/>
    <cellStyle name="Moneda 3 3 3 3 4 2 2" xfId="6346" xr:uid="{D83BE0DC-D9F8-46FE-B66A-B9D2D25056DB}"/>
    <cellStyle name="Moneda 3 3 3 3 4 2 2 2" xfId="12970" xr:uid="{D8F2A6B7-06F4-4C2F-AF48-3C2E5F1F7F9B}"/>
    <cellStyle name="Moneda 3 3 3 3 4 2 3" xfId="9658" xr:uid="{8299AB97-8756-43CE-9D19-01498AAD34C4}"/>
    <cellStyle name="Moneda 3 3 3 3 4 3" xfId="4690" xr:uid="{DE4A2229-E1CA-48C0-9362-70AC661C689B}"/>
    <cellStyle name="Moneda 3 3 3 3 4 3 2" xfId="11314" xr:uid="{6F6956E3-A9B8-4659-BA6A-5BB293F6E393}"/>
    <cellStyle name="Moneda 3 3 3 3 4 4" xfId="8002" xr:uid="{B862B146-7C18-4BCA-BC38-87E5DC9DEA4D}"/>
    <cellStyle name="Moneda 3 3 3 3 5" xfId="1930" xr:uid="{00E17D1A-22C1-44C7-95DB-30CF23AEC0E5}"/>
    <cellStyle name="Moneda 3 3 3 3 5 2" xfId="5242" xr:uid="{80F690C5-9895-4360-9B85-089D43E5404A}"/>
    <cellStyle name="Moneda 3 3 3 3 5 2 2" xfId="11866" xr:uid="{5BBDBA5F-7370-4B21-821C-FB7E74844C57}"/>
    <cellStyle name="Moneda 3 3 3 3 5 3" xfId="8554" xr:uid="{01C86C13-9F83-4455-82F5-2697851A0FFF}"/>
    <cellStyle name="Moneda 3 3 3 3 6" xfId="3586" xr:uid="{20FE6B60-331D-451D-ACEC-EA0FBFA9F61B}"/>
    <cellStyle name="Moneda 3 3 3 3 6 2" xfId="10210" xr:uid="{0BBD6A38-7DCB-457E-88DE-FC5890B5F57D}"/>
    <cellStyle name="Moneda 3 3 3 3 7" xfId="6898" xr:uid="{4020ED62-6AFA-4B78-945D-7C479D0B4EE5}"/>
    <cellStyle name="Moneda 3 3 3 4" xfId="412" xr:uid="{5332938E-5100-4C48-A3DC-AF3495F23BC2}"/>
    <cellStyle name="Moneda 3 3 3 4 2" xfId="964" xr:uid="{25E61421-1D44-4728-A118-A56EE45444E7}"/>
    <cellStyle name="Moneda 3 3 3 4 2 2" xfId="2620" xr:uid="{CD9035F7-0A17-4E44-BB6F-6F44F96A8DBE}"/>
    <cellStyle name="Moneda 3 3 3 4 2 2 2" xfId="5932" xr:uid="{523D0A64-8982-4084-AC0D-286B96F9D7D8}"/>
    <cellStyle name="Moneda 3 3 3 4 2 2 2 2" xfId="12556" xr:uid="{17C279A1-B428-4DCE-8635-6A092CD2031C}"/>
    <cellStyle name="Moneda 3 3 3 4 2 2 3" xfId="9244" xr:uid="{61D1AB48-F4B0-4B35-B57E-CE79A806A95E}"/>
    <cellStyle name="Moneda 3 3 3 4 2 3" xfId="4276" xr:uid="{E46FA29B-9A68-4F57-AA6D-82E422ED0EE7}"/>
    <cellStyle name="Moneda 3 3 3 4 2 3 2" xfId="10900" xr:uid="{82C8C730-39BD-4688-8DA8-AE7C71CE3F2F}"/>
    <cellStyle name="Moneda 3 3 3 4 2 4" xfId="7588" xr:uid="{DEC54E2B-F1FA-48BB-A107-D0A1B09ADD08}"/>
    <cellStyle name="Moneda 3 3 3 4 3" xfId="1516" xr:uid="{39DC848B-8B67-4909-AB9B-02AFF7186EDF}"/>
    <cellStyle name="Moneda 3 3 3 4 3 2" xfId="3172" xr:uid="{36BFC029-44A3-4CC1-9083-32C66135C7D7}"/>
    <cellStyle name="Moneda 3 3 3 4 3 2 2" xfId="6484" xr:uid="{84A3E26F-9937-4271-B5AE-DE143C3E2692}"/>
    <cellStyle name="Moneda 3 3 3 4 3 2 2 2" xfId="13108" xr:uid="{65A23844-DD7D-43F4-9D70-8591192C05FE}"/>
    <cellStyle name="Moneda 3 3 3 4 3 2 3" xfId="9796" xr:uid="{472B9C38-626C-441B-B077-6290A37188FA}"/>
    <cellStyle name="Moneda 3 3 3 4 3 3" xfId="4828" xr:uid="{D9D8637D-4F2B-4DD7-8C15-9F17A2EF9F03}"/>
    <cellStyle name="Moneda 3 3 3 4 3 3 2" xfId="11452" xr:uid="{917A7BA2-2687-41ED-BEFA-5BF3DD4F7669}"/>
    <cellStyle name="Moneda 3 3 3 4 3 4" xfId="8140" xr:uid="{439E137F-C052-499B-B655-2BD6432F32A7}"/>
    <cellStyle name="Moneda 3 3 3 4 4" xfId="2068" xr:uid="{891C71B4-AB7F-49E6-88C1-F0A1AE56B037}"/>
    <cellStyle name="Moneda 3 3 3 4 4 2" xfId="5380" xr:uid="{E3A673D6-55ED-47FB-AE09-FA8633F05AE9}"/>
    <cellStyle name="Moneda 3 3 3 4 4 2 2" xfId="12004" xr:uid="{82F5680F-9FED-4456-BF42-7D329FB0BFED}"/>
    <cellStyle name="Moneda 3 3 3 4 4 3" xfId="8692" xr:uid="{5AF498D2-0A84-4DFF-B527-36C1114A6D12}"/>
    <cellStyle name="Moneda 3 3 3 4 5" xfId="3724" xr:uid="{C5413B2E-991E-4812-B502-5F6BAF6BF9C1}"/>
    <cellStyle name="Moneda 3 3 3 4 5 2" xfId="10348" xr:uid="{2A2E1FFE-CD1C-4B74-BDB6-4432EB41026D}"/>
    <cellStyle name="Moneda 3 3 3 4 6" xfId="7036" xr:uid="{1263F76D-C316-4B5C-A0E8-C8BEB46F5A41}"/>
    <cellStyle name="Moneda 3 3 3 5" xfId="688" xr:uid="{8E9103F5-FEB4-4381-9B10-C70F58EBD7BA}"/>
    <cellStyle name="Moneda 3 3 3 5 2" xfId="2344" xr:uid="{166D4F83-BCF1-490E-8036-4D2A2AFF2671}"/>
    <cellStyle name="Moneda 3 3 3 5 2 2" xfId="5656" xr:uid="{2B72EB11-82BB-4B14-8200-8D3095A37E50}"/>
    <cellStyle name="Moneda 3 3 3 5 2 2 2" xfId="12280" xr:uid="{67B5896A-3BED-415E-8194-EE468A55D6A8}"/>
    <cellStyle name="Moneda 3 3 3 5 2 3" xfId="8968" xr:uid="{581F2B2D-242A-4980-90CE-A17F45015D87}"/>
    <cellStyle name="Moneda 3 3 3 5 3" xfId="4000" xr:uid="{1307D4D9-A502-4958-A3F8-564B4BAA4B4B}"/>
    <cellStyle name="Moneda 3 3 3 5 3 2" xfId="10624" xr:uid="{1C5317E5-73E7-432F-ABE5-F8296C60E7A6}"/>
    <cellStyle name="Moneda 3 3 3 5 4" xfId="7312" xr:uid="{E4AC1BE6-5263-4039-B6E4-0A1C59487707}"/>
    <cellStyle name="Moneda 3 3 3 6" xfId="1240" xr:uid="{867D13FE-8119-4DCF-989A-375B7D988C90}"/>
    <cellStyle name="Moneda 3 3 3 6 2" xfId="2896" xr:uid="{A95FEA33-2E76-44C1-A771-6E5412A9F014}"/>
    <cellStyle name="Moneda 3 3 3 6 2 2" xfId="6208" xr:uid="{F1433292-E851-4988-8947-D8301C078E12}"/>
    <cellStyle name="Moneda 3 3 3 6 2 2 2" xfId="12832" xr:uid="{80D5F29E-2DF3-4C41-B262-637BC8CC0E05}"/>
    <cellStyle name="Moneda 3 3 3 6 2 3" xfId="9520" xr:uid="{A91BD050-B614-4400-8B33-7439A94B63F0}"/>
    <cellStyle name="Moneda 3 3 3 6 3" xfId="4552" xr:uid="{14F97540-0ED7-4336-987A-9CD93D2F0312}"/>
    <cellStyle name="Moneda 3 3 3 6 3 2" xfId="11176" xr:uid="{DAFDDF9B-90D4-4482-9160-568138D8CCE2}"/>
    <cellStyle name="Moneda 3 3 3 6 4" xfId="7864" xr:uid="{9913FCB4-8351-4AD8-9AA9-DF4DA760F851}"/>
    <cellStyle name="Moneda 3 3 3 7" xfId="1792" xr:uid="{17529546-D9B2-4E45-9024-F73338AE23A3}"/>
    <cellStyle name="Moneda 3 3 3 7 2" xfId="5104" xr:uid="{18E6FB67-3C0B-4903-B7DB-3961015E84AB}"/>
    <cellStyle name="Moneda 3 3 3 7 2 2" xfId="11728" xr:uid="{9E851B0C-9647-4623-9B49-2F2CCF4CB3B1}"/>
    <cellStyle name="Moneda 3 3 3 7 3" xfId="8416" xr:uid="{794CB268-4791-47E3-8E59-A8EDCEE4D433}"/>
    <cellStyle name="Moneda 3 3 3 8" xfId="3448" xr:uid="{A66DCBAC-B144-4D13-B490-6AA13BB890DA}"/>
    <cellStyle name="Moneda 3 3 3 8 2" xfId="10072" xr:uid="{02CBA4BB-D961-433D-8DC5-4C996BD69C32}"/>
    <cellStyle name="Moneda 3 3 3 9" xfId="6760" xr:uid="{1F513F84-20B1-4BED-BA0F-6CAC18E3D4C4}"/>
    <cellStyle name="Moneda 3 3 4" xfId="171" xr:uid="{0A35950E-697F-406E-BC07-16990F89B163}"/>
    <cellStyle name="Moneda 3 3 4 2" xfId="309" xr:uid="{469390EF-100C-4D36-A4AF-DCD106D3537E}"/>
    <cellStyle name="Moneda 3 3 4 2 2" xfId="585" xr:uid="{CAD27CAA-76FC-424E-88A8-17AA7DC5A704}"/>
    <cellStyle name="Moneda 3 3 4 2 2 2" xfId="1137" xr:uid="{5209EBC7-AB99-4619-80D0-7918ED0AF109}"/>
    <cellStyle name="Moneda 3 3 4 2 2 2 2" xfId="2793" xr:uid="{4763543E-B737-4743-8AFA-E3BE588AD9CE}"/>
    <cellStyle name="Moneda 3 3 4 2 2 2 2 2" xfId="6105" xr:uid="{11EA3293-6DC1-48B5-B151-3D159893C427}"/>
    <cellStyle name="Moneda 3 3 4 2 2 2 2 2 2" xfId="12729" xr:uid="{60556EE6-9103-464B-A273-D1E4B731156B}"/>
    <cellStyle name="Moneda 3 3 4 2 2 2 2 3" xfId="9417" xr:uid="{4E079B54-2BE4-4442-AB3A-CBAF63DA85EC}"/>
    <cellStyle name="Moneda 3 3 4 2 2 2 3" xfId="4449" xr:uid="{CF5B6314-1F3E-4EE7-B9AE-2A48933A7A10}"/>
    <cellStyle name="Moneda 3 3 4 2 2 2 3 2" xfId="11073" xr:uid="{07D45010-0240-45F0-A01B-4338C8698997}"/>
    <cellStyle name="Moneda 3 3 4 2 2 2 4" xfId="7761" xr:uid="{44C203F8-64B3-4438-8C68-BCC215CFC6E5}"/>
    <cellStyle name="Moneda 3 3 4 2 2 3" xfId="1689" xr:uid="{51FAFDD3-CD37-4D21-B2E1-708395FC20CE}"/>
    <cellStyle name="Moneda 3 3 4 2 2 3 2" xfId="3345" xr:uid="{4557F41B-BAB3-4C33-9222-D5DFB16B6A5B}"/>
    <cellStyle name="Moneda 3 3 4 2 2 3 2 2" xfId="6657" xr:uid="{6C4ADFEB-BDDB-4366-835F-B11C7A5D93BE}"/>
    <cellStyle name="Moneda 3 3 4 2 2 3 2 2 2" xfId="13281" xr:uid="{66A4283A-4997-4ACB-A300-340CB3EE7464}"/>
    <cellStyle name="Moneda 3 3 4 2 2 3 2 3" xfId="9969" xr:uid="{434AC7A9-720D-4780-9529-C7B49E4C376C}"/>
    <cellStyle name="Moneda 3 3 4 2 2 3 3" xfId="5001" xr:uid="{2AD644DB-6C56-43CB-BDDF-D596C851464F}"/>
    <cellStyle name="Moneda 3 3 4 2 2 3 3 2" xfId="11625" xr:uid="{A7EC3141-89F4-481E-8104-EDE3C48412B9}"/>
    <cellStyle name="Moneda 3 3 4 2 2 3 4" xfId="8313" xr:uid="{D2D04C39-F3AB-48B4-8748-0E188A472E5D}"/>
    <cellStyle name="Moneda 3 3 4 2 2 4" xfId="2241" xr:uid="{46A24FBC-7975-4D67-B45F-60C130FA27BF}"/>
    <cellStyle name="Moneda 3 3 4 2 2 4 2" xfId="5553" xr:uid="{83F37840-6709-4987-8134-25663608166E}"/>
    <cellStyle name="Moneda 3 3 4 2 2 4 2 2" xfId="12177" xr:uid="{E6280E2F-30FE-48AF-B68A-2262255C7429}"/>
    <cellStyle name="Moneda 3 3 4 2 2 4 3" xfId="8865" xr:uid="{E04EB8AA-26A4-4C26-AB09-D795EE44E290}"/>
    <cellStyle name="Moneda 3 3 4 2 2 5" xfId="3897" xr:uid="{254E8B75-E537-4283-8BA4-F99C1F08093D}"/>
    <cellStyle name="Moneda 3 3 4 2 2 5 2" xfId="10521" xr:uid="{A3312CE3-7200-486C-BB31-C5FE0516609A}"/>
    <cellStyle name="Moneda 3 3 4 2 2 6" xfId="7209" xr:uid="{6364A381-A64C-4C04-9E7B-268C570CABC8}"/>
    <cellStyle name="Moneda 3 3 4 2 3" xfId="861" xr:uid="{6B141727-1008-439D-8468-05D10A4B2526}"/>
    <cellStyle name="Moneda 3 3 4 2 3 2" xfId="2517" xr:uid="{9F1B4609-5914-4297-9827-A6F9CF861DA5}"/>
    <cellStyle name="Moneda 3 3 4 2 3 2 2" xfId="5829" xr:uid="{164D280A-50BD-4125-AAA6-A173C52201E6}"/>
    <cellStyle name="Moneda 3 3 4 2 3 2 2 2" xfId="12453" xr:uid="{97DD57A6-32C4-420D-9764-9C0CB083D1B3}"/>
    <cellStyle name="Moneda 3 3 4 2 3 2 3" xfId="9141" xr:uid="{0B55A039-1AFF-4A9E-94BE-B5E4A4942331}"/>
    <cellStyle name="Moneda 3 3 4 2 3 3" xfId="4173" xr:uid="{D1D5CFC3-F211-41F6-87EF-98707E7FFAC1}"/>
    <cellStyle name="Moneda 3 3 4 2 3 3 2" xfId="10797" xr:uid="{716C6781-9137-49A4-9D28-55F432BC7910}"/>
    <cellStyle name="Moneda 3 3 4 2 3 4" xfId="7485" xr:uid="{DC86456F-EBEE-4B33-BACA-84DA7E0B2941}"/>
    <cellStyle name="Moneda 3 3 4 2 4" xfId="1413" xr:uid="{0B6D0F3B-DAFD-4D8D-A552-31E5ED7CB83C}"/>
    <cellStyle name="Moneda 3 3 4 2 4 2" xfId="3069" xr:uid="{C9BC1583-8B86-4382-A6A1-BE358EA92FB6}"/>
    <cellStyle name="Moneda 3 3 4 2 4 2 2" xfId="6381" xr:uid="{D09DC424-9C36-4A33-A5CF-52F067FD2327}"/>
    <cellStyle name="Moneda 3 3 4 2 4 2 2 2" xfId="13005" xr:uid="{7FD7DBA7-2A76-4BC8-804E-C75369B5A2B0}"/>
    <cellStyle name="Moneda 3 3 4 2 4 2 3" xfId="9693" xr:uid="{5D941A2B-D9C2-4F9A-A6C6-065A4F0B0F15}"/>
    <cellStyle name="Moneda 3 3 4 2 4 3" xfId="4725" xr:uid="{5C148A01-4897-4B13-9AE6-233BC8F33261}"/>
    <cellStyle name="Moneda 3 3 4 2 4 3 2" xfId="11349" xr:uid="{DCB88207-24FE-4F4F-A5BF-117DC3853DBF}"/>
    <cellStyle name="Moneda 3 3 4 2 4 4" xfId="8037" xr:uid="{80546642-A1D0-43AD-93E4-9E38897AF300}"/>
    <cellStyle name="Moneda 3 3 4 2 5" xfId="1965" xr:uid="{AA133598-5F80-4156-81A9-A97FCAAA45DC}"/>
    <cellStyle name="Moneda 3 3 4 2 5 2" xfId="5277" xr:uid="{67A8849C-642D-463C-84B7-357E1B944689}"/>
    <cellStyle name="Moneda 3 3 4 2 5 2 2" xfId="11901" xr:uid="{3440343A-A200-4744-8FE3-D3BF1A004F2A}"/>
    <cellStyle name="Moneda 3 3 4 2 5 3" xfId="8589" xr:uid="{D29B0039-076A-4A28-A750-2C2D6542B3CA}"/>
    <cellStyle name="Moneda 3 3 4 2 6" xfId="3621" xr:uid="{AD44115F-DF34-4CA0-87E2-8099C9844E25}"/>
    <cellStyle name="Moneda 3 3 4 2 6 2" xfId="10245" xr:uid="{588DC845-342B-4582-A6FF-8C5DC85A1B84}"/>
    <cellStyle name="Moneda 3 3 4 2 7" xfId="6933" xr:uid="{E1883E14-0D19-4C97-AC06-287A9C69E0A4}"/>
    <cellStyle name="Moneda 3 3 4 3" xfId="447" xr:uid="{A847DF5A-C381-42E1-89A4-59AC52441798}"/>
    <cellStyle name="Moneda 3 3 4 3 2" xfId="999" xr:uid="{593A4839-5203-4A46-8AC0-16CE0AC2573F}"/>
    <cellStyle name="Moneda 3 3 4 3 2 2" xfId="2655" xr:uid="{9E5DA83B-ECFF-4E10-AAD1-3AF6B0990236}"/>
    <cellStyle name="Moneda 3 3 4 3 2 2 2" xfId="5967" xr:uid="{9796DBE3-6ABD-4740-BD95-24984AD6EE1B}"/>
    <cellStyle name="Moneda 3 3 4 3 2 2 2 2" xfId="12591" xr:uid="{EE54BC61-E2C4-45E1-95FC-1C4DB6E88BDA}"/>
    <cellStyle name="Moneda 3 3 4 3 2 2 3" xfId="9279" xr:uid="{AF61A699-E5A8-4FFA-9D72-5DB2B6F8939F}"/>
    <cellStyle name="Moneda 3 3 4 3 2 3" xfId="4311" xr:uid="{EAE6316F-9BF4-4FF6-897B-4A94B5EE8999}"/>
    <cellStyle name="Moneda 3 3 4 3 2 3 2" xfId="10935" xr:uid="{5A5FBFFF-AF48-4113-AAAD-62CDB2352FE3}"/>
    <cellStyle name="Moneda 3 3 4 3 2 4" xfId="7623" xr:uid="{A56B6E2D-ADCD-4B50-B5CC-81F608EB5EA5}"/>
    <cellStyle name="Moneda 3 3 4 3 3" xfId="1551" xr:uid="{E316635A-E4B9-42B0-A6C5-D0959BD1FA86}"/>
    <cellStyle name="Moneda 3 3 4 3 3 2" xfId="3207" xr:uid="{8BC804DC-440C-48F0-A0F9-65D68080C772}"/>
    <cellStyle name="Moneda 3 3 4 3 3 2 2" xfId="6519" xr:uid="{31D59520-6051-4955-9CBA-064C88DE59C8}"/>
    <cellStyle name="Moneda 3 3 4 3 3 2 2 2" xfId="13143" xr:uid="{47894643-5ED1-459A-BAB5-FF69E4C61A53}"/>
    <cellStyle name="Moneda 3 3 4 3 3 2 3" xfId="9831" xr:uid="{8538E559-184A-4946-911A-C5AC2CD92E6F}"/>
    <cellStyle name="Moneda 3 3 4 3 3 3" xfId="4863" xr:uid="{4D27DDB4-8E5E-48AD-93B9-41872DA97852}"/>
    <cellStyle name="Moneda 3 3 4 3 3 3 2" xfId="11487" xr:uid="{8164A7A2-358A-4524-B022-C537914821E4}"/>
    <cellStyle name="Moneda 3 3 4 3 3 4" xfId="8175" xr:uid="{F6A0F8A6-C1AA-4291-84D6-A8AFD2CA5C02}"/>
    <cellStyle name="Moneda 3 3 4 3 4" xfId="2103" xr:uid="{D037589A-5127-4CCA-8F63-62CD684C9469}"/>
    <cellStyle name="Moneda 3 3 4 3 4 2" xfId="5415" xr:uid="{230F9BD7-5B2A-4AAA-B57B-E21A51E4C3EA}"/>
    <cellStyle name="Moneda 3 3 4 3 4 2 2" xfId="12039" xr:uid="{81981C04-4182-4CB2-9B94-C10790956A50}"/>
    <cellStyle name="Moneda 3 3 4 3 4 3" xfId="8727" xr:uid="{7B22D569-C4F0-4747-9673-BA375C4BDAC6}"/>
    <cellStyle name="Moneda 3 3 4 3 5" xfId="3759" xr:uid="{F4AEACFC-5A07-47C4-9E57-54E293A4015F}"/>
    <cellStyle name="Moneda 3 3 4 3 5 2" xfId="10383" xr:uid="{C910E08E-BABB-44BB-861D-FF1FE82D14FF}"/>
    <cellStyle name="Moneda 3 3 4 3 6" xfId="7071" xr:uid="{69991F92-94B7-4C15-93A2-0D7DFCFAAEE4}"/>
    <cellStyle name="Moneda 3 3 4 4" xfId="723" xr:uid="{4F1A59E3-E4BE-486C-BECE-A1EABA2795A4}"/>
    <cellStyle name="Moneda 3 3 4 4 2" xfId="2379" xr:uid="{9F6F92A2-4FEA-4DAE-A829-1C8F9E5576DE}"/>
    <cellStyle name="Moneda 3 3 4 4 2 2" xfId="5691" xr:uid="{AACF438C-E0A5-497E-9115-43F69551AF7A}"/>
    <cellStyle name="Moneda 3 3 4 4 2 2 2" xfId="12315" xr:uid="{4C4891BC-17F4-43BE-BABE-F2CBE0BAB7F0}"/>
    <cellStyle name="Moneda 3 3 4 4 2 3" xfId="9003" xr:uid="{A866FF7A-4868-4B5E-886E-9A2019959A7B}"/>
    <cellStyle name="Moneda 3 3 4 4 3" xfId="4035" xr:uid="{40090B9A-CF98-4485-B6E8-174F9BD4819E}"/>
    <cellStyle name="Moneda 3 3 4 4 3 2" xfId="10659" xr:uid="{42CCF81A-CF8F-4D0C-8E59-FF030276EF70}"/>
    <cellStyle name="Moneda 3 3 4 4 4" xfId="7347" xr:uid="{4FF94FDC-98ED-44D8-922C-2B7DAE111C6C}"/>
    <cellStyle name="Moneda 3 3 4 5" xfId="1275" xr:uid="{E2407F64-7DF6-4C58-9A5D-E56D82B9EB7D}"/>
    <cellStyle name="Moneda 3 3 4 5 2" xfId="2931" xr:uid="{F17EB8EB-292C-4B98-B3EF-FDB90315A579}"/>
    <cellStyle name="Moneda 3 3 4 5 2 2" xfId="6243" xr:uid="{D3CFB7DF-8CBB-4643-AE17-B32ABE4C2500}"/>
    <cellStyle name="Moneda 3 3 4 5 2 2 2" xfId="12867" xr:uid="{39CE28A5-56B9-4975-9CB7-4B57B7C527E3}"/>
    <cellStyle name="Moneda 3 3 4 5 2 3" xfId="9555" xr:uid="{808DD837-6278-4E5C-8DD8-787EC32BF716}"/>
    <cellStyle name="Moneda 3 3 4 5 3" xfId="4587" xr:uid="{126A070E-452F-4DB9-B3ED-1B87C7FFF080}"/>
    <cellStyle name="Moneda 3 3 4 5 3 2" xfId="11211" xr:uid="{7BFABEFC-194B-401A-AF2E-3D8B92608EC1}"/>
    <cellStyle name="Moneda 3 3 4 5 4" xfId="7899" xr:uid="{5161FD0A-09F8-41B3-AD89-E057029816F3}"/>
    <cellStyle name="Moneda 3 3 4 6" xfId="1827" xr:uid="{3E066FED-AC49-4C5B-98F1-FA23DB2DE3CA}"/>
    <cellStyle name="Moneda 3 3 4 6 2" xfId="5139" xr:uid="{C88D6ECF-175D-4C81-861A-3B5C430093D2}"/>
    <cellStyle name="Moneda 3 3 4 6 2 2" xfId="11763" xr:uid="{D8667D29-9CFB-4BB7-9D82-025EEAEFB866}"/>
    <cellStyle name="Moneda 3 3 4 6 3" xfId="8451" xr:uid="{AEEEF4D0-7B29-41D3-82D5-F2B12A3ECF59}"/>
    <cellStyle name="Moneda 3 3 4 7" xfId="3483" xr:uid="{0B04AD69-5EDD-485A-9040-EC489C40D338}"/>
    <cellStyle name="Moneda 3 3 4 7 2" xfId="10107" xr:uid="{75AC5839-DF9F-4F8F-92AF-745386F2A060}"/>
    <cellStyle name="Moneda 3 3 4 8" xfId="6795" xr:uid="{076EA43C-E54B-45A1-B8E8-E15B2B9BA389}"/>
    <cellStyle name="Moneda 3 3 5" xfId="240" xr:uid="{3B6EA097-E7B2-4D9C-8D06-955CC9290261}"/>
    <cellStyle name="Moneda 3 3 5 2" xfId="516" xr:uid="{630BF31A-39DF-4627-8D40-536ACF5F0356}"/>
    <cellStyle name="Moneda 3 3 5 2 2" xfId="1068" xr:uid="{6F88FD03-0DB9-4BC5-A89F-198C4FA61E0E}"/>
    <cellStyle name="Moneda 3 3 5 2 2 2" xfId="2724" xr:uid="{2073472C-A24D-4BB9-B717-5475EB7A6C44}"/>
    <cellStyle name="Moneda 3 3 5 2 2 2 2" xfId="6036" xr:uid="{3F49ED77-14D5-4831-B46F-BE04E1388672}"/>
    <cellStyle name="Moneda 3 3 5 2 2 2 2 2" xfId="12660" xr:uid="{127B7C54-1E25-4C01-A9C0-E3DB0FEC0E63}"/>
    <cellStyle name="Moneda 3 3 5 2 2 2 3" xfId="9348" xr:uid="{D3636188-183D-451F-BA93-222ABC37C6E7}"/>
    <cellStyle name="Moneda 3 3 5 2 2 3" xfId="4380" xr:uid="{577CD463-171E-44F9-93B1-A92A39DD3D1E}"/>
    <cellStyle name="Moneda 3 3 5 2 2 3 2" xfId="11004" xr:uid="{D57D6728-ACD9-46D3-A8F7-E4D2FD9A959D}"/>
    <cellStyle name="Moneda 3 3 5 2 2 4" xfId="7692" xr:uid="{9CCB818C-D337-497E-8163-1D7311AE9F6D}"/>
    <cellStyle name="Moneda 3 3 5 2 3" xfId="1620" xr:uid="{ABA7B6AD-3C47-4592-9BB9-527BBAEBE08B}"/>
    <cellStyle name="Moneda 3 3 5 2 3 2" xfId="3276" xr:uid="{D67FB9F4-3CC6-414A-852F-D7CECC088B63}"/>
    <cellStyle name="Moneda 3 3 5 2 3 2 2" xfId="6588" xr:uid="{050F576A-6845-403B-9A3E-CCFA6DD7FD85}"/>
    <cellStyle name="Moneda 3 3 5 2 3 2 2 2" xfId="13212" xr:uid="{0CD72C03-E0C9-4571-82E0-9C8DA25ABDA5}"/>
    <cellStyle name="Moneda 3 3 5 2 3 2 3" xfId="9900" xr:uid="{97A2821E-819E-48E7-8879-EDCF2CD4ED9E}"/>
    <cellStyle name="Moneda 3 3 5 2 3 3" xfId="4932" xr:uid="{16A05DC3-9895-424A-86E3-48E23FCBD4A5}"/>
    <cellStyle name="Moneda 3 3 5 2 3 3 2" xfId="11556" xr:uid="{9A73D50A-6742-4827-B272-C488E5E676FF}"/>
    <cellStyle name="Moneda 3 3 5 2 3 4" xfId="8244" xr:uid="{DB1126B0-B890-45EA-8AE2-3ED396790102}"/>
    <cellStyle name="Moneda 3 3 5 2 4" xfId="2172" xr:uid="{3A152B1E-9C27-4C99-B5E2-2524FAF64353}"/>
    <cellStyle name="Moneda 3 3 5 2 4 2" xfId="5484" xr:uid="{C465B448-0ECB-4D1B-8816-FF8083248F79}"/>
    <cellStyle name="Moneda 3 3 5 2 4 2 2" xfId="12108" xr:uid="{BAD18BC6-4DF9-4A63-B108-27116F9880A4}"/>
    <cellStyle name="Moneda 3 3 5 2 4 3" xfId="8796" xr:uid="{9928F321-BDF5-4DE2-B035-7A5288BF980E}"/>
    <cellStyle name="Moneda 3 3 5 2 5" xfId="3828" xr:uid="{ABF8491A-C9D8-4A97-B400-40B91A325117}"/>
    <cellStyle name="Moneda 3 3 5 2 5 2" xfId="10452" xr:uid="{E89DB5B7-FF1B-40BE-A89C-F71FA7A2930A}"/>
    <cellStyle name="Moneda 3 3 5 2 6" xfId="7140" xr:uid="{06266BBD-1006-4624-B6AC-E46C4D35B95E}"/>
    <cellStyle name="Moneda 3 3 5 3" xfId="792" xr:uid="{AC884DF0-2D94-427D-94A9-8CCFE3338AAA}"/>
    <cellStyle name="Moneda 3 3 5 3 2" xfId="2448" xr:uid="{CF1998D5-6FC6-4D16-81EA-C5343BEB753F}"/>
    <cellStyle name="Moneda 3 3 5 3 2 2" xfId="5760" xr:uid="{E915D35D-883F-4A86-AD55-691BAC72F51B}"/>
    <cellStyle name="Moneda 3 3 5 3 2 2 2" xfId="12384" xr:uid="{B1A814D3-9A34-4DAE-8AA6-696B55374EBB}"/>
    <cellStyle name="Moneda 3 3 5 3 2 3" xfId="9072" xr:uid="{F6CB6BE3-05C0-4BB7-BE55-8ECB5BCD12BF}"/>
    <cellStyle name="Moneda 3 3 5 3 3" xfId="4104" xr:uid="{C888030A-A923-4479-8E9D-3D6CCD7CF2C8}"/>
    <cellStyle name="Moneda 3 3 5 3 3 2" xfId="10728" xr:uid="{D65C01EF-9ED2-4368-B06A-E37954C8E132}"/>
    <cellStyle name="Moneda 3 3 5 3 4" xfId="7416" xr:uid="{CC945AB0-5643-4CBF-A6B1-B94F41F8EED0}"/>
    <cellStyle name="Moneda 3 3 5 4" xfId="1344" xr:uid="{8F2D5367-59A1-4DA7-9AE9-6F83EBC13B30}"/>
    <cellStyle name="Moneda 3 3 5 4 2" xfId="3000" xr:uid="{E1F2D6E6-5D81-454E-83EF-F0343BA2043D}"/>
    <cellStyle name="Moneda 3 3 5 4 2 2" xfId="6312" xr:uid="{3DA882FC-A5EE-4DB0-9355-2743517668AB}"/>
    <cellStyle name="Moneda 3 3 5 4 2 2 2" xfId="12936" xr:uid="{E2A6CB04-15E1-454E-B977-1B5DFE5BF8C8}"/>
    <cellStyle name="Moneda 3 3 5 4 2 3" xfId="9624" xr:uid="{21C4A1BF-C154-4B0F-A140-6B6116311F22}"/>
    <cellStyle name="Moneda 3 3 5 4 3" xfId="4656" xr:uid="{D7840298-2C86-4D90-99E9-BBEB4ABDF1CE}"/>
    <cellStyle name="Moneda 3 3 5 4 3 2" xfId="11280" xr:uid="{92C1CB7E-33BF-447A-91E0-E728BEDFC5EE}"/>
    <cellStyle name="Moneda 3 3 5 4 4" xfId="7968" xr:uid="{B1882312-E172-49CC-B2F8-9DA6F767685D}"/>
    <cellStyle name="Moneda 3 3 5 5" xfId="1896" xr:uid="{9F95A9A6-BCD8-43AD-9427-EC7FCFF9DD1B}"/>
    <cellStyle name="Moneda 3 3 5 5 2" xfId="5208" xr:uid="{839BA988-392C-433D-B3FB-F55E5EEDDF37}"/>
    <cellStyle name="Moneda 3 3 5 5 2 2" xfId="11832" xr:uid="{2ABA58BD-454A-484E-A2E8-AE8E7E3CD8C1}"/>
    <cellStyle name="Moneda 3 3 5 5 3" xfId="8520" xr:uid="{FC7F88C5-1ABF-4604-B52A-F466323CD342}"/>
    <cellStyle name="Moneda 3 3 5 6" xfId="3552" xr:uid="{00FB68EB-D2AF-4B13-9EAC-B1BB39A406B4}"/>
    <cellStyle name="Moneda 3 3 5 6 2" xfId="10176" xr:uid="{C61C59D4-B985-4E60-BEE3-879718CE55D2}"/>
    <cellStyle name="Moneda 3 3 5 7" xfId="6864" xr:uid="{47D84C18-424B-4541-98AF-5B5EEB140F6D}"/>
    <cellStyle name="Moneda 3 3 6" xfId="378" xr:uid="{0087A48C-5D0B-4C0D-ABC3-A7C4CA0994D8}"/>
    <cellStyle name="Moneda 3 3 6 2" xfId="930" xr:uid="{F601F742-A469-4742-AF31-D17E69A281C7}"/>
    <cellStyle name="Moneda 3 3 6 2 2" xfId="2586" xr:uid="{82B17C27-17BA-4402-8F3B-D329CA7B01CB}"/>
    <cellStyle name="Moneda 3 3 6 2 2 2" xfId="5898" xr:uid="{B7785E1C-B876-4F68-B306-BC7E4C452B35}"/>
    <cellStyle name="Moneda 3 3 6 2 2 2 2" xfId="12522" xr:uid="{BF2DFB00-D320-4F45-860B-631FCCE4BE7C}"/>
    <cellStyle name="Moneda 3 3 6 2 2 3" xfId="9210" xr:uid="{8FA42C1D-F4C4-4670-B43B-41E141D1CB6D}"/>
    <cellStyle name="Moneda 3 3 6 2 3" xfId="4242" xr:uid="{C10E5476-248B-4654-B3EC-C7F02678F000}"/>
    <cellStyle name="Moneda 3 3 6 2 3 2" xfId="10866" xr:uid="{73026530-5790-42DA-A188-7C34127A4AA4}"/>
    <cellStyle name="Moneda 3 3 6 2 4" xfId="7554" xr:uid="{F7A9A09C-BD25-4F15-8070-11362B9101A4}"/>
    <cellStyle name="Moneda 3 3 6 3" xfId="1482" xr:uid="{4A688B10-1BC9-4B41-8718-E6AB183A6E5C}"/>
    <cellStyle name="Moneda 3 3 6 3 2" xfId="3138" xr:uid="{EA66D18E-8DBC-4180-AF62-55DDC9E45527}"/>
    <cellStyle name="Moneda 3 3 6 3 2 2" xfId="6450" xr:uid="{F14F1C3D-4196-4C2D-9021-96643CC61660}"/>
    <cellStyle name="Moneda 3 3 6 3 2 2 2" xfId="13074" xr:uid="{0F717848-C3E9-49C6-8CEE-44414F3E4BB5}"/>
    <cellStyle name="Moneda 3 3 6 3 2 3" xfId="9762" xr:uid="{4B8CCF84-FC85-46DC-A239-48C2771E5A89}"/>
    <cellStyle name="Moneda 3 3 6 3 3" xfId="4794" xr:uid="{B6AF6AAB-A6E5-4B3F-B526-A17D2B05F137}"/>
    <cellStyle name="Moneda 3 3 6 3 3 2" xfId="11418" xr:uid="{57478CED-0166-41CD-A4C2-E93236386AE5}"/>
    <cellStyle name="Moneda 3 3 6 3 4" xfId="8106" xr:uid="{96B95D92-693E-404C-B02B-3BBD9D7297DA}"/>
    <cellStyle name="Moneda 3 3 6 4" xfId="2034" xr:uid="{46382CF7-0933-47A8-80E6-F51051F72558}"/>
    <cellStyle name="Moneda 3 3 6 4 2" xfId="5346" xr:uid="{50B684AF-11A7-4001-8711-6A4265B13646}"/>
    <cellStyle name="Moneda 3 3 6 4 2 2" xfId="11970" xr:uid="{76A501D1-371E-46FB-99F6-B5F7CA30A63C}"/>
    <cellStyle name="Moneda 3 3 6 4 3" xfId="8658" xr:uid="{053EEB8D-72F4-4CFD-A4D1-9766E5FA81C6}"/>
    <cellStyle name="Moneda 3 3 6 5" xfId="3690" xr:uid="{101CB4BA-FC49-4C3C-B1A8-759166EA824A}"/>
    <cellStyle name="Moneda 3 3 6 5 2" xfId="10314" xr:uid="{44DF0E74-72AC-43A6-8BFF-CF26E1BC515F}"/>
    <cellStyle name="Moneda 3 3 6 6" xfId="7002" xr:uid="{C9465E91-0E0F-4888-B934-1801F697787E}"/>
    <cellStyle name="Moneda 3 3 7" xfId="654" xr:uid="{ECFC13DE-5AC6-4936-97C4-3245B05C30BE}"/>
    <cellStyle name="Moneda 3 3 7 2" xfId="2310" xr:uid="{2C34FB30-EA2E-408A-B5C1-273EE2B4921F}"/>
    <cellStyle name="Moneda 3 3 7 2 2" xfId="5622" xr:uid="{A45C4910-FB33-41CE-BC03-0A46421E381D}"/>
    <cellStyle name="Moneda 3 3 7 2 2 2" xfId="12246" xr:uid="{48A18936-D922-4DBC-BF23-E36FBBB5FEED}"/>
    <cellStyle name="Moneda 3 3 7 2 3" xfId="8934" xr:uid="{29845428-33A6-49E3-BC5C-4CAD75D4FB3B}"/>
    <cellStyle name="Moneda 3 3 7 3" xfId="3966" xr:uid="{0D953F79-2BE8-433C-A132-637257C072D1}"/>
    <cellStyle name="Moneda 3 3 7 3 2" xfId="10590" xr:uid="{3EF9E3A3-F32D-4A91-B502-5ECAE6422848}"/>
    <cellStyle name="Moneda 3 3 7 4" xfId="7278" xr:uid="{DE2FD085-67CA-41DD-908B-8C28EE51BC1B}"/>
    <cellStyle name="Moneda 3 3 8" xfId="1206" xr:uid="{1EFA57CD-92BC-4DFA-BF47-F688FF7A0077}"/>
    <cellStyle name="Moneda 3 3 8 2" xfId="2862" xr:uid="{C5406305-54FD-4613-87D2-8567D049188D}"/>
    <cellStyle name="Moneda 3 3 8 2 2" xfId="6174" xr:uid="{3032FD85-3CF6-4A1A-878D-C0E91793AFF3}"/>
    <cellStyle name="Moneda 3 3 8 2 2 2" xfId="12798" xr:uid="{2BCD75D2-4F57-4FF0-88F1-498F391F9A65}"/>
    <cellStyle name="Moneda 3 3 8 2 3" xfId="9486" xr:uid="{86CF8D7A-AC81-45AF-828E-4A56B0D105B5}"/>
    <cellStyle name="Moneda 3 3 8 3" xfId="4518" xr:uid="{644B440A-4E4E-40F5-9272-601B6C578AAB}"/>
    <cellStyle name="Moneda 3 3 8 3 2" xfId="11142" xr:uid="{1C2265BB-3D28-4F79-A389-A7FECE1A9D19}"/>
    <cellStyle name="Moneda 3 3 8 4" xfId="7830" xr:uid="{06F52ED3-33A9-48FD-9645-924192E51970}"/>
    <cellStyle name="Moneda 3 3 9" xfId="1758" xr:uid="{431FB2EE-C6F2-4228-80A6-D32A7EBEB3BB}"/>
    <cellStyle name="Moneda 3 3 9 2" xfId="5070" xr:uid="{D7F2D004-5117-4F93-877A-D3DB1C6760D4}"/>
    <cellStyle name="Moneda 3 3 9 2 2" xfId="11694" xr:uid="{6999B665-FA82-433B-8B30-4841B163B2A8}"/>
    <cellStyle name="Moneda 3 3 9 3" xfId="8382" xr:uid="{A2EC6B43-DBEC-4F6C-9DE1-9080E3C85DFF}"/>
    <cellStyle name="Moneda 3 4" xfId="106" xr:uid="{00000000-0005-0000-0000-000020000000}"/>
    <cellStyle name="Moneda 3 4 10" xfId="3418" xr:uid="{7B198E4C-680E-4162-AD00-2D22A9B12F4C}"/>
    <cellStyle name="Moneda 3 4 10 2" xfId="10042" xr:uid="{8B1949F8-D7F3-4DA0-B524-751840FDD04C}"/>
    <cellStyle name="Moneda 3 4 11" xfId="6730" xr:uid="{71AE86EA-8DD6-4CF3-B83E-6F101EA84737}"/>
    <cellStyle name="Moneda 3 4 2" xfId="122" xr:uid="{0DECAE00-E185-4541-966E-9C5BD18DDDD3}"/>
    <cellStyle name="Moneda 3 4 2 10" xfId="6746" xr:uid="{03F63BE7-D21C-4CB3-A53D-B0FBD49EBF31}"/>
    <cellStyle name="Moneda 3 4 2 2" xfId="156" xr:uid="{A5954976-96DB-44EC-BFE6-E3ABAA96FFF0}"/>
    <cellStyle name="Moneda 3 4 2 2 2" xfId="225" xr:uid="{FEC249BB-21B4-4857-A992-B693EB915B3C}"/>
    <cellStyle name="Moneda 3 4 2 2 2 2" xfId="363" xr:uid="{132E3A8F-8E91-454E-91B9-CDEE983E4E6F}"/>
    <cellStyle name="Moneda 3 4 2 2 2 2 2" xfId="639" xr:uid="{3C19E194-EC95-47F9-B2EE-8892877CDDD0}"/>
    <cellStyle name="Moneda 3 4 2 2 2 2 2 2" xfId="1191" xr:uid="{FA7AC4A6-8785-445C-B52E-C5CC5B745B53}"/>
    <cellStyle name="Moneda 3 4 2 2 2 2 2 2 2" xfId="2847" xr:uid="{4C182240-1CEE-406D-A502-4726B0C51007}"/>
    <cellStyle name="Moneda 3 4 2 2 2 2 2 2 2 2" xfId="6159" xr:uid="{B8819276-ECB8-441F-8354-A4F9C718867D}"/>
    <cellStyle name="Moneda 3 4 2 2 2 2 2 2 2 2 2" xfId="12783" xr:uid="{4133B46C-0E14-497C-88BB-6676875769A3}"/>
    <cellStyle name="Moneda 3 4 2 2 2 2 2 2 2 3" xfId="9471" xr:uid="{1C048DC7-A913-4ACE-828B-80A7A738CD43}"/>
    <cellStyle name="Moneda 3 4 2 2 2 2 2 2 3" xfId="4503" xr:uid="{505C94F0-C92D-43FB-966A-A6087567D6DE}"/>
    <cellStyle name="Moneda 3 4 2 2 2 2 2 2 3 2" xfId="11127" xr:uid="{B9D7FC15-4EF6-4975-80C3-24F99D4F8BC9}"/>
    <cellStyle name="Moneda 3 4 2 2 2 2 2 2 4" xfId="7815" xr:uid="{8DD5C335-F64C-43E3-952D-8996D2F17A6F}"/>
    <cellStyle name="Moneda 3 4 2 2 2 2 2 3" xfId="1743" xr:uid="{583E6A1D-3C49-4ED8-BF65-F03FD7268AE5}"/>
    <cellStyle name="Moneda 3 4 2 2 2 2 2 3 2" xfId="3399" xr:uid="{C82C6026-62D2-4A55-889D-4682EA2956D4}"/>
    <cellStyle name="Moneda 3 4 2 2 2 2 2 3 2 2" xfId="6711" xr:uid="{BDAD663E-DB8C-478F-BDDB-333ACF207541}"/>
    <cellStyle name="Moneda 3 4 2 2 2 2 2 3 2 2 2" xfId="13335" xr:uid="{914BE2B8-95E4-47EA-B4CC-604D6343596E}"/>
    <cellStyle name="Moneda 3 4 2 2 2 2 2 3 2 3" xfId="10023" xr:uid="{E918160A-6F06-462F-86CE-A56D4AFE6A14}"/>
    <cellStyle name="Moneda 3 4 2 2 2 2 2 3 3" xfId="5055" xr:uid="{B821E339-ACE0-4FE8-BB1F-3772C7515A53}"/>
    <cellStyle name="Moneda 3 4 2 2 2 2 2 3 3 2" xfId="11679" xr:uid="{40982D7D-2465-4A76-ADA0-B3D97EC82C0C}"/>
    <cellStyle name="Moneda 3 4 2 2 2 2 2 3 4" xfId="8367" xr:uid="{0A6375F1-19E5-4E5D-8025-0F835E5C0D17}"/>
    <cellStyle name="Moneda 3 4 2 2 2 2 2 4" xfId="2295" xr:uid="{5C5B7CC4-5E3F-48D2-925D-BEE570C05F0C}"/>
    <cellStyle name="Moneda 3 4 2 2 2 2 2 4 2" xfId="5607" xr:uid="{4D881C10-E3F6-4996-9ED2-E14A5040130E}"/>
    <cellStyle name="Moneda 3 4 2 2 2 2 2 4 2 2" xfId="12231" xr:uid="{B1A786CD-5BDF-466A-8769-8FAAD97BFD2F}"/>
    <cellStyle name="Moneda 3 4 2 2 2 2 2 4 3" xfId="8919" xr:uid="{3665E13E-698F-408C-A6F4-08786FC51BB1}"/>
    <cellStyle name="Moneda 3 4 2 2 2 2 2 5" xfId="3951" xr:uid="{C1B12F99-4918-4C38-A822-55D1EEE55162}"/>
    <cellStyle name="Moneda 3 4 2 2 2 2 2 5 2" xfId="10575" xr:uid="{D08D8A72-8042-476C-8561-576A1C39F641}"/>
    <cellStyle name="Moneda 3 4 2 2 2 2 2 6" xfId="7263" xr:uid="{E8D775B0-26AA-48BA-BD5F-DFB4F41893C1}"/>
    <cellStyle name="Moneda 3 4 2 2 2 2 3" xfId="915" xr:uid="{63EE3623-0733-4FD3-BB8D-40A98BEA01AD}"/>
    <cellStyle name="Moneda 3 4 2 2 2 2 3 2" xfId="2571" xr:uid="{16D2EAC7-C3F6-452A-B8AD-84E9423A4C91}"/>
    <cellStyle name="Moneda 3 4 2 2 2 2 3 2 2" xfId="5883" xr:uid="{5B962406-7C90-4215-B5B3-7475D8A96F0F}"/>
    <cellStyle name="Moneda 3 4 2 2 2 2 3 2 2 2" xfId="12507" xr:uid="{D7D82FF2-4021-41AB-BDA6-C086E87A3198}"/>
    <cellStyle name="Moneda 3 4 2 2 2 2 3 2 3" xfId="9195" xr:uid="{D3EF08D0-0CDB-4DFF-B5B0-5F3046C50F5A}"/>
    <cellStyle name="Moneda 3 4 2 2 2 2 3 3" xfId="4227" xr:uid="{5CC4E791-5B32-44D8-81AA-5E8C6B6A1947}"/>
    <cellStyle name="Moneda 3 4 2 2 2 2 3 3 2" xfId="10851" xr:uid="{3F277F99-EF8F-4D10-9B05-41444467E099}"/>
    <cellStyle name="Moneda 3 4 2 2 2 2 3 4" xfId="7539" xr:uid="{99D8DCDE-E268-4493-BF15-3A9C9E4E28C9}"/>
    <cellStyle name="Moneda 3 4 2 2 2 2 4" xfId="1467" xr:uid="{01895B36-42FC-485F-B574-E51A182C75CE}"/>
    <cellStyle name="Moneda 3 4 2 2 2 2 4 2" xfId="3123" xr:uid="{826AE7DC-1BD3-44C0-A3F5-A2039FBC9DAC}"/>
    <cellStyle name="Moneda 3 4 2 2 2 2 4 2 2" xfId="6435" xr:uid="{FB592ED8-12C8-4776-BEA5-99236759D064}"/>
    <cellStyle name="Moneda 3 4 2 2 2 2 4 2 2 2" xfId="13059" xr:uid="{AFEB817F-0988-4B47-AE70-F050917F12BD}"/>
    <cellStyle name="Moneda 3 4 2 2 2 2 4 2 3" xfId="9747" xr:uid="{76E919D8-4FBB-4F3D-9DF3-50F529C267D6}"/>
    <cellStyle name="Moneda 3 4 2 2 2 2 4 3" xfId="4779" xr:uid="{071EBCBD-A2D0-4551-A33E-BE2C4A0C1E61}"/>
    <cellStyle name="Moneda 3 4 2 2 2 2 4 3 2" xfId="11403" xr:uid="{1060F03B-BCA8-437F-9C8C-9B57F8F49865}"/>
    <cellStyle name="Moneda 3 4 2 2 2 2 4 4" xfId="8091" xr:uid="{E511F1E6-2C92-40CF-B7EA-4735900A647B}"/>
    <cellStyle name="Moneda 3 4 2 2 2 2 5" xfId="2019" xr:uid="{19AF7144-807B-4855-BBCC-49ADCE12953F}"/>
    <cellStyle name="Moneda 3 4 2 2 2 2 5 2" xfId="5331" xr:uid="{C5B7B228-44C4-4FEA-94D7-EFCB52BDE1EC}"/>
    <cellStyle name="Moneda 3 4 2 2 2 2 5 2 2" xfId="11955" xr:uid="{9C085AA7-19C5-4803-8360-E5CE8C22C5C3}"/>
    <cellStyle name="Moneda 3 4 2 2 2 2 5 3" xfId="8643" xr:uid="{924D346D-BE9A-4E12-BF50-04A13972A72D}"/>
    <cellStyle name="Moneda 3 4 2 2 2 2 6" xfId="3675" xr:uid="{D5722A06-912F-45FB-9B0E-6A8BD4EAD9AD}"/>
    <cellStyle name="Moneda 3 4 2 2 2 2 6 2" xfId="10299" xr:uid="{4D31D373-3FAE-416B-8CA8-F313FE33D5F1}"/>
    <cellStyle name="Moneda 3 4 2 2 2 2 7" xfId="6987" xr:uid="{2F350B44-A343-4B43-B69C-5C26ED21C882}"/>
    <cellStyle name="Moneda 3 4 2 2 2 3" xfId="501" xr:uid="{096B71CA-1C72-48F6-BAF7-410F3DA95D1C}"/>
    <cellStyle name="Moneda 3 4 2 2 2 3 2" xfId="1053" xr:uid="{BF7E0908-9141-4C1B-B773-367AFFD63E10}"/>
    <cellStyle name="Moneda 3 4 2 2 2 3 2 2" xfId="2709" xr:uid="{9ED732D3-D9E8-4944-9B87-CAB6A4B10B46}"/>
    <cellStyle name="Moneda 3 4 2 2 2 3 2 2 2" xfId="6021" xr:uid="{85F90499-84E8-448F-87CB-DA6AE3135EFD}"/>
    <cellStyle name="Moneda 3 4 2 2 2 3 2 2 2 2" xfId="12645" xr:uid="{8E76D5ED-33F9-4904-BA9D-A98496E69D89}"/>
    <cellStyle name="Moneda 3 4 2 2 2 3 2 2 3" xfId="9333" xr:uid="{6BE2C255-A8E0-4C90-A6F3-0C9085FC587E}"/>
    <cellStyle name="Moneda 3 4 2 2 2 3 2 3" xfId="4365" xr:uid="{14285890-9A03-4130-AF05-C1F2BF0D5C11}"/>
    <cellStyle name="Moneda 3 4 2 2 2 3 2 3 2" xfId="10989" xr:uid="{48AEC2D5-B4E2-460C-87E9-1667DC40866D}"/>
    <cellStyle name="Moneda 3 4 2 2 2 3 2 4" xfId="7677" xr:uid="{4D718627-46E7-46D6-B0A1-9505A3775CEC}"/>
    <cellStyle name="Moneda 3 4 2 2 2 3 3" xfId="1605" xr:uid="{3D59DA65-29C9-4E4C-8D59-573B4B3E46BF}"/>
    <cellStyle name="Moneda 3 4 2 2 2 3 3 2" xfId="3261" xr:uid="{0492BBC1-A05B-4A48-9F38-B731F832B18D}"/>
    <cellStyle name="Moneda 3 4 2 2 2 3 3 2 2" xfId="6573" xr:uid="{BAA53D41-7E26-44B5-8C15-586EE96623F4}"/>
    <cellStyle name="Moneda 3 4 2 2 2 3 3 2 2 2" xfId="13197" xr:uid="{772A0748-3BF1-4A30-8619-35EA8BA4DCE8}"/>
    <cellStyle name="Moneda 3 4 2 2 2 3 3 2 3" xfId="9885" xr:uid="{6A6AB19F-53F2-4C6A-A61D-416C79AD0340}"/>
    <cellStyle name="Moneda 3 4 2 2 2 3 3 3" xfId="4917" xr:uid="{B53CCDFE-6B0B-4013-9C30-7CDEF7E81243}"/>
    <cellStyle name="Moneda 3 4 2 2 2 3 3 3 2" xfId="11541" xr:uid="{DEE9C305-813D-4160-BDA6-BA3A45423368}"/>
    <cellStyle name="Moneda 3 4 2 2 2 3 3 4" xfId="8229" xr:uid="{CAA557FD-05CE-4647-94C9-860E529D1E38}"/>
    <cellStyle name="Moneda 3 4 2 2 2 3 4" xfId="2157" xr:uid="{8FDB6DDD-2571-43B3-B7BA-7C0595A2A79C}"/>
    <cellStyle name="Moneda 3 4 2 2 2 3 4 2" xfId="5469" xr:uid="{4789CAFB-015B-47B8-9BB8-375D737098E8}"/>
    <cellStyle name="Moneda 3 4 2 2 2 3 4 2 2" xfId="12093" xr:uid="{C9ECD9D4-1D98-4BD3-8F4D-88F2D650833C}"/>
    <cellStyle name="Moneda 3 4 2 2 2 3 4 3" xfId="8781" xr:uid="{97DD5960-FF2E-4CE2-84EB-5F468265942F}"/>
    <cellStyle name="Moneda 3 4 2 2 2 3 5" xfId="3813" xr:uid="{26A3B949-A280-45AD-BCE4-1003DE0DE26B}"/>
    <cellStyle name="Moneda 3 4 2 2 2 3 5 2" xfId="10437" xr:uid="{D1EFA7FC-A52E-44F8-8465-19C2E8D4D429}"/>
    <cellStyle name="Moneda 3 4 2 2 2 3 6" xfId="7125" xr:uid="{ECC49CAC-CF68-4524-8AAB-50E8295C3576}"/>
    <cellStyle name="Moneda 3 4 2 2 2 4" xfId="777" xr:uid="{26AC0716-5692-4AA3-81C9-533541B3BE6C}"/>
    <cellStyle name="Moneda 3 4 2 2 2 4 2" xfId="2433" xr:uid="{FEF661FE-B879-4CEF-AFDC-F8FC8F06DDCA}"/>
    <cellStyle name="Moneda 3 4 2 2 2 4 2 2" xfId="5745" xr:uid="{C6EBB7CD-E12D-4429-AEF4-52101226D174}"/>
    <cellStyle name="Moneda 3 4 2 2 2 4 2 2 2" xfId="12369" xr:uid="{34B44D11-54F7-448E-8F44-E4515C757826}"/>
    <cellStyle name="Moneda 3 4 2 2 2 4 2 3" xfId="9057" xr:uid="{FCC9A081-9F8B-4DA5-8EFF-CF40BC3B4DA8}"/>
    <cellStyle name="Moneda 3 4 2 2 2 4 3" xfId="4089" xr:uid="{008370EE-8B1F-4145-8C14-14B2F3547535}"/>
    <cellStyle name="Moneda 3 4 2 2 2 4 3 2" xfId="10713" xr:uid="{8B858FAE-F867-4FA0-A72E-E181E5922675}"/>
    <cellStyle name="Moneda 3 4 2 2 2 4 4" xfId="7401" xr:uid="{F4F085C8-0C23-43D7-9B01-E84EE308DC51}"/>
    <cellStyle name="Moneda 3 4 2 2 2 5" xfId="1329" xr:uid="{71DCB5C0-D0A0-4DCB-BD23-33EA530C5D82}"/>
    <cellStyle name="Moneda 3 4 2 2 2 5 2" xfId="2985" xr:uid="{1622AF54-6E32-41C7-97E0-EAEB774A7016}"/>
    <cellStyle name="Moneda 3 4 2 2 2 5 2 2" xfId="6297" xr:uid="{D3BEDC60-92D8-4A31-A02F-DBF1783EEDF4}"/>
    <cellStyle name="Moneda 3 4 2 2 2 5 2 2 2" xfId="12921" xr:uid="{EA49DC0C-F289-4C93-9B33-4383AC3AE007}"/>
    <cellStyle name="Moneda 3 4 2 2 2 5 2 3" xfId="9609" xr:uid="{69F9772C-9ACC-4596-B7C2-4C267642BEBC}"/>
    <cellStyle name="Moneda 3 4 2 2 2 5 3" xfId="4641" xr:uid="{A5133B8B-BDBD-40D9-B25F-0CFC30CA0F10}"/>
    <cellStyle name="Moneda 3 4 2 2 2 5 3 2" xfId="11265" xr:uid="{39057C3D-62EE-4645-9466-B5B637BF4EB4}"/>
    <cellStyle name="Moneda 3 4 2 2 2 5 4" xfId="7953" xr:uid="{277CD694-17D0-44B6-B2C3-E4E919B64895}"/>
    <cellStyle name="Moneda 3 4 2 2 2 6" xfId="1881" xr:uid="{EAE86FC7-A076-49CE-8A17-81C5858C8720}"/>
    <cellStyle name="Moneda 3 4 2 2 2 6 2" xfId="5193" xr:uid="{15EA6F49-7E6E-4033-B42C-827C2BC2CAB8}"/>
    <cellStyle name="Moneda 3 4 2 2 2 6 2 2" xfId="11817" xr:uid="{70A7CF7B-DAF8-43B7-ADED-4A40B82A7A72}"/>
    <cellStyle name="Moneda 3 4 2 2 2 6 3" xfId="8505" xr:uid="{B3966AAF-5D5A-412B-AAF1-2B056501970C}"/>
    <cellStyle name="Moneda 3 4 2 2 2 7" xfId="3537" xr:uid="{201F04D2-B8AD-4473-AAE5-234913F0B05E}"/>
    <cellStyle name="Moneda 3 4 2 2 2 7 2" xfId="10161" xr:uid="{04E97B2F-07DC-4AF2-AF43-4B2FD814030F}"/>
    <cellStyle name="Moneda 3 4 2 2 2 8" xfId="6849" xr:uid="{EA38E9DE-4242-4B4C-8E97-AF0F0AA3BB30}"/>
    <cellStyle name="Moneda 3 4 2 2 3" xfId="294" xr:uid="{677157A9-AB2F-4EC3-B8B7-6677AB3619C4}"/>
    <cellStyle name="Moneda 3 4 2 2 3 2" xfId="570" xr:uid="{72D62EFB-0472-42C8-A47E-F5608E890339}"/>
    <cellStyle name="Moneda 3 4 2 2 3 2 2" xfId="1122" xr:uid="{92508B9A-514F-49B1-8139-DD9FA1923122}"/>
    <cellStyle name="Moneda 3 4 2 2 3 2 2 2" xfId="2778" xr:uid="{EF958AF3-0455-4B7D-A53F-5375852DE7F8}"/>
    <cellStyle name="Moneda 3 4 2 2 3 2 2 2 2" xfId="6090" xr:uid="{C052E05A-B856-49DB-96E2-771256015B6E}"/>
    <cellStyle name="Moneda 3 4 2 2 3 2 2 2 2 2" xfId="12714" xr:uid="{69963AA8-B5D5-4CC2-AD1F-6A7BEB8D8915}"/>
    <cellStyle name="Moneda 3 4 2 2 3 2 2 2 3" xfId="9402" xr:uid="{6C5C09DE-57ED-4DAB-94D7-C96E474B8ADE}"/>
    <cellStyle name="Moneda 3 4 2 2 3 2 2 3" xfId="4434" xr:uid="{468F2D69-30FD-4606-ACAE-776A1095938E}"/>
    <cellStyle name="Moneda 3 4 2 2 3 2 2 3 2" xfId="11058" xr:uid="{C7ADBE3B-E801-4D65-ABD2-1D0589AAD1E1}"/>
    <cellStyle name="Moneda 3 4 2 2 3 2 2 4" xfId="7746" xr:uid="{20C4748B-A3D1-431E-A332-DCEE9E2AFB69}"/>
    <cellStyle name="Moneda 3 4 2 2 3 2 3" xfId="1674" xr:uid="{07AE71E7-660E-4982-A696-FCD227EBAEA5}"/>
    <cellStyle name="Moneda 3 4 2 2 3 2 3 2" xfId="3330" xr:uid="{EAFF43EE-E27A-4656-8F92-5E04643CE3E3}"/>
    <cellStyle name="Moneda 3 4 2 2 3 2 3 2 2" xfId="6642" xr:uid="{B9C7880A-C2F7-4E6B-ACA4-50790029C7FF}"/>
    <cellStyle name="Moneda 3 4 2 2 3 2 3 2 2 2" xfId="13266" xr:uid="{7364B4A7-67E2-44CB-B6C3-82DEBED15AA6}"/>
    <cellStyle name="Moneda 3 4 2 2 3 2 3 2 3" xfId="9954" xr:uid="{D923EFE0-401B-44D6-955C-B7A19F34153E}"/>
    <cellStyle name="Moneda 3 4 2 2 3 2 3 3" xfId="4986" xr:uid="{CFE822FA-46E0-4A54-8CD5-5CFD92717935}"/>
    <cellStyle name="Moneda 3 4 2 2 3 2 3 3 2" xfId="11610" xr:uid="{2AD13672-D905-4DCE-AAF9-ED30334EAEDD}"/>
    <cellStyle name="Moneda 3 4 2 2 3 2 3 4" xfId="8298" xr:uid="{A15F073D-8E70-4EE8-A4A5-E376AD4B8A29}"/>
    <cellStyle name="Moneda 3 4 2 2 3 2 4" xfId="2226" xr:uid="{2B9BE10C-64E1-425F-9693-AB9BE278EE68}"/>
    <cellStyle name="Moneda 3 4 2 2 3 2 4 2" xfId="5538" xr:uid="{D85AB50E-63D9-4F56-8F30-E6CEEDA91DEE}"/>
    <cellStyle name="Moneda 3 4 2 2 3 2 4 2 2" xfId="12162" xr:uid="{9B458752-38DA-41C0-A806-6E344BA9A2F9}"/>
    <cellStyle name="Moneda 3 4 2 2 3 2 4 3" xfId="8850" xr:uid="{CC6FC11A-1E28-4CE8-B1ED-7FD3BFE21B34}"/>
    <cellStyle name="Moneda 3 4 2 2 3 2 5" xfId="3882" xr:uid="{D6CC9479-654B-490F-B148-3ECCB6D32BB2}"/>
    <cellStyle name="Moneda 3 4 2 2 3 2 5 2" xfId="10506" xr:uid="{DBAEC54F-9F1D-40A1-AA54-0A7247241515}"/>
    <cellStyle name="Moneda 3 4 2 2 3 2 6" xfId="7194" xr:uid="{8C3670F0-95D3-44D8-BCED-82D855E259EB}"/>
    <cellStyle name="Moneda 3 4 2 2 3 3" xfId="846" xr:uid="{60FBC70A-97EF-4594-B66F-35A21F157A7D}"/>
    <cellStyle name="Moneda 3 4 2 2 3 3 2" xfId="2502" xr:uid="{872775E2-222A-48E9-AC90-7BEA181E4B43}"/>
    <cellStyle name="Moneda 3 4 2 2 3 3 2 2" xfId="5814" xr:uid="{EBE15B24-F8B3-4DD1-B9B0-55F564BAF266}"/>
    <cellStyle name="Moneda 3 4 2 2 3 3 2 2 2" xfId="12438" xr:uid="{75AB5C1C-3C3B-4CE7-BBD8-754C94D165E3}"/>
    <cellStyle name="Moneda 3 4 2 2 3 3 2 3" xfId="9126" xr:uid="{B6BE0EAE-0358-4F91-81A1-E159C3440C29}"/>
    <cellStyle name="Moneda 3 4 2 2 3 3 3" xfId="4158" xr:uid="{64034532-7C4F-436E-B08D-F7423D3D7064}"/>
    <cellStyle name="Moneda 3 4 2 2 3 3 3 2" xfId="10782" xr:uid="{A70E4CB8-23CA-4E36-A3B8-3588715EC731}"/>
    <cellStyle name="Moneda 3 4 2 2 3 3 4" xfId="7470" xr:uid="{432D4AFC-ED75-4384-93AE-5D678885CDBB}"/>
    <cellStyle name="Moneda 3 4 2 2 3 4" xfId="1398" xr:uid="{1B543E6E-4216-4B29-918B-76FFAD68BB98}"/>
    <cellStyle name="Moneda 3 4 2 2 3 4 2" xfId="3054" xr:uid="{DC2AE21E-4570-4F19-8CF3-02EA8C3F71DC}"/>
    <cellStyle name="Moneda 3 4 2 2 3 4 2 2" xfId="6366" xr:uid="{2209C851-2F54-4AF5-AE39-9C998C047A16}"/>
    <cellStyle name="Moneda 3 4 2 2 3 4 2 2 2" xfId="12990" xr:uid="{62436E00-769B-438E-B642-D6308D6C84CE}"/>
    <cellStyle name="Moneda 3 4 2 2 3 4 2 3" xfId="9678" xr:uid="{EFAFF6E5-E83C-423C-841A-62A34398C5ED}"/>
    <cellStyle name="Moneda 3 4 2 2 3 4 3" xfId="4710" xr:uid="{DE278959-AA89-4593-8AFF-32646129D193}"/>
    <cellStyle name="Moneda 3 4 2 2 3 4 3 2" xfId="11334" xr:uid="{1F76C0FC-4909-4777-BD5A-85418654D508}"/>
    <cellStyle name="Moneda 3 4 2 2 3 4 4" xfId="8022" xr:uid="{2F35BE7E-F486-44E1-BD60-8FDA6A133EEF}"/>
    <cellStyle name="Moneda 3 4 2 2 3 5" xfId="1950" xr:uid="{584B3E95-F814-4DDA-86BD-D0FAB102BAC9}"/>
    <cellStyle name="Moneda 3 4 2 2 3 5 2" xfId="5262" xr:uid="{524FD633-9E88-4F40-92EF-8339A0CC35D0}"/>
    <cellStyle name="Moneda 3 4 2 2 3 5 2 2" xfId="11886" xr:uid="{F165DCFC-BE82-4319-AD3A-2F15F5B8A196}"/>
    <cellStyle name="Moneda 3 4 2 2 3 5 3" xfId="8574" xr:uid="{85645DC4-3368-4869-96DF-8E139276010B}"/>
    <cellStyle name="Moneda 3 4 2 2 3 6" xfId="3606" xr:uid="{7B9435A6-6688-44A1-9D1A-03BC57FEC35E}"/>
    <cellStyle name="Moneda 3 4 2 2 3 6 2" xfId="10230" xr:uid="{DBC11620-3C8E-4390-950C-DC5AEBBE4594}"/>
    <cellStyle name="Moneda 3 4 2 2 3 7" xfId="6918" xr:uid="{4657D265-5096-4375-B0DF-D35C4ECE065F}"/>
    <cellStyle name="Moneda 3 4 2 2 4" xfId="432" xr:uid="{DC163594-1166-4F47-9C72-39FDCF29F53C}"/>
    <cellStyle name="Moneda 3 4 2 2 4 2" xfId="984" xr:uid="{629A0D97-AE40-4AFB-8D19-298E82A249EA}"/>
    <cellStyle name="Moneda 3 4 2 2 4 2 2" xfId="2640" xr:uid="{EC0A344F-AC0E-49FF-9873-A89B319E7454}"/>
    <cellStyle name="Moneda 3 4 2 2 4 2 2 2" xfId="5952" xr:uid="{43F525CD-3DBC-4F4B-899F-58F502A60541}"/>
    <cellStyle name="Moneda 3 4 2 2 4 2 2 2 2" xfId="12576" xr:uid="{0CE5A263-4C81-4F69-8A76-CA0282F3227C}"/>
    <cellStyle name="Moneda 3 4 2 2 4 2 2 3" xfId="9264" xr:uid="{1A081A6A-8A98-4480-8D9B-5B5EF04F8880}"/>
    <cellStyle name="Moneda 3 4 2 2 4 2 3" xfId="4296" xr:uid="{7AB718A0-CEA4-43BB-B39F-8B839DE9A493}"/>
    <cellStyle name="Moneda 3 4 2 2 4 2 3 2" xfId="10920" xr:uid="{A7C2EF12-1C99-4155-A62A-AEBE1AA59D88}"/>
    <cellStyle name="Moneda 3 4 2 2 4 2 4" xfId="7608" xr:uid="{E02274C2-E893-4323-A79D-FC8CEA048AFE}"/>
    <cellStyle name="Moneda 3 4 2 2 4 3" xfId="1536" xr:uid="{B27AB93A-2753-4C88-96E6-4E1583A5569B}"/>
    <cellStyle name="Moneda 3 4 2 2 4 3 2" xfId="3192" xr:uid="{AA9CB1CD-D71B-4CBB-9C7A-685D533D99A0}"/>
    <cellStyle name="Moneda 3 4 2 2 4 3 2 2" xfId="6504" xr:uid="{D1753651-37D3-40A0-922D-E13511917256}"/>
    <cellStyle name="Moneda 3 4 2 2 4 3 2 2 2" xfId="13128" xr:uid="{219D0E8E-2BD0-4521-9B4D-6ADBFA88C4A7}"/>
    <cellStyle name="Moneda 3 4 2 2 4 3 2 3" xfId="9816" xr:uid="{5CBCEE91-032F-4F74-A21E-3E354AAFA5B2}"/>
    <cellStyle name="Moneda 3 4 2 2 4 3 3" xfId="4848" xr:uid="{489174B1-7D90-485B-BD36-11E712B38C74}"/>
    <cellStyle name="Moneda 3 4 2 2 4 3 3 2" xfId="11472" xr:uid="{D5297400-B1DD-4777-8EE9-EB579208224D}"/>
    <cellStyle name="Moneda 3 4 2 2 4 3 4" xfId="8160" xr:uid="{511D9BEB-6393-4894-88BB-4499A3161266}"/>
    <cellStyle name="Moneda 3 4 2 2 4 4" xfId="2088" xr:uid="{BD5BBA0A-79C5-4556-9433-DEA45A2D8080}"/>
    <cellStyle name="Moneda 3 4 2 2 4 4 2" xfId="5400" xr:uid="{4486B6A9-D70D-4BA4-97FC-CFDF31198752}"/>
    <cellStyle name="Moneda 3 4 2 2 4 4 2 2" xfId="12024" xr:uid="{65EE676E-C19B-4B2F-8FF4-8A5B79AF4EA7}"/>
    <cellStyle name="Moneda 3 4 2 2 4 4 3" xfId="8712" xr:uid="{3F212ADB-6177-43F1-B90D-88AC75B76D10}"/>
    <cellStyle name="Moneda 3 4 2 2 4 5" xfId="3744" xr:uid="{58059992-2AAF-4943-87F1-BD93DB07540B}"/>
    <cellStyle name="Moneda 3 4 2 2 4 5 2" xfId="10368" xr:uid="{B5B6585C-C619-41E4-8662-826906A4F300}"/>
    <cellStyle name="Moneda 3 4 2 2 4 6" xfId="7056" xr:uid="{52466BE9-8DBF-4274-B63C-F33DD66925E2}"/>
    <cellStyle name="Moneda 3 4 2 2 5" xfId="708" xr:uid="{CFBF5D9E-08CA-4140-8176-7C6436CEEFE2}"/>
    <cellStyle name="Moneda 3 4 2 2 5 2" xfId="2364" xr:uid="{A1E0BAAF-3330-4E00-A413-61DB06BC7AF2}"/>
    <cellStyle name="Moneda 3 4 2 2 5 2 2" xfId="5676" xr:uid="{84FE0A48-4E5F-4653-AF55-7D7F7B5C7064}"/>
    <cellStyle name="Moneda 3 4 2 2 5 2 2 2" xfId="12300" xr:uid="{DB665764-18DC-4C73-B83C-473DC64D94AA}"/>
    <cellStyle name="Moneda 3 4 2 2 5 2 3" xfId="8988" xr:uid="{0F4873BB-12AE-4655-99B1-A1345EFB8D22}"/>
    <cellStyle name="Moneda 3 4 2 2 5 3" xfId="4020" xr:uid="{511087E9-75EA-45E5-A8E3-56761BC27C3A}"/>
    <cellStyle name="Moneda 3 4 2 2 5 3 2" xfId="10644" xr:uid="{C4753D8B-069F-4944-BA1B-A4474BE04063}"/>
    <cellStyle name="Moneda 3 4 2 2 5 4" xfId="7332" xr:uid="{95D0712B-0F0D-4A4F-A1C7-C452A56EC829}"/>
    <cellStyle name="Moneda 3 4 2 2 6" xfId="1260" xr:uid="{5B6929AD-00B8-4CF3-A539-F0FB9A7753BA}"/>
    <cellStyle name="Moneda 3 4 2 2 6 2" xfId="2916" xr:uid="{300937C6-EB91-427C-965D-CD28835532AD}"/>
    <cellStyle name="Moneda 3 4 2 2 6 2 2" xfId="6228" xr:uid="{0127D306-7710-4BD5-BD0F-2752C4789160}"/>
    <cellStyle name="Moneda 3 4 2 2 6 2 2 2" xfId="12852" xr:uid="{4047EDFA-BDF7-430C-9DF2-76C6CE75BC5D}"/>
    <cellStyle name="Moneda 3 4 2 2 6 2 3" xfId="9540" xr:uid="{8B89A1F5-89C8-422B-A3E5-2E486D2F8A26}"/>
    <cellStyle name="Moneda 3 4 2 2 6 3" xfId="4572" xr:uid="{6D50758A-E168-4313-A060-B8F4A729F422}"/>
    <cellStyle name="Moneda 3 4 2 2 6 3 2" xfId="11196" xr:uid="{1FB4E300-D50A-4464-9E9B-09FA17BB4BB3}"/>
    <cellStyle name="Moneda 3 4 2 2 6 4" xfId="7884" xr:uid="{5B1601E5-AE7F-49B1-97FC-48EA3E7C3E91}"/>
    <cellStyle name="Moneda 3 4 2 2 7" xfId="1812" xr:uid="{60A401A2-F557-4F87-841C-49C9DBDBF198}"/>
    <cellStyle name="Moneda 3 4 2 2 7 2" xfId="5124" xr:uid="{5B5BA531-0392-4DC2-91A1-2BB4B48F46DF}"/>
    <cellStyle name="Moneda 3 4 2 2 7 2 2" xfId="11748" xr:uid="{455B0079-CD75-47A5-80D2-D83DA55C22DE}"/>
    <cellStyle name="Moneda 3 4 2 2 7 3" xfId="8436" xr:uid="{939C065A-5E61-4971-9A08-74B61A51E1D0}"/>
    <cellStyle name="Moneda 3 4 2 2 8" xfId="3468" xr:uid="{DE5F38A2-FEA1-40CB-B863-428A4491A137}"/>
    <cellStyle name="Moneda 3 4 2 2 8 2" xfId="10092" xr:uid="{3637CFFB-E643-4888-9714-5824E340423A}"/>
    <cellStyle name="Moneda 3 4 2 2 9" xfId="6780" xr:uid="{CA3D4F14-7BCA-493D-9A99-D31AC5CBB91E}"/>
    <cellStyle name="Moneda 3 4 2 3" xfId="191" xr:uid="{81C7A523-0281-4DA7-A50B-E3891DD024D9}"/>
    <cellStyle name="Moneda 3 4 2 3 2" xfId="329" xr:uid="{FA166600-E7D5-4D6D-89CE-421092D5FC0B}"/>
    <cellStyle name="Moneda 3 4 2 3 2 2" xfId="605" xr:uid="{CE0EBB7E-B10A-4B24-90F9-1022F3DA8996}"/>
    <cellStyle name="Moneda 3 4 2 3 2 2 2" xfId="1157" xr:uid="{D10978B1-6855-47A6-AF8C-CE6119B983EF}"/>
    <cellStyle name="Moneda 3 4 2 3 2 2 2 2" xfId="2813" xr:uid="{A313923F-805D-49CD-9DB5-DBFDB7FB4FEF}"/>
    <cellStyle name="Moneda 3 4 2 3 2 2 2 2 2" xfId="6125" xr:uid="{4F05448C-699D-4B17-8EFC-8F7B0000E0BD}"/>
    <cellStyle name="Moneda 3 4 2 3 2 2 2 2 2 2" xfId="12749" xr:uid="{C6FC8DB8-0DC5-4121-AEF9-6E03522F8332}"/>
    <cellStyle name="Moneda 3 4 2 3 2 2 2 2 3" xfId="9437" xr:uid="{29B97211-93FC-4E32-A189-358C38D6F86C}"/>
    <cellStyle name="Moneda 3 4 2 3 2 2 2 3" xfId="4469" xr:uid="{EBBC12E0-1544-4826-AD0F-120073CB5CE0}"/>
    <cellStyle name="Moneda 3 4 2 3 2 2 2 3 2" xfId="11093" xr:uid="{743B8C62-6A5D-4699-ABC9-D9F4EBA432A5}"/>
    <cellStyle name="Moneda 3 4 2 3 2 2 2 4" xfId="7781" xr:uid="{5E0F73AC-260F-4935-86EB-4998D199154A}"/>
    <cellStyle name="Moneda 3 4 2 3 2 2 3" xfId="1709" xr:uid="{4197ECCA-6235-49EE-978A-B09408BA9C17}"/>
    <cellStyle name="Moneda 3 4 2 3 2 2 3 2" xfId="3365" xr:uid="{94185961-46C4-4050-978B-297B21C32BD5}"/>
    <cellStyle name="Moneda 3 4 2 3 2 2 3 2 2" xfId="6677" xr:uid="{63000713-BC6F-4FCB-B779-B096788346E8}"/>
    <cellStyle name="Moneda 3 4 2 3 2 2 3 2 2 2" xfId="13301" xr:uid="{8F6599B6-6E4B-4186-8CC4-397EB083454B}"/>
    <cellStyle name="Moneda 3 4 2 3 2 2 3 2 3" xfId="9989" xr:uid="{A610F60A-A54C-4B78-A65E-34D5E60BB7B1}"/>
    <cellStyle name="Moneda 3 4 2 3 2 2 3 3" xfId="5021" xr:uid="{CF38A5C4-BA76-4CC2-AFC0-7F51908DCCBD}"/>
    <cellStyle name="Moneda 3 4 2 3 2 2 3 3 2" xfId="11645" xr:uid="{6F8370D3-8932-440C-BE0A-84642775D1BC}"/>
    <cellStyle name="Moneda 3 4 2 3 2 2 3 4" xfId="8333" xr:uid="{F4452C0A-EA91-4EED-80F8-A77E6024FF77}"/>
    <cellStyle name="Moneda 3 4 2 3 2 2 4" xfId="2261" xr:uid="{DF8DD0D0-65AF-4C65-AC4D-254D7CA2147A}"/>
    <cellStyle name="Moneda 3 4 2 3 2 2 4 2" xfId="5573" xr:uid="{08173CC0-2640-42D6-AD69-96A77B175A32}"/>
    <cellStyle name="Moneda 3 4 2 3 2 2 4 2 2" xfId="12197" xr:uid="{78DB1A85-7272-43B9-A3D0-4393294881FB}"/>
    <cellStyle name="Moneda 3 4 2 3 2 2 4 3" xfId="8885" xr:uid="{9DAC69CF-29F6-42D2-A2F9-52294978014C}"/>
    <cellStyle name="Moneda 3 4 2 3 2 2 5" xfId="3917" xr:uid="{03AFEE4E-4CDE-417F-93DA-29B288CC9773}"/>
    <cellStyle name="Moneda 3 4 2 3 2 2 5 2" xfId="10541" xr:uid="{4388753B-4FBD-4566-AB78-30113C950A6B}"/>
    <cellStyle name="Moneda 3 4 2 3 2 2 6" xfId="7229" xr:uid="{1A407DDD-CAF0-4C2A-87FD-7C18477255C0}"/>
    <cellStyle name="Moneda 3 4 2 3 2 3" xfId="881" xr:uid="{2A283BA1-4F8F-439D-8CD7-29C3D345ADF8}"/>
    <cellStyle name="Moneda 3 4 2 3 2 3 2" xfId="2537" xr:uid="{EDC483A0-AF2B-4F0B-9887-6A03523DA0A1}"/>
    <cellStyle name="Moneda 3 4 2 3 2 3 2 2" xfId="5849" xr:uid="{465CD4CE-9C87-4CC3-92D6-2976D8DC88FF}"/>
    <cellStyle name="Moneda 3 4 2 3 2 3 2 2 2" xfId="12473" xr:uid="{D899413A-8B5E-4EAD-AB0D-CDEFB3F9E795}"/>
    <cellStyle name="Moneda 3 4 2 3 2 3 2 3" xfId="9161" xr:uid="{FD54172C-F58E-45D4-8375-5B397AB184DC}"/>
    <cellStyle name="Moneda 3 4 2 3 2 3 3" xfId="4193" xr:uid="{FD8B5009-758D-458A-A8D4-2504A46D3B2D}"/>
    <cellStyle name="Moneda 3 4 2 3 2 3 3 2" xfId="10817" xr:uid="{9CA80BB1-499A-45FB-97C4-5646F589157B}"/>
    <cellStyle name="Moneda 3 4 2 3 2 3 4" xfId="7505" xr:uid="{8BF4050F-7143-428B-9F34-8CEE852D59ED}"/>
    <cellStyle name="Moneda 3 4 2 3 2 4" xfId="1433" xr:uid="{821D7D33-C2BA-4B52-903E-80F470FD8598}"/>
    <cellStyle name="Moneda 3 4 2 3 2 4 2" xfId="3089" xr:uid="{44BEC5BF-5F53-4B29-88A2-8436A736F87D}"/>
    <cellStyle name="Moneda 3 4 2 3 2 4 2 2" xfId="6401" xr:uid="{66BDC06C-564D-452C-A8B4-EA8735DC6B3F}"/>
    <cellStyle name="Moneda 3 4 2 3 2 4 2 2 2" xfId="13025" xr:uid="{46C9F759-3D63-4043-AB59-DEC412AA1AE7}"/>
    <cellStyle name="Moneda 3 4 2 3 2 4 2 3" xfId="9713" xr:uid="{AE3A2B1C-4EEA-4700-A2C9-75E50DBFB6D1}"/>
    <cellStyle name="Moneda 3 4 2 3 2 4 3" xfId="4745" xr:uid="{AC605E48-B71C-4669-88C0-31652E407C8A}"/>
    <cellStyle name="Moneda 3 4 2 3 2 4 3 2" xfId="11369" xr:uid="{D8645321-FC3E-4234-865F-05DCEA1F9240}"/>
    <cellStyle name="Moneda 3 4 2 3 2 4 4" xfId="8057" xr:uid="{21F7C124-C563-4907-AEDD-D358098D7308}"/>
    <cellStyle name="Moneda 3 4 2 3 2 5" xfId="1985" xr:uid="{96AB3C8D-1494-4782-A2D8-F29E198C3FC6}"/>
    <cellStyle name="Moneda 3 4 2 3 2 5 2" xfId="5297" xr:uid="{74DB3781-A07E-4874-8A89-1EAAE66F3D2E}"/>
    <cellStyle name="Moneda 3 4 2 3 2 5 2 2" xfId="11921" xr:uid="{F16E1464-7EA1-4BA2-802D-3EF6741A5171}"/>
    <cellStyle name="Moneda 3 4 2 3 2 5 3" xfId="8609" xr:uid="{EF9DF66D-B302-431F-BE1D-4AAF3846FC73}"/>
    <cellStyle name="Moneda 3 4 2 3 2 6" xfId="3641" xr:uid="{E7BBAB4E-6400-4D80-9C5D-AA4B6B2F1096}"/>
    <cellStyle name="Moneda 3 4 2 3 2 6 2" xfId="10265" xr:uid="{A4C4E1E4-DE7D-4861-9A64-9C252BCC1F11}"/>
    <cellStyle name="Moneda 3 4 2 3 2 7" xfId="6953" xr:uid="{60171DDF-050C-42C6-9387-549C8F031BFB}"/>
    <cellStyle name="Moneda 3 4 2 3 3" xfId="467" xr:uid="{F878728C-25F2-4458-B49B-DBD309C76C3C}"/>
    <cellStyle name="Moneda 3 4 2 3 3 2" xfId="1019" xr:uid="{2108C765-8778-43C1-89A0-AC97241D4E62}"/>
    <cellStyle name="Moneda 3 4 2 3 3 2 2" xfId="2675" xr:uid="{9249EEAB-250A-4057-AFB9-5620C1A1D8EF}"/>
    <cellStyle name="Moneda 3 4 2 3 3 2 2 2" xfId="5987" xr:uid="{472AA1F1-637E-4182-9842-69AF8F95388F}"/>
    <cellStyle name="Moneda 3 4 2 3 3 2 2 2 2" xfId="12611" xr:uid="{B9D42FCC-7800-4DBE-8D6C-6C2E202FCFC7}"/>
    <cellStyle name="Moneda 3 4 2 3 3 2 2 3" xfId="9299" xr:uid="{0D3CBCF3-753A-4272-8825-966DFF308DF5}"/>
    <cellStyle name="Moneda 3 4 2 3 3 2 3" xfId="4331" xr:uid="{550FE909-05C3-431B-AB4D-B922531C6D28}"/>
    <cellStyle name="Moneda 3 4 2 3 3 2 3 2" xfId="10955" xr:uid="{DFE89B62-53DE-4FB5-9D17-988561E6C4DD}"/>
    <cellStyle name="Moneda 3 4 2 3 3 2 4" xfId="7643" xr:uid="{B7032634-CB82-45C5-AD4E-1B17648F0054}"/>
    <cellStyle name="Moneda 3 4 2 3 3 3" xfId="1571" xr:uid="{7B07F349-502D-4F48-AF86-7B8F101BB325}"/>
    <cellStyle name="Moneda 3 4 2 3 3 3 2" xfId="3227" xr:uid="{3322C753-E26C-450F-9B27-86A59B52D54B}"/>
    <cellStyle name="Moneda 3 4 2 3 3 3 2 2" xfId="6539" xr:uid="{0EB05A42-8BC7-42AD-8C40-C386F7F27F9C}"/>
    <cellStyle name="Moneda 3 4 2 3 3 3 2 2 2" xfId="13163" xr:uid="{93FF5AE6-9AC5-4210-A5C9-264DFE2DD947}"/>
    <cellStyle name="Moneda 3 4 2 3 3 3 2 3" xfId="9851" xr:uid="{8168D6C6-DAA0-4B55-8964-3D7345DB13FC}"/>
    <cellStyle name="Moneda 3 4 2 3 3 3 3" xfId="4883" xr:uid="{0A2770AF-55B9-486D-A83F-4EFE29A61C75}"/>
    <cellStyle name="Moneda 3 4 2 3 3 3 3 2" xfId="11507" xr:uid="{185C2BE7-3F46-4DCE-83E2-39A9C4CD9EC5}"/>
    <cellStyle name="Moneda 3 4 2 3 3 3 4" xfId="8195" xr:uid="{8FFED756-EE0B-49B5-A286-92784EE241C1}"/>
    <cellStyle name="Moneda 3 4 2 3 3 4" xfId="2123" xr:uid="{AABF42B0-CC3A-4FD7-AE8E-F1DD3012BD11}"/>
    <cellStyle name="Moneda 3 4 2 3 3 4 2" xfId="5435" xr:uid="{B7457BB3-CB8B-4174-8A01-706A744316A0}"/>
    <cellStyle name="Moneda 3 4 2 3 3 4 2 2" xfId="12059" xr:uid="{BE420B5B-6F6E-4E2D-8A70-34A2772454D7}"/>
    <cellStyle name="Moneda 3 4 2 3 3 4 3" xfId="8747" xr:uid="{30E84DF2-D1F4-40B1-B14A-CDB93BA17657}"/>
    <cellStyle name="Moneda 3 4 2 3 3 5" xfId="3779" xr:uid="{583EA316-083F-4B0F-A478-124C9EA64D2C}"/>
    <cellStyle name="Moneda 3 4 2 3 3 5 2" xfId="10403" xr:uid="{135350C9-34C6-4B34-969F-5E08438A884D}"/>
    <cellStyle name="Moneda 3 4 2 3 3 6" xfId="7091" xr:uid="{C8FE5FBB-3D46-4287-AF35-624AEDEC0963}"/>
    <cellStyle name="Moneda 3 4 2 3 4" xfId="743" xr:uid="{08A8314A-5B3B-48DA-AB75-3A57F89DEB8F}"/>
    <cellStyle name="Moneda 3 4 2 3 4 2" xfId="2399" xr:uid="{B6FA596D-D12F-422B-9231-F8000631C188}"/>
    <cellStyle name="Moneda 3 4 2 3 4 2 2" xfId="5711" xr:uid="{ED766F41-A556-4468-AC64-0EE309E61651}"/>
    <cellStyle name="Moneda 3 4 2 3 4 2 2 2" xfId="12335" xr:uid="{EE08D2F2-EADB-4B0E-B589-10C31E27C979}"/>
    <cellStyle name="Moneda 3 4 2 3 4 2 3" xfId="9023" xr:uid="{6FC9543C-8ADD-4437-BD44-1E3F32FE25E5}"/>
    <cellStyle name="Moneda 3 4 2 3 4 3" xfId="4055" xr:uid="{89AD9363-E08F-4C8B-82A6-25B94525EE97}"/>
    <cellStyle name="Moneda 3 4 2 3 4 3 2" xfId="10679" xr:uid="{21464F52-4383-4102-A8C8-76DF9E35D31A}"/>
    <cellStyle name="Moneda 3 4 2 3 4 4" xfId="7367" xr:uid="{1F84457B-97FB-4F1F-8C7F-AC42D4501F17}"/>
    <cellStyle name="Moneda 3 4 2 3 5" xfId="1295" xr:uid="{01673469-755F-4917-8F0A-E1790150F1D6}"/>
    <cellStyle name="Moneda 3 4 2 3 5 2" xfId="2951" xr:uid="{9BADFC09-5AB5-49FF-B1A3-A9469AE2C37A}"/>
    <cellStyle name="Moneda 3 4 2 3 5 2 2" xfId="6263" xr:uid="{66A0EB2D-E2F6-4E51-A2F6-C0D24FDFDA27}"/>
    <cellStyle name="Moneda 3 4 2 3 5 2 2 2" xfId="12887" xr:uid="{C2DF69D8-B6FF-4C0B-B687-5FDEECC47548}"/>
    <cellStyle name="Moneda 3 4 2 3 5 2 3" xfId="9575" xr:uid="{F9D06E6E-2BBE-48EA-A402-1EBDB1D75572}"/>
    <cellStyle name="Moneda 3 4 2 3 5 3" xfId="4607" xr:uid="{E71D070B-EB23-40BF-A619-F3FFB3F0AFA9}"/>
    <cellStyle name="Moneda 3 4 2 3 5 3 2" xfId="11231" xr:uid="{B850EBA2-0B3A-4254-AA12-A73101B9CADF}"/>
    <cellStyle name="Moneda 3 4 2 3 5 4" xfId="7919" xr:uid="{023EAF1C-A8F5-475B-AE6D-2712199A1C26}"/>
    <cellStyle name="Moneda 3 4 2 3 6" xfId="1847" xr:uid="{30242D9B-BC03-435D-89F6-E0A94E659681}"/>
    <cellStyle name="Moneda 3 4 2 3 6 2" xfId="5159" xr:uid="{29D7FAB0-78E5-4AE0-BBE0-A91F05BAD547}"/>
    <cellStyle name="Moneda 3 4 2 3 6 2 2" xfId="11783" xr:uid="{B5F9C935-DD6C-4F86-86E3-7CFAE4C8DD25}"/>
    <cellStyle name="Moneda 3 4 2 3 6 3" xfId="8471" xr:uid="{FF18BD3E-B6CE-4284-9000-ED8EE8B852F3}"/>
    <cellStyle name="Moneda 3 4 2 3 7" xfId="3503" xr:uid="{F858AB65-827F-4718-AD1C-FA58DB5FD0A2}"/>
    <cellStyle name="Moneda 3 4 2 3 7 2" xfId="10127" xr:uid="{748DC672-86D3-4CD7-9D02-220C253BF8A6}"/>
    <cellStyle name="Moneda 3 4 2 3 8" xfId="6815" xr:uid="{2DCBC9CC-FACD-4F55-8C9E-590ECA3BBEF3}"/>
    <cellStyle name="Moneda 3 4 2 4" xfId="260" xr:uid="{F24AB235-476D-47B3-A1F3-D5E76AE880AA}"/>
    <cellStyle name="Moneda 3 4 2 4 2" xfId="536" xr:uid="{9D52667F-C610-4294-9869-B7F3934D5826}"/>
    <cellStyle name="Moneda 3 4 2 4 2 2" xfId="1088" xr:uid="{BBD72A1D-9F76-4BAB-B966-83C5B1BCAE49}"/>
    <cellStyle name="Moneda 3 4 2 4 2 2 2" xfId="2744" xr:uid="{6A7E1BD5-A50E-4819-8F10-D52F0E59F5FB}"/>
    <cellStyle name="Moneda 3 4 2 4 2 2 2 2" xfId="6056" xr:uid="{113D43A0-F5EE-4867-B9B6-2B0899239394}"/>
    <cellStyle name="Moneda 3 4 2 4 2 2 2 2 2" xfId="12680" xr:uid="{3D1A39CD-09D8-4236-AD62-736DBC7E40D3}"/>
    <cellStyle name="Moneda 3 4 2 4 2 2 2 3" xfId="9368" xr:uid="{40AE0E98-DEC6-4B09-B63D-0BA5BD8FFF89}"/>
    <cellStyle name="Moneda 3 4 2 4 2 2 3" xfId="4400" xr:uid="{43717D63-6189-4C9B-AF0F-969E2EF1A5F9}"/>
    <cellStyle name="Moneda 3 4 2 4 2 2 3 2" xfId="11024" xr:uid="{78B14987-B909-4018-ADBB-1010B7C4A091}"/>
    <cellStyle name="Moneda 3 4 2 4 2 2 4" xfId="7712" xr:uid="{94D432BF-61C4-48AE-AFE6-523402646515}"/>
    <cellStyle name="Moneda 3 4 2 4 2 3" xfId="1640" xr:uid="{99F0A7CA-B8DC-4511-9EAF-07C3BF41AB31}"/>
    <cellStyle name="Moneda 3 4 2 4 2 3 2" xfId="3296" xr:uid="{330DF5CB-1823-4621-BF71-8D8152E3F5F0}"/>
    <cellStyle name="Moneda 3 4 2 4 2 3 2 2" xfId="6608" xr:uid="{CF468BF8-42EF-4711-81A4-13F8844AF274}"/>
    <cellStyle name="Moneda 3 4 2 4 2 3 2 2 2" xfId="13232" xr:uid="{B86CF22A-10C2-47DD-AFCE-D1693542F1D0}"/>
    <cellStyle name="Moneda 3 4 2 4 2 3 2 3" xfId="9920" xr:uid="{2009D913-6388-4B51-B96A-1FC16995EC24}"/>
    <cellStyle name="Moneda 3 4 2 4 2 3 3" xfId="4952" xr:uid="{3218A1F1-0560-46D8-9C7B-7B39A387E6AA}"/>
    <cellStyle name="Moneda 3 4 2 4 2 3 3 2" xfId="11576" xr:uid="{E5E9189E-1F30-405E-A260-2593BACBC743}"/>
    <cellStyle name="Moneda 3 4 2 4 2 3 4" xfId="8264" xr:uid="{EC14453D-FC06-4BF6-982F-002091E2C577}"/>
    <cellStyle name="Moneda 3 4 2 4 2 4" xfId="2192" xr:uid="{53FA2A3D-7239-4B61-B340-F32594DB4CF3}"/>
    <cellStyle name="Moneda 3 4 2 4 2 4 2" xfId="5504" xr:uid="{ACA92E87-E702-4DFB-88E2-8285CFD5DA2B}"/>
    <cellStyle name="Moneda 3 4 2 4 2 4 2 2" xfId="12128" xr:uid="{1DE04173-B1BF-4185-8CA0-D48E7920F428}"/>
    <cellStyle name="Moneda 3 4 2 4 2 4 3" xfId="8816" xr:uid="{C9CE0F0A-A44D-4F5F-BC5D-A66430CEDCDE}"/>
    <cellStyle name="Moneda 3 4 2 4 2 5" xfId="3848" xr:uid="{FE78AD35-536B-4747-9380-9885C5E4BE58}"/>
    <cellStyle name="Moneda 3 4 2 4 2 5 2" xfId="10472" xr:uid="{8A486072-9523-401A-8BAB-72EAEF0E0901}"/>
    <cellStyle name="Moneda 3 4 2 4 2 6" xfId="7160" xr:uid="{939C1200-36A0-4F3C-8929-31B01FFD605D}"/>
    <cellStyle name="Moneda 3 4 2 4 3" xfId="812" xr:uid="{2F945E5B-E334-4754-A493-471FC31E6DE8}"/>
    <cellStyle name="Moneda 3 4 2 4 3 2" xfId="2468" xr:uid="{43D9D347-069D-42F4-B785-F6C677E99D7A}"/>
    <cellStyle name="Moneda 3 4 2 4 3 2 2" xfId="5780" xr:uid="{985C0FEE-0571-4C97-8A75-68CAF061446A}"/>
    <cellStyle name="Moneda 3 4 2 4 3 2 2 2" xfId="12404" xr:uid="{5A0B6FA0-8206-4CA3-99EB-08976D2E723D}"/>
    <cellStyle name="Moneda 3 4 2 4 3 2 3" xfId="9092" xr:uid="{1D4D84E4-910A-4F37-BFFB-12A32ABD8A00}"/>
    <cellStyle name="Moneda 3 4 2 4 3 3" xfId="4124" xr:uid="{BE95CA96-04E9-450C-B470-5A033FA1641E}"/>
    <cellStyle name="Moneda 3 4 2 4 3 3 2" xfId="10748" xr:uid="{FA5FBD4C-C65B-4763-B6EE-E4A4107BC862}"/>
    <cellStyle name="Moneda 3 4 2 4 3 4" xfId="7436" xr:uid="{CFF2028D-613C-4153-B066-5FC37F3CE4C6}"/>
    <cellStyle name="Moneda 3 4 2 4 4" xfId="1364" xr:uid="{483EB6F2-CBAF-40DC-BADA-377DA85EC11B}"/>
    <cellStyle name="Moneda 3 4 2 4 4 2" xfId="3020" xr:uid="{3DD9F7E4-00C1-4E76-99DC-0406D368EEB2}"/>
    <cellStyle name="Moneda 3 4 2 4 4 2 2" xfId="6332" xr:uid="{4A11180C-F47A-4858-AE5D-9A3A1FAF6EF7}"/>
    <cellStyle name="Moneda 3 4 2 4 4 2 2 2" xfId="12956" xr:uid="{546088BD-8B31-4005-98BC-0A4E73D52BDE}"/>
    <cellStyle name="Moneda 3 4 2 4 4 2 3" xfId="9644" xr:uid="{E546FB59-DD21-4E64-BDF3-343C257D4EA2}"/>
    <cellStyle name="Moneda 3 4 2 4 4 3" xfId="4676" xr:uid="{63591044-CCA9-4EB2-BA20-25706682F847}"/>
    <cellStyle name="Moneda 3 4 2 4 4 3 2" xfId="11300" xr:uid="{FE45E272-060E-4703-B374-A4B0E79508B1}"/>
    <cellStyle name="Moneda 3 4 2 4 4 4" xfId="7988" xr:uid="{E8093F75-35A7-4406-B6BD-B81585F5451D}"/>
    <cellStyle name="Moneda 3 4 2 4 5" xfId="1916" xr:uid="{736E7889-4840-4E21-B4A5-05D145AA9201}"/>
    <cellStyle name="Moneda 3 4 2 4 5 2" xfId="5228" xr:uid="{4A515DB7-2970-4115-BE35-E67447B8B2AA}"/>
    <cellStyle name="Moneda 3 4 2 4 5 2 2" xfId="11852" xr:uid="{661E1D3A-1D4D-447D-AE2C-FB58769FFFF0}"/>
    <cellStyle name="Moneda 3 4 2 4 5 3" xfId="8540" xr:uid="{39EF4595-826A-4CC8-9ED5-3A64CD01D40D}"/>
    <cellStyle name="Moneda 3 4 2 4 6" xfId="3572" xr:uid="{A8A13CAF-2EDA-40F0-965A-A6FEB0B577D1}"/>
    <cellStyle name="Moneda 3 4 2 4 6 2" xfId="10196" xr:uid="{3FA92290-8CB6-43EE-8252-EF7DCB980830}"/>
    <cellStyle name="Moneda 3 4 2 4 7" xfId="6884" xr:uid="{246E556A-4EFD-4FB0-BB7C-5E948BE50272}"/>
    <cellStyle name="Moneda 3 4 2 5" xfId="398" xr:uid="{21F05970-7156-42D2-BF21-DC4134C5B1D9}"/>
    <cellStyle name="Moneda 3 4 2 5 2" xfId="950" xr:uid="{9EB9D16C-E448-4F58-93AC-1D4A1B8EEADE}"/>
    <cellStyle name="Moneda 3 4 2 5 2 2" xfId="2606" xr:uid="{D545F48F-2E35-464A-A570-E96FF0A7814B}"/>
    <cellStyle name="Moneda 3 4 2 5 2 2 2" xfId="5918" xr:uid="{F46462D5-DFC4-41F6-A235-24EF5BD0FDDA}"/>
    <cellStyle name="Moneda 3 4 2 5 2 2 2 2" xfId="12542" xr:uid="{8588AA91-0046-487F-9C5E-C8B7930DD1DF}"/>
    <cellStyle name="Moneda 3 4 2 5 2 2 3" xfId="9230" xr:uid="{753B8E49-9AE6-4815-8E92-44BA1D334B02}"/>
    <cellStyle name="Moneda 3 4 2 5 2 3" xfId="4262" xr:uid="{4C253414-F26A-4871-9705-85AB76072B81}"/>
    <cellStyle name="Moneda 3 4 2 5 2 3 2" xfId="10886" xr:uid="{3BCB0131-012F-4E0B-9057-3AF5E981CA4E}"/>
    <cellStyle name="Moneda 3 4 2 5 2 4" xfId="7574" xr:uid="{07EDC8E9-ADC7-4D87-9D5A-1F7A7A63F840}"/>
    <cellStyle name="Moneda 3 4 2 5 3" xfId="1502" xr:uid="{3F7799C0-84C3-4218-9099-E0501C46C0CF}"/>
    <cellStyle name="Moneda 3 4 2 5 3 2" xfId="3158" xr:uid="{30248E88-6667-4BC2-8F9C-15F7F1851599}"/>
    <cellStyle name="Moneda 3 4 2 5 3 2 2" xfId="6470" xr:uid="{F3896539-0AF3-425F-ADCC-0413134A1D24}"/>
    <cellStyle name="Moneda 3 4 2 5 3 2 2 2" xfId="13094" xr:uid="{D745FE1A-E81A-4E29-8D08-5102BC3AF022}"/>
    <cellStyle name="Moneda 3 4 2 5 3 2 3" xfId="9782" xr:uid="{7CC910A6-51D3-4CE6-9017-AE98ADCE1092}"/>
    <cellStyle name="Moneda 3 4 2 5 3 3" xfId="4814" xr:uid="{A9440D32-A15D-44B0-8824-2B628605B3DD}"/>
    <cellStyle name="Moneda 3 4 2 5 3 3 2" xfId="11438" xr:uid="{B55011FC-533A-4F40-ABAE-D34D7D6EFD9B}"/>
    <cellStyle name="Moneda 3 4 2 5 3 4" xfId="8126" xr:uid="{4CD3D9BE-A86A-4053-B65A-BD55D37C59DB}"/>
    <cellStyle name="Moneda 3 4 2 5 4" xfId="2054" xr:uid="{E6E98595-5C6F-4D3C-8B9C-911411BA9222}"/>
    <cellStyle name="Moneda 3 4 2 5 4 2" xfId="5366" xr:uid="{A949A385-14AC-4585-8F38-20BB06BBD30C}"/>
    <cellStyle name="Moneda 3 4 2 5 4 2 2" xfId="11990" xr:uid="{AC12D04B-BE84-4464-B275-B8F00C564EA4}"/>
    <cellStyle name="Moneda 3 4 2 5 4 3" xfId="8678" xr:uid="{7B197F84-3B43-465D-B86C-D6861F0D56A7}"/>
    <cellStyle name="Moneda 3 4 2 5 5" xfId="3710" xr:uid="{55A65D2B-E244-41DE-ABEA-766F80CBB0AA}"/>
    <cellStyle name="Moneda 3 4 2 5 5 2" xfId="10334" xr:uid="{5850D98C-DC58-4DE7-8F6A-90F6455606D0}"/>
    <cellStyle name="Moneda 3 4 2 5 6" xfId="7022" xr:uid="{7CBA2FCD-8369-4327-80C2-0C8E12ED290D}"/>
    <cellStyle name="Moneda 3 4 2 6" xfId="674" xr:uid="{518B9326-A59C-4D74-A719-88517CA8F344}"/>
    <cellStyle name="Moneda 3 4 2 6 2" xfId="2330" xr:uid="{515F6B07-CE84-4975-9B8F-4FFB5AA52BB9}"/>
    <cellStyle name="Moneda 3 4 2 6 2 2" xfId="5642" xr:uid="{1BBB8FC4-0E3D-4BD7-971B-B0DF56715AFA}"/>
    <cellStyle name="Moneda 3 4 2 6 2 2 2" xfId="12266" xr:uid="{43B945C7-0365-484E-BBEA-5158FA5BCFF8}"/>
    <cellStyle name="Moneda 3 4 2 6 2 3" xfId="8954" xr:uid="{982FAE48-B2FE-4481-BDEC-4CB7B5D04EC0}"/>
    <cellStyle name="Moneda 3 4 2 6 3" xfId="3986" xr:uid="{B6019EAD-0883-4C93-9493-328CAD14635D}"/>
    <cellStyle name="Moneda 3 4 2 6 3 2" xfId="10610" xr:uid="{6509B2DD-B13C-48F5-A4BC-625E18BAFD44}"/>
    <cellStyle name="Moneda 3 4 2 6 4" xfId="7298" xr:uid="{895F65D5-A932-422C-9FD5-86C889FA7920}"/>
    <cellStyle name="Moneda 3 4 2 7" xfId="1226" xr:uid="{E005581A-3632-4456-B3B7-8FFF02DB6879}"/>
    <cellStyle name="Moneda 3 4 2 7 2" xfId="2882" xr:uid="{5AD62619-A92C-4F7A-8162-BE8F34E2AD02}"/>
    <cellStyle name="Moneda 3 4 2 7 2 2" xfId="6194" xr:uid="{B17244FE-F660-456B-82FB-0F02CEF80403}"/>
    <cellStyle name="Moneda 3 4 2 7 2 2 2" xfId="12818" xr:uid="{132FEBB5-E0E1-4831-AF69-D9B654DD7347}"/>
    <cellStyle name="Moneda 3 4 2 7 2 3" xfId="9506" xr:uid="{D6035FFB-F118-491D-8154-CFB99C3946FA}"/>
    <cellStyle name="Moneda 3 4 2 7 3" xfId="4538" xr:uid="{8A036732-CE90-4942-A6B2-488E72DE5D70}"/>
    <cellStyle name="Moneda 3 4 2 7 3 2" xfId="11162" xr:uid="{A80CE395-BF61-479D-A389-F9C3AFA74CB9}"/>
    <cellStyle name="Moneda 3 4 2 7 4" xfId="7850" xr:uid="{EF9D1CA0-7DA2-48C3-BBE4-EDAD67E11779}"/>
    <cellStyle name="Moneda 3 4 2 8" xfId="1778" xr:uid="{68BEB8B8-EAA1-4592-87DD-B66ECBAAF857}"/>
    <cellStyle name="Moneda 3 4 2 8 2" xfId="5090" xr:uid="{7C51CD5B-B17C-4D51-95B3-6BBF145DC20D}"/>
    <cellStyle name="Moneda 3 4 2 8 2 2" xfId="11714" xr:uid="{C2579D38-5274-4229-A57D-201C39A64C46}"/>
    <cellStyle name="Moneda 3 4 2 8 3" xfId="8402" xr:uid="{187A7AC0-4CD4-464F-B5E5-636C29751885}"/>
    <cellStyle name="Moneda 3 4 2 9" xfId="3434" xr:uid="{B79DC96B-AE2F-4154-A572-A5DEA319C582}"/>
    <cellStyle name="Moneda 3 4 2 9 2" xfId="10058" xr:uid="{600A24B7-C71F-4271-94B2-E7D29438932E}"/>
    <cellStyle name="Moneda 3 4 3" xfId="140" xr:uid="{A852CDAB-C2AE-4C46-A776-B9D8B661B95F}"/>
    <cellStyle name="Moneda 3 4 3 2" xfId="209" xr:uid="{A3A98366-D9E3-475A-9E0D-5D9507A8656B}"/>
    <cellStyle name="Moneda 3 4 3 2 2" xfId="347" xr:uid="{20C3074E-4E26-44DC-B169-964A7551F05E}"/>
    <cellStyle name="Moneda 3 4 3 2 2 2" xfId="623" xr:uid="{11D3EC32-A10E-455C-8879-42B433F45D4C}"/>
    <cellStyle name="Moneda 3 4 3 2 2 2 2" xfId="1175" xr:uid="{72D1957F-627B-4A88-BB55-5E790FA88596}"/>
    <cellStyle name="Moneda 3 4 3 2 2 2 2 2" xfId="2831" xr:uid="{A54CDCE2-F14C-4C5B-BB07-6DA73B11838F}"/>
    <cellStyle name="Moneda 3 4 3 2 2 2 2 2 2" xfId="6143" xr:uid="{39215229-9F48-47F5-865E-042E37918D98}"/>
    <cellStyle name="Moneda 3 4 3 2 2 2 2 2 2 2" xfId="12767" xr:uid="{0727B0AB-CB9B-47FE-93DF-E73AC4D974C1}"/>
    <cellStyle name="Moneda 3 4 3 2 2 2 2 2 3" xfId="9455" xr:uid="{D014634F-7B2B-4AD7-856F-FB63EA80DA08}"/>
    <cellStyle name="Moneda 3 4 3 2 2 2 2 3" xfId="4487" xr:uid="{3C54B547-C8C3-4364-A773-0B406CAA1DF8}"/>
    <cellStyle name="Moneda 3 4 3 2 2 2 2 3 2" xfId="11111" xr:uid="{87BF0E15-8A19-4015-A266-EA0BA7CD05FE}"/>
    <cellStyle name="Moneda 3 4 3 2 2 2 2 4" xfId="7799" xr:uid="{64545AE6-0007-4096-94A7-7FFEDCE4DDDD}"/>
    <cellStyle name="Moneda 3 4 3 2 2 2 3" xfId="1727" xr:uid="{2AC12E8B-7FC8-483B-86C9-5E65F8A2D32B}"/>
    <cellStyle name="Moneda 3 4 3 2 2 2 3 2" xfId="3383" xr:uid="{35D962DF-5095-4FBD-8FD1-ECDC9CF7DB96}"/>
    <cellStyle name="Moneda 3 4 3 2 2 2 3 2 2" xfId="6695" xr:uid="{EFE8671E-80C8-4A0F-8B4C-0FCA2B4B2DBD}"/>
    <cellStyle name="Moneda 3 4 3 2 2 2 3 2 2 2" xfId="13319" xr:uid="{DD8885D9-E474-4B38-9946-A7951C0BBF93}"/>
    <cellStyle name="Moneda 3 4 3 2 2 2 3 2 3" xfId="10007" xr:uid="{D243AF5A-E1EE-4A26-AD1A-870493877A6C}"/>
    <cellStyle name="Moneda 3 4 3 2 2 2 3 3" xfId="5039" xr:uid="{3316D90A-E8D7-4615-A8B6-47B3650AB94E}"/>
    <cellStyle name="Moneda 3 4 3 2 2 2 3 3 2" xfId="11663" xr:uid="{431A9A33-5EAA-4879-87E4-91925D82F308}"/>
    <cellStyle name="Moneda 3 4 3 2 2 2 3 4" xfId="8351" xr:uid="{70D050C9-3F40-49EE-89E3-6FD5A233C358}"/>
    <cellStyle name="Moneda 3 4 3 2 2 2 4" xfId="2279" xr:uid="{C74509A1-FE03-43FD-80B5-B5D785A155CC}"/>
    <cellStyle name="Moneda 3 4 3 2 2 2 4 2" xfId="5591" xr:uid="{5AE86B8C-11FF-4969-A0A9-25BC67FA5E5A}"/>
    <cellStyle name="Moneda 3 4 3 2 2 2 4 2 2" xfId="12215" xr:uid="{E233F420-A6D1-40D8-B8CF-757A4F972837}"/>
    <cellStyle name="Moneda 3 4 3 2 2 2 4 3" xfId="8903" xr:uid="{64672330-F90F-4796-A853-CA16D9766BF0}"/>
    <cellStyle name="Moneda 3 4 3 2 2 2 5" xfId="3935" xr:uid="{7BC70B5D-CF1A-43C9-AE61-48F03F98077D}"/>
    <cellStyle name="Moneda 3 4 3 2 2 2 5 2" xfId="10559" xr:uid="{6C577671-098A-4EDF-811D-8D93027E7CFF}"/>
    <cellStyle name="Moneda 3 4 3 2 2 2 6" xfId="7247" xr:uid="{DCAE0D06-D043-4179-A16F-5909EB402BDF}"/>
    <cellStyle name="Moneda 3 4 3 2 2 3" xfId="899" xr:uid="{BCA7120F-7103-4546-AED6-1E5B51B6B994}"/>
    <cellStyle name="Moneda 3 4 3 2 2 3 2" xfId="2555" xr:uid="{68FC9EA4-1BCB-43B7-90ED-C52FB8C8DBCD}"/>
    <cellStyle name="Moneda 3 4 3 2 2 3 2 2" xfId="5867" xr:uid="{0794B0A1-2CF7-4A91-98C2-0292BFCB8115}"/>
    <cellStyle name="Moneda 3 4 3 2 2 3 2 2 2" xfId="12491" xr:uid="{297CEF5D-4C71-433F-B082-F0C059029CCA}"/>
    <cellStyle name="Moneda 3 4 3 2 2 3 2 3" xfId="9179" xr:uid="{99BECA4B-2310-4A83-932C-3B08B75908DD}"/>
    <cellStyle name="Moneda 3 4 3 2 2 3 3" xfId="4211" xr:uid="{86D3BC47-B367-4B31-ACCE-32E4420CF103}"/>
    <cellStyle name="Moneda 3 4 3 2 2 3 3 2" xfId="10835" xr:uid="{D2484FB8-979B-497A-8ED5-A2F692F1381A}"/>
    <cellStyle name="Moneda 3 4 3 2 2 3 4" xfId="7523" xr:uid="{F3152B40-8CED-4D93-8486-2D4D9A61A7DF}"/>
    <cellStyle name="Moneda 3 4 3 2 2 4" xfId="1451" xr:uid="{496386F4-0600-4744-8823-C82C439E0F76}"/>
    <cellStyle name="Moneda 3 4 3 2 2 4 2" xfId="3107" xr:uid="{FE98F544-42ED-4784-A387-F1D0F6737060}"/>
    <cellStyle name="Moneda 3 4 3 2 2 4 2 2" xfId="6419" xr:uid="{7640E31D-AE94-47FD-8C6B-97D42FB545E7}"/>
    <cellStyle name="Moneda 3 4 3 2 2 4 2 2 2" xfId="13043" xr:uid="{0D14F828-9AB8-48CB-9154-40363854CF22}"/>
    <cellStyle name="Moneda 3 4 3 2 2 4 2 3" xfId="9731" xr:uid="{B1FC3AA0-375F-4A67-AA14-087AB2D37F52}"/>
    <cellStyle name="Moneda 3 4 3 2 2 4 3" xfId="4763" xr:uid="{9609A259-A528-4640-96B4-BE94DDCBEAE1}"/>
    <cellStyle name="Moneda 3 4 3 2 2 4 3 2" xfId="11387" xr:uid="{254FAAAB-AF35-47FB-A30E-626F616FC136}"/>
    <cellStyle name="Moneda 3 4 3 2 2 4 4" xfId="8075" xr:uid="{A2E820E6-A4B4-4338-833D-2594AF48819D}"/>
    <cellStyle name="Moneda 3 4 3 2 2 5" xfId="2003" xr:uid="{AA360CE2-F2C5-4E7C-BD49-765F58E01213}"/>
    <cellStyle name="Moneda 3 4 3 2 2 5 2" xfId="5315" xr:uid="{1AB984FD-F278-4021-8D66-5E5D1B020FF0}"/>
    <cellStyle name="Moneda 3 4 3 2 2 5 2 2" xfId="11939" xr:uid="{9FE890EC-5322-43D1-9DF6-867136AE549E}"/>
    <cellStyle name="Moneda 3 4 3 2 2 5 3" xfId="8627" xr:uid="{27E7FF7B-A6FA-40FE-9266-BD413ED76CD0}"/>
    <cellStyle name="Moneda 3 4 3 2 2 6" xfId="3659" xr:uid="{9ECCC866-D367-47AF-9437-149D74EFAFF4}"/>
    <cellStyle name="Moneda 3 4 3 2 2 6 2" xfId="10283" xr:uid="{23CFC08A-8406-4478-AC7F-E9B461436780}"/>
    <cellStyle name="Moneda 3 4 3 2 2 7" xfId="6971" xr:uid="{3F7B653F-F1A8-4E31-9936-1151C4BED5EC}"/>
    <cellStyle name="Moneda 3 4 3 2 3" xfId="485" xr:uid="{83A7565C-2C23-4E2F-BC12-EF94651BEC6D}"/>
    <cellStyle name="Moneda 3 4 3 2 3 2" xfId="1037" xr:uid="{A18647E9-D317-4E76-815E-7B39F42EF7FA}"/>
    <cellStyle name="Moneda 3 4 3 2 3 2 2" xfId="2693" xr:uid="{C987AA81-6493-46C4-AD8E-778C7B984E94}"/>
    <cellStyle name="Moneda 3 4 3 2 3 2 2 2" xfId="6005" xr:uid="{F7B4FCE1-2F7D-4B0D-ABDD-335EDD65A7E4}"/>
    <cellStyle name="Moneda 3 4 3 2 3 2 2 2 2" xfId="12629" xr:uid="{41D488EF-43AD-4071-850C-6013F78C6890}"/>
    <cellStyle name="Moneda 3 4 3 2 3 2 2 3" xfId="9317" xr:uid="{AA8A980C-7FB8-4256-B7A4-EA062D6FEE3C}"/>
    <cellStyle name="Moneda 3 4 3 2 3 2 3" xfId="4349" xr:uid="{DE5AD582-3FCB-46BB-B90B-375ED729522B}"/>
    <cellStyle name="Moneda 3 4 3 2 3 2 3 2" xfId="10973" xr:uid="{D4575DA0-DBFC-4237-89EE-1B94692D6220}"/>
    <cellStyle name="Moneda 3 4 3 2 3 2 4" xfId="7661" xr:uid="{4F4E878D-F3F6-4404-B664-8D32FFF3AEE7}"/>
    <cellStyle name="Moneda 3 4 3 2 3 3" xfId="1589" xr:uid="{67DCA1B8-8B92-4331-A8B2-F62A9E2361AF}"/>
    <cellStyle name="Moneda 3 4 3 2 3 3 2" xfId="3245" xr:uid="{B788AA55-F8B1-4821-8733-BC2488C285A4}"/>
    <cellStyle name="Moneda 3 4 3 2 3 3 2 2" xfId="6557" xr:uid="{C901F2A6-8CC8-467B-A69D-4AF6FF034EF0}"/>
    <cellStyle name="Moneda 3 4 3 2 3 3 2 2 2" xfId="13181" xr:uid="{44FFCEF0-8F84-47AD-833E-9146497494D2}"/>
    <cellStyle name="Moneda 3 4 3 2 3 3 2 3" xfId="9869" xr:uid="{D9E50C70-5382-4597-82C8-84091AEA7F2B}"/>
    <cellStyle name="Moneda 3 4 3 2 3 3 3" xfId="4901" xr:uid="{6404FE81-6DBA-4E26-BDC8-076EBB6DFF16}"/>
    <cellStyle name="Moneda 3 4 3 2 3 3 3 2" xfId="11525" xr:uid="{DA1ABD05-9EAB-4219-860A-EE9A6C78BB30}"/>
    <cellStyle name="Moneda 3 4 3 2 3 3 4" xfId="8213" xr:uid="{27B303F6-0D2A-4EE8-85ED-4CDB691C62B9}"/>
    <cellStyle name="Moneda 3 4 3 2 3 4" xfId="2141" xr:uid="{C702E1EA-080E-42A7-AF88-20C5B22C2E82}"/>
    <cellStyle name="Moneda 3 4 3 2 3 4 2" xfId="5453" xr:uid="{F71E4715-441C-4105-8F03-2D01572490B6}"/>
    <cellStyle name="Moneda 3 4 3 2 3 4 2 2" xfId="12077" xr:uid="{75911593-DF42-4790-AD8C-6E7D7593CB7B}"/>
    <cellStyle name="Moneda 3 4 3 2 3 4 3" xfId="8765" xr:uid="{D00E6932-7684-4885-911F-FD0D895A999E}"/>
    <cellStyle name="Moneda 3 4 3 2 3 5" xfId="3797" xr:uid="{8F572838-BC6B-4090-BB97-A2F6386ADC15}"/>
    <cellStyle name="Moneda 3 4 3 2 3 5 2" xfId="10421" xr:uid="{8E1C25C4-309A-4C4F-B23A-2C3146A9D604}"/>
    <cellStyle name="Moneda 3 4 3 2 3 6" xfId="7109" xr:uid="{5E44D155-06CB-48AE-BF08-E3AB99649D27}"/>
    <cellStyle name="Moneda 3 4 3 2 4" xfId="761" xr:uid="{396E7265-1234-4722-85F1-1AC484F0AA46}"/>
    <cellStyle name="Moneda 3 4 3 2 4 2" xfId="2417" xr:uid="{F04DB206-D415-47FF-9F48-AF990818225D}"/>
    <cellStyle name="Moneda 3 4 3 2 4 2 2" xfId="5729" xr:uid="{8CAD8B42-4A11-46CB-8101-2DEE9BF28DC5}"/>
    <cellStyle name="Moneda 3 4 3 2 4 2 2 2" xfId="12353" xr:uid="{BC137A76-2823-44EB-967F-468FB28353AC}"/>
    <cellStyle name="Moneda 3 4 3 2 4 2 3" xfId="9041" xr:uid="{24A9420D-0D42-416C-AB76-59B0716BAA86}"/>
    <cellStyle name="Moneda 3 4 3 2 4 3" xfId="4073" xr:uid="{7408462A-F196-4FBA-BA74-0E67E797CD45}"/>
    <cellStyle name="Moneda 3 4 3 2 4 3 2" xfId="10697" xr:uid="{6496E252-A2CF-4E2F-B51B-0CC58574D500}"/>
    <cellStyle name="Moneda 3 4 3 2 4 4" xfId="7385" xr:uid="{F4004AA5-1B31-4A98-B01D-CBA5CDD90265}"/>
    <cellStyle name="Moneda 3 4 3 2 5" xfId="1313" xr:uid="{1CB96C54-4E8A-4D54-B11B-E4C4EBE797F1}"/>
    <cellStyle name="Moneda 3 4 3 2 5 2" xfId="2969" xr:uid="{AA07A5F1-528D-4903-AD90-3F5CCBCFF80D}"/>
    <cellStyle name="Moneda 3 4 3 2 5 2 2" xfId="6281" xr:uid="{46D115D6-2A5B-4051-8E18-EECC5BA18A3E}"/>
    <cellStyle name="Moneda 3 4 3 2 5 2 2 2" xfId="12905" xr:uid="{5A381CEB-BB57-455B-8D37-C1EF7EE7B421}"/>
    <cellStyle name="Moneda 3 4 3 2 5 2 3" xfId="9593" xr:uid="{D43207A4-4C4E-4A4B-8D6F-81709B14120C}"/>
    <cellStyle name="Moneda 3 4 3 2 5 3" xfId="4625" xr:uid="{025C258C-7BCC-4A15-B120-2694AA6C5E86}"/>
    <cellStyle name="Moneda 3 4 3 2 5 3 2" xfId="11249" xr:uid="{02D3ED8B-7D09-4783-A181-3B6BF69B5FB5}"/>
    <cellStyle name="Moneda 3 4 3 2 5 4" xfId="7937" xr:uid="{7FBE1EFA-B0B1-4DB3-970F-AD6C5CE3AB79}"/>
    <cellStyle name="Moneda 3 4 3 2 6" xfId="1865" xr:uid="{531E2324-0914-4E2E-A8EE-FE00A04E5854}"/>
    <cellStyle name="Moneda 3 4 3 2 6 2" xfId="5177" xr:uid="{ADC89098-66C9-4EC4-B0A0-9C0413F14C4D}"/>
    <cellStyle name="Moneda 3 4 3 2 6 2 2" xfId="11801" xr:uid="{B3B58757-CBFF-4DCA-AED5-0934886252AB}"/>
    <cellStyle name="Moneda 3 4 3 2 6 3" xfId="8489" xr:uid="{5E4D704A-8753-47E6-9627-E73504561239}"/>
    <cellStyle name="Moneda 3 4 3 2 7" xfId="3521" xr:uid="{AEB92C27-899C-4BDC-8BF5-605C3EEE8973}"/>
    <cellStyle name="Moneda 3 4 3 2 7 2" xfId="10145" xr:uid="{EC11F010-405E-48D6-A5B0-50578191EB88}"/>
    <cellStyle name="Moneda 3 4 3 2 8" xfId="6833" xr:uid="{CFA44315-D807-4747-A289-B2703641C727}"/>
    <cellStyle name="Moneda 3 4 3 3" xfId="278" xr:uid="{1289B47A-F1A5-4E28-B05E-8400F56E5635}"/>
    <cellStyle name="Moneda 3 4 3 3 2" xfId="554" xr:uid="{1C852963-A29A-4D78-965D-6C78B490A806}"/>
    <cellStyle name="Moneda 3 4 3 3 2 2" xfId="1106" xr:uid="{43FA3556-DE87-4862-9C8F-39F9767B6362}"/>
    <cellStyle name="Moneda 3 4 3 3 2 2 2" xfId="2762" xr:uid="{19527099-0526-4562-9C16-642D1D48C55A}"/>
    <cellStyle name="Moneda 3 4 3 3 2 2 2 2" xfId="6074" xr:uid="{D6D8A1CE-B74D-49DB-B437-1DAD4D9CF875}"/>
    <cellStyle name="Moneda 3 4 3 3 2 2 2 2 2" xfId="12698" xr:uid="{B3EEDA24-9513-4E62-879A-6F2ECC12ED86}"/>
    <cellStyle name="Moneda 3 4 3 3 2 2 2 3" xfId="9386" xr:uid="{E540F144-2386-44AF-A62B-ED52E2F66BD4}"/>
    <cellStyle name="Moneda 3 4 3 3 2 2 3" xfId="4418" xr:uid="{32788FA4-CD20-47DE-93D1-7E279A376EEC}"/>
    <cellStyle name="Moneda 3 4 3 3 2 2 3 2" xfId="11042" xr:uid="{C160D667-CAF2-4ACE-9DDE-8A6BE1DBF93C}"/>
    <cellStyle name="Moneda 3 4 3 3 2 2 4" xfId="7730" xr:uid="{DE9AF794-0A57-438F-A247-31CA172E628E}"/>
    <cellStyle name="Moneda 3 4 3 3 2 3" xfId="1658" xr:uid="{124F9D25-ECD3-4CD5-B8A9-B8AB04CD50B2}"/>
    <cellStyle name="Moneda 3 4 3 3 2 3 2" xfId="3314" xr:uid="{2E2880E8-7C32-4992-B718-2DDD697A4485}"/>
    <cellStyle name="Moneda 3 4 3 3 2 3 2 2" xfId="6626" xr:uid="{70A77FC6-A91A-4FF5-9FE6-469BE1F716F1}"/>
    <cellStyle name="Moneda 3 4 3 3 2 3 2 2 2" xfId="13250" xr:uid="{38A64967-250A-4CE3-B034-A8FDA51BD584}"/>
    <cellStyle name="Moneda 3 4 3 3 2 3 2 3" xfId="9938" xr:uid="{FFFCBBFF-78C7-4289-975C-EFF2BBDA7DF0}"/>
    <cellStyle name="Moneda 3 4 3 3 2 3 3" xfId="4970" xr:uid="{FB18EFF4-361F-426F-84EC-2A5AB8050496}"/>
    <cellStyle name="Moneda 3 4 3 3 2 3 3 2" xfId="11594" xr:uid="{67EE8FAF-0D1A-42FD-9923-90B62CCB7C77}"/>
    <cellStyle name="Moneda 3 4 3 3 2 3 4" xfId="8282" xr:uid="{98B5F966-B054-4FE7-843B-269AFBC8E0FC}"/>
    <cellStyle name="Moneda 3 4 3 3 2 4" xfId="2210" xr:uid="{37B20C23-4895-4695-A07D-957D3AB3047C}"/>
    <cellStyle name="Moneda 3 4 3 3 2 4 2" xfId="5522" xr:uid="{DFD94D11-509B-4821-90AF-B3F621DA4F81}"/>
    <cellStyle name="Moneda 3 4 3 3 2 4 2 2" xfId="12146" xr:uid="{36348A21-0B0D-4F24-8AF2-8D54E1BC4E75}"/>
    <cellStyle name="Moneda 3 4 3 3 2 4 3" xfId="8834" xr:uid="{138E74EE-C1D8-4667-8602-ED7852E40B18}"/>
    <cellStyle name="Moneda 3 4 3 3 2 5" xfId="3866" xr:uid="{E5415650-514A-4A0F-8652-7F5B3103CC8B}"/>
    <cellStyle name="Moneda 3 4 3 3 2 5 2" xfId="10490" xr:uid="{A64B8247-4091-4FA6-9243-2B1AD0B657F2}"/>
    <cellStyle name="Moneda 3 4 3 3 2 6" xfId="7178" xr:uid="{B49319B5-621A-48ED-976B-C4E5FA6A96E7}"/>
    <cellStyle name="Moneda 3 4 3 3 3" xfId="830" xr:uid="{4940665E-502A-48D6-9057-936380B1650F}"/>
    <cellStyle name="Moneda 3 4 3 3 3 2" xfId="2486" xr:uid="{E24EB46E-0C56-4FAB-9375-6D9D4830B197}"/>
    <cellStyle name="Moneda 3 4 3 3 3 2 2" xfId="5798" xr:uid="{E188E178-C511-48CB-9B62-1EE29683EE30}"/>
    <cellStyle name="Moneda 3 4 3 3 3 2 2 2" xfId="12422" xr:uid="{4DDBE253-55FA-40BB-A386-DBD0C8CFB56F}"/>
    <cellStyle name="Moneda 3 4 3 3 3 2 3" xfId="9110" xr:uid="{7846544B-DB2A-4903-9B2B-80ECEEC640FC}"/>
    <cellStyle name="Moneda 3 4 3 3 3 3" xfId="4142" xr:uid="{E43A5ADB-CA81-45AF-A7E3-5354D0A1F501}"/>
    <cellStyle name="Moneda 3 4 3 3 3 3 2" xfId="10766" xr:uid="{3607A054-8913-4BD2-903A-B39DF449AF74}"/>
    <cellStyle name="Moneda 3 4 3 3 3 4" xfId="7454" xr:uid="{47186A60-8DA4-4C05-97CF-5A2233CFADCA}"/>
    <cellStyle name="Moneda 3 4 3 3 4" xfId="1382" xr:uid="{8D5E5A18-42C1-4713-BE56-5101E485D158}"/>
    <cellStyle name="Moneda 3 4 3 3 4 2" xfId="3038" xr:uid="{4963E78F-6DBE-4D39-8EE0-631B49B767DB}"/>
    <cellStyle name="Moneda 3 4 3 3 4 2 2" xfId="6350" xr:uid="{C40FAE00-456A-4D62-842F-B778CE03465B}"/>
    <cellStyle name="Moneda 3 4 3 3 4 2 2 2" xfId="12974" xr:uid="{10A96393-1709-4FC5-A93F-A62D86C62F74}"/>
    <cellStyle name="Moneda 3 4 3 3 4 2 3" xfId="9662" xr:uid="{B02C563A-4357-4E3A-A3BD-392856BE19F7}"/>
    <cellStyle name="Moneda 3 4 3 3 4 3" xfId="4694" xr:uid="{745C4F83-B79C-4964-A675-1B2169B5A927}"/>
    <cellStyle name="Moneda 3 4 3 3 4 3 2" xfId="11318" xr:uid="{66640C44-2838-4230-B56A-9F4D39FF73B1}"/>
    <cellStyle name="Moneda 3 4 3 3 4 4" xfId="8006" xr:uid="{AAAAA1B6-C093-4F09-BA71-3A8F61F8F46E}"/>
    <cellStyle name="Moneda 3 4 3 3 5" xfId="1934" xr:uid="{82E4E0C7-4731-461A-BF1E-0DE259DD43E3}"/>
    <cellStyle name="Moneda 3 4 3 3 5 2" xfId="5246" xr:uid="{1A86C616-A93D-458F-AE55-0FF3F5346CDF}"/>
    <cellStyle name="Moneda 3 4 3 3 5 2 2" xfId="11870" xr:uid="{5819DF40-B50A-43E8-BF7D-76F4C671DCA3}"/>
    <cellStyle name="Moneda 3 4 3 3 5 3" xfId="8558" xr:uid="{5B2D5B65-06DF-4FD3-928B-4B18C23AFA76}"/>
    <cellStyle name="Moneda 3 4 3 3 6" xfId="3590" xr:uid="{35A6C5F9-B6E4-48CB-B306-0BD58DB33D33}"/>
    <cellStyle name="Moneda 3 4 3 3 6 2" xfId="10214" xr:uid="{231FF38C-A14D-4CC8-9A74-ED50CBE4D7D7}"/>
    <cellStyle name="Moneda 3 4 3 3 7" xfId="6902" xr:uid="{8C2D519B-65CB-42F8-946E-B9616E27FA38}"/>
    <cellStyle name="Moneda 3 4 3 4" xfId="416" xr:uid="{A1F9A443-A0EE-43A5-9101-1CABAB0062FC}"/>
    <cellStyle name="Moneda 3 4 3 4 2" xfId="968" xr:uid="{989BCCE1-48D9-4A24-8266-669AAAC8C15E}"/>
    <cellStyle name="Moneda 3 4 3 4 2 2" xfId="2624" xr:uid="{CFE0F578-C4B9-4810-81FD-97D8E6BEAF69}"/>
    <cellStyle name="Moneda 3 4 3 4 2 2 2" xfId="5936" xr:uid="{7E63837E-0C92-45C3-9872-F9C2321D2B86}"/>
    <cellStyle name="Moneda 3 4 3 4 2 2 2 2" xfId="12560" xr:uid="{2566E879-8D51-4014-A365-C36ACCB8DF84}"/>
    <cellStyle name="Moneda 3 4 3 4 2 2 3" xfId="9248" xr:uid="{EE05C341-2808-4546-8B7A-E1121FA71A46}"/>
    <cellStyle name="Moneda 3 4 3 4 2 3" xfId="4280" xr:uid="{4EB7F983-9936-4310-BC2F-F88593AF3D74}"/>
    <cellStyle name="Moneda 3 4 3 4 2 3 2" xfId="10904" xr:uid="{426D89CA-FA75-4DA1-B776-1AB43D9C57CA}"/>
    <cellStyle name="Moneda 3 4 3 4 2 4" xfId="7592" xr:uid="{D33238CF-ED0B-476D-BCB3-E66CCC919165}"/>
    <cellStyle name="Moneda 3 4 3 4 3" xfId="1520" xr:uid="{9BF1C6A9-A1FA-4A12-AA3C-83A47DC063A2}"/>
    <cellStyle name="Moneda 3 4 3 4 3 2" xfId="3176" xr:uid="{2D9A156C-2463-48FD-8B22-4B4ECE7478C3}"/>
    <cellStyle name="Moneda 3 4 3 4 3 2 2" xfId="6488" xr:uid="{AC441683-E15A-457F-AF4C-E6F78236238C}"/>
    <cellStyle name="Moneda 3 4 3 4 3 2 2 2" xfId="13112" xr:uid="{AB9BDC13-34CD-4A51-9EE4-C946B0A7879B}"/>
    <cellStyle name="Moneda 3 4 3 4 3 2 3" xfId="9800" xr:uid="{10056E7C-E504-4403-B124-DD1EC4192A5F}"/>
    <cellStyle name="Moneda 3 4 3 4 3 3" xfId="4832" xr:uid="{1501FE7F-335B-409D-B876-87FB333F4DE7}"/>
    <cellStyle name="Moneda 3 4 3 4 3 3 2" xfId="11456" xr:uid="{43C74FBF-EB41-4106-8CBC-CEC7A8E511BE}"/>
    <cellStyle name="Moneda 3 4 3 4 3 4" xfId="8144" xr:uid="{3C14A224-715B-4888-809C-9177AF45B95F}"/>
    <cellStyle name="Moneda 3 4 3 4 4" xfId="2072" xr:uid="{F6FD666C-0C33-4D92-B5F6-CE82A39FE553}"/>
    <cellStyle name="Moneda 3 4 3 4 4 2" xfId="5384" xr:uid="{CB6DF2A0-186C-4217-B890-5FA7892CF8A0}"/>
    <cellStyle name="Moneda 3 4 3 4 4 2 2" xfId="12008" xr:uid="{4E7DBC55-13D4-43E9-95B6-8615CFD38C3D}"/>
    <cellStyle name="Moneda 3 4 3 4 4 3" xfId="8696" xr:uid="{CA466A45-DA58-4A77-94F9-210194F804E2}"/>
    <cellStyle name="Moneda 3 4 3 4 5" xfId="3728" xr:uid="{027414C1-0F1D-49F9-B57C-56449FECBA9F}"/>
    <cellStyle name="Moneda 3 4 3 4 5 2" xfId="10352" xr:uid="{09A91C8C-E5D8-428F-BAFD-5BC818EF2787}"/>
    <cellStyle name="Moneda 3 4 3 4 6" xfId="7040" xr:uid="{F5132F08-D2BB-45DE-A410-242F38A36B34}"/>
    <cellStyle name="Moneda 3 4 3 5" xfId="692" xr:uid="{86AA55D0-AA7F-4B09-AAF3-BF5E1D1423E3}"/>
    <cellStyle name="Moneda 3 4 3 5 2" xfId="2348" xr:uid="{595A20A2-FBC9-4BA4-B688-5C39EBDDFD94}"/>
    <cellStyle name="Moneda 3 4 3 5 2 2" xfId="5660" xr:uid="{D9E0DEA6-E11B-4692-ABE8-B6B84655D460}"/>
    <cellStyle name="Moneda 3 4 3 5 2 2 2" xfId="12284" xr:uid="{5796C190-F56E-4921-B40E-3F210CAE300F}"/>
    <cellStyle name="Moneda 3 4 3 5 2 3" xfId="8972" xr:uid="{4EC62013-198B-4D04-9C40-CA2BE0982B0A}"/>
    <cellStyle name="Moneda 3 4 3 5 3" xfId="4004" xr:uid="{50CCB488-EE39-4921-9E90-8D36798FB46C}"/>
    <cellStyle name="Moneda 3 4 3 5 3 2" xfId="10628" xr:uid="{F1025358-1CCA-4EF9-AC16-B28F310CB48F}"/>
    <cellStyle name="Moneda 3 4 3 5 4" xfId="7316" xr:uid="{5CC12A53-5BA7-44D7-A34E-7081A28C7EDD}"/>
    <cellStyle name="Moneda 3 4 3 6" xfId="1244" xr:uid="{F21E4FAF-CDE3-42D1-B5FB-AD84399ADE9A}"/>
    <cellStyle name="Moneda 3 4 3 6 2" xfId="2900" xr:uid="{D8785551-5AA3-4ABA-813B-0811D92510CF}"/>
    <cellStyle name="Moneda 3 4 3 6 2 2" xfId="6212" xr:uid="{4189EB55-4A4C-4DCC-AF96-F88D8E04C4B2}"/>
    <cellStyle name="Moneda 3 4 3 6 2 2 2" xfId="12836" xr:uid="{CCD26D0B-1BDE-4C65-B5DB-A60A3E76C70C}"/>
    <cellStyle name="Moneda 3 4 3 6 2 3" xfId="9524" xr:uid="{BF2D6E12-B81A-48DD-BA2A-1E19DF3E91F9}"/>
    <cellStyle name="Moneda 3 4 3 6 3" xfId="4556" xr:uid="{9109BCB2-3595-4C8B-975F-80A6E412436C}"/>
    <cellStyle name="Moneda 3 4 3 6 3 2" xfId="11180" xr:uid="{9AFE5C42-2325-4F96-821F-68062E398A73}"/>
    <cellStyle name="Moneda 3 4 3 6 4" xfId="7868" xr:uid="{B66A3E74-176B-4677-BD25-79B44264A518}"/>
    <cellStyle name="Moneda 3 4 3 7" xfId="1796" xr:uid="{CFAB8DF9-2A27-430F-BF1E-279DD9075154}"/>
    <cellStyle name="Moneda 3 4 3 7 2" xfId="5108" xr:uid="{770D4B26-69DE-4856-B66D-8F686E97AA4C}"/>
    <cellStyle name="Moneda 3 4 3 7 2 2" xfId="11732" xr:uid="{18D25BBC-5FFB-4EDD-91BD-CF2EE1386E62}"/>
    <cellStyle name="Moneda 3 4 3 7 3" xfId="8420" xr:uid="{FD7D7C96-5764-4EAC-9011-A4AA1FF34DC1}"/>
    <cellStyle name="Moneda 3 4 3 8" xfId="3452" xr:uid="{599D6BC6-58EF-483E-957F-F6117C933902}"/>
    <cellStyle name="Moneda 3 4 3 8 2" xfId="10076" xr:uid="{FE28AACD-983B-445D-B6F6-9FAA6759CA27}"/>
    <cellStyle name="Moneda 3 4 3 9" xfId="6764" xr:uid="{D840B9AF-7F07-41BD-8C72-E92BFAB1D451}"/>
    <cellStyle name="Moneda 3 4 4" xfId="175" xr:uid="{CB591D41-1E62-4531-8F17-A4698491D61A}"/>
    <cellStyle name="Moneda 3 4 4 2" xfId="313" xr:uid="{C76E9474-8EA1-47F6-AF56-C2330F611C99}"/>
    <cellStyle name="Moneda 3 4 4 2 2" xfId="589" xr:uid="{54C6FCC7-C45C-4A93-92CB-54931D239FE4}"/>
    <cellStyle name="Moneda 3 4 4 2 2 2" xfId="1141" xr:uid="{DB97E177-F186-4386-BE84-72CA3492304F}"/>
    <cellStyle name="Moneda 3 4 4 2 2 2 2" xfId="2797" xr:uid="{DB233B98-B2D5-4DC2-854C-D4DC41D68E27}"/>
    <cellStyle name="Moneda 3 4 4 2 2 2 2 2" xfId="6109" xr:uid="{D293D9F6-F47B-4760-9081-06E9A25C8387}"/>
    <cellStyle name="Moneda 3 4 4 2 2 2 2 2 2" xfId="12733" xr:uid="{CECD951A-7559-4EF2-9A8D-4180BA50BFA2}"/>
    <cellStyle name="Moneda 3 4 4 2 2 2 2 3" xfId="9421" xr:uid="{7E105BB3-FB24-4035-8752-BD1D9EAB9065}"/>
    <cellStyle name="Moneda 3 4 4 2 2 2 3" xfId="4453" xr:uid="{231AFB06-FFEC-424E-9CF7-4359A2721F8E}"/>
    <cellStyle name="Moneda 3 4 4 2 2 2 3 2" xfId="11077" xr:uid="{FCA97C8C-7B47-405A-9A70-47C57F3111A9}"/>
    <cellStyle name="Moneda 3 4 4 2 2 2 4" xfId="7765" xr:uid="{C0B15495-4D45-496C-9A61-551DE1F316A9}"/>
    <cellStyle name="Moneda 3 4 4 2 2 3" xfId="1693" xr:uid="{E9948207-D747-48F9-BA83-96195F459C6D}"/>
    <cellStyle name="Moneda 3 4 4 2 2 3 2" xfId="3349" xr:uid="{DC31AAFD-AB6A-4FFB-B110-C92F8336E7DD}"/>
    <cellStyle name="Moneda 3 4 4 2 2 3 2 2" xfId="6661" xr:uid="{6DB44B04-0E6F-42DA-ABD5-4A2497B73B46}"/>
    <cellStyle name="Moneda 3 4 4 2 2 3 2 2 2" xfId="13285" xr:uid="{25F8D180-5284-4DB3-B826-3ADDCD52BD69}"/>
    <cellStyle name="Moneda 3 4 4 2 2 3 2 3" xfId="9973" xr:uid="{62E5714C-F8B7-4AD5-BB40-6AD927E33E00}"/>
    <cellStyle name="Moneda 3 4 4 2 2 3 3" xfId="5005" xr:uid="{2F68A582-BA2D-4A3A-84D9-45482FB4C9A4}"/>
    <cellStyle name="Moneda 3 4 4 2 2 3 3 2" xfId="11629" xr:uid="{CFFB935B-5656-490B-9288-60AE8B939999}"/>
    <cellStyle name="Moneda 3 4 4 2 2 3 4" xfId="8317" xr:uid="{174A44B9-4078-46A3-A69F-ED85BA45AAC2}"/>
    <cellStyle name="Moneda 3 4 4 2 2 4" xfId="2245" xr:uid="{3E53637D-68AB-4507-9083-69B132EE9059}"/>
    <cellStyle name="Moneda 3 4 4 2 2 4 2" xfId="5557" xr:uid="{3181EC86-2701-4735-8DE6-B48DC819C1D4}"/>
    <cellStyle name="Moneda 3 4 4 2 2 4 2 2" xfId="12181" xr:uid="{80E54772-2E5D-473D-84D3-A4810D60DCFA}"/>
    <cellStyle name="Moneda 3 4 4 2 2 4 3" xfId="8869" xr:uid="{3C63C4FF-CF26-44BC-983D-AAD8EDA303C6}"/>
    <cellStyle name="Moneda 3 4 4 2 2 5" xfId="3901" xr:uid="{7CD5DA96-7275-47C2-B18E-4D5CD6A9BCEB}"/>
    <cellStyle name="Moneda 3 4 4 2 2 5 2" xfId="10525" xr:uid="{FE58BC82-7FC8-418D-8DF4-1FD929520CF2}"/>
    <cellStyle name="Moneda 3 4 4 2 2 6" xfId="7213" xr:uid="{892C6AFE-3FF8-4851-96B7-8B6A81C78E38}"/>
    <cellStyle name="Moneda 3 4 4 2 3" xfId="865" xr:uid="{B465F8CD-F484-4839-A6E9-CF316D8AD6F4}"/>
    <cellStyle name="Moneda 3 4 4 2 3 2" xfId="2521" xr:uid="{9C135919-34BB-46C5-B28A-CE6671567321}"/>
    <cellStyle name="Moneda 3 4 4 2 3 2 2" xfId="5833" xr:uid="{644156F0-08E5-4E28-B41E-B5545432F702}"/>
    <cellStyle name="Moneda 3 4 4 2 3 2 2 2" xfId="12457" xr:uid="{80CD17AB-2E09-41D6-9002-F7B4C883A864}"/>
    <cellStyle name="Moneda 3 4 4 2 3 2 3" xfId="9145" xr:uid="{8CE81DEF-695D-41A8-98A4-030B41CE6298}"/>
    <cellStyle name="Moneda 3 4 4 2 3 3" xfId="4177" xr:uid="{92574321-57AA-4FA7-8B17-8FE0BB098232}"/>
    <cellStyle name="Moneda 3 4 4 2 3 3 2" xfId="10801" xr:uid="{1FF5D117-497F-4ED8-B59F-6AF112D09D96}"/>
    <cellStyle name="Moneda 3 4 4 2 3 4" xfId="7489" xr:uid="{BFBF0EBE-25F5-4BEA-8E16-D0D114CE524C}"/>
    <cellStyle name="Moneda 3 4 4 2 4" xfId="1417" xr:uid="{B9839743-844C-44F7-A10C-5A219FA64FF5}"/>
    <cellStyle name="Moneda 3 4 4 2 4 2" xfId="3073" xr:uid="{5F287ACB-CF24-4847-80E0-9A0BF9B13BE8}"/>
    <cellStyle name="Moneda 3 4 4 2 4 2 2" xfId="6385" xr:uid="{3F3C2A1E-3F1B-4907-8E90-12C800849D56}"/>
    <cellStyle name="Moneda 3 4 4 2 4 2 2 2" xfId="13009" xr:uid="{A1E330D6-1C72-4BAB-998F-8FDF7BAF453B}"/>
    <cellStyle name="Moneda 3 4 4 2 4 2 3" xfId="9697" xr:uid="{8322634C-E209-414F-8312-584B656852DB}"/>
    <cellStyle name="Moneda 3 4 4 2 4 3" xfId="4729" xr:uid="{E95DB4A3-AAB9-4DF5-9FD0-754A51F22330}"/>
    <cellStyle name="Moneda 3 4 4 2 4 3 2" xfId="11353" xr:uid="{3D524188-CD1D-4DBB-92B7-0C12FB4BB033}"/>
    <cellStyle name="Moneda 3 4 4 2 4 4" xfId="8041" xr:uid="{CBB5CEDC-A709-416F-B0FD-6264F6897661}"/>
    <cellStyle name="Moneda 3 4 4 2 5" xfId="1969" xr:uid="{F3C9FC1D-7814-4355-8E47-10E7123FEF9A}"/>
    <cellStyle name="Moneda 3 4 4 2 5 2" xfId="5281" xr:uid="{0A118224-3E34-45EB-83A6-93706AEE1DF2}"/>
    <cellStyle name="Moneda 3 4 4 2 5 2 2" xfId="11905" xr:uid="{A9B6278E-2CC9-4769-82CE-798476D03E6C}"/>
    <cellStyle name="Moneda 3 4 4 2 5 3" xfId="8593" xr:uid="{826F9181-4E58-45D4-9F1E-B279853CBD98}"/>
    <cellStyle name="Moneda 3 4 4 2 6" xfId="3625" xr:uid="{B5F6DD46-9D63-4333-9BCA-7A130C9352B8}"/>
    <cellStyle name="Moneda 3 4 4 2 6 2" xfId="10249" xr:uid="{27717434-D4A0-480E-A75B-4CED3A94BAFF}"/>
    <cellStyle name="Moneda 3 4 4 2 7" xfId="6937" xr:uid="{3B0447DF-0CD9-49F7-A10F-BFF3A3446BD4}"/>
    <cellStyle name="Moneda 3 4 4 3" xfId="451" xr:uid="{A22FD2D6-5BED-4DF8-9D62-CD033CFF3D2F}"/>
    <cellStyle name="Moneda 3 4 4 3 2" xfId="1003" xr:uid="{0D262B60-2CB9-4650-A135-43C8F574F932}"/>
    <cellStyle name="Moneda 3 4 4 3 2 2" xfId="2659" xr:uid="{FC7429EE-9D77-4B83-A758-A14813359B83}"/>
    <cellStyle name="Moneda 3 4 4 3 2 2 2" xfId="5971" xr:uid="{7FFE8660-6EB2-4F5E-91FF-1383476F895B}"/>
    <cellStyle name="Moneda 3 4 4 3 2 2 2 2" xfId="12595" xr:uid="{12152C55-26A3-457E-A95B-83273D7FF5AF}"/>
    <cellStyle name="Moneda 3 4 4 3 2 2 3" xfId="9283" xr:uid="{25CD14CD-62F0-4A16-8E08-75C5B3070AE1}"/>
    <cellStyle name="Moneda 3 4 4 3 2 3" xfId="4315" xr:uid="{08EC8B52-F3B4-4648-8FC3-74B01A819D35}"/>
    <cellStyle name="Moneda 3 4 4 3 2 3 2" xfId="10939" xr:uid="{9786E35A-EF7A-4E3B-885E-3BC272B0BC3B}"/>
    <cellStyle name="Moneda 3 4 4 3 2 4" xfId="7627" xr:uid="{D1BD5A87-0D03-43A0-A9DE-6C56F500F795}"/>
    <cellStyle name="Moneda 3 4 4 3 3" xfId="1555" xr:uid="{CA12151B-2607-4C70-87F9-077CB3241555}"/>
    <cellStyle name="Moneda 3 4 4 3 3 2" xfId="3211" xr:uid="{A57AA070-08A5-4769-95E2-3B16BA9617B4}"/>
    <cellStyle name="Moneda 3 4 4 3 3 2 2" xfId="6523" xr:uid="{0220BDF0-CB30-4A63-ACB9-87243870D715}"/>
    <cellStyle name="Moneda 3 4 4 3 3 2 2 2" xfId="13147" xr:uid="{E91442B4-5F34-4CAE-A31E-18F7B615F240}"/>
    <cellStyle name="Moneda 3 4 4 3 3 2 3" xfId="9835" xr:uid="{8AF078D5-4702-46FF-96DD-68727081AA58}"/>
    <cellStyle name="Moneda 3 4 4 3 3 3" xfId="4867" xr:uid="{3512F039-A87B-434E-A2F4-B63C8D48FAB0}"/>
    <cellStyle name="Moneda 3 4 4 3 3 3 2" xfId="11491" xr:uid="{49D7C945-ABDD-4633-8172-CD16A9F35436}"/>
    <cellStyle name="Moneda 3 4 4 3 3 4" xfId="8179" xr:uid="{54702FA3-C368-4AEE-B667-1408D532F8E0}"/>
    <cellStyle name="Moneda 3 4 4 3 4" xfId="2107" xr:uid="{0A3245D2-4A99-4939-9385-E9E7EB09975C}"/>
    <cellStyle name="Moneda 3 4 4 3 4 2" xfId="5419" xr:uid="{64D62DCD-6D7B-4575-864E-BBBEF756A518}"/>
    <cellStyle name="Moneda 3 4 4 3 4 2 2" xfId="12043" xr:uid="{FC9F4282-B681-420B-89DF-33B94905859A}"/>
    <cellStyle name="Moneda 3 4 4 3 4 3" xfId="8731" xr:uid="{096E46FD-8598-4FB4-9D57-37BFE611E9B4}"/>
    <cellStyle name="Moneda 3 4 4 3 5" xfId="3763" xr:uid="{CD04FBC7-BBB1-4EE2-83FC-9C799A7CE986}"/>
    <cellStyle name="Moneda 3 4 4 3 5 2" xfId="10387" xr:uid="{AC02D40E-ADF7-4E01-9182-F180ABBECDAC}"/>
    <cellStyle name="Moneda 3 4 4 3 6" xfId="7075" xr:uid="{37942EE3-99FD-48C2-8942-4CA09DF2471B}"/>
    <cellStyle name="Moneda 3 4 4 4" xfId="727" xr:uid="{9A302DD4-B186-474F-971A-E502599DB1EF}"/>
    <cellStyle name="Moneda 3 4 4 4 2" xfId="2383" xr:uid="{9676C598-CCB1-46D3-9CC5-0E9A959C9A9D}"/>
    <cellStyle name="Moneda 3 4 4 4 2 2" xfId="5695" xr:uid="{3BF4B7EA-4A60-4B27-A40A-36C4D00B9BFD}"/>
    <cellStyle name="Moneda 3 4 4 4 2 2 2" xfId="12319" xr:uid="{B906D5AC-679A-4520-B003-8990AABF5170}"/>
    <cellStyle name="Moneda 3 4 4 4 2 3" xfId="9007" xr:uid="{59168413-FAF2-4CF9-82A4-9D1865ABE402}"/>
    <cellStyle name="Moneda 3 4 4 4 3" xfId="4039" xr:uid="{EB97277C-B445-419E-B466-C337643994DE}"/>
    <cellStyle name="Moneda 3 4 4 4 3 2" xfId="10663" xr:uid="{7758904E-7A6E-4B1C-A5C6-B6F1D3D0CC43}"/>
    <cellStyle name="Moneda 3 4 4 4 4" xfId="7351" xr:uid="{F6BE2ABE-FC49-4D18-89F5-CB88ACE8F0E6}"/>
    <cellStyle name="Moneda 3 4 4 5" xfId="1279" xr:uid="{526FDA3F-CE14-446A-9190-11867A306789}"/>
    <cellStyle name="Moneda 3 4 4 5 2" xfId="2935" xr:uid="{E8C5CA05-E1A5-4B24-8523-1E5BABFC8B27}"/>
    <cellStyle name="Moneda 3 4 4 5 2 2" xfId="6247" xr:uid="{8BD90366-F9DA-4931-A08B-268B266AF0E7}"/>
    <cellStyle name="Moneda 3 4 4 5 2 2 2" xfId="12871" xr:uid="{5839759C-9FB7-4081-A0C9-BF5618301B6D}"/>
    <cellStyle name="Moneda 3 4 4 5 2 3" xfId="9559" xr:uid="{A020B1DC-4BA9-4E6B-A357-E0892381E481}"/>
    <cellStyle name="Moneda 3 4 4 5 3" xfId="4591" xr:uid="{6DBC7DB7-D199-48F2-9025-FE544BCC7D9B}"/>
    <cellStyle name="Moneda 3 4 4 5 3 2" xfId="11215" xr:uid="{1DC07DE5-0FCB-4E5A-9BD6-A56780497610}"/>
    <cellStyle name="Moneda 3 4 4 5 4" xfId="7903" xr:uid="{39498546-3871-489E-A1B4-FE083C745121}"/>
    <cellStyle name="Moneda 3 4 4 6" xfId="1831" xr:uid="{DC0E4917-5A5D-485B-8B67-F656F76ADC3E}"/>
    <cellStyle name="Moneda 3 4 4 6 2" xfId="5143" xr:uid="{335D2EAE-881B-46A4-A2D3-2B674C9E87FD}"/>
    <cellStyle name="Moneda 3 4 4 6 2 2" xfId="11767" xr:uid="{0BF71032-1F91-4A7D-93B8-DA8E92DD871D}"/>
    <cellStyle name="Moneda 3 4 4 6 3" xfId="8455" xr:uid="{F0D38750-E2CD-4933-89E4-546AB01A42AB}"/>
    <cellStyle name="Moneda 3 4 4 7" xfId="3487" xr:uid="{40C5DBA3-8B1D-48B4-BF42-2334CBA25ABD}"/>
    <cellStyle name="Moneda 3 4 4 7 2" xfId="10111" xr:uid="{BB152632-4985-470A-886B-114FFD3E03FE}"/>
    <cellStyle name="Moneda 3 4 4 8" xfId="6799" xr:uid="{026852D6-CC05-4460-B6F0-A5044125D879}"/>
    <cellStyle name="Moneda 3 4 5" xfId="244" xr:uid="{C08E429D-A808-4ECE-94B3-08517B119D59}"/>
    <cellStyle name="Moneda 3 4 5 2" xfId="520" xr:uid="{C0B26671-1F8D-45BF-942F-7D2C5F398116}"/>
    <cellStyle name="Moneda 3 4 5 2 2" xfId="1072" xr:uid="{0814211D-8534-48B4-9F76-FC355E76034E}"/>
    <cellStyle name="Moneda 3 4 5 2 2 2" xfId="2728" xr:uid="{AB7DC23D-4ECB-468F-900A-4F9E6184C1A5}"/>
    <cellStyle name="Moneda 3 4 5 2 2 2 2" xfId="6040" xr:uid="{73D23163-9432-438E-B6C2-DA2932222AE9}"/>
    <cellStyle name="Moneda 3 4 5 2 2 2 2 2" xfId="12664" xr:uid="{4B174906-B3A7-4EDE-BE00-EF95275A6349}"/>
    <cellStyle name="Moneda 3 4 5 2 2 2 3" xfId="9352" xr:uid="{3481229A-4787-427E-87C2-470D7D48A1E0}"/>
    <cellStyle name="Moneda 3 4 5 2 2 3" xfId="4384" xr:uid="{48F23B06-DB60-4D78-B55E-98A80FD43C79}"/>
    <cellStyle name="Moneda 3 4 5 2 2 3 2" xfId="11008" xr:uid="{9DE97782-289A-4A7E-BDCD-C53821A31754}"/>
    <cellStyle name="Moneda 3 4 5 2 2 4" xfId="7696" xr:uid="{DABC78E6-EDA1-4DA6-8B6D-7BA149746D58}"/>
    <cellStyle name="Moneda 3 4 5 2 3" xfId="1624" xr:uid="{4C36A0DA-DFEB-435A-AEAE-50744CBA2E7B}"/>
    <cellStyle name="Moneda 3 4 5 2 3 2" xfId="3280" xr:uid="{899E6E29-8238-432D-ACC2-CA5E00501C21}"/>
    <cellStyle name="Moneda 3 4 5 2 3 2 2" xfId="6592" xr:uid="{989207D8-32A2-4DC4-9E36-D650B9EC99BD}"/>
    <cellStyle name="Moneda 3 4 5 2 3 2 2 2" xfId="13216" xr:uid="{DE960B2C-DD0D-4E37-A01F-50EE324C7E1F}"/>
    <cellStyle name="Moneda 3 4 5 2 3 2 3" xfId="9904" xr:uid="{92703E26-947B-493E-80A1-E53E96ECCF96}"/>
    <cellStyle name="Moneda 3 4 5 2 3 3" xfId="4936" xr:uid="{49451219-407E-4CBC-B194-8479DCD9814A}"/>
    <cellStyle name="Moneda 3 4 5 2 3 3 2" xfId="11560" xr:uid="{33AAA550-D885-4122-8728-160C2239E9BC}"/>
    <cellStyle name="Moneda 3 4 5 2 3 4" xfId="8248" xr:uid="{B98D77C6-0970-4377-B130-B2E8A892E119}"/>
    <cellStyle name="Moneda 3 4 5 2 4" xfId="2176" xr:uid="{B09E52CF-8E23-41FE-BDFD-286AA502F8F6}"/>
    <cellStyle name="Moneda 3 4 5 2 4 2" xfId="5488" xr:uid="{E3F3C253-7986-4424-A229-065EAA8A851D}"/>
    <cellStyle name="Moneda 3 4 5 2 4 2 2" xfId="12112" xr:uid="{681A8EFC-16A3-48C0-B972-514787969A2A}"/>
    <cellStyle name="Moneda 3 4 5 2 4 3" xfId="8800" xr:uid="{7CEBAAEC-AA11-4FDA-8D1A-BDB33E312A99}"/>
    <cellStyle name="Moneda 3 4 5 2 5" xfId="3832" xr:uid="{9E13F38C-182B-4213-9E8D-A9F3C5A9FF99}"/>
    <cellStyle name="Moneda 3 4 5 2 5 2" xfId="10456" xr:uid="{A762F242-9F21-4FA9-B53F-7F16C3C6F469}"/>
    <cellStyle name="Moneda 3 4 5 2 6" xfId="7144" xr:uid="{6C158994-2378-4850-88D0-DDFC64291FCB}"/>
    <cellStyle name="Moneda 3 4 5 3" xfId="796" xr:uid="{8EFA09F6-8848-46DF-BF08-3DD8C76ACA3C}"/>
    <cellStyle name="Moneda 3 4 5 3 2" xfId="2452" xr:uid="{F92FF855-C1ED-4226-888A-52177D34032C}"/>
    <cellStyle name="Moneda 3 4 5 3 2 2" xfId="5764" xr:uid="{B500A007-A61D-4758-83A3-76409115D553}"/>
    <cellStyle name="Moneda 3 4 5 3 2 2 2" xfId="12388" xr:uid="{629CD200-0F10-40BE-BBCF-89A079E6FF92}"/>
    <cellStyle name="Moneda 3 4 5 3 2 3" xfId="9076" xr:uid="{B359CDB0-095A-4085-9E35-58246854CBC4}"/>
    <cellStyle name="Moneda 3 4 5 3 3" xfId="4108" xr:uid="{E3CB1CB1-72E3-4003-8D13-0F10FB451E03}"/>
    <cellStyle name="Moneda 3 4 5 3 3 2" xfId="10732" xr:uid="{6D667B86-6637-497B-A515-1B470A43C45A}"/>
    <cellStyle name="Moneda 3 4 5 3 4" xfId="7420" xr:uid="{FB300F33-6F23-4AB4-B6B7-3B885DA2582B}"/>
    <cellStyle name="Moneda 3 4 5 4" xfId="1348" xr:uid="{9565AC35-36EC-4417-823B-1566A3485908}"/>
    <cellStyle name="Moneda 3 4 5 4 2" xfId="3004" xr:uid="{EC51EF95-4625-4D76-8754-F7643CCB4C45}"/>
    <cellStyle name="Moneda 3 4 5 4 2 2" xfId="6316" xr:uid="{73A9E6CB-E8C0-466E-8920-2CD47E57A51D}"/>
    <cellStyle name="Moneda 3 4 5 4 2 2 2" xfId="12940" xr:uid="{15CC6733-3FDC-4468-9DC6-FE4F711FE006}"/>
    <cellStyle name="Moneda 3 4 5 4 2 3" xfId="9628" xr:uid="{E5B449D6-1567-4DE6-84E3-C95FE1ABF77D}"/>
    <cellStyle name="Moneda 3 4 5 4 3" xfId="4660" xr:uid="{F57DCF36-4B03-4471-9E8C-34BE6612A5B3}"/>
    <cellStyle name="Moneda 3 4 5 4 3 2" xfId="11284" xr:uid="{05E02D18-5049-4B6F-80CA-8B539BBEEF8E}"/>
    <cellStyle name="Moneda 3 4 5 4 4" xfId="7972" xr:uid="{0755E059-7500-4D3E-BF6A-E935A8B9158E}"/>
    <cellStyle name="Moneda 3 4 5 5" xfId="1900" xr:uid="{0684EE52-3255-4E22-BFDF-737A0679FB42}"/>
    <cellStyle name="Moneda 3 4 5 5 2" xfId="5212" xr:uid="{F5EA1496-6EC9-42F2-9CF8-056705E485C6}"/>
    <cellStyle name="Moneda 3 4 5 5 2 2" xfId="11836" xr:uid="{B1B221E3-D5A8-4073-9E16-9944ACBA7FCB}"/>
    <cellStyle name="Moneda 3 4 5 5 3" xfId="8524" xr:uid="{150D85D7-30E5-4F10-B575-91A141460408}"/>
    <cellStyle name="Moneda 3 4 5 6" xfId="3556" xr:uid="{DC816059-5F51-45D2-BAAB-C2963BE8F3AD}"/>
    <cellStyle name="Moneda 3 4 5 6 2" xfId="10180" xr:uid="{459237A5-4148-4AA2-9043-0912E609E681}"/>
    <cellStyle name="Moneda 3 4 5 7" xfId="6868" xr:uid="{7FB5EE7D-9A3D-428C-928F-0056B6014B49}"/>
    <cellStyle name="Moneda 3 4 6" xfId="382" xr:uid="{30A03A56-B773-4743-9144-4BE6FAC91204}"/>
    <cellStyle name="Moneda 3 4 6 2" xfId="934" xr:uid="{3F5C3D04-4DD4-4FCD-8172-28732949BEA5}"/>
    <cellStyle name="Moneda 3 4 6 2 2" xfId="2590" xr:uid="{7461C16E-CAB9-4DC9-940E-937B14C2BAFE}"/>
    <cellStyle name="Moneda 3 4 6 2 2 2" xfId="5902" xr:uid="{34E5D8BA-8367-4BF1-8749-974478D59FC4}"/>
    <cellStyle name="Moneda 3 4 6 2 2 2 2" xfId="12526" xr:uid="{EF5DBCD2-9DD0-47EB-BA37-C5E457D7B785}"/>
    <cellStyle name="Moneda 3 4 6 2 2 3" xfId="9214" xr:uid="{65D566A3-437E-4676-B0AA-BE6125DBB2E1}"/>
    <cellStyle name="Moneda 3 4 6 2 3" xfId="4246" xr:uid="{D5348CD1-823C-431A-848A-3929C305222D}"/>
    <cellStyle name="Moneda 3 4 6 2 3 2" xfId="10870" xr:uid="{10D638B7-A8B2-4CA1-80D9-3E8D1CA375D3}"/>
    <cellStyle name="Moneda 3 4 6 2 4" xfId="7558" xr:uid="{2E1555A6-3284-4665-AA1D-2A425FB717C4}"/>
    <cellStyle name="Moneda 3 4 6 3" xfId="1486" xr:uid="{C0753C2C-AEF9-47D5-971C-1D4D48C35277}"/>
    <cellStyle name="Moneda 3 4 6 3 2" xfId="3142" xr:uid="{EC3A9E3F-AEF0-45BB-BBF5-2989EB6946C4}"/>
    <cellStyle name="Moneda 3 4 6 3 2 2" xfId="6454" xr:uid="{671698E2-9235-4A46-AA91-5C666594C3AA}"/>
    <cellStyle name="Moneda 3 4 6 3 2 2 2" xfId="13078" xr:uid="{C6864E8B-4566-4488-AABA-A51D8725090A}"/>
    <cellStyle name="Moneda 3 4 6 3 2 3" xfId="9766" xr:uid="{29918A02-22BE-4BF9-9A84-B54D56EA05B8}"/>
    <cellStyle name="Moneda 3 4 6 3 3" xfId="4798" xr:uid="{711F6128-4CA0-45D0-A176-181FB7AA4FCC}"/>
    <cellStyle name="Moneda 3 4 6 3 3 2" xfId="11422" xr:uid="{A1CA40D5-2A49-4879-A7FD-853AAF295B58}"/>
    <cellStyle name="Moneda 3 4 6 3 4" xfId="8110" xr:uid="{10700778-5124-491E-ACA5-57383F786BDA}"/>
    <cellStyle name="Moneda 3 4 6 4" xfId="2038" xr:uid="{136578D1-2C06-4097-AA09-2F238A83D96B}"/>
    <cellStyle name="Moneda 3 4 6 4 2" xfId="5350" xr:uid="{EF71E3B4-3AF8-4912-82D1-E656F5292238}"/>
    <cellStyle name="Moneda 3 4 6 4 2 2" xfId="11974" xr:uid="{E52ADA57-7B1A-44BC-914E-38F2CEDD3357}"/>
    <cellStyle name="Moneda 3 4 6 4 3" xfId="8662" xr:uid="{2A579295-3E7C-4337-A67F-F0D4CA91D3F7}"/>
    <cellStyle name="Moneda 3 4 6 5" xfId="3694" xr:uid="{38139E99-A800-45D9-B9B0-902237CBA2EC}"/>
    <cellStyle name="Moneda 3 4 6 5 2" xfId="10318" xr:uid="{012FE446-EAF3-40E1-BC7A-19CF52CF0FA5}"/>
    <cellStyle name="Moneda 3 4 6 6" xfId="7006" xr:uid="{35214597-82F5-4024-9054-A750482F8FCD}"/>
    <cellStyle name="Moneda 3 4 7" xfId="658" xr:uid="{5A3B83DF-EC0B-4D35-8AA6-4F4029E908F2}"/>
    <cellStyle name="Moneda 3 4 7 2" xfId="2314" xr:uid="{9395B341-150B-42AB-8090-6A2CE426EC51}"/>
    <cellStyle name="Moneda 3 4 7 2 2" xfId="5626" xr:uid="{31999919-91FB-486F-AB63-819BDEE78EF7}"/>
    <cellStyle name="Moneda 3 4 7 2 2 2" xfId="12250" xr:uid="{0C38A12B-47D7-41BE-92A3-38EFB223CEF6}"/>
    <cellStyle name="Moneda 3 4 7 2 3" xfId="8938" xr:uid="{CC7CA69C-14C4-4BA2-9505-D7B1BA50EA2A}"/>
    <cellStyle name="Moneda 3 4 7 3" xfId="3970" xr:uid="{9DC8DC41-AA72-435B-868F-4A2B5FFAA44B}"/>
    <cellStyle name="Moneda 3 4 7 3 2" xfId="10594" xr:uid="{E2AFCAE4-8186-4509-A793-D9FFEC6CB757}"/>
    <cellStyle name="Moneda 3 4 7 4" xfId="7282" xr:uid="{DA14B89F-5751-4805-8678-CEB8E3FDED99}"/>
    <cellStyle name="Moneda 3 4 8" xfId="1210" xr:uid="{B2A486E0-9B42-486A-8C37-373B4B0AB9CF}"/>
    <cellStyle name="Moneda 3 4 8 2" xfId="2866" xr:uid="{3E38686D-D0A2-4F56-AF03-31E9C18724C0}"/>
    <cellStyle name="Moneda 3 4 8 2 2" xfId="6178" xr:uid="{53790E68-093A-4EB3-AB24-05F589AF43FF}"/>
    <cellStyle name="Moneda 3 4 8 2 2 2" xfId="12802" xr:uid="{68C92E52-4AD4-42CC-90C3-B16A9120DF01}"/>
    <cellStyle name="Moneda 3 4 8 2 3" xfId="9490" xr:uid="{B5D2216F-DEFD-45A2-9C32-DE6D92819A90}"/>
    <cellStyle name="Moneda 3 4 8 3" xfId="4522" xr:uid="{9C3F314C-749B-4C70-8E7E-990D03C39FF9}"/>
    <cellStyle name="Moneda 3 4 8 3 2" xfId="11146" xr:uid="{AE600ECA-613E-4D9F-AE78-5B4837E060B8}"/>
    <cellStyle name="Moneda 3 4 8 4" xfId="7834" xr:uid="{81758AF1-F77D-4061-A789-53B27D4F840A}"/>
    <cellStyle name="Moneda 3 4 9" xfId="1762" xr:uid="{6EF4EB27-FDF9-4721-BF39-E4B712873F3E}"/>
    <cellStyle name="Moneda 3 4 9 2" xfId="5074" xr:uid="{E73600F5-9924-401F-AD87-5847B3A8011D}"/>
    <cellStyle name="Moneda 3 4 9 2 2" xfId="11698" xr:uid="{860917D2-E7CC-4D74-A761-43EAF559E417}"/>
    <cellStyle name="Moneda 3 4 9 3" xfId="8386" xr:uid="{B4004AE3-C2C1-4EED-8FFC-BC9264088725}"/>
    <cellStyle name="Moneda 3 5" xfId="110" xr:uid="{760B9D78-C15A-4152-84DB-7BFBD8C8E80F}"/>
    <cellStyle name="Moneda 3 5 10" xfId="3422" xr:uid="{6AE40763-A30E-41A8-9803-A73643F5498A}"/>
    <cellStyle name="Moneda 3 5 10 2" xfId="10046" xr:uid="{82478F6A-3DC2-42AE-AE3E-E2CA8381CBC6}"/>
    <cellStyle name="Moneda 3 5 11" xfId="6734" xr:uid="{971F11F9-990B-40A8-BD17-1671743733DA}"/>
    <cellStyle name="Moneda 3 5 2" xfId="126" xr:uid="{1F04F4A7-0BD0-4DA5-88EA-44D87D8F0DD1}"/>
    <cellStyle name="Moneda 3 5 2 10" xfId="6750" xr:uid="{495AFF39-AD4A-4A01-8D7F-FCB6CD0B37D9}"/>
    <cellStyle name="Moneda 3 5 2 2" xfId="160" xr:uid="{DC001F8C-CCE9-45C9-B7F4-E97A6A13184E}"/>
    <cellStyle name="Moneda 3 5 2 2 2" xfId="229" xr:uid="{60127A5A-B1BE-4257-912B-638DDAB1ED86}"/>
    <cellStyle name="Moneda 3 5 2 2 2 2" xfId="367" xr:uid="{360B8B9F-811D-4735-8A72-CB194B10D30C}"/>
    <cellStyle name="Moneda 3 5 2 2 2 2 2" xfId="643" xr:uid="{6CFDF86E-D5A1-407C-B3C9-6A4485463DFF}"/>
    <cellStyle name="Moneda 3 5 2 2 2 2 2 2" xfId="1195" xr:uid="{CBBBBEF8-02CD-47DD-9198-8134C55B240A}"/>
    <cellStyle name="Moneda 3 5 2 2 2 2 2 2 2" xfId="2851" xr:uid="{1B2E1B4F-5381-4DEC-934E-7FDA08B630C0}"/>
    <cellStyle name="Moneda 3 5 2 2 2 2 2 2 2 2" xfId="6163" xr:uid="{03A9B0B8-5C9E-4EBA-B776-E4E14FFC08F4}"/>
    <cellStyle name="Moneda 3 5 2 2 2 2 2 2 2 2 2" xfId="12787" xr:uid="{730DB15D-A868-49FD-858E-7BA8BC4293EC}"/>
    <cellStyle name="Moneda 3 5 2 2 2 2 2 2 2 3" xfId="9475" xr:uid="{E3FC4D95-20ED-4F7B-B298-96CEC7A85939}"/>
    <cellStyle name="Moneda 3 5 2 2 2 2 2 2 3" xfId="4507" xr:uid="{77180C03-7C53-49A2-ACE1-D566004C7755}"/>
    <cellStyle name="Moneda 3 5 2 2 2 2 2 2 3 2" xfId="11131" xr:uid="{CD39EA97-A4EB-4F01-80F8-02921F8FE001}"/>
    <cellStyle name="Moneda 3 5 2 2 2 2 2 2 4" xfId="7819" xr:uid="{BD8EA4A2-FED4-4D3B-8524-2E019055DE48}"/>
    <cellStyle name="Moneda 3 5 2 2 2 2 2 3" xfId="1747" xr:uid="{85E1181B-1BA5-4C75-A255-D2E46E3B3B8B}"/>
    <cellStyle name="Moneda 3 5 2 2 2 2 2 3 2" xfId="3403" xr:uid="{6AA54EA1-9CDB-4A4B-9681-507D362EB18B}"/>
    <cellStyle name="Moneda 3 5 2 2 2 2 2 3 2 2" xfId="6715" xr:uid="{C41355BC-508C-4937-A4CE-534D9F1735AF}"/>
    <cellStyle name="Moneda 3 5 2 2 2 2 2 3 2 2 2" xfId="13339" xr:uid="{B9D4B24F-674B-47E1-9776-4FF4EC4E00D1}"/>
    <cellStyle name="Moneda 3 5 2 2 2 2 2 3 2 3" xfId="10027" xr:uid="{4EF6234A-6EF4-46C0-B67B-0DAC453F3801}"/>
    <cellStyle name="Moneda 3 5 2 2 2 2 2 3 3" xfId="5059" xr:uid="{F1DFF39C-7CD7-4DAD-BFA9-AEC414063C83}"/>
    <cellStyle name="Moneda 3 5 2 2 2 2 2 3 3 2" xfId="11683" xr:uid="{9DBE6C25-BD47-4826-9587-15D9A7926A93}"/>
    <cellStyle name="Moneda 3 5 2 2 2 2 2 3 4" xfId="8371" xr:uid="{94C6F280-2EC8-4265-9127-0725AAE8D994}"/>
    <cellStyle name="Moneda 3 5 2 2 2 2 2 4" xfId="2299" xr:uid="{2A4564F2-497A-4F80-A3C5-2226CEDBAB0C}"/>
    <cellStyle name="Moneda 3 5 2 2 2 2 2 4 2" xfId="5611" xr:uid="{92088D56-EDF5-4419-98FE-75F89878CDB2}"/>
    <cellStyle name="Moneda 3 5 2 2 2 2 2 4 2 2" xfId="12235" xr:uid="{D401FECC-6C7C-483F-80C8-095B9AD4E02B}"/>
    <cellStyle name="Moneda 3 5 2 2 2 2 2 4 3" xfId="8923" xr:uid="{0C0180F1-0B5D-46AD-8ADE-22785610FDA5}"/>
    <cellStyle name="Moneda 3 5 2 2 2 2 2 5" xfId="3955" xr:uid="{F46FDCDC-6A45-4D2B-8F24-7EC346670841}"/>
    <cellStyle name="Moneda 3 5 2 2 2 2 2 5 2" xfId="10579" xr:uid="{8EB0B195-7ECB-47E1-B6BE-B87D3EDCB774}"/>
    <cellStyle name="Moneda 3 5 2 2 2 2 2 6" xfId="7267" xr:uid="{097A664B-22DE-49B9-A6CB-D04EFABC6F5F}"/>
    <cellStyle name="Moneda 3 5 2 2 2 2 3" xfId="919" xr:uid="{E81B8A92-F3FB-41A9-8732-C201A2957437}"/>
    <cellStyle name="Moneda 3 5 2 2 2 2 3 2" xfId="2575" xr:uid="{EE1124C3-760D-452E-9E86-6FDEF56AC705}"/>
    <cellStyle name="Moneda 3 5 2 2 2 2 3 2 2" xfId="5887" xr:uid="{9DB7850E-0A09-48E3-BAAE-59F80FDB5773}"/>
    <cellStyle name="Moneda 3 5 2 2 2 2 3 2 2 2" xfId="12511" xr:uid="{A45E1FEC-AEA0-4C8F-95C2-72AB4CC36E9E}"/>
    <cellStyle name="Moneda 3 5 2 2 2 2 3 2 3" xfId="9199" xr:uid="{AC597458-B164-44B2-A665-255DC6FED883}"/>
    <cellStyle name="Moneda 3 5 2 2 2 2 3 3" xfId="4231" xr:uid="{04BD845E-8E13-4A87-B47E-7FC82AE231BD}"/>
    <cellStyle name="Moneda 3 5 2 2 2 2 3 3 2" xfId="10855" xr:uid="{B44CA831-DFCB-4740-90FD-5034E9FEADCF}"/>
    <cellStyle name="Moneda 3 5 2 2 2 2 3 4" xfId="7543" xr:uid="{9E0239BF-9160-476A-B479-5E98D1B7FA5C}"/>
    <cellStyle name="Moneda 3 5 2 2 2 2 4" xfId="1471" xr:uid="{7E61061F-16DA-4876-9895-79BAB0701511}"/>
    <cellStyle name="Moneda 3 5 2 2 2 2 4 2" xfId="3127" xr:uid="{A38BCBE6-9081-46F3-A391-97BF11DB8A38}"/>
    <cellStyle name="Moneda 3 5 2 2 2 2 4 2 2" xfId="6439" xr:uid="{36206E4B-7C3C-48F0-B541-4F7A95A7E7E6}"/>
    <cellStyle name="Moneda 3 5 2 2 2 2 4 2 2 2" xfId="13063" xr:uid="{80DF4CE3-25CF-404A-810B-09632F1AF2EE}"/>
    <cellStyle name="Moneda 3 5 2 2 2 2 4 2 3" xfId="9751" xr:uid="{2B44CAB8-21A0-4B67-ABB9-C6A995596F53}"/>
    <cellStyle name="Moneda 3 5 2 2 2 2 4 3" xfId="4783" xr:uid="{B249A6E1-05C4-4226-9E82-1D78E151205E}"/>
    <cellStyle name="Moneda 3 5 2 2 2 2 4 3 2" xfId="11407" xr:uid="{AA2FDC45-2272-43B7-B294-EB1F20568113}"/>
    <cellStyle name="Moneda 3 5 2 2 2 2 4 4" xfId="8095" xr:uid="{29F0584E-BBAA-4898-80FE-05D7468E24EE}"/>
    <cellStyle name="Moneda 3 5 2 2 2 2 5" xfId="2023" xr:uid="{562DD04E-631A-45C8-A65F-4A462ADE008D}"/>
    <cellStyle name="Moneda 3 5 2 2 2 2 5 2" xfId="5335" xr:uid="{77BB2E39-828E-4059-92BD-45F7AB5C95FD}"/>
    <cellStyle name="Moneda 3 5 2 2 2 2 5 2 2" xfId="11959" xr:uid="{4CDA72A7-CD77-404B-8C3A-FF13EAD0F135}"/>
    <cellStyle name="Moneda 3 5 2 2 2 2 5 3" xfId="8647" xr:uid="{D4EAD69F-60CA-4B63-B601-63305DE840BC}"/>
    <cellStyle name="Moneda 3 5 2 2 2 2 6" xfId="3679" xr:uid="{8C92E376-D234-4449-975B-F137DC85AD8D}"/>
    <cellStyle name="Moneda 3 5 2 2 2 2 6 2" xfId="10303" xr:uid="{D0BF94C2-A94F-4390-ABD7-2279DC59B3F6}"/>
    <cellStyle name="Moneda 3 5 2 2 2 2 7" xfId="6991" xr:uid="{10678296-D5F6-43EF-86B9-88A30A9FD8D3}"/>
    <cellStyle name="Moneda 3 5 2 2 2 3" xfId="505" xr:uid="{D9D315F6-F684-4AD6-96CC-5D87538A6815}"/>
    <cellStyle name="Moneda 3 5 2 2 2 3 2" xfId="1057" xr:uid="{DEE9C1B0-BF08-4501-900F-AF33FDE20F11}"/>
    <cellStyle name="Moneda 3 5 2 2 2 3 2 2" xfId="2713" xr:uid="{2FC31AEC-6019-4F3C-9A53-3D3AC5455798}"/>
    <cellStyle name="Moneda 3 5 2 2 2 3 2 2 2" xfId="6025" xr:uid="{8CB4D56A-09E0-4B05-B646-4A542AEC6910}"/>
    <cellStyle name="Moneda 3 5 2 2 2 3 2 2 2 2" xfId="12649" xr:uid="{CA56071E-D472-49F0-9470-CA4A48254A10}"/>
    <cellStyle name="Moneda 3 5 2 2 2 3 2 2 3" xfId="9337" xr:uid="{BF512E3F-3323-4927-8ABB-3C6BA75CA9CF}"/>
    <cellStyle name="Moneda 3 5 2 2 2 3 2 3" xfId="4369" xr:uid="{AD6586CA-9717-49B3-9441-6C29D3172A29}"/>
    <cellStyle name="Moneda 3 5 2 2 2 3 2 3 2" xfId="10993" xr:uid="{23BA1CAA-7875-42E6-8634-4A6854B7C72C}"/>
    <cellStyle name="Moneda 3 5 2 2 2 3 2 4" xfId="7681" xr:uid="{3A43EC02-579D-4D87-97B6-86C4F894235D}"/>
    <cellStyle name="Moneda 3 5 2 2 2 3 3" xfId="1609" xr:uid="{5A5633ED-4BDC-4A71-92E0-CFED213BF194}"/>
    <cellStyle name="Moneda 3 5 2 2 2 3 3 2" xfId="3265" xr:uid="{3943F79A-5EA2-453F-B930-94F3D65C624E}"/>
    <cellStyle name="Moneda 3 5 2 2 2 3 3 2 2" xfId="6577" xr:uid="{0EADF0DC-43B7-4E34-A293-403F7DDE0B60}"/>
    <cellStyle name="Moneda 3 5 2 2 2 3 3 2 2 2" xfId="13201" xr:uid="{565963B3-A092-4E22-86A6-88D2F2D76196}"/>
    <cellStyle name="Moneda 3 5 2 2 2 3 3 2 3" xfId="9889" xr:uid="{74D7FC0F-3134-433A-B7E1-77BF6DE68844}"/>
    <cellStyle name="Moneda 3 5 2 2 2 3 3 3" xfId="4921" xr:uid="{10807CCF-615B-4D8B-901A-5BCE0FBD75D2}"/>
    <cellStyle name="Moneda 3 5 2 2 2 3 3 3 2" xfId="11545" xr:uid="{31B7BCDE-2D64-49B6-945B-544167A5D41E}"/>
    <cellStyle name="Moneda 3 5 2 2 2 3 3 4" xfId="8233" xr:uid="{5CEAC957-3D47-40AA-AB73-112FC563BCF4}"/>
    <cellStyle name="Moneda 3 5 2 2 2 3 4" xfId="2161" xr:uid="{8D9577E9-9F6E-4972-86E3-AC878A5390F3}"/>
    <cellStyle name="Moneda 3 5 2 2 2 3 4 2" xfId="5473" xr:uid="{AB979725-595E-4803-AE8E-16E30078A259}"/>
    <cellStyle name="Moneda 3 5 2 2 2 3 4 2 2" xfId="12097" xr:uid="{6586D695-2CAA-41F2-8EE8-0DAA86CFF75C}"/>
    <cellStyle name="Moneda 3 5 2 2 2 3 4 3" xfId="8785" xr:uid="{0E95FD57-A43E-4B52-915F-3B6FC34E2807}"/>
    <cellStyle name="Moneda 3 5 2 2 2 3 5" xfId="3817" xr:uid="{FA05B160-F172-45DF-A659-F14E8C82E0AB}"/>
    <cellStyle name="Moneda 3 5 2 2 2 3 5 2" xfId="10441" xr:uid="{C0D4EE21-0D3B-4A8F-B798-D1C42DF64F1F}"/>
    <cellStyle name="Moneda 3 5 2 2 2 3 6" xfId="7129" xr:uid="{9B353C87-8228-460B-B81D-FE2A8FC80716}"/>
    <cellStyle name="Moneda 3 5 2 2 2 4" xfId="781" xr:uid="{D6C38360-2E97-48EB-9F52-237863D643E3}"/>
    <cellStyle name="Moneda 3 5 2 2 2 4 2" xfId="2437" xr:uid="{D9793D49-C57E-4558-B533-74AE53E00659}"/>
    <cellStyle name="Moneda 3 5 2 2 2 4 2 2" xfId="5749" xr:uid="{283A6C97-7E2D-4C29-BF30-8050120EEE9F}"/>
    <cellStyle name="Moneda 3 5 2 2 2 4 2 2 2" xfId="12373" xr:uid="{41C550DE-8DB8-4370-9696-7A808FCE7766}"/>
    <cellStyle name="Moneda 3 5 2 2 2 4 2 3" xfId="9061" xr:uid="{1E8FFF2B-0D58-4955-805E-16EF51C372BA}"/>
    <cellStyle name="Moneda 3 5 2 2 2 4 3" xfId="4093" xr:uid="{B8CEDA1C-0BFD-4DA0-AD1E-63F9B16BFEA7}"/>
    <cellStyle name="Moneda 3 5 2 2 2 4 3 2" xfId="10717" xr:uid="{B02D96C6-5F49-43CF-9842-484AA96E54E8}"/>
    <cellStyle name="Moneda 3 5 2 2 2 4 4" xfId="7405" xr:uid="{CBB48D11-2A83-4036-B5B8-6AB60E925D24}"/>
    <cellStyle name="Moneda 3 5 2 2 2 5" xfId="1333" xr:uid="{854193E7-CB7F-4735-A7A6-BE432ED4AB6F}"/>
    <cellStyle name="Moneda 3 5 2 2 2 5 2" xfId="2989" xr:uid="{39A8B89D-F835-4005-83BE-DB933F238419}"/>
    <cellStyle name="Moneda 3 5 2 2 2 5 2 2" xfId="6301" xr:uid="{367F557F-2F7A-4996-A040-C02CAA198C62}"/>
    <cellStyle name="Moneda 3 5 2 2 2 5 2 2 2" xfId="12925" xr:uid="{07BA7D5B-369A-41B2-8F31-2B9A750F4EA9}"/>
    <cellStyle name="Moneda 3 5 2 2 2 5 2 3" xfId="9613" xr:uid="{191B8AB7-5A72-46BD-8321-C6D197862DA9}"/>
    <cellStyle name="Moneda 3 5 2 2 2 5 3" xfId="4645" xr:uid="{73FE7E36-639D-4556-9AB7-899BAC4E4C27}"/>
    <cellStyle name="Moneda 3 5 2 2 2 5 3 2" xfId="11269" xr:uid="{45A86DC7-DE38-41F3-8DA1-E1D0C1305A99}"/>
    <cellStyle name="Moneda 3 5 2 2 2 5 4" xfId="7957" xr:uid="{495E81BC-842E-4E29-864A-41861CCB21C6}"/>
    <cellStyle name="Moneda 3 5 2 2 2 6" xfId="1885" xr:uid="{1208D4ED-D59E-4A91-956D-BEDE1DC95D79}"/>
    <cellStyle name="Moneda 3 5 2 2 2 6 2" xfId="5197" xr:uid="{A3AD0049-B22C-432D-9D5C-380310D40584}"/>
    <cellStyle name="Moneda 3 5 2 2 2 6 2 2" xfId="11821" xr:uid="{CB26E7D5-4F26-4F3C-A485-9E674AB25206}"/>
    <cellStyle name="Moneda 3 5 2 2 2 6 3" xfId="8509" xr:uid="{52E3D682-D68D-40A6-931A-E6CABB7564BB}"/>
    <cellStyle name="Moneda 3 5 2 2 2 7" xfId="3541" xr:uid="{A5F7158E-CEC9-403A-97F6-597C77AF1FAD}"/>
    <cellStyle name="Moneda 3 5 2 2 2 7 2" xfId="10165" xr:uid="{235D9520-4814-4316-8D49-A08161574883}"/>
    <cellStyle name="Moneda 3 5 2 2 2 8" xfId="6853" xr:uid="{47893781-0B7E-4A67-802C-5D161293C12E}"/>
    <cellStyle name="Moneda 3 5 2 2 3" xfId="298" xr:uid="{924CAC46-294B-4287-9A29-FA818DAFFADF}"/>
    <cellStyle name="Moneda 3 5 2 2 3 2" xfId="574" xr:uid="{EDC0F176-F7F9-4774-B63B-09A03B90B95B}"/>
    <cellStyle name="Moneda 3 5 2 2 3 2 2" xfId="1126" xr:uid="{BDA36014-2BA0-4C2E-9587-C632EACCC2E1}"/>
    <cellStyle name="Moneda 3 5 2 2 3 2 2 2" xfId="2782" xr:uid="{13601453-8E21-473D-B0B0-C77132652CA7}"/>
    <cellStyle name="Moneda 3 5 2 2 3 2 2 2 2" xfId="6094" xr:uid="{0B6D4AB0-1CE3-40EE-8AEC-655C5623FCBA}"/>
    <cellStyle name="Moneda 3 5 2 2 3 2 2 2 2 2" xfId="12718" xr:uid="{52E541E8-3281-477C-AC40-7A54F8619518}"/>
    <cellStyle name="Moneda 3 5 2 2 3 2 2 2 3" xfId="9406" xr:uid="{1B0D96BA-297E-4F42-BAA9-7C89A42BC6FC}"/>
    <cellStyle name="Moneda 3 5 2 2 3 2 2 3" xfId="4438" xr:uid="{83A79ED7-6920-4F20-A169-3C81D23261E8}"/>
    <cellStyle name="Moneda 3 5 2 2 3 2 2 3 2" xfId="11062" xr:uid="{A0D6B166-DA8B-4B45-B003-A67DB207BFF1}"/>
    <cellStyle name="Moneda 3 5 2 2 3 2 2 4" xfId="7750" xr:uid="{729121AF-EEF5-4A4C-8DB2-36A1C9B23206}"/>
    <cellStyle name="Moneda 3 5 2 2 3 2 3" xfId="1678" xr:uid="{A3B551D9-6586-42C5-BA9F-D671932D9742}"/>
    <cellStyle name="Moneda 3 5 2 2 3 2 3 2" xfId="3334" xr:uid="{4CFA7894-0687-487B-88DE-40D36EF2F5AC}"/>
    <cellStyle name="Moneda 3 5 2 2 3 2 3 2 2" xfId="6646" xr:uid="{65C1B362-86CC-4C1C-9F53-F3E286BA9166}"/>
    <cellStyle name="Moneda 3 5 2 2 3 2 3 2 2 2" xfId="13270" xr:uid="{E9E58FEB-CBEA-4E90-B19E-E23790AA9065}"/>
    <cellStyle name="Moneda 3 5 2 2 3 2 3 2 3" xfId="9958" xr:uid="{723F9995-38DF-4DBB-BBE3-9AFEDD4D3DBF}"/>
    <cellStyle name="Moneda 3 5 2 2 3 2 3 3" xfId="4990" xr:uid="{0FBD49BD-B4E8-42F8-B105-8E9D7CA0A67B}"/>
    <cellStyle name="Moneda 3 5 2 2 3 2 3 3 2" xfId="11614" xr:uid="{194D834E-6D69-4EB5-8E00-981258B0C7F4}"/>
    <cellStyle name="Moneda 3 5 2 2 3 2 3 4" xfId="8302" xr:uid="{39A78855-CFC3-4336-8AD6-D738E65DE4BF}"/>
    <cellStyle name="Moneda 3 5 2 2 3 2 4" xfId="2230" xr:uid="{BAA0C3EE-BDC4-410D-A632-C989AFC56E6C}"/>
    <cellStyle name="Moneda 3 5 2 2 3 2 4 2" xfId="5542" xr:uid="{FC798EEC-D7CC-4FCE-B6A4-35474D64AEB9}"/>
    <cellStyle name="Moneda 3 5 2 2 3 2 4 2 2" xfId="12166" xr:uid="{FAACE3CD-612E-409E-AD5D-A8B142163E63}"/>
    <cellStyle name="Moneda 3 5 2 2 3 2 4 3" xfId="8854" xr:uid="{03824588-EEC5-464D-9C05-4B628E7A85BA}"/>
    <cellStyle name="Moneda 3 5 2 2 3 2 5" xfId="3886" xr:uid="{F7C2344B-1372-47DF-B697-C18F8B18D8B9}"/>
    <cellStyle name="Moneda 3 5 2 2 3 2 5 2" xfId="10510" xr:uid="{9F5D31BB-9C7A-4EE6-A93D-80869055D5AA}"/>
    <cellStyle name="Moneda 3 5 2 2 3 2 6" xfId="7198" xr:uid="{2895675F-D425-41B1-BCF0-C5B92AB14A52}"/>
    <cellStyle name="Moneda 3 5 2 2 3 3" xfId="850" xr:uid="{35CEA905-35A4-490F-AA06-F52CCE16DAC7}"/>
    <cellStyle name="Moneda 3 5 2 2 3 3 2" xfId="2506" xr:uid="{58047922-C7B7-4F42-BE31-C3E50BE55C21}"/>
    <cellStyle name="Moneda 3 5 2 2 3 3 2 2" xfId="5818" xr:uid="{6F6E2A17-6DFA-443F-9BB1-8522BCDEA7F0}"/>
    <cellStyle name="Moneda 3 5 2 2 3 3 2 2 2" xfId="12442" xr:uid="{27696A14-330D-4BFE-909C-EC1E98DCA5D1}"/>
    <cellStyle name="Moneda 3 5 2 2 3 3 2 3" xfId="9130" xr:uid="{355944E3-E8CE-4402-8FB3-6E66433D72BA}"/>
    <cellStyle name="Moneda 3 5 2 2 3 3 3" xfId="4162" xr:uid="{7A6E882C-6506-4CD2-8D03-C4D6B4635C2D}"/>
    <cellStyle name="Moneda 3 5 2 2 3 3 3 2" xfId="10786" xr:uid="{E66567F0-479A-4D8C-B755-2ECBC3CF3BD8}"/>
    <cellStyle name="Moneda 3 5 2 2 3 3 4" xfId="7474" xr:uid="{EF9747B8-3826-4B42-A858-3A3FEF1628EB}"/>
    <cellStyle name="Moneda 3 5 2 2 3 4" xfId="1402" xr:uid="{4CB3B088-53B9-4FBF-9159-D527D8994724}"/>
    <cellStyle name="Moneda 3 5 2 2 3 4 2" xfId="3058" xr:uid="{A3C24707-ECB4-4BEF-88DE-198D6790A9A0}"/>
    <cellStyle name="Moneda 3 5 2 2 3 4 2 2" xfId="6370" xr:uid="{6B0CA813-9BCC-4E9A-9636-0E1ABB45B84E}"/>
    <cellStyle name="Moneda 3 5 2 2 3 4 2 2 2" xfId="12994" xr:uid="{A1B7A4BC-8104-4DA5-8FF3-DFFB9CA0A083}"/>
    <cellStyle name="Moneda 3 5 2 2 3 4 2 3" xfId="9682" xr:uid="{9FF6BBAC-46AC-4595-922D-DC29B7C16E20}"/>
    <cellStyle name="Moneda 3 5 2 2 3 4 3" xfId="4714" xr:uid="{E44C760D-402C-478B-91A6-E69FFE12B0FD}"/>
    <cellStyle name="Moneda 3 5 2 2 3 4 3 2" xfId="11338" xr:uid="{3952F2DD-CB0E-46C4-BEB3-74FC85CCF3B5}"/>
    <cellStyle name="Moneda 3 5 2 2 3 4 4" xfId="8026" xr:uid="{8082A843-19D5-4641-B4E2-78313C091C0A}"/>
    <cellStyle name="Moneda 3 5 2 2 3 5" xfId="1954" xr:uid="{A1114241-C348-407D-B397-B9EB5E75C87E}"/>
    <cellStyle name="Moneda 3 5 2 2 3 5 2" xfId="5266" xr:uid="{C4E0EA73-DA33-4BCA-A0DE-24D17DAF9062}"/>
    <cellStyle name="Moneda 3 5 2 2 3 5 2 2" xfId="11890" xr:uid="{434F3336-4012-4DB2-94C3-322223C24911}"/>
    <cellStyle name="Moneda 3 5 2 2 3 5 3" xfId="8578" xr:uid="{08C52B9C-CD63-449B-9819-3FEDAFBFC2FC}"/>
    <cellStyle name="Moneda 3 5 2 2 3 6" xfId="3610" xr:uid="{F8462941-D9E6-4952-82E3-E6FD9415944E}"/>
    <cellStyle name="Moneda 3 5 2 2 3 6 2" xfId="10234" xr:uid="{310CC9B5-7FAD-4852-94F7-FC88688035E2}"/>
    <cellStyle name="Moneda 3 5 2 2 3 7" xfId="6922" xr:uid="{A63670CD-CDB9-4115-9707-D0D3F3A1DDA8}"/>
    <cellStyle name="Moneda 3 5 2 2 4" xfId="436" xr:uid="{E3572389-68DA-4FD2-97A5-CD96E55BFDD0}"/>
    <cellStyle name="Moneda 3 5 2 2 4 2" xfId="988" xr:uid="{509E909D-460A-4B42-88D4-E38EC8329E11}"/>
    <cellStyle name="Moneda 3 5 2 2 4 2 2" xfId="2644" xr:uid="{E74959B3-AA81-4E1D-9C39-0A6E60705959}"/>
    <cellStyle name="Moneda 3 5 2 2 4 2 2 2" xfId="5956" xr:uid="{09FCAEAD-F145-4C29-B2B3-1BD0A185B7EB}"/>
    <cellStyle name="Moneda 3 5 2 2 4 2 2 2 2" xfId="12580" xr:uid="{A8C5A1DD-45B9-4868-BBF1-178EDD7EE5F7}"/>
    <cellStyle name="Moneda 3 5 2 2 4 2 2 3" xfId="9268" xr:uid="{5D16FD88-7FA0-4697-9C96-D079AEB55F57}"/>
    <cellStyle name="Moneda 3 5 2 2 4 2 3" xfId="4300" xr:uid="{05E6FA36-E76D-47E2-94AA-FBFC4AAC33B4}"/>
    <cellStyle name="Moneda 3 5 2 2 4 2 3 2" xfId="10924" xr:uid="{9ACBED9B-40BF-4F90-A14C-76BC578937CE}"/>
    <cellStyle name="Moneda 3 5 2 2 4 2 4" xfId="7612" xr:uid="{418297DB-AD53-46BA-A935-8796667030C5}"/>
    <cellStyle name="Moneda 3 5 2 2 4 3" xfId="1540" xr:uid="{5C89128D-50AC-4B27-B5C8-A7738D28E025}"/>
    <cellStyle name="Moneda 3 5 2 2 4 3 2" xfId="3196" xr:uid="{9AC0AA57-9DFC-483F-9968-1AD7ED881E86}"/>
    <cellStyle name="Moneda 3 5 2 2 4 3 2 2" xfId="6508" xr:uid="{A2F281C3-4B3E-412F-80DF-6F0CA9CAD469}"/>
    <cellStyle name="Moneda 3 5 2 2 4 3 2 2 2" xfId="13132" xr:uid="{3E0E36EB-B9DB-40C0-944E-53D8E2980C98}"/>
    <cellStyle name="Moneda 3 5 2 2 4 3 2 3" xfId="9820" xr:uid="{6ECF0E40-17D8-49D7-84F1-F13577F5548A}"/>
    <cellStyle name="Moneda 3 5 2 2 4 3 3" xfId="4852" xr:uid="{02AB2323-4B6E-4F14-B50D-D192FE742163}"/>
    <cellStyle name="Moneda 3 5 2 2 4 3 3 2" xfId="11476" xr:uid="{6C1BF162-B7E3-473A-8627-542820B3B1F4}"/>
    <cellStyle name="Moneda 3 5 2 2 4 3 4" xfId="8164" xr:uid="{908E92A2-F2BA-4418-B12C-58BCBBF502F2}"/>
    <cellStyle name="Moneda 3 5 2 2 4 4" xfId="2092" xr:uid="{13679BC7-73F5-4BB3-ABE7-9B0CAA39B266}"/>
    <cellStyle name="Moneda 3 5 2 2 4 4 2" xfId="5404" xr:uid="{070606F0-DE2F-4217-B2E8-18716BDB0745}"/>
    <cellStyle name="Moneda 3 5 2 2 4 4 2 2" xfId="12028" xr:uid="{90E69F4C-473E-4459-B18E-31CE2F228D9D}"/>
    <cellStyle name="Moneda 3 5 2 2 4 4 3" xfId="8716" xr:uid="{B7663F95-759B-4EE9-9765-F6C454810140}"/>
    <cellStyle name="Moneda 3 5 2 2 4 5" xfId="3748" xr:uid="{F751816C-BB90-4784-BCC0-6310A1363303}"/>
    <cellStyle name="Moneda 3 5 2 2 4 5 2" xfId="10372" xr:uid="{62E51FC7-2BD7-4505-B840-3A6339F60B78}"/>
    <cellStyle name="Moneda 3 5 2 2 4 6" xfId="7060" xr:uid="{AEE4B418-4186-47E8-9DBD-5AADDE5B62C3}"/>
    <cellStyle name="Moneda 3 5 2 2 5" xfId="712" xr:uid="{77D5630A-6278-4B4E-A9EC-A13483E6324B}"/>
    <cellStyle name="Moneda 3 5 2 2 5 2" xfId="2368" xr:uid="{529D5F55-1414-4C50-ACB7-03D5C0A45C2D}"/>
    <cellStyle name="Moneda 3 5 2 2 5 2 2" xfId="5680" xr:uid="{30B258DF-705C-4B46-BDAB-BA4C828D9710}"/>
    <cellStyle name="Moneda 3 5 2 2 5 2 2 2" xfId="12304" xr:uid="{DBF6D00D-A1E0-4951-B432-BA0A610524E2}"/>
    <cellStyle name="Moneda 3 5 2 2 5 2 3" xfId="8992" xr:uid="{F1BB9AA2-2D27-442D-8963-13B6048498F3}"/>
    <cellStyle name="Moneda 3 5 2 2 5 3" xfId="4024" xr:uid="{56477BE4-76A7-45E1-A478-11298B0E1E17}"/>
    <cellStyle name="Moneda 3 5 2 2 5 3 2" xfId="10648" xr:uid="{ADEDD0BA-BD44-46D9-BCD5-8FEFF047BC05}"/>
    <cellStyle name="Moneda 3 5 2 2 5 4" xfId="7336" xr:uid="{2F4DFAD9-19A0-4C4B-96E0-FA9A49AD8922}"/>
    <cellStyle name="Moneda 3 5 2 2 6" xfId="1264" xr:uid="{63F82E6F-38B2-4DE3-86E4-802D6EA3F048}"/>
    <cellStyle name="Moneda 3 5 2 2 6 2" xfId="2920" xr:uid="{41B30723-9A1B-4ED6-88B2-B1DB8CE466B7}"/>
    <cellStyle name="Moneda 3 5 2 2 6 2 2" xfId="6232" xr:uid="{C88309CD-7D6F-46E1-9592-87A370F79F69}"/>
    <cellStyle name="Moneda 3 5 2 2 6 2 2 2" xfId="12856" xr:uid="{4B8C8150-DEDC-43A7-904C-B25A58F9021E}"/>
    <cellStyle name="Moneda 3 5 2 2 6 2 3" xfId="9544" xr:uid="{374AC832-C93E-4C61-A8FD-40C14C6A0D7B}"/>
    <cellStyle name="Moneda 3 5 2 2 6 3" xfId="4576" xr:uid="{AF2B72A4-FD12-4FA9-AEA8-2B8E3612EF3A}"/>
    <cellStyle name="Moneda 3 5 2 2 6 3 2" xfId="11200" xr:uid="{7A23A526-CBC2-41C9-9A73-5C88F334B176}"/>
    <cellStyle name="Moneda 3 5 2 2 6 4" xfId="7888" xr:uid="{5DF74CFF-7EC7-4035-B9D8-390233513A69}"/>
    <cellStyle name="Moneda 3 5 2 2 7" xfId="1816" xr:uid="{7F77C5D7-BA8C-4660-87E5-C20F87DE3039}"/>
    <cellStyle name="Moneda 3 5 2 2 7 2" xfId="5128" xr:uid="{A18E6069-E04E-425C-8A16-14CDBE133041}"/>
    <cellStyle name="Moneda 3 5 2 2 7 2 2" xfId="11752" xr:uid="{7E0EEE53-AE48-4E91-8566-4028646EC411}"/>
    <cellStyle name="Moneda 3 5 2 2 7 3" xfId="8440" xr:uid="{18957329-E7E3-418D-B8E9-5A6651E08385}"/>
    <cellStyle name="Moneda 3 5 2 2 8" xfId="3472" xr:uid="{3FC7C4D1-62BA-4B36-A667-C100A0F5961D}"/>
    <cellStyle name="Moneda 3 5 2 2 8 2" xfId="10096" xr:uid="{81C6ADC7-038E-4EF7-B76C-5A4C88162A71}"/>
    <cellStyle name="Moneda 3 5 2 2 9" xfId="6784" xr:uid="{372D8979-967D-4601-A0E4-2D80336F0C47}"/>
    <cellStyle name="Moneda 3 5 2 3" xfId="195" xr:uid="{C141874A-B25B-495B-9372-5E6BAAF64548}"/>
    <cellStyle name="Moneda 3 5 2 3 2" xfId="333" xr:uid="{D865E074-DEE8-4973-881F-B74B378CB284}"/>
    <cellStyle name="Moneda 3 5 2 3 2 2" xfId="609" xr:uid="{0C01FA85-5D40-4F99-B122-E7F40BCFD2C1}"/>
    <cellStyle name="Moneda 3 5 2 3 2 2 2" xfId="1161" xr:uid="{31564A5C-E933-476C-A7BD-B1440A72752D}"/>
    <cellStyle name="Moneda 3 5 2 3 2 2 2 2" xfId="2817" xr:uid="{32033A82-A2BB-45B2-8E18-64E57301E232}"/>
    <cellStyle name="Moneda 3 5 2 3 2 2 2 2 2" xfId="6129" xr:uid="{F1559686-07F6-4430-B64F-F1E89ACFCEED}"/>
    <cellStyle name="Moneda 3 5 2 3 2 2 2 2 2 2" xfId="12753" xr:uid="{540A5503-52AF-4F3F-9526-33A2234B3E2C}"/>
    <cellStyle name="Moneda 3 5 2 3 2 2 2 2 3" xfId="9441" xr:uid="{355E7A96-8C88-4961-B7FF-E1F999575EC0}"/>
    <cellStyle name="Moneda 3 5 2 3 2 2 2 3" xfId="4473" xr:uid="{461EC3E5-37BF-4AF2-A234-A78DEBB45BD7}"/>
    <cellStyle name="Moneda 3 5 2 3 2 2 2 3 2" xfId="11097" xr:uid="{6D5E0748-DC24-41E5-A475-84EA4B3DD2C2}"/>
    <cellStyle name="Moneda 3 5 2 3 2 2 2 4" xfId="7785" xr:uid="{E797C6D2-80E6-47FE-96CE-52C77C383A8B}"/>
    <cellStyle name="Moneda 3 5 2 3 2 2 3" xfId="1713" xr:uid="{3C8BBA16-FD94-4F38-8D8E-A26EEFAAD21B}"/>
    <cellStyle name="Moneda 3 5 2 3 2 2 3 2" xfId="3369" xr:uid="{91B86630-5ACA-410A-9452-8A6C98D80B52}"/>
    <cellStyle name="Moneda 3 5 2 3 2 2 3 2 2" xfId="6681" xr:uid="{86B9E4A2-0F01-4E42-A07F-9F34D9AC04DC}"/>
    <cellStyle name="Moneda 3 5 2 3 2 2 3 2 2 2" xfId="13305" xr:uid="{4833960C-57DE-4E91-B40E-FC7CAA0ACB19}"/>
    <cellStyle name="Moneda 3 5 2 3 2 2 3 2 3" xfId="9993" xr:uid="{5B601DA5-F98F-472A-8766-4A5A69F66C75}"/>
    <cellStyle name="Moneda 3 5 2 3 2 2 3 3" xfId="5025" xr:uid="{1F25BD4B-9AAE-4133-B9F2-C707BBA756E3}"/>
    <cellStyle name="Moneda 3 5 2 3 2 2 3 3 2" xfId="11649" xr:uid="{AA7C3B71-EAC5-4185-BF6C-D187A180761C}"/>
    <cellStyle name="Moneda 3 5 2 3 2 2 3 4" xfId="8337" xr:uid="{A4F9C338-66B4-48E5-B424-2BE73FDD587B}"/>
    <cellStyle name="Moneda 3 5 2 3 2 2 4" xfId="2265" xr:uid="{9ADE5F3F-28F8-4471-B782-EB02E0B3CAAA}"/>
    <cellStyle name="Moneda 3 5 2 3 2 2 4 2" xfId="5577" xr:uid="{107405FC-D588-4263-A6A6-F6A3226EC51B}"/>
    <cellStyle name="Moneda 3 5 2 3 2 2 4 2 2" xfId="12201" xr:uid="{D92A04AE-7C29-4626-8823-0B878E31FABA}"/>
    <cellStyle name="Moneda 3 5 2 3 2 2 4 3" xfId="8889" xr:uid="{0B85CF22-9444-4C9C-A579-D2F9E8D8A043}"/>
    <cellStyle name="Moneda 3 5 2 3 2 2 5" xfId="3921" xr:uid="{D8277D43-15D4-4BD5-8F07-C404322CDAF9}"/>
    <cellStyle name="Moneda 3 5 2 3 2 2 5 2" xfId="10545" xr:uid="{4AA028B5-C07E-4365-BFED-052C0DC739DC}"/>
    <cellStyle name="Moneda 3 5 2 3 2 2 6" xfId="7233" xr:uid="{33D0F98A-4C55-4BFD-8051-F5A6A15D6D1D}"/>
    <cellStyle name="Moneda 3 5 2 3 2 3" xfId="885" xr:uid="{16135A9C-4DD5-4D95-B907-0C2E39173519}"/>
    <cellStyle name="Moneda 3 5 2 3 2 3 2" xfId="2541" xr:uid="{D8F53C28-5B76-40C0-9E1B-F860E4642178}"/>
    <cellStyle name="Moneda 3 5 2 3 2 3 2 2" xfId="5853" xr:uid="{EA080157-8196-4673-AAFE-62D8FA7C3984}"/>
    <cellStyle name="Moneda 3 5 2 3 2 3 2 2 2" xfId="12477" xr:uid="{F9951FFB-EAE2-4542-B879-4249491F0B46}"/>
    <cellStyle name="Moneda 3 5 2 3 2 3 2 3" xfId="9165" xr:uid="{163B037C-202F-4E53-9B1B-06A5635DAB9C}"/>
    <cellStyle name="Moneda 3 5 2 3 2 3 3" xfId="4197" xr:uid="{056C2ABB-E5A8-4F7A-8935-A16018E75F64}"/>
    <cellStyle name="Moneda 3 5 2 3 2 3 3 2" xfId="10821" xr:uid="{9380E0BF-5D86-4508-AE00-17BEB1893293}"/>
    <cellStyle name="Moneda 3 5 2 3 2 3 4" xfId="7509" xr:uid="{E5DC3D3B-7CBB-4693-801D-751C66D310FE}"/>
    <cellStyle name="Moneda 3 5 2 3 2 4" xfId="1437" xr:uid="{D87050AF-3FFE-4098-A136-637335BB9D2D}"/>
    <cellStyle name="Moneda 3 5 2 3 2 4 2" xfId="3093" xr:uid="{38FB4364-D31F-4ACE-A4AD-B3B00E758280}"/>
    <cellStyle name="Moneda 3 5 2 3 2 4 2 2" xfId="6405" xr:uid="{98AA1ECF-9BDB-4893-91B0-E5997D3ED29A}"/>
    <cellStyle name="Moneda 3 5 2 3 2 4 2 2 2" xfId="13029" xr:uid="{BB4285D5-A237-401A-9841-840FB9B232F7}"/>
    <cellStyle name="Moneda 3 5 2 3 2 4 2 3" xfId="9717" xr:uid="{4625DD11-EBE6-4C93-9DA2-DAE9AE54259A}"/>
    <cellStyle name="Moneda 3 5 2 3 2 4 3" xfId="4749" xr:uid="{A058DFC2-3254-4B35-B4AA-E346B6A0405E}"/>
    <cellStyle name="Moneda 3 5 2 3 2 4 3 2" xfId="11373" xr:uid="{58A1D463-0FA1-432B-8329-CBF1106843B0}"/>
    <cellStyle name="Moneda 3 5 2 3 2 4 4" xfId="8061" xr:uid="{B083EF70-CB0D-4685-B2D0-CCE863DB9A98}"/>
    <cellStyle name="Moneda 3 5 2 3 2 5" xfId="1989" xr:uid="{D75BB946-5975-4023-B099-19E4DC46F915}"/>
    <cellStyle name="Moneda 3 5 2 3 2 5 2" xfId="5301" xr:uid="{B5E6D585-2660-477F-A63C-FF2CD9544B6C}"/>
    <cellStyle name="Moneda 3 5 2 3 2 5 2 2" xfId="11925" xr:uid="{22032313-1839-46ED-9154-442DB3B954DE}"/>
    <cellStyle name="Moneda 3 5 2 3 2 5 3" xfId="8613" xr:uid="{FE99EF9F-034C-4A9E-BA92-D32836C3EA00}"/>
    <cellStyle name="Moneda 3 5 2 3 2 6" xfId="3645" xr:uid="{2897A131-4EC8-4276-920F-99705D8469C9}"/>
    <cellStyle name="Moneda 3 5 2 3 2 6 2" xfId="10269" xr:uid="{3EA1A786-E01F-45AB-8397-F0581E0AFAD6}"/>
    <cellStyle name="Moneda 3 5 2 3 2 7" xfId="6957" xr:uid="{F7FC0ECF-A58C-4519-AC0D-EB772BCA1AA2}"/>
    <cellStyle name="Moneda 3 5 2 3 3" xfId="471" xr:uid="{29380603-6167-4879-A394-9B4AF62693DC}"/>
    <cellStyle name="Moneda 3 5 2 3 3 2" xfId="1023" xr:uid="{415FB238-0AB6-4F70-B6C1-3CE68FB6C49A}"/>
    <cellStyle name="Moneda 3 5 2 3 3 2 2" xfId="2679" xr:uid="{34F0A071-401B-4F2E-AF52-D6312726D4E2}"/>
    <cellStyle name="Moneda 3 5 2 3 3 2 2 2" xfId="5991" xr:uid="{79B8DAFF-2A84-4020-8E73-81B28CCC1BD6}"/>
    <cellStyle name="Moneda 3 5 2 3 3 2 2 2 2" xfId="12615" xr:uid="{D13EBC2F-597C-4803-9733-9F1D6C00FCF7}"/>
    <cellStyle name="Moneda 3 5 2 3 3 2 2 3" xfId="9303" xr:uid="{4C6F6AFC-4503-4170-8F87-E62E01817612}"/>
    <cellStyle name="Moneda 3 5 2 3 3 2 3" xfId="4335" xr:uid="{69C328E4-D888-4D8F-8B81-A6AE6CCF13BD}"/>
    <cellStyle name="Moneda 3 5 2 3 3 2 3 2" xfId="10959" xr:uid="{2A7A39A3-A4E3-4DD5-945D-090B34F151A3}"/>
    <cellStyle name="Moneda 3 5 2 3 3 2 4" xfId="7647" xr:uid="{5064FE5F-F9BA-42B7-9BD2-F94D25485FCC}"/>
    <cellStyle name="Moneda 3 5 2 3 3 3" xfId="1575" xr:uid="{98EB7413-1590-4C7A-9328-8E627A6C9BD8}"/>
    <cellStyle name="Moneda 3 5 2 3 3 3 2" xfId="3231" xr:uid="{CEF5DDFD-4148-4811-85D3-B39DFD746B83}"/>
    <cellStyle name="Moneda 3 5 2 3 3 3 2 2" xfId="6543" xr:uid="{20959B6E-3689-4670-8F97-88E20CF70B21}"/>
    <cellStyle name="Moneda 3 5 2 3 3 3 2 2 2" xfId="13167" xr:uid="{5B3DF9B2-07BA-4A5C-B008-8F1D532C053B}"/>
    <cellStyle name="Moneda 3 5 2 3 3 3 2 3" xfId="9855" xr:uid="{E2D9FB15-84BD-44BF-AFF2-E6C58EC8B53A}"/>
    <cellStyle name="Moneda 3 5 2 3 3 3 3" xfId="4887" xr:uid="{2038DEB5-08B5-473C-945A-92D818266851}"/>
    <cellStyle name="Moneda 3 5 2 3 3 3 3 2" xfId="11511" xr:uid="{4672872E-25E1-4DAF-839E-B20C8F407C87}"/>
    <cellStyle name="Moneda 3 5 2 3 3 3 4" xfId="8199" xr:uid="{2A5F46CE-9845-41F2-A8FE-2B1A17383BD4}"/>
    <cellStyle name="Moneda 3 5 2 3 3 4" xfId="2127" xr:uid="{24CC1F80-886B-455E-B4A8-181D898752E3}"/>
    <cellStyle name="Moneda 3 5 2 3 3 4 2" xfId="5439" xr:uid="{A2B22BCF-A150-4486-8E8E-F244466251B3}"/>
    <cellStyle name="Moneda 3 5 2 3 3 4 2 2" xfId="12063" xr:uid="{83DF9179-B06C-4C2C-B488-FAC92CB26619}"/>
    <cellStyle name="Moneda 3 5 2 3 3 4 3" xfId="8751" xr:uid="{58BE920B-7EA8-4F88-8BA8-DB4334BEA237}"/>
    <cellStyle name="Moneda 3 5 2 3 3 5" xfId="3783" xr:uid="{5A64E081-231E-4BB3-AC87-C9D823FC6274}"/>
    <cellStyle name="Moneda 3 5 2 3 3 5 2" xfId="10407" xr:uid="{75E989D4-4DBA-4998-9386-2C0A09A2AAC7}"/>
    <cellStyle name="Moneda 3 5 2 3 3 6" xfId="7095" xr:uid="{7EC2F4DC-379C-4428-B92C-CCE742961A99}"/>
    <cellStyle name="Moneda 3 5 2 3 4" xfId="747" xr:uid="{B6F7B389-570C-4B17-B926-8307B0330C34}"/>
    <cellStyle name="Moneda 3 5 2 3 4 2" xfId="2403" xr:uid="{38341F3A-620A-4AFB-B39B-D1314F94BC2A}"/>
    <cellStyle name="Moneda 3 5 2 3 4 2 2" xfId="5715" xr:uid="{FE3DC7C1-0589-47EE-B703-5FA8827E074F}"/>
    <cellStyle name="Moneda 3 5 2 3 4 2 2 2" xfId="12339" xr:uid="{EB5D4A0B-11C8-4450-B93F-F75BB70FAEC4}"/>
    <cellStyle name="Moneda 3 5 2 3 4 2 3" xfId="9027" xr:uid="{8EE0C6E7-2DDC-4F9E-B4C6-AB5E9A652B02}"/>
    <cellStyle name="Moneda 3 5 2 3 4 3" xfId="4059" xr:uid="{7496826A-6EA7-4824-9005-910A9A405FB8}"/>
    <cellStyle name="Moneda 3 5 2 3 4 3 2" xfId="10683" xr:uid="{06A5693D-5A1D-4FA6-A6AD-5D5BE9DCEEAB}"/>
    <cellStyle name="Moneda 3 5 2 3 4 4" xfId="7371" xr:uid="{01F496E3-D50D-4DCA-B176-AADA0463B8FC}"/>
    <cellStyle name="Moneda 3 5 2 3 5" xfId="1299" xr:uid="{3398B3E1-71F1-4A18-A740-F52621F6B0C9}"/>
    <cellStyle name="Moneda 3 5 2 3 5 2" xfId="2955" xr:uid="{FBAA7C5C-235C-4482-99AB-A9187BEFF6A4}"/>
    <cellStyle name="Moneda 3 5 2 3 5 2 2" xfId="6267" xr:uid="{6A78F4B8-20DE-4279-B276-3E9C5B47E746}"/>
    <cellStyle name="Moneda 3 5 2 3 5 2 2 2" xfId="12891" xr:uid="{566B7DB4-7D1A-4394-B80D-EADC85D7303F}"/>
    <cellStyle name="Moneda 3 5 2 3 5 2 3" xfId="9579" xr:uid="{42387B00-01EE-49B8-B026-10787B03A560}"/>
    <cellStyle name="Moneda 3 5 2 3 5 3" xfId="4611" xr:uid="{C9BA637F-533A-4F3E-862A-708A0585CC60}"/>
    <cellStyle name="Moneda 3 5 2 3 5 3 2" xfId="11235" xr:uid="{8759C071-B36E-494F-AE72-F39FE65F57D5}"/>
    <cellStyle name="Moneda 3 5 2 3 5 4" xfId="7923" xr:uid="{AB0EC12A-D96D-4BF4-A1C6-6FC84DEF6614}"/>
    <cellStyle name="Moneda 3 5 2 3 6" xfId="1851" xr:uid="{AFA72292-5D46-4419-833A-7858D7F0F466}"/>
    <cellStyle name="Moneda 3 5 2 3 6 2" xfId="5163" xr:uid="{4C09CE87-80C5-4E96-A6D5-FA79DFDFD391}"/>
    <cellStyle name="Moneda 3 5 2 3 6 2 2" xfId="11787" xr:uid="{A2F63BBA-588E-4EB2-9E8B-024B5057BA58}"/>
    <cellStyle name="Moneda 3 5 2 3 6 3" xfId="8475" xr:uid="{59AC6802-B6E2-4360-9BBD-D7473A5EFD92}"/>
    <cellStyle name="Moneda 3 5 2 3 7" xfId="3507" xr:uid="{47EC360E-0400-48BA-8C35-275EC266D374}"/>
    <cellStyle name="Moneda 3 5 2 3 7 2" xfId="10131" xr:uid="{C4C37800-6706-48FC-A743-10948000DE5D}"/>
    <cellStyle name="Moneda 3 5 2 3 8" xfId="6819" xr:uid="{0E8ADFB1-659C-4D80-9C8B-5292095227C1}"/>
    <cellStyle name="Moneda 3 5 2 4" xfId="264" xr:uid="{91E5C2A8-8E37-4521-B9F6-D8934CB24A9C}"/>
    <cellStyle name="Moneda 3 5 2 4 2" xfId="540" xr:uid="{44C0E513-2E31-47B7-B63B-DC7C7722A7BC}"/>
    <cellStyle name="Moneda 3 5 2 4 2 2" xfId="1092" xr:uid="{71997283-F287-4C6E-ACAB-12A5E4BC2E3D}"/>
    <cellStyle name="Moneda 3 5 2 4 2 2 2" xfId="2748" xr:uid="{E453739C-69F7-43F7-A09A-F35A5ECDC6CB}"/>
    <cellStyle name="Moneda 3 5 2 4 2 2 2 2" xfId="6060" xr:uid="{0CA44A72-FD9A-4C36-A138-802E77382A4F}"/>
    <cellStyle name="Moneda 3 5 2 4 2 2 2 2 2" xfId="12684" xr:uid="{CEFA598E-A132-4D31-9F31-5163287DCC30}"/>
    <cellStyle name="Moneda 3 5 2 4 2 2 2 3" xfId="9372" xr:uid="{62C8EF16-EDE6-4B67-B4AB-51930DAB841A}"/>
    <cellStyle name="Moneda 3 5 2 4 2 2 3" xfId="4404" xr:uid="{E85070F4-653A-4CDC-9F4B-302153B9F957}"/>
    <cellStyle name="Moneda 3 5 2 4 2 2 3 2" xfId="11028" xr:uid="{3C5DBAAE-94F7-432C-9DCF-7617DA1B74FE}"/>
    <cellStyle name="Moneda 3 5 2 4 2 2 4" xfId="7716" xr:uid="{A72DE343-223D-4FD1-BDBF-9BD24A1D6D67}"/>
    <cellStyle name="Moneda 3 5 2 4 2 3" xfId="1644" xr:uid="{E6BBE2CC-A302-4BF2-99ED-20E711384F31}"/>
    <cellStyle name="Moneda 3 5 2 4 2 3 2" xfId="3300" xr:uid="{0A8D4F8E-253A-4CE8-923A-C4A88550B5E5}"/>
    <cellStyle name="Moneda 3 5 2 4 2 3 2 2" xfId="6612" xr:uid="{101F10F4-25FC-4C3E-A002-B9B39AA0C760}"/>
    <cellStyle name="Moneda 3 5 2 4 2 3 2 2 2" xfId="13236" xr:uid="{9AE50574-BC7A-4855-8A83-12E23E26E8E7}"/>
    <cellStyle name="Moneda 3 5 2 4 2 3 2 3" xfId="9924" xr:uid="{F8D6BF5C-7A84-49A3-8D4A-05844FE2ACE3}"/>
    <cellStyle name="Moneda 3 5 2 4 2 3 3" xfId="4956" xr:uid="{6DA2DEB1-D48B-4A94-9024-B00F78AED057}"/>
    <cellStyle name="Moneda 3 5 2 4 2 3 3 2" xfId="11580" xr:uid="{D432ECE0-314D-4F81-A108-4D9EB876F181}"/>
    <cellStyle name="Moneda 3 5 2 4 2 3 4" xfId="8268" xr:uid="{A788E716-F25C-4FC8-85E5-48606ED41C6F}"/>
    <cellStyle name="Moneda 3 5 2 4 2 4" xfId="2196" xr:uid="{7F6A7297-AB88-491A-9C3B-BC3CB5176A6B}"/>
    <cellStyle name="Moneda 3 5 2 4 2 4 2" xfId="5508" xr:uid="{A56F3800-81B6-49DD-9C6A-5E019F75F88E}"/>
    <cellStyle name="Moneda 3 5 2 4 2 4 2 2" xfId="12132" xr:uid="{28DCBFC2-2A31-4FD1-9780-EF8103EF985C}"/>
    <cellStyle name="Moneda 3 5 2 4 2 4 3" xfId="8820" xr:uid="{7FE21F5C-8DC8-448D-87D5-E7D07BC885EF}"/>
    <cellStyle name="Moneda 3 5 2 4 2 5" xfId="3852" xr:uid="{8044D4BD-EC9C-4117-A03F-A68983532E23}"/>
    <cellStyle name="Moneda 3 5 2 4 2 5 2" xfId="10476" xr:uid="{48F871B2-B30A-49D3-B809-C78BD80072CE}"/>
    <cellStyle name="Moneda 3 5 2 4 2 6" xfId="7164" xr:uid="{7EB928C9-FF95-4786-974D-832709424513}"/>
    <cellStyle name="Moneda 3 5 2 4 3" xfId="816" xr:uid="{695B0E5B-1C78-49CF-A0A8-ED7685A71A9E}"/>
    <cellStyle name="Moneda 3 5 2 4 3 2" xfId="2472" xr:uid="{64CF2606-4DF4-4F42-A6E7-AC5027610B30}"/>
    <cellStyle name="Moneda 3 5 2 4 3 2 2" xfId="5784" xr:uid="{F29FEDCE-FA65-4513-A500-12C80E49AFA3}"/>
    <cellStyle name="Moneda 3 5 2 4 3 2 2 2" xfId="12408" xr:uid="{640D2925-9B02-4A19-BB47-D10CE4580BB9}"/>
    <cellStyle name="Moneda 3 5 2 4 3 2 3" xfId="9096" xr:uid="{3CFD5983-C25D-4EC2-919C-C7CCAB30DF7E}"/>
    <cellStyle name="Moneda 3 5 2 4 3 3" xfId="4128" xr:uid="{C2C91A9D-BE29-4F3A-B3FB-2FA10D910E76}"/>
    <cellStyle name="Moneda 3 5 2 4 3 3 2" xfId="10752" xr:uid="{D30486F2-1A8E-4EAD-AC25-11738491B0F3}"/>
    <cellStyle name="Moneda 3 5 2 4 3 4" xfId="7440" xr:uid="{04F08583-1135-4413-B0D4-08E8C0664D2D}"/>
    <cellStyle name="Moneda 3 5 2 4 4" xfId="1368" xr:uid="{4F4A09F4-DD19-4E54-9588-298BBB6C0D97}"/>
    <cellStyle name="Moneda 3 5 2 4 4 2" xfId="3024" xr:uid="{DD4139F0-333C-48AE-91FD-B51D6EC7358C}"/>
    <cellStyle name="Moneda 3 5 2 4 4 2 2" xfId="6336" xr:uid="{A7D3394D-A7F8-43AC-8AB9-614A32BD6AE8}"/>
    <cellStyle name="Moneda 3 5 2 4 4 2 2 2" xfId="12960" xr:uid="{6206867C-690A-46AE-8183-C9D389BDD799}"/>
    <cellStyle name="Moneda 3 5 2 4 4 2 3" xfId="9648" xr:uid="{5CAD5D55-361C-4CC1-93C2-FD940939D292}"/>
    <cellStyle name="Moneda 3 5 2 4 4 3" xfId="4680" xr:uid="{6D78EE30-9DF8-43B1-886B-D8C4292E5401}"/>
    <cellStyle name="Moneda 3 5 2 4 4 3 2" xfId="11304" xr:uid="{3FFCF9E9-3B53-440A-918D-752C33352DF0}"/>
    <cellStyle name="Moneda 3 5 2 4 4 4" xfId="7992" xr:uid="{355D0CEB-77AF-4E20-9989-EF50AC7D4CC1}"/>
    <cellStyle name="Moneda 3 5 2 4 5" xfId="1920" xr:uid="{3142E2DD-8472-4D31-B056-CF244309EAAD}"/>
    <cellStyle name="Moneda 3 5 2 4 5 2" xfId="5232" xr:uid="{1CD1F312-99EB-4228-82FA-FD392796662F}"/>
    <cellStyle name="Moneda 3 5 2 4 5 2 2" xfId="11856" xr:uid="{49B0577A-55C7-4543-BBA0-E641B7E28486}"/>
    <cellStyle name="Moneda 3 5 2 4 5 3" xfId="8544" xr:uid="{AFC925D9-63E9-4594-B368-5C9B86504DC0}"/>
    <cellStyle name="Moneda 3 5 2 4 6" xfId="3576" xr:uid="{849ECEDD-27F8-4171-8F5F-DD0B25212515}"/>
    <cellStyle name="Moneda 3 5 2 4 6 2" xfId="10200" xr:uid="{A17C2AB5-E228-4CB6-BEF1-3918133787A3}"/>
    <cellStyle name="Moneda 3 5 2 4 7" xfId="6888" xr:uid="{8E8CC396-E77C-49CA-BAC1-EF08C277DF78}"/>
    <cellStyle name="Moneda 3 5 2 5" xfId="402" xr:uid="{DDD2DAB9-FBD9-4CD4-B401-A1F371CF6543}"/>
    <cellStyle name="Moneda 3 5 2 5 2" xfId="954" xr:uid="{8450ABD5-53DB-410E-B4A0-DECFE399E060}"/>
    <cellStyle name="Moneda 3 5 2 5 2 2" xfId="2610" xr:uid="{47548C04-B937-4A8A-8584-18416318D609}"/>
    <cellStyle name="Moneda 3 5 2 5 2 2 2" xfId="5922" xr:uid="{ACCEFBFD-F024-4789-B6BF-AE1E3ECA344E}"/>
    <cellStyle name="Moneda 3 5 2 5 2 2 2 2" xfId="12546" xr:uid="{63269956-0279-4B44-B8F6-E54EC8D31D3F}"/>
    <cellStyle name="Moneda 3 5 2 5 2 2 3" xfId="9234" xr:uid="{7284F007-76E7-4CFB-9157-8B311B8060FE}"/>
    <cellStyle name="Moneda 3 5 2 5 2 3" xfId="4266" xr:uid="{8EBAC9ED-AD4F-4E29-8DF0-361C16867C07}"/>
    <cellStyle name="Moneda 3 5 2 5 2 3 2" xfId="10890" xr:uid="{30BCEC7E-E872-4340-A470-5B8E8FFC736C}"/>
    <cellStyle name="Moneda 3 5 2 5 2 4" xfId="7578" xr:uid="{80338CE4-2CD5-46C0-BD8C-2577C055BB15}"/>
    <cellStyle name="Moneda 3 5 2 5 3" xfId="1506" xr:uid="{83F79B8B-1B48-4598-BFC5-323E8606AE58}"/>
    <cellStyle name="Moneda 3 5 2 5 3 2" xfId="3162" xr:uid="{947620FC-0861-491F-A19E-92D1AC6DF44F}"/>
    <cellStyle name="Moneda 3 5 2 5 3 2 2" xfId="6474" xr:uid="{A27E85EB-0EDF-49EB-8302-E5A0D34510B9}"/>
    <cellStyle name="Moneda 3 5 2 5 3 2 2 2" xfId="13098" xr:uid="{656D7F1C-D3C0-4E3B-A620-4FB9CF7EE4CC}"/>
    <cellStyle name="Moneda 3 5 2 5 3 2 3" xfId="9786" xr:uid="{5462E187-88A0-4CA2-869E-F9CA830B8D31}"/>
    <cellStyle name="Moneda 3 5 2 5 3 3" xfId="4818" xr:uid="{29D42DC6-E70E-4363-ACF6-7CF8077333D9}"/>
    <cellStyle name="Moneda 3 5 2 5 3 3 2" xfId="11442" xr:uid="{A33F8666-85F7-4421-93F0-37BD4F915CA4}"/>
    <cellStyle name="Moneda 3 5 2 5 3 4" xfId="8130" xr:uid="{37BD8929-CD3E-4650-BA36-1B0A4DF4E5FA}"/>
    <cellStyle name="Moneda 3 5 2 5 4" xfId="2058" xr:uid="{96AB873D-7247-4FD6-9FE6-5ED348BDF42B}"/>
    <cellStyle name="Moneda 3 5 2 5 4 2" xfId="5370" xr:uid="{80579945-318A-4F85-893E-19225BCB7F3A}"/>
    <cellStyle name="Moneda 3 5 2 5 4 2 2" xfId="11994" xr:uid="{DFC0FBD7-B031-42A6-BE3E-4720B021B217}"/>
    <cellStyle name="Moneda 3 5 2 5 4 3" xfId="8682" xr:uid="{9ABDFC61-2D15-4401-94F2-7E12D8B1D2B4}"/>
    <cellStyle name="Moneda 3 5 2 5 5" xfId="3714" xr:uid="{DF17D853-1237-4BD7-9ACA-FF571FD46B53}"/>
    <cellStyle name="Moneda 3 5 2 5 5 2" xfId="10338" xr:uid="{A67159F0-02F9-4C7E-B13E-CF0FDCA73696}"/>
    <cellStyle name="Moneda 3 5 2 5 6" xfId="7026" xr:uid="{4A45787A-EF50-4167-87DA-113ADE12D729}"/>
    <cellStyle name="Moneda 3 5 2 6" xfId="678" xr:uid="{A247D26F-0605-4F88-9E9E-D30C25AAB84B}"/>
    <cellStyle name="Moneda 3 5 2 6 2" xfId="2334" xr:uid="{AE105BB1-D297-4DFA-B15D-D2D984F30207}"/>
    <cellStyle name="Moneda 3 5 2 6 2 2" xfId="5646" xr:uid="{0244F892-E68A-4CB6-90E4-FDAF5BF350CF}"/>
    <cellStyle name="Moneda 3 5 2 6 2 2 2" xfId="12270" xr:uid="{CAF3454A-0237-46C4-B78F-D4F20F2D448E}"/>
    <cellStyle name="Moneda 3 5 2 6 2 3" xfId="8958" xr:uid="{FFC7B34A-85A0-4DD4-AC65-21028D6EAD6E}"/>
    <cellStyle name="Moneda 3 5 2 6 3" xfId="3990" xr:uid="{6E24205E-AAA8-496E-9B54-20185FB25D7C}"/>
    <cellStyle name="Moneda 3 5 2 6 3 2" xfId="10614" xr:uid="{EE400A56-F8A0-4C6C-9BF9-1A42ADD1C009}"/>
    <cellStyle name="Moneda 3 5 2 6 4" xfId="7302" xr:uid="{5B0196A6-0835-440D-B0BF-6BD666891688}"/>
    <cellStyle name="Moneda 3 5 2 7" xfId="1230" xr:uid="{6446CD43-6E56-462D-90E7-55B55518F06F}"/>
    <cellStyle name="Moneda 3 5 2 7 2" xfId="2886" xr:uid="{E86D5CD8-9144-4669-9503-88B268F333E1}"/>
    <cellStyle name="Moneda 3 5 2 7 2 2" xfId="6198" xr:uid="{D40F208E-96D6-4A42-85BC-D45DEBF553CF}"/>
    <cellStyle name="Moneda 3 5 2 7 2 2 2" xfId="12822" xr:uid="{B6962A22-253C-45A8-9FDC-F23D5573CC39}"/>
    <cellStyle name="Moneda 3 5 2 7 2 3" xfId="9510" xr:uid="{63A79D03-254C-424E-B58B-B474ED484BDA}"/>
    <cellStyle name="Moneda 3 5 2 7 3" xfId="4542" xr:uid="{BC4F38B7-2F5D-467D-9B35-9343E358F47A}"/>
    <cellStyle name="Moneda 3 5 2 7 3 2" xfId="11166" xr:uid="{04221990-C2AA-474D-9179-36A1B7AFF98C}"/>
    <cellStyle name="Moneda 3 5 2 7 4" xfId="7854" xr:uid="{0CB02825-80D7-4296-BEEE-122E16371F56}"/>
    <cellStyle name="Moneda 3 5 2 8" xfId="1782" xr:uid="{3F781DA2-4C6C-4D2D-A13A-8F5231053C5A}"/>
    <cellStyle name="Moneda 3 5 2 8 2" xfId="5094" xr:uid="{6DFCF469-AB0B-4497-832D-C475BD495368}"/>
    <cellStyle name="Moneda 3 5 2 8 2 2" xfId="11718" xr:uid="{3768FA17-B199-4072-ACE4-A94BA6D8BE16}"/>
    <cellStyle name="Moneda 3 5 2 8 3" xfId="8406" xr:uid="{668FEE5F-AECF-4E94-9883-16D8994AF350}"/>
    <cellStyle name="Moneda 3 5 2 9" xfId="3438" xr:uid="{86675B1F-61BB-47DA-A36C-AA83359DF50E}"/>
    <cellStyle name="Moneda 3 5 2 9 2" xfId="10062" xr:uid="{AAC67DC9-3DB0-42CF-87B3-41E304CFE86F}"/>
    <cellStyle name="Moneda 3 5 3" xfId="144" xr:uid="{02DD2E6D-F09C-476A-8472-25B9090D49E4}"/>
    <cellStyle name="Moneda 3 5 3 2" xfId="213" xr:uid="{306C5797-653C-4809-AF9A-2F89572FEBEB}"/>
    <cellStyle name="Moneda 3 5 3 2 2" xfId="351" xr:uid="{F3885A62-75AA-49C9-AC8D-B6206DC09A80}"/>
    <cellStyle name="Moneda 3 5 3 2 2 2" xfId="627" xr:uid="{53A68824-7748-4783-B75E-4C85A4B61C66}"/>
    <cellStyle name="Moneda 3 5 3 2 2 2 2" xfId="1179" xr:uid="{483BEF79-C489-4CD9-BDD0-8B4D9A9C0A64}"/>
    <cellStyle name="Moneda 3 5 3 2 2 2 2 2" xfId="2835" xr:uid="{745322F7-C685-49C0-A40C-2A42A226DEF3}"/>
    <cellStyle name="Moneda 3 5 3 2 2 2 2 2 2" xfId="6147" xr:uid="{92299B22-B665-4B8F-B591-B5588F5063BB}"/>
    <cellStyle name="Moneda 3 5 3 2 2 2 2 2 2 2" xfId="12771" xr:uid="{168D4AFA-5BAF-4B0B-9285-8A642E776BA0}"/>
    <cellStyle name="Moneda 3 5 3 2 2 2 2 2 3" xfId="9459" xr:uid="{C3C09E93-D423-460E-A790-0CBC49B14BF8}"/>
    <cellStyle name="Moneda 3 5 3 2 2 2 2 3" xfId="4491" xr:uid="{0D41F7CF-A3F9-449D-88E2-B2AE7E9F9D33}"/>
    <cellStyle name="Moneda 3 5 3 2 2 2 2 3 2" xfId="11115" xr:uid="{26E0A110-7D14-44E0-B719-70C5CCC8FA32}"/>
    <cellStyle name="Moneda 3 5 3 2 2 2 2 4" xfId="7803" xr:uid="{BEE6F090-E4FC-4ACE-8B47-5E08FDB446C7}"/>
    <cellStyle name="Moneda 3 5 3 2 2 2 3" xfId="1731" xr:uid="{6494E407-A264-4DED-85B2-F5C224F2FA6C}"/>
    <cellStyle name="Moneda 3 5 3 2 2 2 3 2" xfId="3387" xr:uid="{BBDF58AE-928A-46F7-BD7B-560D9ADD718A}"/>
    <cellStyle name="Moneda 3 5 3 2 2 2 3 2 2" xfId="6699" xr:uid="{F17186AB-99D0-44B0-A6FF-02E20890A828}"/>
    <cellStyle name="Moneda 3 5 3 2 2 2 3 2 2 2" xfId="13323" xr:uid="{2355A04C-C554-4C8C-88FC-39143F4E3E15}"/>
    <cellStyle name="Moneda 3 5 3 2 2 2 3 2 3" xfId="10011" xr:uid="{CCA2CFAA-2AF0-43ED-8435-725D5BC2B7F5}"/>
    <cellStyle name="Moneda 3 5 3 2 2 2 3 3" xfId="5043" xr:uid="{91998275-F49A-49F3-9FB8-23046052159C}"/>
    <cellStyle name="Moneda 3 5 3 2 2 2 3 3 2" xfId="11667" xr:uid="{2FDAB386-8F27-4698-AE36-6D36D6DF89D4}"/>
    <cellStyle name="Moneda 3 5 3 2 2 2 3 4" xfId="8355" xr:uid="{49886E5E-DEC8-46C8-8260-963645352C2B}"/>
    <cellStyle name="Moneda 3 5 3 2 2 2 4" xfId="2283" xr:uid="{8D9C27C5-4BAA-4F4D-AD86-98ACC88B1E57}"/>
    <cellStyle name="Moneda 3 5 3 2 2 2 4 2" xfId="5595" xr:uid="{364791E5-7484-4846-93FC-ED0CBF09B1C6}"/>
    <cellStyle name="Moneda 3 5 3 2 2 2 4 2 2" xfId="12219" xr:uid="{0EE9ED73-57C6-4CB3-B93B-25DA256B69EE}"/>
    <cellStyle name="Moneda 3 5 3 2 2 2 4 3" xfId="8907" xr:uid="{B54B575A-6C40-42F4-AE65-3DF02CA70C44}"/>
    <cellStyle name="Moneda 3 5 3 2 2 2 5" xfId="3939" xr:uid="{45819251-52E3-4678-86B9-31CE285CF362}"/>
    <cellStyle name="Moneda 3 5 3 2 2 2 5 2" xfId="10563" xr:uid="{71099245-A478-44DF-8BB9-9C3873FD9ADA}"/>
    <cellStyle name="Moneda 3 5 3 2 2 2 6" xfId="7251" xr:uid="{E259376F-7B8B-4C30-8E68-3482DC2540ED}"/>
    <cellStyle name="Moneda 3 5 3 2 2 3" xfId="903" xr:uid="{331FBE1C-90CA-40FC-B71F-AB595378398B}"/>
    <cellStyle name="Moneda 3 5 3 2 2 3 2" xfId="2559" xr:uid="{1920F7FE-F67A-42D3-B84C-2572AA2B0662}"/>
    <cellStyle name="Moneda 3 5 3 2 2 3 2 2" xfId="5871" xr:uid="{D0F55EC5-7437-4B48-AE13-56D0F4848B79}"/>
    <cellStyle name="Moneda 3 5 3 2 2 3 2 2 2" xfId="12495" xr:uid="{1EADA8BE-EED9-4AE3-9726-55410AB03690}"/>
    <cellStyle name="Moneda 3 5 3 2 2 3 2 3" xfId="9183" xr:uid="{47A5578E-C784-46F9-8D66-78A4DB0306C0}"/>
    <cellStyle name="Moneda 3 5 3 2 2 3 3" xfId="4215" xr:uid="{45D7BC25-4562-42C0-9728-35334BB68830}"/>
    <cellStyle name="Moneda 3 5 3 2 2 3 3 2" xfId="10839" xr:uid="{A720737B-BF6F-494F-A04F-8C624E5D87C5}"/>
    <cellStyle name="Moneda 3 5 3 2 2 3 4" xfId="7527" xr:uid="{31815025-B294-4129-86D4-A645F73C9850}"/>
    <cellStyle name="Moneda 3 5 3 2 2 4" xfId="1455" xr:uid="{1AAC30A3-3779-438F-A637-94D9E03B5347}"/>
    <cellStyle name="Moneda 3 5 3 2 2 4 2" xfId="3111" xr:uid="{1BDEA2EC-4D4A-494B-BCC7-83F04EDFA7D4}"/>
    <cellStyle name="Moneda 3 5 3 2 2 4 2 2" xfId="6423" xr:uid="{B5C466DF-F56C-47E3-BCE2-90EFD4FFA2A3}"/>
    <cellStyle name="Moneda 3 5 3 2 2 4 2 2 2" xfId="13047" xr:uid="{4D1CB868-0CA9-4017-9DE0-9889201A7E80}"/>
    <cellStyle name="Moneda 3 5 3 2 2 4 2 3" xfId="9735" xr:uid="{A4D8F709-B56D-4864-8CC5-6C04124A3AC0}"/>
    <cellStyle name="Moneda 3 5 3 2 2 4 3" xfId="4767" xr:uid="{D7425E52-59C0-43D3-9BF9-88AB230B727D}"/>
    <cellStyle name="Moneda 3 5 3 2 2 4 3 2" xfId="11391" xr:uid="{73742910-B42D-4CC9-8A75-F82087F3B74C}"/>
    <cellStyle name="Moneda 3 5 3 2 2 4 4" xfId="8079" xr:uid="{430747B4-3602-4DFC-80DB-4B9EDEB428AA}"/>
    <cellStyle name="Moneda 3 5 3 2 2 5" xfId="2007" xr:uid="{303E6478-3EDC-4469-B543-5371B82A75D8}"/>
    <cellStyle name="Moneda 3 5 3 2 2 5 2" xfId="5319" xr:uid="{E43FF9B2-436F-49D4-8EB5-7D3B618F8545}"/>
    <cellStyle name="Moneda 3 5 3 2 2 5 2 2" xfId="11943" xr:uid="{5E27E641-523E-48E9-8E16-E436A39B26DD}"/>
    <cellStyle name="Moneda 3 5 3 2 2 5 3" xfId="8631" xr:uid="{374BBEB9-2B54-4EC5-90B4-2BDDF85D78EB}"/>
    <cellStyle name="Moneda 3 5 3 2 2 6" xfId="3663" xr:uid="{DEC40523-E266-48AB-93D0-1742C1E3689D}"/>
    <cellStyle name="Moneda 3 5 3 2 2 6 2" xfId="10287" xr:uid="{173046E9-4465-4301-83ED-560E911C765C}"/>
    <cellStyle name="Moneda 3 5 3 2 2 7" xfId="6975" xr:uid="{CA37E28D-BB6F-4E9E-A314-9BEAFC7D1359}"/>
    <cellStyle name="Moneda 3 5 3 2 3" xfId="489" xr:uid="{AF0B7FD4-0DDC-4E2C-9F29-C150991DFA79}"/>
    <cellStyle name="Moneda 3 5 3 2 3 2" xfId="1041" xr:uid="{901444A3-208B-4395-8C94-9807026B50D1}"/>
    <cellStyle name="Moneda 3 5 3 2 3 2 2" xfId="2697" xr:uid="{65CF18EA-0574-4E1C-BF45-974184107281}"/>
    <cellStyle name="Moneda 3 5 3 2 3 2 2 2" xfId="6009" xr:uid="{C109841F-E067-4A88-9AF8-2E13DD57E228}"/>
    <cellStyle name="Moneda 3 5 3 2 3 2 2 2 2" xfId="12633" xr:uid="{3246F7BD-7A1E-4858-B8E3-B8D3E4767AF0}"/>
    <cellStyle name="Moneda 3 5 3 2 3 2 2 3" xfId="9321" xr:uid="{64954F4B-C3D0-4551-A6D2-2EBE4D451DD2}"/>
    <cellStyle name="Moneda 3 5 3 2 3 2 3" xfId="4353" xr:uid="{80967D21-6523-4415-9DF8-A0FAFF0C2CEE}"/>
    <cellStyle name="Moneda 3 5 3 2 3 2 3 2" xfId="10977" xr:uid="{9E7D01D5-5A69-411E-A4D6-B6051CA69CAC}"/>
    <cellStyle name="Moneda 3 5 3 2 3 2 4" xfId="7665" xr:uid="{3A733239-B567-4D06-8A2A-61965B63647B}"/>
    <cellStyle name="Moneda 3 5 3 2 3 3" xfId="1593" xr:uid="{28DF7165-A026-4748-A859-3DEE5F1BB751}"/>
    <cellStyle name="Moneda 3 5 3 2 3 3 2" xfId="3249" xr:uid="{ADF420FA-22FD-4CE0-ACF2-3909EA7169A2}"/>
    <cellStyle name="Moneda 3 5 3 2 3 3 2 2" xfId="6561" xr:uid="{88092483-43A1-45BE-9C2E-29C4CBF66071}"/>
    <cellStyle name="Moneda 3 5 3 2 3 3 2 2 2" xfId="13185" xr:uid="{6E0515C2-AF33-44C5-9A19-18F0D8736BFD}"/>
    <cellStyle name="Moneda 3 5 3 2 3 3 2 3" xfId="9873" xr:uid="{9CC2876A-AF78-4420-BCF7-0A10153A1A7D}"/>
    <cellStyle name="Moneda 3 5 3 2 3 3 3" xfId="4905" xr:uid="{BCD53B6A-88DC-444F-9F57-73A0A3104D91}"/>
    <cellStyle name="Moneda 3 5 3 2 3 3 3 2" xfId="11529" xr:uid="{37876975-EA32-4557-A828-9453F2CD5F13}"/>
    <cellStyle name="Moneda 3 5 3 2 3 3 4" xfId="8217" xr:uid="{0BB39D37-16A9-466F-A4C2-46CE2960654A}"/>
    <cellStyle name="Moneda 3 5 3 2 3 4" xfId="2145" xr:uid="{CC25DEFF-77FE-4D7B-BFEB-79815A582429}"/>
    <cellStyle name="Moneda 3 5 3 2 3 4 2" xfId="5457" xr:uid="{A90EC3BF-D0E5-4004-AC21-4838022C81F9}"/>
    <cellStyle name="Moneda 3 5 3 2 3 4 2 2" xfId="12081" xr:uid="{972425E2-BAFE-45DB-AB85-5A492920F7EE}"/>
    <cellStyle name="Moneda 3 5 3 2 3 4 3" xfId="8769" xr:uid="{C064A519-08BA-4B96-B008-9EC0EF64618F}"/>
    <cellStyle name="Moneda 3 5 3 2 3 5" xfId="3801" xr:uid="{D700F45D-A34B-4AA9-9DFF-806B9DC11198}"/>
    <cellStyle name="Moneda 3 5 3 2 3 5 2" xfId="10425" xr:uid="{EDA5FECC-C2C2-47A8-BE98-EFBB836BB422}"/>
    <cellStyle name="Moneda 3 5 3 2 3 6" xfId="7113" xr:uid="{1ABC1914-120F-4473-B6F7-FC1CE85BDCB7}"/>
    <cellStyle name="Moneda 3 5 3 2 4" xfId="765" xr:uid="{1291A34E-8B8F-480D-BF31-14F47EC2913F}"/>
    <cellStyle name="Moneda 3 5 3 2 4 2" xfId="2421" xr:uid="{EEF3146D-0197-433E-9E8A-DA61149773E1}"/>
    <cellStyle name="Moneda 3 5 3 2 4 2 2" xfId="5733" xr:uid="{4747097C-8B32-4FCD-8B74-1544FEAE8EB1}"/>
    <cellStyle name="Moneda 3 5 3 2 4 2 2 2" xfId="12357" xr:uid="{6F20BE99-4D76-4661-9A80-1757D149CE73}"/>
    <cellStyle name="Moneda 3 5 3 2 4 2 3" xfId="9045" xr:uid="{3164AEBC-3C88-4FCE-81C7-B9DB332A29A5}"/>
    <cellStyle name="Moneda 3 5 3 2 4 3" xfId="4077" xr:uid="{47B4C5AC-5793-4CDB-9AE1-C06C45327B0E}"/>
    <cellStyle name="Moneda 3 5 3 2 4 3 2" xfId="10701" xr:uid="{65987B3B-8E0B-4957-A3EC-5870BD7C805E}"/>
    <cellStyle name="Moneda 3 5 3 2 4 4" xfId="7389" xr:uid="{9CBDC6B0-3B2F-474A-B469-CBE081AEBDAD}"/>
    <cellStyle name="Moneda 3 5 3 2 5" xfId="1317" xr:uid="{6938F3ED-FA91-4BC5-977A-919F593CD296}"/>
    <cellStyle name="Moneda 3 5 3 2 5 2" xfId="2973" xr:uid="{815DE1F4-8E20-4D83-8587-48DAE32DCC5E}"/>
    <cellStyle name="Moneda 3 5 3 2 5 2 2" xfId="6285" xr:uid="{41D13D0D-30B1-47E1-B19B-D8F120577302}"/>
    <cellStyle name="Moneda 3 5 3 2 5 2 2 2" xfId="12909" xr:uid="{458D877B-50DB-445B-9AFE-8622C1A22C13}"/>
    <cellStyle name="Moneda 3 5 3 2 5 2 3" xfId="9597" xr:uid="{51E5ED81-B5E2-4F7C-8CB0-69B879902776}"/>
    <cellStyle name="Moneda 3 5 3 2 5 3" xfId="4629" xr:uid="{E9268824-9509-4941-B9D7-5C51811CC2BD}"/>
    <cellStyle name="Moneda 3 5 3 2 5 3 2" xfId="11253" xr:uid="{DB61A560-49CD-42E3-88E1-CC8F69F8E387}"/>
    <cellStyle name="Moneda 3 5 3 2 5 4" xfId="7941" xr:uid="{378373C6-70E5-4E1D-9114-4A64FFBDF46F}"/>
    <cellStyle name="Moneda 3 5 3 2 6" xfId="1869" xr:uid="{231FE3E2-8CA2-4B30-B1BE-4C2C3F8F6961}"/>
    <cellStyle name="Moneda 3 5 3 2 6 2" xfId="5181" xr:uid="{F106FA43-B1DB-4A49-A9AC-154F62A80295}"/>
    <cellStyle name="Moneda 3 5 3 2 6 2 2" xfId="11805" xr:uid="{D8ABA557-4027-4305-B8F6-E87D58BABC18}"/>
    <cellStyle name="Moneda 3 5 3 2 6 3" xfId="8493" xr:uid="{31CD0C36-9312-44C0-89C5-7F085F7C1D86}"/>
    <cellStyle name="Moneda 3 5 3 2 7" xfId="3525" xr:uid="{A5E23481-968D-4E8A-9E20-69F80693E705}"/>
    <cellStyle name="Moneda 3 5 3 2 7 2" xfId="10149" xr:uid="{6AA34289-CABB-4A63-8BF5-40F1CBBCCE60}"/>
    <cellStyle name="Moneda 3 5 3 2 8" xfId="6837" xr:uid="{E32BA698-ADD3-41CD-84A7-494C07FB9A48}"/>
    <cellStyle name="Moneda 3 5 3 3" xfId="282" xr:uid="{3C746D30-0BE7-460A-B98F-A2ABF72F083D}"/>
    <cellStyle name="Moneda 3 5 3 3 2" xfId="558" xr:uid="{C2456E4B-E69D-4345-B7A0-130A51F27F7C}"/>
    <cellStyle name="Moneda 3 5 3 3 2 2" xfId="1110" xr:uid="{39D67DD1-6C4E-4D67-A2E6-95079C24F83F}"/>
    <cellStyle name="Moneda 3 5 3 3 2 2 2" xfId="2766" xr:uid="{63F97C59-FE86-4977-9BCF-FB03D5BA9FFF}"/>
    <cellStyle name="Moneda 3 5 3 3 2 2 2 2" xfId="6078" xr:uid="{F8BBA23D-58AC-48B1-BB82-668FD078EF12}"/>
    <cellStyle name="Moneda 3 5 3 3 2 2 2 2 2" xfId="12702" xr:uid="{9AFA5C9A-97EB-4B11-893B-9D7752151120}"/>
    <cellStyle name="Moneda 3 5 3 3 2 2 2 3" xfId="9390" xr:uid="{E2F39571-FFF7-4BD4-9D91-2FF627533D5F}"/>
    <cellStyle name="Moneda 3 5 3 3 2 2 3" xfId="4422" xr:uid="{E201B81F-23A5-4B64-8804-A5584C4D0B73}"/>
    <cellStyle name="Moneda 3 5 3 3 2 2 3 2" xfId="11046" xr:uid="{7E542347-26DE-45BE-A174-CEC71459A9AA}"/>
    <cellStyle name="Moneda 3 5 3 3 2 2 4" xfId="7734" xr:uid="{F1B86E58-813A-4597-9B39-9CBC3B169B53}"/>
    <cellStyle name="Moneda 3 5 3 3 2 3" xfId="1662" xr:uid="{121B97CE-F571-447F-9EBC-0F8EE74DB595}"/>
    <cellStyle name="Moneda 3 5 3 3 2 3 2" xfId="3318" xr:uid="{3CA78A2A-098E-413F-AFF8-390C51655082}"/>
    <cellStyle name="Moneda 3 5 3 3 2 3 2 2" xfId="6630" xr:uid="{5205BE3A-C886-488A-BEE6-48EF5700617B}"/>
    <cellStyle name="Moneda 3 5 3 3 2 3 2 2 2" xfId="13254" xr:uid="{FF1598D8-6C04-435E-8158-8D613EC56A53}"/>
    <cellStyle name="Moneda 3 5 3 3 2 3 2 3" xfId="9942" xr:uid="{26D690A0-1F76-4681-84E4-0F2E2A9B0747}"/>
    <cellStyle name="Moneda 3 5 3 3 2 3 3" xfId="4974" xr:uid="{BDD83645-743E-4287-B4FE-B12C86CAD9BF}"/>
    <cellStyle name="Moneda 3 5 3 3 2 3 3 2" xfId="11598" xr:uid="{56F1D946-B592-4CE9-A1C7-A10021DED146}"/>
    <cellStyle name="Moneda 3 5 3 3 2 3 4" xfId="8286" xr:uid="{D9F8CE44-3F41-492C-B47E-0B56A40EE124}"/>
    <cellStyle name="Moneda 3 5 3 3 2 4" xfId="2214" xr:uid="{CDAAC6B8-1023-4366-B366-37CA7364A4FB}"/>
    <cellStyle name="Moneda 3 5 3 3 2 4 2" xfId="5526" xr:uid="{8BBFAE18-4000-468C-8588-82ADA6ECD85C}"/>
    <cellStyle name="Moneda 3 5 3 3 2 4 2 2" xfId="12150" xr:uid="{160CC405-41F6-4C9F-9514-67E5386E7314}"/>
    <cellStyle name="Moneda 3 5 3 3 2 4 3" xfId="8838" xr:uid="{EED71738-6C07-49A1-B4E5-8F9176822F28}"/>
    <cellStyle name="Moneda 3 5 3 3 2 5" xfId="3870" xr:uid="{F7F03705-9E0B-4AE5-81F8-7506CC1687D8}"/>
    <cellStyle name="Moneda 3 5 3 3 2 5 2" xfId="10494" xr:uid="{82B51FD2-0E3A-456A-A584-C010F88F1FAF}"/>
    <cellStyle name="Moneda 3 5 3 3 2 6" xfId="7182" xr:uid="{C945BE42-AF20-4454-9460-3258B3A17F6A}"/>
    <cellStyle name="Moneda 3 5 3 3 3" xfId="834" xr:uid="{3A89686F-8C06-41A8-875F-795815B68B42}"/>
    <cellStyle name="Moneda 3 5 3 3 3 2" xfId="2490" xr:uid="{01CAF13D-E774-42A7-9704-EFFB6FAF32CD}"/>
    <cellStyle name="Moneda 3 5 3 3 3 2 2" xfId="5802" xr:uid="{34E10EC8-D894-4123-8EFA-0113E74AC1BB}"/>
    <cellStyle name="Moneda 3 5 3 3 3 2 2 2" xfId="12426" xr:uid="{F01CE1CC-6ABC-4501-AD34-7C407187EC67}"/>
    <cellStyle name="Moneda 3 5 3 3 3 2 3" xfId="9114" xr:uid="{467E4E32-CF71-4D1E-9640-AAC0A4EE81EA}"/>
    <cellStyle name="Moneda 3 5 3 3 3 3" xfId="4146" xr:uid="{8E70C623-6432-4319-A04A-14397711E7F3}"/>
    <cellStyle name="Moneda 3 5 3 3 3 3 2" xfId="10770" xr:uid="{C8D9DD11-B27A-45A4-B15A-278407060119}"/>
    <cellStyle name="Moneda 3 5 3 3 3 4" xfId="7458" xr:uid="{96C35840-24CC-455F-876C-3BAED8D81C3D}"/>
    <cellStyle name="Moneda 3 5 3 3 4" xfId="1386" xr:uid="{662438D3-EA25-4178-877A-974BD3D57EE1}"/>
    <cellStyle name="Moneda 3 5 3 3 4 2" xfId="3042" xr:uid="{E8C9204F-9B79-4DF1-8686-159E72E8C5DA}"/>
    <cellStyle name="Moneda 3 5 3 3 4 2 2" xfId="6354" xr:uid="{F4B09227-DFFE-4D67-903F-5DC01099B82D}"/>
    <cellStyle name="Moneda 3 5 3 3 4 2 2 2" xfId="12978" xr:uid="{7A74BFC1-13E6-4E8B-B9D2-6533A63B1C36}"/>
    <cellStyle name="Moneda 3 5 3 3 4 2 3" xfId="9666" xr:uid="{19996578-6D88-4486-8267-926166631269}"/>
    <cellStyle name="Moneda 3 5 3 3 4 3" xfId="4698" xr:uid="{08962B10-8C92-48E6-8786-644C907DF995}"/>
    <cellStyle name="Moneda 3 5 3 3 4 3 2" xfId="11322" xr:uid="{89D61E89-AD7F-46CE-A6E8-50B5A4B78D03}"/>
    <cellStyle name="Moneda 3 5 3 3 4 4" xfId="8010" xr:uid="{E985A3EF-984A-470A-8F04-5A1550E3B30C}"/>
    <cellStyle name="Moneda 3 5 3 3 5" xfId="1938" xr:uid="{165A6F63-48BA-4BEA-8EA5-D3B6C9AE2092}"/>
    <cellStyle name="Moneda 3 5 3 3 5 2" xfId="5250" xr:uid="{AAA4FB6E-F14A-45D2-9D14-C69D1AB4B5F9}"/>
    <cellStyle name="Moneda 3 5 3 3 5 2 2" xfId="11874" xr:uid="{972E55AF-CFCA-4D4F-8E47-0A244938013E}"/>
    <cellStyle name="Moneda 3 5 3 3 5 3" xfId="8562" xr:uid="{D4C8699D-9146-4D97-9A16-D083347167EB}"/>
    <cellStyle name="Moneda 3 5 3 3 6" xfId="3594" xr:uid="{B72940A4-1CDE-47D5-85B9-D580E30505E3}"/>
    <cellStyle name="Moneda 3 5 3 3 6 2" xfId="10218" xr:uid="{A8F14DAE-9449-4E59-9E0E-32D13B7A3C46}"/>
    <cellStyle name="Moneda 3 5 3 3 7" xfId="6906" xr:uid="{4662ED9E-F507-4672-B2DF-9862526759B8}"/>
    <cellStyle name="Moneda 3 5 3 4" xfId="420" xr:uid="{E62CBAFE-19C0-4DD1-9725-1625DE632DFF}"/>
    <cellStyle name="Moneda 3 5 3 4 2" xfId="972" xr:uid="{2BD52964-5D2C-4488-9C5B-9A2A47D39105}"/>
    <cellStyle name="Moneda 3 5 3 4 2 2" xfId="2628" xr:uid="{786805A8-46C5-4334-ADF7-2B872D472DB7}"/>
    <cellStyle name="Moneda 3 5 3 4 2 2 2" xfId="5940" xr:uid="{24462965-DED6-4FB5-B753-A26CF3326D84}"/>
    <cellStyle name="Moneda 3 5 3 4 2 2 2 2" xfId="12564" xr:uid="{D9B44087-0BB3-4952-8DB0-73DB15CD49CC}"/>
    <cellStyle name="Moneda 3 5 3 4 2 2 3" xfId="9252" xr:uid="{759AE6EA-4E7F-42CD-9A71-3770A6FD034D}"/>
    <cellStyle name="Moneda 3 5 3 4 2 3" xfId="4284" xr:uid="{5BD019E5-E3D6-4701-B27F-0B2813DABC43}"/>
    <cellStyle name="Moneda 3 5 3 4 2 3 2" xfId="10908" xr:uid="{EF34332D-C5B4-460A-BE3D-4A78309E3C39}"/>
    <cellStyle name="Moneda 3 5 3 4 2 4" xfId="7596" xr:uid="{B1B7EC77-EA98-4218-884E-539A8EF8151B}"/>
    <cellStyle name="Moneda 3 5 3 4 3" xfId="1524" xr:uid="{31D92A85-4E13-4355-9767-D838FCD5A090}"/>
    <cellStyle name="Moneda 3 5 3 4 3 2" xfId="3180" xr:uid="{E2F00023-45C1-49F5-A05A-4B1A063CB390}"/>
    <cellStyle name="Moneda 3 5 3 4 3 2 2" xfId="6492" xr:uid="{E1FD6E3E-0F18-4BFF-B2DD-601F65A38A69}"/>
    <cellStyle name="Moneda 3 5 3 4 3 2 2 2" xfId="13116" xr:uid="{220A4994-D9EC-4EA7-B8B3-90843295EE52}"/>
    <cellStyle name="Moneda 3 5 3 4 3 2 3" xfId="9804" xr:uid="{8FDE927A-4C2C-4A4E-98EB-F756F5C31493}"/>
    <cellStyle name="Moneda 3 5 3 4 3 3" xfId="4836" xr:uid="{5200F4A7-A0FF-4B38-BAB8-B7A8333A704F}"/>
    <cellStyle name="Moneda 3 5 3 4 3 3 2" xfId="11460" xr:uid="{81440D60-1F61-47EC-B7D3-B6C85DD2948C}"/>
    <cellStyle name="Moneda 3 5 3 4 3 4" xfId="8148" xr:uid="{81EBE49B-0F46-487A-9764-968DA77A34DB}"/>
    <cellStyle name="Moneda 3 5 3 4 4" xfId="2076" xr:uid="{CFD7ED77-E509-499D-8490-F8131DC750CA}"/>
    <cellStyle name="Moneda 3 5 3 4 4 2" xfId="5388" xr:uid="{324846BE-90F1-4B63-8B65-B85C8C7A29E7}"/>
    <cellStyle name="Moneda 3 5 3 4 4 2 2" xfId="12012" xr:uid="{E784C213-8136-4D12-9B66-E7775C3CF460}"/>
    <cellStyle name="Moneda 3 5 3 4 4 3" xfId="8700" xr:uid="{D8765731-E129-4761-87AD-D4D5EB9CE445}"/>
    <cellStyle name="Moneda 3 5 3 4 5" xfId="3732" xr:uid="{19AFEF26-622E-47ED-83B3-07320881B250}"/>
    <cellStyle name="Moneda 3 5 3 4 5 2" xfId="10356" xr:uid="{9B687F80-614A-46A3-AFA9-BFD56FE3324D}"/>
    <cellStyle name="Moneda 3 5 3 4 6" xfId="7044" xr:uid="{6C661DFD-977E-4990-BAA8-B15BE2C90F4A}"/>
    <cellStyle name="Moneda 3 5 3 5" xfId="696" xr:uid="{17E5FCF4-6795-4CA3-B13B-066879FC7670}"/>
    <cellStyle name="Moneda 3 5 3 5 2" xfId="2352" xr:uid="{CA518F91-958B-476A-98C3-269FBBC020D0}"/>
    <cellStyle name="Moneda 3 5 3 5 2 2" xfId="5664" xr:uid="{B2112E6A-4692-45F4-B8C3-C8DF6530996A}"/>
    <cellStyle name="Moneda 3 5 3 5 2 2 2" xfId="12288" xr:uid="{74BA6A52-F76F-48BF-8D04-608B0FAA6A60}"/>
    <cellStyle name="Moneda 3 5 3 5 2 3" xfId="8976" xr:uid="{16E2E5EC-05E8-4F21-AA04-7358D1CCDC7A}"/>
    <cellStyle name="Moneda 3 5 3 5 3" xfId="4008" xr:uid="{D80A3960-89AF-4CBA-80D6-5F45437B08F6}"/>
    <cellStyle name="Moneda 3 5 3 5 3 2" xfId="10632" xr:uid="{C4F0871A-182A-475D-8B85-2A64D782BFEB}"/>
    <cellStyle name="Moneda 3 5 3 5 4" xfId="7320" xr:uid="{5443BB7C-A905-4B66-B793-A7757631DABA}"/>
    <cellStyle name="Moneda 3 5 3 6" xfId="1248" xr:uid="{BF60EC08-B9E7-473E-AFE6-198914D7E4E6}"/>
    <cellStyle name="Moneda 3 5 3 6 2" xfId="2904" xr:uid="{453ADC26-B9C2-4B6C-ACEB-48C76E1F2236}"/>
    <cellStyle name="Moneda 3 5 3 6 2 2" xfId="6216" xr:uid="{C8E202CF-180B-498E-AD8A-91023AB2E908}"/>
    <cellStyle name="Moneda 3 5 3 6 2 2 2" xfId="12840" xr:uid="{93CBFDC7-29E9-449B-9F70-D54B07D1C4AC}"/>
    <cellStyle name="Moneda 3 5 3 6 2 3" xfId="9528" xr:uid="{A42CAED9-43B1-4BB5-A08E-45667147F9E8}"/>
    <cellStyle name="Moneda 3 5 3 6 3" xfId="4560" xr:uid="{3BA05487-FFD6-48D3-8E73-17DFE6360CEA}"/>
    <cellStyle name="Moneda 3 5 3 6 3 2" xfId="11184" xr:uid="{4F734667-A33B-4F16-A116-FA9AAB7B9F26}"/>
    <cellStyle name="Moneda 3 5 3 6 4" xfId="7872" xr:uid="{32BD0215-105E-4A32-8282-46E4B31E68E4}"/>
    <cellStyle name="Moneda 3 5 3 7" xfId="1800" xr:uid="{D6A0F6B8-ABF5-4418-8F6C-66C511DDC74C}"/>
    <cellStyle name="Moneda 3 5 3 7 2" xfId="5112" xr:uid="{9F38342A-7C4E-4325-B874-0F6976517724}"/>
    <cellStyle name="Moneda 3 5 3 7 2 2" xfId="11736" xr:uid="{81C7D514-2F4F-4E70-AE10-613788622F7A}"/>
    <cellStyle name="Moneda 3 5 3 7 3" xfId="8424" xr:uid="{1669B63A-537C-4AA5-9D8B-2006D5A990EB}"/>
    <cellStyle name="Moneda 3 5 3 8" xfId="3456" xr:uid="{E2279743-C9BE-48C4-9FF7-80F63EBA46CA}"/>
    <cellStyle name="Moneda 3 5 3 8 2" xfId="10080" xr:uid="{CD74AF2A-8EC4-4B31-8CB4-BF01B03E739B}"/>
    <cellStyle name="Moneda 3 5 3 9" xfId="6768" xr:uid="{CC9BCC72-D192-437F-8B2B-81469AE540C1}"/>
    <cellStyle name="Moneda 3 5 4" xfId="179" xr:uid="{71C45C7B-66FD-4C62-BC6F-8592A5217181}"/>
    <cellStyle name="Moneda 3 5 4 2" xfId="317" xr:uid="{B4F971AE-77A8-435B-A0A4-AFD9E24805DC}"/>
    <cellStyle name="Moneda 3 5 4 2 2" xfId="593" xr:uid="{2257D23A-FCC7-4C5C-8E75-8BAC58A9B5C1}"/>
    <cellStyle name="Moneda 3 5 4 2 2 2" xfId="1145" xr:uid="{BC9B42D7-9527-4D01-BD80-9E65C89149BA}"/>
    <cellStyle name="Moneda 3 5 4 2 2 2 2" xfId="2801" xr:uid="{7E4CBB24-4538-4F49-96FD-330EEC3C4869}"/>
    <cellStyle name="Moneda 3 5 4 2 2 2 2 2" xfId="6113" xr:uid="{7A4D27C3-9CE8-42B6-B90E-C68647C8EB48}"/>
    <cellStyle name="Moneda 3 5 4 2 2 2 2 2 2" xfId="12737" xr:uid="{732541C8-0D2E-4B95-8346-3139EA75992A}"/>
    <cellStyle name="Moneda 3 5 4 2 2 2 2 3" xfId="9425" xr:uid="{7CD9B9F8-1001-4088-8C9A-6186A332F4B3}"/>
    <cellStyle name="Moneda 3 5 4 2 2 2 3" xfId="4457" xr:uid="{2E0DDA03-5128-4ECF-9312-F988978A3133}"/>
    <cellStyle name="Moneda 3 5 4 2 2 2 3 2" xfId="11081" xr:uid="{4E715F71-C81C-4869-8548-23072C1AFD84}"/>
    <cellStyle name="Moneda 3 5 4 2 2 2 4" xfId="7769" xr:uid="{E66740E0-4743-4300-B2D2-DF7FA635B036}"/>
    <cellStyle name="Moneda 3 5 4 2 2 3" xfId="1697" xr:uid="{9A62BB72-3CD6-47BD-B52C-C5E3649C902D}"/>
    <cellStyle name="Moneda 3 5 4 2 2 3 2" xfId="3353" xr:uid="{C70F27BD-A41E-44CE-A6B0-F87ECA4F9359}"/>
    <cellStyle name="Moneda 3 5 4 2 2 3 2 2" xfId="6665" xr:uid="{3C97441C-7479-42E9-99B8-038E2792AD84}"/>
    <cellStyle name="Moneda 3 5 4 2 2 3 2 2 2" xfId="13289" xr:uid="{E5829C1E-5190-4B87-9F6C-16A3F09A0124}"/>
    <cellStyle name="Moneda 3 5 4 2 2 3 2 3" xfId="9977" xr:uid="{07ADCF8E-5EE7-4CCA-8B32-ED07A1B98571}"/>
    <cellStyle name="Moneda 3 5 4 2 2 3 3" xfId="5009" xr:uid="{7113508D-90C1-40DD-9EC5-F7CB63064174}"/>
    <cellStyle name="Moneda 3 5 4 2 2 3 3 2" xfId="11633" xr:uid="{EBE1442F-76AC-4B64-AE7A-8161B1D21B79}"/>
    <cellStyle name="Moneda 3 5 4 2 2 3 4" xfId="8321" xr:uid="{69DABCD5-BCE9-406F-8803-2C571FAD748F}"/>
    <cellStyle name="Moneda 3 5 4 2 2 4" xfId="2249" xr:uid="{3F157DB4-6803-4517-9268-7C2EA535F985}"/>
    <cellStyle name="Moneda 3 5 4 2 2 4 2" xfId="5561" xr:uid="{FC16D766-85A2-4504-89EC-3B93CD4D7567}"/>
    <cellStyle name="Moneda 3 5 4 2 2 4 2 2" xfId="12185" xr:uid="{6F92F833-7C4B-43DB-AA39-1B6F74E42073}"/>
    <cellStyle name="Moneda 3 5 4 2 2 4 3" xfId="8873" xr:uid="{EA457161-07FD-428A-9700-2CBCD35E309F}"/>
    <cellStyle name="Moneda 3 5 4 2 2 5" xfId="3905" xr:uid="{521339DE-A5E2-487F-84B9-E50B9BFA2233}"/>
    <cellStyle name="Moneda 3 5 4 2 2 5 2" xfId="10529" xr:uid="{709ABDE5-0874-4865-9CD0-F6F064AB0606}"/>
    <cellStyle name="Moneda 3 5 4 2 2 6" xfId="7217" xr:uid="{59D2F134-82A1-4757-80A0-FFE1955FD230}"/>
    <cellStyle name="Moneda 3 5 4 2 3" xfId="869" xr:uid="{C87E8F92-A9A8-4322-9FBB-6E320830C9EE}"/>
    <cellStyle name="Moneda 3 5 4 2 3 2" xfId="2525" xr:uid="{26958854-E6B5-412A-BEA0-4D61F80BF948}"/>
    <cellStyle name="Moneda 3 5 4 2 3 2 2" xfId="5837" xr:uid="{E4A30781-FD07-42E5-9FBD-6AFD546A4C7A}"/>
    <cellStyle name="Moneda 3 5 4 2 3 2 2 2" xfId="12461" xr:uid="{58458A2D-5B8C-481E-B886-B68BCB0887C2}"/>
    <cellStyle name="Moneda 3 5 4 2 3 2 3" xfId="9149" xr:uid="{C77ACC93-83EC-4669-9BCF-FE93864B47D3}"/>
    <cellStyle name="Moneda 3 5 4 2 3 3" xfId="4181" xr:uid="{792702B3-226C-4A4E-9BBD-11A8D36027E6}"/>
    <cellStyle name="Moneda 3 5 4 2 3 3 2" xfId="10805" xr:uid="{4ACBCB12-B75E-4452-9F1B-65FD89131749}"/>
    <cellStyle name="Moneda 3 5 4 2 3 4" xfId="7493" xr:uid="{AF250A0B-B0AA-4F19-900E-96291DDB0F38}"/>
    <cellStyle name="Moneda 3 5 4 2 4" xfId="1421" xr:uid="{336673E2-F46F-4102-A2E7-66E067FE50B4}"/>
    <cellStyle name="Moneda 3 5 4 2 4 2" xfId="3077" xr:uid="{9C547F0F-6978-4F6B-B3ED-5AEE6B6EBB43}"/>
    <cellStyle name="Moneda 3 5 4 2 4 2 2" xfId="6389" xr:uid="{84B7C6C9-AEE5-4160-8463-0B0AE577D503}"/>
    <cellStyle name="Moneda 3 5 4 2 4 2 2 2" xfId="13013" xr:uid="{F55FD184-803B-4062-ADAB-2980C4B52FAC}"/>
    <cellStyle name="Moneda 3 5 4 2 4 2 3" xfId="9701" xr:uid="{B95603D5-4F13-4C91-9D74-6B483B69A88F}"/>
    <cellStyle name="Moneda 3 5 4 2 4 3" xfId="4733" xr:uid="{2452D21B-7B39-4FCA-A79B-165DA249F6A9}"/>
    <cellStyle name="Moneda 3 5 4 2 4 3 2" xfId="11357" xr:uid="{F01B5960-C0FB-4D98-A1FA-2B6844138706}"/>
    <cellStyle name="Moneda 3 5 4 2 4 4" xfId="8045" xr:uid="{65DF7F76-2E48-41C1-B982-C6C32BD1B2DA}"/>
    <cellStyle name="Moneda 3 5 4 2 5" xfId="1973" xr:uid="{1F9DAB66-5224-4A40-A3C6-19F3DB21EA6D}"/>
    <cellStyle name="Moneda 3 5 4 2 5 2" xfId="5285" xr:uid="{47CD203A-9FB2-488F-AD5B-69477C4C5F52}"/>
    <cellStyle name="Moneda 3 5 4 2 5 2 2" xfId="11909" xr:uid="{E1765EE5-B4CC-41F1-8053-DBC12590470A}"/>
    <cellStyle name="Moneda 3 5 4 2 5 3" xfId="8597" xr:uid="{1C1A9091-97F3-403C-A443-716E7A3F9E00}"/>
    <cellStyle name="Moneda 3 5 4 2 6" xfId="3629" xr:uid="{7A3853AA-FC8C-4BA6-964B-67061217392B}"/>
    <cellStyle name="Moneda 3 5 4 2 6 2" xfId="10253" xr:uid="{21BF38EC-2E09-4B5B-92DA-9122208444F5}"/>
    <cellStyle name="Moneda 3 5 4 2 7" xfId="6941" xr:uid="{C95104EC-5E06-430C-82BC-632DB33E0EFE}"/>
    <cellStyle name="Moneda 3 5 4 3" xfId="455" xr:uid="{86A6A04D-39CC-4B69-9166-D49DDF9BDC36}"/>
    <cellStyle name="Moneda 3 5 4 3 2" xfId="1007" xr:uid="{CD289763-D86F-49CC-88C5-C8C5DE5416F8}"/>
    <cellStyle name="Moneda 3 5 4 3 2 2" xfId="2663" xr:uid="{D45D775A-6885-4427-A962-D9C6026AB232}"/>
    <cellStyle name="Moneda 3 5 4 3 2 2 2" xfId="5975" xr:uid="{8AF1C6A0-FE31-4A04-B4DE-544CE7B2DB7E}"/>
    <cellStyle name="Moneda 3 5 4 3 2 2 2 2" xfId="12599" xr:uid="{07A9B6C5-0D29-43DC-B593-424A97415100}"/>
    <cellStyle name="Moneda 3 5 4 3 2 2 3" xfId="9287" xr:uid="{AE48F238-ABA8-4FDF-AD00-74B0262FC28B}"/>
    <cellStyle name="Moneda 3 5 4 3 2 3" xfId="4319" xr:uid="{507A3529-BA0F-4FD3-A454-50AF3605D57C}"/>
    <cellStyle name="Moneda 3 5 4 3 2 3 2" xfId="10943" xr:uid="{B0DD0AD5-FF8C-4B40-9262-3C73D0BE1482}"/>
    <cellStyle name="Moneda 3 5 4 3 2 4" xfId="7631" xr:uid="{4277F26F-4C34-41F3-BEB3-E00CAF735B75}"/>
    <cellStyle name="Moneda 3 5 4 3 3" xfId="1559" xr:uid="{365A1911-9D4F-4F5C-A2BF-C8004543002C}"/>
    <cellStyle name="Moneda 3 5 4 3 3 2" xfId="3215" xr:uid="{5F2C1B87-A54A-4219-B332-37B7119D596E}"/>
    <cellStyle name="Moneda 3 5 4 3 3 2 2" xfId="6527" xr:uid="{451C8757-E765-48E2-B04A-953F19F2C833}"/>
    <cellStyle name="Moneda 3 5 4 3 3 2 2 2" xfId="13151" xr:uid="{31E07352-1383-4914-B145-718019F112B0}"/>
    <cellStyle name="Moneda 3 5 4 3 3 2 3" xfId="9839" xr:uid="{A0D57407-604A-4B0D-A5C7-51DF4741D16A}"/>
    <cellStyle name="Moneda 3 5 4 3 3 3" xfId="4871" xr:uid="{4C293603-EBBA-4F54-BEF9-DB25284C5029}"/>
    <cellStyle name="Moneda 3 5 4 3 3 3 2" xfId="11495" xr:uid="{842751FA-6F55-43E9-A0AD-C2A495AEF38C}"/>
    <cellStyle name="Moneda 3 5 4 3 3 4" xfId="8183" xr:uid="{273FF1EA-C56B-4A0D-9D15-9E1E119E2D54}"/>
    <cellStyle name="Moneda 3 5 4 3 4" xfId="2111" xr:uid="{3EE2C31D-6514-4353-BA4D-68734CEE6A08}"/>
    <cellStyle name="Moneda 3 5 4 3 4 2" xfId="5423" xr:uid="{11B7952D-28AE-4F8E-9516-CCC7727A6575}"/>
    <cellStyle name="Moneda 3 5 4 3 4 2 2" xfId="12047" xr:uid="{9DD62F6F-0932-486E-96C5-502AF10FD501}"/>
    <cellStyle name="Moneda 3 5 4 3 4 3" xfId="8735" xr:uid="{DC6A79B8-6430-4B1A-8566-BB0916CF0B0B}"/>
    <cellStyle name="Moneda 3 5 4 3 5" xfId="3767" xr:uid="{ABCEC1F9-FBA5-4863-8C04-8602ABE62024}"/>
    <cellStyle name="Moneda 3 5 4 3 5 2" xfId="10391" xr:uid="{6DAC89BC-3CDA-4141-9CF4-3FE4256A3BCD}"/>
    <cellStyle name="Moneda 3 5 4 3 6" xfId="7079" xr:uid="{A5E20C08-A30F-493B-8590-DA4CCAE4C4E2}"/>
    <cellStyle name="Moneda 3 5 4 4" xfId="731" xr:uid="{83B0C03F-64E3-4303-A657-AED12F58E7B9}"/>
    <cellStyle name="Moneda 3 5 4 4 2" xfId="2387" xr:uid="{2FEF0D79-6285-49D9-9C86-B15853491BF3}"/>
    <cellStyle name="Moneda 3 5 4 4 2 2" xfId="5699" xr:uid="{4A015E86-60CE-4D10-A8AB-F5AEACA816C2}"/>
    <cellStyle name="Moneda 3 5 4 4 2 2 2" xfId="12323" xr:uid="{08A11A91-6890-49B0-BCF4-5C73D8E8C2FB}"/>
    <cellStyle name="Moneda 3 5 4 4 2 3" xfId="9011" xr:uid="{F916292F-1E5B-43C2-977E-176F3F866CC1}"/>
    <cellStyle name="Moneda 3 5 4 4 3" xfId="4043" xr:uid="{D6E62B3E-993A-4827-9A0E-4F8F9E7FF7EE}"/>
    <cellStyle name="Moneda 3 5 4 4 3 2" xfId="10667" xr:uid="{045CF88D-F9C2-439A-B8EC-503221354742}"/>
    <cellStyle name="Moneda 3 5 4 4 4" xfId="7355" xr:uid="{9F1B029B-AEB5-41C2-B5B8-1BE53EB29B01}"/>
    <cellStyle name="Moneda 3 5 4 5" xfId="1283" xr:uid="{7B384DB8-496A-4037-A34F-600238711042}"/>
    <cellStyle name="Moneda 3 5 4 5 2" xfId="2939" xr:uid="{C1400371-FE06-4F3E-B1F7-901374D1F2BD}"/>
    <cellStyle name="Moneda 3 5 4 5 2 2" xfId="6251" xr:uid="{94613D3C-4BAF-4F93-BAE3-28C27AE901BF}"/>
    <cellStyle name="Moneda 3 5 4 5 2 2 2" xfId="12875" xr:uid="{2A0E9A8D-7253-42FF-9461-326892F26BBB}"/>
    <cellStyle name="Moneda 3 5 4 5 2 3" xfId="9563" xr:uid="{0A2DC123-3D22-4D1B-BA08-2D6D15DAF939}"/>
    <cellStyle name="Moneda 3 5 4 5 3" xfId="4595" xr:uid="{FF611DAE-6FE5-450C-96CB-CF618DAA289E}"/>
    <cellStyle name="Moneda 3 5 4 5 3 2" xfId="11219" xr:uid="{CBE65AE5-7BB9-4F80-9270-6CD630229346}"/>
    <cellStyle name="Moneda 3 5 4 5 4" xfId="7907" xr:uid="{1832BDEB-6CBC-4666-805F-CAA71A1CDF71}"/>
    <cellStyle name="Moneda 3 5 4 6" xfId="1835" xr:uid="{3601FE83-31A0-4F2C-B017-635A5AAA39DC}"/>
    <cellStyle name="Moneda 3 5 4 6 2" xfId="5147" xr:uid="{500C8495-8891-4B85-A1A5-056519D05FCD}"/>
    <cellStyle name="Moneda 3 5 4 6 2 2" xfId="11771" xr:uid="{9D8B95CE-5A15-499B-A101-1C94778B9CA5}"/>
    <cellStyle name="Moneda 3 5 4 6 3" xfId="8459" xr:uid="{D8622072-1C32-4DD8-A063-5B9A16A259A9}"/>
    <cellStyle name="Moneda 3 5 4 7" xfId="3491" xr:uid="{F1809F65-75EE-4277-901D-AF4B13FDA6E1}"/>
    <cellStyle name="Moneda 3 5 4 7 2" xfId="10115" xr:uid="{4011ACA4-AB7E-4A63-B99B-2235B31D5358}"/>
    <cellStyle name="Moneda 3 5 4 8" xfId="6803" xr:uid="{D683AB1F-07D5-4E15-BCB7-1BB5C0D8B0AC}"/>
    <cellStyle name="Moneda 3 5 5" xfId="248" xr:uid="{618538F3-B941-4A12-8BE4-1A50E149C193}"/>
    <cellStyle name="Moneda 3 5 5 2" xfId="524" xr:uid="{EAF99FA4-CE04-4874-B379-0F5985240322}"/>
    <cellStyle name="Moneda 3 5 5 2 2" xfId="1076" xr:uid="{7449956D-078C-454B-9A2B-998356AAD0AF}"/>
    <cellStyle name="Moneda 3 5 5 2 2 2" xfId="2732" xr:uid="{99D6A278-68EE-4264-BDAF-D9BC340E8727}"/>
    <cellStyle name="Moneda 3 5 5 2 2 2 2" xfId="6044" xr:uid="{54935E29-2826-4550-9997-5DF6EE086C5C}"/>
    <cellStyle name="Moneda 3 5 5 2 2 2 2 2" xfId="12668" xr:uid="{1B058518-F8C7-49C6-B4D5-939EE6945C51}"/>
    <cellStyle name="Moneda 3 5 5 2 2 2 3" xfId="9356" xr:uid="{8C273101-FFE8-4FB0-BB74-1A42AE4ACD0C}"/>
    <cellStyle name="Moneda 3 5 5 2 2 3" xfId="4388" xr:uid="{2C7396AA-C3AF-4FA9-BC50-AA813540C902}"/>
    <cellStyle name="Moneda 3 5 5 2 2 3 2" xfId="11012" xr:uid="{9A2014EC-0B54-4AB9-AB00-AD26AECDD5D4}"/>
    <cellStyle name="Moneda 3 5 5 2 2 4" xfId="7700" xr:uid="{068B2A32-E4E9-42D5-A21D-4182D98E82D4}"/>
    <cellStyle name="Moneda 3 5 5 2 3" xfId="1628" xr:uid="{54078A67-2766-4B47-BDCF-572732732CE4}"/>
    <cellStyle name="Moneda 3 5 5 2 3 2" xfId="3284" xr:uid="{B060A45D-42D6-426F-8BD5-B861EDCEC927}"/>
    <cellStyle name="Moneda 3 5 5 2 3 2 2" xfId="6596" xr:uid="{55410EC7-1F5E-43EB-9CE0-BD9CC7F4B420}"/>
    <cellStyle name="Moneda 3 5 5 2 3 2 2 2" xfId="13220" xr:uid="{6F39357D-DC98-4C39-8967-FF2D2B2BBB6B}"/>
    <cellStyle name="Moneda 3 5 5 2 3 2 3" xfId="9908" xr:uid="{D115C08A-9C2E-4DB6-8E2D-0C7A7177F6E6}"/>
    <cellStyle name="Moneda 3 5 5 2 3 3" xfId="4940" xr:uid="{7745AFDA-CC2A-485F-82B6-7C21EE09B819}"/>
    <cellStyle name="Moneda 3 5 5 2 3 3 2" xfId="11564" xr:uid="{3E06C663-0BD0-4064-A088-F45BC252A299}"/>
    <cellStyle name="Moneda 3 5 5 2 3 4" xfId="8252" xr:uid="{4CA8C7FB-AE42-499E-AA48-C2A172F5E1BD}"/>
    <cellStyle name="Moneda 3 5 5 2 4" xfId="2180" xr:uid="{0712D25A-74BF-4449-BE0F-F67266FAE370}"/>
    <cellStyle name="Moneda 3 5 5 2 4 2" xfId="5492" xr:uid="{C727CAF0-1B6C-4037-B5A9-7955B33A2E7F}"/>
    <cellStyle name="Moneda 3 5 5 2 4 2 2" xfId="12116" xr:uid="{B2DB0B01-F565-476B-8863-F2A8FBF961A5}"/>
    <cellStyle name="Moneda 3 5 5 2 4 3" xfId="8804" xr:uid="{362A38F7-32C4-42B2-BED6-58622D86411A}"/>
    <cellStyle name="Moneda 3 5 5 2 5" xfId="3836" xr:uid="{61425E6C-E4FD-42EB-AC10-E508DC837555}"/>
    <cellStyle name="Moneda 3 5 5 2 5 2" xfId="10460" xr:uid="{64293DB9-DD71-433D-9BCA-CC3544181E09}"/>
    <cellStyle name="Moneda 3 5 5 2 6" xfId="7148" xr:uid="{0AFCA5AF-66D1-465C-A5A5-1FB045044DC7}"/>
    <cellStyle name="Moneda 3 5 5 3" xfId="800" xr:uid="{F9EC0664-6160-4DC6-9859-9C812D75651C}"/>
    <cellStyle name="Moneda 3 5 5 3 2" xfId="2456" xr:uid="{063606CD-1BC2-46D1-9A23-F11278168354}"/>
    <cellStyle name="Moneda 3 5 5 3 2 2" xfId="5768" xr:uid="{4838D256-BDC9-42E9-9D50-35EC8BEEDEB9}"/>
    <cellStyle name="Moneda 3 5 5 3 2 2 2" xfId="12392" xr:uid="{A2510AE6-132C-4F15-8FDB-32AB4B3EDA6A}"/>
    <cellStyle name="Moneda 3 5 5 3 2 3" xfId="9080" xr:uid="{30540F70-4CA9-4E08-8262-E3D0EDD069AA}"/>
    <cellStyle name="Moneda 3 5 5 3 3" xfId="4112" xr:uid="{8AC2B816-0F4D-46FD-B007-6E078545DE18}"/>
    <cellStyle name="Moneda 3 5 5 3 3 2" xfId="10736" xr:uid="{5685AD4C-1CD6-4F04-8283-4F33AA095123}"/>
    <cellStyle name="Moneda 3 5 5 3 4" xfId="7424" xr:uid="{C68ADAE3-9384-48AC-9675-71687619F715}"/>
    <cellStyle name="Moneda 3 5 5 4" xfId="1352" xr:uid="{ED1A668B-AEFC-476A-ADC4-96C52CAE8FEF}"/>
    <cellStyle name="Moneda 3 5 5 4 2" xfId="3008" xr:uid="{74C2F7F3-9CE3-4386-B0C2-2BBF88EA830C}"/>
    <cellStyle name="Moneda 3 5 5 4 2 2" xfId="6320" xr:uid="{C4FA7421-A4E3-45EC-BA8B-5EC44AC626EC}"/>
    <cellStyle name="Moneda 3 5 5 4 2 2 2" xfId="12944" xr:uid="{4A5738E3-D2A9-4397-8BA6-FE0EF26C7A8E}"/>
    <cellStyle name="Moneda 3 5 5 4 2 3" xfId="9632" xr:uid="{D5A9F91A-FD67-4153-9479-9301F9D10BD9}"/>
    <cellStyle name="Moneda 3 5 5 4 3" xfId="4664" xr:uid="{308E211A-0954-47CE-B925-6B99B07E84DD}"/>
    <cellStyle name="Moneda 3 5 5 4 3 2" xfId="11288" xr:uid="{AFF2682E-10CE-48B5-BC19-11518DADFBE3}"/>
    <cellStyle name="Moneda 3 5 5 4 4" xfId="7976" xr:uid="{E80FEBA5-7329-40C3-B54E-27B2E752C06E}"/>
    <cellStyle name="Moneda 3 5 5 5" xfId="1904" xr:uid="{E2B0447D-69E8-4219-9038-174CA2B41FCC}"/>
    <cellStyle name="Moneda 3 5 5 5 2" xfId="5216" xr:uid="{A2F60598-0BD5-4552-9B4A-55FE0E548C81}"/>
    <cellStyle name="Moneda 3 5 5 5 2 2" xfId="11840" xr:uid="{D426A115-E18B-4A98-B557-B4EC63CC20D2}"/>
    <cellStyle name="Moneda 3 5 5 5 3" xfId="8528" xr:uid="{B60A6D2F-71DC-48C4-B9C5-4E272BB7D538}"/>
    <cellStyle name="Moneda 3 5 5 6" xfId="3560" xr:uid="{3A741410-CB51-40D5-A591-67AB18E7ABDF}"/>
    <cellStyle name="Moneda 3 5 5 6 2" xfId="10184" xr:uid="{3D186BD1-82E1-417A-B0ED-64BA20371453}"/>
    <cellStyle name="Moneda 3 5 5 7" xfId="6872" xr:uid="{DCCDBE87-7301-482C-9C73-AE4E70FCD985}"/>
    <cellStyle name="Moneda 3 5 6" xfId="386" xr:uid="{440BA700-8D98-4126-B5D8-A2B72D97BFC5}"/>
    <cellStyle name="Moneda 3 5 6 2" xfId="938" xr:uid="{84976C42-F32A-41C2-92EB-38AC6E9C30D6}"/>
    <cellStyle name="Moneda 3 5 6 2 2" xfId="2594" xr:uid="{DFFF7BCF-7DDB-4E43-B195-A0A10ED1457E}"/>
    <cellStyle name="Moneda 3 5 6 2 2 2" xfId="5906" xr:uid="{44D671B6-F265-4B4E-977B-08932BEBA95F}"/>
    <cellStyle name="Moneda 3 5 6 2 2 2 2" xfId="12530" xr:uid="{DE455FD4-4815-4186-9CB0-812B8FEE56E9}"/>
    <cellStyle name="Moneda 3 5 6 2 2 3" xfId="9218" xr:uid="{45A0B133-438C-4261-A54F-145AA33E2F37}"/>
    <cellStyle name="Moneda 3 5 6 2 3" xfId="4250" xr:uid="{6E62846D-8D96-4741-91F5-71FC4D10079C}"/>
    <cellStyle name="Moneda 3 5 6 2 3 2" xfId="10874" xr:uid="{7E0E3809-EB10-47A2-B115-EE18065C225D}"/>
    <cellStyle name="Moneda 3 5 6 2 4" xfId="7562" xr:uid="{6238D09D-BE7D-405A-83FB-083CADABD0F0}"/>
    <cellStyle name="Moneda 3 5 6 3" xfId="1490" xr:uid="{E1E9D12B-065E-42D7-BA87-EB649492A9B8}"/>
    <cellStyle name="Moneda 3 5 6 3 2" xfId="3146" xr:uid="{1A62DF0F-B383-4D52-9138-380D3BD2669A}"/>
    <cellStyle name="Moneda 3 5 6 3 2 2" xfId="6458" xr:uid="{25C8FFAC-6A0E-4B6F-B041-D1C98C8D7033}"/>
    <cellStyle name="Moneda 3 5 6 3 2 2 2" xfId="13082" xr:uid="{5D561D63-BE7C-4B9B-8AE4-4733479EC4E6}"/>
    <cellStyle name="Moneda 3 5 6 3 2 3" xfId="9770" xr:uid="{D52EAC54-DED3-4772-A926-1CE90576D2B9}"/>
    <cellStyle name="Moneda 3 5 6 3 3" xfId="4802" xr:uid="{E506B297-A3CA-456F-AE83-480305082641}"/>
    <cellStyle name="Moneda 3 5 6 3 3 2" xfId="11426" xr:uid="{C34BCE5E-64D9-4322-83F5-04465F4D7133}"/>
    <cellStyle name="Moneda 3 5 6 3 4" xfId="8114" xr:uid="{7A2ECC13-94F8-4A9E-A4F5-44D0DD0D0950}"/>
    <cellStyle name="Moneda 3 5 6 4" xfId="2042" xr:uid="{AE693BA7-2CFE-40BB-A3C7-0BA09928D624}"/>
    <cellStyle name="Moneda 3 5 6 4 2" xfId="5354" xr:uid="{F447CDEE-8732-44CD-B7F0-55BC81294B1E}"/>
    <cellStyle name="Moneda 3 5 6 4 2 2" xfId="11978" xr:uid="{2B488328-E621-4548-90D6-07CA295D6A6C}"/>
    <cellStyle name="Moneda 3 5 6 4 3" xfId="8666" xr:uid="{FCBB2771-BA35-41EC-9EF1-F94471701090}"/>
    <cellStyle name="Moneda 3 5 6 5" xfId="3698" xr:uid="{15305D2D-92FF-4A45-A6D2-C556345D69D5}"/>
    <cellStyle name="Moneda 3 5 6 5 2" xfId="10322" xr:uid="{ECD7E422-133E-4568-9842-DA4AFAC6D979}"/>
    <cellStyle name="Moneda 3 5 6 6" xfId="7010" xr:uid="{B8A56E0D-442D-4ABC-A1F7-85989135BA7A}"/>
    <cellStyle name="Moneda 3 5 7" xfId="662" xr:uid="{1DFFB286-2497-4204-93C9-4A83101981E5}"/>
    <cellStyle name="Moneda 3 5 7 2" xfId="2318" xr:uid="{F026769B-DCA4-4FE7-BBC4-7D15C0F5758A}"/>
    <cellStyle name="Moneda 3 5 7 2 2" xfId="5630" xr:uid="{0C74743B-81E1-4AFD-97AC-2A19F61CCC9B}"/>
    <cellStyle name="Moneda 3 5 7 2 2 2" xfId="12254" xr:uid="{61116202-E75B-45EF-959A-FB4263B4E76F}"/>
    <cellStyle name="Moneda 3 5 7 2 3" xfId="8942" xr:uid="{8D0B2986-7C38-4940-AAF5-3DA9733F1B3A}"/>
    <cellStyle name="Moneda 3 5 7 3" xfId="3974" xr:uid="{974C7892-492F-4F0E-8E12-C2EC66C8A6F7}"/>
    <cellStyle name="Moneda 3 5 7 3 2" xfId="10598" xr:uid="{A61CA9CB-8F3F-4686-8541-23DC82B43451}"/>
    <cellStyle name="Moneda 3 5 7 4" xfId="7286" xr:uid="{D4EE072C-8AF5-4300-AB63-879D49FAA21D}"/>
    <cellStyle name="Moneda 3 5 8" xfId="1214" xr:uid="{4EF6250B-1B7F-417B-B626-3C6E73DED3E8}"/>
    <cellStyle name="Moneda 3 5 8 2" xfId="2870" xr:uid="{72C3EA50-CC69-4DBA-8950-2A034499EFDD}"/>
    <cellStyle name="Moneda 3 5 8 2 2" xfId="6182" xr:uid="{F4667F32-AA15-4EF1-8962-99D19EB1963E}"/>
    <cellStyle name="Moneda 3 5 8 2 2 2" xfId="12806" xr:uid="{8B74C316-A885-40A2-8888-6D21C599D77D}"/>
    <cellStyle name="Moneda 3 5 8 2 3" xfId="9494" xr:uid="{6D8B1155-4D63-4E19-850D-E814A6C00D98}"/>
    <cellStyle name="Moneda 3 5 8 3" xfId="4526" xr:uid="{A13D20BE-8307-42DE-A2D2-0C6C70D470D1}"/>
    <cellStyle name="Moneda 3 5 8 3 2" xfId="11150" xr:uid="{B4141A2D-461D-4BA4-93ED-AE6BCEEAD54A}"/>
    <cellStyle name="Moneda 3 5 8 4" xfId="7838" xr:uid="{4FD4318B-03D1-4EBD-9119-EB61042608E3}"/>
    <cellStyle name="Moneda 3 5 9" xfId="1766" xr:uid="{4C373BAC-1813-4380-949E-2FE6426C2CD0}"/>
    <cellStyle name="Moneda 3 5 9 2" xfId="5078" xr:uid="{48EED0F2-FC49-46E5-9B16-94AD13314B4D}"/>
    <cellStyle name="Moneda 3 5 9 2 2" xfId="11702" xr:uid="{69D8EE31-A5ED-4C4E-9BDD-C9AAB55B3611}"/>
    <cellStyle name="Moneda 3 5 9 3" xfId="8390" xr:uid="{1E067ACE-6BFC-4E5A-84BC-EB332E4952B5}"/>
    <cellStyle name="Moneda 3 6" xfId="112" xr:uid="{48F0AC7B-CA5D-4095-A14E-6C9B7A1ABF58}"/>
    <cellStyle name="Moneda 3 6 10" xfId="3424" xr:uid="{5F25142F-4D3B-4B9E-9CD7-94BDFA67C7E8}"/>
    <cellStyle name="Moneda 3 6 10 2" xfId="10048" xr:uid="{5D4A22EF-699D-4322-9EBE-A478FBD9B645}"/>
    <cellStyle name="Moneda 3 6 11" xfId="6736" xr:uid="{66B3848D-80B1-475A-A8BD-11B2ACFAE70C}"/>
    <cellStyle name="Moneda 3 6 2" xfId="128" xr:uid="{4D3E3029-73FD-4128-815F-28B3FAF8D95F}"/>
    <cellStyle name="Moneda 3 6 2 10" xfId="6752" xr:uid="{756A57BA-3FC0-4D20-9BC9-FF2E9718A7C7}"/>
    <cellStyle name="Moneda 3 6 2 2" xfId="162" xr:uid="{A3C55BE0-E1A3-4C8B-B6BF-8E5011D547C3}"/>
    <cellStyle name="Moneda 3 6 2 2 2" xfId="231" xr:uid="{D840A6C7-DA40-48DB-8E32-FBC539B3FA5F}"/>
    <cellStyle name="Moneda 3 6 2 2 2 2" xfId="369" xr:uid="{0C1D3948-E545-4757-8236-0722486C5EEA}"/>
    <cellStyle name="Moneda 3 6 2 2 2 2 2" xfId="645" xr:uid="{AD9798B6-96DF-4512-BAC9-141BCDBF305D}"/>
    <cellStyle name="Moneda 3 6 2 2 2 2 2 2" xfId="1197" xr:uid="{0BD6B6E5-6E31-4B9E-B105-F9AD92133AE1}"/>
    <cellStyle name="Moneda 3 6 2 2 2 2 2 2 2" xfId="2853" xr:uid="{1210147B-5894-472D-A46B-DDCBCA2D0875}"/>
    <cellStyle name="Moneda 3 6 2 2 2 2 2 2 2 2" xfId="6165" xr:uid="{8A8EB6B0-568E-4DEC-B8FF-4B069AD800FF}"/>
    <cellStyle name="Moneda 3 6 2 2 2 2 2 2 2 2 2" xfId="12789" xr:uid="{FCB1D447-5994-491F-A976-BEC4BD4FA368}"/>
    <cellStyle name="Moneda 3 6 2 2 2 2 2 2 2 3" xfId="9477" xr:uid="{8C425F4E-0D23-4449-8646-A5DDB4B21E77}"/>
    <cellStyle name="Moneda 3 6 2 2 2 2 2 2 3" xfId="4509" xr:uid="{169D1521-33F4-45AD-8D89-9FD8534B97FA}"/>
    <cellStyle name="Moneda 3 6 2 2 2 2 2 2 3 2" xfId="11133" xr:uid="{6F7ACF53-9DDC-4D4C-8503-02523367F605}"/>
    <cellStyle name="Moneda 3 6 2 2 2 2 2 2 4" xfId="7821" xr:uid="{BB7A55A1-A74E-45EC-916E-C20191F6773D}"/>
    <cellStyle name="Moneda 3 6 2 2 2 2 2 3" xfId="1749" xr:uid="{6EBC6535-62B9-4D86-BB36-132FE3E8938B}"/>
    <cellStyle name="Moneda 3 6 2 2 2 2 2 3 2" xfId="3405" xr:uid="{3560066A-6760-4B36-96CA-53417F9EA3A0}"/>
    <cellStyle name="Moneda 3 6 2 2 2 2 2 3 2 2" xfId="6717" xr:uid="{00EB4806-FD25-4F83-97BA-010E309F1955}"/>
    <cellStyle name="Moneda 3 6 2 2 2 2 2 3 2 2 2" xfId="13341" xr:uid="{09226188-D795-4FE4-80C5-0D55E9916D49}"/>
    <cellStyle name="Moneda 3 6 2 2 2 2 2 3 2 3" xfId="10029" xr:uid="{A21C88A8-1092-43AC-81AA-9F907D2174EB}"/>
    <cellStyle name="Moneda 3 6 2 2 2 2 2 3 3" xfId="5061" xr:uid="{B5D8270C-39AE-4A2E-BAAE-76801269DCFE}"/>
    <cellStyle name="Moneda 3 6 2 2 2 2 2 3 3 2" xfId="11685" xr:uid="{44EFCB93-C7C1-40BA-B87F-E977BF31ADFB}"/>
    <cellStyle name="Moneda 3 6 2 2 2 2 2 3 4" xfId="8373" xr:uid="{83D743A7-C429-41E5-ACE5-2D4F9EB4014E}"/>
    <cellStyle name="Moneda 3 6 2 2 2 2 2 4" xfId="2301" xr:uid="{6B9ADE56-36E1-4038-95C8-CF173AF3CC8C}"/>
    <cellStyle name="Moneda 3 6 2 2 2 2 2 4 2" xfId="5613" xr:uid="{F06CBA0A-E44F-46EB-93D1-BDE3A698EE6F}"/>
    <cellStyle name="Moneda 3 6 2 2 2 2 2 4 2 2" xfId="12237" xr:uid="{DF9B6D90-89F8-4039-8AF3-B7FD162938BE}"/>
    <cellStyle name="Moneda 3 6 2 2 2 2 2 4 3" xfId="8925" xr:uid="{4C921AED-17BF-491E-A201-A6D2FA5D300C}"/>
    <cellStyle name="Moneda 3 6 2 2 2 2 2 5" xfId="3957" xr:uid="{8072908A-6209-411D-88D6-64E9521B42CC}"/>
    <cellStyle name="Moneda 3 6 2 2 2 2 2 5 2" xfId="10581" xr:uid="{C1F6CECB-81B2-46BD-8BFA-0026E5BA1501}"/>
    <cellStyle name="Moneda 3 6 2 2 2 2 2 6" xfId="7269" xr:uid="{768C3309-8621-47BD-93D9-34C241A7D0F3}"/>
    <cellStyle name="Moneda 3 6 2 2 2 2 3" xfId="921" xr:uid="{4B637C0B-35A3-4909-8169-8AD34FB6AF10}"/>
    <cellStyle name="Moneda 3 6 2 2 2 2 3 2" xfId="2577" xr:uid="{FC0FDCA6-6DD2-4D2A-8965-A412029E2B3C}"/>
    <cellStyle name="Moneda 3 6 2 2 2 2 3 2 2" xfId="5889" xr:uid="{E63D558F-7857-48E6-AD4D-02DFE85BC6FB}"/>
    <cellStyle name="Moneda 3 6 2 2 2 2 3 2 2 2" xfId="12513" xr:uid="{46FA50D2-DF08-486A-A007-A8F3EC615503}"/>
    <cellStyle name="Moneda 3 6 2 2 2 2 3 2 3" xfId="9201" xr:uid="{57B77EAA-669D-46BD-9AD7-545F8C7D1E3C}"/>
    <cellStyle name="Moneda 3 6 2 2 2 2 3 3" xfId="4233" xr:uid="{7AA8489C-15F2-4810-9E1B-5BF7C511E36E}"/>
    <cellStyle name="Moneda 3 6 2 2 2 2 3 3 2" xfId="10857" xr:uid="{CE431FA8-1141-45E5-92B3-76E8095446B6}"/>
    <cellStyle name="Moneda 3 6 2 2 2 2 3 4" xfId="7545" xr:uid="{3C6D6A71-371A-4FB4-A555-A0B4B6D2E4B8}"/>
    <cellStyle name="Moneda 3 6 2 2 2 2 4" xfId="1473" xr:uid="{C8D48A0C-F444-4CB0-83D7-1F28F48D277B}"/>
    <cellStyle name="Moneda 3 6 2 2 2 2 4 2" xfId="3129" xr:uid="{A3A52F55-9ABA-402A-A2BC-2D83AFADEA1B}"/>
    <cellStyle name="Moneda 3 6 2 2 2 2 4 2 2" xfId="6441" xr:uid="{EFE09863-7157-4A2B-9B49-A6F8CA46196F}"/>
    <cellStyle name="Moneda 3 6 2 2 2 2 4 2 2 2" xfId="13065" xr:uid="{36D455FE-F27F-456D-92BF-B2D2B8AF1B09}"/>
    <cellStyle name="Moneda 3 6 2 2 2 2 4 2 3" xfId="9753" xr:uid="{7911D15A-A056-4FA5-9AA7-5E24BF63C39B}"/>
    <cellStyle name="Moneda 3 6 2 2 2 2 4 3" xfId="4785" xr:uid="{505DB6BE-89F6-4C37-9AF1-B77F4A63A4E4}"/>
    <cellStyle name="Moneda 3 6 2 2 2 2 4 3 2" xfId="11409" xr:uid="{4EF96C84-8FF4-4973-BC8A-2FBF6563E220}"/>
    <cellStyle name="Moneda 3 6 2 2 2 2 4 4" xfId="8097" xr:uid="{4AAE49A6-6925-4D9C-BC64-58B8E5115B44}"/>
    <cellStyle name="Moneda 3 6 2 2 2 2 5" xfId="2025" xr:uid="{736451F4-1338-4229-BACA-4DFCDA1603C5}"/>
    <cellStyle name="Moneda 3 6 2 2 2 2 5 2" xfId="5337" xr:uid="{E4A5D9D9-2818-4E79-979D-894A5CDF01D9}"/>
    <cellStyle name="Moneda 3 6 2 2 2 2 5 2 2" xfId="11961" xr:uid="{4C8638A0-CD1C-471A-BC10-86414CFD4980}"/>
    <cellStyle name="Moneda 3 6 2 2 2 2 5 3" xfId="8649" xr:uid="{B54EDD40-6092-409F-BD16-2CD0C7DB8C40}"/>
    <cellStyle name="Moneda 3 6 2 2 2 2 6" xfId="3681" xr:uid="{9C2AFF41-A17B-4D7E-87EC-4EC76BD551AB}"/>
    <cellStyle name="Moneda 3 6 2 2 2 2 6 2" xfId="10305" xr:uid="{B76D510A-8DC4-4286-8DD4-0EBD4CBE6054}"/>
    <cellStyle name="Moneda 3 6 2 2 2 2 7" xfId="6993" xr:uid="{399C2B12-4687-4E24-B55B-7D9D1CFEF0A7}"/>
    <cellStyle name="Moneda 3 6 2 2 2 3" xfId="507" xr:uid="{9C7384EA-C87B-46F9-9857-F011BE7B16F6}"/>
    <cellStyle name="Moneda 3 6 2 2 2 3 2" xfId="1059" xr:uid="{72C7C7DE-B64D-4651-9B09-C22F175AA36F}"/>
    <cellStyle name="Moneda 3 6 2 2 2 3 2 2" xfId="2715" xr:uid="{E771C59A-1095-4622-AE30-2280EA287C3D}"/>
    <cellStyle name="Moneda 3 6 2 2 2 3 2 2 2" xfId="6027" xr:uid="{91759E53-4844-4AD2-A8D4-B4578A8C64BD}"/>
    <cellStyle name="Moneda 3 6 2 2 2 3 2 2 2 2" xfId="12651" xr:uid="{9D7CDC73-958A-469C-9D85-AF8C34DE7E68}"/>
    <cellStyle name="Moneda 3 6 2 2 2 3 2 2 3" xfId="9339" xr:uid="{EDCE9615-4715-4610-9951-3CEB095C8DB5}"/>
    <cellStyle name="Moneda 3 6 2 2 2 3 2 3" xfId="4371" xr:uid="{1B64DFA0-D88F-4C28-94B7-DA10A7D6C45B}"/>
    <cellStyle name="Moneda 3 6 2 2 2 3 2 3 2" xfId="10995" xr:uid="{9C7D42DE-F2A1-4ACD-9DCD-7757A1C21CE4}"/>
    <cellStyle name="Moneda 3 6 2 2 2 3 2 4" xfId="7683" xr:uid="{50832689-AD8A-4E7C-88ED-F212ED0E850B}"/>
    <cellStyle name="Moneda 3 6 2 2 2 3 3" xfId="1611" xr:uid="{114CBE27-EF1D-432F-8C39-AB02AAEBA3A5}"/>
    <cellStyle name="Moneda 3 6 2 2 2 3 3 2" xfId="3267" xr:uid="{743EAD66-A63A-4F14-92F2-F13E05ACAF1F}"/>
    <cellStyle name="Moneda 3 6 2 2 2 3 3 2 2" xfId="6579" xr:uid="{69AB9028-5C7B-4B9B-A517-D44AB3C33AD3}"/>
    <cellStyle name="Moneda 3 6 2 2 2 3 3 2 2 2" xfId="13203" xr:uid="{06C8AF39-B654-4572-93B0-2FB54C43F6CB}"/>
    <cellStyle name="Moneda 3 6 2 2 2 3 3 2 3" xfId="9891" xr:uid="{25951189-346E-48C6-ABD1-863E14440405}"/>
    <cellStyle name="Moneda 3 6 2 2 2 3 3 3" xfId="4923" xr:uid="{48B4B313-AB64-43E3-81A4-F6E178CF375F}"/>
    <cellStyle name="Moneda 3 6 2 2 2 3 3 3 2" xfId="11547" xr:uid="{AD0F9A64-8E49-48ED-BD99-490DD2B36E56}"/>
    <cellStyle name="Moneda 3 6 2 2 2 3 3 4" xfId="8235" xr:uid="{67D2D13A-8CF4-4071-8CA6-5793EE516755}"/>
    <cellStyle name="Moneda 3 6 2 2 2 3 4" xfId="2163" xr:uid="{BA90B7AF-2B89-4CE3-8080-492F38ABE572}"/>
    <cellStyle name="Moneda 3 6 2 2 2 3 4 2" xfId="5475" xr:uid="{8FD69F05-E9D1-4CDF-B2D1-07DD967B9824}"/>
    <cellStyle name="Moneda 3 6 2 2 2 3 4 2 2" xfId="12099" xr:uid="{04EF2124-D82D-426C-9772-617CD0D35B31}"/>
    <cellStyle name="Moneda 3 6 2 2 2 3 4 3" xfId="8787" xr:uid="{8C086E8F-69D3-4B07-AE5A-DB59BAEE486C}"/>
    <cellStyle name="Moneda 3 6 2 2 2 3 5" xfId="3819" xr:uid="{57F52792-4BD6-4151-BDA2-F187E127CEBA}"/>
    <cellStyle name="Moneda 3 6 2 2 2 3 5 2" xfId="10443" xr:uid="{46D1A367-9AB7-4C23-ACF8-300A9A6A4B04}"/>
    <cellStyle name="Moneda 3 6 2 2 2 3 6" xfId="7131" xr:uid="{85949471-C45A-446C-AC0D-F4E629AB35CF}"/>
    <cellStyle name="Moneda 3 6 2 2 2 4" xfId="783" xr:uid="{1E94CADE-3782-41F5-826D-D493BFE3D490}"/>
    <cellStyle name="Moneda 3 6 2 2 2 4 2" xfId="2439" xr:uid="{AA5FD750-8386-4C03-A2A2-B8B7DC5D19C7}"/>
    <cellStyle name="Moneda 3 6 2 2 2 4 2 2" xfId="5751" xr:uid="{0BEF5EC0-0FD5-4429-96A9-BB514D02E082}"/>
    <cellStyle name="Moneda 3 6 2 2 2 4 2 2 2" xfId="12375" xr:uid="{22551BAC-B360-45E4-8E87-CA367EAB8AA5}"/>
    <cellStyle name="Moneda 3 6 2 2 2 4 2 3" xfId="9063" xr:uid="{9ECEC015-A53B-486A-88B6-B97375FE0E3C}"/>
    <cellStyle name="Moneda 3 6 2 2 2 4 3" xfId="4095" xr:uid="{E81B806F-8694-40DF-BEF4-EB00931A967C}"/>
    <cellStyle name="Moneda 3 6 2 2 2 4 3 2" xfId="10719" xr:uid="{F4BB39A4-A156-4463-A124-3B3D03021930}"/>
    <cellStyle name="Moneda 3 6 2 2 2 4 4" xfId="7407" xr:uid="{A058446C-E9BF-4F62-A009-74D711FFE5AB}"/>
    <cellStyle name="Moneda 3 6 2 2 2 5" xfId="1335" xr:uid="{F207C9CD-C848-4A50-9995-83004D808937}"/>
    <cellStyle name="Moneda 3 6 2 2 2 5 2" xfId="2991" xr:uid="{7AA8CA3A-6BF3-4043-9D32-B75F619957D1}"/>
    <cellStyle name="Moneda 3 6 2 2 2 5 2 2" xfId="6303" xr:uid="{46E84CCD-44DB-4B38-BC89-73858A09EFE2}"/>
    <cellStyle name="Moneda 3 6 2 2 2 5 2 2 2" xfId="12927" xr:uid="{36D70803-16BE-4622-9754-DBF02320381F}"/>
    <cellStyle name="Moneda 3 6 2 2 2 5 2 3" xfId="9615" xr:uid="{D31782AE-7FF3-4B88-8301-5EC88DB9A212}"/>
    <cellStyle name="Moneda 3 6 2 2 2 5 3" xfId="4647" xr:uid="{C56DC93F-2397-4529-8A3B-7DF0705C32B9}"/>
    <cellStyle name="Moneda 3 6 2 2 2 5 3 2" xfId="11271" xr:uid="{DCCDF9C7-058C-499D-93A3-EC954B5AEC1B}"/>
    <cellStyle name="Moneda 3 6 2 2 2 5 4" xfId="7959" xr:uid="{E82012BE-684D-4BC3-9EC3-4D000A441972}"/>
    <cellStyle name="Moneda 3 6 2 2 2 6" xfId="1887" xr:uid="{4A20AD50-1C84-4016-A62F-337E92956260}"/>
    <cellStyle name="Moneda 3 6 2 2 2 6 2" xfId="5199" xr:uid="{2A23A15B-0E24-4770-8E15-313ACF0A6251}"/>
    <cellStyle name="Moneda 3 6 2 2 2 6 2 2" xfId="11823" xr:uid="{CF0948EC-A123-43CC-AE90-0C03EC5B9EEE}"/>
    <cellStyle name="Moneda 3 6 2 2 2 6 3" xfId="8511" xr:uid="{255C10DF-C889-43FF-93F4-54F2ADE51598}"/>
    <cellStyle name="Moneda 3 6 2 2 2 7" xfId="3543" xr:uid="{D98F4BFF-F821-4AAF-BD53-B15FF919E681}"/>
    <cellStyle name="Moneda 3 6 2 2 2 7 2" xfId="10167" xr:uid="{8BA4074C-35A0-428E-8516-22CCC0A2A877}"/>
    <cellStyle name="Moneda 3 6 2 2 2 8" xfId="6855" xr:uid="{FF7083FE-BED6-4C48-BE3B-F380DBD9B168}"/>
    <cellStyle name="Moneda 3 6 2 2 3" xfId="300" xr:uid="{B91BCF27-35FE-4D39-B37C-90C4E275702E}"/>
    <cellStyle name="Moneda 3 6 2 2 3 2" xfId="576" xr:uid="{8990148E-2B88-46C4-8CD9-BC50CD491CB1}"/>
    <cellStyle name="Moneda 3 6 2 2 3 2 2" xfId="1128" xr:uid="{C1D2F4D6-90B0-4951-9A7B-F73A3068C3F9}"/>
    <cellStyle name="Moneda 3 6 2 2 3 2 2 2" xfId="2784" xr:uid="{C4B6C1D9-26B5-493D-9295-18C078E151D9}"/>
    <cellStyle name="Moneda 3 6 2 2 3 2 2 2 2" xfId="6096" xr:uid="{25B1F469-D9BD-4E66-BE27-FBF108755668}"/>
    <cellStyle name="Moneda 3 6 2 2 3 2 2 2 2 2" xfId="12720" xr:uid="{72A9C918-5913-4AAD-B3DA-1D7E1818E90D}"/>
    <cellStyle name="Moneda 3 6 2 2 3 2 2 2 3" xfId="9408" xr:uid="{4EA9A9D4-98F6-4C30-A8A2-4DE099A4AA1F}"/>
    <cellStyle name="Moneda 3 6 2 2 3 2 2 3" xfId="4440" xr:uid="{79C812D7-CD80-4F5D-B762-8683C16B1B4B}"/>
    <cellStyle name="Moneda 3 6 2 2 3 2 2 3 2" xfId="11064" xr:uid="{3F14660E-4E2D-4907-A15E-00836EF97C3D}"/>
    <cellStyle name="Moneda 3 6 2 2 3 2 2 4" xfId="7752" xr:uid="{BDA988D2-9D86-4261-AA9A-91D1835DA2C4}"/>
    <cellStyle name="Moneda 3 6 2 2 3 2 3" xfId="1680" xr:uid="{6CD15DD1-179A-44FB-8273-E53FBB382D7A}"/>
    <cellStyle name="Moneda 3 6 2 2 3 2 3 2" xfId="3336" xr:uid="{C8020747-F52F-4C4E-9C3E-43E2EA0242E8}"/>
    <cellStyle name="Moneda 3 6 2 2 3 2 3 2 2" xfId="6648" xr:uid="{E55426B4-C4BE-43C7-90B0-3B5098C80A9A}"/>
    <cellStyle name="Moneda 3 6 2 2 3 2 3 2 2 2" xfId="13272" xr:uid="{024E2A55-6C79-4E89-98CE-0D264B786D18}"/>
    <cellStyle name="Moneda 3 6 2 2 3 2 3 2 3" xfId="9960" xr:uid="{0F7E65DA-9E63-45C4-A0EA-2C34959FFF55}"/>
    <cellStyle name="Moneda 3 6 2 2 3 2 3 3" xfId="4992" xr:uid="{BB513F74-2EFC-4D2A-A213-7EF82389519C}"/>
    <cellStyle name="Moneda 3 6 2 2 3 2 3 3 2" xfId="11616" xr:uid="{F59F3A7A-53C2-4A80-82D7-B77859176D70}"/>
    <cellStyle name="Moneda 3 6 2 2 3 2 3 4" xfId="8304" xr:uid="{819A7E3B-BD72-4C7F-A332-3D0714474108}"/>
    <cellStyle name="Moneda 3 6 2 2 3 2 4" xfId="2232" xr:uid="{0C624BC4-DE10-43C3-9331-70EA7608C168}"/>
    <cellStyle name="Moneda 3 6 2 2 3 2 4 2" xfId="5544" xr:uid="{C12476F2-07E9-4ED1-B738-50C65F2CD579}"/>
    <cellStyle name="Moneda 3 6 2 2 3 2 4 2 2" xfId="12168" xr:uid="{660C88CC-6185-4938-9CE5-8E99E0AA4F7D}"/>
    <cellStyle name="Moneda 3 6 2 2 3 2 4 3" xfId="8856" xr:uid="{9FC3F430-C636-4882-BE26-0A43074427B5}"/>
    <cellStyle name="Moneda 3 6 2 2 3 2 5" xfId="3888" xr:uid="{DC673A41-D874-4054-9B76-36A3F146D9EA}"/>
    <cellStyle name="Moneda 3 6 2 2 3 2 5 2" xfId="10512" xr:uid="{9774B490-E9CA-4940-AB81-E3D97BA60188}"/>
    <cellStyle name="Moneda 3 6 2 2 3 2 6" xfId="7200" xr:uid="{5AE03B20-9641-430B-B38F-FBD1D0516E57}"/>
    <cellStyle name="Moneda 3 6 2 2 3 3" xfId="852" xr:uid="{009710E9-A727-4F81-B14F-EFDFFB5CB449}"/>
    <cellStyle name="Moneda 3 6 2 2 3 3 2" xfId="2508" xr:uid="{174DA5A4-82B7-4293-BBC8-5794A6793426}"/>
    <cellStyle name="Moneda 3 6 2 2 3 3 2 2" xfId="5820" xr:uid="{EFEAD940-C4F7-4260-8BD2-4E0DC024ED92}"/>
    <cellStyle name="Moneda 3 6 2 2 3 3 2 2 2" xfId="12444" xr:uid="{CEB197BB-2775-40F9-9E79-60C41BDE5754}"/>
    <cellStyle name="Moneda 3 6 2 2 3 3 2 3" xfId="9132" xr:uid="{58B46B07-33FC-43AA-A993-8FDFBB5ADCD6}"/>
    <cellStyle name="Moneda 3 6 2 2 3 3 3" xfId="4164" xr:uid="{FFC85984-AA75-4D53-A558-75D46F2CC297}"/>
    <cellStyle name="Moneda 3 6 2 2 3 3 3 2" xfId="10788" xr:uid="{F23E7123-C9C4-4E68-BF15-E3CB0B343D9E}"/>
    <cellStyle name="Moneda 3 6 2 2 3 3 4" xfId="7476" xr:uid="{8BDBF6FA-F93A-483B-9BFD-181E39C7E908}"/>
    <cellStyle name="Moneda 3 6 2 2 3 4" xfId="1404" xr:uid="{60588B45-9663-4018-A64C-931D485BFF2D}"/>
    <cellStyle name="Moneda 3 6 2 2 3 4 2" xfId="3060" xr:uid="{E79255A1-571A-420A-9B83-775916022FE5}"/>
    <cellStyle name="Moneda 3 6 2 2 3 4 2 2" xfId="6372" xr:uid="{1A43C32A-7499-4DB4-8E67-DEDD0C809236}"/>
    <cellStyle name="Moneda 3 6 2 2 3 4 2 2 2" xfId="12996" xr:uid="{5261A631-CBC3-4F5F-80F1-42D09DF33AAD}"/>
    <cellStyle name="Moneda 3 6 2 2 3 4 2 3" xfId="9684" xr:uid="{71AF23D6-AEBD-41F3-BC75-74511B87FED1}"/>
    <cellStyle name="Moneda 3 6 2 2 3 4 3" xfId="4716" xr:uid="{EB13D8EE-E131-4D7E-8541-E2421095BBA3}"/>
    <cellStyle name="Moneda 3 6 2 2 3 4 3 2" xfId="11340" xr:uid="{988D3527-58D5-4715-B92B-DF0780AD3774}"/>
    <cellStyle name="Moneda 3 6 2 2 3 4 4" xfId="8028" xr:uid="{22537698-1F8B-4AD0-9397-2B95D6639750}"/>
    <cellStyle name="Moneda 3 6 2 2 3 5" xfId="1956" xr:uid="{00496E02-F538-4318-9F77-682332D668FD}"/>
    <cellStyle name="Moneda 3 6 2 2 3 5 2" xfId="5268" xr:uid="{F6F108DC-AAF5-4368-81E1-8062EA989C65}"/>
    <cellStyle name="Moneda 3 6 2 2 3 5 2 2" xfId="11892" xr:uid="{E715AF63-67C4-4242-9D97-C7E087D7B3AC}"/>
    <cellStyle name="Moneda 3 6 2 2 3 5 3" xfId="8580" xr:uid="{4F08E0AF-26D6-48F2-8F4F-1DEEB811B2D4}"/>
    <cellStyle name="Moneda 3 6 2 2 3 6" xfId="3612" xr:uid="{6D1D28D3-CE00-47A9-A540-568CFA801225}"/>
    <cellStyle name="Moneda 3 6 2 2 3 6 2" xfId="10236" xr:uid="{3D46BC41-4DF2-45CD-9B5B-94067BE86E17}"/>
    <cellStyle name="Moneda 3 6 2 2 3 7" xfId="6924" xr:uid="{D5FBA259-8127-4A1A-A7DD-295522C48114}"/>
    <cellStyle name="Moneda 3 6 2 2 4" xfId="438" xr:uid="{C66C18E9-141E-4CF1-88E5-C033C59ECA85}"/>
    <cellStyle name="Moneda 3 6 2 2 4 2" xfId="990" xr:uid="{1126A9E0-57B1-4BDB-89D7-4EAC9866B608}"/>
    <cellStyle name="Moneda 3 6 2 2 4 2 2" xfId="2646" xr:uid="{25251091-7EEE-4160-8CB1-3094F9EB087F}"/>
    <cellStyle name="Moneda 3 6 2 2 4 2 2 2" xfId="5958" xr:uid="{ED035E90-0FD4-4082-8E10-239AB734E930}"/>
    <cellStyle name="Moneda 3 6 2 2 4 2 2 2 2" xfId="12582" xr:uid="{761C17E4-6A17-4DC4-BCC5-97CBE32F1D67}"/>
    <cellStyle name="Moneda 3 6 2 2 4 2 2 3" xfId="9270" xr:uid="{21816AFC-4F3C-47D4-9454-C87A1903B3EC}"/>
    <cellStyle name="Moneda 3 6 2 2 4 2 3" xfId="4302" xr:uid="{E6BBF4E9-1C97-4B6A-A694-87A00A56B4D8}"/>
    <cellStyle name="Moneda 3 6 2 2 4 2 3 2" xfId="10926" xr:uid="{C90B5770-834F-4CB5-B0A7-EC8210E1191C}"/>
    <cellStyle name="Moneda 3 6 2 2 4 2 4" xfId="7614" xr:uid="{EE9AEC76-504C-4EC8-949D-A442BED855FB}"/>
    <cellStyle name="Moneda 3 6 2 2 4 3" xfId="1542" xr:uid="{91D3FA88-0FC0-43EC-B1E5-9A73009275C4}"/>
    <cellStyle name="Moneda 3 6 2 2 4 3 2" xfId="3198" xr:uid="{53058CCD-C460-4425-9F41-E4AB3437DD1B}"/>
    <cellStyle name="Moneda 3 6 2 2 4 3 2 2" xfId="6510" xr:uid="{2EC9D5D3-56E3-46CD-B31F-C58D314DB196}"/>
    <cellStyle name="Moneda 3 6 2 2 4 3 2 2 2" xfId="13134" xr:uid="{5920E02D-B1BD-4FD6-B5C1-8C30E758DD66}"/>
    <cellStyle name="Moneda 3 6 2 2 4 3 2 3" xfId="9822" xr:uid="{02FBCDCD-0DE6-42BC-A111-5E5D5608A2E8}"/>
    <cellStyle name="Moneda 3 6 2 2 4 3 3" xfId="4854" xr:uid="{4795D365-A2D9-419A-93EA-C06CE8EB27B6}"/>
    <cellStyle name="Moneda 3 6 2 2 4 3 3 2" xfId="11478" xr:uid="{3D4DB112-CF40-43CA-9CF6-3835A4C18070}"/>
    <cellStyle name="Moneda 3 6 2 2 4 3 4" xfId="8166" xr:uid="{91C6AAD4-CDDB-4E48-963A-9689114CE02D}"/>
    <cellStyle name="Moneda 3 6 2 2 4 4" xfId="2094" xr:uid="{D75B05DF-4561-4585-BB2A-F6C55C8D8753}"/>
    <cellStyle name="Moneda 3 6 2 2 4 4 2" xfId="5406" xr:uid="{6E490177-C816-4709-9E20-2FF95CEADE8A}"/>
    <cellStyle name="Moneda 3 6 2 2 4 4 2 2" xfId="12030" xr:uid="{14D618EF-D049-4FE1-93B5-6861AA1CE10B}"/>
    <cellStyle name="Moneda 3 6 2 2 4 4 3" xfId="8718" xr:uid="{A30CFBDC-FEBF-4572-9E8A-84BE42C55A45}"/>
    <cellStyle name="Moneda 3 6 2 2 4 5" xfId="3750" xr:uid="{24EBE07A-2D2B-446D-8C84-80CE43A9B4A9}"/>
    <cellStyle name="Moneda 3 6 2 2 4 5 2" xfId="10374" xr:uid="{6C27F521-BFC8-4452-A761-E503C464E244}"/>
    <cellStyle name="Moneda 3 6 2 2 4 6" xfId="7062" xr:uid="{66563CD7-3CE7-46D5-9CD9-323A5E8862A3}"/>
    <cellStyle name="Moneda 3 6 2 2 5" xfId="714" xr:uid="{F3768E7F-3FDE-435F-B7D5-19956A9D4EF7}"/>
    <cellStyle name="Moneda 3 6 2 2 5 2" xfId="2370" xr:uid="{1BE70E40-0574-407C-A63F-F437ABE83CD5}"/>
    <cellStyle name="Moneda 3 6 2 2 5 2 2" xfId="5682" xr:uid="{BE60223E-783C-4DF0-9768-F6D458B6BC45}"/>
    <cellStyle name="Moneda 3 6 2 2 5 2 2 2" xfId="12306" xr:uid="{D0B60CD3-4C9A-4556-9BA2-4B6065FD7414}"/>
    <cellStyle name="Moneda 3 6 2 2 5 2 3" xfId="8994" xr:uid="{C613B868-42E5-4B81-ADB0-08D5F86AAEF3}"/>
    <cellStyle name="Moneda 3 6 2 2 5 3" xfId="4026" xr:uid="{AFD309AF-ADB4-4318-B0ED-A1DC0DF2CD4D}"/>
    <cellStyle name="Moneda 3 6 2 2 5 3 2" xfId="10650" xr:uid="{D700BAA2-7486-4CAF-904B-F4C8B85843AC}"/>
    <cellStyle name="Moneda 3 6 2 2 5 4" xfId="7338" xr:uid="{49B8BC57-8324-469B-BF61-845B0F0F429B}"/>
    <cellStyle name="Moneda 3 6 2 2 6" xfId="1266" xr:uid="{8ABFC262-E917-466A-A12E-BF6EC6B61D5A}"/>
    <cellStyle name="Moneda 3 6 2 2 6 2" xfId="2922" xr:uid="{58D48873-D164-4550-9976-00B2E6541BB3}"/>
    <cellStyle name="Moneda 3 6 2 2 6 2 2" xfId="6234" xr:uid="{B27BBF38-18E2-49E2-BC80-D66752FF8DFE}"/>
    <cellStyle name="Moneda 3 6 2 2 6 2 2 2" xfId="12858" xr:uid="{A0864FE8-D3E2-4D68-A949-C0A192C1ABCB}"/>
    <cellStyle name="Moneda 3 6 2 2 6 2 3" xfId="9546" xr:uid="{12695764-9A90-4A68-BC2E-854C6354BDF7}"/>
    <cellStyle name="Moneda 3 6 2 2 6 3" xfId="4578" xr:uid="{22F6C399-37EE-4C44-BBDD-FA295EDBE942}"/>
    <cellStyle name="Moneda 3 6 2 2 6 3 2" xfId="11202" xr:uid="{99A1A1D0-D67D-480F-A0D4-DBC6D094A0A8}"/>
    <cellStyle name="Moneda 3 6 2 2 6 4" xfId="7890" xr:uid="{E140DB4C-7DA2-4230-9CBB-FACD04E9B7AB}"/>
    <cellStyle name="Moneda 3 6 2 2 7" xfId="1818" xr:uid="{3DE7CED6-CC88-46A9-B98F-B3265B49D13D}"/>
    <cellStyle name="Moneda 3 6 2 2 7 2" xfId="5130" xr:uid="{2939F0AA-FEDE-47F9-B8B2-93D9D707C157}"/>
    <cellStyle name="Moneda 3 6 2 2 7 2 2" xfId="11754" xr:uid="{3D674898-4C63-4D8C-A626-CAD8F15C0493}"/>
    <cellStyle name="Moneda 3 6 2 2 7 3" xfId="8442" xr:uid="{3B90A8DF-4191-45C1-ABE3-1AC6CD26159D}"/>
    <cellStyle name="Moneda 3 6 2 2 8" xfId="3474" xr:uid="{C1D52C34-47F4-4403-A6A8-CE172FCD53BF}"/>
    <cellStyle name="Moneda 3 6 2 2 8 2" xfId="10098" xr:uid="{21FEBFF2-6388-43EA-B431-EB79637C04D1}"/>
    <cellStyle name="Moneda 3 6 2 2 9" xfId="6786" xr:uid="{BCD244A6-8815-4E7F-B4A8-81A72144809A}"/>
    <cellStyle name="Moneda 3 6 2 3" xfId="197" xr:uid="{3E71FF3E-F5F1-4990-9888-254498654EBF}"/>
    <cellStyle name="Moneda 3 6 2 3 2" xfId="335" xr:uid="{E9884A22-B440-4052-A35A-5590788D43CE}"/>
    <cellStyle name="Moneda 3 6 2 3 2 2" xfId="611" xr:uid="{19A30A81-9FE7-416D-8BB3-109D53346608}"/>
    <cellStyle name="Moneda 3 6 2 3 2 2 2" xfId="1163" xr:uid="{74CFFD49-7B9B-4131-805A-4154C92941BA}"/>
    <cellStyle name="Moneda 3 6 2 3 2 2 2 2" xfId="2819" xr:uid="{3C52ED20-5E43-4FEC-B65C-1CD52687998D}"/>
    <cellStyle name="Moneda 3 6 2 3 2 2 2 2 2" xfId="6131" xr:uid="{392D0547-854C-4469-BFD6-035A175C93EA}"/>
    <cellStyle name="Moneda 3 6 2 3 2 2 2 2 2 2" xfId="12755" xr:uid="{EE5118B2-8A44-41B2-82A4-28600CEE25BB}"/>
    <cellStyle name="Moneda 3 6 2 3 2 2 2 2 3" xfId="9443" xr:uid="{0EF2E39A-797C-4DCA-BAF3-93E9E83E5CD7}"/>
    <cellStyle name="Moneda 3 6 2 3 2 2 2 3" xfId="4475" xr:uid="{1DEF4A56-8CF7-4715-870E-7AE1B88C4968}"/>
    <cellStyle name="Moneda 3 6 2 3 2 2 2 3 2" xfId="11099" xr:uid="{95149596-8AF8-4A51-BE2E-DE5F54136F4F}"/>
    <cellStyle name="Moneda 3 6 2 3 2 2 2 4" xfId="7787" xr:uid="{934A8D85-5DA5-4517-801B-E6C7D67DA5A1}"/>
    <cellStyle name="Moneda 3 6 2 3 2 2 3" xfId="1715" xr:uid="{60915251-FFA2-49CD-9E3F-2F682E4BDE3F}"/>
    <cellStyle name="Moneda 3 6 2 3 2 2 3 2" xfId="3371" xr:uid="{F23507DD-C6C4-40D9-AE04-8284DB0E76A1}"/>
    <cellStyle name="Moneda 3 6 2 3 2 2 3 2 2" xfId="6683" xr:uid="{BBB891BB-16F1-4600-ADA9-AD232139EA5C}"/>
    <cellStyle name="Moneda 3 6 2 3 2 2 3 2 2 2" xfId="13307" xr:uid="{44E47348-13A1-4A33-B805-7AA55C54F156}"/>
    <cellStyle name="Moneda 3 6 2 3 2 2 3 2 3" xfId="9995" xr:uid="{9D7AC6E3-4BF5-4C0A-9002-5063895A405E}"/>
    <cellStyle name="Moneda 3 6 2 3 2 2 3 3" xfId="5027" xr:uid="{BA5B6273-7443-4387-9FEE-0E0571ADEFC3}"/>
    <cellStyle name="Moneda 3 6 2 3 2 2 3 3 2" xfId="11651" xr:uid="{C54FC840-C538-4C4E-AB69-C8039B6E940E}"/>
    <cellStyle name="Moneda 3 6 2 3 2 2 3 4" xfId="8339" xr:uid="{F9A6B3F9-DB89-4EE0-B7EA-B5A2912C4FB9}"/>
    <cellStyle name="Moneda 3 6 2 3 2 2 4" xfId="2267" xr:uid="{C43809AE-3972-4E1D-9F55-B018BDFD9EA5}"/>
    <cellStyle name="Moneda 3 6 2 3 2 2 4 2" xfId="5579" xr:uid="{ACBADAC8-9788-48B5-A6F9-BC8572B48E7D}"/>
    <cellStyle name="Moneda 3 6 2 3 2 2 4 2 2" xfId="12203" xr:uid="{081C3102-BE26-4234-B508-D05949EE229C}"/>
    <cellStyle name="Moneda 3 6 2 3 2 2 4 3" xfId="8891" xr:uid="{9B0EA024-CE2D-4AFB-AA55-13C1E5FA90CB}"/>
    <cellStyle name="Moneda 3 6 2 3 2 2 5" xfId="3923" xr:uid="{042678BA-5ED7-47FF-8DE9-B0B32D0089E5}"/>
    <cellStyle name="Moneda 3 6 2 3 2 2 5 2" xfId="10547" xr:uid="{17A220E2-CBCD-41FE-B47E-6B88D7C0DDEE}"/>
    <cellStyle name="Moneda 3 6 2 3 2 2 6" xfId="7235" xr:uid="{3A78E26C-B6C8-42A0-8287-DA47E6CC219E}"/>
    <cellStyle name="Moneda 3 6 2 3 2 3" xfId="887" xr:uid="{7D09BB66-175E-4BA6-A2C2-338EF122FA7C}"/>
    <cellStyle name="Moneda 3 6 2 3 2 3 2" xfId="2543" xr:uid="{D68053AE-82FF-4CA2-BE20-9BFC973AC659}"/>
    <cellStyle name="Moneda 3 6 2 3 2 3 2 2" xfId="5855" xr:uid="{89899D71-39E6-4DE6-B1BF-6B866F1D24A5}"/>
    <cellStyle name="Moneda 3 6 2 3 2 3 2 2 2" xfId="12479" xr:uid="{4FD79FC6-97B6-43C8-A131-CC7BA69E74D8}"/>
    <cellStyle name="Moneda 3 6 2 3 2 3 2 3" xfId="9167" xr:uid="{03C04803-3C44-45ED-BD80-0C660D1DDCD5}"/>
    <cellStyle name="Moneda 3 6 2 3 2 3 3" xfId="4199" xr:uid="{8FAC76B3-CC50-444B-9B17-9E5B2E8BD42A}"/>
    <cellStyle name="Moneda 3 6 2 3 2 3 3 2" xfId="10823" xr:uid="{287A6F56-BA92-41E1-9A95-74020F7F1157}"/>
    <cellStyle name="Moneda 3 6 2 3 2 3 4" xfId="7511" xr:uid="{97BF54D3-106C-418F-A96D-DA8D08497300}"/>
    <cellStyle name="Moneda 3 6 2 3 2 4" xfId="1439" xr:uid="{0F830CA8-0093-406D-AE9F-AB2DD8E68CD0}"/>
    <cellStyle name="Moneda 3 6 2 3 2 4 2" xfId="3095" xr:uid="{F94A5450-94DD-4DB1-9AC9-83E6C845836D}"/>
    <cellStyle name="Moneda 3 6 2 3 2 4 2 2" xfId="6407" xr:uid="{BA76B0A7-E28D-469B-8B09-E1636F8B0EF1}"/>
    <cellStyle name="Moneda 3 6 2 3 2 4 2 2 2" xfId="13031" xr:uid="{8F78D6B3-6B19-49C5-884B-C898E5397597}"/>
    <cellStyle name="Moneda 3 6 2 3 2 4 2 3" xfId="9719" xr:uid="{6E52FA53-D05E-47E9-9CC2-E9ACAD3E5E9D}"/>
    <cellStyle name="Moneda 3 6 2 3 2 4 3" xfId="4751" xr:uid="{59247043-DD78-4AC7-BCD8-79336C5E454E}"/>
    <cellStyle name="Moneda 3 6 2 3 2 4 3 2" xfId="11375" xr:uid="{2B06420F-86C3-4E93-B74A-BACECB852888}"/>
    <cellStyle name="Moneda 3 6 2 3 2 4 4" xfId="8063" xr:uid="{D224EBA1-DF0B-47D6-8DEC-2A73E5446069}"/>
    <cellStyle name="Moneda 3 6 2 3 2 5" xfId="1991" xr:uid="{DCDB55E9-C4F1-4F21-810B-DBAA7A9072CE}"/>
    <cellStyle name="Moneda 3 6 2 3 2 5 2" xfId="5303" xr:uid="{DAC4F834-D1F7-43EF-A457-DDF3A9F611E9}"/>
    <cellStyle name="Moneda 3 6 2 3 2 5 2 2" xfId="11927" xr:uid="{6DCB70A3-5836-4796-8793-B32879374A0E}"/>
    <cellStyle name="Moneda 3 6 2 3 2 5 3" xfId="8615" xr:uid="{A3D9732C-B546-4BA8-AD2D-CFF475F8FF22}"/>
    <cellStyle name="Moneda 3 6 2 3 2 6" xfId="3647" xr:uid="{219DDCEF-236D-4BE6-8ACF-F0FF7A6CD7D0}"/>
    <cellStyle name="Moneda 3 6 2 3 2 6 2" xfId="10271" xr:uid="{6CB73AC0-7B03-47AE-95DF-6A4F70DB42B5}"/>
    <cellStyle name="Moneda 3 6 2 3 2 7" xfId="6959" xr:uid="{24D4318F-E8C6-4C03-BDB9-9A4E2D3EC909}"/>
    <cellStyle name="Moneda 3 6 2 3 3" xfId="473" xr:uid="{2AA26F51-9BF4-4D36-87CB-6BD9908B4553}"/>
    <cellStyle name="Moneda 3 6 2 3 3 2" xfId="1025" xr:uid="{11808959-06CA-4ECD-A1BA-FCDC1900EF6E}"/>
    <cellStyle name="Moneda 3 6 2 3 3 2 2" xfId="2681" xr:uid="{84474170-A71E-4DA7-A039-BAD9AC4DEFEE}"/>
    <cellStyle name="Moneda 3 6 2 3 3 2 2 2" xfId="5993" xr:uid="{57C506EC-616E-437B-ABE0-6E11B0367AD6}"/>
    <cellStyle name="Moneda 3 6 2 3 3 2 2 2 2" xfId="12617" xr:uid="{851FE3FB-3C06-4CB3-9AFF-825029779F0C}"/>
    <cellStyle name="Moneda 3 6 2 3 3 2 2 3" xfId="9305" xr:uid="{3A032E3A-16F8-4EAC-A4CD-07FAE811A924}"/>
    <cellStyle name="Moneda 3 6 2 3 3 2 3" xfId="4337" xr:uid="{0BC2D102-2453-4D70-8DA4-6DB63894946D}"/>
    <cellStyle name="Moneda 3 6 2 3 3 2 3 2" xfId="10961" xr:uid="{FEAD6D6C-E913-4732-9FD5-7995CE659E01}"/>
    <cellStyle name="Moneda 3 6 2 3 3 2 4" xfId="7649" xr:uid="{5E3F134E-703D-4DEE-953C-2B31470191E1}"/>
    <cellStyle name="Moneda 3 6 2 3 3 3" xfId="1577" xr:uid="{D6EB663A-4230-4689-A1F7-FCDED20A332F}"/>
    <cellStyle name="Moneda 3 6 2 3 3 3 2" xfId="3233" xr:uid="{49491B2B-8D58-4483-AB95-57BEA4B5704D}"/>
    <cellStyle name="Moneda 3 6 2 3 3 3 2 2" xfId="6545" xr:uid="{D26A76A8-5AC3-4DB6-BC79-02E46CFC3B15}"/>
    <cellStyle name="Moneda 3 6 2 3 3 3 2 2 2" xfId="13169" xr:uid="{BF714330-704F-4E20-B1C0-5AB64F89C06B}"/>
    <cellStyle name="Moneda 3 6 2 3 3 3 2 3" xfId="9857" xr:uid="{51690A69-D0F5-4413-BAF9-7F611C293A78}"/>
    <cellStyle name="Moneda 3 6 2 3 3 3 3" xfId="4889" xr:uid="{1B61E967-5DD5-4862-A6F3-BE40D6B4B73A}"/>
    <cellStyle name="Moneda 3 6 2 3 3 3 3 2" xfId="11513" xr:uid="{1FD0F22B-0605-4310-993A-AB7A72E3C1AD}"/>
    <cellStyle name="Moneda 3 6 2 3 3 3 4" xfId="8201" xr:uid="{31677F30-7E20-45ED-897E-2DA82F02D292}"/>
    <cellStyle name="Moneda 3 6 2 3 3 4" xfId="2129" xr:uid="{B9B55355-5699-4251-B4D8-605F3B6F262A}"/>
    <cellStyle name="Moneda 3 6 2 3 3 4 2" xfId="5441" xr:uid="{0E1A8848-82CC-4658-9F9C-2C08C4363AD8}"/>
    <cellStyle name="Moneda 3 6 2 3 3 4 2 2" xfId="12065" xr:uid="{C7BBB4A6-9D8F-4E96-979C-AC2523204C11}"/>
    <cellStyle name="Moneda 3 6 2 3 3 4 3" xfId="8753" xr:uid="{D31F58B0-480A-4122-9AB8-E514D11169C1}"/>
    <cellStyle name="Moneda 3 6 2 3 3 5" xfId="3785" xr:uid="{16E4CEB5-DEB2-4B98-831A-5B3D2DD627C5}"/>
    <cellStyle name="Moneda 3 6 2 3 3 5 2" xfId="10409" xr:uid="{820A2F3E-F97F-4224-AD64-4DD399B68CF9}"/>
    <cellStyle name="Moneda 3 6 2 3 3 6" xfId="7097" xr:uid="{CF550D5C-6322-4FAC-946B-CE1CEDCA1870}"/>
    <cellStyle name="Moneda 3 6 2 3 4" xfId="749" xr:uid="{9E682579-CBDD-4486-BA60-B4BC30035CF1}"/>
    <cellStyle name="Moneda 3 6 2 3 4 2" xfId="2405" xr:uid="{C13A8F14-F740-4BF9-A152-061AF6C58A8E}"/>
    <cellStyle name="Moneda 3 6 2 3 4 2 2" xfId="5717" xr:uid="{2B2A44AD-324C-44A8-8F14-7C355B1F1970}"/>
    <cellStyle name="Moneda 3 6 2 3 4 2 2 2" xfId="12341" xr:uid="{4BE19B57-727E-45A3-A852-44723E9AC80D}"/>
    <cellStyle name="Moneda 3 6 2 3 4 2 3" xfId="9029" xr:uid="{1A2BCAB9-0BB1-4B3D-94AE-C9D85B236655}"/>
    <cellStyle name="Moneda 3 6 2 3 4 3" xfId="4061" xr:uid="{DBBBB119-F1E4-4116-9FE9-C0233BA43269}"/>
    <cellStyle name="Moneda 3 6 2 3 4 3 2" xfId="10685" xr:uid="{5C49C3BC-94E3-49F6-AF9F-13382B20EFFB}"/>
    <cellStyle name="Moneda 3 6 2 3 4 4" xfId="7373" xr:uid="{2862CCCB-CAE0-4494-82DF-3F9C3BA838B5}"/>
    <cellStyle name="Moneda 3 6 2 3 5" xfId="1301" xr:uid="{26C762EE-2FB7-4EE4-8174-19464663FFB9}"/>
    <cellStyle name="Moneda 3 6 2 3 5 2" xfId="2957" xr:uid="{F938FB1C-B424-4C6E-8DDF-8F4EDD57A6F7}"/>
    <cellStyle name="Moneda 3 6 2 3 5 2 2" xfId="6269" xr:uid="{54862EE6-0BD7-426E-93B9-3239ACEE1EF2}"/>
    <cellStyle name="Moneda 3 6 2 3 5 2 2 2" xfId="12893" xr:uid="{F610BCCA-1774-4960-86A1-01CF4C7F8588}"/>
    <cellStyle name="Moneda 3 6 2 3 5 2 3" xfId="9581" xr:uid="{A94494FB-151C-48E7-A68B-59D77EAD2B9E}"/>
    <cellStyle name="Moneda 3 6 2 3 5 3" xfId="4613" xr:uid="{05AB9969-0F03-4CA9-B55A-7E9DF8A34E4C}"/>
    <cellStyle name="Moneda 3 6 2 3 5 3 2" xfId="11237" xr:uid="{8171F8E8-C6A5-42C0-950C-62D5F09DCCC0}"/>
    <cellStyle name="Moneda 3 6 2 3 5 4" xfId="7925" xr:uid="{0A9350E7-C5B5-453A-A130-2BD889C17AB8}"/>
    <cellStyle name="Moneda 3 6 2 3 6" xfId="1853" xr:uid="{84A926D7-696D-4B8C-850B-5FC00F30B206}"/>
    <cellStyle name="Moneda 3 6 2 3 6 2" xfId="5165" xr:uid="{C1B39416-C637-4F3B-B1EA-1C34C1B61007}"/>
    <cellStyle name="Moneda 3 6 2 3 6 2 2" xfId="11789" xr:uid="{6F93E437-084B-4F12-8AE7-DFF17F3A21A4}"/>
    <cellStyle name="Moneda 3 6 2 3 6 3" xfId="8477" xr:uid="{E0B51628-4ADE-4EC1-B7F7-12B8FA466E73}"/>
    <cellStyle name="Moneda 3 6 2 3 7" xfId="3509" xr:uid="{B28D57E2-9829-4A93-BBA2-0E99F26E80C5}"/>
    <cellStyle name="Moneda 3 6 2 3 7 2" xfId="10133" xr:uid="{5A5FD2C3-7594-4634-A217-E824120BFE7C}"/>
    <cellStyle name="Moneda 3 6 2 3 8" xfId="6821" xr:uid="{58CD0BE7-51D1-47F3-80E9-26E70F36CBDA}"/>
    <cellStyle name="Moneda 3 6 2 4" xfId="266" xr:uid="{39334F5E-9F1E-4AD5-9BDE-3AAD0251FEB1}"/>
    <cellStyle name="Moneda 3 6 2 4 2" xfId="542" xr:uid="{19739EF9-8D17-4D2B-970D-52F81759B5FA}"/>
    <cellStyle name="Moneda 3 6 2 4 2 2" xfId="1094" xr:uid="{E907FD34-E6BC-4B77-9DAC-B13A4EAE628E}"/>
    <cellStyle name="Moneda 3 6 2 4 2 2 2" xfId="2750" xr:uid="{0588A737-B1D5-461B-BBC6-A92B767E3151}"/>
    <cellStyle name="Moneda 3 6 2 4 2 2 2 2" xfId="6062" xr:uid="{A09B0260-B495-40EA-A066-871566FEED90}"/>
    <cellStyle name="Moneda 3 6 2 4 2 2 2 2 2" xfId="12686" xr:uid="{54BEAB9B-B1D5-467E-B96B-465067AB8F0B}"/>
    <cellStyle name="Moneda 3 6 2 4 2 2 2 3" xfId="9374" xr:uid="{E8EA0D03-1C78-4A1D-9A6A-861160D3C9C2}"/>
    <cellStyle name="Moneda 3 6 2 4 2 2 3" xfId="4406" xr:uid="{A6BF04EC-AAF2-4412-BCF3-28C491B34DAA}"/>
    <cellStyle name="Moneda 3 6 2 4 2 2 3 2" xfId="11030" xr:uid="{1E6D680E-54F4-469F-8D30-26799C80E358}"/>
    <cellStyle name="Moneda 3 6 2 4 2 2 4" xfId="7718" xr:uid="{EEC8862D-C6A0-4F8D-A15D-47816C2AAE8A}"/>
    <cellStyle name="Moneda 3 6 2 4 2 3" xfId="1646" xr:uid="{421ED771-7A0D-4C83-9A06-D11C84A4FAD9}"/>
    <cellStyle name="Moneda 3 6 2 4 2 3 2" xfId="3302" xr:uid="{39D9332B-0136-4D91-9305-6CD784145120}"/>
    <cellStyle name="Moneda 3 6 2 4 2 3 2 2" xfId="6614" xr:uid="{FF196C56-EBA8-4F14-ACE2-86B0B8561EAA}"/>
    <cellStyle name="Moneda 3 6 2 4 2 3 2 2 2" xfId="13238" xr:uid="{9299CF4F-4460-4392-BC9E-5DBB97F54E90}"/>
    <cellStyle name="Moneda 3 6 2 4 2 3 2 3" xfId="9926" xr:uid="{B11F434F-91AE-4109-9182-1D9DC2379230}"/>
    <cellStyle name="Moneda 3 6 2 4 2 3 3" xfId="4958" xr:uid="{44D73F5E-7994-4870-A53A-2F8F52BA6F5C}"/>
    <cellStyle name="Moneda 3 6 2 4 2 3 3 2" xfId="11582" xr:uid="{D9A370F5-D728-491A-866C-C2EE93F419AB}"/>
    <cellStyle name="Moneda 3 6 2 4 2 3 4" xfId="8270" xr:uid="{E15A1734-3DE4-4D0A-9983-6D59970DF9EA}"/>
    <cellStyle name="Moneda 3 6 2 4 2 4" xfId="2198" xr:uid="{00BE3A43-2D92-4CFD-A574-28B318206135}"/>
    <cellStyle name="Moneda 3 6 2 4 2 4 2" xfId="5510" xr:uid="{AFF4F2FB-4E95-4D52-9E60-92EA45311268}"/>
    <cellStyle name="Moneda 3 6 2 4 2 4 2 2" xfId="12134" xr:uid="{DCCBA7E4-CFB4-4027-87EC-4BAB7B6C6234}"/>
    <cellStyle name="Moneda 3 6 2 4 2 4 3" xfId="8822" xr:uid="{C9302DF4-588F-41F6-BDD8-7B74BAA77CB9}"/>
    <cellStyle name="Moneda 3 6 2 4 2 5" xfId="3854" xr:uid="{7BCAC3A1-DCA8-4455-929E-28283A14CA5D}"/>
    <cellStyle name="Moneda 3 6 2 4 2 5 2" xfId="10478" xr:uid="{00803882-DBCE-4693-B923-46A61E5E7A29}"/>
    <cellStyle name="Moneda 3 6 2 4 2 6" xfId="7166" xr:uid="{496B6B7B-D252-4A18-8383-E27AEF6A9742}"/>
    <cellStyle name="Moneda 3 6 2 4 3" xfId="818" xr:uid="{E765C1BF-082F-4CF8-9D4D-A47DA85B0304}"/>
    <cellStyle name="Moneda 3 6 2 4 3 2" xfId="2474" xr:uid="{64483970-6D5C-4B80-B7DF-4D15B6F116F8}"/>
    <cellStyle name="Moneda 3 6 2 4 3 2 2" xfId="5786" xr:uid="{1F130F55-DC37-409E-B7A5-203A1ED18CF6}"/>
    <cellStyle name="Moneda 3 6 2 4 3 2 2 2" xfId="12410" xr:uid="{9B188E9F-7AE3-45CA-8539-D1D064ED9F6F}"/>
    <cellStyle name="Moneda 3 6 2 4 3 2 3" xfId="9098" xr:uid="{4FD32695-B9D9-4BF6-B329-E25BF0491D89}"/>
    <cellStyle name="Moneda 3 6 2 4 3 3" xfId="4130" xr:uid="{2EB8C07B-D28F-4409-BCF4-7DE07A63C1E8}"/>
    <cellStyle name="Moneda 3 6 2 4 3 3 2" xfId="10754" xr:uid="{25859D46-FBEE-4B49-9F53-C7E9DC97638B}"/>
    <cellStyle name="Moneda 3 6 2 4 3 4" xfId="7442" xr:uid="{9E85AA46-804A-4E17-B513-439267C44711}"/>
    <cellStyle name="Moneda 3 6 2 4 4" xfId="1370" xr:uid="{3C9F3521-FF6F-4A1E-B7CE-3EB427469E3C}"/>
    <cellStyle name="Moneda 3 6 2 4 4 2" xfId="3026" xr:uid="{0D77601D-7A90-4E24-80D1-656C150183FF}"/>
    <cellStyle name="Moneda 3 6 2 4 4 2 2" xfId="6338" xr:uid="{FA47FA92-22C2-4D25-9302-21631C3C2622}"/>
    <cellStyle name="Moneda 3 6 2 4 4 2 2 2" xfId="12962" xr:uid="{24735B28-A2F2-485C-A94B-2B6E865CBE49}"/>
    <cellStyle name="Moneda 3 6 2 4 4 2 3" xfId="9650" xr:uid="{77129FB3-EA25-4E85-A28D-84454CD2C6E5}"/>
    <cellStyle name="Moneda 3 6 2 4 4 3" xfId="4682" xr:uid="{CB3C27C0-F893-4FCC-B7ED-04FE1AA4A317}"/>
    <cellStyle name="Moneda 3 6 2 4 4 3 2" xfId="11306" xr:uid="{B255F5F1-1C92-410A-A305-DAF3D3C13783}"/>
    <cellStyle name="Moneda 3 6 2 4 4 4" xfId="7994" xr:uid="{02CA04FE-9A98-4908-BF1F-11D83F44B0A1}"/>
    <cellStyle name="Moneda 3 6 2 4 5" xfId="1922" xr:uid="{0952B22A-5B78-494F-8EA2-9CBBFF385E5E}"/>
    <cellStyle name="Moneda 3 6 2 4 5 2" xfId="5234" xr:uid="{1D6D1BA8-59F7-409F-A2B9-42309BAE1B7A}"/>
    <cellStyle name="Moneda 3 6 2 4 5 2 2" xfId="11858" xr:uid="{F2237157-70E1-4913-AF17-8DF41865C9CD}"/>
    <cellStyle name="Moneda 3 6 2 4 5 3" xfId="8546" xr:uid="{2F7E0170-1DE1-4FAA-8FD2-8C82F8B83198}"/>
    <cellStyle name="Moneda 3 6 2 4 6" xfId="3578" xr:uid="{C49D5102-25FA-4389-917A-C0FB816ECD3E}"/>
    <cellStyle name="Moneda 3 6 2 4 6 2" xfId="10202" xr:uid="{E7555C8B-8487-49B0-8661-B4DDF516A596}"/>
    <cellStyle name="Moneda 3 6 2 4 7" xfId="6890" xr:uid="{9A0E570B-EB2B-4D85-8664-343007E16400}"/>
    <cellStyle name="Moneda 3 6 2 5" xfId="404" xr:uid="{75B9749E-681F-4FAA-9D02-28CCF7ED0118}"/>
    <cellStyle name="Moneda 3 6 2 5 2" xfId="956" xr:uid="{ED38A4C9-2A46-43E5-89AF-9E7CC6CDDCF4}"/>
    <cellStyle name="Moneda 3 6 2 5 2 2" xfId="2612" xr:uid="{569A7324-E372-4F01-91D4-9581DD3A541E}"/>
    <cellStyle name="Moneda 3 6 2 5 2 2 2" xfId="5924" xr:uid="{90A392EE-BB62-4D92-B185-9E59969CBFB1}"/>
    <cellStyle name="Moneda 3 6 2 5 2 2 2 2" xfId="12548" xr:uid="{DFBC914E-B97C-49D7-B4DD-912D0671B967}"/>
    <cellStyle name="Moneda 3 6 2 5 2 2 3" xfId="9236" xr:uid="{7EBC662A-9F6E-4C3A-9B5B-5B5609A3569D}"/>
    <cellStyle name="Moneda 3 6 2 5 2 3" xfId="4268" xr:uid="{62AA7BD5-49F2-4411-A296-D59A03D7B84B}"/>
    <cellStyle name="Moneda 3 6 2 5 2 3 2" xfId="10892" xr:uid="{C28D1BE8-0C8F-41BC-A236-EE49C91E0BB8}"/>
    <cellStyle name="Moneda 3 6 2 5 2 4" xfId="7580" xr:uid="{5FF918D2-8563-4063-91D2-6D9E5A8D02EB}"/>
    <cellStyle name="Moneda 3 6 2 5 3" xfId="1508" xr:uid="{A03EBEE6-AE83-4832-9CCF-81B5C8C7E541}"/>
    <cellStyle name="Moneda 3 6 2 5 3 2" xfId="3164" xr:uid="{D2624E77-E8CF-48A5-9DD0-7279529DD7ED}"/>
    <cellStyle name="Moneda 3 6 2 5 3 2 2" xfId="6476" xr:uid="{DB9980BA-AB15-4C32-8E01-53126CD2C275}"/>
    <cellStyle name="Moneda 3 6 2 5 3 2 2 2" xfId="13100" xr:uid="{D5C58170-8DC3-428D-B850-FB84CF06094F}"/>
    <cellStyle name="Moneda 3 6 2 5 3 2 3" xfId="9788" xr:uid="{349F6565-0B9F-4396-88C4-A544B1BB5DBE}"/>
    <cellStyle name="Moneda 3 6 2 5 3 3" xfId="4820" xr:uid="{C484DEA9-E70A-4736-9878-FF7BA2F11C67}"/>
    <cellStyle name="Moneda 3 6 2 5 3 3 2" xfId="11444" xr:uid="{7636995D-D8AD-443F-82A5-633E38259E5E}"/>
    <cellStyle name="Moneda 3 6 2 5 3 4" xfId="8132" xr:uid="{4DF75965-3E11-4D61-9A06-F64E3CBD2020}"/>
    <cellStyle name="Moneda 3 6 2 5 4" xfId="2060" xr:uid="{5F00A945-BB71-43EC-AD43-D34C2D7719D0}"/>
    <cellStyle name="Moneda 3 6 2 5 4 2" xfId="5372" xr:uid="{F3B7D0D0-7A0F-4668-816A-BC6A31418D40}"/>
    <cellStyle name="Moneda 3 6 2 5 4 2 2" xfId="11996" xr:uid="{F5EA39B2-6B56-4802-987E-9614B9A06815}"/>
    <cellStyle name="Moneda 3 6 2 5 4 3" xfId="8684" xr:uid="{A81D57C2-D10F-4C4D-AD61-20F639BC8611}"/>
    <cellStyle name="Moneda 3 6 2 5 5" xfId="3716" xr:uid="{2DF8BB25-32AF-4283-BE6B-D71F2471D7FD}"/>
    <cellStyle name="Moneda 3 6 2 5 5 2" xfId="10340" xr:uid="{F1C87E30-DEFB-4C9F-825E-8B6046DEF316}"/>
    <cellStyle name="Moneda 3 6 2 5 6" xfId="7028" xr:uid="{CEBFD988-FAB9-4458-B185-01DD7CB9D3A0}"/>
    <cellStyle name="Moneda 3 6 2 6" xfId="680" xr:uid="{9AEB40A1-3547-4C94-A252-0508FEC82E27}"/>
    <cellStyle name="Moneda 3 6 2 6 2" xfId="2336" xr:uid="{C6F9177A-8EBC-4D4B-8381-4240075AE837}"/>
    <cellStyle name="Moneda 3 6 2 6 2 2" xfId="5648" xr:uid="{863D365B-BB99-4635-B468-70315494D509}"/>
    <cellStyle name="Moneda 3 6 2 6 2 2 2" xfId="12272" xr:uid="{6EEEC796-0347-47A3-A292-D67D3B896963}"/>
    <cellStyle name="Moneda 3 6 2 6 2 3" xfId="8960" xr:uid="{9E6ADAB5-AD2A-4C57-B7F5-6A6709CC64D7}"/>
    <cellStyle name="Moneda 3 6 2 6 3" xfId="3992" xr:uid="{6B932761-C1C7-447D-9672-1906E256868E}"/>
    <cellStyle name="Moneda 3 6 2 6 3 2" xfId="10616" xr:uid="{95FDD490-CED8-4A2A-B4BB-AFF62EFFF75A}"/>
    <cellStyle name="Moneda 3 6 2 6 4" xfId="7304" xr:uid="{3F643053-E0E0-4CA1-9C51-E3614C1EF6CE}"/>
    <cellStyle name="Moneda 3 6 2 7" xfId="1232" xr:uid="{2CDD0C2E-75BD-4756-B5C3-225B43F87256}"/>
    <cellStyle name="Moneda 3 6 2 7 2" xfId="2888" xr:uid="{78C61EB3-AC7E-45C8-AE31-5463D593661D}"/>
    <cellStyle name="Moneda 3 6 2 7 2 2" xfId="6200" xr:uid="{115E9582-2A34-4A39-9A1C-AF17BE366D77}"/>
    <cellStyle name="Moneda 3 6 2 7 2 2 2" xfId="12824" xr:uid="{A4E80B93-40B9-4054-931C-B4A6CA6A1239}"/>
    <cellStyle name="Moneda 3 6 2 7 2 3" xfId="9512" xr:uid="{5A4CFCDB-19E0-4E1F-BCF6-77B72B9AC3BF}"/>
    <cellStyle name="Moneda 3 6 2 7 3" xfId="4544" xr:uid="{0578A318-3B15-4F9B-8DD8-365BE389989D}"/>
    <cellStyle name="Moneda 3 6 2 7 3 2" xfId="11168" xr:uid="{E7A47001-CC01-4EE2-A694-542C36806308}"/>
    <cellStyle name="Moneda 3 6 2 7 4" xfId="7856" xr:uid="{5A97F700-640A-4CDD-BF40-C325DD4B1AC9}"/>
    <cellStyle name="Moneda 3 6 2 8" xfId="1784" xr:uid="{71E9F637-5791-41D7-A517-EA55321354F1}"/>
    <cellStyle name="Moneda 3 6 2 8 2" xfId="5096" xr:uid="{0F8E7DA6-2DFB-4A71-92E6-C0F8828812F8}"/>
    <cellStyle name="Moneda 3 6 2 8 2 2" xfId="11720" xr:uid="{BDAA94C9-9404-427A-A33C-659361433E39}"/>
    <cellStyle name="Moneda 3 6 2 8 3" xfId="8408" xr:uid="{C454FFD3-779E-42D4-BC14-91ABC5B9BB50}"/>
    <cellStyle name="Moneda 3 6 2 9" xfId="3440" xr:uid="{2B4ED0CF-2340-43EF-87F9-2307178ACC59}"/>
    <cellStyle name="Moneda 3 6 2 9 2" xfId="10064" xr:uid="{DCD18809-E701-49CC-B45A-E32070219716}"/>
    <cellStyle name="Moneda 3 6 3" xfId="146" xr:uid="{F7E6A24D-CE1F-45FA-A39F-A7039E1A4C66}"/>
    <cellStyle name="Moneda 3 6 3 2" xfId="215" xr:uid="{98B6917C-5688-4CAF-9448-50B83D0EC9E5}"/>
    <cellStyle name="Moneda 3 6 3 2 2" xfId="353" xr:uid="{7D916C50-89DF-433B-9D8B-9E5C73E81880}"/>
    <cellStyle name="Moneda 3 6 3 2 2 2" xfId="629" xr:uid="{6F35DD2C-B26A-4C89-BC8F-68EB5F741738}"/>
    <cellStyle name="Moneda 3 6 3 2 2 2 2" xfId="1181" xr:uid="{17084B56-1733-4823-B1AF-770F252FBEE7}"/>
    <cellStyle name="Moneda 3 6 3 2 2 2 2 2" xfId="2837" xr:uid="{554F932A-4A26-475D-B963-C4C505CDDA88}"/>
    <cellStyle name="Moneda 3 6 3 2 2 2 2 2 2" xfId="6149" xr:uid="{B1250D30-BDBA-4DC8-BF5B-5D3647026F28}"/>
    <cellStyle name="Moneda 3 6 3 2 2 2 2 2 2 2" xfId="12773" xr:uid="{87000527-D847-4808-87F8-75866609D5A3}"/>
    <cellStyle name="Moneda 3 6 3 2 2 2 2 2 3" xfId="9461" xr:uid="{B7A7448E-BC51-493E-9709-E4F1A462DC0F}"/>
    <cellStyle name="Moneda 3 6 3 2 2 2 2 3" xfId="4493" xr:uid="{47C140D0-C4CB-495A-83D3-C258801AF7E7}"/>
    <cellStyle name="Moneda 3 6 3 2 2 2 2 3 2" xfId="11117" xr:uid="{1E32EB15-EFF9-4BDB-8917-CCA1A7980CB4}"/>
    <cellStyle name="Moneda 3 6 3 2 2 2 2 4" xfId="7805" xr:uid="{A39CA6E6-A88D-4158-88FC-8B1B49B69F63}"/>
    <cellStyle name="Moneda 3 6 3 2 2 2 3" xfId="1733" xr:uid="{DB5BCA11-4DCA-4C3D-8820-4FD493B5D35E}"/>
    <cellStyle name="Moneda 3 6 3 2 2 2 3 2" xfId="3389" xr:uid="{7ECE21A3-0A73-4139-AD9A-40CE37BD5151}"/>
    <cellStyle name="Moneda 3 6 3 2 2 2 3 2 2" xfId="6701" xr:uid="{61CD510E-87C6-41AC-A146-D9A19CD6E554}"/>
    <cellStyle name="Moneda 3 6 3 2 2 2 3 2 2 2" xfId="13325" xr:uid="{8F7918B0-D770-4372-82E8-1BCF1A7BC4F9}"/>
    <cellStyle name="Moneda 3 6 3 2 2 2 3 2 3" xfId="10013" xr:uid="{DCECD164-B71E-41C8-A88B-3B58D5CCFE25}"/>
    <cellStyle name="Moneda 3 6 3 2 2 2 3 3" xfId="5045" xr:uid="{16B4309B-01D3-433D-A360-B4633595C6E7}"/>
    <cellStyle name="Moneda 3 6 3 2 2 2 3 3 2" xfId="11669" xr:uid="{F7B8197A-E236-45C6-9717-7895E975F458}"/>
    <cellStyle name="Moneda 3 6 3 2 2 2 3 4" xfId="8357" xr:uid="{318DC3DD-08EF-4592-8982-112AF1F3B297}"/>
    <cellStyle name="Moneda 3 6 3 2 2 2 4" xfId="2285" xr:uid="{5EE0E534-F860-4882-AAA4-C68FD56F939A}"/>
    <cellStyle name="Moneda 3 6 3 2 2 2 4 2" xfId="5597" xr:uid="{285FC0B8-8E95-4CFD-90DD-C09F9AB5BC16}"/>
    <cellStyle name="Moneda 3 6 3 2 2 2 4 2 2" xfId="12221" xr:uid="{CE5C1F73-FF80-4092-86D1-56FC69E0745B}"/>
    <cellStyle name="Moneda 3 6 3 2 2 2 4 3" xfId="8909" xr:uid="{39C95A97-3A23-4BB2-B2E9-5A8CCAE2835F}"/>
    <cellStyle name="Moneda 3 6 3 2 2 2 5" xfId="3941" xr:uid="{11823EE8-941A-456C-AC0A-CE41259D8FEA}"/>
    <cellStyle name="Moneda 3 6 3 2 2 2 5 2" xfId="10565" xr:uid="{FE8D6DE0-13A5-44AB-8548-48915D49C26F}"/>
    <cellStyle name="Moneda 3 6 3 2 2 2 6" xfId="7253" xr:uid="{071D1123-F76C-47DB-ADA4-50DB08E0ECE1}"/>
    <cellStyle name="Moneda 3 6 3 2 2 3" xfId="905" xr:uid="{9B7C78A7-C881-42C5-97C0-CC15EC8C561D}"/>
    <cellStyle name="Moneda 3 6 3 2 2 3 2" xfId="2561" xr:uid="{4303B97A-2DAE-4EBF-BDFD-EEF0DFFA7A0A}"/>
    <cellStyle name="Moneda 3 6 3 2 2 3 2 2" xfId="5873" xr:uid="{A985F886-9DF7-4D99-92A4-54FE285F3177}"/>
    <cellStyle name="Moneda 3 6 3 2 2 3 2 2 2" xfId="12497" xr:uid="{2FF81EA9-37EC-4F37-B4DD-F1DC1BC5CD06}"/>
    <cellStyle name="Moneda 3 6 3 2 2 3 2 3" xfId="9185" xr:uid="{45547468-DE4A-4B67-B199-A76A213A0ADB}"/>
    <cellStyle name="Moneda 3 6 3 2 2 3 3" xfId="4217" xr:uid="{F889C195-3FCF-436C-936A-7261934D0552}"/>
    <cellStyle name="Moneda 3 6 3 2 2 3 3 2" xfId="10841" xr:uid="{AF860D56-BA12-4CBF-91BF-5215ED9E6F5E}"/>
    <cellStyle name="Moneda 3 6 3 2 2 3 4" xfId="7529" xr:uid="{8AB3C8F6-2A04-4A94-919B-F6C58936D1C1}"/>
    <cellStyle name="Moneda 3 6 3 2 2 4" xfId="1457" xr:uid="{BFCF826B-2602-46C0-83EE-439D013CBC89}"/>
    <cellStyle name="Moneda 3 6 3 2 2 4 2" xfId="3113" xr:uid="{0C238B40-823E-4FA7-9EA5-55F9794CC549}"/>
    <cellStyle name="Moneda 3 6 3 2 2 4 2 2" xfId="6425" xr:uid="{F4696B14-639D-442C-AA57-B409EFE3311D}"/>
    <cellStyle name="Moneda 3 6 3 2 2 4 2 2 2" xfId="13049" xr:uid="{48950BD9-A91D-4C9B-A857-855B47D003C0}"/>
    <cellStyle name="Moneda 3 6 3 2 2 4 2 3" xfId="9737" xr:uid="{F0C4280E-3A20-45B5-9399-00E41E8CA89E}"/>
    <cellStyle name="Moneda 3 6 3 2 2 4 3" xfId="4769" xr:uid="{388FE19C-FD51-40B0-A09D-8CC3C34FEF68}"/>
    <cellStyle name="Moneda 3 6 3 2 2 4 3 2" xfId="11393" xr:uid="{62EF5C48-08D2-4A78-B82D-C632493F15AA}"/>
    <cellStyle name="Moneda 3 6 3 2 2 4 4" xfId="8081" xr:uid="{C50F99E1-7FD1-41E8-A8CA-9D71394582CC}"/>
    <cellStyle name="Moneda 3 6 3 2 2 5" xfId="2009" xr:uid="{04B11D01-AB1B-4251-8002-0D06466A7190}"/>
    <cellStyle name="Moneda 3 6 3 2 2 5 2" xfId="5321" xr:uid="{281A4DCB-FCC3-4DF3-85D3-E82B171E62D1}"/>
    <cellStyle name="Moneda 3 6 3 2 2 5 2 2" xfId="11945" xr:uid="{2806490C-B233-4C85-BF6E-CEC55ACC0A9F}"/>
    <cellStyle name="Moneda 3 6 3 2 2 5 3" xfId="8633" xr:uid="{E931429A-E4F5-4B8B-99F2-E7A55F5032CC}"/>
    <cellStyle name="Moneda 3 6 3 2 2 6" xfId="3665" xr:uid="{D59F0EAB-197F-4363-B37E-4E0F62B9CAF6}"/>
    <cellStyle name="Moneda 3 6 3 2 2 6 2" xfId="10289" xr:uid="{243D3A4F-CA35-4995-BC93-7EB81A698028}"/>
    <cellStyle name="Moneda 3 6 3 2 2 7" xfId="6977" xr:uid="{94C1BAB3-A029-4F59-8DAB-83F91E499101}"/>
    <cellStyle name="Moneda 3 6 3 2 3" xfId="491" xr:uid="{C2A5B799-2BE4-405A-9122-909D81D58DB4}"/>
    <cellStyle name="Moneda 3 6 3 2 3 2" xfId="1043" xr:uid="{37197D82-D564-4060-B3D2-61BAD8540D12}"/>
    <cellStyle name="Moneda 3 6 3 2 3 2 2" xfId="2699" xr:uid="{A8233409-A1FE-4D9B-BEEA-67EBE4EF4CDC}"/>
    <cellStyle name="Moneda 3 6 3 2 3 2 2 2" xfId="6011" xr:uid="{530C7A5B-08A0-4903-82CC-0444D870EFF3}"/>
    <cellStyle name="Moneda 3 6 3 2 3 2 2 2 2" xfId="12635" xr:uid="{7A72E694-045D-4636-948B-99108D254C4B}"/>
    <cellStyle name="Moneda 3 6 3 2 3 2 2 3" xfId="9323" xr:uid="{2B20D3AE-66E3-4F10-8160-752EC09932A5}"/>
    <cellStyle name="Moneda 3 6 3 2 3 2 3" xfId="4355" xr:uid="{751CEFFE-1721-4C60-9E62-630A86BBD3C5}"/>
    <cellStyle name="Moneda 3 6 3 2 3 2 3 2" xfId="10979" xr:uid="{86FCED6A-AF55-4D39-AA86-A9EE45DF8007}"/>
    <cellStyle name="Moneda 3 6 3 2 3 2 4" xfId="7667" xr:uid="{513C0D11-DA6A-4785-8D17-22A4510514E8}"/>
    <cellStyle name="Moneda 3 6 3 2 3 3" xfId="1595" xr:uid="{12B025E4-D835-42B5-B7DA-DFD016BB566C}"/>
    <cellStyle name="Moneda 3 6 3 2 3 3 2" xfId="3251" xr:uid="{4FF92980-FA3D-41B3-BC41-95988EE7DFD9}"/>
    <cellStyle name="Moneda 3 6 3 2 3 3 2 2" xfId="6563" xr:uid="{FC6810AA-074D-4E28-955A-32071649A766}"/>
    <cellStyle name="Moneda 3 6 3 2 3 3 2 2 2" xfId="13187" xr:uid="{1A36278B-2A60-46AC-BCFD-1C6E5B026F48}"/>
    <cellStyle name="Moneda 3 6 3 2 3 3 2 3" xfId="9875" xr:uid="{D2F8F979-7314-4DC5-86E8-42BF163AD3B8}"/>
    <cellStyle name="Moneda 3 6 3 2 3 3 3" xfId="4907" xr:uid="{938E87AC-C302-4A07-8EED-37FE799212F2}"/>
    <cellStyle name="Moneda 3 6 3 2 3 3 3 2" xfId="11531" xr:uid="{5CEF8F02-398C-4993-ADED-C0C29D16693B}"/>
    <cellStyle name="Moneda 3 6 3 2 3 3 4" xfId="8219" xr:uid="{ACD882BC-6349-486B-90CB-83980FBD5CFF}"/>
    <cellStyle name="Moneda 3 6 3 2 3 4" xfId="2147" xr:uid="{E30C06F0-900D-4815-84FC-2B6142297BE8}"/>
    <cellStyle name="Moneda 3 6 3 2 3 4 2" xfId="5459" xr:uid="{F3DFBBB2-976A-4CC7-86A6-740D8DC61195}"/>
    <cellStyle name="Moneda 3 6 3 2 3 4 2 2" xfId="12083" xr:uid="{3A3B55E0-9996-473B-A5ED-D2851B49401B}"/>
    <cellStyle name="Moneda 3 6 3 2 3 4 3" xfId="8771" xr:uid="{8532FD53-E204-4B42-B392-185FE26F43C9}"/>
    <cellStyle name="Moneda 3 6 3 2 3 5" xfId="3803" xr:uid="{E52EC9C8-A7C6-45AE-99F8-EB0A1323DABE}"/>
    <cellStyle name="Moneda 3 6 3 2 3 5 2" xfId="10427" xr:uid="{831C7772-3836-46D7-8453-ED67DA77B456}"/>
    <cellStyle name="Moneda 3 6 3 2 3 6" xfId="7115" xr:uid="{0C82F6E2-EB45-4407-9416-557F41A4FAE1}"/>
    <cellStyle name="Moneda 3 6 3 2 4" xfId="767" xr:uid="{890A49AB-8343-4E00-AE1B-6FBD006CF3A5}"/>
    <cellStyle name="Moneda 3 6 3 2 4 2" xfId="2423" xr:uid="{A46CD3C0-FA99-4DD7-8DD9-D2FB5510238C}"/>
    <cellStyle name="Moneda 3 6 3 2 4 2 2" xfId="5735" xr:uid="{2BFB88F4-39BB-4394-9A5C-FD4DC852F3D3}"/>
    <cellStyle name="Moneda 3 6 3 2 4 2 2 2" xfId="12359" xr:uid="{AAB6C6E7-F21D-453F-96F8-CBA13F70BCD0}"/>
    <cellStyle name="Moneda 3 6 3 2 4 2 3" xfId="9047" xr:uid="{F537D68D-946F-4528-AFB3-44D1BF1EBED1}"/>
    <cellStyle name="Moneda 3 6 3 2 4 3" xfId="4079" xr:uid="{A4D8FC48-7069-4B71-A40B-11174E79C765}"/>
    <cellStyle name="Moneda 3 6 3 2 4 3 2" xfId="10703" xr:uid="{81ADD27A-D6B8-44E9-A48D-7ABBA559436B}"/>
    <cellStyle name="Moneda 3 6 3 2 4 4" xfId="7391" xr:uid="{3CF1B17D-2497-4BD4-AA23-E85A23874CC4}"/>
    <cellStyle name="Moneda 3 6 3 2 5" xfId="1319" xr:uid="{71E90AD7-7A73-442B-B847-069C04608572}"/>
    <cellStyle name="Moneda 3 6 3 2 5 2" xfId="2975" xr:uid="{1E967477-CEE0-4C70-92EF-471A50963DF1}"/>
    <cellStyle name="Moneda 3 6 3 2 5 2 2" xfId="6287" xr:uid="{CDE3FF28-156E-4A09-ACF0-083D3913EEC7}"/>
    <cellStyle name="Moneda 3 6 3 2 5 2 2 2" xfId="12911" xr:uid="{5C350840-F122-453E-B3F1-0442FF8680C0}"/>
    <cellStyle name="Moneda 3 6 3 2 5 2 3" xfId="9599" xr:uid="{1326879E-E731-4413-BD35-CBED05D270D6}"/>
    <cellStyle name="Moneda 3 6 3 2 5 3" xfId="4631" xr:uid="{0A29B15A-8718-468C-B6A9-601B3FAA1835}"/>
    <cellStyle name="Moneda 3 6 3 2 5 3 2" xfId="11255" xr:uid="{9F7BC871-51D0-40A7-A04C-39AD38B1E4AA}"/>
    <cellStyle name="Moneda 3 6 3 2 5 4" xfId="7943" xr:uid="{FF59F04F-65A5-48E1-AF4B-D7F691E91B63}"/>
    <cellStyle name="Moneda 3 6 3 2 6" xfId="1871" xr:uid="{B6FF3D8D-D253-4F76-AE71-28176ADDAC85}"/>
    <cellStyle name="Moneda 3 6 3 2 6 2" xfId="5183" xr:uid="{A6D2C2A9-5AB7-427E-8A89-1A9D7006D922}"/>
    <cellStyle name="Moneda 3 6 3 2 6 2 2" xfId="11807" xr:uid="{510D5DE6-E2AA-4AEE-A4D7-83826919927E}"/>
    <cellStyle name="Moneda 3 6 3 2 6 3" xfId="8495" xr:uid="{158B1F3B-EA88-4A0E-B125-B4D915C440E9}"/>
    <cellStyle name="Moneda 3 6 3 2 7" xfId="3527" xr:uid="{6E74BC2A-BA7B-44A5-A842-F921CED76B52}"/>
    <cellStyle name="Moneda 3 6 3 2 7 2" xfId="10151" xr:uid="{E4327D78-2D7A-45A2-9FF6-F6006450CE85}"/>
    <cellStyle name="Moneda 3 6 3 2 8" xfId="6839" xr:uid="{35AE396A-9D43-4AEA-921C-C60CEE8C800B}"/>
    <cellStyle name="Moneda 3 6 3 3" xfId="284" xr:uid="{4A9741FC-DCA4-467E-AC72-555C75B14474}"/>
    <cellStyle name="Moneda 3 6 3 3 2" xfId="560" xr:uid="{F619A420-A640-4516-97E0-0CB0D1F94E80}"/>
    <cellStyle name="Moneda 3 6 3 3 2 2" xfId="1112" xr:uid="{6332078C-789D-441C-8DA5-D9703F42B6D7}"/>
    <cellStyle name="Moneda 3 6 3 3 2 2 2" xfId="2768" xr:uid="{6A0AB000-D68B-4698-A365-F83F527A630F}"/>
    <cellStyle name="Moneda 3 6 3 3 2 2 2 2" xfId="6080" xr:uid="{ECEE3FEC-B243-4636-BFC9-5BA8A7A91D21}"/>
    <cellStyle name="Moneda 3 6 3 3 2 2 2 2 2" xfId="12704" xr:uid="{1A9670A9-8EA3-4368-A3E4-246C4D680FBB}"/>
    <cellStyle name="Moneda 3 6 3 3 2 2 2 3" xfId="9392" xr:uid="{B08A0F87-24BA-4A0E-BB14-E2EC0D1D80B8}"/>
    <cellStyle name="Moneda 3 6 3 3 2 2 3" xfId="4424" xr:uid="{116AD035-152B-4284-92C4-37C588A8FBA7}"/>
    <cellStyle name="Moneda 3 6 3 3 2 2 3 2" xfId="11048" xr:uid="{FC2F1707-BDDD-4231-B78C-9BF9642CA2FA}"/>
    <cellStyle name="Moneda 3 6 3 3 2 2 4" xfId="7736" xr:uid="{850107A6-18D5-4419-8D6B-70ECBFFE0F10}"/>
    <cellStyle name="Moneda 3 6 3 3 2 3" xfId="1664" xr:uid="{DBA096BC-8E5C-4713-8A0C-3440A3647E25}"/>
    <cellStyle name="Moneda 3 6 3 3 2 3 2" xfId="3320" xr:uid="{1321A295-1382-4DBF-8BA6-019EE6D1C488}"/>
    <cellStyle name="Moneda 3 6 3 3 2 3 2 2" xfId="6632" xr:uid="{5F2FE909-3C72-42EF-BA90-F7560C20706F}"/>
    <cellStyle name="Moneda 3 6 3 3 2 3 2 2 2" xfId="13256" xr:uid="{97E5A3ED-9348-4049-92B5-7D98FD78AF17}"/>
    <cellStyle name="Moneda 3 6 3 3 2 3 2 3" xfId="9944" xr:uid="{66E6E5BB-D962-4B88-A9BC-CD0CC3997CB7}"/>
    <cellStyle name="Moneda 3 6 3 3 2 3 3" xfId="4976" xr:uid="{516F8EB9-8F36-4D5F-BE96-7123F3CE5600}"/>
    <cellStyle name="Moneda 3 6 3 3 2 3 3 2" xfId="11600" xr:uid="{626FF5C9-BA8B-487A-8BA2-01D0EBA3D68F}"/>
    <cellStyle name="Moneda 3 6 3 3 2 3 4" xfId="8288" xr:uid="{A5843378-330C-4D89-84CE-18815DBCE2E4}"/>
    <cellStyle name="Moneda 3 6 3 3 2 4" xfId="2216" xr:uid="{82F907F3-A65C-4626-BFAB-C7C19862B070}"/>
    <cellStyle name="Moneda 3 6 3 3 2 4 2" xfId="5528" xr:uid="{FA55F499-0A8E-4399-AC1C-800B25F457E8}"/>
    <cellStyle name="Moneda 3 6 3 3 2 4 2 2" xfId="12152" xr:uid="{C54E21D5-0D60-40A1-BD66-5D77ADDB582A}"/>
    <cellStyle name="Moneda 3 6 3 3 2 4 3" xfId="8840" xr:uid="{BE9AAE7F-F669-4BEA-90DE-61EDCB283978}"/>
    <cellStyle name="Moneda 3 6 3 3 2 5" xfId="3872" xr:uid="{74231427-457A-4D82-A1E7-0D784FD7447A}"/>
    <cellStyle name="Moneda 3 6 3 3 2 5 2" xfId="10496" xr:uid="{C438AAC1-FA30-480C-8735-2763A14D0AD5}"/>
    <cellStyle name="Moneda 3 6 3 3 2 6" xfId="7184" xr:uid="{6DD7980C-FAE1-462E-BE45-17B565804899}"/>
    <cellStyle name="Moneda 3 6 3 3 3" xfId="836" xr:uid="{73BD3347-6075-47DB-BDA9-CCCD8974D3EF}"/>
    <cellStyle name="Moneda 3 6 3 3 3 2" xfId="2492" xr:uid="{D19CC83F-3FA2-49B3-A3F4-6DD87A33230A}"/>
    <cellStyle name="Moneda 3 6 3 3 3 2 2" xfId="5804" xr:uid="{CA6B2AAE-59BE-43D3-BA3A-67D7453CF3F1}"/>
    <cellStyle name="Moneda 3 6 3 3 3 2 2 2" xfId="12428" xr:uid="{58C9FAAF-2A9E-464F-AE16-5E5149BB92C3}"/>
    <cellStyle name="Moneda 3 6 3 3 3 2 3" xfId="9116" xr:uid="{3473A228-52CE-4083-80F7-EBA886C2819D}"/>
    <cellStyle name="Moneda 3 6 3 3 3 3" xfId="4148" xr:uid="{BCB27044-A098-4A59-862B-83E91B40FC3D}"/>
    <cellStyle name="Moneda 3 6 3 3 3 3 2" xfId="10772" xr:uid="{124AF237-054E-4F65-BAD9-9CC626D92C58}"/>
    <cellStyle name="Moneda 3 6 3 3 3 4" xfId="7460" xr:uid="{E4818DA0-3D55-4ECC-B449-B4B6D3B023A7}"/>
    <cellStyle name="Moneda 3 6 3 3 4" xfId="1388" xr:uid="{E07946C4-888A-464D-BFD8-3D571C831A72}"/>
    <cellStyle name="Moneda 3 6 3 3 4 2" xfId="3044" xr:uid="{7564433A-6016-47ED-953C-8F8E952E1341}"/>
    <cellStyle name="Moneda 3 6 3 3 4 2 2" xfId="6356" xr:uid="{70D916F6-EE6F-4D5D-8EF2-F98AF46FF264}"/>
    <cellStyle name="Moneda 3 6 3 3 4 2 2 2" xfId="12980" xr:uid="{B0A43BFA-F811-4AB9-811F-36DC989A0CFF}"/>
    <cellStyle name="Moneda 3 6 3 3 4 2 3" xfId="9668" xr:uid="{E2C82D0E-6AE9-4234-AA8F-9C606F3A5370}"/>
    <cellStyle name="Moneda 3 6 3 3 4 3" xfId="4700" xr:uid="{772C7BA7-C082-41BF-9DA8-DB41413A5031}"/>
    <cellStyle name="Moneda 3 6 3 3 4 3 2" xfId="11324" xr:uid="{D86C6BBA-35A5-42C4-9494-AD4CB5C83D64}"/>
    <cellStyle name="Moneda 3 6 3 3 4 4" xfId="8012" xr:uid="{A41DF543-1389-493F-A085-9D0AED81DDFA}"/>
    <cellStyle name="Moneda 3 6 3 3 5" xfId="1940" xr:uid="{5B4BD305-D533-4F89-8CC2-A1CB9AD4397A}"/>
    <cellStyle name="Moneda 3 6 3 3 5 2" xfId="5252" xr:uid="{61DEC81F-53B5-471F-96F0-E642DC15F205}"/>
    <cellStyle name="Moneda 3 6 3 3 5 2 2" xfId="11876" xr:uid="{0CB97E27-C0E2-4B97-B9A9-FB61749698E2}"/>
    <cellStyle name="Moneda 3 6 3 3 5 3" xfId="8564" xr:uid="{A3873281-D13B-40B6-AC98-957FF3501CAD}"/>
    <cellStyle name="Moneda 3 6 3 3 6" xfId="3596" xr:uid="{44E4F7B9-FB4E-4ACB-A4EB-BEF360C53EA3}"/>
    <cellStyle name="Moneda 3 6 3 3 6 2" xfId="10220" xr:uid="{2CA16147-A7D5-41BD-AD66-C5587B92A21E}"/>
    <cellStyle name="Moneda 3 6 3 3 7" xfId="6908" xr:uid="{CA642B7D-48FE-42A9-A53A-C514528AC74D}"/>
    <cellStyle name="Moneda 3 6 3 4" xfId="422" xr:uid="{9C076317-C9AF-494B-977C-950D8718BE6D}"/>
    <cellStyle name="Moneda 3 6 3 4 2" xfId="974" xr:uid="{A9A1B7E6-4125-4CAD-8E80-43B9B933EE65}"/>
    <cellStyle name="Moneda 3 6 3 4 2 2" xfId="2630" xr:uid="{F08FA496-1481-4F12-90C8-DFE41B61033B}"/>
    <cellStyle name="Moneda 3 6 3 4 2 2 2" xfId="5942" xr:uid="{16DCE4BF-0803-4A2B-92C2-D6CC0D6F870B}"/>
    <cellStyle name="Moneda 3 6 3 4 2 2 2 2" xfId="12566" xr:uid="{CC4E2C4C-7B9B-433E-8FF2-319066971245}"/>
    <cellStyle name="Moneda 3 6 3 4 2 2 3" xfId="9254" xr:uid="{90B46D9E-C326-48E5-A2AD-89614B8F594A}"/>
    <cellStyle name="Moneda 3 6 3 4 2 3" xfId="4286" xr:uid="{6E0082AB-1BF6-49AC-9F8A-3C3F5432729D}"/>
    <cellStyle name="Moneda 3 6 3 4 2 3 2" xfId="10910" xr:uid="{ADAE637C-E176-4E5A-A427-88C56CEFCDFB}"/>
    <cellStyle name="Moneda 3 6 3 4 2 4" xfId="7598" xr:uid="{F07C4FE9-45E2-4649-A4C8-4C7137FEF2A8}"/>
    <cellStyle name="Moneda 3 6 3 4 3" xfId="1526" xr:uid="{0FE0D250-CED2-4EE3-BC78-80DE179D91AD}"/>
    <cellStyle name="Moneda 3 6 3 4 3 2" xfId="3182" xr:uid="{C9DC09ED-F3FA-4A7E-B5FC-643FB1762764}"/>
    <cellStyle name="Moneda 3 6 3 4 3 2 2" xfId="6494" xr:uid="{865FEB1F-7694-450B-A3D7-1457901B1BDF}"/>
    <cellStyle name="Moneda 3 6 3 4 3 2 2 2" xfId="13118" xr:uid="{9A23E491-12DB-450D-B8F6-3100ED5892D8}"/>
    <cellStyle name="Moneda 3 6 3 4 3 2 3" xfId="9806" xr:uid="{74A9BEE8-C5C8-40E1-9A27-132A9A503527}"/>
    <cellStyle name="Moneda 3 6 3 4 3 3" xfId="4838" xr:uid="{6057A209-A2D1-4B9C-9195-C757D7AF8BC0}"/>
    <cellStyle name="Moneda 3 6 3 4 3 3 2" xfId="11462" xr:uid="{9A6141EA-F83B-4481-9BB1-451C7DA579F0}"/>
    <cellStyle name="Moneda 3 6 3 4 3 4" xfId="8150" xr:uid="{F15027AD-3521-4474-9CF2-AE2A681D07A1}"/>
    <cellStyle name="Moneda 3 6 3 4 4" xfId="2078" xr:uid="{C82448A8-34FF-4D64-A9B0-6CAC410F4F55}"/>
    <cellStyle name="Moneda 3 6 3 4 4 2" xfId="5390" xr:uid="{DC81805C-A197-4251-9B98-479A6522B998}"/>
    <cellStyle name="Moneda 3 6 3 4 4 2 2" xfId="12014" xr:uid="{39A606AE-C939-4CC8-8A6C-B56CFF666356}"/>
    <cellStyle name="Moneda 3 6 3 4 4 3" xfId="8702" xr:uid="{3D155527-8E59-445B-A7D1-C10A8E19137B}"/>
    <cellStyle name="Moneda 3 6 3 4 5" xfId="3734" xr:uid="{439D7053-6B5E-4AA9-9D07-A4069E22AD02}"/>
    <cellStyle name="Moneda 3 6 3 4 5 2" xfId="10358" xr:uid="{69791643-89CE-481F-BA23-D1DE05826D75}"/>
    <cellStyle name="Moneda 3 6 3 4 6" xfId="7046" xr:uid="{56FF064E-FA3B-4480-9DAB-233E2BC51FBA}"/>
    <cellStyle name="Moneda 3 6 3 5" xfId="698" xr:uid="{D359E48D-550D-4FEF-A3A8-D54E2EC24727}"/>
    <cellStyle name="Moneda 3 6 3 5 2" xfId="2354" xr:uid="{238CE581-70C3-4A99-8DBD-A189B3477641}"/>
    <cellStyle name="Moneda 3 6 3 5 2 2" xfId="5666" xr:uid="{E7454217-934F-450B-BDFF-200FD42199C8}"/>
    <cellStyle name="Moneda 3 6 3 5 2 2 2" xfId="12290" xr:uid="{A02FFEAA-3538-4FE6-961A-F222AC624160}"/>
    <cellStyle name="Moneda 3 6 3 5 2 3" xfId="8978" xr:uid="{92C79A35-BCE7-43CD-A6FD-31E4760083E1}"/>
    <cellStyle name="Moneda 3 6 3 5 3" xfId="4010" xr:uid="{FB5A6EE8-91BD-41AA-B990-94EA749D979B}"/>
    <cellStyle name="Moneda 3 6 3 5 3 2" xfId="10634" xr:uid="{3CD2FC3A-BACD-4226-9679-400A5542EE49}"/>
    <cellStyle name="Moneda 3 6 3 5 4" xfId="7322" xr:uid="{9B869A9D-DC86-4416-97F8-7F663BD7699D}"/>
    <cellStyle name="Moneda 3 6 3 6" xfId="1250" xr:uid="{3FEECEC8-DE01-4738-88DA-9C787C539D33}"/>
    <cellStyle name="Moneda 3 6 3 6 2" xfId="2906" xr:uid="{5D957C15-9756-4F74-B33C-B3AAEBE7D43C}"/>
    <cellStyle name="Moneda 3 6 3 6 2 2" xfId="6218" xr:uid="{42AF28FB-F7D5-4A8B-BECF-4247F49F5C02}"/>
    <cellStyle name="Moneda 3 6 3 6 2 2 2" xfId="12842" xr:uid="{BCF04337-DBB0-4BF9-90E0-E33EA0548575}"/>
    <cellStyle name="Moneda 3 6 3 6 2 3" xfId="9530" xr:uid="{2DB6D21D-83CD-4525-B5DD-2E62DBF91781}"/>
    <cellStyle name="Moneda 3 6 3 6 3" xfId="4562" xr:uid="{94DCAE41-D4D0-4928-AF21-655BD150BD67}"/>
    <cellStyle name="Moneda 3 6 3 6 3 2" xfId="11186" xr:uid="{25AC8157-272D-423C-8D41-86C5F10437ED}"/>
    <cellStyle name="Moneda 3 6 3 6 4" xfId="7874" xr:uid="{63B70895-C92A-4E30-80A1-A5989C088425}"/>
    <cellStyle name="Moneda 3 6 3 7" xfId="1802" xr:uid="{44DDDAAC-FE11-41D8-89B4-200BDE2ED09B}"/>
    <cellStyle name="Moneda 3 6 3 7 2" xfId="5114" xr:uid="{4A3F1691-43DD-48A9-AC6B-CE0BA3724BE5}"/>
    <cellStyle name="Moneda 3 6 3 7 2 2" xfId="11738" xr:uid="{75118D5E-5B1D-40F5-ADB9-12CE067D58F6}"/>
    <cellStyle name="Moneda 3 6 3 7 3" xfId="8426" xr:uid="{D8C57FD5-3C66-4F16-A08D-56CED54F0C96}"/>
    <cellStyle name="Moneda 3 6 3 8" xfId="3458" xr:uid="{6254168E-AFFE-46D3-B800-2A5D03F07093}"/>
    <cellStyle name="Moneda 3 6 3 8 2" xfId="10082" xr:uid="{B6E2726B-C996-44E1-B743-E231D7676F23}"/>
    <cellStyle name="Moneda 3 6 3 9" xfId="6770" xr:uid="{7E42BD4F-F946-4E63-85F8-2EFACB2079C2}"/>
    <cellStyle name="Moneda 3 6 4" xfId="181" xr:uid="{2B8211BD-485F-4BB6-A2D0-1F8A8C08C150}"/>
    <cellStyle name="Moneda 3 6 4 2" xfId="319" xr:uid="{71013CB9-FC95-4BBD-9418-A3E097FFB24F}"/>
    <cellStyle name="Moneda 3 6 4 2 2" xfId="595" xr:uid="{6EF469DA-9FE2-4582-8BA5-8501CA4A1785}"/>
    <cellStyle name="Moneda 3 6 4 2 2 2" xfId="1147" xr:uid="{E9BDED09-D2CA-44F6-A0C3-9A239421C6AE}"/>
    <cellStyle name="Moneda 3 6 4 2 2 2 2" xfId="2803" xr:uid="{09A3D577-24E5-4F9C-8165-800B252A8FDB}"/>
    <cellStyle name="Moneda 3 6 4 2 2 2 2 2" xfId="6115" xr:uid="{3902CBA8-5D68-48D4-BDC4-9B9F77CE6081}"/>
    <cellStyle name="Moneda 3 6 4 2 2 2 2 2 2" xfId="12739" xr:uid="{8C08F5BF-8F42-4FF8-9619-6BECE9186047}"/>
    <cellStyle name="Moneda 3 6 4 2 2 2 2 3" xfId="9427" xr:uid="{BA0B8863-1041-47A5-8107-359B7F562A97}"/>
    <cellStyle name="Moneda 3 6 4 2 2 2 3" xfId="4459" xr:uid="{D4721BD3-B028-421B-AD89-54D4EDEBB200}"/>
    <cellStyle name="Moneda 3 6 4 2 2 2 3 2" xfId="11083" xr:uid="{7DD8AACE-E638-42B5-8F7E-5ADB0EFDC21A}"/>
    <cellStyle name="Moneda 3 6 4 2 2 2 4" xfId="7771" xr:uid="{9949774B-75FE-4900-8997-7C017F606C6D}"/>
    <cellStyle name="Moneda 3 6 4 2 2 3" xfId="1699" xr:uid="{150C4A5B-004C-465E-8C35-2E9CEBB0D7BD}"/>
    <cellStyle name="Moneda 3 6 4 2 2 3 2" xfId="3355" xr:uid="{38765F1C-E37D-4C57-8EBF-810F8554D831}"/>
    <cellStyle name="Moneda 3 6 4 2 2 3 2 2" xfId="6667" xr:uid="{B3F22E8D-B848-4EFA-A229-CA722066E398}"/>
    <cellStyle name="Moneda 3 6 4 2 2 3 2 2 2" xfId="13291" xr:uid="{AE45EFDC-FDA5-490D-8E82-5316C894552D}"/>
    <cellStyle name="Moneda 3 6 4 2 2 3 2 3" xfId="9979" xr:uid="{2781933D-F0E2-453D-A896-75D15E2D9723}"/>
    <cellStyle name="Moneda 3 6 4 2 2 3 3" xfId="5011" xr:uid="{85ECA03E-9B61-429D-989D-8EB22BBC2000}"/>
    <cellStyle name="Moneda 3 6 4 2 2 3 3 2" xfId="11635" xr:uid="{2D83BBCC-7CC7-4600-A7F6-F165BD5195D2}"/>
    <cellStyle name="Moneda 3 6 4 2 2 3 4" xfId="8323" xr:uid="{B19789B5-75D6-4811-8040-CD936710E387}"/>
    <cellStyle name="Moneda 3 6 4 2 2 4" xfId="2251" xr:uid="{094BD8A3-CD76-4216-B001-98013D250802}"/>
    <cellStyle name="Moneda 3 6 4 2 2 4 2" xfId="5563" xr:uid="{D4475C21-C8AB-4F86-A28A-15BC4617EDD6}"/>
    <cellStyle name="Moneda 3 6 4 2 2 4 2 2" xfId="12187" xr:uid="{BC47564D-EB02-44E5-B462-8E6BBAD520D0}"/>
    <cellStyle name="Moneda 3 6 4 2 2 4 3" xfId="8875" xr:uid="{C6ED3450-E4D8-4CE2-82F9-0051BAC6EB59}"/>
    <cellStyle name="Moneda 3 6 4 2 2 5" xfId="3907" xr:uid="{6B752D21-5FE0-4717-BB4D-2DA8A9614326}"/>
    <cellStyle name="Moneda 3 6 4 2 2 5 2" xfId="10531" xr:uid="{31815A55-5D07-48B9-8AAE-605F247850A0}"/>
    <cellStyle name="Moneda 3 6 4 2 2 6" xfId="7219" xr:uid="{DEA3F8FA-3C61-477B-8BAB-E1FA017A0BED}"/>
    <cellStyle name="Moneda 3 6 4 2 3" xfId="871" xr:uid="{E83B5099-CD34-480F-A88B-EAE90DD0D629}"/>
    <cellStyle name="Moneda 3 6 4 2 3 2" xfId="2527" xr:uid="{E73CC084-DD28-4222-BC9A-3B3DAF4256DC}"/>
    <cellStyle name="Moneda 3 6 4 2 3 2 2" xfId="5839" xr:uid="{1D923152-8EB0-4E7B-B50C-9DBCC8011A41}"/>
    <cellStyle name="Moneda 3 6 4 2 3 2 2 2" xfId="12463" xr:uid="{F15104AB-D284-4082-9BF9-41844CFB4181}"/>
    <cellStyle name="Moneda 3 6 4 2 3 2 3" xfId="9151" xr:uid="{9B5235CB-4D4D-481C-81BA-1A6ABE8C2BC6}"/>
    <cellStyle name="Moneda 3 6 4 2 3 3" xfId="4183" xr:uid="{2FF3EBC1-4B91-4620-BB0B-5FFD568E25FB}"/>
    <cellStyle name="Moneda 3 6 4 2 3 3 2" xfId="10807" xr:uid="{61077355-811A-4360-B917-28F79F6D9B0D}"/>
    <cellStyle name="Moneda 3 6 4 2 3 4" xfId="7495" xr:uid="{6E9379C2-0370-4829-9D48-736956C9B206}"/>
    <cellStyle name="Moneda 3 6 4 2 4" xfId="1423" xr:uid="{A168BA04-16B8-4BE3-AB61-5C92A9D17AEF}"/>
    <cellStyle name="Moneda 3 6 4 2 4 2" xfId="3079" xr:uid="{14804B63-3430-4704-9E3A-323379083882}"/>
    <cellStyle name="Moneda 3 6 4 2 4 2 2" xfId="6391" xr:uid="{D557612B-AC1B-4F48-BE74-D01C612F6FED}"/>
    <cellStyle name="Moneda 3 6 4 2 4 2 2 2" xfId="13015" xr:uid="{6ABB73E5-5CEB-49A8-9A44-721813F8C63F}"/>
    <cellStyle name="Moneda 3 6 4 2 4 2 3" xfId="9703" xr:uid="{4207DD2A-AD18-40AB-AE7C-02A5EB736210}"/>
    <cellStyle name="Moneda 3 6 4 2 4 3" xfId="4735" xr:uid="{A60A2D22-DB39-4AE0-A167-46A184ED78F2}"/>
    <cellStyle name="Moneda 3 6 4 2 4 3 2" xfId="11359" xr:uid="{E9755C51-A325-4345-A368-2CF793B3E213}"/>
    <cellStyle name="Moneda 3 6 4 2 4 4" xfId="8047" xr:uid="{3F8CC3D7-88C5-48DE-AB39-068C6681039E}"/>
    <cellStyle name="Moneda 3 6 4 2 5" xfId="1975" xr:uid="{365C32D1-D66F-47CD-9482-BF50AF0C1CBB}"/>
    <cellStyle name="Moneda 3 6 4 2 5 2" xfId="5287" xr:uid="{DC2ED6A8-9D66-4ABB-A1D6-EE08FC2A8F70}"/>
    <cellStyle name="Moneda 3 6 4 2 5 2 2" xfId="11911" xr:uid="{365E0816-4E97-4ADF-9B19-9245F8AB8849}"/>
    <cellStyle name="Moneda 3 6 4 2 5 3" xfId="8599" xr:uid="{FF8ABAB5-480A-4BE7-8AE6-A47356862C01}"/>
    <cellStyle name="Moneda 3 6 4 2 6" xfId="3631" xr:uid="{E5588A63-8A32-4D00-A9C0-AF60BEFC9FCC}"/>
    <cellStyle name="Moneda 3 6 4 2 6 2" xfId="10255" xr:uid="{FCFAE818-C15A-478F-AE43-3CD337DFA1CE}"/>
    <cellStyle name="Moneda 3 6 4 2 7" xfId="6943" xr:uid="{80221C96-DAE2-4746-A01E-BAB1F4BA5C7D}"/>
    <cellStyle name="Moneda 3 6 4 3" xfId="457" xr:uid="{BA88A840-DD8D-4180-BDFA-B38F820D7E17}"/>
    <cellStyle name="Moneda 3 6 4 3 2" xfId="1009" xr:uid="{8FCF4FA0-75B9-4FA6-9AF0-08EDE8CC094C}"/>
    <cellStyle name="Moneda 3 6 4 3 2 2" xfId="2665" xr:uid="{703340C6-F3A1-44A9-8E66-49C2EA1C1F79}"/>
    <cellStyle name="Moneda 3 6 4 3 2 2 2" xfId="5977" xr:uid="{3A822178-9AED-480A-8FB1-72CE97E9B1E8}"/>
    <cellStyle name="Moneda 3 6 4 3 2 2 2 2" xfId="12601" xr:uid="{E9FB58AE-02A0-4E10-823E-C5A1380D684B}"/>
    <cellStyle name="Moneda 3 6 4 3 2 2 3" xfId="9289" xr:uid="{401635E5-E234-443B-AB04-DA5EC467FFAA}"/>
    <cellStyle name="Moneda 3 6 4 3 2 3" xfId="4321" xr:uid="{4E62377E-5AE6-4938-8F2E-A94EC27B1D82}"/>
    <cellStyle name="Moneda 3 6 4 3 2 3 2" xfId="10945" xr:uid="{D056330A-87B3-4C10-9D60-C3ABEFFBF71C}"/>
    <cellStyle name="Moneda 3 6 4 3 2 4" xfId="7633" xr:uid="{3F78CEFF-4BB3-4EB0-A7DE-0589C1D18B70}"/>
    <cellStyle name="Moneda 3 6 4 3 3" xfId="1561" xr:uid="{2511A346-2EE0-4A96-950C-244C3CE59CED}"/>
    <cellStyle name="Moneda 3 6 4 3 3 2" xfId="3217" xr:uid="{B998369C-5FC9-467D-AA2F-A797CBD559B4}"/>
    <cellStyle name="Moneda 3 6 4 3 3 2 2" xfId="6529" xr:uid="{5932EF62-B324-4349-8F60-AFCE49B78D1B}"/>
    <cellStyle name="Moneda 3 6 4 3 3 2 2 2" xfId="13153" xr:uid="{7317AB75-AF38-4F55-BDF5-34675C069D5A}"/>
    <cellStyle name="Moneda 3 6 4 3 3 2 3" xfId="9841" xr:uid="{1D97800C-34B1-401B-BF1E-013EB3AEE0E8}"/>
    <cellStyle name="Moneda 3 6 4 3 3 3" xfId="4873" xr:uid="{4B243EEA-9B46-4F9A-9A02-25852D732EA4}"/>
    <cellStyle name="Moneda 3 6 4 3 3 3 2" xfId="11497" xr:uid="{CFF35759-8791-455F-87D9-A54891636E0C}"/>
    <cellStyle name="Moneda 3 6 4 3 3 4" xfId="8185" xr:uid="{1485094E-0B24-478C-B532-7FFD23401264}"/>
    <cellStyle name="Moneda 3 6 4 3 4" xfId="2113" xr:uid="{985E119F-DC7C-4142-A568-C3FDBCDC24B0}"/>
    <cellStyle name="Moneda 3 6 4 3 4 2" xfId="5425" xr:uid="{F5F7E55F-CBDB-415D-9506-77DF953CD7A1}"/>
    <cellStyle name="Moneda 3 6 4 3 4 2 2" xfId="12049" xr:uid="{41B8536E-89AE-4346-8D73-F86AF3C980CA}"/>
    <cellStyle name="Moneda 3 6 4 3 4 3" xfId="8737" xr:uid="{914242C3-1717-4CD0-82D6-9203D7D9081C}"/>
    <cellStyle name="Moneda 3 6 4 3 5" xfId="3769" xr:uid="{8E277CA1-FA05-460A-8F39-47B7ED3E4F72}"/>
    <cellStyle name="Moneda 3 6 4 3 5 2" xfId="10393" xr:uid="{C5EC88A1-C608-4C15-93BE-64542C657D6F}"/>
    <cellStyle name="Moneda 3 6 4 3 6" xfId="7081" xr:uid="{1112A659-6329-45E0-AB38-28F05AFC816C}"/>
    <cellStyle name="Moneda 3 6 4 4" xfId="733" xr:uid="{1832B9DD-B7B4-40C1-ADA4-0F2EFB93B454}"/>
    <cellStyle name="Moneda 3 6 4 4 2" xfId="2389" xr:uid="{5795C1A5-F74A-44A9-9386-95C065BC0BEA}"/>
    <cellStyle name="Moneda 3 6 4 4 2 2" xfId="5701" xr:uid="{D2A2EB81-E2F7-4C83-A885-7DC927516E2F}"/>
    <cellStyle name="Moneda 3 6 4 4 2 2 2" xfId="12325" xr:uid="{1F2E6339-3C69-4CA4-B0AB-8300E8FA27DE}"/>
    <cellStyle name="Moneda 3 6 4 4 2 3" xfId="9013" xr:uid="{084FB8EE-3895-4D40-83B1-DB20E1904F1F}"/>
    <cellStyle name="Moneda 3 6 4 4 3" xfId="4045" xr:uid="{07B53351-F30E-4425-BD8A-04BAC677140A}"/>
    <cellStyle name="Moneda 3 6 4 4 3 2" xfId="10669" xr:uid="{62730E89-8ACC-4806-9943-44A91C29C13C}"/>
    <cellStyle name="Moneda 3 6 4 4 4" xfId="7357" xr:uid="{738FAF62-3556-4CE6-A679-8136425D8C50}"/>
    <cellStyle name="Moneda 3 6 4 5" xfId="1285" xr:uid="{6ADFCF83-64BB-47E9-A5E8-A49E7A3112E4}"/>
    <cellStyle name="Moneda 3 6 4 5 2" xfId="2941" xr:uid="{95F6D932-FE33-41ED-82D3-379EFBC9590A}"/>
    <cellStyle name="Moneda 3 6 4 5 2 2" xfId="6253" xr:uid="{54BA31B4-94F7-4FFD-BF46-750C8E8AD7AE}"/>
    <cellStyle name="Moneda 3 6 4 5 2 2 2" xfId="12877" xr:uid="{1CA8DA0B-1565-4039-8A04-33D624C54026}"/>
    <cellStyle name="Moneda 3 6 4 5 2 3" xfId="9565" xr:uid="{A9373C49-95D5-40AD-BCC4-EA6D780F71C4}"/>
    <cellStyle name="Moneda 3 6 4 5 3" xfId="4597" xr:uid="{11CFCEF6-99A6-45C6-9404-3B6DDD292511}"/>
    <cellStyle name="Moneda 3 6 4 5 3 2" xfId="11221" xr:uid="{8A3A1151-DA1C-4E3E-949E-D6E002EC128E}"/>
    <cellStyle name="Moneda 3 6 4 5 4" xfId="7909" xr:uid="{996E25E4-1D98-46DA-B8E9-F44186E56C7B}"/>
    <cellStyle name="Moneda 3 6 4 6" xfId="1837" xr:uid="{8AB0DB1B-73E2-4011-938E-4E4D5123B2CD}"/>
    <cellStyle name="Moneda 3 6 4 6 2" xfId="5149" xr:uid="{D7ED77F1-8E69-4007-9BC1-2C15BFA0C0E4}"/>
    <cellStyle name="Moneda 3 6 4 6 2 2" xfId="11773" xr:uid="{D10CF256-0D73-41B9-B97B-BEE43313D244}"/>
    <cellStyle name="Moneda 3 6 4 6 3" xfId="8461" xr:uid="{7598B925-507D-44A9-B2E3-909993C97E4D}"/>
    <cellStyle name="Moneda 3 6 4 7" xfId="3493" xr:uid="{96643D66-FD6F-4706-8DC7-1DCFCEE92B69}"/>
    <cellStyle name="Moneda 3 6 4 7 2" xfId="10117" xr:uid="{1D6AA967-D75E-470E-9ABF-AEA2986CB42A}"/>
    <cellStyle name="Moneda 3 6 4 8" xfId="6805" xr:uid="{AFDE484E-E226-4A6C-A47F-095130DE3D98}"/>
    <cellStyle name="Moneda 3 6 5" xfId="250" xr:uid="{0F4CB50B-98FB-46CB-B38D-D9DDF568AB8B}"/>
    <cellStyle name="Moneda 3 6 5 2" xfId="526" xr:uid="{1611B30B-CFC0-42B9-B51B-FAC845049E46}"/>
    <cellStyle name="Moneda 3 6 5 2 2" xfId="1078" xr:uid="{16F9E74F-5C1C-4C08-98A0-53FC68B3BD05}"/>
    <cellStyle name="Moneda 3 6 5 2 2 2" xfId="2734" xr:uid="{3224246F-6893-4C4C-91D2-B2D70380E717}"/>
    <cellStyle name="Moneda 3 6 5 2 2 2 2" xfId="6046" xr:uid="{80208F66-193A-4CE5-9A67-322FE93ED7FA}"/>
    <cellStyle name="Moneda 3 6 5 2 2 2 2 2" xfId="12670" xr:uid="{AFD2145C-4E49-4544-91BF-D30BE5FF8498}"/>
    <cellStyle name="Moneda 3 6 5 2 2 2 3" xfId="9358" xr:uid="{99A27587-1FE6-41FA-B529-50D84DA1E4C0}"/>
    <cellStyle name="Moneda 3 6 5 2 2 3" xfId="4390" xr:uid="{55C41951-089E-47DB-8421-2AA2E52743FF}"/>
    <cellStyle name="Moneda 3 6 5 2 2 3 2" xfId="11014" xr:uid="{FB950701-0F84-40A3-984B-BD435A9015F5}"/>
    <cellStyle name="Moneda 3 6 5 2 2 4" xfId="7702" xr:uid="{DD8F3275-18F6-42BA-B908-27F4F2D418D0}"/>
    <cellStyle name="Moneda 3 6 5 2 3" xfId="1630" xr:uid="{0FD1B929-827A-4919-A287-AEDDDE80C3E5}"/>
    <cellStyle name="Moneda 3 6 5 2 3 2" xfId="3286" xr:uid="{D4290BC5-5363-44C4-A0DC-1220C358675F}"/>
    <cellStyle name="Moneda 3 6 5 2 3 2 2" xfId="6598" xr:uid="{F9C84DF2-37AD-4B2D-A527-AB96A8C90775}"/>
    <cellStyle name="Moneda 3 6 5 2 3 2 2 2" xfId="13222" xr:uid="{50924F92-6724-42CB-8FB4-1A336EB38F40}"/>
    <cellStyle name="Moneda 3 6 5 2 3 2 3" xfId="9910" xr:uid="{1451839F-A338-4A59-B3F2-3F599C1A4065}"/>
    <cellStyle name="Moneda 3 6 5 2 3 3" xfId="4942" xr:uid="{F7A48240-C27A-47C6-9640-A3DCB13C22A1}"/>
    <cellStyle name="Moneda 3 6 5 2 3 3 2" xfId="11566" xr:uid="{5F7D5A75-E471-4828-A7C4-BC7933072B89}"/>
    <cellStyle name="Moneda 3 6 5 2 3 4" xfId="8254" xr:uid="{8F1CB176-B0D3-4ED2-AC7E-EBBBC89B9DE5}"/>
    <cellStyle name="Moneda 3 6 5 2 4" xfId="2182" xr:uid="{030D6C7E-3D39-445B-90E0-9057A48DF9BE}"/>
    <cellStyle name="Moneda 3 6 5 2 4 2" xfId="5494" xr:uid="{81D80F59-D092-43C2-9E9E-B436CAEB68DF}"/>
    <cellStyle name="Moneda 3 6 5 2 4 2 2" xfId="12118" xr:uid="{5C54FCB7-DDC2-4BA7-AED1-D879B3A48575}"/>
    <cellStyle name="Moneda 3 6 5 2 4 3" xfId="8806" xr:uid="{EFEB0148-7977-4BB8-AECB-861CC964C70C}"/>
    <cellStyle name="Moneda 3 6 5 2 5" xfId="3838" xr:uid="{8078DD9B-98B5-40F5-8F5B-837B28A2850F}"/>
    <cellStyle name="Moneda 3 6 5 2 5 2" xfId="10462" xr:uid="{8944810B-E0CC-4D3D-AC9E-32C8FF0E8A09}"/>
    <cellStyle name="Moneda 3 6 5 2 6" xfId="7150" xr:uid="{9D45583C-56A3-4FF4-AF82-9043CA093486}"/>
    <cellStyle name="Moneda 3 6 5 3" xfId="802" xr:uid="{0ED7E7AB-149F-4278-BC6D-F741A45091A3}"/>
    <cellStyle name="Moneda 3 6 5 3 2" xfId="2458" xr:uid="{66F247CF-C142-4259-93C9-DCDCD2518959}"/>
    <cellStyle name="Moneda 3 6 5 3 2 2" xfId="5770" xr:uid="{BCCBBD23-578D-4136-B32C-23A884ED81DB}"/>
    <cellStyle name="Moneda 3 6 5 3 2 2 2" xfId="12394" xr:uid="{B887B609-4C7E-4CE5-93FD-F54FA63EA4D6}"/>
    <cellStyle name="Moneda 3 6 5 3 2 3" xfId="9082" xr:uid="{AADEEDB3-F755-41FB-A2CA-6A905B21B187}"/>
    <cellStyle name="Moneda 3 6 5 3 3" xfId="4114" xr:uid="{ADEA9FBF-362A-4201-B47B-3A5F7D4DA465}"/>
    <cellStyle name="Moneda 3 6 5 3 3 2" xfId="10738" xr:uid="{4C18B90D-1617-48B2-9CB5-59045F6A3A37}"/>
    <cellStyle name="Moneda 3 6 5 3 4" xfId="7426" xr:uid="{8862B58B-3F50-4C49-A9E1-0A1B0343DFF9}"/>
    <cellStyle name="Moneda 3 6 5 4" xfId="1354" xr:uid="{EC2EBD0A-371D-4E06-80D1-1CB79BC5DBA3}"/>
    <cellStyle name="Moneda 3 6 5 4 2" xfId="3010" xr:uid="{57CDF9AB-69D2-48FC-B3F8-1485A6C05879}"/>
    <cellStyle name="Moneda 3 6 5 4 2 2" xfId="6322" xr:uid="{D9E009E4-4582-41C3-8B49-A3FB99F45BC8}"/>
    <cellStyle name="Moneda 3 6 5 4 2 2 2" xfId="12946" xr:uid="{2B514DCB-F54E-4A05-96A6-670D38A4A227}"/>
    <cellStyle name="Moneda 3 6 5 4 2 3" xfId="9634" xr:uid="{85C361D0-BD51-4BFD-B758-31E2C879AF89}"/>
    <cellStyle name="Moneda 3 6 5 4 3" xfId="4666" xr:uid="{D0A16E8A-6B44-4042-B16F-A4DA0B3207A9}"/>
    <cellStyle name="Moneda 3 6 5 4 3 2" xfId="11290" xr:uid="{D9E01318-4038-4FF7-82D2-BD38BC6628D7}"/>
    <cellStyle name="Moneda 3 6 5 4 4" xfId="7978" xr:uid="{5B714B2A-EDFF-4F8D-9592-8935EB691DED}"/>
    <cellStyle name="Moneda 3 6 5 5" xfId="1906" xr:uid="{A70977B7-C1AE-4497-AA09-E5426A38C0E1}"/>
    <cellStyle name="Moneda 3 6 5 5 2" xfId="5218" xr:uid="{06294CFA-D201-4565-A242-2562F3465E8C}"/>
    <cellStyle name="Moneda 3 6 5 5 2 2" xfId="11842" xr:uid="{F35AF8A4-25C2-4738-8D23-0DD6E6251EE1}"/>
    <cellStyle name="Moneda 3 6 5 5 3" xfId="8530" xr:uid="{F441DBF4-4A22-4D96-8F2C-B1DC5272246D}"/>
    <cellStyle name="Moneda 3 6 5 6" xfId="3562" xr:uid="{3B180DF0-A9D8-4557-BEC8-0F218C513A30}"/>
    <cellStyle name="Moneda 3 6 5 6 2" xfId="10186" xr:uid="{A84B0A62-FBC4-4BB4-8FAB-4E82ACC5BAE0}"/>
    <cellStyle name="Moneda 3 6 5 7" xfId="6874" xr:uid="{17750E37-B08F-49F7-BCEA-AED745CBAB63}"/>
    <cellStyle name="Moneda 3 6 6" xfId="388" xr:uid="{ED3E77D2-FE13-4A38-81C4-31FA24B4012D}"/>
    <cellStyle name="Moneda 3 6 6 2" xfId="940" xr:uid="{05B8EDB6-848B-4145-9D45-481AF504CA12}"/>
    <cellStyle name="Moneda 3 6 6 2 2" xfId="2596" xr:uid="{B2AD2581-13A1-40C8-990F-667F91CF2507}"/>
    <cellStyle name="Moneda 3 6 6 2 2 2" xfId="5908" xr:uid="{F6AA34A0-B97B-4F7A-9B6E-C4CD6C4DA156}"/>
    <cellStyle name="Moneda 3 6 6 2 2 2 2" xfId="12532" xr:uid="{A74A345F-8B51-4B0B-93B0-7F1A088B37CA}"/>
    <cellStyle name="Moneda 3 6 6 2 2 3" xfId="9220" xr:uid="{3F55122E-DD85-4D3F-85A0-4CE32F33B39E}"/>
    <cellStyle name="Moneda 3 6 6 2 3" xfId="4252" xr:uid="{9E027188-E8FC-41DD-9DE7-9313075732CF}"/>
    <cellStyle name="Moneda 3 6 6 2 3 2" xfId="10876" xr:uid="{C7AEAE8F-78F6-4F55-8885-90F60DF346B3}"/>
    <cellStyle name="Moneda 3 6 6 2 4" xfId="7564" xr:uid="{21486D05-1294-47BE-A034-0787792ED158}"/>
    <cellStyle name="Moneda 3 6 6 3" xfId="1492" xr:uid="{278974EC-6014-4E7D-936B-4BB4C5BF8E81}"/>
    <cellStyle name="Moneda 3 6 6 3 2" xfId="3148" xr:uid="{B00F6854-8B98-4A7B-8A12-744B173439F6}"/>
    <cellStyle name="Moneda 3 6 6 3 2 2" xfId="6460" xr:uid="{EA8A8FB5-0663-4CF6-8FBE-46DC0CA0AB39}"/>
    <cellStyle name="Moneda 3 6 6 3 2 2 2" xfId="13084" xr:uid="{702EB60E-03E5-4A54-B785-A7C1B297B0F3}"/>
    <cellStyle name="Moneda 3 6 6 3 2 3" xfId="9772" xr:uid="{EEE36BBE-0D58-4586-87F1-E61E2D2C5DD8}"/>
    <cellStyle name="Moneda 3 6 6 3 3" xfId="4804" xr:uid="{958CD5F9-E96B-452E-8FDC-4B09C3848132}"/>
    <cellStyle name="Moneda 3 6 6 3 3 2" xfId="11428" xr:uid="{9C26B5CA-1DA4-4CFF-AB43-938772E233B8}"/>
    <cellStyle name="Moneda 3 6 6 3 4" xfId="8116" xr:uid="{B95BE3F2-51A1-41F3-B601-BDAE75A5E8B9}"/>
    <cellStyle name="Moneda 3 6 6 4" xfId="2044" xr:uid="{702137FD-1D2E-4DAE-A7E3-F3774C6EBB5F}"/>
    <cellStyle name="Moneda 3 6 6 4 2" xfId="5356" xr:uid="{5E062957-2A19-4EA7-AA55-0893B5A33EC1}"/>
    <cellStyle name="Moneda 3 6 6 4 2 2" xfId="11980" xr:uid="{C7A06B46-E204-4215-97C4-789E281A3C10}"/>
    <cellStyle name="Moneda 3 6 6 4 3" xfId="8668" xr:uid="{103B6BED-43A7-4351-B78C-60079B7F3EF1}"/>
    <cellStyle name="Moneda 3 6 6 5" xfId="3700" xr:uid="{9938B56B-E311-41AE-9010-76C26189DED6}"/>
    <cellStyle name="Moneda 3 6 6 5 2" xfId="10324" xr:uid="{90385ACA-B284-4649-8568-19F3B1DC2F63}"/>
    <cellStyle name="Moneda 3 6 6 6" xfId="7012" xr:uid="{4A3C68C0-8716-4054-9EA8-E92D9F5C2696}"/>
    <cellStyle name="Moneda 3 6 7" xfId="664" xr:uid="{29AD59A6-46E0-4F1E-BF6B-99818D6B48DF}"/>
    <cellStyle name="Moneda 3 6 7 2" xfId="2320" xr:uid="{5B92FD51-894A-44EF-9A11-A23C9D666F8E}"/>
    <cellStyle name="Moneda 3 6 7 2 2" xfId="5632" xr:uid="{DA403AAF-6063-4110-A647-87F47234FA08}"/>
    <cellStyle name="Moneda 3 6 7 2 2 2" xfId="12256" xr:uid="{342C7B88-4DE3-4C09-82DA-5525F7E4C951}"/>
    <cellStyle name="Moneda 3 6 7 2 3" xfId="8944" xr:uid="{A323F95A-A375-4EFB-A628-7B0444EA8C11}"/>
    <cellStyle name="Moneda 3 6 7 3" xfId="3976" xr:uid="{BA397A66-FDCB-4792-9AAE-B895E23FD15A}"/>
    <cellStyle name="Moneda 3 6 7 3 2" xfId="10600" xr:uid="{5A3B4B59-12DE-4F86-BD0E-A5DF37B8709D}"/>
    <cellStyle name="Moneda 3 6 7 4" xfId="7288" xr:uid="{89232A2D-31A1-4E0C-89D7-740AD699986E}"/>
    <cellStyle name="Moneda 3 6 8" xfId="1216" xr:uid="{79FCF14E-ABA3-4E8B-BC23-200B0993C663}"/>
    <cellStyle name="Moneda 3 6 8 2" xfId="2872" xr:uid="{515699D0-D7C6-4EEC-819E-7186633C751D}"/>
    <cellStyle name="Moneda 3 6 8 2 2" xfId="6184" xr:uid="{9129A66B-E099-451B-979E-BFE4072EA4DB}"/>
    <cellStyle name="Moneda 3 6 8 2 2 2" xfId="12808" xr:uid="{1BD6DF35-CC86-4F91-812D-1BA2B970240F}"/>
    <cellStyle name="Moneda 3 6 8 2 3" xfId="9496" xr:uid="{C8F01388-A52E-4425-BAA4-65EA172D9BAF}"/>
    <cellStyle name="Moneda 3 6 8 3" xfId="4528" xr:uid="{63AA9B23-0967-419C-9F77-98B7AF9F42C4}"/>
    <cellStyle name="Moneda 3 6 8 3 2" xfId="11152" xr:uid="{A75B090F-FF46-4C0F-AC7E-9AACDAC5DC24}"/>
    <cellStyle name="Moneda 3 6 8 4" xfId="7840" xr:uid="{1908CB94-F551-4250-B912-D434726B5DEC}"/>
    <cellStyle name="Moneda 3 6 9" xfId="1768" xr:uid="{CF8EEF92-0DB0-4364-B53B-47E3355200E2}"/>
    <cellStyle name="Moneda 3 6 9 2" xfId="5080" xr:uid="{1A93A85F-4469-4250-8E4A-623D3B0D3A4A}"/>
    <cellStyle name="Moneda 3 6 9 2 2" xfId="11704" xr:uid="{407D36CF-AF0B-4881-B1F8-0135FF7D47A5}"/>
    <cellStyle name="Moneda 3 6 9 3" xfId="8392" xr:uid="{610EA829-57CF-4A35-8AB9-4831A5C4A9B6}"/>
    <cellStyle name="Moneda 3 7" xfId="114" xr:uid="{66F90143-AFC8-41B4-9C15-0535730B87A9}"/>
    <cellStyle name="Moneda 3 7 10" xfId="6738" xr:uid="{9BCD57C7-FD47-4A62-BB67-AB381DD9A52D}"/>
    <cellStyle name="Moneda 3 7 2" xfId="148" xr:uid="{FACE3005-2689-4755-BD69-AF68D58C84EB}"/>
    <cellStyle name="Moneda 3 7 2 2" xfId="217" xr:uid="{9BD3A506-1D89-411C-8825-EA4425EAF438}"/>
    <cellStyle name="Moneda 3 7 2 2 2" xfId="355" xr:uid="{87141A78-BDAD-4FF7-A608-F1B17E6C9D36}"/>
    <cellStyle name="Moneda 3 7 2 2 2 2" xfId="631" xr:uid="{D9EBEF34-5260-485C-880C-4F1A0C839BB9}"/>
    <cellStyle name="Moneda 3 7 2 2 2 2 2" xfId="1183" xr:uid="{F6F46FCB-CAD9-460A-AFA2-0DD0FBABDAE6}"/>
    <cellStyle name="Moneda 3 7 2 2 2 2 2 2" xfId="2839" xr:uid="{16531D85-A765-47DD-BADF-BF6EC46F7763}"/>
    <cellStyle name="Moneda 3 7 2 2 2 2 2 2 2" xfId="6151" xr:uid="{9897F4E5-6B68-4017-8B78-19D41C43EEAC}"/>
    <cellStyle name="Moneda 3 7 2 2 2 2 2 2 2 2" xfId="12775" xr:uid="{A7125F0A-41BF-4780-AEE3-204248F73DC5}"/>
    <cellStyle name="Moneda 3 7 2 2 2 2 2 2 3" xfId="9463" xr:uid="{A28C9541-F3A2-41E4-A4C1-39BCAA132789}"/>
    <cellStyle name="Moneda 3 7 2 2 2 2 2 3" xfId="4495" xr:uid="{F1648421-3CF6-4C78-9A2F-A26D13EC7B93}"/>
    <cellStyle name="Moneda 3 7 2 2 2 2 2 3 2" xfId="11119" xr:uid="{762A449A-6D2F-486C-8543-BC28625E96FB}"/>
    <cellStyle name="Moneda 3 7 2 2 2 2 2 4" xfId="7807" xr:uid="{4B0A63F4-7776-40EC-A21D-927883FD853A}"/>
    <cellStyle name="Moneda 3 7 2 2 2 2 3" xfId="1735" xr:uid="{838EFED9-6C97-437E-82F1-278B14E179C9}"/>
    <cellStyle name="Moneda 3 7 2 2 2 2 3 2" xfId="3391" xr:uid="{924F38AD-0997-439C-B275-A706D96792A8}"/>
    <cellStyle name="Moneda 3 7 2 2 2 2 3 2 2" xfId="6703" xr:uid="{176D27B5-DEFE-41CE-8DDA-2C5B55681818}"/>
    <cellStyle name="Moneda 3 7 2 2 2 2 3 2 2 2" xfId="13327" xr:uid="{9A7E9A6F-FF36-4033-9760-871BD004AB3C}"/>
    <cellStyle name="Moneda 3 7 2 2 2 2 3 2 3" xfId="10015" xr:uid="{D0AE333C-6520-45AD-9749-6F4F9CEA33BB}"/>
    <cellStyle name="Moneda 3 7 2 2 2 2 3 3" xfId="5047" xr:uid="{0FBB2AA5-CA7B-45DF-A764-A6133486620C}"/>
    <cellStyle name="Moneda 3 7 2 2 2 2 3 3 2" xfId="11671" xr:uid="{42EACE0B-572E-4491-98BE-10E4542DD103}"/>
    <cellStyle name="Moneda 3 7 2 2 2 2 3 4" xfId="8359" xr:uid="{4EFB6937-F8F9-4A5D-B4D8-84B7189AC15F}"/>
    <cellStyle name="Moneda 3 7 2 2 2 2 4" xfId="2287" xr:uid="{28AC2D15-E61A-4AE4-BEAB-8D70CE067041}"/>
    <cellStyle name="Moneda 3 7 2 2 2 2 4 2" xfId="5599" xr:uid="{92CA00E8-E757-40D4-9BDA-B1D409842AFD}"/>
    <cellStyle name="Moneda 3 7 2 2 2 2 4 2 2" xfId="12223" xr:uid="{3394FE4E-CFA1-4FA5-A186-A69E0BB31094}"/>
    <cellStyle name="Moneda 3 7 2 2 2 2 4 3" xfId="8911" xr:uid="{85AB079B-B412-4609-BA1C-3B585FA760B6}"/>
    <cellStyle name="Moneda 3 7 2 2 2 2 5" xfId="3943" xr:uid="{1DC8E375-5351-44C0-8A8C-2C06C7C9E699}"/>
    <cellStyle name="Moneda 3 7 2 2 2 2 5 2" xfId="10567" xr:uid="{3806BDDC-4E61-490C-B644-A27DE4127EB7}"/>
    <cellStyle name="Moneda 3 7 2 2 2 2 6" xfId="7255" xr:uid="{D6295749-1391-48ED-81AD-4B0D78E2C9B0}"/>
    <cellStyle name="Moneda 3 7 2 2 2 3" xfId="907" xr:uid="{5EBE2F2F-84E2-4E07-9F44-E63790702AA7}"/>
    <cellStyle name="Moneda 3 7 2 2 2 3 2" xfId="2563" xr:uid="{B9F3E284-F2C4-4980-B34F-CC3E2FEB55DC}"/>
    <cellStyle name="Moneda 3 7 2 2 2 3 2 2" xfId="5875" xr:uid="{28B6E18C-92E9-4788-9BCE-6B5179B94749}"/>
    <cellStyle name="Moneda 3 7 2 2 2 3 2 2 2" xfId="12499" xr:uid="{83ECF9E6-0CCF-430C-A7CC-D357610972AB}"/>
    <cellStyle name="Moneda 3 7 2 2 2 3 2 3" xfId="9187" xr:uid="{7333A945-A0BA-45B9-84D0-121823C7D4CA}"/>
    <cellStyle name="Moneda 3 7 2 2 2 3 3" xfId="4219" xr:uid="{7A7DFF9F-6A1D-469E-B973-E28524F4F53B}"/>
    <cellStyle name="Moneda 3 7 2 2 2 3 3 2" xfId="10843" xr:uid="{D18B4E51-9A49-403E-BE4B-0ACA100A1F4C}"/>
    <cellStyle name="Moneda 3 7 2 2 2 3 4" xfId="7531" xr:uid="{272EEA10-CF71-4E60-A3B7-C1EA136607F7}"/>
    <cellStyle name="Moneda 3 7 2 2 2 4" xfId="1459" xr:uid="{5D1C2C92-33F4-4CAA-A11E-5C674C9CDCD6}"/>
    <cellStyle name="Moneda 3 7 2 2 2 4 2" xfId="3115" xr:uid="{D3F437C7-8169-41F9-8F7A-1695047C77CA}"/>
    <cellStyle name="Moneda 3 7 2 2 2 4 2 2" xfId="6427" xr:uid="{984A1317-154F-410D-89E5-74FF554EC780}"/>
    <cellStyle name="Moneda 3 7 2 2 2 4 2 2 2" xfId="13051" xr:uid="{291D8777-D7DB-4FF9-A574-89046BBF1E49}"/>
    <cellStyle name="Moneda 3 7 2 2 2 4 2 3" xfId="9739" xr:uid="{191FF676-A289-4F04-9784-58341A299BED}"/>
    <cellStyle name="Moneda 3 7 2 2 2 4 3" xfId="4771" xr:uid="{52AD3DAC-7F80-4F7D-8B0D-0959FC23DD6B}"/>
    <cellStyle name="Moneda 3 7 2 2 2 4 3 2" xfId="11395" xr:uid="{856D63D6-BB09-4375-9B17-E2D3CA32B70C}"/>
    <cellStyle name="Moneda 3 7 2 2 2 4 4" xfId="8083" xr:uid="{21FDB79D-453D-4A2D-B453-79CF8C13C810}"/>
    <cellStyle name="Moneda 3 7 2 2 2 5" xfId="2011" xr:uid="{02E8ADDA-2700-4AFD-B617-CBE29AC2FE4C}"/>
    <cellStyle name="Moneda 3 7 2 2 2 5 2" xfId="5323" xr:uid="{0517539D-35FE-42E6-A267-711C717C6A91}"/>
    <cellStyle name="Moneda 3 7 2 2 2 5 2 2" xfId="11947" xr:uid="{86D91BA7-9A4D-4D68-B5C9-2452C7E370D8}"/>
    <cellStyle name="Moneda 3 7 2 2 2 5 3" xfId="8635" xr:uid="{91200497-F8BF-4FFE-B2F1-E3BA64A03F63}"/>
    <cellStyle name="Moneda 3 7 2 2 2 6" xfId="3667" xr:uid="{CC6A6A5A-5972-4638-BA77-BE198C280CB2}"/>
    <cellStyle name="Moneda 3 7 2 2 2 6 2" xfId="10291" xr:uid="{E9E61304-719F-4DEB-B55D-1404BE6F853B}"/>
    <cellStyle name="Moneda 3 7 2 2 2 7" xfId="6979" xr:uid="{A17924A8-B570-431C-A811-B9C2DCF8272C}"/>
    <cellStyle name="Moneda 3 7 2 2 3" xfId="493" xr:uid="{23D1899A-25DA-47AC-A887-C1B79D57CC88}"/>
    <cellStyle name="Moneda 3 7 2 2 3 2" xfId="1045" xr:uid="{8A81C9AC-808E-4F7E-8D22-904F8895FB32}"/>
    <cellStyle name="Moneda 3 7 2 2 3 2 2" xfId="2701" xr:uid="{6130F4DE-4C57-411F-9CDC-B0BADC07993E}"/>
    <cellStyle name="Moneda 3 7 2 2 3 2 2 2" xfId="6013" xr:uid="{A0B9B022-360C-4BE5-B936-70BAB043D928}"/>
    <cellStyle name="Moneda 3 7 2 2 3 2 2 2 2" xfId="12637" xr:uid="{B0587493-C16D-434B-825B-0EC3CA3F7D31}"/>
    <cellStyle name="Moneda 3 7 2 2 3 2 2 3" xfId="9325" xr:uid="{B4249F0C-961B-4589-A240-1E0A60BFFD69}"/>
    <cellStyle name="Moneda 3 7 2 2 3 2 3" xfId="4357" xr:uid="{9650356B-3E33-41AC-97DB-14C5AB68A5D7}"/>
    <cellStyle name="Moneda 3 7 2 2 3 2 3 2" xfId="10981" xr:uid="{83810F32-4846-4337-A80C-5FB34336E2DF}"/>
    <cellStyle name="Moneda 3 7 2 2 3 2 4" xfId="7669" xr:uid="{74950ADA-4ABA-42EF-8886-C9BC56DF8D9F}"/>
    <cellStyle name="Moneda 3 7 2 2 3 3" xfId="1597" xr:uid="{FA5FF4A5-2822-47B3-94AB-C8412F664B0E}"/>
    <cellStyle name="Moneda 3 7 2 2 3 3 2" xfId="3253" xr:uid="{64E18F80-9CD7-4AB1-8AB5-F30DF3486315}"/>
    <cellStyle name="Moneda 3 7 2 2 3 3 2 2" xfId="6565" xr:uid="{C3A233FB-892C-4BA1-85EA-F6FAD815CE62}"/>
    <cellStyle name="Moneda 3 7 2 2 3 3 2 2 2" xfId="13189" xr:uid="{3666F2EC-AF40-4C3F-9102-413E4A48D269}"/>
    <cellStyle name="Moneda 3 7 2 2 3 3 2 3" xfId="9877" xr:uid="{9439FEFA-B9B4-4FB0-9FF2-86D44B1D5E2B}"/>
    <cellStyle name="Moneda 3 7 2 2 3 3 3" xfId="4909" xr:uid="{673E6262-631F-4FE8-B6BE-1E6561BF4297}"/>
    <cellStyle name="Moneda 3 7 2 2 3 3 3 2" xfId="11533" xr:uid="{C853665F-4DB5-45BE-979E-D22CC87BD147}"/>
    <cellStyle name="Moneda 3 7 2 2 3 3 4" xfId="8221" xr:uid="{4081580E-384C-43AD-A347-22D3B5736409}"/>
    <cellStyle name="Moneda 3 7 2 2 3 4" xfId="2149" xr:uid="{E7ACEC89-E26A-4AC0-8379-3A262CAEAB4C}"/>
    <cellStyle name="Moneda 3 7 2 2 3 4 2" xfId="5461" xr:uid="{6485C183-69FB-4AC5-93A0-7742E74F4FA2}"/>
    <cellStyle name="Moneda 3 7 2 2 3 4 2 2" xfId="12085" xr:uid="{936D1FED-DF47-4B0B-99C4-C720835E8677}"/>
    <cellStyle name="Moneda 3 7 2 2 3 4 3" xfId="8773" xr:uid="{290EFB48-8B07-4205-AAD4-4A5EC06A2DDC}"/>
    <cellStyle name="Moneda 3 7 2 2 3 5" xfId="3805" xr:uid="{5370B36F-C872-4632-98D2-ED542B8B7EE8}"/>
    <cellStyle name="Moneda 3 7 2 2 3 5 2" xfId="10429" xr:uid="{3B3952AA-1243-45C2-ABE4-75224FAA5314}"/>
    <cellStyle name="Moneda 3 7 2 2 3 6" xfId="7117" xr:uid="{8D8E5332-AEBE-4D60-8EED-79EBB14B59AE}"/>
    <cellStyle name="Moneda 3 7 2 2 4" xfId="769" xr:uid="{44243D50-11BC-4B49-A2FC-9CA8978014E4}"/>
    <cellStyle name="Moneda 3 7 2 2 4 2" xfId="2425" xr:uid="{774E4827-B3D2-4C40-8D97-E0BC68BD2675}"/>
    <cellStyle name="Moneda 3 7 2 2 4 2 2" xfId="5737" xr:uid="{D3B4B633-E47C-444A-93EA-FF7DC6082457}"/>
    <cellStyle name="Moneda 3 7 2 2 4 2 2 2" xfId="12361" xr:uid="{698F2E88-7428-4B6C-B3B6-F1FFDEB2EBE8}"/>
    <cellStyle name="Moneda 3 7 2 2 4 2 3" xfId="9049" xr:uid="{196AFC0F-1592-447F-B1F1-4E970AA53DBF}"/>
    <cellStyle name="Moneda 3 7 2 2 4 3" xfId="4081" xr:uid="{4FFE348A-2D39-459C-AA31-8E1341BE2D80}"/>
    <cellStyle name="Moneda 3 7 2 2 4 3 2" xfId="10705" xr:uid="{8C25DFBB-868A-423A-ACE6-DBCC137C3EEC}"/>
    <cellStyle name="Moneda 3 7 2 2 4 4" xfId="7393" xr:uid="{7D0BE5C5-DF8D-4CE8-8442-073364C07036}"/>
    <cellStyle name="Moneda 3 7 2 2 5" xfId="1321" xr:uid="{9B76ACB2-0A27-4222-89E6-256D905103CE}"/>
    <cellStyle name="Moneda 3 7 2 2 5 2" xfId="2977" xr:uid="{A807E509-FBB2-4F5B-806D-10E10323DF71}"/>
    <cellStyle name="Moneda 3 7 2 2 5 2 2" xfId="6289" xr:uid="{51DD36FA-C0FC-4EAD-84E9-D37062C2E5E3}"/>
    <cellStyle name="Moneda 3 7 2 2 5 2 2 2" xfId="12913" xr:uid="{0E2E92F7-3D65-4540-97DC-C836F2AAADEC}"/>
    <cellStyle name="Moneda 3 7 2 2 5 2 3" xfId="9601" xr:uid="{78A4FB2F-A48F-4707-B231-306F2B2E1091}"/>
    <cellStyle name="Moneda 3 7 2 2 5 3" xfId="4633" xr:uid="{D6358901-C089-4623-86B0-04878284F9B1}"/>
    <cellStyle name="Moneda 3 7 2 2 5 3 2" xfId="11257" xr:uid="{747C4760-3F71-4E70-A77E-5EFBE935D57D}"/>
    <cellStyle name="Moneda 3 7 2 2 5 4" xfId="7945" xr:uid="{AFE2F058-2D57-4044-A292-8BC8698E7730}"/>
    <cellStyle name="Moneda 3 7 2 2 6" xfId="1873" xr:uid="{CEF16F43-36D8-43E6-B099-F3217E35A558}"/>
    <cellStyle name="Moneda 3 7 2 2 6 2" xfId="5185" xr:uid="{29BC1C99-F987-43F8-BA91-9289D19F1836}"/>
    <cellStyle name="Moneda 3 7 2 2 6 2 2" xfId="11809" xr:uid="{072C7108-CB56-479C-9C14-19BCFB9BE4B6}"/>
    <cellStyle name="Moneda 3 7 2 2 6 3" xfId="8497" xr:uid="{34F720DD-8CC0-47B8-A7FB-6FED5B755E23}"/>
    <cellStyle name="Moneda 3 7 2 2 7" xfId="3529" xr:uid="{3C813B67-0830-4993-A8F6-650B57903360}"/>
    <cellStyle name="Moneda 3 7 2 2 7 2" xfId="10153" xr:uid="{7EEA02C5-05AD-48EE-AFBB-0EFA01C281F2}"/>
    <cellStyle name="Moneda 3 7 2 2 8" xfId="6841" xr:uid="{5A5EEA15-B3E2-4727-94F1-257CD3EF9D34}"/>
    <cellStyle name="Moneda 3 7 2 3" xfId="286" xr:uid="{CFA60643-7A5B-46ED-9382-12495D41DB07}"/>
    <cellStyle name="Moneda 3 7 2 3 2" xfId="562" xr:uid="{69B5975E-415F-4E56-A6EA-D044848719B4}"/>
    <cellStyle name="Moneda 3 7 2 3 2 2" xfId="1114" xr:uid="{922E8F62-E23E-4437-B7F3-494555FFC20E}"/>
    <cellStyle name="Moneda 3 7 2 3 2 2 2" xfId="2770" xr:uid="{5A442861-3846-4A87-804F-96FE43DB8EEA}"/>
    <cellStyle name="Moneda 3 7 2 3 2 2 2 2" xfId="6082" xr:uid="{5AB4BE28-7E31-43E7-A368-32BC58EA8772}"/>
    <cellStyle name="Moneda 3 7 2 3 2 2 2 2 2" xfId="12706" xr:uid="{AB68CD46-B59D-4157-9148-0E853B71B891}"/>
    <cellStyle name="Moneda 3 7 2 3 2 2 2 3" xfId="9394" xr:uid="{F8A619EA-BA9A-498A-A69C-F767F34CCA69}"/>
    <cellStyle name="Moneda 3 7 2 3 2 2 3" xfId="4426" xr:uid="{CB421C82-2F04-422A-B18D-039E39E81F51}"/>
    <cellStyle name="Moneda 3 7 2 3 2 2 3 2" xfId="11050" xr:uid="{186721AF-F9FD-4F12-B93F-065B6CAD9777}"/>
    <cellStyle name="Moneda 3 7 2 3 2 2 4" xfId="7738" xr:uid="{D8123985-BAFD-400B-8277-A5B8ACDFA6F0}"/>
    <cellStyle name="Moneda 3 7 2 3 2 3" xfId="1666" xr:uid="{D64A4FA1-B8A1-4319-858F-AECE2BF499FD}"/>
    <cellStyle name="Moneda 3 7 2 3 2 3 2" xfId="3322" xr:uid="{04CE2904-8768-4412-ABC5-D3233C069D95}"/>
    <cellStyle name="Moneda 3 7 2 3 2 3 2 2" xfId="6634" xr:uid="{EC66F143-A176-4D29-80CB-78FDD7EDE64E}"/>
    <cellStyle name="Moneda 3 7 2 3 2 3 2 2 2" xfId="13258" xr:uid="{C77AF478-12D6-434C-9B3D-1CAF16E88B35}"/>
    <cellStyle name="Moneda 3 7 2 3 2 3 2 3" xfId="9946" xr:uid="{D29957A4-250C-4099-BFBC-590C6F472CEC}"/>
    <cellStyle name="Moneda 3 7 2 3 2 3 3" xfId="4978" xr:uid="{BB88A076-10F3-4E09-84F2-29D4321D2856}"/>
    <cellStyle name="Moneda 3 7 2 3 2 3 3 2" xfId="11602" xr:uid="{71F7C9E8-5829-4D00-9EA9-054D2EAF7490}"/>
    <cellStyle name="Moneda 3 7 2 3 2 3 4" xfId="8290" xr:uid="{FF212925-893A-41B8-8B30-4D90F6D0932E}"/>
    <cellStyle name="Moneda 3 7 2 3 2 4" xfId="2218" xr:uid="{72895C49-9555-4DA7-A9A8-EA8A64150A47}"/>
    <cellStyle name="Moneda 3 7 2 3 2 4 2" xfId="5530" xr:uid="{E56CD616-5F92-4FA7-BB0F-A635215CD562}"/>
    <cellStyle name="Moneda 3 7 2 3 2 4 2 2" xfId="12154" xr:uid="{A5137BAD-2A28-45C5-A457-D78D8D554178}"/>
    <cellStyle name="Moneda 3 7 2 3 2 4 3" xfId="8842" xr:uid="{9176B297-5CAB-4DEF-8BC4-9F59D041AC61}"/>
    <cellStyle name="Moneda 3 7 2 3 2 5" xfId="3874" xr:uid="{D659746B-364E-423A-9996-BE8CB125F76B}"/>
    <cellStyle name="Moneda 3 7 2 3 2 5 2" xfId="10498" xr:uid="{A753AB86-4EA1-4783-ADE6-55ED23851FD7}"/>
    <cellStyle name="Moneda 3 7 2 3 2 6" xfId="7186" xr:uid="{755C73E8-7003-45DB-9473-9390769A1EDE}"/>
    <cellStyle name="Moneda 3 7 2 3 3" xfId="838" xr:uid="{F29711A7-1E90-416A-B132-C07B2A4942E4}"/>
    <cellStyle name="Moneda 3 7 2 3 3 2" xfId="2494" xr:uid="{A06E6293-6F81-4EAE-AB82-30395F289587}"/>
    <cellStyle name="Moneda 3 7 2 3 3 2 2" xfId="5806" xr:uid="{4E5C4C90-7689-4202-9BA9-EFC37FA33920}"/>
    <cellStyle name="Moneda 3 7 2 3 3 2 2 2" xfId="12430" xr:uid="{A669CA51-218E-42B3-B966-C1368811E7F9}"/>
    <cellStyle name="Moneda 3 7 2 3 3 2 3" xfId="9118" xr:uid="{BEAE0FEE-825D-4D51-A205-A86CC0326178}"/>
    <cellStyle name="Moneda 3 7 2 3 3 3" xfId="4150" xr:uid="{6A6D22D3-46FC-463B-9B3C-51886B0628D9}"/>
    <cellStyle name="Moneda 3 7 2 3 3 3 2" xfId="10774" xr:uid="{9C2E4388-612A-40E4-8258-3630E16DCBBB}"/>
    <cellStyle name="Moneda 3 7 2 3 3 4" xfId="7462" xr:uid="{D2BA52A4-DF23-45A4-841A-2BFDB2648DA9}"/>
    <cellStyle name="Moneda 3 7 2 3 4" xfId="1390" xr:uid="{6AD3AFB0-CD05-41FB-9A34-49B66AC69090}"/>
    <cellStyle name="Moneda 3 7 2 3 4 2" xfId="3046" xr:uid="{99A6DEA4-DDBE-4555-8192-1DE4193D4129}"/>
    <cellStyle name="Moneda 3 7 2 3 4 2 2" xfId="6358" xr:uid="{8E2300B8-C1EB-4E3E-9703-BFFF482C426B}"/>
    <cellStyle name="Moneda 3 7 2 3 4 2 2 2" xfId="12982" xr:uid="{1A54C49D-F6B4-4AED-BE26-CCD83E059E0F}"/>
    <cellStyle name="Moneda 3 7 2 3 4 2 3" xfId="9670" xr:uid="{3CCC5188-0561-4890-8DC7-778DED64702D}"/>
    <cellStyle name="Moneda 3 7 2 3 4 3" xfId="4702" xr:uid="{4D43AA75-41DB-44D1-9447-4DC778303091}"/>
    <cellStyle name="Moneda 3 7 2 3 4 3 2" xfId="11326" xr:uid="{180718E9-D027-4C25-B411-7F45FA8EEBCC}"/>
    <cellStyle name="Moneda 3 7 2 3 4 4" xfId="8014" xr:uid="{A0172A54-257D-46A4-9E1C-C38FACEE41AC}"/>
    <cellStyle name="Moneda 3 7 2 3 5" xfId="1942" xr:uid="{DCCABD6C-E8ED-4414-AD2F-EC6547B31DF3}"/>
    <cellStyle name="Moneda 3 7 2 3 5 2" xfId="5254" xr:uid="{6CF106C4-0D78-40A7-A77E-C06D71C056D0}"/>
    <cellStyle name="Moneda 3 7 2 3 5 2 2" xfId="11878" xr:uid="{C06CFCDC-B5B8-4F01-8BE1-B965988640D9}"/>
    <cellStyle name="Moneda 3 7 2 3 5 3" xfId="8566" xr:uid="{0B49B837-0664-4AF5-BDB8-1D85B4403C23}"/>
    <cellStyle name="Moneda 3 7 2 3 6" xfId="3598" xr:uid="{2C91CEF3-9A5E-49C3-9823-60F9276ED248}"/>
    <cellStyle name="Moneda 3 7 2 3 6 2" xfId="10222" xr:uid="{BE62412F-DD53-4BA1-BC2A-F1EB674FB88C}"/>
    <cellStyle name="Moneda 3 7 2 3 7" xfId="6910" xr:uid="{EF1D47C0-FCB0-4710-8099-012F16B66DA2}"/>
    <cellStyle name="Moneda 3 7 2 4" xfId="424" xr:uid="{1F18B013-E0EC-4168-9FDA-6A0F7AFED6F9}"/>
    <cellStyle name="Moneda 3 7 2 4 2" xfId="976" xr:uid="{347A2B36-EEEE-4409-9D59-CA200A608DE5}"/>
    <cellStyle name="Moneda 3 7 2 4 2 2" xfId="2632" xr:uid="{F5AC1900-2853-4419-B226-F533CAF94EE5}"/>
    <cellStyle name="Moneda 3 7 2 4 2 2 2" xfId="5944" xr:uid="{E44CDC98-A586-41E0-9154-B19AFC69C648}"/>
    <cellStyle name="Moneda 3 7 2 4 2 2 2 2" xfId="12568" xr:uid="{A17EEBC7-7BA6-45CF-A910-06B822425D11}"/>
    <cellStyle name="Moneda 3 7 2 4 2 2 3" xfId="9256" xr:uid="{9EA6CBD0-E48D-40C2-BD53-C720471C19BE}"/>
    <cellStyle name="Moneda 3 7 2 4 2 3" xfId="4288" xr:uid="{69DB9490-7D54-44FE-919D-8CB85880C711}"/>
    <cellStyle name="Moneda 3 7 2 4 2 3 2" xfId="10912" xr:uid="{72B3DECA-F633-4864-8ADA-7CBC3598ACCC}"/>
    <cellStyle name="Moneda 3 7 2 4 2 4" xfId="7600" xr:uid="{807B0A6F-1584-4609-9A95-CCE26BA5CF14}"/>
    <cellStyle name="Moneda 3 7 2 4 3" xfId="1528" xr:uid="{EADAEBD9-76DA-41BD-A63A-B04CE8CFFBFE}"/>
    <cellStyle name="Moneda 3 7 2 4 3 2" xfId="3184" xr:uid="{F9953FC5-0D8E-41BD-AF30-B48650DC221B}"/>
    <cellStyle name="Moneda 3 7 2 4 3 2 2" xfId="6496" xr:uid="{3F0DC74C-719F-46C7-82A1-B7401B83FE21}"/>
    <cellStyle name="Moneda 3 7 2 4 3 2 2 2" xfId="13120" xr:uid="{D87E7A0F-C69A-40FA-9806-93C88D713D8C}"/>
    <cellStyle name="Moneda 3 7 2 4 3 2 3" xfId="9808" xr:uid="{060198B6-A9DB-47BA-B315-B8E982B71C16}"/>
    <cellStyle name="Moneda 3 7 2 4 3 3" xfId="4840" xr:uid="{C859B178-D140-4EF3-B681-4C213FC2F57F}"/>
    <cellStyle name="Moneda 3 7 2 4 3 3 2" xfId="11464" xr:uid="{04B6AF91-BCAB-4E19-92CA-E9A4038A487E}"/>
    <cellStyle name="Moneda 3 7 2 4 3 4" xfId="8152" xr:uid="{6A359619-4781-4C03-B191-F245705D1248}"/>
    <cellStyle name="Moneda 3 7 2 4 4" xfId="2080" xr:uid="{1FAFBB8C-81CB-4B19-92D9-6D1C659DEA97}"/>
    <cellStyle name="Moneda 3 7 2 4 4 2" xfId="5392" xr:uid="{4000F294-53DE-4EBC-8E27-A98A9E3D7D23}"/>
    <cellStyle name="Moneda 3 7 2 4 4 2 2" xfId="12016" xr:uid="{5E19F82A-E67E-4FAB-BED4-CEB56DF71C7A}"/>
    <cellStyle name="Moneda 3 7 2 4 4 3" xfId="8704" xr:uid="{93C19875-49B5-49A9-9C25-FF2583938AE6}"/>
    <cellStyle name="Moneda 3 7 2 4 5" xfId="3736" xr:uid="{9BA8867A-792B-48EA-85E3-894BFBAF93B1}"/>
    <cellStyle name="Moneda 3 7 2 4 5 2" xfId="10360" xr:uid="{2F1BBD49-A3E1-4FE3-8F35-781B336317D5}"/>
    <cellStyle name="Moneda 3 7 2 4 6" xfId="7048" xr:uid="{0251F978-90C4-490B-8EA4-6E31B549F4E8}"/>
    <cellStyle name="Moneda 3 7 2 5" xfId="700" xr:uid="{BB06E6DF-58CA-4BD3-B944-8C842E3F26C6}"/>
    <cellStyle name="Moneda 3 7 2 5 2" xfId="2356" xr:uid="{FA9F31AC-09C8-45E5-BF95-5CA3B2566436}"/>
    <cellStyle name="Moneda 3 7 2 5 2 2" xfId="5668" xr:uid="{EF7D1791-062D-4A5E-9EF2-B704949EB577}"/>
    <cellStyle name="Moneda 3 7 2 5 2 2 2" xfId="12292" xr:uid="{6C6D6A18-A08B-4531-AB30-DEA94FA68FB8}"/>
    <cellStyle name="Moneda 3 7 2 5 2 3" xfId="8980" xr:uid="{0AEB9C04-3DE6-4E32-BCC6-4D6E61B38C4B}"/>
    <cellStyle name="Moneda 3 7 2 5 3" xfId="4012" xr:uid="{19D347C7-E975-4660-A155-F611855C4E79}"/>
    <cellStyle name="Moneda 3 7 2 5 3 2" xfId="10636" xr:uid="{C82DC2F8-D7BD-4969-9ADE-AFC29C5568AE}"/>
    <cellStyle name="Moneda 3 7 2 5 4" xfId="7324" xr:uid="{DB125240-D890-4274-8ACF-F1AAC9B01245}"/>
    <cellStyle name="Moneda 3 7 2 6" xfId="1252" xr:uid="{1AA94FAC-B154-47F9-AE2F-20691A317D2B}"/>
    <cellStyle name="Moneda 3 7 2 6 2" xfId="2908" xr:uid="{F0722CA2-5E1D-4DD6-B5DE-7FD9B16F0815}"/>
    <cellStyle name="Moneda 3 7 2 6 2 2" xfId="6220" xr:uid="{18E5A8BC-ABD8-43C0-B5BF-F9DF6E5A222E}"/>
    <cellStyle name="Moneda 3 7 2 6 2 2 2" xfId="12844" xr:uid="{A34F1E9A-49FE-4377-B646-0900F78D1386}"/>
    <cellStyle name="Moneda 3 7 2 6 2 3" xfId="9532" xr:uid="{E40F6F9B-5CF2-47C1-9279-C805E182AF3B}"/>
    <cellStyle name="Moneda 3 7 2 6 3" xfId="4564" xr:uid="{94E92083-39BF-428A-B865-6FD9A84A5329}"/>
    <cellStyle name="Moneda 3 7 2 6 3 2" xfId="11188" xr:uid="{4F13F726-CBE9-4144-993B-777CB6FF9D54}"/>
    <cellStyle name="Moneda 3 7 2 6 4" xfId="7876" xr:uid="{E49DC205-6033-46C8-B512-D18DC888E07A}"/>
    <cellStyle name="Moneda 3 7 2 7" xfId="1804" xr:uid="{19B54F61-59D5-4536-8DD2-381F17C03B53}"/>
    <cellStyle name="Moneda 3 7 2 7 2" xfId="5116" xr:uid="{1055CB94-9857-40CE-B2CB-73C7B41C2085}"/>
    <cellStyle name="Moneda 3 7 2 7 2 2" xfId="11740" xr:uid="{9A4895C1-84CD-4EC7-BF53-22539950A273}"/>
    <cellStyle name="Moneda 3 7 2 7 3" xfId="8428" xr:uid="{698ED578-EADC-487F-B990-20215598EA19}"/>
    <cellStyle name="Moneda 3 7 2 8" xfId="3460" xr:uid="{4F657BB1-E6D3-4B46-B63D-3508AC2104A7}"/>
    <cellStyle name="Moneda 3 7 2 8 2" xfId="10084" xr:uid="{A8E58A9C-10B6-40EE-A408-D78AC1AA21D7}"/>
    <cellStyle name="Moneda 3 7 2 9" xfId="6772" xr:uid="{B8A99B98-A321-4822-B26A-B6C43852644B}"/>
    <cellStyle name="Moneda 3 7 3" xfId="183" xr:uid="{3512D574-DF74-4B5A-B2E7-E5E891709DD8}"/>
    <cellStyle name="Moneda 3 7 3 2" xfId="321" xr:uid="{61E52154-7B34-4059-922D-5549EDC1AC98}"/>
    <cellStyle name="Moneda 3 7 3 2 2" xfId="597" xr:uid="{800D45BC-4E2A-4110-842D-44A5D368CC75}"/>
    <cellStyle name="Moneda 3 7 3 2 2 2" xfId="1149" xr:uid="{6E3D00F4-7E26-45DB-98EC-602A8D1A956C}"/>
    <cellStyle name="Moneda 3 7 3 2 2 2 2" xfId="2805" xr:uid="{4B14C7A6-4EBD-47E7-95B5-A7064D060C24}"/>
    <cellStyle name="Moneda 3 7 3 2 2 2 2 2" xfId="6117" xr:uid="{077C7F08-2898-48C7-8279-5F4C8A786914}"/>
    <cellStyle name="Moneda 3 7 3 2 2 2 2 2 2" xfId="12741" xr:uid="{47B638B6-0D17-4823-96BA-DDCDA61D8319}"/>
    <cellStyle name="Moneda 3 7 3 2 2 2 2 3" xfId="9429" xr:uid="{07AD0332-1B86-4005-95C3-98DC893B277F}"/>
    <cellStyle name="Moneda 3 7 3 2 2 2 3" xfId="4461" xr:uid="{D9D56415-3158-49DD-ACE1-3D629AF46018}"/>
    <cellStyle name="Moneda 3 7 3 2 2 2 3 2" xfId="11085" xr:uid="{06EC7576-2A1C-4479-A31D-9B6C9D2F2140}"/>
    <cellStyle name="Moneda 3 7 3 2 2 2 4" xfId="7773" xr:uid="{F71B8381-8E0D-42F7-89C9-DD198B3A61E1}"/>
    <cellStyle name="Moneda 3 7 3 2 2 3" xfId="1701" xr:uid="{DF327804-DE5E-46BD-95A9-61719E53F7D3}"/>
    <cellStyle name="Moneda 3 7 3 2 2 3 2" xfId="3357" xr:uid="{B3B2722C-95C2-4107-BBC0-B6B391C9AEBA}"/>
    <cellStyle name="Moneda 3 7 3 2 2 3 2 2" xfId="6669" xr:uid="{7CDBD0A4-07A7-4EF1-91E1-E1741C852183}"/>
    <cellStyle name="Moneda 3 7 3 2 2 3 2 2 2" xfId="13293" xr:uid="{207E6F43-F9B5-4F97-B9AB-90BA5EFC9FB8}"/>
    <cellStyle name="Moneda 3 7 3 2 2 3 2 3" xfId="9981" xr:uid="{84D556B5-6BCC-4E6C-B5D0-68CB669691BC}"/>
    <cellStyle name="Moneda 3 7 3 2 2 3 3" xfId="5013" xr:uid="{FFA81D03-3FDD-4C55-847A-F4FA8C5A5A25}"/>
    <cellStyle name="Moneda 3 7 3 2 2 3 3 2" xfId="11637" xr:uid="{A5734E05-7764-4B68-B2BC-C32FFFC9E465}"/>
    <cellStyle name="Moneda 3 7 3 2 2 3 4" xfId="8325" xr:uid="{3F2F970B-0D10-4F22-A1E0-926434B14807}"/>
    <cellStyle name="Moneda 3 7 3 2 2 4" xfId="2253" xr:uid="{AC614589-FF17-4FFA-B238-F8FB95B2DED1}"/>
    <cellStyle name="Moneda 3 7 3 2 2 4 2" xfId="5565" xr:uid="{16154086-5EA2-45B1-97D5-EE47028E6C57}"/>
    <cellStyle name="Moneda 3 7 3 2 2 4 2 2" xfId="12189" xr:uid="{662B9F7D-C0DA-434C-9DBD-DAD1D75F2B53}"/>
    <cellStyle name="Moneda 3 7 3 2 2 4 3" xfId="8877" xr:uid="{1AD121CC-3E3F-437B-A1DC-1B907EB620BC}"/>
    <cellStyle name="Moneda 3 7 3 2 2 5" xfId="3909" xr:uid="{9B2D1041-5F33-40DC-94FC-F5A9B6C5110C}"/>
    <cellStyle name="Moneda 3 7 3 2 2 5 2" xfId="10533" xr:uid="{46377DD6-389A-4256-A7D9-918346C8E269}"/>
    <cellStyle name="Moneda 3 7 3 2 2 6" xfId="7221" xr:uid="{AC8742D3-B260-4480-8A1C-187B437764EC}"/>
    <cellStyle name="Moneda 3 7 3 2 3" xfId="873" xr:uid="{C4ABC235-0844-483E-BDFE-2562F58D7050}"/>
    <cellStyle name="Moneda 3 7 3 2 3 2" xfId="2529" xr:uid="{7D9B90F2-75BF-4F78-9816-9CC9ECF309AD}"/>
    <cellStyle name="Moneda 3 7 3 2 3 2 2" xfId="5841" xr:uid="{ABC141B8-2118-4E4E-8EF1-1AE9B5CF2B9A}"/>
    <cellStyle name="Moneda 3 7 3 2 3 2 2 2" xfId="12465" xr:uid="{161EFE38-7CB9-4DA0-AC98-94D962ECFC8A}"/>
    <cellStyle name="Moneda 3 7 3 2 3 2 3" xfId="9153" xr:uid="{F701AAAC-9810-43AA-852A-B3860445A006}"/>
    <cellStyle name="Moneda 3 7 3 2 3 3" xfId="4185" xr:uid="{DF58F1A0-F7B3-4EEB-BDDD-8B17C07DE654}"/>
    <cellStyle name="Moneda 3 7 3 2 3 3 2" xfId="10809" xr:uid="{789A1CCC-07E4-4BE9-8764-B7B7C8F10976}"/>
    <cellStyle name="Moneda 3 7 3 2 3 4" xfId="7497" xr:uid="{F4080C6F-3C7B-4053-AF13-C81436253049}"/>
    <cellStyle name="Moneda 3 7 3 2 4" xfId="1425" xr:uid="{3F6A3508-231A-4ACA-8B6F-75FD4C79227E}"/>
    <cellStyle name="Moneda 3 7 3 2 4 2" xfId="3081" xr:uid="{682F3565-4D45-44CC-AE87-8943E98FE8C3}"/>
    <cellStyle name="Moneda 3 7 3 2 4 2 2" xfId="6393" xr:uid="{FF81300C-466C-4190-B09C-12C1C667CDA2}"/>
    <cellStyle name="Moneda 3 7 3 2 4 2 2 2" xfId="13017" xr:uid="{7B0E0878-970A-41BF-A9FD-D350787D3207}"/>
    <cellStyle name="Moneda 3 7 3 2 4 2 3" xfId="9705" xr:uid="{EB95E46B-3C6B-45AE-8EA3-B85D5C6D4BE5}"/>
    <cellStyle name="Moneda 3 7 3 2 4 3" xfId="4737" xr:uid="{B4349CDE-7AD9-4953-B9B0-84640AEC9B5E}"/>
    <cellStyle name="Moneda 3 7 3 2 4 3 2" xfId="11361" xr:uid="{B7D42BA6-181F-425F-86BE-7822C3C494D2}"/>
    <cellStyle name="Moneda 3 7 3 2 4 4" xfId="8049" xr:uid="{4F3D5DB1-A147-4F9E-9C59-FDBA995667D9}"/>
    <cellStyle name="Moneda 3 7 3 2 5" xfId="1977" xr:uid="{F967710E-23E9-4756-845E-154D763A767D}"/>
    <cellStyle name="Moneda 3 7 3 2 5 2" xfId="5289" xr:uid="{3E60EB55-6AD8-45CB-B770-55BFAA715122}"/>
    <cellStyle name="Moneda 3 7 3 2 5 2 2" xfId="11913" xr:uid="{DE1FFA13-64BD-45FE-B810-DB0C9D61019C}"/>
    <cellStyle name="Moneda 3 7 3 2 5 3" xfId="8601" xr:uid="{C647797B-AF64-4A13-9774-58643B0E442F}"/>
    <cellStyle name="Moneda 3 7 3 2 6" xfId="3633" xr:uid="{8962E8C2-8C59-4369-B548-BFED0201B1D5}"/>
    <cellStyle name="Moneda 3 7 3 2 6 2" xfId="10257" xr:uid="{B3EC9270-E6C6-4128-8E17-256484C96CBD}"/>
    <cellStyle name="Moneda 3 7 3 2 7" xfId="6945" xr:uid="{0C2234CB-A93C-44CB-84CE-7E5E181CDA1C}"/>
    <cellStyle name="Moneda 3 7 3 3" xfId="459" xr:uid="{444919F0-4092-4DAD-8403-2A12E49DE7CA}"/>
    <cellStyle name="Moneda 3 7 3 3 2" xfId="1011" xr:uid="{494FB1F6-1351-426A-946D-3066E3CF169B}"/>
    <cellStyle name="Moneda 3 7 3 3 2 2" xfId="2667" xr:uid="{F95B66D3-76A6-4937-A0CB-A6FC93CF3186}"/>
    <cellStyle name="Moneda 3 7 3 3 2 2 2" xfId="5979" xr:uid="{F6FB8FAE-68B1-49A8-A001-79CDE7AFF417}"/>
    <cellStyle name="Moneda 3 7 3 3 2 2 2 2" xfId="12603" xr:uid="{A8819A19-D665-4ED1-848A-21E0BC4DF99E}"/>
    <cellStyle name="Moneda 3 7 3 3 2 2 3" xfId="9291" xr:uid="{129FC566-3DF8-4ED8-BDDB-8FA7ECC99785}"/>
    <cellStyle name="Moneda 3 7 3 3 2 3" xfId="4323" xr:uid="{9A46058B-27F4-4591-B365-5E72BCF9CB30}"/>
    <cellStyle name="Moneda 3 7 3 3 2 3 2" xfId="10947" xr:uid="{9AA23A79-7D59-44D3-9758-1673D332E949}"/>
    <cellStyle name="Moneda 3 7 3 3 2 4" xfId="7635" xr:uid="{F771707F-97A1-4298-B094-CEC4057D0DD7}"/>
    <cellStyle name="Moneda 3 7 3 3 3" xfId="1563" xr:uid="{EA5B92A2-3C9D-412F-8915-532093239F3B}"/>
    <cellStyle name="Moneda 3 7 3 3 3 2" xfId="3219" xr:uid="{300847E7-2C37-4C9F-8371-3689CBB99A4E}"/>
    <cellStyle name="Moneda 3 7 3 3 3 2 2" xfId="6531" xr:uid="{4F547CA0-3620-491B-874C-79AFF0A7F902}"/>
    <cellStyle name="Moneda 3 7 3 3 3 2 2 2" xfId="13155" xr:uid="{C5D94BCB-FB8E-4F70-97C7-191270F99DC1}"/>
    <cellStyle name="Moneda 3 7 3 3 3 2 3" xfId="9843" xr:uid="{8324B53F-D60A-4407-825F-5F8FF287BE8E}"/>
    <cellStyle name="Moneda 3 7 3 3 3 3" xfId="4875" xr:uid="{B6A83CB4-C117-4431-AB27-67EC6E152DF5}"/>
    <cellStyle name="Moneda 3 7 3 3 3 3 2" xfId="11499" xr:uid="{D6087877-B8FE-4E4B-A952-6E4E10159F8C}"/>
    <cellStyle name="Moneda 3 7 3 3 3 4" xfId="8187" xr:uid="{9268C8AD-7DAC-45EE-BEC3-6D606B8753CB}"/>
    <cellStyle name="Moneda 3 7 3 3 4" xfId="2115" xr:uid="{5E0AA08C-DABB-4743-B7CE-7943BB1F39C9}"/>
    <cellStyle name="Moneda 3 7 3 3 4 2" xfId="5427" xr:uid="{FF5ADF59-5219-47E0-9D9C-9148FAAF9F2B}"/>
    <cellStyle name="Moneda 3 7 3 3 4 2 2" xfId="12051" xr:uid="{B7BB7B39-BE0E-46EB-ACA0-AE7C214ABAE6}"/>
    <cellStyle name="Moneda 3 7 3 3 4 3" xfId="8739" xr:uid="{9459D3CA-AAD7-4620-8176-091356183063}"/>
    <cellStyle name="Moneda 3 7 3 3 5" xfId="3771" xr:uid="{C414B830-FD41-45E2-A738-8CC6E69E8B71}"/>
    <cellStyle name="Moneda 3 7 3 3 5 2" xfId="10395" xr:uid="{084914CF-E32B-4C79-9992-652EE62BD11A}"/>
    <cellStyle name="Moneda 3 7 3 3 6" xfId="7083" xr:uid="{B6AD47A5-491B-4D53-B275-DE483D4AF3AA}"/>
    <cellStyle name="Moneda 3 7 3 4" xfId="735" xr:uid="{1FFEC7C1-1C5F-4FB7-AD0E-6B84F7F22958}"/>
    <cellStyle name="Moneda 3 7 3 4 2" xfId="2391" xr:uid="{D5C00B56-A03E-4EF3-B755-9728E197A871}"/>
    <cellStyle name="Moneda 3 7 3 4 2 2" xfId="5703" xr:uid="{DEA18280-4342-4E85-A1A3-04EC822E145A}"/>
    <cellStyle name="Moneda 3 7 3 4 2 2 2" xfId="12327" xr:uid="{FAAC6E79-A768-448F-A0DC-DBB3C90C92BB}"/>
    <cellStyle name="Moneda 3 7 3 4 2 3" xfId="9015" xr:uid="{B222D9A3-330E-4604-BF6E-9B2BCC781F33}"/>
    <cellStyle name="Moneda 3 7 3 4 3" xfId="4047" xr:uid="{F11C6C65-99FD-4F52-A58A-310A440AF134}"/>
    <cellStyle name="Moneda 3 7 3 4 3 2" xfId="10671" xr:uid="{3BE16E82-996B-4E36-B238-464C65485E48}"/>
    <cellStyle name="Moneda 3 7 3 4 4" xfId="7359" xr:uid="{CBFBE512-FBD2-488D-881C-CBC70026BB4D}"/>
    <cellStyle name="Moneda 3 7 3 5" xfId="1287" xr:uid="{C897E879-0FC5-41EF-AA20-4AC79ACDFC17}"/>
    <cellStyle name="Moneda 3 7 3 5 2" xfId="2943" xr:uid="{F5EF430B-C5DB-4248-AF66-C5B0B93DF163}"/>
    <cellStyle name="Moneda 3 7 3 5 2 2" xfId="6255" xr:uid="{6E7513DE-35C5-4C76-BA72-BBF752D892E0}"/>
    <cellStyle name="Moneda 3 7 3 5 2 2 2" xfId="12879" xr:uid="{841FFB63-5D9A-44D1-BC22-82AAFFC2AF6F}"/>
    <cellStyle name="Moneda 3 7 3 5 2 3" xfId="9567" xr:uid="{1ADB0F4A-E75F-4848-A243-B3C9F8CD3962}"/>
    <cellStyle name="Moneda 3 7 3 5 3" xfId="4599" xr:uid="{2F254349-98F8-405F-B54B-6B2040954242}"/>
    <cellStyle name="Moneda 3 7 3 5 3 2" xfId="11223" xr:uid="{FFCF9B7F-74D0-40C9-B91F-A67EE28620EE}"/>
    <cellStyle name="Moneda 3 7 3 5 4" xfId="7911" xr:uid="{DC5F2248-347C-4E26-B128-D4C41F4F6722}"/>
    <cellStyle name="Moneda 3 7 3 6" xfId="1839" xr:uid="{13A80C0A-9184-4D13-8206-50A077A8AE47}"/>
    <cellStyle name="Moneda 3 7 3 6 2" xfId="5151" xr:uid="{6151D0F8-6621-430E-96A1-41BAB9C789D0}"/>
    <cellStyle name="Moneda 3 7 3 6 2 2" xfId="11775" xr:uid="{123D0B2D-F071-4DCD-88A0-53F55A327471}"/>
    <cellStyle name="Moneda 3 7 3 6 3" xfId="8463" xr:uid="{B20DCC62-BF63-4105-80D1-E8A832051F5E}"/>
    <cellStyle name="Moneda 3 7 3 7" xfId="3495" xr:uid="{85110A33-C079-4D03-A011-FDFB777E9948}"/>
    <cellStyle name="Moneda 3 7 3 7 2" xfId="10119" xr:uid="{4C055440-617F-42F8-8E83-99C06205CA8F}"/>
    <cellStyle name="Moneda 3 7 3 8" xfId="6807" xr:uid="{6B04BF86-3E95-4ED5-BE58-314E0FD9E845}"/>
    <cellStyle name="Moneda 3 7 4" xfId="252" xr:uid="{DC6926DA-AAE6-4074-A70A-DAD65F95F487}"/>
    <cellStyle name="Moneda 3 7 4 2" xfId="528" xr:uid="{7075C872-F1D8-40CE-86B1-BA2D13B0FC99}"/>
    <cellStyle name="Moneda 3 7 4 2 2" xfId="1080" xr:uid="{83F1F4EB-B07B-49C5-B0A4-B62AD380C111}"/>
    <cellStyle name="Moneda 3 7 4 2 2 2" xfId="2736" xr:uid="{5087FFD2-E7AB-4476-B348-0D95A0A1876B}"/>
    <cellStyle name="Moneda 3 7 4 2 2 2 2" xfId="6048" xr:uid="{54AC7569-DE11-4012-951B-E24C9FBEA8DF}"/>
    <cellStyle name="Moneda 3 7 4 2 2 2 2 2" xfId="12672" xr:uid="{3D6917DE-2A7C-4622-B9A5-EE4D620A05E6}"/>
    <cellStyle name="Moneda 3 7 4 2 2 2 3" xfId="9360" xr:uid="{5BC57854-4C20-40BE-B2E9-B984E711D692}"/>
    <cellStyle name="Moneda 3 7 4 2 2 3" xfId="4392" xr:uid="{EC1CB62F-6B85-4FFA-A9EC-BB24179BEB62}"/>
    <cellStyle name="Moneda 3 7 4 2 2 3 2" xfId="11016" xr:uid="{C1F51624-E6E7-45D2-A42C-4A963E180731}"/>
    <cellStyle name="Moneda 3 7 4 2 2 4" xfId="7704" xr:uid="{3CCC169B-E26E-418F-824B-1926B2DE311D}"/>
    <cellStyle name="Moneda 3 7 4 2 3" xfId="1632" xr:uid="{E58083D5-57BB-4223-9111-AEEDFAF737FF}"/>
    <cellStyle name="Moneda 3 7 4 2 3 2" xfId="3288" xr:uid="{F4203E09-EC7B-46C8-A1C6-A06D591C84C7}"/>
    <cellStyle name="Moneda 3 7 4 2 3 2 2" xfId="6600" xr:uid="{C3513674-A15B-4D23-B326-06D20F9B7E69}"/>
    <cellStyle name="Moneda 3 7 4 2 3 2 2 2" xfId="13224" xr:uid="{5ED13709-A51D-4596-B43C-8FB474D3118C}"/>
    <cellStyle name="Moneda 3 7 4 2 3 2 3" xfId="9912" xr:uid="{7F3E782F-4616-41FE-B21B-01FADE153CE8}"/>
    <cellStyle name="Moneda 3 7 4 2 3 3" xfId="4944" xr:uid="{D884CC8D-C9D7-4050-9760-46F325E27A26}"/>
    <cellStyle name="Moneda 3 7 4 2 3 3 2" xfId="11568" xr:uid="{B8A15E12-929A-4B1E-A8B7-4B85961A2B1D}"/>
    <cellStyle name="Moneda 3 7 4 2 3 4" xfId="8256" xr:uid="{926D629B-B128-4127-9EA0-C28B18BF3FCD}"/>
    <cellStyle name="Moneda 3 7 4 2 4" xfId="2184" xr:uid="{1F1FBE24-2E3C-4709-9F16-69C09BCB59F7}"/>
    <cellStyle name="Moneda 3 7 4 2 4 2" xfId="5496" xr:uid="{CA494D65-FD5D-4C07-80A9-863A293DD6D0}"/>
    <cellStyle name="Moneda 3 7 4 2 4 2 2" xfId="12120" xr:uid="{A11A4C1E-27AC-498B-93D7-41C187E5351D}"/>
    <cellStyle name="Moneda 3 7 4 2 4 3" xfId="8808" xr:uid="{AAD9278E-0C4F-4E81-AC85-F7DE5B35E6FD}"/>
    <cellStyle name="Moneda 3 7 4 2 5" xfId="3840" xr:uid="{603607CA-1877-41D2-8632-4D83D183BC4F}"/>
    <cellStyle name="Moneda 3 7 4 2 5 2" xfId="10464" xr:uid="{6C0A5FA0-3EFA-45FA-888B-9E3B47910008}"/>
    <cellStyle name="Moneda 3 7 4 2 6" xfId="7152" xr:uid="{F75C86EA-A91E-4A7C-BA1F-7B5677E8FD2C}"/>
    <cellStyle name="Moneda 3 7 4 3" xfId="804" xr:uid="{D0772CE9-8CD5-4B8C-B40B-11AA1010DADF}"/>
    <cellStyle name="Moneda 3 7 4 3 2" xfId="2460" xr:uid="{8E234124-CBFC-41F2-BA55-BE10F2232E92}"/>
    <cellStyle name="Moneda 3 7 4 3 2 2" xfId="5772" xr:uid="{675417BE-4534-4FDD-97AA-C4D44F6B3D78}"/>
    <cellStyle name="Moneda 3 7 4 3 2 2 2" xfId="12396" xr:uid="{D39F57BB-A74A-4B69-9E7C-F2C91B8F4E37}"/>
    <cellStyle name="Moneda 3 7 4 3 2 3" xfId="9084" xr:uid="{16C52ACC-F39B-40E4-A235-706A5A207A65}"/>
    <cellStyle name="Moneda 3 7 4 3 3" xfId="4116" xr:uid="{3FF6DE0C-2D2D-44AE-9E36-4D872E074411}"/>
    <cellStyle name="Moneda 3 7 4 3 3 2" xfId="10740" xr:uid="{0B06D0A5-A29F-4B0A-8E2C-BA65F413AD1F}"/>
    <cellStyle name="Moneda 3 7 4 3 4" xfId="7428" xr:uid="{FD9B8B76-1BBC-465F-965A-FB2DFE12872C}"/>
    <cellStyle name="Moneda 3 7 4 4" xfId="1356" xr:uid="{67F710F5-9CB9-4FD6-8D32-712A5AEBD9C3}"/>
    <cellStyle name="Moneda 3 7 4 4 2" xfId="3012" xr:uid="{C8EEC234-A18F-4353-A5AD-0ECEFD744972}"/>
    <cellStyle name="Moneda 3 7 4 4 2 2" xfId="6324" xr:uid="{0111A33B-C9A3-4A58-A8AB-37B0708034D6}"/>
    <cellStyle name="Moneda 3 7 4 4 2 2 2" xfId="12948" xr:uid="{D980EBA5-967C-4C8E-BD26-4227C3920CC6}"/>
    <cellStyle name="Moneda 3 7 4 4 2 3" xfId="9636" xr:uid="{360CD843-43AD-4027-8988-44A041AF569C}"/>
    <cellStyle name="Moneda 3 7 4 4 3" xfId="4668" xr:uid="{808ACF23-74EA-4297-AAB8-BB184F9B0E1B}"/>
    <cellStyle name="Moneda 3 7 4 4 3 2" xfId="11292" xr:uid="{E76F591C-D66B-4175-823B-7CFF3B749F2C}"/>
    <cellStyle name="Moneda 3 7 4 4 4" xfId="7980" xr:uid="{BFDF26D3-6A29-446C-8A89-13532609F59C}"/>
    <cellStyle name="Moneda 3 7 4 5" xfId="1908" xr:uid="{4AFBAEAB-8D56-4AA6-8599-4E21A7F2B501}"/>
    <cellStyle name="Moneda 3 7 4 5 2" xfId="5220" xr:uid="{1D86BD6D-8EC9-42E0-A62D-263B9127102B}"/>
    <cellStyle name="Moneda 3 7 4 5 2 2" xfId="11844" xr:uid="{6A02508A-0254-4EF2-9ACB-0638B600E973}"/>
    <cellStyle name="Moneda 3 7 4 5 3" xfId="8532" xr:uid="{9877946F-1C02-45B5-AB05-874F0CA66688}"/>
    <cellStyle name="Moneda 3 7 4 6" xfId="3564" xr:uid="{B43F0C08-1C08-49B7-ACC5-A148B1FF5424}"/>
    <cellStyle name="Moneda 3 7 4 6 2" xfId="10188" xr:uid="{3B3A4876-E8B5-4A86-BEE1-A9134B8D2364}"/>
    <cellStyle name="Moneda 3 7 4 7" xfId="6876" xr:uid="{40EA16A9-08F2-4194-A6B2-A236AB9A31DC}"/>
    <cellStyle name="Moneda 3 7 5" xfId="390" xr:uid="{3B8B2470-FBF7-4D2D-A206-391757C2D524}"/>
    <cellStyle name="Moneda 3 7 5 2" xfId="942" xr:uid="{6B826CAC-24DE-4E53-BF34-87720A3CA8D7}"/>
    <cellStyle name="Moneda 3 7 5 2 2" xfId="2598" xr:uid="{EC78ABC3-D504-43EE-B56A-5374D2A7C770}"/>
    <cellStyle name="Moneda 3 7 5 2 2 2" xfId="5910" xr:uid="{3AF9D254-9967-40A6-829B-F5CA45EB0CB0}"/>
    <cellStyle name="Moneda 3 7 5 2 2 2 2" xfId="12534" xr:uid="{4917517C-6995-4BBF-B169-FCD8D6495B1F}"/>
    <cellStyle name="Moneda 3 7 5 2 2 3" xfId="9222" xr:uid="{1197B568-E6E6-4AA6-A180-2595129E0B85}"/>
    <cellStyle name="Moneda 3 7 5 2 3" xfId="4254" xr:uid="{13FDC10A-D966-4F0D-8496-D0A6C57EB955}"/>
    <cellStyle name="Moneda 3 7 5 2 3 2" xfId="10878" xr:uid="{E01A2467-94F0-42DD-91B2-F0C299E8A7B9}"/>
    <cellStyle name="Moneda 3 7 5 2 4" xfId="7566" xr:uid="{D931CDAB-C357-48EA-8C5D-984F5EB096C4}"/>
    <cellStyle name="Moneda 3 7 5 3" xfId="1494" xr:uid="{3EEC30C7-AC14-4DFC-B229-43F0D36BCA15}"/>
    <cellStyle name="Moneda 3 7 5 3 2" xfId="3150" xr:uid="{34444726-8185-4992-9240-6F9A3383A461}"/>
    <cellStyle name="Moneda 3 7 5 3 2 2" xfId="6462" xr:uid="{700236D3-506C-4EAC-A308-91C2426D3F2B}"/>
    <cellStyle name="Moneda 3 7 5 3 2 2 2" xfId="13086" xr:uid="{6C473796-8368-418D-A920-3A7105399E38}"/>
    <cellStyle name="Moneda 3 7 5 3 2 3" xfId="9774" xr:uid="{8EAF51AC-FD75-4EBF-9DE9-0740F6390244}"/>
    <cellStyle name="Moneda 3 7 5 3 3" xfId="4806" xr:uid="{0A2FE24D-B18F-4C29-8D3A-7F04538BD363}"/>
    <cellStyle name="Moneda 3 7 5 3 3 2" xfId="11430" xr:uid="{0FB0B8ED-2109-41F6-9C5F-096BF3C544C9}"/>
    <cellStyle name="Moneda 3 7 5 3 4" xfId="8118" xr:uid="{F29E8228-903C-4EA2-8E56-EE439FA3C0C5}"/>
    <cellStyle name="Moneda 3 7 5 4" xfId="2046" xr:uid="{F8A0886C-1FCE-42FA-8A51-9B08075040DE}"/>
    <cellStyle name="Moneda 3 7 5 4 2" xfId="5358" xr:uid="{54FC8D91-9A3A-4AC7-999B-13E3DE0112E9}"/>
    <cellStyle name="Moneda 3 7 5 4 2 2" xfId="11982" xr:uid="{22594A1D-16D2-4F1A-A01F-B103BC3F4644}"/>
    <cellStyle name="Moneda 3 7 5 4 3" xfId="8670" xr:uid="{48F49DBC-B9FD-4D1F-B18B-C027F0BDC244}"/>
    <cellStyle name="Moneda 3 7 5 5" xfId="3702" xr:uid="{EDC58C45-DA17-4C3E-94F4-C528D23C3790}"/>
    <cellStyle name="Moneda 3 7 5 5 2" xfId="10326" xr:uid="{16CF6BFE-1FED-4EA9-9B9E-8ADE94ADA0E8}"/>
    <cellStyle name="Moneda 3 7 5 6" xfId="7014" xr:uid="{247B8412-C144-4C53-87C9-7A79F986038E}"/>
    <cellStyle name="Moneda 3 7 6" xfId="666" xr:uid="{8F010DA9-B52D-467E-8F18-54BC1425D593}"/>
    <cellStyle name="Moneda 3 7 6 2" xfId="2322" xr:uid="{F85F1371-4C5B-419B-90B1-F69C7984FD42}"/>
    <cellStyle name="Moneda 3 7 6 2 2" xfId="5634" xr:uid="{33CFE66D-3B12-4A5D-9ADD-76B81D86A7CB}"/>
    <cellStyle name="Moneda 3 7 6 2 2 2" xfId="12258" xr:uid="{DC39530D-2484-4BC4-B8DE-9C7D4D2A3CC7}"/>
    <cellStyle name="Moneda 3 7 6 2 3" xfId="8946" xr:uid="{BEC5BF29-FA84-4D5C-B4D0-0B3CA98FDE4F}"/>
    <cellStyle name="Moneda 3 7 6 3" xfId="3978" xr:uid="{62218430-5953-4DA3-9FBA-9765E2DB860C}"/>
    <cellStyle name="Moneda 3 7 6 3 2" xfId="10602" xr:uid="{E29B42D3-F0A1-4630-B3E8-A5208F8B86A7}"/>
    <cellStyle name="Moneda 3 7 6 4" xfId="7290" xr:uid="{9A3AF9BB-995C-4E2D-B3E9-1CBD26070C35}"/>
    <cellStyle name="Moneda 3 7 7" xfId="1218" xr:uid="{A0555C07-B529-43F5-9E98-149433169DB5}"/>
    <cellStyle name="Moneda 3 7 7 2" xfId="2874" xr:uid="{918217AF-8353-4302-8424-ED99D93080B9}"/>
    <cellStyle name="Moneda 3 7 7 2 2" xfId="6186" xr:uid="{FB415192-C9F5-4A3E-A5D5-264B0D1511D2}"/>
    <cellStyle name="Moneda 3 7 7 2 2 2" xfId="12810" xr:uid="{C7855DE7-25BA-44F9-B63E-E563C58A70ED}"/>
    <cellStyle name="Moneda 3 7 7 2 3" xfId="9498" xr:uid="{434A95F3-9188-4C35-86E4-2E0C66516C20}"/>
    <cellStyle name="Moneda 3 7 7 3" xfId="4530" xr:uid="{7540B864-074C-4B7C-96C1-C27660A8FAA6}"/>
    <cellStyle name="Moneda 3 7 7 3 2" xfId="11154" xr:uid="{1C044D34-B561-4D0F-99F0-D0DEB8CD3387}"/>
    <cellStyle name="Moneda 3 7 7 4" xfId="7842" xr:uid="{02FF8B09-F72E-4CCB-A4C6-B495F8C7A775}"/>
    <cellStyle name="Moneda 3 7 8" xfId="1770" xr:uid="{BB27563A-2614-4D59-8806-EA88EC3E9B1F}"/>
    <cellStyle name="Moneda 3 7 8 2" xfId="5082" xr:uid="{28B4E3A3-71AE-4912-AA4E-1008E7C648DA}"/>
    <cellStyle name="Moneda 3 7 8 2 2" xfId="11706" xr:uid="{49D1CDA4-4B94-4F3B-8C22-CB79E0C70169}"/>
    <cellStyle name="Moneda 3 7 8 3" xfId="8394" xr:uid="{42160917-7F39-4250-8556-0D2AA985C262}"/>
    <cellStyle name="Moneda 3 7 9" xfId="3426" xr:uid="{3C84DB82-13C3-4798-8965-5AB4809506EE}"/>
    <cellStyle name="Moneda 3 7 9 2" xfId="10050" xr:uid="{9BB37A8D-34B9-4392-BB53-6FF2F65A358F}"/>
    <cellStyle name="Moneda 3 8" xfId="130" xr:uid="{FA1B4A44-DF34-42FE-9460-761597AB211C}"/>
    <cellStyle name="Moneda 3 8 10" xfId="6754" xr:uid="{98E2957D-8734-446E-84E6-17FA9E1D904A}"/>
    <cellStyle name="Moneda 3 8 2" xfId="164" xr:uid="{2F7EC7F4-61B3-4EBE-9B94-A0CF493E9761}"/>
    <cellStyle name="Moneda 3 8 2 2" xfId="233" xr:uid="{1B467A03-4F63-4E10-B6EA-068140EC87DE}"/>
    <cellStyle name="Moneda 3 8 2 2 2" xfId="371" xr:uid="{A94376BC-9A61-44A0-9464-A0CDF217E923}"/>
    <cellStyle name="Moneda 3 8 2 2 2 2" xfId="647" xr:uid="{286B7E71-000F-4BE3-9803-BFAC5040375F}"/>
    <cellStyle name="Moneda 3 8 2 2 2 2 2" xfId="1199" xr:uid="{2F78C1DF-743E-4692-974B-FD128F3278ED}"/>
    <cellStyle name="Moneda 3 8 2 2 2 2 2 2" xfId="2855" xr:uid="{F8E40AC6-CE4E-4D42-A9F7-4971BE2C0E2D}"/>
    <cellStyle name="Moneda 3 8 2 2 2 2 2 2 2" xfId="6167" xr:uid="{BE3F7A7B-CBE7-4C61-99AD-F0A6B29D888F}"/>
    <cellStyle name="Moneda 3 8 2 2 2 2 2 2 2 2" xfId="12791" xr:uid="{6D7F3AE3-3AF3-410E-B399-5B364739E677}"/>
    <cellStyle name="Moneda 3 8 2 2 2 2 2 2 3" xfId="9479" xr:uid="{53AFC848-417E-4C1F-8364-F255ACD40E5B}"/>
    <cellStyle name="Moneda 3 8 2 2 2 2 2 3" xfId="4511" xr:uid="{7BF086A2-D245-4AF1-A8D5-CDE840CDB98D}"/>
    <cellStyle name="Moneda 3 8 2 2 2 2 2 3 2" xfId="11135" xr:uid="{097AE02B-B4E3-4A98-81A6-AB5564B1903D}"/>
    <cellStyle name="Moneda 3 8 2 2 2 2 2 4" xfId="7823" xr:uid="{9C6E0BF5-92F4-4113-A555-85789F40399A}"/>
    <cellStyle name="Moneda 3 8 2 2 2 2 3" xfId="1751" xr:uid="{7486BAF7-201E-4A5C-B3AD-E89CC281C776}"/>
    <cellStyle name="Moneda 3 8 2 2 2 2 3 2" xfId="3407" xr:uid="{4D034060-D1F0-4927-9C2F-00A011B1E8E2}"/>
    <cellStyle name="Moneda 3 8 2 2 2 2 3 2 2" xfId="6719" xr:uid="{B6E84F15-B99E-4767-B433-E153F1BCA458}"/>
    <cellStyle name="Moneda 3 8 2 2 2 2 3 2 2 2" xfId="13343" xr:uid="{545DA06C-1FEC-41AD-AE6B-29CDD4A1F297}"/>
    <cellStyle name="Moneda 3 8 2 2 2 2 3 2 3" xfId="10031" xr:uid="{9E214C56-04A3-4C5F-908B-BF034F8F8104}"/>
    <cellStyle name="Moneda 3 8 2 2 2 2 3 3" xfId="5063" xr:uid="{BD71CAB0-5071-4170-83DF-BCA278068AA1}"/>
    <cellStyle name="Moneda 3 8 2 2 2 2 3 3 2" xfId="11687" xr:uid="{BC1A5155-8438-414E-90C7-957CD86EED77}"/>
    <cellStyle name="Moneda 3 8 2 2 2 2 3 4" xfId="8375" xr:uid="{3055F6E9-1A3E-46B2-B6B0-EDEA0024A953}"/>
    <cellStyle name="Moneda 3 8 2 2 2 2 4" xfId="2303" xr:uid="{BFEDBCB2-5A38-48AD-AB6B-FC6FCF682575}"/>
    <cellStyle name="Moneda 3 8 2 2 2 2 4 2" xfId="5615" xr:uid="{8260165F-F165-4800-BA84-C7492B57D0C7}"/>
    <cellStyle name="Moneda 3 8 2 2 2 2 4 2 2" xfId="12239" xr:uid="{7DB7F379-148D-4DA1-BCD7-6368BEAE54BF}"/>
    <cellStyle name="Moneda 3 8 2 2 2 2 4 3" xfId="8927" xr:uid="{1C8D9783-AB43-49EE-948E-9FBA8263C94C}"/>
    <cellStyle name="Moneda 3 8 2 2 2 2 5" xfId="3959" xr:uid="{5CF44BF9-9D29-4A38-9362-C3E4D7F9CE50}"/>
    <cellStyle name="Moneda 3 8 2 2 2 2 5 2" xfId="10583" xr:uid="{E4C78E6E-9221-45DF-9C86-5680CEC9B36C}"/>
    <cellStyle name="Moneda 3 8 2 2 2 2 6" xfId="7271" xr:uid="{6441DB92-8DAD-4F55-915B-ADE44A05B543}"/>
    <cellStyle name="Moneda 3 8 2 2 2 3" xfId="923" xr:uid="{295A3785-C815-4C2F-BA5E-978BE67EFB38}"/>
    <cellStyle name="Moneda 3 8 2 2 2 3 2" xfId="2579" xr:uid="{4F6D1F42-7EAB-4E74-AA03-0009FDDFC1E0}"/>
    <cellStyle name="Moneda 3 8 2 2 2 3 2 2" xfId="5891" xr:uid="{B3BBF7CC-57B9-42FB-A2A0-B385DA35D13E}"/>
    <cellStyle name="Moneda 3 8 2 2 2 3 2 2 2" xfId="12515" xr:uid="{A2C62C6C-00D3-44A8-948F-F1780F481307}"/>
    <cellStyle name="Moneda 3 8 2 2 2 3 2 3" xfId="9203" xr:uid="{2E3B00B5-E281-41DE-A406-6CD3C9B55AF5}"/>
    <cellStyle name="Moneda 3 8 2 2 2 3 3" xfId="4235" xr:uid="{B380045E-A11C-4941-94EA-6F3A27F462A7}"/>
    <cellStyle name="Moneda 3 8 2 2 2 3 3 2" xfId="10859" xr:uid="{967F1F3D-9BB3-4E84-9123-6E3CE14E36A7}"/>
    <cellStyle name="Moneda 3 8 2 2 2 3 4" xfId="7547" xr:uid="{696A3D18-1303-4E65-B0EF-4F47D7F9E066}"/>
    <cellStyle name="Moneda 3 8 2 2 2 4" xfId="1475" xr:uid="{8B64B217-B37D-41F2-B0E6-96304D55384B}"/>
    <cellStyle name="Moneda 3 8 2 2 2 4 2" xfId="3131" xr:uid="{454DD63C-5243-4E29-9995-C6A81FE04662}"/>
    <cellStyle name="Moneda 3 8 2 2 2 4 2 2" xfId="6443" xr:uid="{6AC21537-F23A-4B6F-9DE8-B0450BA18C04}"/>
    <cellStyle name="Moneda 3 8 2 2 2 4 2 2 2" xfId="13067" xr:uid="{CE629FE3-894C-40FC-B647-ED85351A8FE1}"/>
    <cellStyle name="Moneda 3 8 2 2 2 4 2 3" xfId="9755" xr:uid="{67A27D41-155C-46C3-BE41-5E38334D233E}"/>
    <cellStyle name="Moneda 3 8 2 2 2 4 3" xfId="4787" xr:uid="{466C72FA-B0A4-410D-9370-94EA303D18F5}"/>
    <cellStyle name="Moneda 3 8 2 2 2 4 3 2" xfId="11411" xr:uid="{F445E009-B8B6-42E0-9589-718EDC5F26F1}"/>
    <cellStyle name="Moneda 3 8 2 2 2 4 4" xfId="8099" xr:uid="{D634E158-0FBC-4C90-9E47-DB636181EBA0}"/>
    <cellStyle name="Moneda 3 8 2 2 2 5" xfId="2027" xr:uid="{B1305A50-16D8-4AFC-969D-57D8E0E1ACF7}"/>
    <cellStyle name="Moneda 3 8 2 2 2 5 2" xfId="5339" xr:uid="{EC3148DE-5968-4F97-B787-E3C36DBF5754}"/>
    <cellStyle name="Moneda 3 8 2 2 2 5 2 2" xfId="11963" xr:uid="{A670B3E5-0C9A-4AA1-9470-574CA517BF7C}"/>
    <cellStyle name="Moneda 3 8 2 2 2 5 3" xfId="8651" xr:uid="{E65D7A8E-AF3E-426F-8683-B86A8907BE40}"/>
    <cellStyle name="Moneda 3 8 2 2 2 6" xfId="3683" xr:uid="{86199C5E-8795-4F2F-A692-730092699ABA}"/>
    <cellStyle name="Moneda 3 8 2 2 2 6 2" xfId="10307" xr:uid="{EEF9139F-0DE0-49C2-BFAC-A21B74B0A610}"/>
    <cellStyle name="Moneda 3 8 2 2 2 7" xfId="6995" xr:uid="{4428A1FD-429B-4642-AB2C-AAE2136F011B}"/>
    <cellStyle name="Moneda 3 8 2 2 3" xfId="509" xr:uid="{FAD75CF2-E508-4B32-827A-563ED1DF8684}"/>
    <cellStyle name="Moneda 3 8 2 2 3 2" xfId="1061" xr:uid="{97B8176B-AF3B-465F-96DF-CCADA259498E}"/>
    <cellStyle name="Moneda 3 8 2 2 3 2 2" xfId="2717" xr:uid="{8EEF8EA9-A3AA-4344-9C6F-BE11925454AB}"/>
    <cellStyle name="Moneda 3 8 2 2 3 2 2 2" xfId="6029" xr:uid="{6ABA4161-7FAA-4187-A82D-06B18513E7B1}"/>
    <cellStyle name="Moneda 3 8 2 2 3 2 2 2 2" xfId="12653" xr:uid="{FE1E9952-6D12-4D1A-A608-10D25ADD534E}"/>
    <cellStyle name="Moneda 3 8 2 2 3 2 2 3" xfId="9341" xr:uid="{F6CC0C86-76DF-43A2-B56D-CDA79BA78954}"/>
    <cellStyle name="Moneda 3 8 2 2 3 2 3" xfId="4373" xr:uid="{1B3BC23F-6597-447F-9317-2BA6845768D6}"/>
    <cellStyle name="Moneda 3 8 2 2 3 2 3 2" xfId="10997" xr:uid="{32E15F1F-F47B-4077-9AFC-D08614477B54}"/>
    <cellStyle name="Moneda 3 8 2 2 3 2 4" xfId="7685" xr:uid="{F125E5D6-C3E8-4D97-AECA-C95BF8899244}"/>
    <cellStyle name="Moneda 3 8 2 2 3 3" xfId="1613" xr:uid="{FEDD3C76-D8DF-4796-8DCF-6FAD2C4387E0}"/>
    <cellStyle name="Moneda 3 8 2 2 3 3 2" xfId="3269" xr:uid="{D07D5BA8-10EE-4536-91AE-15D1E1A7E320}"/>
    <cellStyle name="Moneda 3 8 2 2 3 3 2 2" xfId="6581" xr:uid="{E19EB90C-D45E-4D67-A0C3-8A5DE78BE2B8}"/>
    <cellStyle name="Moneda 3 8 2 2 3 3 2 2 2" xfId="13205" xr:uid="{2AC39784-20EF-4950-9E63-FC0A27BD63B7}"/>
    <cellStyle name="Moneda 3 8 2 2 3 3 2 3" xfId="9893" xr:uid="{393D3C5A-C595-4398-ADCC-09C535A5EE68}"/>
    <cellStyle name="Moneda 3 8 2 2 3 3 3" xfId="4925" xr:uid="{C168EBCA-2342-4083-892C-85059F420686}"/>
    <cellStyle name="Moneda 3 8 2 2 3 3 3 2" xfId="11549" xr:uid="{D2CB1D7E-E95B-4C05-949C-8DE93749A965}"/>
    <cellStyle name="Moneda 3 8 2 2 3 3 4" xfId="8237" xr:uid="{B7D7A20B-E1D4-435C-99FD-0D51138E7619}"/>
    <cellStyle name="Moneda 3 8 2 2 3 4" xfId="2165" xr:uid="{B42645AA-3D37-4E85-B0C8-6689C06E0590}"/>
    <cellStyle name="Moneda 3 8 2 2 3 4 2" xfId="5477" xr:uid="{293E0F93-60AE-435B-B9DF-735EE14F0220}"/>
    <cellStyle name="Moneda 3 8 2 2 3 4 2 2" xfId="12101" xr:uid="{C88AC488-C26F-40B3-A22B-8D9F6499517C}"/>
    <cellStyle name="Moneda 3 8 2 2 3 4 3" xfId="8789" xr:uid="{00ADCC2D-F3FE-4108-A3B1-8120C122378A}"/>
    <cellStyle name="Moneda 3 8 2 2 3 5" xfId="3821" xr:uid="{F888C90C-827F-4B6F-B1FC-067EC29A252F}"/>
    <cellStyle name="Moneda 3 8 2 2 3 5 2" xfId="10445" xr:uid="{3451ADD7-D4F9-49FA-8A2D-86FC2E63F9FC}"/>
    <cellStyle name="Moneda 3 8 2 2 3 6" xfId="7133" xr:uid="{5A8E4079-BDD6-44EF-8577-D841DDFC819C}"/>
    <cellStyle name="Moneda 3 8 2 2 4" xfId="785" xr:uid="{4E21DB4D-594C-4033-B769-D75DD82F3AE0}"/>
    <cellStyle name="Moneda 3 8 2 2 4 2" xfId="2441" xr:uid="{B4330B97-F3A2-4878-B0F3-B2B5E2DFCD19}"/>
    <cellStyle name="Moneda 3 8 2 2 4 2 2" xfId="5753" xr:uid="{78F61B1B-F3E4-44D1-BEE1-FEABAED26E24}"/>
    <cellStyle name="Moneda 3 8 2 2 4 2 2 2" xfId="12377" xr:uid="{7878655C-9C2E-46C0-A4E8-54098DA24C9D}"/>
    <cellStyle name="Moneda 3 8 2 2 4 2 3" xfId="9065" xr:uid="{1FFBEC33-FE47-408A-81C4-338DC2963BED}"/>
    <cellStyle name="Moneda 3 8 2 2 4 3" xfId="4097" xr:uid="{CC376AF6-0054-4666-8EB5-FD2A216E480E}"/>
    <cellStyle name="Moneda 3 8 2 2 4 3 2" xfId="10721" xr:uid="{31374844-DADA-4217-8629-ED3B4F504B39}"/>
    <cellStyle name="Moneda 3 8 2 2 4 4" xfId="7409" xr:uid="{67AEB058-001E-4621-85E5-C23DB80776DF}"/>
    <cellStyle name="Moneda 3 8 2 2 5" xfId="1337" xr:uid="{A1B0F448-6135-4CD4-9260-0F16767C84F9}"/>
    <cellStyle name="Moneda 3 8 2 2 5 2" xfId="2993" xr:uid="{CC36D3C0-3770-48D7-A9A5-A5606D5BAF62}"/>
    <cellStyle name="Moneda 3 8 2 2 5 2 2" xfId="6305" xr:uid="{F1B9D090-EFA2-4F66-8424-FA744E55B290}"/>
    <cellStyle name="Moneda 3 8 2 2 5 2 2 2" xfId="12929" xr:uid="{DFC6B6D5-CA80-4752-8B68-85F2741C4984}"/>
    <cellStyle name="Moneda 3 8 2 2 5 2 3" xfId="9617" xr:uid="{F08BD4C8-DF0E-4762-A40D-5E43DDC2E04C}"/>
    <cellStyle name="Moneda 3 8 2 2 5 3" xfId="4649" xr:uid="{582008F1-0D18-4AFD-9781-69517F085DA3}"/>
    <cellStyle name="Moneda 3 8 2 2 5 3 2" xfId="11273" xr:uid="{C2EA687C-523A-44B1-9AFE-5AF91D7492BA}"/>
    <cellStyle name="Moneda 3 8 2 2 5 4" xfId="7961" xr:uid="{04CA371A-37B9-4C24-85C4-C687351BE7B6}"/>
    <cellStyle name="Moneda 3 8 2 2 6" xfId="1889" xr:uid="{3F25712B-0E31-4C63-A28A-C42FDA4914AA}"/>
    <cellStyle name="Moneda 3 8 2 2 6 2" xfId="5201" xr:uid="{F6AC6188-A3C1-4615-9844-D966F0962C54}"/>
    <cellStyle name="Moneda 3 8 2 2 6 2 2" xfId="11825" xr:uid="{3F92BD2B-B1A6-4349-A4D9-41A603987B08}"/>
    <cellStyle name="Moneda 3 8 2 2 6 3" xfId="8513" xr:uid="{20CF0E57-4840-435E-93A7-7BE74C43FCEE}"/>
    <cellStyle name="Moneda 3 8 2 2 7" xfId="3545" xr:uid="{292ED62C-C397-4299-B325-CC56596A0D45}"/>
    <cellStyle name="Moneda 3 8 2 2 7 2" xfId="10169" xr:uid="{EEC8FD25-CA47-49D2-ADB2-B559CA1DF44D}"/>
    <cellStyle name="Moneda 3 8 2 2 8" xfId="6857" xr:uid="{B1C74468-40C1-45E4-8798-86D982840DA7}"/>
    <cellStyle name="Moneda 3 8 2 3" xfId="302" xr:uid="{18281643-0AD3-4BC5-8528-6FC0E61FAC98}"/>
    <cellStyle name="Moneda 3 8 2 3 2" xfId="578" xr:uid="{526777FF-CEF4-42C6-BA4C-88ED1A0AAFE6}"/>
    <cellStyle name="Moneda 3 8 2 3 2 2" xfId="1130" xr:uid="{F11FE725-8E41-4FC8-A0B5-09933C5D1120}"/>
    <cellStyle name="Moneda 3 8 2 3 2 2 2" xfId="2786" xr:uid="{D2A18871-2609-4D89-A6B2-B4F60C20187F}"/>
    <cellStyle name="Moneda 3 8 2 3 2 2 2 2" xfId="6098" xr:uid="{AEA61230-1525-420A-A05A-F7E13C10B0A6}"/>
    <cellStyle name="Moneda 3 8 2 3 2 2 2 2 2" xfId="12722" xr:uid="{DB7EE48B-8391-4147-9A06-0D9CF35A9550}"/>
    <cellStyle name="Moneda 3 8 2 3 2 2 2 3" xfId="9410" xr:uid="{C681B923-68F4-44F7-880C-F94C70D57E21}"/>
    <cellStyle name="Moneda 3 8 2 3 2 2 3" xfId="4442" xr:uid="{69F8FBC8-C7AF-471A-AC3A-ABF06006987F}"/>
    <cellStyle name="Moneda 3 8 2 3 2 2 3 2" xfId="11066" xr:uid="{356D3B8F-5ED8-42AF-9075-353BF69BD90D}"/>
    <cellStyle name="Moneda 3 8 2 3 2 2 4" xfId="7754" xr:uid="{3B3FA030-8E6A-4338-AF22-DF0FB177F15B}"/>
    <cellStyle name="Moneda 3 8 2 3 2 3" xfId="1682" xr:uid="{BC76C0EA-EB3D-4C21-8A45-121031A93261}"/>
    <cellStyle name="Moneda 3 8 2 3 2 3 2" xfId="3338" xr:uid="{489AD14E-1B56-47E0-A655-A9FAB2639EB4}"/>
    <cellStyle name="Moneda 3 8 2 3 2 3 2 2" xfId="6650" xr:uid="{197ADF4C-3553-447A-A376-882748FD46EC}"/>
    <cellStyle name="Moneda 3 8 2 3 2 3 2 2 2" xfId="13274" xr:uid="{A6991D5D-F982-4DBC-A774-44CB14D72678}"/>
    <cellStyle name="Moneda 3 8 2 3 2 3 2 3" xfId="9962" xr:uid="{6812C3F0-C18D-439A-8E3F-01B7B18FA2A8}"/>
    <cellStyle name="Moneda 3 8 2 3 2 3 3" xfId="4994" xr:uid="{A4A81A71-3943-4840-A2A2-FA3428F1CE62}"/>
    <cellStyle name="Moneda 3 8 2 3 2 3 3 2" xfId="11618" xr:uid="{36E96A46-C318-48E5-9ED5-75C1D77451FF}"/>
    <cellStyle name="Moneda 3 8 2 3 2 3 4" xfId="8306" xr:uid="{F20EF8ED-79B3-437F-84EF-B375119C6F4E}"/>
    <cellStyle name="Moneda 3 8 2 3 2 4" xfId="2234" xr:uid="{4A78D719-387F-4E91-AFDC-352EF8ED6D29}"/>
    <cellStyle name="Moneda 3 8 2 3 2 4 2" xfId="5546" xr:uid="{7F74011F-B568-420C-A379-DB2518C966F0}"/>
    <cellStyle name="Moneda 3 8 2 3 2 4 2 2" xfId="12170" xr:uid="{BB4FDC41-DD18-402E-9C2C-DCD7A39E51A3}"/>
    <cellStyle name="Moneda 3 8 2 3 2 4 3" xfId="8858" xr:uid="{426D6923-9E63-44CF-993D-0B2F31A09F81}"/>
    <cellStyle name="Moneda 3 8 2 3 2 5" xfId="3890" xr:uid="{38EB0B3C-5B45-4015-BF78-A6D73E1E981E}"/>
    <cellStyle name="Moneda 3 8 2 3 2 5 2" xfId="10514" xr:uid="{69E21935-1472-4E37-AE11-8DAE1D67142D}"/>
    <cellStyle name="Moneda 3 8 2 3 2 6" xfId="7202" xr:uid="{22C4B82A-DDAE-41F2-B9CC-481CB0CE02CC}"/>
    <cellStyle name="Moneda 3 8 2 3 3" xfId="854" xr:uid="{BDE42FAD-660E-4998-BEE6-C6D8E4025E58}"/>
    <cellStyle name="Moneda 3 8 2 3 3 2" xfId="2510" xr:uid="{F6EC99EF-DE6B-48FD-9E29-56D57ED86819}"/>
    <cellStyle name="Moneda 3 8 2 3 3 2 2" xfId="5822" xr:uid="{FC4793B5-C5F3-45B6-8921-FF57D2B814BE}"/>
    <cellStyle name="Moneda 3 8 2 3 3 2 2 2" xfId="12446" xr:uid="{D1898DA5-47F4-41C8-B779-E0C7DE39D081}"/>
    <cellStyle name="Moneda 3 8 2 3 3 2 3" xfId="9134" xr:uid="{97A1F523-6077-4BEA-9B06-61BDF2D534EC}"/>
    <cellStyle name="Moneda 3 8 2 3 3 3" xfId="4166" xr:uid="{42732B08-B468-468F-B639-76109937D9A5}"/>
    <cellStyle name="Moneda 3 8 2 3 3 3 2" xfId="10790" xr:uid="{52B0ACB6-91A9-4600-98A2-F20EAB189916}"/>
    <cellStyle name="Moneda 3 8 2 3 3 4" xfId="7478" xr:uid="{68890321-220E-4E4F-99A6-5A876B4B73D2}"/>
    <cellStyle name="Moneda 3 8 2 3 4" xfId="1406" xr:uid="{F3CB61DF-371E-44B1-A7DD-6D3B802AD0CD}"/>
    <cellStyle name="Moneda 3 8 2 3 4 2" xfId="3062" xr:uid="{22CB203B-CE39-4690-AD72-E5091CB2E4C1}"/>
    <cellStyle name="Moneda 3 8 2 3 4 2 2" xfId="6374" xr:uid="{AC015D54-EF04-4A36-85D5-C168C9672AD2}"/>
    <cellStyle name="Moneda 3 8 2 3 4 2 2 2" xfId="12998" xr:uid="{324C259E-06D9-4FA5-9929-179AEC5E230F}"/>
    <cellStyle name="Moneda 3 8 2 3 4 2 3" xfId="9686" xr:uid="{49309287-5AE2-4938-984F-913716F55232}"/>
    <cellStyle name="Moneda 3 8 2 3 4 3" xfId="4718" xr:uid="{66DFA8F2-198E-49E9-B26A-A2B442529E3C}"/>
    <cellStyle name="Moneda 3 8 2 3 4 3 2" xfId="11342" xr:uid="{91711A90-D6F4-4A53-B9E4-1D076AA46FE6}"/>
    <cellStyle name="Moneda 3 8 2 3 4 4" xfId="8030" xr:uid="{B31199DB-99A8-4A07-A9DD-48C76033B692}"/>
    <cellStyle name="Moneda 3 8 2 3 5" xfId="1958" xr:uid="{D12595B5-9915-40C6-B31B-94D328E5E9EA}"/>
    <cellStyle name="Moneda 3 8 2 3 5 2" xfId="5270" xr:uid="{33BB828A-AD21-48AA-AE1C-20746AF5E8E1}"/>
    <cellStyle name="Moneda 3 8 2 3 5 2 2" xfId="11894" xr:uid="{6DEB0069-3704-4CD8-AA58-0EA85A0CD300}"/>
    <cellStyle name="Moneda 3 8 2 3 5 3" xfId="8582" xr:uid="{4F74DB86-9768-42E8-8D9B-D9533AF49BE2}"/>
    <cellStyle name="Moneda 3 8 2 3 6" xfId="3614" xr:uid="{E9DC384D-D65D-4D78-A249-73BBA6BB087B}"/>
    <cellStyle name="Moneda 3 8 2 3 6 2" xfId="10238" xr:uid="{C7659F44-7CAC-4782-84E4-121D97C0B375}"/>
    <cellStyle name="Moneda 3 8 2 3 7" xfId="6926" xr:uid="{E21AF757-686B-4172-AEDF-FF6F9324A268}"/>
    <cellStyle name="Moneda 3 8 2 4" xfId="440" xr:uid="{E6E3FA25-60CC-41F9-A59F-6233B0FB7A62}"/>
    <cellStyle name="Moneda 3 8 2 4 2" xfId="992" xr:uid="{89A93BBA-4BF0-40B9-B793-29147C68D872}"/>
    <cellStyle name="Moneda 3 8 2 4 2 2" xfId="2648" xr:uid="{4EC5257A-F4F5-4300-A99E-5F917D41E312}"/>
    <cellStyle name="Moneda 3 8 2 4 2 2 2" xfId="5960" xr:uid="{CD33FE20-0A16-4DAD-9EEB-137AD817DBF7}"/>
    <cellStyle name="Moneda 3 8 2 4 2 2 2 2" xfId="12584" xr:uid="{B7E5FB52-0755-4D05-B143-6F5C3C951A78}"/>
    <cellStyle name="Moneda 3 8 2 4 2 2 3" xfId="9272" xr:uid="{81363561-BFB5-4CA8-BCB9-6D0D66AFC5DF}"/>
    <cellStyle name="Moneda 3 8 2 4 2 3" xfId="4304" xr:uid="{E276E9D2-3EEF-4587-9C3F-DE49C02A4D7D}"/>
    <cellStyle name="Moneda 3 8 2 4 2 3 2" xfId="10928" xr:uid="{07430075-2F55-4733-8865-485F703F59D3}"/>
    <cellStyle name="Moneda 3 8 2 4 2 4" xfId="7616" xr:uid="{2BC7F520-777F-4989-8932-133002E3DBAC}"/>
    <cellStyle name="Moneda 3 8 2 4 3" xfId="1544" xr:uid="{0AAE3E72-C626-4D9B-8ABB-FC8FA282C8EE}"/>
    <cellStyle name="Moneda 3 8 2 4 3 2" xfId="3200" xr:uid="{04682920-628F-4D20-BFF5-A2A0C7BE2181}"/>
    <cellStyle name="Moneda 3 8 2 4 3 2 2" xfId="6512" xr:uid="{2AD90776-1F8D-4D7C-84AF-5BF93EB3F9F5}"/>
    <cellStyle name="Moneda 3 8 2 4 3 2 2 2" xfId="13136" xr:uid="{511D9790-0A97-4E03-92DD-81D3EB33B384}"/>
    <cellStyle name="Moneda 3 8 2 4 3 2 3" xfId="9824" xr:uid="{067B0F9B-8E7F-41DC-9DC4-04E9372F69DF}"/>
    <cellStyle name="Moneda 3 8 2 4 3 3" xfId="4856" xr:uid="{51AC371C-947E-462E-B242-FC8687E60A27}"/>
    <cellStyle name="Moneda 3 8 2 4 3 3 2" xfId="11480" xr:uid="{C7DC7A6B-7A27-4068-934B-75DB3742BC6A}"/>
    <cellStyle name="Moneda 3 8 2 4 3 4" xfId="8168" xr:uid="{3D726426-4FBD-4E83-9DB7-D9B5D899C0AC}"/>
    <cellStyle name="Moneda 3 8 2 4 4" xfId="2096" xr:uid="{4426EDC0-9731-41B9-92E2-4229CBFBD67D}"/>
    <cellStyle name="Moneda 3 8 2 4 4 2" xfId="5408" xr:uid="{122F4EDC-E71B-4E0A-AA56-4609A132D8AF}"/>
    <cellStyle name="Moneda 3 8 2 4 4 2 2" xfId="12032" xr:uid="{6762A951-A665-489C-B067-12DB75B9BEB6}"/>
    <cellStyle name="Moneda 3 8 2 4 4 3" xfId="8720" xr:uid="{2234B9D0-F054-4A07-AA94-9D8738A4B393}"/>
    <cellStyle name="Moneda 3 8 2 4 5" xfId="3752" xr:uid="{D4B95064-BCB2-4F65-953F-BF3FD2E347E4}"/>
    <cellStyle name="Moneda 3 8 2 4 5 2" xfId="10376" xr:uid="{AF4790A3-FAB8-42EB-9601-4E293FF296E6}"/>
    <cellStyle name="Moneda 3 8 2 4 6" xfId="7064" xr:uid="{56B9E0F0-EE2B-4A57-87CF-049250D82121}"/>
    <cellStyle name="Moneda 3 8 2 5" xfId="716" xr:uid="{20781FBC-DD51-46C0-956C-D7676E032302}"/>
    <cellStyle name="Moneda 3 8 2 5 2" xfId="2372" xr:uid="{FE255E76-97E8-4FDE-AD7B-376C67016B4F}"/>
    <cellStyle name="Moneda 3 8 2 5 2 2" xfId="5684" xr:uid="{77022D2C-1BE4-4530-903D-E71268EFD28F}"/>
    <cellStyle name="Moneda 3 8 2 5 2 2 2" xfId="12308" xr:uid="{ECF5707C-2185-4FA5-AC45-F5F23AEA18A7}"/>
    <cellStyle name="Moneda 3 8 2 5 2 3" xfId="8996" xr:uid="{A437FCF5-3C26-47DD-8AAC-D707B8CC4ED4}"/>
    <cellStyle name="Moneda 3 8 2 5 3" xfId="4028" xr:uid="{5E5B0E65-E508-41A9-B095-48FD799FA68D}"/>
    <cellStyle name="Moneda 3 8 2 5 3 2" xfId="10652" xr:uid="{987A8DA2-9809-49B8-AF45-5F9709DDCDAE}"/>
    <cellStyle name="Moneda 3 8 2 5 4" xfId="7340" xr:uid="{1942F7C4-FC0E-496A-837F-A593E9293101}"/>
    <cellStyle name="Moneda 3 8 2 6" xfId="1268" xr:uid="{4244D67D-5163-42E3-9F6A-E6C40FC7A0FA}"/>
    <cellStyle name="Moneda 3 8 2 6 2" xfId="2924" xr:uid="{8EB47761-DB7C-485A-AFCC-D181E16F71EC}"/>
    <cellStyle name="Moneda 3 8 2 6 2 2" xfId="6236" xr:uid="{A990F16C-1497-4E0B-81AC-C9A676F968D3}"/>
    <cellStyle name="Moneda 3 8 2 6 2 2 2" xfId="12860" xr:uid="{507BBEE3-A193-4DE4-83D2-F9E5FCBC4DE1}"/>
    <cellStyle name="Moneda 3 8 2 6 2 3" xfId="9548" xr:uid="{CFBC524E-6A99-4005-8416-9501DCC70601}"/>
    <cellStyle name="Moneda 3 8 2 6 3" xfId="4580" xr:uid="{D1576AAB-A323-4A8D-A83C-71CD26AB4B17}"/>
    <cellStyle name="Moneda 3 8 2 6 3 2" xfId="11204" xr:uid="{385612E5-F171-4762-B3DB-A4F6CDB3AF5D}"/>
    <cellStyle name="Moneda 3 8 2 6 4" xfId="7892" xr:uid="{FAA0FB57-F7C3-4631-ADAA-699902C05D46}"/>
    <cellStyle name="Moneda 3 8 2 7" xfId="1820" xr:uid="{DDA9BC7C-859A-4E36-89E1-0D9A56D1943A}"/>
    <cellStyle name="Moneda 3 8 2 7 2" xfId="5132" xr:uid="{8F090E81-BB67-4BC6-BE9C-89DB0C7D8991}"/>
    <cellStyle name="Moneda 3 8 2 7 2 2" xfId="11756" xr:uid="{803D1A6E-B28B-4BB5-9809-1FA825647ED4}"/>
    <cellStyle name="Moneda 3 8 2 7 3" xfId="8444" xr:uid="{E03F1D8C-19A3-4B3A-ABC9-23240A1B0E3B}"/>
    <cellStyle name="Moneda 3 8 2 8" xfId="3476" xr:uid="{5793994B-8876-42BE-AFB3-26F56B9AB4A6}"/>
    <cellStyle name="Moneda 3 8 2 8 2" xfId="10100" xr:uid="{A4461836-2796-418E-B189-61E8ADCF6986}"/>
    <cellStyle name="Moneda 3 8 2 9" xfId="6788" xr:uid="{839167E3-EA63-40CD-AE4E-6547B46E3C72}"/>
    <cellStyle name="Moneda 3 8 3" xfId="199" xr:uid="{2F820F33-BC5B-4EB8-B5A2-02B6274BE070}"/>
    <cellStyle name="Moneda 3 8 3 2" xfId="337" xr:uid="{072DE815-2A56-4511-A8AE-3FCC1D5A11CA}"/>
    <cellStyle name="Moneda 3 8 3 2 2" xfId="613" xr:uid="{D6D06186-746B-499A-AB07-EF91F800AC6E}"/>
    <cellStyle name="Moneda 3 8 3 2 2 2" xfId="1165" xr:uid="{28B78906-86C3-410F-A475-794D6ABCE4F1}"/>
    <cellStyle name="Moneda 3 8 3 2 2 2 2" xfId="2821" xr:uid="{556A5196-2B08-4077-A672-E2240084F453}"/>
    <cellStyle name="Moneda 3 8 3 2 2 2 2 2" xfId="6133" xr:uid="{D7F991AA-124E-4A8A-B3E2-D10F00EFB9A3}"/>
    <cellStyle name="Moneda 3 8 3 2 2 2 2 2 2" xfId="12757" xr:uid="{5906B996-7BEF-463C-B11B-D31413125E6C}"/>
    <cellStyle name="Moneda 3 8 3 2 2 2 2 3" xfId="9445" xr:uid="{11FF9DD8-5DA0-44F7-B693-023BBBEC19F0}"/>
    <cellStyle name="Moneda 3 8 3 2 2 2 3" xfId="4477" xr:uid="{7A3E273E-B348-4B20-9D16-FDFBA029DC76}"/>
    <cellStyle name="Moneda 3 8 3 2 2 2 3 2" xfId="11101" xr:uid="{50C81CD3-B76E-4C14-8508-6C3E31816ECA}"/>
    <cellStyle name="Moneda 3 8 3 2 2 2 4" xfId="7789" xr:uid="{B84F7654-112C-4D85-9F9A-B6C601357854}"/>
    <cellStyle name="Moneda 3 8 3 2 2 3" xfId="1717" xr:uid="{4EFDB92B-5191-4390-A634-186B2155C372}"/>
    <cellStyle name="Moneda 3 8 3 2 2 3 2" xfId="3373" xr:uid="{93CA01EF-552F-4FB9-B613-D9395F5746E9}"/>
    <cellStyle name="Moneda 3 8 3 2 2 3 2 2" xfId="6685" xr:uid="{11F0202A-9A5B-497C-B6C2-A42196894B60}"/>
    <cellStyle name="Moneda 3 8 3 2 2 3 2 2 2" xfId="13309" xr:uid="{83330173-9894-483A-BF92-AD505AAD9918}"/>
    <cellStyle name="Moneda 3 8 3 2 2 3 2 3" xfId="9997" xr:uid="{64ED5E7B-3BBB-442A-A984-BBBA4ECFDDC1}"/>
    <cellStyle name="Moneda 3 8 3 2 2 3 3" xfId="5029" xr:uid="{E8208DC1-B52F-4520-8536-AB1AF17B4D68}"/>
    <cellStyle name="Moneda 3 8 3 2 2 3 3 2" xfId="11653" xr:uid="{09FC5A5E-F4FA-471E-A87E-6B81B297DFBC}"/>
    <cellStyle name="Moneda 3 8 3 2 2 3 4" xfId="8341" xr:uid="{29C5133D-2958-4A2C-BF18-32FF1E095D52}"/>
    <cellStyle name="Moneda 3 8 3 2 2 4" xfId="2269" xr:uid="{967E5695-9FBD-4C8B-AC46-53BF30C936A9}"/>
    <cellStyle name="Moneda 3 8 3 2 2 4 2" xfId="5581" xr:uid="{2B04261D-78B1-4E1B-A0D6-D60A6CFFBFFA}"/>
    <cellStyle name="Moneda 3 8 3 2 2 4 2 2" xfId="12205" xr:uid="{04D22DF7-A7F7-4E05-A24B-0797DDF80901}"/>
    <cellStyle name="Moneda 3 8 3 2 2 4 3" xfId="8893" xr:uid="{62C4C03F-72EC-4D3D-9A1A-C231D598E2FE}"/>
    <cellStyle name="Moneda 3 8 3 2 2 5" xfId="3925" xr:uid="{AB68801F-CAB1-41B5-97D6-5FB5EE9352C9}"/>
    <cellStyle name="Moneda 3 8 3 2 2 5 2" xfId="10549" xr:uid="{78471DC0-93A7-4621-B274-292D20A22563}"/>
    <cellStyle name="Moneda 3 8 3 2 2 6" xfId="7237" xr:uid="{60932E73-4641-4A86-8599-F0E324452642}"/>
    <cellStyle name="Moneda 3 8 3 2 3" xfId="889" xr:uid="{32C5DAFD-99C5-4DE2-8C76-1F48B003CC0B}"/>
    <cellStyle name="Moneda 3 8 3 2 3 2" xfId="2545" xr:uid="{5AE9F7AA-38CC-46AF-89B3-7803DF040723}"/>
    <cellStyle name="Moneda 3 8 3 2 3 2 2" xfId="5857" xr:uid="{B1F3CD48-5C29-4979-86FD-E00FA00F5EF7}"/>
    <cellStyle name="Moneda 3 8 3 2 3 2 2 2" xfId="12481" xr:uid="{DE4CF857-F523-4384-B26C-49E7DC8B439D}"/>
    <cellStyle name="Moneda 3 8 3 2 3 2 3" xfId="9169" xr:uid="{DAAB941B-37AD-4A74-B673-8D07E72F8779}"/>
    <cellStyle name="Moneda 3 8 3 2 3 3" xfId="4201" xr:uid="{FCE1E5D9-37A6-4553-9D38-3DE822A903B7}"/>
    <cellStyle name="Moneda 3 8 3 2 3 3 2" xfId="10825" xr:uid="{66811E63-9D68-4BED-8239-AAA87154893D}"/>
    <cellStyle name="Moneda 3 8 3 2 3 4" xfId="7513" xr:uid="{BAA1610E-D8F4-4E43-9447-2A7E93100894}"/>
    <cellStyle name="Moneda 3 8 3 2 4" xfId="1441" xr:uid="{A9A6A64D-B54C-4373-9B1A-465A5EB6AE3E}"/>
    <cellStyle name="Moneda 3 8 3 2 4 2" xfId="3097" xr:uid="{F2FA3ACF-2BCD-43FA-92E1-A1FD77C5F0DF}"/>
    <cellStyle name="Moneda 3 8 3 2 4 2 2" xfId="6409" xr:uid="{DB018119-4940-43AA-97F8-B168ECA1BA81}"/>
    <cellStyle name="Moneda 3 8 3 2 4 2 2 2" xfId="13033" xr:uid="{EF75DA5F-A2B8-4811-AF26-72EB6A02C0AF}"/>
    <cellStyle name="Moneda 3 8 3 2 4 2 3" xfId="9721" xr:uid="{FCA51373-4441-4AF7-BD96-34C89AD75953}"/>
    <cellStyle name="Moneda 3 8 3 2 4 3" xfId="4753" xr:uid="{7FCA3F15-40AD-4B98-B968-F530059F2797}"/>
    <cellStyle name="Moneda 3 8 3 2 4 3 2" xfId="11377" xr:uid="{4C28A19D-D89E-4BA4-823F-546AB97C07B6}"/>
    <cellStyle name="Moneda 3 8 3 2 4 4" xfId="8065" xr:uid="{21083DD4-16A3-4FB0-AF43-7EC54EA9A4A2}"/>
    <cellStyle name="Moneda 3 8 3 2 5" xfId="1993" xr:uid="{3FB94F63-8EA2-47A3-AABD-E932D6E703A3}"/>
    <cellStyle name="Moneda 3 8 3 2 5 2" xfId="5305" xr:uid="{DE169517-6A9A-4174-B539-FC5702555DD8}"/>
    <cellStyle name="Moneda 3 8 3 2 5 2 2" xfId="11929" xr:uid="{64374D81-8416-4A20-8495-D60DFA47CB5A}"/>
    <cellStyle name="Moneda 3 8 3 2 5 3" xfId="8617" xr:uid="{4A1A2EB9-EEF4-4DE6-AAB0-4EBB707108A9}"/>
    <cellStyle name="Moneda 3 8 3 2 6" xfId="3649" xr:uid="{94BFC4BA-631B-44E3-93F6-4293BEE1C5A3}"/>
    <cellStyle name="Moneda 3 8 3 2 6 2" xfId="10273" xr:uid="{65AD61A7-FEAD-4EC3-B128-9FF36EB93E96}"/>
    <cellStyle name="Moneda 3 8 3 2 7" xfId="6961" xr:uid="{7E41E2E4-3B33-4B27-9F73-874CAC773C8E}"/>
    <cellStyle name="Moneda 3 8 3 3" xfId="475" xr:uid="{969059E3-6648-4757-8C7E-F9F9DA5A32F4}"/>
    <cellStyle name="Moneda 3 8 3 3 2" xfId="1027" xr:uid="{77E7940F-7B2F-4D03-A3CD-4C4C00A601B9}"/>
    <cellStyle name="Moneda 3 8 3 3 2 2" xfId="2683" xr:uid="{ECF84D52-0068-4D88-8D30-868DA53413B3}"/>
    <cellStyle name="Moneda 3 8 3 3 2 2 2" xfId="5995" xr:uid="{48688A8B-73D6-4C3E-9051-AAE95D4D1DEB}"/>
    <cellStyle name="Moneda 3 8 3 3 2 2 2 2" xfId="12619" xr:uid="{EA7A3344-C39C-4BC6-99E9-47916F46AA43}"/>
    <cellStyle name="Moneda 3 8 3 3 2 2 3" xfId="9307" xr:uid="{F209D660-A30A-4597-B569-6A5ED3932128}"/>
    <cellStyle name="Moneda 3 8 3 3 2 3" xfId="4339" xr:uid="{6CDCC2AF-DBC9-4129-A112-4A4D4977AC2E}"/>
    <cellStyle name="Moneda 3 8 3 3 2 3 2" xfId="10963" xr:uid="{17039DCA-F39B-4C76-8AD3-0FEC200BE767}"/>
    <cellStyle name="Moneda 3 8 3 3 2 4" xfId="7651" xr:uid="{637C2A8C-AE8A-407F-B24D-1B3E37EEB898}"/>
    <cellStyle name="Moneda 3 8 3 3 3" xfId="1579" xr:uid="{8697EE63-7958-4044-8D3B-288A82D983B2}"/>
    <cellStyle name="Moneda 3 8 3 3 3 2" xfId="3235" xr:uid="{B1CF6D14-7C1E-4863-A834-1972929ED77C}"/>
    <cellStyle name="Moneda 3 8 3 3 3 2 2" xfId="6547" xr:uid="{C86944F8-C05F-46EB-98DE-8FB3AA979B8A}"/>
    <cellStyle name="Moneda 3 8 3 3 3 2 2 2" xfId="13171" xr:uid="{2692D121-348C-4181-86C4-0DE99499F3C1}"/>
    <cellStyle name="Moneda 3 8 3 3 3 2 3" xfId="9859" xr:uid="{2E328084-F2F9-400C-8E81-F354028E977E}"/>
    <cellStyle name="Moneda 3 8 3 3 3 3" xfId="4891" xr:uid="{2C8AAC2B-6300-41D4-92BD-7D3EC7FF15E9}"/>
    <cellStyle name="Moneda 3 8 3 3 3 3 2" xfId="11515" xr:uid="{5920D45E-9039-4011-A09F-2E335E18B29F}"/>
    <cellStyle name="Moneda 3 8 3 3 3 4" xfId="8203" xr:uid="{DB2AA2A3-D53F-46AD-9104-AC5FFC6D4C16}"/>
    <cellStyle name="Moneda 3 8 3 3 4" xfId="2131" xr:uid="{2E172939-37FB-4A48-A60A-5B0B647C6806}"/>
    <cellStyle name="Moneda 3 8 3 3 4 2" xfId="5443" xr:uid="{A4DAA5E8-2522-4EA9-A1C4-9D993296A236}"/>
    <cellStyle name="Moneda 3 8 3 3 4 2 2" xfId="12067" xr:uid="{7BF94F68-38A7-482E-94E2-FA978D2E2F0D}"/>
    <cellStyle name="Moneda 3 8 3 3 4 3" xfId="8755" xr:uid="{3DAF0C30-445F-48E9-90AB-697D90817C28}"/>
    <cellStyle name="Moneda 3 8 3 3 5" xfId="3787" xr:uid="{421F9C40-5F3A-433E-8171-8DCC79E4D172}"/>
    <cellStyle name="Moneda 3 8 3 3 5 2" xfId="10411" xr:uid="{483D2D8C-C7F0-46CC-A212-14BB8E09E9E9}"/>
    <cellStyle name="Moneda 3 8 3 3 6" xfId="7099" xr:uid="{28695B3B-0FB9-4342-A07B-69EBE6CD783F}"/>
    <cellStyle name="Moneda 3 8 3 4" xfId="751" xr:uid="{8815E4E7-C117-40DB-9F41-9A96518C8DA4}"/>
    <cellStyle name="Moneda 3 8 3 4 2" xfId="2407" xr:uid="{0CB8E55E-4B38-4EBB-B47C-EE4962BC6C75}"/>
    <cellStyle name="Moneda 3 8 3 4 2 2" xfId="5719" xr:uid="{E775DB16-37CF-4F97-9B9B-27DA997E0C4B}"/>
    <cellStyle name="Moneda 3 8 3 4 2 2 2" xfId="12343" xr:uid="{6D6209CE-A3B0-44DB-84D3-02AA22F8EA97}"/>
    <cellStyle name="Moneda 3 8 3 4 2 3" xfId="9031" xr:uid="{FF879754-EEAC-4D44-8C9E-E2C492A3B43C}"/>
    <cellStyle name="Moneda 3 8 3 4 3" xfId="4063" xr:uid="{2AEC74F7-C829-46A0-BE79-C5FCCA9D5F99}"/>
    <cellStyle name="Moneda 3 8 3 4 3 2" xfId="10687" xr:uid="{1C29C453-EE6A-4475-814A-11585285A622}"/>
    <cellStyle name="Moneda 3 8 3 4 4" xfId="7375" xr:uid="{4AAEB0A4-C653-4E08-9026-09792A9CD2F1}"/>
    <cellStyle name="Moneda 3 8 3 5" xfId="1303" xr:uid="{7CCE994F-8C16-453E-A0A2-63807F9C51C4}"/>
    <cellStyle name="Moneda 3 8 3 5 2" xfId="2959" xr:uid="{7D2CEB8B-3503-4F55-AAC1-CF54DF9F1E3C}"/>
    <cellStyle name="Moneda 3 8 3 5 2 2" xfId="6271" xr:uid="{BE189F26-89B4-4E0F-B25D-E875C3F37B07}"/>
    <cellStyle name="Moneda 3 8 3 5 2 2 2" xfId="12895" xr:uid="{1FDBAC65-157C-4F18-8246-A1789AD2B8B7}"/>
    <cellStyle name="Moneda 3 8 3 5 2 3" xfId="9583" xr:uid="{12348FCC-CA4C-4113-8533-7298802246B0}"/>
    <cellStyle name="Moneda 3 8 3 5 3" xfId="4615" xr:uid="{5D4DF299-CA8F-4041-A05D-CEFA8A60D828}"/>
    <cellStyle name="Moneda 3 8 3 5 3 2" xfId="11239" xr:uid="{907041AD-1C2C-4A36-AC14-BD42C63046F8}"/>
    <cellStyle name="Moneda 3 8 3 5 4" xfId="7927" xr:uid="{F36268B4-1BCF-4E81-8C29-48AC5443DBF5}"/>
    <cellStyle name="Moneda 3 8 3 6" xfId="1855" xr:uid="{C1D84C79-C2BD-4D3D-8AA4-76178E0760E3}"/>
    <cellStyle name="Moneda 3 8 3 6 2" xfId="5167" xr:uid="{BE40B3C5-2FE6-4B31-978E-62A9FD7079F0}"/>
    <cellStyle name="Moneda 3 8 3 6 2 2" xfId="11791" xr:uid="{51160B8F-B554-452B-856A-BC8F048AA1AC}"/>
    <cellStyle name="Moneda 3 8 3 6 3" xfId="8479" xr:uid="{2C7FCDF0-F8F5-46BE-AF3E-3E0AF3D07DC1}"/>
    <cellStyle name="Moneda 3 8 3 7" xfId="3511" xr:uid="{672D7B3B-803C-44AA-8E90-8C78A8CBF8B6}"/>
    <cellStyle name="Moneda 3 8 3 7 2" xfId="10135" xr:uid="{618AEA58-5D31-40DD-AC2E-AE1CFC107FD6}"/>
    <cellStyle name="Moneda 3 8 3 8" xfId="6823" xr:uid="{24463E4A-5EE7-4078-AD12-E13250D5DE4C}"/>
    <cellStyle name="Moneda 3 8 4" xfId="268" xr:uid="{B4B966AE-987E-4156-B85A-D831D54FEEBA}"/>
    <cellStyle name="Moneda 3 8 4 2" xfId="544" xr:uid="{56E7D96B-32C5-40D5-80F4-66FB17FBDEDF}"/>
    <cellStyle name="Moneda 3 8 4 2 2" xfId="1096" xr:uid="{3AE7690A-EC14-402C-9762-74213D0552A2}"/>
    <cellStyle name="Moneda 3 8 4 2 2 2" xfId="2752" xr:uid="{A01FB4D9-72D7-4E8E-853D-4FD6DC5CEACC}"/>
    <cellStyle name="Moneda 3 8 4 2 2 2 2" xfId="6064" xr:uid="{8D7F915E-FB53-4136-BDA1-0969D4E548BB}"/>
    <cellStyle name="Moneda 3 8 4 2 2 2 2 2" xfId="12688" xr:uid="{830F05BD-38A9-452B-A65A-E85849B28313}"/>
    <cellStyle name="Moneda 3 8 4 2 2 2 3" xfId="9376" xr:uid="{D680B534-BD89-4987-AE2D-3CF0D0B9746C}"/>
    <cellStyle name="Moneda 3 8 4 2 2 3" xfId="4408" xr:uid="{D5FFAF4D-096D-4C10-B6DE-C2B753B1EF98}"/>
    <cellStyle name="Moneda 3 8 4 2 2 3 2" xfId="11032" xr:uid="{175CC162-E674-4D3A-94A3-60586A394596}"/>
    <cellStyle name="Moneda 3 8 4 2 2 4" xfId="7720" xr:uid="{9DAAD655-D005-47FF-A231-6CACF5817825}"/>
    <cellStyle name="Moneda 3 8 4 2 3" xfId="1648" xr:uid="{B253C16A-7C3D-4114-940F-65E43C814F94}"/>
    <cellStyle name="Moneda 3 8 4 2 3 2" xfId="3304" xr:uid="{77AB9ABF-EB29-40C9-A9C6-A3AE74D43B3B}"/>
    <cellStyle name="Moneda 3 8 4 2 3 2 2" xfId="6616" xr:uid="{2475058B-590A-4E27-BE8B-452E8332025B}"/>
    <cellStyle name="Moneda 3 8 4 2 3 2 2 2" xfId="13240" xr:uid="{A9B287F0-7CD5-4F39-AE0D-5592DC710C77}"/>
    <cellStyle name="Moneda 3 8 4 2 3 2 3" xfId="9928" xr:uid="{2AED21EE-5EB5-45E1-A33F-CCD3A53CEB4F}"/>
    <cellStyle name="Moneda 3 8 4 2 3 3" xfId="4960" xr:uid="{FDA0E8FB-16FF-4B0D-823F-901485C39D59}"/>
    <cellStyle name="Moneda 3 8 4 2 3 3 2" xfId="11584" xr:uid="{AE0C9569-4154-4980-B59E-5C28650427DA}"/>
    <cellStyle name="Moneda 3 8 4 2 3 4" xfId="8272" xr:uid="{9FA1236D-EEFD-4C00-B670-C6EFB96659B8}"/>
    <cellStyle name="Moneda 3 8 4 2 4" xfId="2200" xr:uid="{BB9A663E-4756-442B-9114-A662099B8434}"/>
    <cellStyle name="Moneda 3 8 4 2 4 2" xfId="5512" xr:uid="{D834B0EF-1EF1-4733-AA6E-01A7503EAB14}"/>
    <cellStyle name="Moneda 3 8 4 2 4 2 2" xfId="12136" xr:uid="{C60C1135-43A1-45A6-BEE8-BB4F84239A4A}"/>
    <cellStyle name="Moneda 3 8 4 2 4 3" xfId="8824" xr:uid="{A6F90501-9F51-4789-98BD-01750689CE14}"/>
    <cellStyle name="Moneda 3 8 4 2 5" xfId="3856" xr:uid="{2BCFA5E9-96AF-4CC8-9FA1-06CF19014882}"/>
    <cellStyle name="Moneda 3 8 4 2 5 2" xfId="10480" xr:uid="{590EAD64-1265-40AC-A2EC-C0BC7D17A40B}"/>
    <cellStyle name="Moneda 3 8 4 2 6" xfId="7168" xr:uid="{F83ED00E-42EA-460B-9743-13C02128E99F}"/>
    <cellStyle name="Moneda 3 8 4 3" xfId="820" xr:uid="{0F107CAD-A431-4528-B442-D9C60CDBA199}"/>
    <cellStyle name="Moneda 3 8 4 3 2" xfId="2476" xr:uid="{81DA0444-06DE-494D-B75C-7DD281491BF6}"/>
    <cellStyle name="Moneda 3 8 4 3 2 2" xfId="5788" xr:uid="{046943FD-6D6B-4AC0-BEED-09ABB3266DA8}"/>
    <cellStyle name="Moneda 3 8 4 3 2 2 2" xfId="12412" xr:uid="{2B465857-FF8F-4B14-8118-282F7594F462}"/>
    <cellStyle name="Moneda 3 8 4 3 2 3" xfId="9100" xr:uid="{9336F954-5523-4FD0-BCAF-D8AF7A9A3E65}"/>
    <cellStyle name="Moneda 3 8 4 3 3" xfId="4132" xr:uid="{86FC0C43-CC37-4DF8-A7CA-DDFE0E65A9D9}"/>
    <cellStyle name="Moneda 3 8 4 3 3 2" xfId="10756" xr:uid="{4F96FC42-CAC5-4F29-9103-A433BBE69150}"/>
    <cellStyle name="Moneda 3 8 4 3 4" xfId="7444" xr:uid="{881A15C7-E9FE-4B17-8E7C-79F7A1BCA76F}"/>
    <cellStyle name="Moneda 3 8 4 4" xfId="1372" xr:uid="{AFC8928E-AC90-40FE-941D-A7D53E0B2AEB}"/>
    <cellStyle name="Moneda 3 8 4 4 2" xfId="3028" xr:uid="{1F8A1D2A-FC78-4825-8F24-BD287E4A3FFB}"/>
    <cellStyle name="Moneda 3 8 4 4 2 2" xfId="6340" xr:uid="{8487B476-A840-4DA2-9E1A-CC9AA55FAC6A}"/>
    <cellStyle name="Moneda 3 8 4 4 2 2 2" xfId="12964" xr:uid="{A4B76D6A-5BE2-443C-A2F1-68B2AFC6DCA3}"/>
    <cellStyle name="Moneda 3 8 4 4 2 3" xfId="9652" xr:uid="{B6FEA500-CE84-4B48-BE43-09A8779ACB76}"/>
    <cellStyle name="Moneda 3 8 4 4 3" xfId="4684" xr:uid="{89377EF4-B4FF-42EE-8C64-2A076D70C226}"/>
    <cellStyle name="Moneda 3 8 4 4 3 2" xfId="11308" xr:uid="{C01F4B42-5301-48CB-B8D8-B0EACBE17E39}"/>
    <cellStyle name="Moneda 3 8 4 4 4" xfId="7996" xr:uid="{492B4CE4-1CBB-4FAC-B93E-644F0C884782}"/>
    <cellStyle name="Moneda 3 8 4 5" xfId="1924" xr:uid="{3CA523CB-A448-49D8-90C8-77BDEDD274D8}"/>
    <cellStyle name="Moneda 3 8 4 5 2" xfId="5236" xr:uid="{D27D47F8-DD85-4653-B443-13A10590D9AD}"/>
    <cellStyle name="Moneda 3 8 4 5 2 2" xfId="11860" xr:uid="{3506B27E-823F-48F4-BBB0-A7749A8059F9}"/>
    <cellStyle name="Moneda 3 8 4 5 3" xfId="8548" xr:uid="{73B860B7-5E4B-44E6-8015-BB7C40CFD416}"/>
    <cellStyle name="Moneda 3 8 4 6" xfId="3580" xr:uid="{4B066FB3-3FD7-40B0-AC19-125E19E83F38}"/>
    <cellStyle name="Moneda 3 8 4 6 2" xfId="10204" xr:uid="{E461BB23-E0EE-4FFF-B8A3-3F63745DC859}"/>
    <cellStyle name="Moneda 3 8 4 7" xfId="6892" xr:uid="{0B6D468E-D484-4ADC-84A3-6F04E087BE3E}"/>
    <cellStyle name="Moneda 3 8 5" xfId="406" xr:uid="{1E71B966-BC11-47B8-8B33-E20E8850DFBB}"/>
    <cellStyle name="Moneda 3 8 5 2" xfId="958" xr:uid="{CE5CDFCD-95F4-4CCA-BA60-14E2B6E87556}"/>
    <cellStyle name="Moneda 3 8 5 2 2" xfId="2614" xr:uid="{D359CC55-B709-4A90-871B-7E0E4DC03C78}"/>
    <cellStyle name="Moneda 3 8 5 2 2 2" xfId="5926" xr:uid="{F37A26BC-C5EC-497C-9659-3D36263C64D4}"/>
    <cellStyle name="Moneda 3 8 5 2 2 2 2" xfId="12550" xr:uid="{00D009AC-72D6-41A2-AD20-D75451E91635}"/>
    <cellStyle name="Moneda 3 8 5 2 2 3" xfId="9238" xr:uid="{C8D1BEAB-D61B-462E-89E8-7E8C8F5C3D97}"/>
    <cellStyle name="Moneda 3 8 5 2 3" xfId="4270" xr:uid="{29B3AC92-089F-44D7-81D1-40497273E8CE}"/>
    <cellStyle name="Moneda 3 8 5 2 3 2" xfId="10894" xr:uid="{0BD228F4-F7B3-4ABC-A822-8A01FD50667D}"/>
    <cellStyle name="Moneda 3 8 5 2 4" xfId="7582" xr:uid="{D5BAFA7B-ED2B-46C6-A0C1-AC4D93885383}"/>
    <cellStyle name="Moneda 3 8 5 3" xfId="1510" xr:uid="{3564D5A8-4EB2-4FBE-8E3F-1387C1DB536B}"/>
    <cellStyle name="Moneda 3 8 5 3 2" xfId="3166" xr:uid="{D6B83686-66E4-435A-A772-B505FC954D59}"/>
    <cellStyle name="Moneda 3 8 5 3 2 2" xfId="6478" xr:uid="{A65B3E8D-C998-4EC0-9A88-1BA1619B205F}"/>
    <cellStyle name="Moneda 3 8 5 3 2 2 2" xfId="13102" xr:uid="{9FE233CA-BC35-4120-BEDB-8ED73B4450F8}"/>
    <cellStyle name="Moneda 3 8 5 3 2 3" xfId="9790" xr:uid="{17FAFD0B-02E6-42B8-AA66-8C2C34CE0318}"/>
    <cellStyle name="Moneda 3 8 5 3 3" xfId="4822" xr:uid="{D7C6859C-211D-4968-B93E-8FA16E110534}"/>
    <cellStyle name="Moneda 3 8 5 3 3 2" xfId="11446" xr:uid="{FF441B9D-0AFA-490F-BEA0-01BE400EE4FC}"/>
    <cellStyle name="Moneda 3 8 5 3 4" xfId="8134" xr:uid="{902BE3AF-D10E-4080-A611-8338BF9BFA1C}"/>
    <cellStyle name="Moneda 3 8 5 4" xfId="2062" xr:uid="{32794438-EAA8-41EC-A462-D5A207B4DD61}"/>
    <cellStyle name="Moneda 3 8 5 4 2" xfId="5374" xr:uid="{8A31FAC6-A516-406C-86F2-5077FA022EBC}"/>
    <cellStyle name="Moneda 3 8 5 4 2 2" xfId="11998" xr:uid="{DC897560-B04B-4FAE-BE47-BDE7041B9BBB}"/>
    <cellStyle name="Moneda 3 8 5 4 3" xfId="8686" xr:uid="{5D2DFED0-FB78-48F5-9B70-3B5B6EC6A51C}"/>
    <cellStyle name="Moneda 3 8 5 5" xfId="3718" xr:uid="{925E8856-A0B3-4FCD-8124-58502B7C5103}"/>
    <cellStyle name="Moneda 3 8 5 5 2" xfId="10342" xr:uid="{A59072A6-A435-4695-A9B0-53772C602C47}"/>
    <cellStyle name="Moneda 3 8 5 6" xfId="7030" xr:uid="{76549110-1733-4672-9660-8F1ED8409516}"/>
    <cellStyle name="Moneda 3 8 6" xfId="682" xr:uid="{46A8A13D-C403-48FD-9D16-259B914A9804}"/>
    <cellStyle name="Moneda 3 8 6 2" xfId="2338" xr:uid="{214F5923-6F00-4F33-A6A9-44966286748F}"/>
    <cellStyle name="Moneda 3 8 6 2 2" xfId="5650" xr:uid="{F5847F59-50E0-4CB2-96A2-34A0CD116FAB}"/>
    <cellStyle name="Moneda 3 8 6 2 2 2" xfId="12274" xr:uid="{C8FBE619-86A2-44CA-9708-00E56615FA54}"/>
    <cellStyle name="Moneda 3 8 6 2 3" xfId="8962" xr:uid="{EDE1029A-B17A-448B-8BDF-E84716CEFDEF}"/>
    <cellStyle name="Moneda 3 8 6 3" xfId="3994" xr:uid="{5608C6CD-4306-4FA5-9EA0-A4337A970031}"/>
    <cellStyle name="Moneda 3 8 6 3 2" xfId="10618" xr:uid="{591EEB8C-D50E-4F3A-9C42-C0F7247B9AAC}"/>
    <cellStyle name="Moneda 3 8 6 4" xfId="7306" xr:uid="{1FA3EEDD-68BE-4B66-9A3E-9931043117C5}"/>
    <cellStyle name="Moneda 3 8 7" xfId="1234" xr:uid="{C020C16A-10DA-4E66-9909-FE79C22DA395}"/>
    <cellStyle name="Moneda 3 8 7 2" xfId="2890" xr:uid="{95F73BF1-86B2-42B5-A549-9AC74E5A4DAE}"/>
    <cellStyle name="Moneda 3 8 7 2 2" xfId="6202" xr:uid="{7D2B0739-D24D-4F37-8BC3-1E8C57D4996D}"/>
    <cellStyle name="Moneda 3 8 7 2 2 2" xfId="12826" xr:uid="{D331680D-29F4-4E59-A0F5-011DA4C4DDF6}"/>
    <cellStyle name="Moneda 3 8 7 2 3" xfId="9514" xr:uid="{1064B859-1671-40A6-B658-9B5E816913D9}"/>
    <cellStyle name="Moneda 3 8 7 3" xfId="4546" xr:uid="{15916904-FF3C-4244-A4FD-8414DD59A61A}"/>
    <cellStyle name="Moneda 3 8 7 3 2" xfId="11170" xr:uid="{DBD14A71-76AE-4C30-8AC9-FF0B29AB34B3}"/>
    <cellStyle name="Moneda 3 8 7 4" xfId="7858" xr:uid="{09F71ADB-5A97-4304-A892-2F162B012885}"/>
    <cellStyle name="Moneda 3 8 8" xfId="1786" xr:uid="{6BF3D8C5-8DC8-4639-BCD0-FFCCF4A7B282}"/>
    <cellStyle name="Moneda 3 8 8 2" xfId="5098" xr:uid="{997DEA47-DBFD-4FBF-BFF4-B12E4F9CEB2A}"/>
    <cellStyle name="Moneda 3 8 8 2 2" xfId="11722" xr:uid="{909C64EC-D6CA-4F7A-8DC8-1F2AB32AC388}"/>
    <cellStyle name="Moneda 3 8 8 3" xfId="8410" xr:uid="{717C91A1-E6EE-4430-9DC7-AC70912C86AD}"/>
    <cellStyle name="Moneda 3 8 9" xfId="3442" xr:uid="{B1A1C08F-558D-48B8-8D94-7AF7F1D61637}"/>
    <cellStyle name="Moneda 3 8 9 2" xfId="10066" xr:uid="{E9F6FFA3-4945-4BD6-8F5D-439124FE1DD8}"/>
    <cellStyle name="Moneda 3 9" xfId="132" xr:uid="{FD6F9DEB-5954-40B5-9820-5E30F2AE2F24}"/>
    <cellStyle name="Moneda 3 9 2" xfId="201" xr:uid="{E1505294-5C8A-4727-9807-2FC9EAB3F8D9}"/>
    <cellStyle name="Moneda 3 9 2 2" xfId="339" xr:uid="{AE649D37-9297-44D6-8306-8DFA4CF515B7}"/>
    <cellStyle name="Moneda 3 9 2 2 2" xfId="615" xr:uid="{7350EA48-546B-4F49-A896-0C47C0993C97}"/>
    <cellStyle name="Moneda 3 9 2 2 2 2" xfId="1167" xr:uid="{B8604041-B784-4252-98BF-0E6DA65BAF8A}"/>
    <cellStyle name="Moneda 3 9 2 2 2 2 2" xfId="2823" xr:uid="{9F93FCE1-3A92-4BBD-9015-74FEF2403A04}"/>
    <cellStyle name="Moneda 3 9 2 2 2 2 2 2" xfId="6135" xr:uid="{22AE5BA2-FE85-4BDD-BF3F-2262F96F19BE}"/>
    <cellStyle name="Moneda 3 9 2 2 2 2 2 2 2" xfId="12759" xr:uid="{67031281-F45B-40CE-8A0D-CD9C31D0AE19}"/>
    <cellStyle name="Moneda 3 9 2 2 2 2 2 3" xfId="9447" xr:uid="{52119922-E523-40EA-84DC-01D5E962FFC4}"/>
    <cellStyle name="Moneda 3 9 2 2 2 2 3" xfId="4479" xr:uid="{669D360D-51A6-4775-B7FA-2CFCEFB8CFFE}"/>
    <cellStyle name="Moneda 3 9 2 2 2 2 3 2" xfId="11103" xr:uid="{7B9A7F99-24B6-4192-AEBD-B0614A45FF85}"/>
    <cellStyle name="Moneda 3 9 2 2 2 2 4" xfId="7791" xr:uid="{87A8082B-8A8E-4131-92B6-FA71FFC9E80F}"/>
    <cellStyle name="Moneda 3 9 2 2 2 3" xfId="1719" xr:uid="{74853114-5B09-484A-ABA7-018E06CC9B53}"/>
    <cellStyle name="Moneda 3 9 2 2 2 3 2" xfId="3375" xr:uid="{8D42A484-BCF4-4BED-84AF-1D69B605EE96}"/>
    <cellStyle name="Moneda 3 9 2 2 2 3 2 2" xfId="6687" xr:uid="{73E7C82D-12EA-4D33-9F8A-8D6948F4FAAE}"/>
    <cellStyle name="Moneda 3 9 2 2 2 3 2 2 2" xfId="13311" xr:uid="{733F0144-BC4B-47CD-BF7B-FC7539336A47}"/>
    <cellStyle name="Moneda 3 9 2 2 2 3 2 3" xfId="9999" xr:uid="{D5F1DF48-6A8A-4D2D-A5EF-369A01BC8BE0}"/>
    <cellStyle name="Moneda 3 9 2 2 2 3 3" xfId="5031" xr:uid="{76E9E44A-55DC-4C9C-B1D1-9F7352A76321}"/>
    <cellStyle name="Moneda 3 9 2 2 2 3 3 2" xfId="11655" xr:uid="{86F32057-0991-41A7-B719-D7712C185ACE}"/>
    <cellStyle name="Moneda 3 9 2 2 2 3 4" xfId="8343" xr:uid="{43C7C665-3DBF-403D-800F-0EDA13C30497}"/>
    <cellStyle name="Moneda 3 9 2 2 2 4" xfId="2271" xr:uid="{C89ED80E-30AE-4B76-BC3E-3D29A0DCA0A8}"/>
    <cellStyle name="Moneda 3 9 2 2 2 4 2" xfId="5583" xr:uid="{C3EE54A8-E4C2-4046-BBD8-BF6E8EE899FD}"/>
    <cellStyle name="Moneda 3 9 2 2 2 4 2 2" xfId="12207" xr:uid="{D99A2124-7509-4B53-B473-DD318160D353}"/>
    <cellStyle name="Moneda 3 9 2 2 2 4 3" xfId="8895" xr:uid="{0A91C703-0D12-4096-B6F7-281CDF0C57AB}"/>
    <cellStyle name="Moneda 3 9 2 2 2 5" xfId="3927" xr:uid="{6A830EC0-16A6-4102-ADAE-F57FCBDD03C8}"/>
    <cellStyle name="Moneda 3 9 2 2 2 5 2" xfId="10551" xr:uid="{530F3A7E-DB97-48C6-A389-14EBFEA38CEE}"/>
    <cellStyle name="Moneda 3 9 2 2 2 6" xfId="7239" xr:uid="{2A273A64-5204-4A76-9616-D4C76370AAED}"/>
    <cellStyle name="Moneda 3 9 2 2 3" xfId="891" xr:uid="{6AFC8112-1494-4FE5-BA61-FA292E95B578}"/>
    <cellStyle name="Moneda 3 9 2 2 3 2" xfId="2547" xr:uid="{B4C63265-4CB4-4BB7-A682-2BE506B5190B}"/>
    <cellStyle name="Moneda 3 9 2 2 3 2 2" xfId="5859" xr:uid="{3E40C975-2C3A-4D89-830E-BD165839AE40}"/>
    <cellStyle name="Moneda 3 9 2 2 3 2 2 2" xfId="12483" xr:uid="{7DD5ED63-65C1-4738-98B3-B5786E5304AA}"/>
    <cellStyle name="Moneda 3 9 2 2 3 2 3" xfId="9171" xr:uid="{DD79D353-A6BC-432D-8DB9-FA5AD0953D96}"/>
    <cellStyle name="Moneda 3 9 2 2 3 3" xfId="4203" xr:uid="{D23CC7E0-6B48-4FF2-905D-FB88BC402456}"/>
    <cellStyle name="Moneda 3 9 2 2 3 3 2" xfId="10827" xr:uid="{8690DEBA-0759-4461-BAA2-67F7E392AA1D}"/>
    <cellStyle name="Moneda 3 9 2 2 3 4" xfId="7515" xr:uid="{7345C59E-0CA7-425E-BB39-02E1BD598025}"/>
    <cellStyle name="Moneda 3 9 2 2 4" xfId="1443" xr:uid="{C568196F-458C-43A2-99E3-0A315EE1E686}"/>
    <cellStyle name="Moneda 3 9 2 2 4 2" xfId="3099" xr:uid="{710F683D-C0E0-4580-9371-DAAE924978C3}"/>
    <cellStyle name="Moneda 3 9 2 2 4 2 2" xfId="6411" xr:uid="{4E96B787-FBE4-4A70-8E24-4B35B8E5FBD3}"/>
    <cellStyle name="Moneda 3 9 2 2 4 2 2 2" xfId="13035" xr:uid="{D131F4E4-309A-400D-A2AE-C2A78835BF1C}"/>
    <cellStyle name="Moneda 3 9 2 2 4 2 3" xfId="9723" xr:uid="{59FD6719-8A6B-4FD8-AFEE-C4F095FE11A2}"/>
    <cellStyle name="Moneda 3 9 2 2 4 3" xfId="4755" xr:uid="{5D3366B3-0842-4543-8984-7544A74CF60C}"/>
    <cellStyle name="Moneda 3 9 2 2 4 3 2" xfId="11379" xr:uid="{24988D23-2E99-467E-A457-5F1CBF1C5C1B}"/>
    <cellStyle name="Moneda 3 9 2 2 4 4" xfId="8067" xr:uid="{2E6D50AF-EE47-480B-AD22-2DD551AFC1F9}"/>
    <cellStyle name="Moneda 3 9 2 2 5" xfId="1995" xr:uid="{8D3B05AA-AE12-4630-819D-DC7EF5413E70}"/>
    <cellStyle name="Moneda 3 9 2 2 5 2" xfId="5307" xr:uid="{977597F8-9239-41FC-9D11-E907E26CD5BF}"/>
    <cellStyle name="Moneda 3 9 2 2 5 2 2" xfId="11931" xr:uid="{433E9738-2F64-4B6F-9A90-FD319FF8E666}"/>
    <cellStyle name="Moneda 3 9 2 2 5 3" xfId="8619" xr:uid="{3288225E-5851-4E79-BC80-412E1E840191}"/>
    <cellStyle name="Moneda 3 9 2 2 6" xfId="3651" xr:uid="{02D98680-C5A0-446B-872E-D26FCC030391}"/>
    <cellStyle name="Moneda 3 9 2 2 6 2" xfId="10275" xr:uid="{181CB39B-2CDB-4ACB-A1AC-9768CC5C2FE8}"/>
    <cellStyle name="Moneda 3 9 2 2 7" xfId="6963" xr:uid="{8E0141B6-EEC0-452B-BBED-301BBD94A579}"/>
    <cellStyle name="Moneda 3 9 2 3" xfId="477" xr:uid="{D7FA6677-C575-4F0B-AC86-F9885795F1CB}"/>
    <cellStyle name="Moneda 3 9 2 3 2" xfId="1029" xr:uid="{73E3965F-A608-476B-A311-401348545EA3}"/>
    <cellStyle name="Moneda 3 9 2 3 2 2" xfId="2685" xr:uid="{D53888B4-F9B5-4A77-9778-C912ED99B2D0}"/>
    <cellStyle name="Moneda 3 9 2 3 2 2 2" xfId="5997" xr:uid="{435074E6-7FE6-4047-984D-BFEFA8826F5A}"/>
    <cellStyle name="Moneda 3 9 2 3 2 2 2 2" xfId="12621" xr:uid="{429C4FDD-1529-45EE-878B-B2A061E73821}"/>
    <cellStyle name="Moneda 3 9 2 3 2 2 3" xfId="9309" xr:uid="{AECD2106-BC1A-4187-B821-3B0DF1A9F8B6}"/>
    <cellStyle name="Moneda 3 9 2 3 2 3" xfId="4341" xr:uid="{5D43E623-7124-4D93-ACE6-5ED97EE4DEE7}"/>
    <cellStyle name="Moneda 3 9 2 3 2 3 2" xfId="10965" xr:uid="{59236662-B553-4178-8D50-C55BD2625A23}"/>
    <cellStyle name="Moneda 3 9 2 3 2 4" xfId="7653" xr:uid="{58F49CEF-7425-42A0-A8D6-2FBD7D61D099}"/>
    <cellStyle name="Moneda 3 9 2 3 3" xfId="1581" xr:uid="{83E9C1CC-9AF1-40C3-9F48-BE5BBC1ED6EC}"/>
    <cellStyle name="Moneda 3 9 2 3 3 2" xfId="3237" xr:uid="{767E8BE1-B405-4EA5-A78D-11D992C4FEEA}"/>
    <cellStyle name="Moneda 3 9 2 3 3 2 2" xfId="6549" xr:uid="{FDFF7F50-5F14-498E-94A6-75CD2DEF0B37}"/>
    <cellStyle name="Moneda 3 9 2 3 3 2 2 2" xfId="13173" xr:uid="{2C39FC01-0F2D-4851-A83D-17ADB5A267AF}"/>
    <cellStyle name="Moneda 3 9 2 3 3 2 3" xfId="9861" xr:uid="{4044AFB8-8C6C-46E3-920C-A4DE300178EB}"/>
    <cellStyle name="Moneda 3 9 2 3 3 3" xfId="4893" xr:uid="{F228BCCF-F144-4AF2-8C70-DF58A71B926E}"/>
    <cellStyle name="Moneda 3 9 2 3 3 3 2" xfId="11517" xr:uid="{ECA62432-B796-49C3-86D9-5C7FD2E8BDBD}"/>
    <cellStyle name="Moneda 3 9 2 3 3 4" xfId="8205" xr:uid="{E60B80EE-84EA-40DE-8DBB-A4F335A62135}"/>
    <cellStyle name="Moneda 3 9 2 3 4" xfId="2133" xr:uid="{FC3BA5FB-02EE-4955-A22B-B4A78329A7B5}"/>
    <cellStyle name="Moneda 3 9 2 3 4 2" xfId="5445" xr:uid="{AC922B3F-D2E5-402F-B13D-3AC9279B3547}"/>
    <cellStyle name="Moneda 3 9 2 3 4 2 2" xfId="12069" xr:uid="{0841262D-BED6-4CCC-B528-ED624A3CEE87}"/>
    <cellStyle name="Moneda 3 9 2 3 4 3" xfId="8757" xr:uid="{65D2276E-85CF-4493-8333-F73C6BF0E7D7}"/>
    <cellStyle name="Moneda 3 9 2 3 5" xfId="3789" xr:uid="{77E39F73-F924-44EA-A449-B2B402C2CE1E}"/>
    <cellStyle name="Moneda 3 9 2 3 5 2" xfId="10413" xr:uid="{ADE5F94E-6DF0-45E4-8E4F-99392D81640B}"/>
    <cellStyle name="Moneda 3 9 2 3 6" xfId="7101" xr:uid="{59C062E3-9347-4466-85D4-CE94C7FE433F}"/>
    <cellStyle name="Moneda 3 9 2 4" xfId="753" xr:uid="{CC350C35-A835-45A1-B26D-BAC21E6BB479}"/>
    <cellStyle name="Moneda 3 9 2 4 2" xfId="2409" xr:uid="{CEB9D53F-9A2A-4D88-A721-C6F9B31854E6}"/>
    <cellStyle name="Moneda 3 9 2 4 2 2" xfId="5721" xr:uid="{3BCC610D-2F13-44E9-B9BD-B96B07178A54}"/>
    <cellStyle name="Moneda 3 9 2 4 2 2 2" xfId="12345" xr:uid="{28778443-4645-4946-98BB-43A9655519C6}"/>
    <cellStyle name="Moneda 3 9 2 4 2 3" xfId="9033" xr:uid="{81D6BD24-2051-4C0B-9335-7D9639F07A6B}"/>
    <cellStyle name="Moneda 3 9 2 4 3" xfId="4065" xr:uid="{336BAD7B-E042-41FA-8AD3-E5005E7FF68B}"/>
    <cellStyle name="Moneda 3 9 2 4 3 2" xfId="10689" xr:uid="{73287A14-ED3B-4FEB-89FF-0F5E07ED0335}"/>
    <cellStyle name="Moneda 3 9 2 4 4" xfId="7377" xr:uid="{CC800BA3-6A5C-4B4A-B889-30BEA6C91CCD}"/>
    <cellStyle name="Moneda 3 9 2 5" xfId="1305" xr:uid="{ED470FBD-DF02-4832-855B-A3D0E16A3003}"/>
    <cellStyle name="Moneda 3 9 2 5 2" xfId="2961" xr:uid="{76FBF3AD-E581-4D28-A11C-A46C7872F2A6}"/>
    <cellStyle name="Moneda 3 9 2 5 2 2" xfId="6273" xr:uid="{724024F4-9A0A-4420-B3E2-9AC4C27673AE}"/>
    <cellStyle name="Moneda 3 9 2 5 2 2 2" xfId="12897" xr:uid="{85E678AA-5CD3-4C1A-8651-EEF50F21B146}"/>
    <cellStyle name="Moneda 3 9 2 5 2 3" xfId="9585" xr:uid="{9C443E33-73A7-417D-B46E-2B98E6837065}"/>
    <cellStyle name="Moneda 3 9 2 5 3" xfId="4617" xr:uid="{EF8173CC-AD39-4A56-ABE4-1D9152DC10E5}"/>
    <cellStyle name="Moneda 3 9 2 5 3 2" xfId="11241" xr:uid="{04190940-89A5-4217-83E1-0FAC01DE7E9F}"/>
    <cellStyle name="Moneda 3 9 2 5 4" xfId="7929" xr:uid="{9B2A2175-C3D3-4FE6-8EB6-A52AE5FAD850}"/>
    <cellStyle name="Moneda 3 9 2 6" xfId="1857" xr:uid="{54B58312-801A-4536-8815-D50FEF2A203B}"/>
    <cellStyle name="Moneda 3 9 2 6 2" xfId="5169" xr:uid="{85A300B7-DFC8-4DB8-8942-3812BC33DC97}"/>
    <cellStyle name="Moneda 3 9 2 6 2 2" xfId="11793" xr:uid="{29DF8A24-31A6-4FA1-9061-1BB8E9D231C5}"/>
    <cellStyle name="Moneda 3 9 2 6 3" xfId="8481" xr:uid="{EE84DB49-064B-45CA-AA0D-056F73AFE52E}"/>
    <cellStyle name="Moneda 3 9 2 7" xfId="3513" xr:uid="{802EE685-EF72-4547-9C5B-EC0323C07EF4}"/>
    <cellStyle name="Moneda 3 9 2 7 2" xfId="10137" xr:uid="{CCF36B7E-A4C0-42AB-859F-47C35F293E20}"/>
    <cellStyle name="Moneda 3 9 2 8" xfId="6825" xr:uid="{B4F62838-E2C2-43F2-B9A4-58EBA0449541}"/>
    <cellStyle name="Moneda 3 9 3" xfId="270" xr:uid="{F4AD2FC4-B0EF-4312-B740-1E913918B230}"/>
    <cellStyle name="Moneda 3 9 3 2" xfId="546" xr:uid="{CBB01AA4-31F7-4221-A8AD-969151372A5C}"/>
    <cellStyle name="Moneda 3 9 3 2 2" xfId="1098" xr:uid="{78701BC8-8646-4289-BFB1-3AA771B4109A}"/>
    <cellStyle name="Moneda 3 9 3 2 2 2" xfId="2754" xr:uid="{DA009A84-20F3-4BE1-91A3-86D1061DF6E1}"/>
    <cellStyle name="Moneda 3 9 3 2 2 2 2" xfId="6066" xr:uid="{770A8E73-A66E-49AE-9B58-E9FBE26FE881}"/>
    <cellStyle name="Moneda 3 9 3 2 2 2 2 2" xfId="12690" xr:uid="{7C48DAFC-9D23-4052-9DD6-045258F3A4D0}"/>
    <cellStyle name="Moneda 3 9 3 2 2 2 3" xfId="9378" xr:uid="{E3403536-7B5F-4B1A-BB6E-7DD8CB9F50B7}"/>
    <cellStyle name="Moneda 3 9 3 2 2 3" xfId="4410" xr:uid="{A08B4AF9-AFEF-48EC-B09D-72B58E98F94D}"/>
    <cellStyle name="Moneda 3 9 3 2 2 3 2" xfId="11034" xr:uid="{C3BEF48C-F28F-4F5D-A021-11EBA6F350B4}"/>
    <cellStyle name="Moneda 3 9 3 2 2 4" xfId="7722" xr:uid="{ABB3E9CC-7137-4877-B351-9AB5485C71C4}"/>
    <cellStyle name="Moneda 3 9 3 2 3" xfId="1650" xr:uid="{392831DA-686F-44DE-B0FD-0215B6EF3D01}"/>
    <cellStyle name="Moneda 3 9 3 2 3 2" xfId="3306" xr:uid="{A06C20E4-9265-44C8-9C54-0226C61A2B9E}"/>
    <cellStyle name="Moneda 3 9 3 2 3 2 2" xfId="6618" xr:uid="{A41331C1-4A8B-4225-A09D-ED7FD8062EE5}"/>
    <cellStyle name="Moneda 3 9 3 2 3 2 2 2" xfId="13242" xr:uid="{71C150DA-4213-4149-AF48-8CAAB0BBEB01}"/>
    <cellStyle name="Moneda 3 9 3 2 3 2 3" xfId="9930" xr:uid="{8CA40EF5-4672-45A1-B3D7-A5ABEEAE5D2B}"/>
    <cellStyle name="Moneda 3 9 3 2 3 3" xfId="4962" xr:uid="{223EDC14-9CE7-4859-9214-919A58394D4C}"/>
    <cellStyle name="Moneda 3 9 3 2 3 3 2" xfId="11586" xr:uid="{564B9F83-3D14-4619-AAE9-88EC411B4C30}"/>
    <cellStyle name="Moneda 3 9 3 2 3 4" xfId="8274" xr:uid="{C58F5287-F821-437C-9185-D95FB7ED75BD}"/>
    <cellStyle name="Moneda 3 9 3 2 4" xfId="2202" xr:uid="{11790875-2F2E-4FE6-88A7-CB628EF6235F}"/>
    <cellStyle name="Moneda 3 9 3 2 4 2" xfId="5514" xr:uid="{98657156-EA57-4804-995B-D9826E0D1EE4}"/>
    <cellStyle name="Moneda 3 9 3 2 4 2 2" xfId="12138" xr:uid="{71244EF3-80D6-4D82-BB9B-68A8E4A00FF3}"/>
    <cellStyle name="Moneda 3 9 3 2 4 3" xfId="8826" xr:uid="{CDBFC2D2-E7F9-434D-83D6-55560E89CF8E}"/>
    <cellStyle name="Moneda 3 9 3 2 5" xfId="3858" xr:uid="{7708BC75-261A-4E75-8FC5-7FEF9BB362F2}"/>
    <cellStyle name="Moneda 3 9 3 2 5 2" xfId="10482" xr:uid="{442DA4B1-9929-467D-86DF-3EBD6FF0D5CF}"/>
    <cellStyle name="Moneda 3 9 3 2 6" xfId="7170" xr:uid="{3097CE5A-952A-429F-9B89-7EF2B49AE789}"/>
    <cellStyle name="Moneda 3 9 3 3" xfId="822" xr:uid="{BEAD3FA0-A532-44ED-81B1-E159BD4D0A39}"/>
    <cellStyle name="Moneda 3 9 3 3 2" xfId="2478" xr:uid="{0E6041A3-8D78-4DD8-9E0D-295B28EBEAB0}"/>
    <cellStyle name="Moneda 3 9 3 3 2 2" xfId="5790" xr:uid="{30D44490-C642-4B8D-9452-B3D78E226BEB}"/>
    <cellStyle name="Moneda 3 9 3 3 2 2 2" xfId="12414" xr:uid="{5FF4C8EB-504C-4858-A067-92D9D6F3523C}"/>
    <cellStyle name="Moneda 3 9 3 3 2 3" xfId="9102" xr:uid="{72126310-D354-488E-B3CC-08A96DFC5711}"/>
    <cellStyle name="Moneda 3 9 3 3 3" xfId="4134" xr:uid="{AA9437E9-0302-4D14-9757-A5B4056B48E7}"/>
    <cellStyle name="Moneda 3 9 3 3 3 2" xfId="10758" xr:uid="{A3A5A536-388C-4372-AF17-AF1F9101E744}"/>
    <cellStyle name="Moneda 3 9 3 3 4" xfId="7446" xr:uid="{724A032B-D2F2-4F90-B7BF-866A9DEC2A32}"/>
    <cellStyle name="Moneda 3 9 3 4" xfId="1374" xr:uid="{91F3173D-45BC-4518-B805-E40CB92814EC}"/>
    <cellStyle name="Moneda 3 9 3 4 2" xfId="3030" xr:uid="{CB0CCE7E-B05A-46DB-8315-825EB5A8F719}"/>
    <cellStyle name="Moneda 3 9 3 4 2 2" xfId="6342" xr:uid="{CE73B72F-64BC-4081-BACB-B2F199733B9B}"/>
    <cellStyle name="Moneda 3 9 3 4 2 2 2" xfId="12966" xr:uid="{CA6C6CBB-2F22-493E-91EC-74458FB76028}"/>
    <cellStyle name="Moneda 3 9 3 4 2 3" xfId="9654" xr:uid="{32801C7D-B731-401E-BBB1-5ADF0D53B409}"/>
    <cellStyle name="Moneda 3 9 3 4 3" xfId="4686" xr:uid="{B94710F9-F8F6-4B00-BE62-89A8EC60F08A}"/>
    <cellStyle name="Moneda 3 9 3 4 3 2" xfId="11310" xr:uid="{8B3441BE-F38C-418D-BFCC-44CC16E4FA7E}"/>
    <cellStyle name="Moneda 3 9 3 4 4" xfId="7998" xr:uid="{3BE7A839-9353-4BAA-9897-CC1BC1B60130}"/>
    <cellStyle name="Moneda 3 9 3 5" xfId="1926" xr:uid="{E36842B8-B7D8-4751-BCED-42428EE71B72}"/>
    <cellStyle name="Moneda 3 9 3 5 2" xfId="5238" xr:uid="{5EA750FF-08C7-4436-88DA-05BCA01EAC92}"/>
    <cellStyle name="Moneda 3 9 3 5 2 2" xfId="11862" xr:uid="{44764B98-E6F1-4C8D-B4B9-FCA2AC9DDFBD}"/>
    <cellStyle name="Moneda 3 9 3 5 3" xfId="8550" xr:uid="{5040DA2E-3CA5-4864-B1D4-6E517940D02F}"/>
    <cellStyle name="Moneda 3 9 3 6" xfId="3582" xr:uid="{F18794C2-4DC4-446F-BC17-5E39C53114E1}"/>
    <cellStyle name="Moneda 3 9 3 6 2" xfId="10206" xr:uid="{1C86CCCF-E89B-4AF6-88C4-9D50A2861454}"/>
    <cellStyle name="Moneda 3 9 3 7" xfId="6894" xr:uid="{51E7163D-E0E0-4D2E-9C27-532CEFD9A7F2}"/>
    <cellStyle name="Moneda 3 9 4" xfId="408" xr:uid="{5BA5B3B8-E936-41AF-9EDA-895D47951A18}"/>
    <cellStyle name="Moneda 3 9 4 2" xfId="960" xr:uid="{7E407CBA-62C7-44DE-9B9B-14C7DADA7BF3}"/>
    <cellStyle name="Moneda 3 9 4 2 2" xfId="2616" xr:uid="{48B6F703-8911-4CAD-ADDB-9D52E8EAF030}"/>
    <cellStyle name="Moneda 3 9 4 2 2 2" xfId="5928" xr:uid="{4EF4E23C-5533-44A3-81A6-9B4BEE304A4E}"/>
    <cellStyle name="Moneda 3 9 4 2 2 2 2" xfId="12552" xr:uid="{B69511A2-0F40-43A3-94F1-2797DEB25AD5}"/>
    <cellStyle name="Moneda 3 9 4 2 2 3" xfId="9240" xr:uid="{533621A7-2489-4A95-9445-8114EF77291D}"/>
    <cellStyle name="Moneda 3 9 4 2 3" xfId="4272" xr:uid="{C32386B3-C310-44DA-8ABE-05DE3D44C8BD}"/>
    <cellStyle name="Moneda 3 9 4 2 3 2" xfId="10896" xr:uid="{8098237E-0B03-4F48-8D24-70A7C6C7BE1E}"/>
    <cellStyle name="Moneda 3 9 4 2 4" xfId="7584" xr:uid="{2D9FCBF1-CFB1-4270-97E1-F4D1DF56FA7C}"/>
    <cellStyle name="Moneda 3 9 4 3" xfId="1512" xr:uid="{4193304B-8BDF-4F3C-9B8E-89E0DEAB6284}"/>
    <cellStyle name="Moneda 3 9 4 3 2" xfId="3168" xr:uid="{03519466-24E5-42BB-97C9-1B928D9924CB}"/>
    <cellStyle name="Moneda 3 9 4 3 2 2" xfId="6480" xr:uid="{ABDF1C1B-F4B0-4ACD-8510-141987642A8A}"/>
    <cellStyle name="Moneda 3 9 4 3 2 2 2" xfId="13104" xr:uid="{5C096BEE-6A80-49A7-A312-C8E0CB4CA878}"/>
    <cellStyle name="Moneda 3 9 4 3 2 3" xfId="9792" xr:uid="{D27DDBC7-9352-4574-92F9-627AA4AE039B}"/>
    <cellStyle name="Moneda 3 9 4 3 3" xfId="4824" xr:uid="{59DA1A56-8C2B-4069-8DC1-E390CEBCB4C4}"/>
    <cellStyle name="Moneda 3 9 4 3 3 2" xfId="11448" xr:uid="{374A691B-060B-44D8-A912-41A1EAC7CFCD}"/>
    <cellStyle name="Moneda 3 9 4 3 4" xfId="8136" xr:uid="{6ACC4AB1-E976-4949-8365-15662900AACD}"/>
    <cellStyle name="Moneda 3 9 4 4" xfId="2064" xr:uid="{C9ABB4FC-83CB-4496-BE61-EC3F3088E702}"/>
    <cellStyle name="Moneda 3 9 4 4 2" xfId="5376" xr:uid="{2790E441-5D97-4FBB-BE9B-08048BD08AC6}"/>
    <cellStyle name="Moneda 3 9 4 4 2 2" xfId="12000" xr:uid="{128AF3FA-8DC5-43CA-94D9-7C801ADE2B38}"/>
    <cellStyle name="Moneda 3 9 4 4 3" xfId="8688" xr:uid="{4DDFB261-EDF2-4FB1-8129-1C12EB8FBE8D}"/>
    <cellStyle name="Moneda 3 9 4 5" xfId="3720" xr:uid="{2D8D946B-1893-4C74-A166-1826D6213475}"/>
    <cellStyle name="Moneda 3 9 4 5 2" xfId="10344" xr:uid="{C7F4B04E-FFD9-4D30-876E-0E3742A0F127}"/>
    <cellStyle name="Moneda 3 9 4 6" xfId="7032" xr:uid="{03CAA5E2-2097-4213-9B99-ACE4884CDBB0}"/>
    <cellStyle name="Moneda 3 9 5" xfId="684" xr:uid="{F14F9AC3-2FB1-4F43-8B89-4D8444AE0F7C}"/>
    <cellStyle name="Moneda 3 9 5 2" xfId="2340" xr:uid="{6F791EF8-25D2-42BC-8C63-3B3E270FF4C2}"/>
    <cellStyle name="Moneda 3 9 5 2 2" xfId="5652" xr:uid="{E7732539-17AA-4746-BEEC-E0D2B6D1771D}"/>
    <cellStyle name="Moneda 3 9 5 2 2 2" xfId="12276" xr:uid="{1C55643B-BCE2-45D8-AFC8-535D3D56B1D2}"/>
    <cellStyle name="Moneda 3 9 5 2 3" xfId="8964" xr:uid="{BB8732AB-AF1F-4599-BFDC-18C696EB160A}"/>
    <cellStyle name="Moneda 3 9 5 3" xfId="3996" xr:uid="{6387FFF0-68BC-40D9-BFAF-5766AAB9D0EA}"/>
    <cellStyle name="Moneda 3 9 5 3 2" xfId="10620" xr:uid="{2C9622E6-37DE-4CD3-813A-5DB160BC2D95}"/>
    <cellStyle name="Moneda 3 9 5 4" xfId="7308" xr:uid="{E365646B-6E8C-4E2E-B18D-8373E812BE7B}"/>
    <cellStyle name="Moneda 3 9 6" xfId="1236" xr:uid="{78FF9449-146D-4AF7-B89E-A20A671DE6B6}"/>
    <cellStyle name="Moneda 3 9 6 2" xfId="2892" xr:uid="{56D9E90B-4FF2-4AA9-A3EF-EF8E1B00BAD5}"/>
    <cellStyle name="Moneda 3 9 6 2 2" xfId="6204" xr:uid="{D15B64D5-5DF7-4850-B741-99D147A28767}"/>
    <cellStyle name="Moneda 3 9 6 2 2 2" xfId="12828" xr:uid="{4D1674D8-2A6B-4154-97D2-CA0A9F60856F}"/>
    <cellStyle name="Moneda 3 9 6 2 3" xfId="9516" xr:uid="{2F776C18-77D8-4CE9-8D63-C0B4DE6413D7}"/>
    <cellStyle name="Moneda 3 9 6 3" xfId="4548" xr:uid="{DE651543-987B-42D6-8C98-4AD65B103613}"/>
    <cellStyle name="Moneda 3 9 6 3 2" xfId="11172" xr:uid="{3BEE0835-C289-4CD9-B3A4-F175BB75001A}"/>
    <cellStyle name="Moneda 3 9 6 4" xfId="7860" xr:uid="{5E847F1C-87C6-423F-B49C-F968080D761E}"/>
    <cellStyle name="Moneda 3 9 7" xfId="1788" xr:uid="{BEDAA439-3DD2-41AB-9FD6-B040EE882A1E}"/>
    <cellStyle name="Moneda 3 9 7 2" xfId="5100" xr:uid="{30EEFB24-C54B-458F-97A7-2C160A4EC45B}"/>
    <cellStyle name="Moneda 3 9 7 2 2" xfId="11724" xr:uid="{DC3954D3-01C4-42CC-ADC9-3252CFDB6B61}"/>
    <cellStyle name="Moneda 3 9 7 3" xfId="8412" xr:uid="{685D7EF0-D1A2-41D7-836D-1EFDB32BEDF1}"/>
    <cellStyle name="Moneda 3 9 8" xfId="3444" xr:uid="{8896461A-D21D-425B-AC3A-2AC45AF39E1C}"/>
    <cellStyle name="Moneda 3 9 8 2" xfId="10068" xr:uid="{008B051B-0C08-4421-8203-59F99205C362}"/>
    <cellStyle name="Moneda 3 9 9" xfId="6756" xr:uid="{E85AA57D-860A-427D-AF8C-D8E3BF10F4CF}"/>
    <cellStyle name="Moneda 4" xfId="26" xr:uid="{00000000-0005-0000-0000-000021000000}"/>
    <cellStyle name="Moneda 5" xfId="27" xr:uid="{00000000-0005-0000-0000-000022000000}"/>
    <cellStyle name="Moneda 5 10" xfId="168" xr:uid="{0678D2C1-64AE-4920-BE02-8B154C26D268}"/>
    <cellStyle name="Moneda 5 10 2" xfId="306" xr:uid="{16A1618A-17B0-4855-897B-6FA7006EE1C2}"/>
    <cellStyle name="Moneda 5 10 2 2" xfId="582" xr:uid="{1768DE19-3FD0-4FEF-B114-60DC4FA37203}"/>
    <cellStyle name="Moneda 5 10 2 2 2" xfId="1134" xr:uid="{B4CD5CD0-4892-4330-9721-BDD3674F8376}"/>
    <cellStyle name="Moneda 5 10 2 2 2 2" xfId="2790" xr:uid="{B0EA5D67-AC6F-4510-B10F-E141CEEB1F8F}"/>
    <cellStyle name="Moneda 5 10 2 2 2 2 2" xfId="6102" xr:uid="{05E3162D-95AF-468B-AFCB-58FD3664378E}"/>
    <cellStyle name="Moneda 5 10 2 2 2 2 2 2" xfId="12726" xr:uid="{3F7CD6ED-FE51-4244-90ED-B5B9AA2685C9}"/>
    <cellStyle name="Moneda 5 10 2 2 2 2 3" xfId="9414" xr:uid="{59995A52-2A6C-4920-A3C7-5A5B41379747}"/>
    <cellStyle name="Moneda 5 10 2 2 2 3" xfId="4446" xr:uid="{39A33690-5D9B-43E1-B1BC-19BE69056BF0}"/>
    <cellStyle name="Moneda 5 10 2 2 2 3 2" xfId="11070" xr:uid="{428E806E-557B-4B8A-9AF2-ACBDEE963EED}"/>
    <cellStyle name="Moneda 5 10 2 2 2 4" xfId="7758" xr:uid="{75A433FE-A10F-4117-9CDB-216C4397426C}"/>
    <cellStyle name="Moneda 5 10 2 2 3" xfId="1686" xr:uid="{04DE4181-1AC2-43E5-8A61-D7C0B0F9A934}"/>
    <cellStyle name="Moneda 5 10 2 2 3 2" xfId="3342" xr:uid="{D2F82B76-1D5A-4326-8D26-21AD2076AFC2}"/>
    <cellStyle name="Moneda 5 10 2 2 3 2 2" xfId="6654" xr:uid="{A06E3373-635F-4724-A3F0-BD8A84E67B08}"/>
    <cellStyle name="Moneda 5 10 2 2 3 2 2 2" xfId="13278" xr:uid="{9874D448-5B19-4675-A991-7E449F93F98F}"/>
    <cellStyle name="Moneda 5 10 2 2 3 2 3" xfId="9966" xr:uid="{D01ACE92-6681-4C8B-BDF3-90181A6AAF01}"/>
    <cellStyle name="Moneda 5 10 2 2 3 3" xfId="4998" xr:uid="{AEE13D4C-D1F9-4DA8-BDEB-7A9AEF6A5F1A}"/>
    <cellStyle name="Moneda 5 10 2 2 3 3 2" xfId="11622" xr:uid="{8537BE4C-95C9-4F0B-90D4-B24E3C411D13}"/>
    <cellStyle name="Moneda 5 10 2 2 3 4" xfId="8310" xr:uid="{0E82FF11-114C-4499-BFF2-A3EB4EF9A1DC}"/>
    <cellStyle name="Moneda 5 10 2 2 4" xfId="2238" xr:uid="{B11913FE-D221-4BB1-9402-06456AC5455F}"/>
    <cellStyle name="Moneda 5 10 2 2 4 2" xfId="5550" xr:uid="{523B4DBB-C015-441B-9061-761C4B2D1F52}"/>
    <cellStyle name="Moneda 5 10 2 2 4 2 2" xfId="12174" xr:uid="{AEDA6559-0C8E-4A84-9AFA-9A1CA04432A7}"/>
    <cellStyle name="Moneda 5 10 2 2 4 3" xfId="8862" xr:uid="{A24453B2-5F10-493B-B06F-316DFB02F82C}"/>
    <cellStyle name="Moneda 5 10 2 2 5" xfId="3894" xr:uid="{EBADCD85-48BE-4CC6-B216-4617086F601E}"/>
    <cellStyle name="Moneda 5 10 2 2 5 2" xfId="10518" xr:uid="{FCE3D4EE-18EE-44AB-80D4-7FAFF3310BFE}"/>
    <cellStyle name="Moneda 5 10 2 2 6" xfId="7206" xr:uid="{00093C07-DCCB-43CE-99C1-FDADA37635C9}"/>
    <cellStyle name="Moneda 5 10 2 3" xfId="858" xr:uid="{6CEF45F9-76B1-4A94-98EB-71521E5CEB11}"/>
    <cellStyle name="Moneda 5 10 2 3 2" xfId="2514" xr:uid="{9047DCB1-C201-4A29-9BD5-9A966F6211B0}"/>
    <cellStyle name="Moneda 5 10 2 3 2 2" xfId="5826" xr:uid="{5FBC61BF-4545-4DF9-93D2-ED76A9944D77}"/>
    <cellStyle name="Moneda 5 10 2 3 2 2 2" xfId="12450" xr:uid="{BBE9EF60-7299-4B2C-B97B-01A2BD669054}"/>
    <cellStyle name="Moneda 5 10 2 3 2 3" xfId="9138" xr:uid="{BA1BE32F-A9A5-4B0B-AED7-FD95C2771B1D}"/>
    <cellStyle name="Moneda 5 10 2 3 3" xfId="4170" xr:uid="{9EFEBF21-1953-4621-9519-01FE8321F4C7}"/>
    <cellStyle name="Moneda 5 10 2 3 3 2" xfId="10794" xr:uid="{AA7506AB-AF93-4091-8175-E35539F3FE23}"/>
    <cellStyle name="Moneda 5 10 2 3 4" xfId="7482" xr:uid="{3BA66C22-5FC4-4D92-AD91-305D718CBA4E}"/>
    <cellStyle name="Moneda 5 10 2 4" xfId="1410" xr:uid="{ECAD6FF3-EB8C-4F0E-982F-CDB1BA6A6537}"/>
    <cellStyle name="Moneda 5 10 2 4 2" xfId="3066" xr:uid="{75A8413D-6DA8-46AE-A63D-363298EB8BEF}"/>
    <cellStyle name="Moneda 5 10 2 4 2 2" xfId="6378" xr:uid="{BDCB69CD-F31E-445D-9F0C-DFE86ABF99C1}"/>
    <cellStyle name="Moneda 5 10 2 4 2 2 2" xfId="13002" xr:uid="{C931EF3D-9036-48BB-AC81-14CB03FE8227}"/>
    <cellStyle name="Moneda 5 10 2 4 2 3" xfId="9690" xr:uid="{C302EED9-06AA-4EB1-BB6E-5519E5179825}"/>
    <cellStyle name="Moneda 5 10 2 4 3" xfId="4722" xr:uid="{26D46246-0522-4726-AB96-FA839057C1FF}"/>
    <cellStyle name="Moneda 5 10 2 4 3 2" xfId="11346" xr:uid="{AC7B3A31-EBAA-4516-A193-341F5B8915EE}"/>
    <cellStyle name="Moneda 5 10 2 4 4" xfId="8034" xr:uid="{EA2DAB7A-C559-48E5-8556-27DA6826A04D}"/>
    <cellStyle name="Moneda 5 10 2 5" xfId="1962" xr:uid="{C9CEB978-34B0-4CA8-B839-846F3CC8A9D9}"/>
    <cellStyle name="Moneda 5 10 2 5 2" xfId="5274" xr:uid="{2D06475E-F1A7-4861-B86A-DA46FBC8576C}"/>
    <cellStyle name="Moneda 5 10 2 5 2 2" xfId="11898" xr:uid="{FE96AB4B-D3E8-4DC0-8498-56F0440B35A2}"/>
    <cellStyle name="Moneda 5 10 2 5 3" xfId="8586" xr:uid="{5FE0E8CA-3B4D-4EDB-8BD5-E0587C8A3738}"/>
    <cellStyle name="Moneda 5 10 2 6" xfId="3618" xr:uid="{1E0CB5FB-8368-4EB9-9128-DE4E1D90000B}"/>
    <cellStyle name="Moneda 5 10 2 6 2" xfId="10242" xr:uid="{90A9C04F-690A-45E5-9C3A-94915BB60E9A}"/>
    <cellStyle name="Moneda 5 10 2 7" xfId="6930" xr:uid="{178A54DF-8497-4154-9BF3-777C998250F5}"/>
    <cellStyle name="Moneda 5 10 3" xfId="444" xr:uid="{A0443081-40C1-44A8-B3F0-B0F05A1103BD}"/>
    <cellStyle name="Moneda 5 10 3 2" xfId="996" xr:uid="{6A63E527-7F5E-4981-AFEF-E49BEE75F38E}"/>
    <cellStyle name="Moneda 5 10 3 2 2" xfId="2652" xr:uid="{C4CB1CEC-52CB-47CE-864B-145306E54565}"/>
    <cellStyle name="Moneda 5 10 3 2 2 2" xfId="5964" xr:uid="{3DF05775-9298-4020-B563-02949E302B60}"/>
    <cellStyle name="Moneda 5 10 3 2 2 2 2" xfId="12588" xr:uid="{3E992480-EF8F-4982-9FE2-A0CC3680C8A7}"/>
    <cellStyle name="Moneda 5 10 3 2 2 3" xfId="9276" xr:uid="{A86B29BF-BF48-4869-9AA4-DF6ECD531681}"/>
    <cellStyle name="Moneda 5 10 3 2 3" xfId="4308" xr:uid="{5E637884-09E9-475D-8569-76A1994DA30A}"/>
    <cellStyle name="Moneda 5 10 3 2 3 2" xfId="10932" xr:uid="{23103AE4-3C41-408F-9E7B-DFF0C7AF939A}"/>
    <cellStyle name="Moneda 5 10 3 2 4" xfId="7620" xr:uid="{2453C92A-ED49-4B02-B6A4-139B5D36F5B5}"/>
    <cellStyle name="Moneda 5 10 3 3" xfId="1548" xr:uid="{7B0ED3D0-1BF6-4A95-8D74-BFFAA0B07EDB}"/>
    <cellStyle name="Moneda 5 10 3 3 2" xfId="3204" xr:uid="{A85E089F-112A-4831-AC22-29D21C10AB15}"/>
    <cellStyle name="Moneda 5 10 3 3 2 2" xfId="6516" xr:uid="{27CA91A5-CC7A-4FCC-993C-2517A1117D48}"/>
    <cellStyle name="Moneda 5 10 3 3 2 2 2" xfId="13140" xr:uid="{66ABD854-2782-4225-81A3-95BBEF0C5F2C}"/>
    <cellStyle name="Moneda 5 10 3 3 2 3" xfId="9828" xr:uid="{F131806C-6844-4197-9DC0-DDEEE000DBA1}"/>
    <cellStyle name="Moneda 5 10 3 3 3" xfId="4860" xr:uid="{58AD6CB3-54BE-47D4-AE3A-AFE93F463D46}"/>
    <cellStyle name="Moneda 5 10 3 3 3 2" xfId="11484" xr:uid="{881B5001-55BD-47A1-8855-1623B31987B5}"/>
    <cellStyle name="Moneda 5 10 3 3 4" xfId="8172" xr:uid="{1073DEED-1F7B-4D52-BA07-ADE3496D47B1}"/>
    <cellStyle name="Moneda 5 10 3 4" xfId="2100" xr:uid="{EC7E61CD-EDDD-4D60-B61D-0202A97E100B}"/>
    <cellStyle name="Moneda 5 10 3 4 2" xfId="5412" xr:uid="{A4FA85A1-1324-4806-92B9-A5806B8C2786}"/>
    <cellStyle name="Moneda 5 10 3 4 2 2" xfId="12036" xr:uid="{0A69EF3D-1B8E-4691-9FE0-5FAF2173FCFA}"/>
    <cellStyle name="Moneda 5 10 3 4 3" xfId="8724" xr:uid="{72E5AB6F-466E-4605-9B3D-614FD872FBB7}"/>
    <cellStyle name="Moneda 5 10 3 5" xfId="3756" xr:uid="{35741E38-F3F1-4A42-A157-63744B9F53FA}"/>
    <cellStyle name="Moneda 5 10 3 5 2" xfId="10380" xr:uid="{D6168991-AAFB-47CB-9BFD-A7C34D6CBDFC}"/>
    <cellStyle name="Moneda 5 10 3 6" xfId="7068" xr:uid="{92CCCE10-9EE5-4BCF-B9CB-B9F0E42BB3ED}"/>
    <cellStyle name="Moneda 5 10 4" xfId="720" xr:uid="{A80275AD-DFF5-42A0-BA51-B7060302EA4D}"/>
    <cellStyle name="Moneda 5 10 4 2" xfId="2376" xr:uid="{57C77EF2-23C9-4C27-ADED-D9659BEBF71C}"/>
    <cellStyle name="Moneda 5 10 4 2 2" xfId="5688" xr:uid="{4CB0FC48-4892-454F-9CFD-5FE111699598}"/>
    <cellStyle name="Moneda 5 10 4 2 2 2" xfId="12312" xr:uid="{6B9A34FB-8DB9-4373-BB40-F16655E98F0F}"/>
    <cellStyle name="Moneda 5 10 4 2 3" xfId="9000" xr:uid="{0F639922-5277-46B1-B5FE-F2DCC969071A}"/>
    <cellStyle name="Moneda 5 10 4 3" xfId="4032" xr:uid="{5FAAF5EB-CE57-4B27-A968-FD2852E34A47}"/>
    <cellStyle name="Moneda 5 10 4 3 2" xfId="10656" xr:uid="{0313FBB9-4E1D-49CE-9F4E-25B0433708FC}"/>
    <cellStyle name="Moneda 5 10 4 4" xfId="7344" xr:uid="{BB57E31C-D40B-43CC-A00E-C31361CB7F7C}"/>
    <cellStyle name="Moneda 5 10 5" xfId="1272" xr:uid="{9C5D696E-7C8A-4D0A-BBDA-54E76E5F382E}"/>
    <cellStyle name="Moneda 5 10 5 2" xfId="2928" xr:uid="{5A3DE23C-C250-4527-8C75-6C62A1CF4C68}"/>
    <cellStyle name="Moneda 5 10 5 2 2" xfId="6240" xr:uid="{19451B9F-774A-46A4-B30F-DF4B78671C79}"/>
    <cellStyle name="Moneda 5 10 5 2 2 2" xfId="12864" xr:uid="{D6770CDE-D3C2-4351-B5F6-799444491368}"/>
    <cellStyle name="Moneda 5 10 5 2 3" xfId="9552" xr:uid="{474B8A74-1051-4F76-BA20-FBDBA5C760FD}"/>
    <cellStyle name="Moneda 5 10 5 3" xfId="4584" xr:uid="{1D430A53-A093-43CB-ACEA-45133C7629DE}"/>
    <cellStyle name="Moneda 5 10 5 3 2" xfId="11208" xr:uid="{A31D069A-951A-4425-9BFB-0381469659D5}"/>
    <cellStyle name="Moneda 5 10 5 4" xfId="7896" xr:uid="{ABA5450F-BA09-4E75-8F77-D745E8EACBA3}"/>
    <cellStyle name="Moneda 5 10 6" xfId="1824" xr:uid="{7B3A1E70-4C80-4CB2-BD47-1BC5BB4A8FA7}"/>
    <cellStyle name="Moneda 5 10 6 2" xfId="5136" xr:uid="{08E3B409-4EE0-4F8B-9657-DBA167429213}"/>
    <cellStyle name="Moneda 5 10 6 2 2" xfId="11760" xr:uid="{B16DBDE1-A617-4FF8-8620-9F748E3F16DD}"/>
    <cellStyle name="Moneda 5 10 6 3" xfId="8448" xr:uid="{0217E6F0-9290-4EA7-B3EC-ACD275BF09F3}"/>
    <cellStyle name="Moneda 5 10 7" xfId="3480" xr:uid="{8B2EA22F-DF77-4446-9B8C-2DE9EC45BF4D}"/>
    <cellStyle name="Moneda 5 10 7 2" xfId="10104" xr:uid="{896D13E8-399C-41F2-B903-7EF693FEEAFE}"/>
    <cellStyle name="Moneda 5 10 8" xfId="6792" xr:uid="{36D28DD7-AE0F-4F39-9FFC-1BA14BCDABC2}"/>
    <cellStyle name="Moneda 5 11" xfId="237" xr:uid="{4F288C02-6721-4041-995D-8F390F5794AF}"/>
    <cellStyle name="Moneda 5 11 2" xfId="513" xr:uid="{29E34727-5013-427E-B514-7FF69ACF09D4}"/>
    <cellStyle name="Moneda 5 11 2 2" xfId="1065" xr:uid="{CC486EED-1B22-4EB3-8E7F-8B3C0E6AD781}"/>
    <cellStyle name="Moneda 5 11 2 2 2" xfId="2721" xr:uid="{70F0F8BC-8030-47D3-8117-DD76D7D1DE30}"/>
    <cellStyle name="Moneda 5 11 2 2 2 2" xfId="6033" xr:uid="{D71A6EB5-1673-4DC6-84BC-4D6C08E46C78}"/>
    <cellStyle name="Moneda 5 11 2 2 2 2 2" xfId="12657" xr:uid="{8350244B-83F9-4EBD-90BE-AA1A555259AC}"/>
    <cellStyle name="Moneda 5 11 2 2 2 3" xfId="9345" xr:uid="{3F09A7EC-AFF1-4696-84FA-1E148B59FC02}"/>
    <cellStyle name="Moneda 5 11 2 2 3" xfId="4377" xr:uid="{136D9B20-8586-4EB8-8D40-6B11C5196D50}"/>
    <cellStyle name="Moneda 5 11 2 2 3 2" xfId="11001" xr:uid="{85BC4237-E970-4F9D-9EC8-F5A154F401D6}"/>
    <cellStyle name="Moneda 5 11 2 2 4" xfId="7689" xr:uid="{A4C2524D-4820-4641-AFA0-6F5C15F73409}"/>
    <cellStyle name="Moneda 5 11 2 3" xfId="1617" xr:uid="{9D062B2E-BB3D-4EB4-A5CA-50C51B8ED1EA}"/>
    <cellStyle name="Moneda 5 11 2 3 2" xfId="3273" xr:uid="{4E7CF27B-5E1B-4E68-9A11-CA3FE774B19B}"/>
    <cellStyle name="Moneda 5 11 2 3 2 2" xfId="6585" xr:uid="{B8ABAB21-9732-4787-9FF7-9EF94F46D411}"/>
    <cellStyle name="Moneda 5 11 2 3 2 2 2" xfId="13209" xr:uid="{6101D456-B71C-427D-9AFA-1589381142F3}"/>
    <cellStyle name="Moneda 5 11 2 3 2 3" xfId="9897" xr:uid="{C4C3216E-FB57-464C-8638-397CFCF93E9D}"/>
    <cellStyle name="Moneda 5 11 2 3 3" xfId="4929" xr:uid="{91FADA5A-92C1-46ED-B9D2-B3A578036A02}"/>
    <cellStyle name="Moneda 5 11 2 3 3 2" xfId="11553" xr:uid="{15892805-AC3C-46B2-859E-44F8BBE86F75}"/>
    <cellStyle name="Moneda 5 11 2 3 4" xfId="8241" xr:uid="{8A8AF1B2-A660-4074-9485-095801BF8EEE}"/>
    <cellStyle name="Moneda 5 11 2 4" xfId="2169" xr:uid="{4178828A-E164-41BD-8464-FB8B8BDED62B}"/>
    <cellStyle name="Moneda 5 11 2 4 2" xfId="5481" xr:uid="{4096D951-8A22-4FE6-BEA0-A77A53073EB1}"/>
    <cellStyle name="Moneda 5 11 2 4 2 2" xfId="12105" xr:uid="{55284DBC-8A8A-4D4E-B26E-AFA3011588B2}"/>
    <cellStyle name="Moneda 5 11 2 4 3" xfId="8793" xr:uid="{B6B83357-D2B0-4B4D-9CF1-2E937C2CE180}"/>
    <cellStyle name="Moneda 5 11 2 5" xfId="3825" xr:uid="{69C03C41-F174-4EAB-AE50-669E53CB1D93}"/>
    <cellStyle name="Moneda 5 11 2 5 2" xfId="10449" xr:uid="{17057D45-3C0E-48A6-AA6A-F7FD49185EB4}"/>
    <cellStyle name="Moneda 5 11 2 6" xfId="7137" xr:uid="{9CFCA5AC-7DF7-4FD5-8BDA-AD1A9A03544D}"/>
    <cellStyle name="Moneda 5 11 3" xfId="789" xr:uid="{0760F359-D836-437D-8C18-C65F636894CB}"/>
    <cellStyle name="Moneda 5 11 3 2" xfId="2445" xr:uid="{5B2CCC22-2378-4619-808E-BFC7577FDDA4}"/>
    <cellStyle name="Moneda 5 11 3 2 2" xfId="5757" xr:uid="{7D7D0A4E-6CB7-4737-9A8B-48572262AE95}"/>
    <cellStyle name="Moneda 5 11 3 2 2 2" xfId="12381" xr:uid="{5BD50AE1-5633-4D3A-A0D7-0FDEEC640C98}"/>
    <cellStyle name="Moneda 5 11 3 2 3" xfId="9069" xr:uid="{0A5E748D-9FB4-440C-BB0F-1D16191F40E1}"/>
    <cellStyle name="Moneda 5 11 3 3" xfId="4101" xr:uid="{9DCF1EDC-555E-48C8-9D53-AE1DC09D9824}"/>
    <cellStyle name="Moneda 5 11 3 3 2" xfId="10725" xr:uid="{2BBA3385-B7FE-40B3-975B-80897CB0DEA9}"/>
    <cellStyle name="Moneda 5 11 3 4" xfId="7413" xr:uid="{CD02E51F-40D8-4B93-9693-220EA725F804}"/>
    <cellStyle name="Moneda 5 11 4" xfId="1341" xr:uid="{128855C8-10F1-4C8E-821D-ACD02DD4F979}"/>
    <cellStyle name="Moneda 5 11 4 2" xfId="2997" xr:uid="{FCDA4E87-4D1C-4CAA-B252-1FE850F3AC32}"/>
    <cellStyle name="Moneda 5 11 4 2 2" xfId="6309" xr:uid="{9D9974A4-9AB7-42FE-A616-FC7FEE306AB8}"/>
    <cellStyle name="Moneda 5 11 4 2 2 2" xfId="12933" xr:uid="{170B1539-4204-4D81-9864-44847451CA3B}"/>
    <cellStyle name="Moneda 5 11 4 2 3" xfId="9621" xr:uid="{657FF2EB-6DCB-41F7-A043-6629354A0D1F}"/>
    <cellStyle name="Moneda 5 11 4 3" xfId="4653" xr:uid="{C0C22005-53FF-4A97-A8B7-9657AAA33837}"/>
    <cellStyle name="Moneda 5 11 4 3 2" xfId="11277" xr:uid="{4873A086-1284-46FA-B351-860A51C3AB53}"/>
    <cellStyle name="Moneda 5 11 4 4" xfId="7965" xr:uid="{B789413A-C4A7-4D9A-8924-F8BC58D55E12}"/>
    <cellStyle name="Moneda 5 11 5" xfId="1893" xr:uid="{06A536B5-4218-4953-B8EE-6FE8742F7DAB}"/>
    <cellStyle name="Moneda 5 11 5 2" xfId="5205" xr:uid="{D8088576-5759-47F0-9D19-E55C10D612B6}"/>
    <cellStyle name="Moneda 5 11 5 2 2" xfId="11829" xr:uid="{7C9FEB18-F47B-4630-9777-AE45B19614AC}"/>
    <cellStyle name="Moneda 5 11 5 3" xfId="8517" xr:uid="{3E334006-AF10-4ABC-BA0E-5C88602E34BC}"/>
    <cellStyle name="Moneda 5 11 6" xfId="3549" xr:uid="{6C8229F8-7321-4DC7-8F47-455BE6A69638}"/>
    <cellStyle name="Moneda 5 11 6 2" xfId="10173" xr:uid="{667C12FA-1068-4389-AE3C-D801E3D222D9}"/>
    <cellStyle name="Moneda 5 11 7" xfId="6861" xr:uid="{5FA7ACAA-CBD9-4E7C-A2A2-A1054C9B0D9A}"/>
    <cellStyle name="Moneda 5 12" xfId="375" xr:uid="{205254BA-FC45-4D6E-BD72-A0D1E9B3F320}"/>
    <cellStyle name="Moneda 5 12 2" xfId="927" xr:uid="{DC267E16-1DD2-40D7-8051-98BB595F0181}"/>
    <cellStyle name="Moneda 5 12 2 2" xfId="2583" xr:uid="{CA18B744-EDF0-4C1B-932C-7255809C6023}"/>
    <cellStyle name="Moneda 5 12 2 2 2" xfId="5895" xr:uid="{E82154F4-41B7-4685-AEDC-8161C36EA304}"/>
    <cellStyle name="Moneda 5 12 2 2 2 2" xfId="12519" xr:uid="{1C3510CD-2EF3-4792-82ED-DA5749C8C5E6}"/>
    <cellStyle name="Moneda 5 12 2 2 3" xfId="9207" xr:uid="{C4F6700E-A568-42A4-A57E-5399A2E8D8FE}"/>
    <cellStyle name="Moneda 5 12 2 3" xfId="4239" xr:uid="{9E05AD45-831B-4490-98AD-F3579537422C}"/>
    <cellStyle name="Moneda 5 12 2 3 2" xfId="10863" xr:uid="{7608850E-F310-488E-A0CA-49FD2749BD4B}"/>
    <cellStyle name="Moneda 5 12 2 4" xfId="7551" xr:uid="{5E964A0C-F427-440F-81AD-C376FCD5CC63}"/>
    <cellStyle name="Moneda 5 12 3" xfId="1479" xr:uid="{58D852E9-E1B1-4391-94A1-870BD14B9760}"/>
    <cellStyle name="Moneda 5 12 3 2" xfId="3135" xr:uid="{FA5CAD27-8536-4E14-934B-94CF5ABBFF2A}"/>
    <cellStyle name="Moneda 5 12 3 2 2" xfId="6447" xr:uid="{7208D639-73B0-4079-A311-E5E5275E38A7}"/>
    <cellStyle name="Moneda 5 12 3 2 2 2" xfId="13071" xr:uid="{FDA0BD3F-F0B2-462B-B6C9-4E8BC805C467}"/>
    <cellStyle name="Moneda 5 12 3 2 3" xfId="9759" xr:uid="{07D14EE8-4CCE-4645-8E64-FF32E6A155FF}"/>
    <cellStyle name="Moneda 5 12 3 3" xfId="4791" xr:uid="{A89DE070-4490-4D4E-AA80-8E289BFD3B8A}"/>
    <cellStyle name="Moneda 5 12 3 3 2" xfId="11415" xr:uid="{EF1C7700-8438-48BA-A2E7-7CD4BCC645A7}"/>
    <cellStyle name="Moneda 5 12 3 4" xfId="8103" xr:uid="{712FBA9B-6779-4791-A0C2-37C25C13513E}"/>
    <cellStyle name="Moneda 5 12 4" xfId="2031" xr:uid="{D89E21EC-BBC2-4F95-AE5A-7DC20AE086A6}"/>
    <cellStyle name="Moneda 5 12 4 2" xfId="5343" xr:uid="{54F6008C-E43A-4833-A36D-092FF414A873}"/>
    <cellStyle name="Moneda 5 12 4 2 2" xfId="11967" xr:uid="{2FC98FC0-0319-4F67-A01D-C21D778F3F4D}"/>
    <cellStyle name="Moneda 5 12 4 3" xfId="8655" xr:uid="{FB2AF466-CC79-4C9E-8A39-33BB15911826}"/>
    <cellStyle name="Moneda 5 12 5" xfId="3687" xr:uid="{7594F07C-74A2-4B72-97F3-5FEF49059A7B}"/>
    <cellStyle name="Moneda 5 12 5 2" xfId="10311" xr:uid="{BA192A93-3FD7-460A-88D6-7FC26B2046C8}"/>
    <cellStyle name="Moneda 5 12 6" xfId="6999" xr:uid="{B30737E6-F0AB-43E5-BD8B-0D516FC6C546}"/>
    <cellStyle name="Moneda 5 13" xfId="651" xr:uid="{F1CA624A-88EC-4C9D-8AB0-DDAAE3A1F898}"/>
    <cellStyle name="Moneda 5 13 2" xfId="2307" xr:uid="{1AB28A41-89CB-460E-95E1-8F5E2B83588B}"/>
    <cellStyle name="Moneda 5 13 2 2" xfId="5619" xr:uid="{56F5478F-16E9-43D2-A893-E67B2EDD090E}"/>
    <cellStyle name="Moneda 5 13 2 2 2" xfId="12243" xr:uid="{882F4EB0-60B0-49CC-9497-CE78386F6A93}"/>
    <cellStyle name="Moneda 5 13 2 3" xfId="8931" xr:uid="{AAE12D69-A200-4687-B312-4EE82DF938EB}"/>
    <cellStyle name="Moneda 5 13 3" xfId="3963" xr:uid="{F0BFE8A0-4FC7-4D00-AB4C-1DF77A0971CB}"/>
    <cellStyle name="Moneda 5 13 3 2" xfId="10587" xr:uid="{CB888103-D692-4A5E-989B-2614C6419169}"/>
    <cellStyle name="Moneda 5 13 4" xfId="7275" xr:uid="{26DC2DFB-61A7-4630-8A1E-51790CBC1936}"/>
    <cellStyle name="Moneda 5 14" xfId="1203" xr:uid="{D28C9404-FBC2-456F-BB5D-478F8F581386}"/>
    <cellStyle name="Moneda 5 14 2" xfId="2859" xr:uid="{B1449FE0-8474-463C-AFCC-758792A0B89E}"/>
    <cellStyle name="Moneda 5 14 2 2" xfId="6171" xr:uid="{86FCA3F2-07A8-4306-A94B-E8505EF79ADC}"/>
    <cellStyle name="Moneda 5 14 2 2 2" xfId="12795" xr:uid="{DA7AADFF-6282-4726-A722-BA3531256E60}"/>
    <cellStyle name="Moneda 5 14 2 3" xfId="9483" xr:uid="{48641BAA-A3E3-4ADF-8F27-76054185FB34}"/>
    <cellStyle name="Moneda 5 14 3" xfId="4515" xr:uid="{5CF7D282-5DD4-446D-A6C8-F49CAF7E2521}"/>
    <cellStyle name="Moneda 5 14 3 2" xfId="11139" xr:uid="{70C152DC-644F-45D0-96B5-251060496F45}"/>
    <cellStyle name="Moneda 5 14 4" xfId="7827" xr:uid="{09D4B4E7-CDD0-4FA5-B002-D0334642F5B5}"/>
    <cellStyle name="Moneda 5 15" xfId="1755" xr:uid="{36762AAB-79ED-49F2-8013-B2407CE1317D}"/>
    <cellStyle name="Moneda 5 15 2" xfId="5067" xr:uid="{F770B874-7BB4-4C81-9A37-CE6DE1D91C60}"/>
    <cellStyle name="Moneda 5 15 2 2" xfId="11691" xr:uid="{1F4B6616-59A9-4F8B-B19B-03072B7BFC33}"/>
    <cellStyle name="Moneda 5 15 3" xfId="8379" xr:uid="{BC7E1E7A-14FB-4D2C-A49F-D6771D4CC12D}"/>
    <cellStyle name="Moneda 5 16" xfId="3411" xr:uid="{3D852BEA-98D1-457E-BBA0-8976828709EE}"/>
    <cellStyle name="Moneda 5 16 2" xfId="10035" xr:uid="{3D58A4E1-89C8-4E53-A17A-B285C699974E}"/>
    <cellStyle name="Moneda 5 17" xfId="6723" xr:uid="{B23554CE-809F-49E0-82BE-B49CB26C4862}"/>
    <cellStyle name="Moneda 5 2" xfId="100" xr:uid="{00000000-0005-0000-0000-000023000000}"/>
    <cellStyle name="Moneda 5 2 10" xfId="1205" xr:uid="{37E1AAA6-7882-453C-A59B-E8C07CC740A7}"/>
    <cellStyle name="Moneda 5 2 10 2" xfId="2861" xr:uid="{34DEEEA7-C204-47B0-9430-4F32D3EEF2B1}"/>
    <cellStyle name="Moneda 5 2 10 2 2" xfId="6173" xr:uid="{CBA0EE11-5211-46B6-A9CD-D69005E3D5D2}"/>
    <cellStyle name="Moneda 5 2 10 2 2 2" xfId="12797" xr:uid="{3FF182D3-BCCE-4B94-87A7-CA4BA89CC1BC}"/>
    <cellStyle name="Moneda 5 2 10 2 3" xfId="9485" xr:uid="{4DFA4ECD-DF80-4269-BB5E-517E5A7BE9E2}"/>
    <cellStyle name="Moneda 5 2 10 3" xfId="4517" xr:uid="{984DD415-56A8-4457-9ED9-B35CA7F77178}"/>
    <cellStyle name="Moneda 5 2 10 3 2" xfId="11141" xr:uid="{0534AC77-95DB-4CC2-B8F4-8A9AF0C47ADF}"/>
    <cellStyle name="Moneda 5 2 10 4" xfId="7829" xr:uid="{123D6E1B-575A-4E7A-A545-EB00C3B2E9B5}"/>
    <cellStyle name="Moneda 5 2 11" xfId="1757" xr:uid="{203B8C81-7B61-4157-865C-6D014D928149}"/>
    <cellStyle name="Moneda 5 2 11 2" xfId="5069" xr:uid="{ED70773C-4B86-444F-8D3F-C0C5C0FA8C69}"/>
    <cellStyle name="Moneda 5 2 11 2 2" xfId="11693" xr:uid="{C5E0AD68-FAF4-4C4A-84F0-92D442A77709}"/>
    <cellStyle name="Moneda 5 2 11 3" xfId="8381" xr:uid="{BB113F6E-6193-4737-8D16-6FFE76D397E7}"/>
    <cellStyle name="Moneda 5 2 12" xfId="3413" xr:uid="{4F4D18FD-9813-4CED-8B57-B1DC6B142948}"/>
    <cellStyle name="Moneda 5 2 12 2" xfId="10037" xr:uid="{86315F4B-2422-4B69-B50D-7AA7C19C5157}"/>
    <cellStyle name="Moneda 5 2 13" xfId="6725" xr:uid="{982AA6F5-2A46-4EE2-AC26-FE12C91063E0}"/>
    <cellStyle name="Moneda 5 2 2" xfId="105" xr:uid="{00000000-0005-0000-0000-000024000000}"/>
    <cellStyle name="Moneda 5 2 2 10" xfId="3417" xr:uid="{F2C1AD9C-0731-4CA2-908C-55DA909DEFB5}"/>
    <cellStyle name="Moneda 5 2 2 10 2" xfId="10041" xr:uid="{5535035A-0F5C-49C9-8FDE-BA68A6952748}"/>
    <cellStyle name="Moneda 5 2 2 11" xfId="6729" xr:uid="{7C8382C4-8630-42E2-89B9-A1445E2B7D42}"/>
    <cellStyle name="Moneda 5 2 2 2" xfId="121" xr:uid="{79E87D34-E18B-49C7-A219-77692914828D}"/>
    <cellStyle name="Moneda 5 2 2 2 10" xfId="6745" xr:uid="{24B837B7-D394-4F32-9CCA-2712F7C43E74}"/>
    <cellStyle name="Moneda 5 2 2 2 2" xfId="155" xr:uid="{9683E4F4-8626-4695-AC82-828FB7A23D65}"/>
    <cellStyle name="Moneda 5 2 2 2 2 2" xfId="224" xr:uid="{6F2A9266-51E9-4B47-B2E9-4D496C65E74E}"/>
    <cellStyle name="Moneda 5 2 2 2 2 2 2" xfId="362" xr:uid="{02778780-7C24-4891-916E-C693CAAE17CB}"/>
    <cellStyle name="Moneda 5 2 2 2 2 2 2 2" xfId="638" xr:uid="{EF1D9F65-9F7F-4992-B945-B21BCE18E6B7}"/>
    <cellStyle name="Moneda 5 2 2 2 2 2 2 2 2" xfId="1190" xr:uid="{65455CFF-DB75-4D7B-81FC-4E5ED087F83C}"/>
    <cellStyle name="Moneda 5 2 2 2 2 2 2 2 2 2" xfId="2846" xr:uid="{00981EAB-9257-4E36-806D-821CB9E798D7}"/>
    <cellStyle name="Moneda 5 2 2 2 2 2 2 2 2 2 2" xfId="6158" xr:uid="{F8497B30-24AE-442A-8734-A2F7B89FC2AF}"/>
    <cellStyle name="Moneda 5 2 2 2 2 2 2 2 2 2 2 2" xfId="12782" xr:uid="{F36B7479-FF11-4E3D-8DA2-B198BC607C37}"/>
    <cellStyle name="Moneda 5 2 2 2 2 2 2 2 2 2 3" xfId="9470" xr:uid="{8765CD85-4763-44C9-9B72-9994932F68A6}"/>
    <cellStyle name="Moneda 5 2 2 2 2 2 2 2 2 3" xfId="4502" xr:uid="{CCB5FB16-9E54-4DC8-8872-7CDD03AA733C}"/>
    <cellStyle name="Moneda 5 2 2 2 2 2 2 2 2 3 2" xfId="11126" xr:uid="{D4D6FE35-8B94-4EB7-97FB-74F49628D7C4}"/>
    <cellStyle name="Moneda 5 2 2 2 2 2 2 2 2 4" xfId="7814" xr:uid="{517D9F3A-A3A5-422A-A173-808B6C1512E0}"/>
    <cellStyle name="Moneda 5 2 2 2 2 2 2 2 3" xfId="1742" xr:uid="{7714A90C-B344-4D11-8051-FD6039083149}"/>
    <cellStyle name="Moneda 5 2 2 2 2 2 2 2 3 2" xfId="3398" xr:uid="{C54DE3A4-6E60-474B-8223-ED8E514A91F5}"/>
    <cellStyle name="Moneda 5 2 2 2 2 2 2 2 3 2 2" xfId="6710" xr:uid="{8F496FEE-C840-41C4-BAA6-DEE08F647F9E}"/>
    <cellStyle name="Moneda 5 2 2 2 2 2 2 2 3 2 2 2" xfId="13334" xr:uid="{73048ACE-6A5C-4062-8610-7164F4EA0D8A}"/>
    <cellStyle name="Moneda 5 2 2 2 2 2 2 2 3 2 3" xfId="10022" xr:uid="{ABE59EA6-5286-43DF-B802-881DB39262F4}"/>
    <cellStyle name="Moneda 5 2 2 2 2 2 2 2 3 3" xfId="5054" xr:uid="{3E843CCB-7561-43A2-86AD-DCBA9213B613}"/>
    <cellStyle name="Moneda 5 2 2 2 2 2 2 2 3 3 2" xfId="11678" xr:uid="{95FB3397-3083-411A-82DE-5834282E35CD}"/>
    <cellStyle name="Moneda 5 2 2 2 2 2 2 2 3 4" xfId="8366" xr:uid="{A0195CAF-CCEE-4A07-9CFB-5AD653611BA2}"/>
    <cellStyle name="Moneda 5 2 2 2 2 2 2 2 4" xfId="2294" xr:uid="{B02DC6E7-B4F4-4C76-8A3A-62BA976B6D67}"/>
    <cellStyle name="Moneda 5 2 2 2 2 2 2 2 4 2" xfId="5606" xr:uid="{E42FC44F-2EFF-4996-AD54-A7800E0182BE}"/>
    <cellStyle name="Moneda 5 2 2 2 2 2 2 2 4 2 2" xfId="12230" xr:uid="{8AA9CBAD-F31A-45A4-8D69-2845DB6CCA25}"/>
    <cellStyle name="Moneda 5 2 2 2 2 2 2 2 4 3" xfId="8918" xr:uid="{8AAD9360-1125-4504-B4BB-0DD62A74D24A}"/>
    <cellStyle name="Moneda 5 2 2 2 2 2 2 2 5" xfId="3950" xr:uid="{23639A6C-622D-4491-967A-C80E7B623FDA}"/>
    <cellStyle name="Moneda 5 2 2 2 2 2 2 2 5 2" xfId="10574" xr:uid="{97CA9811-5F8E-483E-91DA-882E09BC234F}"/>
    <cellStyle name="Moneda 5 2 2 2 2 2 2 2 6" xfId="7262" xr:uid="{6ED64D59-77AA-4BC2-8418-F2D26E111059}"/>
    <cellStyle name="Moneda 5 2 2 2 2 2 2 3" xfId="914" xr:uid="{8EA13479-421E-4C02-B0E6-723FD75B0095}"/>
    <cellStyle name="Moneda 5 2 2 2 2 2 2 3 2" xfId="2570" xr:uid="{4C31E144-A097-488E-86BD-28267AFECD0D}"/>
    <cellStyle name="Moneda 5 2 2 2 2 2 2 3 2 2" xfId="5882" xr:uid="{CAB1F742-C3E5-46A4-B543-18DFBEFF832D}"/>
    <cellStyle name="Moneda 5 2 2 2 2 2 2 3 2 2 2" xfId="12506" xr:uid="{B9BB5025-ACB2-4F6D-9B81-5E9C99BB1C27}"/>
    <cellStyle name="Moneda 5 2 2 2 2 2 2 3 2 3" xfId="9194" xr:uid="{F66DBB35-1735-42AC-BEDB-67F783747B2B}"/>
    <cellStyle name="Moneda 5 2 2 2 2 2 2 3 3" xfId="4226" xr:uid="{264421F3-2A87-47A4-B164-C6000E63B163}"/>
    <cellStyle name="Moneda 5 2 2 2 2 2 2 3 3 2" xfId="10850" xr:uid="{0CABD039-16BA-407C-AD7A-86385C602EA5}"/>
    <cellStyle name="Moneda 5 2 2 2 2 2 2 3 4" xfId="7538" xr:uid="{4C0A2C29-B077-43BF-8EB1-3F7808FD4C81}"/>
    <cellStyle name="Moneda 5 2 2 2 2 2 2 4" xfId="1466" xr:uid="{EA0B8FFB-AE6C-4D78-AAC9-E6E09BA3C420}"/>
    <cellStyle name="Moneda 5 2 2 2 2 2 2 4 2" xfId="3122" xr:uid="{2869E762-53DB-45DB-9AE9-C57AF9837AF2}"/>
    <cellStyle name="Moneda 5 2 2 2 2 2 2 4 2 2" xfId="6434" xr:uid="{E79F48BC-CA1E-4029-9310-D42D1649CE9F}"/>
    <cellStyle name="Moneda 5 2 2 2 2 2 2 4 2 2 2" xfId="13058" xr:uid="{595364C3-F41F-4FE3-987A-5B320DA2207E}"/>
    <cellStyle name="Moneda 5 2 2 2 2 2 2 4 2 3" xfId="9746" xr:uid="{5A7DCD54-C13B-4BB1-8C19-0ADEE4C8AAAC}"/>
    <cellStyle name="Moneda 5 2 2 2 2 2 2 4 3" xfId="4778" xr:uid="{7F8CEEC0-E441-46E0-BA6C-B539E4FD19F0}"/>
    <cellStyle name="Moneda 5 2 2 2 2 2 2 4 3 2" xfId="11402" xr:uid="{CCAF0566-D796-470F-A5ED-9D28E0738C16}"/>
    <cellStyle name="Moneda 5 2 2 2 2 2 2 4 4" xfId="8090" xr:uid="{B216A9C8-12DD-4DCB-8C0E-D432E7B862C2}"/>
    <cellStyle name="Moneda 5 2 2 2 2 2 2 5" xfId="2018" xr:uid="{432AD61C-9ED8-4B22-8149-CAE662C07895}"/>
    <cellStyle name="Moneda 5 2 2 2 2 2 2 5 2" xfId="5330" xr:uid="{BDD6D89B-2AEB-4845-BA7E-A2EC083C62BE}"/>
    <cellStyle name="Moneda 5 2 2 2 2 2 2 5 2 2" xfId="11954" xr:uid="{51BE765E-987C-487C-A9C7-AE3CA9EDD17E}"/>
    <cellStyle name="Moneda 5 2 2 2 2 2 2 5 3" xfId="8642" xr:uid="{914D8931-F406-46AD-801A-E5B30A520470}"/>
    <cellStyle name="Moneda 5 2 2 2 2 2 2 6" xfId="3674" xr:uid="{156CCC75-D548-47B0-9D22-4D494FB32AC2}"/>
    <cellStyle name="Moneda 5 2 2 2 2 2 2 6 2" xfId="10298" xr:uid="{E70C25C9-6166-477C-9B23-6F5655115567}"/>
    <cellStyle name="Moneda 5 2 2 2 2 2 2 7" xfId="6986" xr:uid="{E01C6C92-1B70-426A-AEB4-A0D640A1CE8D}"/>
    <cellStyle name="Moneda 5 2 2 2 2 2 3" xfId="500" xr:uid="{2AC553E5-08CE-4778-AFC9-D62C6E867CC4}"/>
    <cellStyle name="Moneda 5 2 2 2 2 2 3 2" xfId="1052" xr:uid="{E56FB0AF-E3B9-41BD-B1D0-7E1200F08D72}"/>
    <cellStyle name="Moneda 5 2 2 2 2 2 3 2 2" xfId="2708" xr:uid="{FA227BAB-99A0-45C4-9989-20C7D911B89D}"/>
    <cellStyle name="Moneda 5 2 2 2 2 2 3 2 2 2" xfId="6020" xr:uid="{8BED9856-3BEB-46BE-B419-4E4935E77E38}"/>
    <cellStyle name="Moneda 5 2 2 2 2 2 3 2 2 2 2" xfId="12644" xr:uid="{6909247F-7AC9-4CDD-8D08-E88639A61119}"/>
    <cellStyle name="Moneda 5 2 2 2 2 2 3 2 2 3" xfId="9332" xr:uid="{270835AB-A9E4-47CA-B705-73977759EAF0}"/>
    <cellStyle name="Moneda 5 2 2 2 2 2 3 2 3" xfId="4364" xr:uid="{DBF72F7D-BC3C-4F60-9A1D-7E10B25AB8C1}"/>
    <cellStyle name="Moneda 5 2 2 2 2 2 3 2 3 2" xfId="10988" xr:uid="{C69C7DAF-AF9A-4D53-A389-50FB70CCDA41}"/>
    <cellStyle name="Moneda 5 2 2 2 2 2 3 2 4" xfId="7676" xr:uid="{D7A28FF6-30F8-4DE5-82E8-C94D1945F69F}"/>
    <cellStyle name="Moneda 5 2 2 2 2 2 3 3" xfId="1604" xr:uid="{DFD2FBA3-47B4-4767-82E8-ABA79B6B020E}"/>
    <cellStyle name="Moneda 5 2 2 2 2 2 3 3 2" xfId="3260" xr:uid="{CAAE30E5-6F6A-4E7F-9720-AE8F16FBA74F}"/>
    <cellStyle name="Moneda 5 2 2 2 2 2 3 3 2 2" xfId="6572" xr:uid="{76E23980-35DD-4A0A-8DEC-E1C57969B142}"/>
    <cellStyle name="Moneda 5 2 2 2 2 2 3 3 2 2 2" xfId="13196" xr:uid="{450F0BBC-7C39-4145-B2CB-654C6363A4E7}"/>
    <cellStyle name="Moneda 5 2 2 2 2 2 3 3 2 3" xfId="9884" xr:uid="{230A1B08-5773-4FFD-ADDC-2F40D72B1FCB}"/>
    <cellStyle name="Moneda 5 2 2 2 2 2 3 3 3" xfId="4916" xr:uid="{1277FEF5-F129-4F63-8760-2ACDC6372A20}"/>
    <cellStyle name="Moneda 5 2 2 2 2 2 3 3 3 2" xfId="11540" xr:uid="{4E34AD58-6027-46E2-9139-CA3CE61102A6}"/>
    <cellStyle name="Moneda 5 2 2 2 2 2 3 3 4" xfId="8228" xr:uid="{0EF12DE1-7C50-44C9-A972-D313A26D342F}"/>
    <cellStyle name="Moneda 5 2 2 2 2 2 3 4" xfId="2156" xr:uid="{CBEF4FF6-49DA-43CA-9C64-2CA4BE2FD584}"/>
    <cellStyle name="Moneda 5 2 2 2 2 2 3 4 2" xfId="5468" xr:uid="{01775B20-08A3-446D-B6E0-E2815D3CAC64}"/>
    <cellStyle name="Moneda 5 2 2 2 2 2 3 4 2 2" xfId="12092" xr:uid="{2C0099E7-650F-4C97-9D8D-DA674DE662DC}"/>
    <cellStyle name="Moneda 5 2 2 2 2 2 3 4 3" xfId="8780" xr:uid="{F9D077FC-4D1C-46AD-9F75-26915FD8DF78}"/>
    <cellStyle name="Moneda 5 2 2 2 2 2 3 5" xfId="3812" xr:uid="{718C2098-BF5D-42F2-B10D-DFC0A98FAC62}"/>
    <cellStyle name="Moneda 5 2 2 2 2 2 3 5 2" xfId="10436" xr:uid="{66E0DF4F-8C94-4429-894D-1FAAFFD14A68}"/>
    <cellStyle name="Moneda 5 2 2 2 2 2 3 6" xfId="7124" xr:uid="{B8A62AB2-23D4-4876-9144-ED32E0B445C7}"/>
    <cellStyle name="Moneda 5 2 2 2 2 2 4" xfId="776" xr:uid="{ABA88580-BFBE-41E8-85D9-683F0C49B1A8}"/>
    <cellStyle name="Moneda 5 2 2 2 2 2 4 2" xfId="2432" xr:uid="{61BE594F-432C-4459-B076-6027BF23BE83}"/>
    <cellStyle name="Moneda 5 2 2 2 2 2 4 2 2" xfId="5744" xr:uid="{ABF21571-910D-438D-9811-4D9BB8F6EC0F}"/>
    <cellStyle name="Moneda 5 2 2 2 2 2 4 2 2 2" xfId="12368" xr:uid="{B85B3141-B446-4F12-B4F5-DF0A70DB9803}"/>
    <cellStyle name="Moneda 5 2 2 2 2 2 4 2 3" xfId="9056" xr:uid="{625E852B-F0A1-4AE2-8AEE-3B5829491F81}"/>
    <cellStyle name="Moneda 5 2 2 2 2 2 4 3" xfId="4088" xr:uid="{5C4893BA-1711-442D-BF05-17C3E8C8BB24}"/>
    <cellStyle name="Moneda 5 2 2 2 2 2 4 3 2" xfId="10712" xr:uid="{8E1BD180-66EB-4165-A5D8-42AFAEEDC294}"/>
    <cellStyle name="Moneda 5 2 2 2 2 2 4 4" xfId="7400" xr:uid="{6CD8CFF1-5C2B-40C1-A536-113A3AAB7223}"/>
    <cellStyle name="Moneda 5 2 2 2 2 2 5" xfId="1328" xr:uid="{2308D51F-2A30-489B-9814-1C7C2C86EACF}"/>
    <cellStyle name="Moneda 5 2 2 2 2 2 5 2" xfId="2984" xr:uid="{06555DD6-17CF-49B2-AE6B-F3C676BA601F}"/>
    <cellStyle name="Moneda 5 2 2 2 2 2 5 2 2" xfId="6296" xr:uid="{25F4341A-C55F-44A5-8F84-0A8F48A3B43E}"/>
    <cellStyle name="Moneda 5 2 2 2 2 2 5 2 2 2" xfId="12920" xr:uid="{A603F863-936F-4962-B626-FC2D5BE54627}"/>
    <cellStyle name="Moneda 5 2 2 2 2 2 5 2 3" xfId="9608" xr:uid="{AB14B3F5-5155-4DA1-95C9-B288C7DA5F9F}"/>
    <cellStyle name="Moneda 5 2 2 2 2 2 5 3" xfId="4640" xr:uid="{FE87A0D8-C0A5-40AE-BC03-C33FCB1D50F5}"/>
    <cellStyle name="Moneda 5 2 2 2 2 2 5 3 2" xfId="11264" xr:uid="{94193DE7-E74B-45A0-B963-4BCC3D392AFA}"/>
    <cellStyle name="Moneda 5 2 2 2 2 2 5 4" xfId="7952" xr:uid="{E06A3A94-A61B-40F5-B636-45EDA2EDC6FE}"/>
    <cellStyle name="Moneda 5 2 2 2 2 2 6" xfId="1880" xr:uid="{292D1F78-80C3-4514-9EB3-3E4333870C7A}"/>
    <cellStyle name="Moneda 5 2 2 2 2 2 6 2" xfId="5192" xr:uid="{BEF5CEFA-3907-4ED5-9F17-4C9617238121}"/>
    <cellStyle name="Moneda 5 2 2 2 2 2 6 2 2" xfId="11816" xr:uid="{73755C92-9C38-4CEE-B462-51C773EC0D32}"/>
    <cellStyle name="Moneda 5 2 2 2 2 2 6 3" xfId="8504" xr:uid="{FDA39060-716A-487C-8051-29F6796CE733}"/>
    <cellStyle name="Moneda 5 2 2 2 2 2 7" xfId="3536" xr:uid="{FA314CA6-D65F-4FC5-8B3F-E8819EE0805C}"/>
    <cellStyle name="Moneda 5 2 2 2 2 2 7 2" xfId="10160" xr:uid="{341EBF88-D209-4793-BE56-20C092155500}"/>
    <cellStyle name="Moneda 5 2 2 2 2 2 8" xfId="6848" xr:uid="{60E26D56-81D0-46E5-8CD3-5D359B718EF7}"/>
    <cellStyle name="Moneda 5 2 2 2 2 3" xfId="293" xr:uid="{0AC6E802-9A2B-49B9-BAC5-FE91C6505865}"/>
    <cellStyle name="Moneda 5 2 2 2 2 3 2" xfId="569" xr:uid="{6B450869-E982-4627-93B4-19614D5FE99B}"/>
    <cellStyle name="Moneda 5 2 2 2 2 3 2 2" xfId="1121" xr:uid="{FB20D9F8-A2EA-4C6D-BEA5-4BDC52C48C4B}"/>
    <cellStyle name="Moneda 5 2 2 2 2 3 2 2 2" xfId="2777" xr:uid="{C4797BAA-B2F6-47FB-B33B-976972CD1A2A}"/>
    <cellStyle name="Moneda 5 2 2 2 2 3 2 2 2 2" xfId="6089" xr:uid="{B0D8DD86-C934-4D40-AEAC-7BDD3FCC2215}"/>
    <cellStyle name="Moneda 5 2 2 2 2 3 2 2 2 2 2" xfId="12713" xr:uid="{87232A89-7C45-4504-9C40-F2834216CB18}"/>
    <cellStyle name="Moneda 5 2 2 2 2 3 2 2 2 3" xfId="9401" xr:uid="{0B367DA6-59C0-4C73-85C3-0C35652BD635}"/>
    <cellStyle name="Moneda 5 2 2 2 2 3 2 2 3" xfId="4433" xr:uid="{5DF91968-1A9F-4CC9-B7D5-DF36642C4CA2}"/>
    <cellStyle name="Moneda 5 2 2 2 2 3 2 2 3 2" xfId="11057" xr:uid="{040E0CFC-45D0-42CE-953B-126BC6AB8170}"/>
    <cellStyle name="Moneda 5 2 2 2 2 3 2 2 4" xfId="7745" xr:uid="{DDA046C4-CE3D-4976-936A-547E580E1411}"/>
    <cellStyle name="Moneda 5 2 2 2 2 3 2 3" xfId="1673" xr:uid="{2E75B950-338F-49EB-AEAB-3083B4A53E0E}"/>
    <cellStyle name="Moneda 5 2 2 2 2 3 2 3 2" xfId="3329" xr:uid="{355B5553-852D-4537-94D3-3A0FA214A7A9}"/>
    <cellStyle name="Moneda 5 2 2 2 2 3 2 3 2 2" xfId="6641" xr:uid="{538417C9-1AFC-4D59-9065-33E387DCA95A}"/>
    <cellStyle name="Moneda 5 2 2 2 2 3 2 3 2 2 2" xfId="13265" xr:uid="{94D025C4-1E27-4B43-86E2-11887FBEB061}"/>
    <cellStyle name="Moneda 5 2 2 2 2 3 2 3 2 3" xfId="9953" xr:uid="{DFE87ADF-8825-49CE-904D-63D205E07759}"/>
    <cellStyle name="Moneda 5 2 2 2 2 3 2 3 3" xfId="4985" xr:uid="{71A1A3B2-9189-4A07-AF8F-26D5A275954D}"/>
    <cellStyle name="Moneda 5 2 2 2 2 3 2 3 3 2" xfId="11609" xr:uid="{D1264985-1D01-4FFA-BE99-5A66B969C7F5}"/>
    <cellStyle name="Moneda 5 2 2 2 2 3 2 3 4" xfId="8297" xr:uid="{A3349464-F6EE-4213-BCBB-EF475535FF7D}"/>
    <cellStyle name="Moneda 5 2 2 2 2 3 2 4" xfId="2225" xr:uid="{A863FB0E-907A-4F69-9D43-3636FA8D920A}"/>
    <cellStyle name="Moneda 5 2 2 2 2 3 2 4 2" xfId="5537" xr:uid="{6AB96A03-7B3D-4CD8-8CCD-CA03C61D8ED0}"/>
    <cellStyle name="Moneda 5 2 2 2 2 3 2 4 2 2" xfId="12161" xr:uid="{2D7FE008-1703-426C-88E3-71DD48656019}"/>
    <cellStyle name="Moneda 5 2 2 2 2 3 2 4 3" xfId="8849" xr:uid="{BD5E57CE-8252-401B-9BDE-710422430E61}"/>
    <cellStyle name="Moneda 5 2 2 2 2 3 2 5" xfId="3881" xr:uid="{68285557-CBF1-4972-9BF1-9C569CE8A17C}"/>
    <cellStyle name="Moneda 5 2 2 2 2 3 2 5 2" xfId="10505" xr:uid="{1D857588-296B-43E8-AE8F-78E925129C97}"/>
    <cellStyle name="Moneda 5 2 2 2 2 3 2 6" xfId="7193" xr:uid="{0CB2157C-6026-4D17-B0AB-75BE199830A6}"/>
    <cellStyle name="Moneda 5 2 2 2 2 3 3" xfId="845" xr:uid="{6B92B20E-4A2B-43BE-BB5A-7EF00D4C7C34}"/>
    <cellStyle name="Moneda 5 2 2 2 2 3 3 2" xfId="2501" xr:uid="{DB7D8029-71E7-41FF-9A51-8AD009E4CF30}"/>
    <cellStyle name="Moneda 5 2 2 2 2 3 3 2 2" xfId="5813" xr:uid="{FDDB3E40-F1E8-4A94-A292-4C62F9A753F4}"/>
    <cellStyle name="Moneda 5 2 2 2 2 3 3 2 2 2" xfId="12437" xr:uid="{BDFC7981-FA7E-4252-B35D-E7AEDCA3DBB8}"/>
    <cellStyle name="Moneda 5 2 2 2 2 3 3 2 3" xfId="9125" xr:uid="{F859B1D5-AB31-4E14-BF69-7E142FA55687}"/>
    <cellStyle name="Moneda 5 2 2 2 2 3 3 3" xfId="4157" xr:uid="{2712206E-AE5F-4FA1-B776-815501F5F6F0}"/>
    <cellStyle name="Moneda 5 2 2 2 2 3 3 3 2" xfId="10781" xr:uid="{3E8E579E-4430-4A00-B9BB-982ABFCAF889}"/>
    <cellStyle name="Moneda 5 2 2 2 2 3 3 4" xfId="7469" xr:uid="{15BCD749-2657-4131-9504-68A5643C3551}"/>
    <cellStyle name="Moneda 5 2 2 2 2 3 4" xfId="1397" xr:uid="{2616EACD-63DE-4D08-B987-61E7F4578676}"/>
    <cellStyle name="Moneda 5 2 2 2 2 3 4 2" xfId="3053" xr:uid="{A7649CD2-FFEC-427B-AC01-12667A01F8D3}"/>
    <cellStyle name="Moneda 5 2 2 2 2 3 4 2 2" xfId="6365" xr:uid="{AD8979D5-6CC8-497D-B4EF-B3F6E063FA55}"/>
    <cellStyle name="Moneda 5 2 2 2 2 3 4 2 2 2" xfId="12989" xr:uid="{34576D8B-429D-4240-9247-20135C3EFA55}"/>
    <cellStyle name="Moneda 5 2 2 2 2 3 4 2 3" xfId="9677" xr:uid="{288CB679-7D50-4679-8E5D-4FB96F156B2F}"/>
    <cellStyle name="Moneda 5 2 2 2 2 3 4 3" xfId="4709" xr:uid="{38AD2EFB-F389-4928-9F37-24F5C036DE05}"/>
    <cellStyle name="Moneda 5 2 2 2 2 3 4 3 2" xfId="11333" xr:uid="{120105FD-2E45-4420-AD54-341E359B7225}"/>
    <cellStyle name="Moneda 5 2 2 2 2 3 4 4" xfId="8021" xr:uid="{5C1B341A-772A-448A-97A0-EFC23A2DFC73}"/>
    <cellStyle name="Moneda 5 2 2 2 2 3 5" xfId="1949" xr:uid="{20B65829-69E7-4660-802B-87D80944A11A}"/>
    <cellStyle name="Moneda 5 2 2 2 2 3 5 2" xfId="5261" xr:uid="{980001E1-FAEB-4E3F-8AF1-6773AA63CF11}"/>
    <cellStyle name="Moneda 5 2 2 2 2 3 5 2 2" xfId="11885" xr:uid="{AF501965-3343-49B5-9404-E7A8EBFF00DE}"/>
    <cellStyle name="Moneda 5 2 2 2 2 3 5 3" xfId="8573" xr:uid="{878E46D4-FAB9-459C-A115-A063198DE979}"/>
    <cellStyle name="Moneda 5 2 2 2 2 3 6" xfId="3605" xr:uid="{131C71CB-9F50-499D-A07E-312924289045}"/>
    <cellStyle name="Moneda 5 2 2 2 2 3 6 2" xfId="10229" xr:uid="{F1049C28-8D77-4656-8639-6528A5752D3C}"/>
    <cellStyle name="Moneda 5 2 2 2 2 3 7" xfId="6917" xr:uid="{CB239D27-CB90-46FC-B13A-A750C528250E}"/>
    <cellStyle name="Moneda 5 2 2 2 2 4" xfId="431" xr:uid="{9862F7C9-E561-45E2-B590-4A1D9B78A103}"/>
    <cellStyle name="Moneda 5 2 2 2 2 4 2" xfId="983" xr:uid="{EC1E259E-0F90-4CA3-9809-6F275395C5F6}"/>
    <cellStyle name="Moneda 5 2 2 2 2 4 2 2" xfId="2639" xr:uid="{C7BAC86F-EB59-4396-A0B9-5FC3F566AA5E}"/>
    <cellStyle name="Moneda 5 2 2 2 2 4 2 2 2" xfId="5951" xr:uid="{60FD05FD-904A-4C4E-8CA0-3705C2D186E9}"/>
    <cellStyle name="Moneda 5 2 2 2 2 4 2 2 2 2" xfId="12575" xr:uid="{16D9A317-3A2B-4DB6-8B26-645089DA8695}"/>
    <cellStyle name="Moneda 5 2 2 2 2 4 2 2 3" xfId="9263" xr:uid="{58906023-9FEE-4D77-8003-A2FEBE5BE417}"/>
    <cellStyle name="Moneda 5 2 2 2 2 4 2 3" xfId="4295" xr:uid="{C43903B6-6106-4334-9003-744DE4E4753E}"/>
    <cellStyle name="Moneda 5 2 2 2 2 4 2 3 2" xfId="10919" xr:uid="{9E72190D-9DEF-462C-976E-4A186F3A63A2}"/>
    <cellStyle name="Moneda 5 2 2 2 2 4 2 4" xfId="7607" xr:uid="{C2C742B2-0DB8-477F-873B-87C9544E2366}"/>
    <cellStyle name="Moneda 5 2 2 2 2 4 3" xfId="1535" xr:uid="{BE48CA8C-8474-45DF-BCAC-226D11E9892B}"/>
    <cellStyle name="Moneda 5 2 2 2 2 4 3 2" xfId="3191" xr:uid="{A697A5D7-803C-4026-AEA3-59A3897F4B3C}"/>
    <cellStyle name="Moneda 5 2 2 2 2 4 3 2 2" xfId="6503" xr:uid="{668B3727-08CF-4180-AC65-983210B34D7E}"/>
    <cellStyle name="Moneda 5 2 2 2 2 4 3 2 2 2" xfId="13127" xr:uid="{B1D72521-2FEB-465C-ABA4-D61383B5BC84}"/>
    <cellStyle name="Moneda 5 2 2 2 2 4 3 2 3" xfId="9815" xr:uid="{35235D65-DA42-4F7F-9962-1D2909643E54}"/>
    <cellStyle name="Moneda 5 2 2 2 2 4 3 3" xfId="4847" xr:uid="{CC705B58-9431-4739-8641-1A62ABC6FF23}"/>
    <cellStyle name="Moneda 5 2 2 2 2 4 3 3 2" xfId="11471" xr:uid="{590314B3-A304-46F4-B6CD-687F2154971E}"/>
    <cellStyle name="Moneda 5 2 2 2 2 4 3 4" xfId="8159" xr:uid="{D2C4E5FA-74A3-4BDB-9A6B-6F7AE9DCF3B3}"/>
    <cellStyle name="Moneda 5 2 2 2 2 4 4" xfId="2087" xr:uid="{E5BF3DC5-BA55-451D-BACF-B5A651B528FB}"/>
    <cellStyle name="Moneda 5 2 2 2 2 4 4 2" xfId="5399" xr:uid="{269AF3C5-281F-4447-8387-86CF31C4B295}"/>
    <cellStyle name="Moneda 5 2 2 2 2 4 4 2 2" xfId="12023" xr:uid="{9F9B83F3-3200-46E0-BCF0-4EC76C28F993}"/>
    <cellStyle name="Moneda 5 2 2 2 2 4 4 3" xfId="8711" xr:uid="{225D58FC-935A-4154-BAEB-3F7367768B84}"/>
    <cellStyle name="Moneda 5 2 2 2 2 4 5" xfId="3743" xr:uid="{79EE49BE-1EA7-4FCD-8257-57DB647C0334}"/>
    <cellStyle name="Moneda 5 2 2 2 2 4 5 2" xfId="10367" xr:uid="{6E13D6BE-27BE-456E-903F-8537B3172D8D}"/>
    <cellStyle name="Moneda 5 2 2 2 2 4 6" xfId="7055" xr:uid="{38BF0430-C744-4067-A5CC-80B5FDE1F2BA}"/>
    <cellStyle name="Moneda 5 2 2 2 2 5" xfId="707" xr:uid="{17CB41E2-1A1E-415B-A3B4-47A4DB2CFC0E}"/>
    <cellStyle name="Moneda 5 2 2 2 2 5 2" xfId="2363" xr:uid="{672FB8D1-C027-4187-8AE4-E38E3126D971}"/>
    <cellStyle name="Moneda 5 2 2 2 2 5 2 2" xfId="5675" xr:uid="{3119CAC7-51C2-41CE-8092-7A5B275EE16D}"/>
    <cellStyle name="Moneda 5 2 2 2 2 5 2 2 2" xfId="12299" xr:uid="{C81D88C5-D7D7-4943-AD21-E0C4F66C4A53}"/>
    <cellStyle name="Moneda 5 2 2 2 2 5 2 3" xfId="8987" xr:uid="{1ABA4041-2EF9-4935-9CAF-0A063F0A1CAA}"/>
    <cellStyle name="Moneda 5 2 2 2 2 5 3" xfId="4019" xr:uid="{D89F5525-399B-4685-84F7-847033D7E966}"/>
    <cellStyle name="Moneda 5 2 2 2 2 5 3 2" xfId="10643" xr:uid="{E0D6F270-5545-4795-8BCD-4F381BD00FE1}"/>
    <cellStyle name="Moneda 5 2 2 2 2 5 4" xfId="7331" xr:uid="{A81D8833-EB2C-43BC-9C29-982BCD96798D}"/>
    <cellStyle name="Moneda 5 2 2 2 2 6" xfId="1259" xr:uid="{BA7EA2F7-4713-4549-8A00-3B3DEAADFD14}"/>
    <cellStyle name="Moneda 5 2 2 2 2 6 2" xfId="2915" xr:uid="{BAF9AC59-63E8-44A1-A1BF-B4B25A11A7F7}"/>
    <cellStyle name="Moneda 5 2 2 2 2 6 2 2" xfId="6227" xr:uid="{5B197992-61F3-4193-B944-D457494807B4}"/>
    <cellStyle name="Moneda 5 2 2 2 2 6 2 2 2" xfId="12851" xr:uid="{63037A03-0188-46C8-A036-B94512F8EFC1}"/>
    <cellStyle name="Moneda 5 2 2 2 2 6 2 3" xfId="9539" xr:uid="{FB684443-A77A-4F0B-884D-58F93E64993A}"/>
    <cellStyle name="Moneda 5 2 2 2 2 6 3" xfId="4571" xr:uid="{22B1A235-888E-480C-80FD-EF53B01CC54C}"/>
    <cellStyle name="Moneda 5 2 2 2 2 6 3 2" xfId="11195" xr:uid="{F4F9C3A5-E02C-4564-BE2F-4D355BE9B8A4}"/>
    <cellStyle name="Moneda 5 2 2 2 2 6 4" xfId="7883" xr:uid="{70746F8C-3A1E-4809-81C7-18FD92BAF02B}"/>
    <cellStyle name="Moneda 5 2 2 2 2 7" xfId="1811" xr:uid="{993F9087-D18E-4628-B70A-4483DDC59066}"/>
    <cellStyle name="Moneda 5 2 2 2 2 7 2" xfId="5123" xr:uid="{7006A71B-B737-4414-A8F0-3C109F3B689E}"/>
    <cellStyle name="Moneda 5 2 2 2 2 7 2 2" xfId="11747" xr:uid="{3BBE777C-2B0B-4928-801F-8F8E9A4A9C57}"/>
    <cellStyle name="Moneda 5 2 2 2 2 7 3" xfId="8435" xr:uid="{84486C54-6E06-4095-ACD8-341A575A62C3}"/>
    <cellStyle name="Moneda 5 2 2 2 2 8" xfId="3467" xr:uid="{534EDF12-C458-42E5-A2AC-63AEF8DD02C4}"/>
    <cellStyle name="Moneda 5 2 2 2 2 8 2" xfId="10091" xr:uid="{66366047-122E-45B2-8469-09AA9F4DC25B}"/>
    <cellStyle name="Moneda 5 2 2 2 2 9" xfId="6779" xr:uid="{835CC75F-DC01-4BC5-BB09-7B82C52BADBF}"/>
    <cellStyle name="Moneda 5 2 2 2 3" xfId="190" xr:uid="{0D955476-3194-4370-AD8C-C19497CAADF6}"/>
    <cellStyle name="Moneda 5 2 2 2 3 2" xfId="328" xr:uid="{89B90B4C-156D-4DD9-B9EA-5DC057E31A4E}"/>
    <cellStyle name="Moneda 5 2 2 2 3 2 2" xfId="604" xr:uid="{CA568365-B309-404D-B315-BD7B8B9761B8}"/>
    <cellStyle name="Moneda 5 2 2 2 3 2 2 2" xfId="1156" xr:uid="{33254A3C-C981-48F8-BA74-7769331BFB6B}"/>
    <cellStyle name="Moneda 5 2 2 2 3 2 2 2 2" xfId="2812" xr:uid="{ADD093A3-3D25-45A4-B43A-6203A1AC717E}"/>
    <cellStyle name="Moneda 5 2 2 2 3 2 2 2 2 2" xfId="6124" xr:uid="{C559FBDF-5C3F-4C11-A508-9AAED19F02A0}"/>
    <cellStyle name="Moneda 5 2 2 2 3 2 2 2 2 2 2" xfId="12748" xr:uid="{CC840FD3-D9C7-4E55-B645-C8493B77174D}"/>
    <cellStyle name="Moneda 5 2 2 2 3 2 2 2 2 3" xfId="9436" xr:uid="{1CF34A8C-50E5-472D-96F5-D7EFFF6D41D9}"/>
    <cellStyle name="Moneda 5 2 2 2 3 2 2 2 3" xfId="4468" xr:uid="{D1B2199C-BABD-4E9D-AAEC-306495679E7F}"/>
    <cellStyle name="Moneda 5 2 2 2 3 2 2 2 3 2" xfId="11092" xr:uid="{A965E5DB-66A6-4C0E-B72A-D48691BE8330}"/>
    <cellStyle name="Moneda 5 2 2 2 3 2 2 2 4" xfId="7780" xr:uid="{56DB0C5A-969F-483D-B642-9ECA99838C2C}"/>
    <cellStyle name="Moneda 5 2 2 2 3 2 2 3" xfId="1708" xr:uid="{C41646E9-A11E-4DD8-A62A-6749E0EA41EA}"/>
    <cellStyle name="Moneda 5 2 2 2 3 2 2 3 2" xfId="3364" xr:uid="{F76651B5-C6B7-4AFC-B86D-F7C616B4D770}"/>
    <cellStyle name="Moneda 5 2 2 2 3 2 2 3 2 2" xfId="6676" xr:uid="{2D918457-29BB-4729-A416-AD651F3F48DA}"/>
    <cellStyle name="Moneda 5 2 2 2 3 2 2 3 2 2 2" xfId="13300" xr:uid="{5B87665C-4B87-44C0-AE42-1E901B514728}"/>
    <cellStyle name="Moneda 5 2 2 2 3 2 2 3 2 3" xfId="9988" xr:uid="{AE6DC5B5-A02C-48F0-9D0C-BE5606FB67C5}"/>
    <cellStyle name="Moneda 5 2 2 2 3 2 2 3 3" xfId="5020" xr:uid="{318E61A1-13B8-4CFC-92E2-DAC168D81121}"/>
    <cellStyle name="Moneda 5 2 2 2 3 2 2 3 3 2" xfId="11644" xr:uid="{28B35A91-FADA-4FCF-8CBA-0F5B243DC541}"/>
    <cellStyle name="Moneda 5 2 2 2 3 2 2 3 4" xfId="8332" xr:uid="{939FFD1E-D86A-4C1E-90BB-65CC55FF2836}"/>
    <cellStyle name="Moneda 5 2 2 2 3 2 2 4" xfId="2260" xr:uid="{100F6769-C5FC-4DAF-9DDA-40427039AA67}"/>
    <cellStyle name="Moneda 5 2 2 2 3 2 2 4 2" xfId="5572" xr:uid="{99B67580-0D3B-4CFD-BF4E-2291056C1205}"/>
    <cellStyle name="Moneda 5 2 2 2 3 2 2 4 2 2" xfId="12196" xr:uid="{6D2063EA-6FEC-4026-93D0-1039AD86027D}"/>
    <cellStyle name="Moneda 5 2 2 2 3 2 2 4 3" xfId="8884" xr:uid="{C7FB002F-1FC5-4EEC-A56F-03DC6ACFEF27}"/>
    <cellStyle name="Moneda 5 2 2 2 3 2 2 5" xfId="3916" xr:uid="{F53FDA7D-FDEF-4B29-BFE8-969403241926}"/>
    <cellStyle name="Moneda 5 2 2 2 3 2 2 5 2" xfId="10540" xr:uid="{02B38FB3-5681-44F7-A1EF-CD5D76A6F496}"/>
    <cellStyle name="Moneda 5 2 2 2 3 2 2 6" xfId="7228" xr:uid="{60773728-4904-465F-BCD3-6605C2CFF091}"/>
    <cellStyle name="Moneda 5 2 2 2 3 2 3" xfId="880" xr:uid="{1F1FF6D3-7297-4E41-A60A-F9FDE13B6233}"/>
    <cellStyle name="Moneda 5 2 2 2 3 2 3 2" xfId="2536" xr:uid="{278DDEBF-083A-4B78-96F8-C6B0AF997C07}"/>
    <cellStyle name="Moneda 5 2 2 2 3 2 3 2 2" xfId="5848" xr:uid="{E700E32E-B8A4-45EA-B626-B37B29858137}"/>
    <cellStyle name="Moneda 5 2 2 2 3 2 3 2 2 2" xfId="12472" xr:uid="{9FAC4CC5-480D-463A-ADAD-0E15154F969E}"/>
    <cellStyle name="Moneda 5 2 2 2 3 2 3 2 3" xfId="9160" xr:uid="{2595A280-18CA-4026-A893-3D3C8C1E114F}"/>
    <cellStyle name="Moneda 5 2 2 2 3 2 3 3" xfId="4192" xr:uid="{36BC99FA-FD50-4022-A746-E44BF2A2632E}"/>
    <cellStyle name="Moneda 5 2 2 2 3 2 3 3 2" xfId="10816" xr:uid="{3F6A54B9-E313-415F-9714-D4FC2110803D}"/>
    <cellStyle name="Moneda 5 2 2 2 3 2 3 4" xfId="7504" xr:uid="{9D9DBC2B-4185-4009-A049-0C1234257CED}"/>
    <cellStyle name="Moneda 5 2 2 2 3 2 4" xfId="1432" xr:uid="{8DA48CC5-920D-4AE8-848D-BD493EB9B761}"/>
    <cellStyle name="Moneda 5 2 2 2 3 2 4 2" xfId="3088" xr:uid="{07666F37-BB9A-4B58-98A8-9F572CBF654D}"/>
    <cellStyle name="Moneda 5 2 2 2 3 2 4 2 2" xfId="6400" xr:uid="{595386BD-7EFC-4B81-B5F6-A0ACD432F01E}"/>
    <cellStyle name="Moneda 5 2 2 2 3 2 4 2 2 2" xfId="13024" xr:uid="{D5E2B89A-8B65-4E20-B07C-475B1E8A4A0A}"/>
    <cellStyle name="Moneda 5 2 2 2 3 2 4 2 3" xfId="9712" xr:uid="{62CBABB2-95B6-423A-BFAC-718008F3991C}"/>
    <cellStyle name="Moneda 5 2 2 2 3 2 4 3" xfId="4744" xr:uid="{270323B2-0656-4AF3-9717-115BFDE246E4}"/>
    <cellStyle name="Moneda 5 2 2 2 3 2 4 3 2" xfId="11368" xr:uid="{89450093-89DF-4E77-898E-906249377203}"/>
    <cellStyle name="Moneda 5 2 2 2 3 2 4 4" xfId="8056" xr:uid="{F55BD511-5684-43D5-BCEE-20232F5FBA13}"/>
    <cellStyle name="Moneda 5 2 2 2 3 2 5" xfId="1984" xr:uid="{7044054B-5D5F-4A14-8D38-C6B2CBED7E27}"/>
    <cellStyle name="Moneda 5 2 2 2 3 2 5 2" xfId="5296" xr:uid="{784F7FE2-2618-4C7C-BBF6-5CE667961674}"/>
    <cellStyle name="Moneda 5 2 2 2 3 2 5 2 2" xfId="11920" xr:uid="{77DB7ACF-0E1A-4A06-AC1C-01F3211CD678}"/>
    <cellStyle name="Moneda 5 2 2 2 3 2 5 3" xfId="8608" xr:uid="{82BFD0C2-D6EB-43CF-8F73-675F07ED9627}"/>
    <cellStyle name="Moneda 5 2 2 2 3 2 6" xfId="3640" xr:uid="{660F8400-4C69-4795-83DC-F5FE20EB52CD}"/>
    <cellStyle name="Moneda 5 2 2 2 3 2 6 2" xfId="10264" xr:uid="{5C141A30-8A70-4A36-AED7-A6A3A3A6349A}"/>
    <cellStyle name="Moneda 5 2 2 2 3 2 7" xfId="6952" xr:uid="{EFF1E5BC-2C45-46D9-84FE-262D5CC0D8FD}"/>
    <cellStyle name="Moneda 5 2 2 2 3 3" xfId="466" xr:uid="{0E241123-7AB0-490B-A02B-54F3E2E62556}"/>
    <cellStyle name="Moneda 5 2 2 2 3 3 2" xfId="1018" xr:uid="{B02B70FD-257C-44EE-96D5-30ED02507E28}"/>
    <cellStyle name="Moneda 5 2 2 2 3 3 2 2" xfId="2674" xr:uid="{D794BE13-EC0E-4451-9891-A5848E9DE500}"/>
    <cellStyle name="Moneda 5 2 2 2 3 3 2 2 2" xfId="5986" xr:uid="{8E948F83-E9A6-4DDC-B45E-6B3F378A778B}"/>
    <cellStyle name="Moneda 5 2 2 2 3 3 2 2 2 2" xfId="12610" xr:uid="{A6B076B8-F524-4825-830A-10BD46EF9E56}"/>
    <cellStyle name="Moneda 5 2 2 2 3 3 2 2 3" xfId="9298" xr:uid="{6D11E918-3F56-44B6-9504-87518B8EF971}"/>
    <cellStyle name="Moneda 5 2 2 2 3 3 2 3" xfId="4330" xr:uid="{4AF94D26-1EAC-4266-BA23-9D69139CC838}"/>
    <cellStyle name="Moneda 5 2 2 2 3 3 2 3 2" xfId="10954" xr:uid="{CBE67AB6-39D8-4843-8BC5-B777F71A9BA8}"/>
    <cellStyle name="Moneda 5 2 2 2 3 3 2 4" xfId="7642" xr:uid="{13219BE4-3B5B-4D1C-B327-6FD451F3D43A}"/>
    <cellStyle name="Moneda 5 2 2 2 3 3 3" xfId="1570" xr:uid="{17AE356D-1449-48A1-945E-06E9F114A6EF}"/>
    <cellStyle name="Moneda 5 2 2 2 3 3 3 2" xfId="3226" xr:uid="{7AC632DF-8765-46EA-B606-07D4AB5641DF}"/>
    <cellStyle name="Moneda 5 2 2 2 3 3 3 2 2" xfId="6538" xr:uid="{9B997AB9-1A8B-48B1-8074-DD7F84758512}"/>
    <cellStyle name="Moneda 5 2 2 2 3 3 3 2 2 2" xfId="13162" xr:uid="{699CCFA7-492F-4451-B1ED-947C0C9EFFED}"/>
    <cellStyle name="Moneda 5 2 2 2 3 3 3 2 3" xfId="9850" xr:uid="{B77576BD-6D97-4B6F-B79B-0297F60326CA}"/>
    <cellStyle name="Moneda 5 2 2 2 3 3 3 3" xfId="4882" xr:uid="{56101875-C584-44D2-9ADF-763FB86A70FD}"/>
    <cellStyle name="Moneda 5 2 2 2 3 3 3 3 2" xfId="11506" xr:uid="{145FA54F-DF77-4B4C-91CF-167AEABA1EA3}"/>
    <cellStyle name="Moneda 5 2 2 2 3 3 3 4" xfId="8194" xr:uid="{FB0950A5-8FA6-4D80-809F-4D8C5ECD469A}"/>
    <cellStyle name="Moneda 5 2 2 2 3 3 4" xfId="2122" xr:uid="{7AD50CAF-D0FA-4C1B-B9E7-2D9FB3E148DA}"/>
    <cellStyle name="Moneda 5 2 2 2 3 3 4 2" xfId="5434" xr:uid="{F2295D12-E8BD-480B-BD98-7141058306AE}"/>
    <cellStyle name="Moneda 5 2 2 2 3 3 4 2 2" xfId="12058" xr:uid="{4835F9B6-7048-4AA9-81AC-522DF76F1D57}"/>
    <cellStyle name="Moneda 5 2 2 2 3 3 4 3" xfId="8746" xr:uid="{D2251363-D6B8-42B3-A2E8-E803C2629D9A}"/>
    <cellStyle name="Moneda 5 2 2 2 3 3 5" xfId="3778" xr:uid="{F0F6FD48-CD35-4AE3-ACE7-BD32584A1319}"/>
    <cellStyle name="Moneda 5 2 2 2 3 3 5 2" xfId="10402" xr:uid="{A06E41C0-589B-4AB8-9672-C3548DE4C703}"/>
    <cellStyle name="Moneda 5 2 2 2 3 3 6" xfId="7090" xr:uid="{D34D0A6F-DBF5-475F-A20A-61903B8E7F68}"/>
    <cellStyle name="Moneda 5 2 2 2 3 4" xfId="742" xr:uid="{7CDA75BC-5A82-449D-8453-2DEF821C4349}"/>
    <cellStyle name="Moneda 5 2 2 2 3 4 2" xfId="2398" xr:uid="{6295D327-73BE-4BFD-B1A4-8194BAFE8827}"/>
    <cellStyle name="Moneda 5 2 2 2 3 4 2 2" xfId="5710" xr:uid="{D3D63EE7-1840-4171-B6F9-8BC2D56BB0AF}"/>
    <cellStyle name="Moneda 5 2 2 2 3 4 2 2 2" xfId="12334" xr:uid="{40109027-7413-4050-99A1-2AB65787735D}"/>
    <cellStyle name="Moneda 5 2 2 2 3 4 2 3" xfId="9022" xr:uid="{288CEF2D-9414-4805-B281-FD7016AA7A23}"/>
    <cellStyle name="Moneda 5 2 2 2 3 4 3" xfId="4054" xr:uid="{97CB907D-7585-4394-8578-D9F0F40B7C93}"/>
    <cellStyle name="Moneda 5 2 2 2 3 4 3 2" xfId="10678" xr:uid="{90F3A921-54A0-467D-B2E9-8537FE382858}"/>
    <cellStyle name="Moneda 5 2 2 2 3 4 4" xfId="7366" xr:uid="{0DB7FEE9-443E-4029-A8FA-18986F0680F2}"/>
    <cellStyle name="Moneda 5 2 2 2 3 5" xfId="1294" xr:uid="{42AF7EA0-161A-4114-B7E5-257E3F881A50}"/>
    <cellStyle name="Moneda 5 2 2 2 3 5 2" xfId="2950" xr:uid="{0FCCBDA0-40B2-4D9A-B059-B983693E68D1}"/>
    <cellStyle name="Moneda 5 2 2 2 3 5 2 2" xfId="6262" xr:uid="{4668261E-2B97-41BF-8D2E-0BB6FB102668}"/>
    <cellStyle name="Moneda 5 2 2 2 3 5 2 2 2" xfId="12886" xr:uid="{34448527-718E-48B6-AF8B-136FA2CEB443}"/>
    <cellStyle name="Moneda 5 2 2 2 3 5 2 3" xfId="9574" xr:uid="{C29C70F2-9583-4F28-961C-686C93F5A148}"/>
    <cellStyle name="Moneda 5 2 2 2 3 5 3" xfId="4606" xr:uid="{E48B4584-A4B7-480B-B3D9-2E2908D1EC73}"/>
    <cellStyle name="Moneda 5 2 2 2 3 5 3 2" xfId="11230" xr:uid="{D24EAB3A-99A6-439C-9B9C-0273E165F3C7}"/>
    <cellStyle name="Moneda 5 2 2 2 3 5 4" xfId="7918" xr:uid="{710C7453-4298-4C4D-8E34-0E1DB09BB3A9}"/>
    <cellStyle name="Moneda 5 2 2 2 3 6" xfId="1846" xr:uid="{EFAF43AC-2CD0-4649-ABAB-70818935EB7D}"/>
    <cellStyle name="Moneda 5 2 2 2 3 6 2" xfId="5158" xr:uid="{F3863F2B-002E-47CA-9137-101BDC0AD947}"/>
    <cellStyle name="Moneda 5 2 2 2 3 6 2 2" xfId="11782" xr:uid="{011FDF23-7A54-4A46-BDAB-64E510B06E5E}"/>
    <cellStyle name="Moneda 5 2 2 2 3 6 3" xfId="8470" xr:uid="{79E7096F-FC64-4DD2-8432-C45FF1C94F5D}"/>
    <cellStyle name="Moneda 5 2 2 2 3 7" xfId="3502" xr:uid="{E7D3EA97-9F0C-4F72-8B26-FA4413C4288C}"/>
    <cellStyle name="Moneda 5 2 2 2 3 7 2" xfId="10126" xr:uid="{F977A265-93F5-4A46-8F57-C196B88F1684}"/>
    <cellStyle name="Moneda 5 2 2 2 3 8" xfId="6814" xr:uid="{82790F24-7FA5-4197-B3B6-9E597C7AAAA3}"/>
    <cellStyle name="Moneda 5 2 2 2 4" xfId="259" xr:uid="{C7915E4D-4A0A-485B-8871-FC006F355D1B}"/>
    <cellStyle name="Moneda 5 2 2 2 4 2" xfId="535" xr:uid="{3C01A986-A784-45EA-A290-229C23A25791}"/>
    <cellStyle name="Moneda 5 2 2 2 4 2 2" xfId="1087" xr:uid="{4445612F-0686-4089-9FE5-C7833F2D91E7}"/>
    <cellStyle name="Moneda 5 2 2 2 4 2 2 2" xfId="2743" xr:uid="{9DF967E8-740E-4408-95C2-1093BC8F6DBA}"/>
    <cellStyle name="Moneda 5 2 2 2 4 2 2 2 2" xfId="6055" xr:uid="{D32E31AA-5948-4A83-828A-B1092B6F748A}"/>
    <cellStyle name="Moneda 5 2 2 2 4 2 2 2 2 2" xfId="12679" xr:uid="{7CF1F4D8-C0EB-4602-AA80-0E5A01B6726F}"/>
    <cellStyle name="Moneda 5 2 2 2 4 2 2 2 3" xfId="9367" xr:uid="{1B09662D-3F06-43BF-B808-391400B41C79}"/>
    <cellStyle name="Moneda 5 2 2 2 4 2 2 3" xfId="4399" xr:uid="{E4DF8807-8B36-4A43-9310-161ABBEEBB3E}"/>
    <cellStyle name="Moneda 5 2 2 2 4 2 2 3 2" xfId="11023" xr:uid="{B34821A0-A5D6-4967-A612-A09B6F2EC11C}"/>
    <cellStyle name="Moneda 5 2 2 2 4 2 2 4" xfId="7711" xr:uid="{60D144D2-F1C1-45D9-936F-A9E5165331CF}"/>
    <cellStyle name="Moneda 5 2 2 2 4 2 3" xfId="1639" xr:uid="{D8808A50-E1E2-4522-9F16-E7DE6DEED530}"/>
    <cellStyle name="Moneda 5 2 2 2 4 2 3 2" xfId="3295" xr:uid="{B16D4450-7944-49DA-81DD-F33BDC970E48}"/>
    <cellStyle name="Moneda 5 2 2 2 4 2 3 2 2" xfId="6607" xr:uid="{95D65AAA-7D8E-469A-BCB0-E65C10BBC2FD}"/>
    <cellStyle name="Moneda 5 2 2 2 4 2 3 2 2 2" xfId="13231" xr:uid="{19EAAB99-6FCC-4E1E-847D-6551DAB39FE5}"/>
    <cellStyle name="Moneda 5 2 2 2 4 2 3 2 3" xfId="9919" xr:uid="{E6555539-71A5-44A6-A382-E34F9CDB6227}"/>
    <cellStyle name="Moneda 5 2 2 2 4 2 3 3" xfId="4951" xr:uid="{E1DEB97C-E58A-4CCA-8B59-FE04A2B280CC}"/>
    <cellStyle name="Moneda 5 2 2 2 4 2 3 3 2" xfId="11575" xr:uid="{C703766F-FF2D-4032-BDAA-F332C6876368}"/>
    <cellStyle name="Moneda 5 2 2 2 4 2 3 4" xfId="8263" xr:uid="{7CCBC1F7-003B-4FC9-83A0-079A83AC6D33}"/>
    <cellStyle name="Moneda 5 2 2 2 4 2 4" xfId="2191" xr:uid="{DFD39D63-5C00-4081-B5B5-86D24D62BD84}"/>
    <cellStyle name="Moneda 5 2 2 2 4 2 4 2" xfId="5503" xr:uid="{19ADB760-8533-462E-B22C-0779400827CB}"/>
    <cellStyle name="Moneda 5 2 2 2 4 2 4 2 2" xfId="12127" xr:uid="{96935543-56DD-4AF5-87B6-D820E421523E}"/>
    <cellStyle name="Moneda 5 2 2 2 4 2 4 3" xfId="8815" xr:uid="{03B13025-0CCF-4994-9B81-97F75F586269}"/>
    <cellStyle name="Moneda 5 2 2 2 4 2 5" xfId="3847" xr:uid="{E5AABC8D-E05A-4286-88A7-6E54E20242C3}"/>
    <cellStyle name="Moneda 5 2 2 2 4 2 5 2" xfId="10471" xr:uid="{C141006B-AC74-40AC-871C-099024313509}"/>
    <cellStyle name="Moneda 5 2 2 2 4 2 6" xfId="7159" xr:uid="{E38E5589-9763-40CA-886B-9F62EE072694}"/>
    <cellStyle name="Moneda 5 2 2 2 4 3" xfId="811" xr:uid="{2F65B004-4D0D-43A6-9005-6E6BE87F16D3}"/>
    <cellStyle name="Moneda 5 2 2 2 4 3 2" xfId="2467" xr:uid="{23279126-5D01-4E40-9D27-3E7666628B08}"/>
    <cellStyle name="Moneda 5 2 2 2 4 3 2 2" xfId="5779" xr:uid="{E7C36F28-EC34-48E9-B8F7-0F526E823EFA}"/>
    <cellStyle name="Moneda 5 2 2 2 4 3 2 2 2" xfId="12403" xr:uid="{0BC72801-6EDA-4FA9-9EAD-51407D962AC6}"/>
    <cellStyle name="Moneda 5 2 2 2 4 3 2 3" xfId="9091" xr:uid="{B7AC1E11-3B8A-4563-B4E9-2D4BFC1B04E5}"/>
    <cellStyle name="Moneda 5 2 2 2 4 3 3" xfId="4123" xr:uid="{A147374E-0BC8-4EA3-B2B4-6288523E8DF2}"/>
    <cellStyle name="Moneda 5 2 2 2 4 3 3 2" xfId="10747" xr:uid="{9B76291E-322D-4D81-A6B6-A35307AACD69}"/>
    <cellStyle name="Moneda 5 2 2 2 4 3 4" xfId="7435" xr:uid="{3E19E9B0-B46D-43B5-9FC2-40C5D6B9ABA3}"/>
    <cellStyle name="Moneda 5 2 2 2 4 4" xfId="1363" xr:uid="{FC44CFB1-6A73-4EAD-A91C-5399F96A6F3F}"/>
    <cellStyle name="Moneda 5 2 2 2 4 4 2" xfId="3019" xr:uid="{9A1C21DA-373F-4A3E-B922-8DC14DEE206D}"/>
    <cellStyle name="Moneda 5 2 2 2 4 4 2 2" xfId="6331" xr:uid="{42B316EB-BBC9-413C-B3E1-BB6AD63CCAB3}"/>
    <cellStyle name="Moneda 5 2 2 2 4 4 2 2 2" xfId="12955" xr:uid="{3D0EEAA1-3396-4F3B-A48E-52B67F14ACD5}"/>
    <cellStyle name="Moneda 5 2 2 2 4 4 2 3" xfId="9643" xr:uid="{D8BC1BF6-E8B9-4F81-B4B5-9B49BB4DBFDA}"/>
    <cellStyle name="Moneda 5 2 2 2 4 4 3" xfId="4675" xr:uid="{7CB8F0E3-4092-4DB2-9E4A-4A026E0EF468}"/>
    <cellStyle name="Moneda 5 2 2 2 4 4 3 2" xfId="11299" xr:uid="{FBFC1D62-DEC2-4F10-B279-C4382B949EAF}"/>
    <cellStyle name="Moneda 5 2 2 2 4 4 4" xfId="7987" xr:uid="{317C1E41-C537-4354-A4C0-D74933DB0D11}"/>
    <cellStyle name="Moneda 5 2 2 2 4 5" xfId="1915" xr:uid="{E2E0FB81-A05E-4D82-979D-6FAEA8B86BB1}"/>
    <cellStyle name="Moneda 5 2 2 2 4 5 2" xfId="5227" xr:uid="{0A206E1B-33AA-4700-91B6-6EA6E6B3CF43}"/>
    <cellStyle name="Moneda 5 2 2 2 4 5 2 2" xfId="11851" xr:uid="{01142EBB-D4DB-4A41-B122-B7B7138A4483}"/>
    <cellStyle name="Moneda 5 2 2 2 4 5 3" xfId="8539" xr:uid="{BF5A0F35-13BE-413F-ABC1-C5BFEB93CB25}"/>
    <cellStyle name="Moneda 5 2 2 2 4 6" xfId="3571" xr:uid="{893EE6AB-A719-43F7-A53D-8E8EC2426E5E}"/>
    <cellStyle name="Moneda 5 2 2 2 4 6 2" xfId="10195" xr:uid="{81DBBAE3-84A4-4A43-9F71-D4D4944F4DEA}"/>
    <cellStyle name="Moneda 5 2 2 2 4 7" xfId="6883" xr:uid="{CBE117F8-701B-4D61-A5BC-0210F827DB67}"/>
    <cellStyle name="Moneda 5 2 2 2 5" xfId="397" xr:uid="{83F42E50-9BCE-4E14-AE0E-4E11A0356F33}"/>
    <cellStyle name="Moneda 5 2 2 2 5 2" xfId="949" xr:uid="{68AD9880-FA83-4A2C-942D-79ACFCECA2AD}"/>
    <cellStyle name="Moneda 5 2 2 2 5 2 2" xfId="2605" xr:uid="{1BAE66C1-B389-42A6-A991-3B8AD4D08534}"/>
    <cellStyle name="Moneda 5 2 2 2 5 2 2 2" xfId="5917" xr:uid="{F02FEFBD-CB4E-4658-9307-AAC049BD7822}"/>
    <cellStyle name="Moneda 5 2 2 2 5 2 2 2 2" xfId="12541" xr:uid="{3968B868-058B-4D1E-979F-611AC6FB50AF}"/>
    <cellStyle name="Moneda 5 2 2 2 5 2 2 3" xfId="9229" xr:uid="{E340E730-D1E5-47D1-BA18-19E5C8044D47}"/>
    <cellStyle name="Moneda 5 2 2 2 5 2 3" xfId="4261" xr:uid="{55187DC4-6483-4D97-AAD7-6D34DA4C5E5E}"/>
    <cellStyle name="Moneda 5 2 2 2 5 2 3 2" xfId="10885" xr:uid="{860430FC-B93A-4337-A36D-1717F0E2E5CA}"/>
    <cellStyle name="Moneda 5 2 2 2 5 2 4" xfId="7573" xr:uid="{4A38174F-5300-4085-B0BF-E916B016BF5A}"/>
    <cellStyle name="Moneda 5 2 2 2 5 3" xfId="1501" xr:uid="{4BDA0B83-F74F-4FCE-B34B-E0F9A2407EF5}"/>
    <cellStyle name="Moneda 5 2 2 2 5 3 2" xfId="3157" xr:uid="{48F9E453-EC4D-41FE-8A16-F3A04FFF5C64}"/>
    <cellStyle name="Moneda 5 2 2 2 5 3 2 2" xfId="6469" xr:uid="{F40F72CF-F4CC-49CF-B873-B549065C8D27}"/>
    <cellStyle name="Moneda 5 2 2 2 5 3 2 2 2" xfId="13093" xr:uid="{B7BF8075-6E4B-413A-A74E-C50634F9763E}"/>
    <cellStyle name="Moneda 5 2 2 2 5 3 2 3" xfId="9781" xr:uid="{2D0031BA-822F-46D3-8004-0F30667C7A6A}"/>
    <cellStyle name="Moneda 5 2 2 2 5 3 3" xfId="4813" xr:uid="{A315A7CD-E1AD-4CCB-9CD3-2682A071B385}"/>
    <cellStyle name="Moneda 5 2 2 2 5 3 3 2" xfId="11437" xr:uid="{281232FC-7838-4995-A407-F4FC35A049DF}"/>
    <cellStyle name="Moneda 5 2 2 2 5 3 4" xfId="8125" xr:uid="{113296FB-4EA8-4F61-B804-143C1C4CDAA0}"/>
    <cellStyle name="Moneda 5 2 2 2 5 4" xfId="2053" xr:uid="{8741116B-FF00-4FD0-8197-25859426ED6E}"/>
    <cellStyle name="Moneda 5 2 2 2 5 4 2" xfId="5365" xr:uid="{8ED53895-F1DE-4B61-89A7-BD148EFEEEAD}"/>
    <cellStyle name="Moneda 5 2 2 2 5 4 2 2" xfId="11989" xr:uid="{3CC9DE72-534E-45F4-A493-96893F9B8AA7}"/>
    <cellStyle name="Moneda 5 2 2 2 5 4 3" xfId="8677" xr:uid="{EF2A5A3D-5E13-431A-B213-C132F931D7B7}"/>
    <cellStyle name="Moneda 5 2 2 2 5 5" xfId="3709" xr:uid="{19FB9C7D-A717-4AE1-81F8-89BEEC928B22}"/>
    <cellStyle name="Moneda 5 2 2 2 5 5 2" xfId="10333" xr:uid="{7D799080-803C-48A1-A03F-FC18492632D8}"/>
    <cellStyle name="Moneda 5 2 2 2 5 6" xfId="7021" xr:uid="{265BD1FB-C56B-4F7D-80CE-9A13A166465F}"/>
    <cellStyle name="Moneda 5 2 2 2 6" xfId="673" xr:uid="{24CA1265-403F-4D34-B018-96DAA36E8179}"/>
    <cellStyle name="Moneda 5 2 2 2 6 2" xfId="2329" xr:uid="{B5755F02-12B1-4BE6-A992-E2E0B387D1E0}"/>
    <cellStyle name="Moneda 5 2 2 2 6 2 2" xfId="5641" xr:uid="{B78967EE-E7F8-4075-B774-612431BCD1C8}"/>
    <cellStyle name="Moneda 5 2 2 2 6 2 2 2" xfId="12265" xr:uid="{5000332A-799E-427F-A188-C04CA2A85084}"/>
    <cellStyle name="Moneda 5 2 2 2 6 2 3" xfId="8953" xr:uid="{06BE1D9F-5BF3-4E9B-BEA0-D73B61E050DF}"/>
    <cellStyle name="Moneda 5 2 2 2 6 3" xfId="3985" xr:uid="{9BFC5D64-93A9-42E2-A629-6F6952C23CFD}"/>
    <cellStyle name="Moneda 5 2 2 2 6 3 2" xfId="10609" xr:uid="{72E233DB-5422-4CC7-AE52-61567506C4E4}"/>
    <cellStyle name="Moneda 5 2 2 2 6 4" xfId="7297" xr:uid="{DCD84E61-E50A-4F66-A6EA-6E11DE0BC1CB}"/>
    <cellStyle name="Moneda 5 2 2 2 7" xfId="1225" xr:uid="{6B4A4C05-70EE-4F2F-9986-AD28EA1A13EE}"/>
    <cellStyle name="Moneda 5 2 2 2 7 2" xfId="2881" xr:uid="{CF87017F-A85A-474D-8979-06394FDFD99C}"/>
    <cellStyle name="Moneda 5 2 2 2 7 2 2" xfId="6193" xr:uid="{A032F179-0EAD-4CB8-92C0-1B042D056C16}"/>
    <cellStyle name="Moneda 5 2 2 2 7 2 2 2" xfId="12817" xr:uid="{ECFE7344-8E90-4EFA-AA06-0071C3E3D73C}"/>
    <cellStyle name="Moneda 5 2 2 2 7 2 3" xfId="9505" xr:uid="{084533B6-2D16-4C04-8F9E-60972E4BC4B9}"/>
    <cellStyle name="Moneda 5 2 2 2 7 3" xfId="4537" xr:uid="{42A3F524-DB50-420A-B52E-61366C676B05}"/>
    <cellStyle name="Moneda 5 2 2 2 7 3 2" xfId="11161" xr:uid="{5ABB03E0-EE4B-424C-B3A6-34807789B22A}"/>
    <cellStyle name="Moneda 5 2 2 2 7 4" xfId="7849" xr:uid="{11924332-6C3E-4B91-B1D9-265E0719A736}"/>
    <cellStyle name="Moneda 5 2 2 2 8" xfId="1777" xr:uid="{DDC339F1-1AC2-443D-9E24-136ED364F5D2}"/>
    <cellStyle name="Moneda 5 2 2 2 8 2" xfId="5089" xr:uid="{AABA2970-8B2F-4242-A7CB-2AF3F23610DC}"/>
    <cellStyle name="Moneda 5 2 2 2 8 2 2" xfId="11713" xr:uid="{AA005EC6-6C7F-4B93-804B-0045C542F376}"/>
    <cellStyle name="Moneda 5 2 2 2 8 3" xfId="8401" xr:uid="{34F91476-F4B9-4A9F-8EDF-9DFE32AE5C79}"/>
    <cellStyle name="Moneda 5 2 2 2 9" xfId="3433" xr:uid="{66ECBFA1-0FD3-459F-8213-9056BA0E012B}"/>
    <cellStyle name="Moneda 5 2 2 2 9 2" xfId="10057" xr:uid="{2E692BE5-2AC8-46F2-AC1E-AFD7BB99AC16}"/>
    <cellStyle name="Moneda 5 2 2 3" xfId="139" xr:uid="{A54751C0-633E-41E2-9325-92730CDA5A6F}"/>
    <cellStyle name="Moneda 5 2 2 3 2" xfId="208" xr:uid="{4AD8E47E-3666-4DB6-A71C-84821ADB8C07}"/>
    <cellStyle name="Moneda 5 2 2 3 2 2" xfId="346" xr:uid="{0EA2F282-3ED8-4211-8734-30A17396BAED}"/>
    <cellStyle name="Moneda 5 2 2 3 2 2 2" xfId="622" xr:uid="{FB1195D6-7F32-4D9C-B9F6-8E8B5543140B}"/>
    <cellStyle name="Moneda 5 2 2 3 2 2 2 2" xfId="1174" xr:uid="{3A2EDBCF-C8AD-4716-86AC-AAF8400A0464}"/>
    <cellStyle name="Moneda 5 2 2 3 2 2 2 2 2" xfId="2830" xr:uid="{F543CDE5-C80A-4904-8552-DBEC6214E1A8}"/>
    <cellStyle name="Moneda 5 2 2 3 2 2 2 2 2 2" xfId="6142" xr:uid="{05C7E3AC-E782-4AA3-8B9A-41DEB88A856F}"/>
    <cellStyle name="Moneda 5 2 2 3 2 2 2 2 2 2 2" xfId="12766" xr:uid="{C0EF8DE0-07E7-493F-9B7C-8DEDD01C7E69}"/>
    <cellStyle name="Moneda 5 2 2 3 2 2 2 2 2 3" xfId="9454" xr:uid="{E730DBB5-296E-45AF-9A44-DD40E5536FF7}"/>
    <cellStyle name="Moneda 5 2 2 3 2 2 2 2 3" xfId="4486" xr:uid="{475B7822-59B1-4E2E-ABC3-F6769C415BBB}"/>
    <cellStyle name="Moneda 5 2 2 3 2 2 2 2 3 2" xfId="11110" xr:uid="{85B0F95C-D4AE-485A-B208-635FF39E274B}"/>
    <cellStyle name="Moneda 5 2 2 3 2 2 2 2 4" xfId="7798" xr:uid="{B575DEAE-1868-4C10-A6BD-2C897F4A55DF}"/>
    <cellStyle name="Moneda 5 2 2 3 2 2 2 3" xfId="1726" xr:uid="{5A6CDDE0-DD0A-4065-8EA0-0B43B753E330}"/>
    <cellStyle name="Moneda 5 2 2 3 2 2 2 3 2" xfId="3382" xr:uid="{722D4A4D-B75E-48C6-9590-5E27C4F235F6}"/>
    <cellStyle name="Moneda 5 2 2 3 2 2 2 3 2 2" xfId="6694" xr:uid="{1B144A76-06FF-41B0-B66E-39F49EE6ADD5}"/>
    <cellStyle name="Moneda 5 2 2 3 2 2 2 3 2 2 2" xfId="13318" xr:uid="{4DFB4876-9FB9-4896-90D8-7F97246FE1B2}"/>
    <cellStyle name="Moneda 5 2 2 3 2 2 2 3 2 3" xfId="10006" xr:uid="{8BA9EEC4-469E-4288-B82E-6251AE669346}"/>
    <cellStyle name="Moneda 5 2 2 3 2 2 2 3 3" xfId="5038" xr:uid="{6C1AEBCE-5735-457F-AA4E-C95CF8E4BAD7}"/>
    <cellStyle name="Moneda 5 2 2 3 2 2 2 3 3 2" xfId="11662" xr:uid="{470386CD-0F7B-4554-A86B-0885B92CE074}"/>
    <cellStyle name="Moneda 5 2 2 3 2 2 2 3 4" xfId="8350" xr:uid="{018F9CF8-3702-4307-82ED-9AC1835684C9}"/>
    <cellStyle name="Moneda 5 2 2 3 2 2 2 4" xfId="2278" xr:uid="{8C1355BB-60FD-4B31-B1F7-B66C61979369}"/>
    <cellStyle name="Moneda 5 2 2 3 2 2 2 4 2" xfId="5590" xr:uid="{74F69D45-2B63-486A-9CE9-0C5762F7CC35}"/>
    <cellStyle name="Moneda 5 2 2 3 2 2 2 4 2 2" xfId="12214" xr:uid="{2DA9B3F8-9108-4018-B897-1540DF9F4714}"/>
    <cellStyle name="Moneda 5 2 2 3 2 2 2 4 3" xfId="8902" xr:uid="{8489305E-7663-474C-A5D7-43D03C247E05}"/>
    <cellStyle name="Moneda 5 2 2 3 2 2 2 5" xfId="3934" xr:uid="{F730E05C-4098-413E-984C-5FF8D92A0E28}"/>
    <cellStyle name="Moneda 5 2 2 3 2 2 2 5 2" xfId="10558" xr:uid="{18E208F6-9573-466D-B743-60CF64C3C099}"/>
    <cellStyle name="Moneda 5 2 2 3 2 2 2 6" xfId="7246" xr:uid="{8E375D00-AAA4-4958-8AA4-C7A9C9371C95}"/>
    <cellStyle name="Moneda 5 2 2 3 2 2 3" xfId="898" xr:uid="{CF0716B6-4F7A-480F-8E7E-07866EADE042}"/>
    <cellStyle name="Moneda 5 2 2 3 2 2 3 2" xfId="2554" xr:uid="{440503D7-B6C5-4D22-B5E7-9CE7D23DFCA2}"/>
    <cellStyle name="Moneda 5 2 2 3 2 2 3 2 2" xfId="5866" xr:uid="{5AB1F12F-B9B0-42F7-9908-812FB28A4C90}"/>
    <cellStyle name="Moneda 5 2 2 3 2 2 3 2 2 2" xfId="12490" xr:uid="{C5F42457-03B4-4CA3-B844-BB4CCBCBCE06}"/>
    <cellStyle name="Moneda 5 2 2 3 2 2 3 2 3" xfId="9178" xr:uid="{E46D4112-F52C-4BC6-B80A-7F48ABB6A356}"/>
    <cellStyle name="Moneda 5 2 2 3 2 2 3 3" xfId="4210" xr:uid="{5CAC54B1-167B-4EAF-A38C-7619EA0E6EC1}"/>
    <cellStyle name="Moneda 5 2 2 3 2 2 3 3 2" xfId="10834" xr:uid="{82F95F23-5787-42E0-9014-E0FCC7C9EFB2}"/>
    <cellStyle name="Moneda 5 2 2 3 2 2 3 4" xfId="7522" xr:uid="{D82E3116-1F95-4409-A330-615F602B420E}"/>
    <cellStyle name="Moneda 5 2 2 3 2 2 4" xfId="1450" xr:uid="{44D05BC0-DCA6-4B52-A7D9-0B03EB8E6107}"/>
    <cellStyle name="Moneda 5 2 2 3 2 2 4 2" xfId="3106" xr:uid="{ED0271B3-B6F9-448D-894F-F0AF188D0AA1}"/>
    <cellStyle name="Moneda 5 2 2 3 2 2 4 2 2" xfId="6418" xr:uid="{BCB8FFEC-A9FF-401F-99F5-E7FD7A57AA1E}"/>
    <cellStyle name="Moneda 5 2 2 3 2 2 4 2 2 2" xfId="13042" xr:uid="{6BBBC201-880C-4B8D-B4A7-2432292482D3}"/>
    <cellStyle name="Moneda 5 2 2 3 2 2 4 2 3" xfId="9730" xr:uid="{B5999698-D8BC-4068-AE4B-55BE84B18986}"/>
    <cellStyle name="Moneda 5 2 2 3 2 2 4 3" xfId="4762" xr:uid="{682DEA2C-251A-4378-8122-E9AC36C67397}"/>
    <cellStyle name="Moneda 5 2 2 3 2 2 4 3 2" xfId="11386" xr:uid="{3B35D471-4C2B-4CD8-B041-2F432B5F2A1B}"/>
    <cellStyle name="Moneda 5 2 2 3 2 2 4 4" xfId="8074" xr:uid="{E72AA790-8CAB-4A9E-9F50-7A0555A468E9}"/>
    <cellStyle name="Moneda 5 2 2 3 2 2 5" xfId="2002" xr:uid="{B3A1459B-8503-424C-8B98-B017F174D796}"/>
    <cellStyle name="Moneda 5 2 2 3 2 2 5 2" xfId="5314" xr:uid="{B813854E-6699-4F3F-9524-C46933C18056}"/>
    <cellStyle name="Moneda 5 2 2 3 2 2 5 2 2" xfId="11938" xr:uid="{FE800110-634C-4A46-8A15-DD7187D94987}"/>
    <cellStyle name="Moneda 5 2 2 3 2 2 5 3" xfId="8626" xr:uid="{2E1B287A-6A83-49DF-9C40-67567E2A978C}"/>
    <cellStyle name="Moneda 5 2 2 3 2 2 6" xfId="3658" xr:uid="{DB0B8FD0-4BB2-4082-85BA-9FF48F7F6272}"/>
    <cellStyle name="Moneda 5 2 2 3 2 2 6 2" xfId="10282" xr:uid="{B4E504C8-647B-4A4B-8DCA-8ED9A3E12E1B}"/>
    <cellStyle name="Moneda 5 2 2 3 2 2 7" xfId="6970" xr:uid="{4C4050FE-B358-4851-8B11-BB6B8F45D4F7}"/>
    <cellStyle name="Moneda 5 2 2 3 2 3" xfId="484" xr:uid="{32B227E8-7DCC-4F1B-809C-6A29B928349E}"/>
    <cellStyle name="Moneda 5 2 2 3 2 3 2" xfId="1036" xr:uid="{B4149EEB-7622-4C04-8BF6-0B987ED1CF5B}"/>
    <cellStyle name="Moneda 5 2 2 3 2 3 2 2" xfId="2692" xr:uid="{A11F6487-3BDD-48F2-A047-E856F370805D}"/>
    <cellStyle name="Moneda 5 2 2 3 2 3 2 2 2" xfId="6004" xr:uid="{BB229748-31AF-4440-8D22-C96AACB62E98}"/>
    <cellStyle name="Moneda 5 2 2 3 2 3 2 2 2 2" xfId="12628" xr:uid="{3C070290-9A79-47CE-8B62-A8FD6BFDC7F5}"/>
    <cellStyle name="Moneda 5 2 2 3 2 3 2 2 3" xfId="9316" xr:uid="{6BF2B5F8-0A3C-4216-B48A-D58153E5DBEF}"/>
    <cellStyle name="Moneda 5 2 2 3 2 3 2 3" xfId="4348" xr:uid="{4BDB5A49-3BF8-4288-9634-72AE8B63CDFD}"/>
    <cellStyle name="Moneda 5 2 2 3 2 3 2 3 2" xfId="10972" xr:uid="{C661FEA6-D75F-4DB2-8B55-B40CB73B4EA2}"/>
    <cellStyle name="Moneda 5 2 2 3 2 3 2 4" xfId="7660" xr:uid="{E38D3E8A-4057-4469-9439-0A79EEA4AD03}"/>
    <cellStyle name="Moneda 5 2 2 3 2 3 3" xfId="1588" xr:uid="{FB27A2F7-8744-4098-A527-F07DDF994163}"/>
    <cellStyle name="Moneda 5 2 2 3 2 3 3 2" xfId="3244" xr:uid="{D096F2A9-28CC-4C78-B97F-262690E93E5C}"/>
    <cellStyle name="Moneda 5 2 2 3 2 3 3 2 2" xfId="6556" xr:uid="{AB542002-72C0-4B40-AC68-21B7C059F556}"/>
    <cellStyle name="Moneda 5 2 2 3 2 3 3 2 2 2" xfId="13180" xr:uid="{7F70C7DB-821B-4693-A70B-5606E62C689F}"/>
    <cellStyle name="Moneda 5 2 2 3 2 3 3 2 3" xfId="9868" xr:uid="{1205F638-0E28-46D4-A74F-D334340AB812}"/>
    <cellStyle name="Moneda 5 2 2 3 2 3 3 3" xfId="4900" xr:uid="{AF48D763-2901-424C-94EC-7BECB9EF4396}"/>
    <cellStyle name="Moneda 5 2 2 3 2 3 3 3 2" xfId="11524" xr:uid="{18CD99F4-DAA6-4B2B-BFC9-86749D0D4D83}"/>
    <cellStyle name="Moneda 5 2 2 3 2 3 3 4" xfId="8212" xr:uid="{D5B9FDDB-26DD-45B0-8A3A-F47D5ED8C65A}"/>
    <cellStyle name="Moneda 5 2 2 3 2 3 4" xfId="2140" xr:uid="{01B9B70F-AA8F-4B33-A16B-E2E8B4AAE435}"/>
    <cellStyle name="Moneda 5 2 2 3 2 3 4 2" xfId="5452" xr:uid="{8566A151-CD57-4249-BFCD-CA3BB0B7026F}"/>
    <cellStyle name="Moneda 5 2 2 3 2 3 4 2 2" xfId="12076" xr:uid="{880F4ACC-314C-44C3-9801-A236159E7576}"/>
    <cellStyle name="Moneda 5 2 2 3 2 3 4 3" xfId="8764" xr:uid="{7B42092D-35C0-4B71-BA33-D78C295C74ED}"/>
    <cellStyle name="Moneda 5 2 2 3 2 3 5" xfId="3796" xr:uid="{3D37BE0C-9372-4F9F-A4AA-EFE6B685C053}"/>
    <cellStyle name="Moneda 5 2 2 3 2 3 5 2" xfId="10420" xr:uid="{62C20322-B981-46E0-AABA-1F0CEF8DFA84}"/>
    <cellStyle name="Moneda 5 2 2 3 2 3 6" xfId="7108" xr:uid="{B203B9FC-E21D-434C-AAC9-91ED01476DB4}"/>
    <cellStyle name="Moneda 5 2 2 3 2 4" xfId="760" xr:uid="{C5BD21D6-841C-4CDA-99C1-305CC5D0A2B2}"/>
    <cellStyle name="Moneda 5 2 2 3 2 4 2" xfId="2416" xr:uid="{098219DF-701E-491B-9C0D-0F25740ED2BF}"/>
    <cellStyle name="Moneda 5 2 2 3 2 4 2 2" xfId="5728" xr:uid="{8C101601-1B05-4C40-8CE6-F6BACADD445D}"/>
    <cellStyle name="Moneda 5 2 2 3 2 4 2 2 2" xfId="12352" xr:uid="{B189C4F1-1DAF-47AD-9D88-941D612C76AD}"/>
    <cellStyle name="Moneda 5 2 2 3 2 4 2 3" xfId="9040" xr:uid="{94564298-F1F7-4D13-989A-FD3F8E3C9F21}"/>
    <cellStyle name="Moneda 5 2 2 3 2 4 3" xfId="4072" xr:uid="{1958E98F-6EFA-4538-837B-49C5C651514C}"/>
    <cellStyle name="Moneda 5 2 2 3 2 4 3 2" xfId="10696" xr:uid="{9C08CC5A-0118-4BAA-BF62-908847A611A9}"/>
    <cellStyle name="Moneda 5 2 2 3 2 4 4" xfId="7384" xr:uid="{76FC0D4C-4D85-49CD-8353-A8B68BEC77C5}"/>
    <cellStyle name="Moneda 5 2 2 3 2 5" xfId="1312" xr:uid="{376C0122-C668-479E-86E7-AD991ECF4754}"/>
    <cellStyle name="Moneda 5 2 2 3 2 5 2" xfId="2968" xr:uid="{AEE3670D-AD1F-42B4-8BA9-2CF6EDAC7A01}"/>
    <cellStyle name="Moneda 5 2 2 3 2 5 2 2" xfId="6280" xr:uid="{C3B33C14-8551-43C5-A5E8-B42A2A60B32F}"/>
    <cellStyle name="Moneda 5 2 2 3 2 5 2 2 2" xfId="12904" xr:uid="{A6020499-6B51-4F57-9BD9-0F29A86037A2}"/>
    <cellStyle name="Moneda 5 2 2 3 2 5 2 3" xfId="9592" xr:uid="{3140346E-C0B1-4256-AF68-E0AAAFFA147C}"/>
    <cellStyle name="Moneda 5 2 2 3 2 5 3" xfId="4624" xr:uid="{8166E199-10B7-4743-9179-8EFD54653BA7}"/>
    <cellStyle name="Moneda 5 2 2 3 2 5 3 2" xfId="11248" xr:uid="{E876BAFF-3AFA-41EC-B0CA-C34EA02B2C95}"/>
    <cellStyle name="Moneda 5 2 2 3 2 5 4" xfId="7936" xr:uid="{899A346B-D14B-48CC-BA44-DF8CFCAB6768}"/>
    <cellStyle name="Moneda 5 2 2 3 2 6" xfId="1864" xr:uid="{220AEC79-714B-422B-B10F-23530CEF1412}"/>
    <cellStyle name="Moneda 5 2 2 3 2 6 2" xfId="5176" xr:uid="{99D437F7-B4E1-4D8A-9838-75F6167C384A}"/>
    <cellStyle name="Moneda 5 2 2 3 2 6 2 2" xfId="11800" xr:uid="{B8E19C18-F381-4122-9005-7A37C7E1D6FC}"/>
    <cellStyle name="Moneda 5 2 2 3 2 6 3" xfId="8488" xr:uid="{253E6D77-4214-4368-BDE8-637165373DF0}"/>
    <cellStyle name="Moneda 5 2 2 3 2 7" xfId="3520" xr:uid="{281C8496-FE61-44CD-A5B9-93A2A4072732}"/>
    <cellStyle name="Moneda 5 2 2 3 2 7 2" xfId="10144" xr:uid="{6821F4D8-8C74-4DA5-834C-E534953412ED}"/>
    <cellStyle name="Moneda 5 2 2 3 2 8" xfId="6832" xr:uid="{854F02D4-0A3E-4CFD-9035-3442C172577D}"/>
    <cellStyle name="Moneda 5 2 2 3 3" xfId="277" xr:uid="{5FA63599-ACE5-4B40-BB97-55AA4619605F}"/>
    <cellStyle name="Moneda 5 2 2 3 3 2" xfId="553" xr:uid="{7FFCEA42-38E5-497C-9A93-4033262D3DBC}"/>
    <cellStyle name="Moneda 5 2 2 3 3 2 2" xfId="1105" xr:uid="{F5C58681-6E6F-40C0-BA63-73D0531AB848}"/>
    <cellStyle name="Moneda 5 2 2 3 3 2 2 2" xfId="2761" xr:uid="{F78D8AAE-139A-4169-98C1-69FDAD22ACC6}"/>
    <cellStyle name="Moneda 5 2 2 3 3 2 2 2 2" xfId="6073" xr:uid="{46AE8982-319D-495A-88D2-2CA9BF806878}"/>
    <cellStyle name="Moneda 5 2 2 3 3 2 2 2 2 2" xfId="12697" xr:uid="{30865463-DC88-4D17-9D75-38C6D8184AB7}"/>
    <cellStyle name="Moneda 5 2 2 3 3 2 2 2 3" xfId="9385" xr:uid="{FF0C53BD-CC32-4344-AE12-254187120D72}"/>
    <cellStyle name="Moneda 5 2 2 3 3 2 2 3" xfId="4417" xr:uid="{8AB82F98-9AF6-4710-8BBB-F63B6B1BE32B}"/>
    <cellStyle name="Moneda 5 2 2 3 3 2 2 3 2" xfId="11041" xr:uid="{F4FF8F84-2395-4F4D-8B45-F99283A25CAE}"/>
    <cellStyle name="Moneda 5 2 2 3 3 2 2 4" xfId="7729" xr:uid="{018A4B21-25E3-4FAF-AA40-91706640CE64}"/>
    <cellStyle name="Moneda 5 2 2 3 3 2 3" xfId="1657" xr:uid="{5BC7CF11-9BF5-459D-8271-A7743FCF3F74}"/>
    <cellStyle name="Moneda 5 2 2 3 3 2 3 2" xfId="3313" xr:uid="{1DA50208-6DD4-431C-BD28-4F17B03B517F}"/>
    <cellStyle name="Moneda 5 2 2 3 3 2 3 2 2" xfId="6625" xr:uid="{5ADE850D-D280-469D-B716-F675CBE5FB24}"/>
    <cellStyle name="Moneda 5 2 2 3 3 2 3 2 2 2" xfId="13249" xr:uid="{48F5AD16-7CFD-4F14-8A3D-789CAEB224D4}"/>
    <cellStyle name="Moneda 5 2 2 3 3 2 3 2 3" xfId="9937" xr:uid="{CECECBD8-40F5-44FF-BFB3-A9D1906E6F7F}"/>
    <cellStyle name="Moneda 5 2 2 3 3 2 3 3" xfId="4969" xr:uid="{3350BCD5-187E-4AE4-B90C-DC73F81EE208}"/>
    <cellStyle name="Moneda 5 2 2 3 3 2 3 3 2" xfId="11593" xr:uid="{D5DB6468-33A9-4144-A5F2-9EB97B4D4D60}"/>
    <cellStyle name="Moneda 5 2 2 3 3 2 3 4" xfId="8281" xr:uid="{8D58C143-6800-49CF-A3C0-6EA7420FEBB0}"/>
    <cellStyle name="Moneda 5 2 2 3 3 2 4" xfId="2209" xr:uid="{5C7993B3-C8FA-446C-9F86-E1BAC9C1BD6C}"/>
    <cellStyle name="Moneda 5 2 2 3 3 2 4 2" xfId="5521" xr:uid="{BBC5ABA1-36C4-487B-8466-81CE0B11C0BB}"/>
    <cellStyle name="Moneda 5 2 2 3 3 2 4 2 2" xfId="12145" xr:uid="{208A9EB6-E1E9-4346-9CFE-C8D7A607E238}"/>
    <cellStyle name="Moneda 5 2 2 3 3 2 4 3" xfId="8833" xr:uid="{E1CF09BE-D2C5-456D-B416-A35BBE7F352E}"/>
    <cellStyle name="Moneda 5 2 2 3 3 2 5" xfId="3865" xr:uid="{1A7F56C7-4367-48E2-8C27-C8599BE6E6EC}"/>
    <cellStyle name="Moneda 5 2 2 3 3 2 5 2" xfId="10489" xr:uid="{794463D6-7EB4-414E-B617-31A27ECF5151}"/>
    <cellStyle name="Moneda 5 2 2 3 3 2 6" xfId="7177" xr:uid="{D940DAC0-134A-4AF2-90C9-F92454F5C760}"/>
    <cellStyle name="Moneda 5 2 2 3 3 3" xfId="829" xr:uid="{C9C34F29-A8C2-40BA-9745-C887EBFFABDA}"/>
    <cellStyle name="Moneda 5 2 2 3 3 3 2" xfId="2485" xr:uid="{CF8266E9-2A26-4F22-9CB2-D49882CCCE3F}"/>
    <cellStyle name="Moneda 5 2 2 3 3 3 2 2" xfId="5797" xr:uid="{66C92FE1-9CD9-4C70-8639-8232B7FC77BC}"/>
    <cellStyle name="Moneda 5 2 2 3 3 3 2 2 2" xfId="12421" xr:uid="{278DC297-641B-41B6-982F-AACFADD70773}"/>
    <cellStyle name="Moneda 5 2 2 3 3 3 2 3" xfId="9109" xr:uid="{799C47EA-974E-4948-AD73-5B2BA8677B79}"/>
    <cellStyle name="Moneda 5 2 2 3 3 3 3" xfId="4141" xr:uid="{66C8192E-F5F9-4531-8D0A-7B3F889CD5A6}"/>
    <cellStyle name="Moneda 5 2 2 3 3 3 3 2" xfId="10765" xr:uid="{308A68AC-B463-4052-B89E-902EAAF3BAF4}"/>
    <cellStyle name="Moneda 5 2 2 3 3 3 4" xfId="7453" xr:uid="{210E655E-906D-4A34-BF81-84929EE2198C}"/>
    <cellStyle name="Moneda 5 2 2 3 3 4" xfId="1381" xr:uid="{D75A064D-16A4-4633-9AAB-936A5DAC0D76}"/>
    <cellStyle name="Moneda 5 2 2 3 3 4 2" xfId="3037" xr:uid="{F23749F7-EC57-4480-AF17-6F8491BABC96}"/>
    <cellStyle name="Moneda 5 2 2 3 3 4 2 2" xfId="6349" xr:uid="{6FA0999A-97C7-4F16-AB92-A67EA4ADD8DE}"/>
    <cellStyle name="Moneda 5 2 2 3 3 4 2 2 2" xfId="12973" xr:uid="{2C96EC42-2597-4EF0-A57A-2AC6B4680343}"/>
    <cellStyle name="Moneda 5 2 2 3 3 4 2 3" xfId="9661" xr:uid="{BF487B64-0DF1-4AC9-8B9A-35ECA57DDB64}"/>
    <cellStyle name="Moneda 5 2 2 3 3 4 3" xfId="4693" xr:uid="{0176E2FE-769A-48FE-89E8-0D5339C9309E}"/>
    <cellStyle name="Moneda 5 2 2 3 3 4 3 2" xfId="11317" xr:uid="{6F3B7B94-2D46-455A-BCA3-C7888F02D09A}"/>
    <cellStyle name="Moneda 5 2 2 3 3 4 4" xfId="8005" xr:uid="{95FC738D-78AD-4FDA-88A6-5EEC7D6BDBB2}"/>
    <cellStyle name="Moneda 5 2 2 3 3 5" xfId="1933" xr:uid="{40E39CA7-2602-490A-AA57-C8C8B7034103}"/>
    <cellStyle name="Moneda 5 2 2 3 3 5 2" xfId="5245" xr:uid="{989FC919-45B3-40AE-811D-4C770947C9FF}"/>
    <cellStyle name="Moneda 5 2 2 3 3 5 2 2" xfId="11869" xr:uid="{FE481DA4-BB65-4612-88CB-9A663D0430FB}"/>
    <cellStyle name="Moneda 5 2 2 3 3 5 3" xfId="8557" xr:uid="{BB1775C0-9E41-448F-A643-EE717A1DEE56}"/>
    <cellStyle name="Moneda 5 2 2 3 3 6" xfId="3589" xr:uid="{1842F7C3-BC68-4DDD-9FA9-00B8CF9357A8}"/>
    <cellStyle name="Moneda 5 2 2 3 3 6 2" xfId="10213" xr:uid="{65C30DDD-7BE6-4448-B53F-D2097E19AC1D}"/>
    <cellStyle name="Moneda 5 2 2 3 3 7" xfId="6901" xr:uid="{8153808D-E582-42C3-9484-279196998242}"/>
    <cellStyle name="Moneda 5 2 2 3 4" xfId="415" xr:uid="{25B6FC70-B0BF-4CE7-BCB7-D1396A7545C1}"/>
    <cellStyle name="Moneda 5 2 2 3 4 2" xfId="967" xr:uid="{976B150A-25E2-4B3F-9465-BC7D8B52A80D}"/>
    <cellStyle name="Moneda 5 2 2 3 4 2 2" xfId="2623" xr:uid="{4B898BA0-A688-45EA-8E8D-76983C2BBD62}"/>
    <cellStyle name="Moneda 5 2 2 3 4 2 2 2" xfId="5935" xr:uid="{143FF916-35D4-4C7F-B2AD-600C7E6F3215}"/>
    <cellStyle name="Moneda 5 2 2 3 4 2 2 2 2" xfId="12559" xr:uid="{BBCB844F-19F0-46E0-BE3C-797FE7F06A94}"/>
    <cellStyle name="Moneda 5 2 2 3 4 2 2 3" xfId="9247" xr:uid="{B84BF32E-6C16-4C66-9DE9-3B8E5D172E39}"/>
    <cellStyle name="Moneda 5 2 2 3 4 2 3" xfId="4279" xr:uid="{5C228B6C-5D3F-473F-91F0-A2196F939A2C}"/>
    <cellStyle name="Moneda 5 2 2 3 4 2 3 2" xfId="10903" xr:uid="{D2522477-5A1C-41EB-80A1-A21759800AD5}"/>
    <cellStyle name="Moneda 5 2 2 3 4 2 4" xfId="7591" xr:uid="{0D045F27-652C-409A-A747-B3FBE8019006}"/>
    <cellStyle name="Moneda 5 2 2 3 4 3" xfId="1519" xr:uid="{7EAC958F-889D-4D1D-B81B-E0A0E109C87D}"/>
    <cellStyle name="Moneda 5 2 2 3 4 3 2" xfId="3175" xr:uid="{81CFF6E8-FE14-4E87-B760-4D63F88322EF}"/>
    <cellStyle name="Moneda 5 2 2 3 4 3 2 2" xfId="6487" xr:uid="{0DF32336-B568-424E-853E-EE5E5A363C45}"/>
    <cellStyle name="Moneda 5 2 2 3 4 3 2 2 2" xfId="13111" xr:uid="{41523C4D-CF5E-4CD0-91D3-B8B906DDB794}"/>
    <cellStyle name="Moneda 5 2 2 3 4 3 2 3" xfId="9799" xr:uid="{DFA2636C-954B-4CD2-81E7-11F1E1933EC0}"/>
    <cellStyle name="Moneda 5 2 2 3 4 3 3" xfId="4831" xr:uid="{C8B4052C-23E2-4BD2-AC42-2DE845665878}"/>
    <cellStyle name="Moneda 5 2 2 3 4 3 3 2" xfId="11455" xr:uid="{B7998ADF-F3FA-49EF-97BC-A9132518F1C9}"/>
    <cellStyle name="Moneda 5 2 2 3 4 3 4" xfId="8143" xr:uid="{1D443B06-F0AC-4F4E-A4C9-95132A7E559E}"/>
    <cellStyle name="Moneda 5 2 2 3 4 4" xfId="2071" xr:uid="{50850A83-D41F-4654-A806-86B26D3765CA}"/>
    <cellStyle name="Moneda 5 2 2 3 4 4 2" xfId="5383" xr:uid="{F4F4DA06-9FC3-414F-9608-6340E6057D80}"/>
    <cellStyle name="Moneda 5 2 2 3 4 4 2 2" xfId="12007" xr:uid="{D8F6343F-5F50-4816-B645-DE0DF58C67DB}"/>
    <cellStyle name="Moneda 5 2 2 3 4 4 3" xfId="8695" xr:uid="{12086397-D637-4589-B0B2-E204C9124A4E}"/>
    <cellStyle name="Moneda 5 2 2 3 4 5" xfId="3727" xr:uid="{078D7098-4B32-44DE-A210-610FB4B5E431}"/>
    <cellStyle name="Moneda 5 2 2 3 4 5 2" xfId="10351" xr:uid="{7EF22C99-2E05-4CBC-9E96-621F0989B5EA}"/>
    <cellStyle name="Moneda 5 2 2 3 4 6" xfId="7039" xr:uid="{09251188-5658-4B57-AA3D-93EAF8452A9C}"/>
    <cellStyle name="Moneda 5 2 2 3 5" xfId="691" xr:uid="{FAE11326-4B13-4ED8-BAA9-98CB4827CC48}"/>
    <cellStyle name="Moneda 5 2 2 3 5 2" xfId="2347" xr:uid="{1F55136A-BA6A-4DCF-AAD1-A0D6DD43DE90}"/>
    <cellStyle name="Moneda 5 2 2 3 5 2 2" xfId="5659" xr:uid="{98ED0F76-D67A-4772-8CAA-FFD6D9ACEE62}"/>
    <cellStyle name="Moneda 5 2 2 3 5 2 2 2" xfId="12283" xr:uid="{00F37447-CC50-40F0-AB98-7ED676A02120}"/>
    <cellStyle name="Moneda 5 2 2 3 5 2 3" xfId="8971" xr:uid="{93EFF52C-BB7A-44C4-8D76-A9704A4458D3}"/>
    <cellStyle name="Moneda 5 2 2 3 5 3" xfId="4003" xr:uid="{0E6F7297-3C26-47BF-ADE1-C2DF6FF455AE}"/>
    <cellStyle name="Moneda 5 2 2 3 5 3 2" xfId="10627" xr:uid="{D42C9000-2227-4210-AD64-489C259BA12C}"/>
    <cellStyle name="Moneda 5 2 2 3 5 4" xfId="7315" xr:uid="{5EF45556-ABD6-4579-97DB-245E51E1339A}"/>
    <cellStyle name="Moneda 5 2 2 3 6" xfId="1243" xr:uid="{F45B31D0-49C8-4E9D-ADEF-B732A2560B34}"/>
    <cellStyle name="Moneda 5 2 2 3 6 2" xfId="2899" xr:uid="{62681C3F-4BB2-498E-9A05-343527DD43D6}"/>
    <cellStyle name="Moneda 5 2 2 3 6 2 2" xfId="6211" xr:uid="{2F7CA2A6-62F8-42F0-A3F9-9AC20520BD18}"/>
    <cellStyle name="Moneda 5 2 2 3 6 2 2 2" xfId="12835" xr:uid="{A7117A78-A60C-49AD-85BB-744698FDFA2D}"/>
    <cellStyle name="Moneda 5 2 2 3 6 2 3" xfId="9523" xr:uid="{D735ACB7-B1AD-43C0-8187-04A89F56BDD6}"/>
    <cellStyle name="Moneda 5 2 2 3 6 3" xfId="4555" xr:uid="{FFCB4A7E-381A-4B65-9D7D-DE096F443103}"/>
    <cellStyle name="Moneda 5 2 2 3 6 3 2" xfId="11179" xr:uid="{7A471AC3-E39F-44A3-89B0-C38449FB45A4}"/>
    <cellStyle name="Moneda 5 2 2 3 6 4" xfId="7867" xr:uid="{C2FD26C9-971B-4C56-8945-E8F1A2BB9D8A}"/>
    <cellStyle name="Moneda 5 2 2 3 7" xfId="1795" xr:uid="{199889E5-E586-4638-9BEF-8C884310319A}"/>
    <cellStyle name="Moneda 5 2 2 3 7 2" xfId="5107" xr:uid="{6CE51E8A-18EF-4C54-8B29-CCDE9B29F4D0}"/>
    <cellStyle name="Moneda 5 2 2 3 7 2 2" xfId="11731" xr:uid="{F5B88349-2B42-4747-AFAB-60F502A58296}"/>
    <cellStyle name="Moneda 5 2 2 3 7 3" xfId="8419" xr:uid="{3B9815D0-9DAD-45D7-B299-5E3F13ED5D42}"/>
    <cellStyle name="Moneda 5 2 2 3 8" xfId="3451" xr:uid="{F52C4695-B1BF-497A-8578-C55D6A91F30A}"/>
    <cellStyle name="Moneda 5 2 2 3 8 2" xfId="10075" xr:uid="{2925CB3A-3275-41C8-B73B-E4E325B58DCC}"/>
    <cellStyle name="Moneda 5 2 2 3 9" xfId="6763" xr:uid="{117EF072-F1FD-4CC3-A4D4-E5B911256D50}"/>
    <cellStyle name="Moneda 5 2 2 4" xfId="174" xr:uid="{7DCA0999-7785-4163-B039-D6F1FEBA2E1E}"/>
    <cellStyle name="Moneda 5 2 2 4 2" xfId="312" xr:uid="{C6C4A32D-DBFC-4CDD-BF98-F611873F700D}"/>
    <cellStyle name="Moneda 5 2 2 4 2 2" xfId="588" xr:uid="{CDC15148-50F6-48D9-A489-FE9BE0C25DC6}"/>
    <cellStyle name="Moneda 5 2 2 4 2 2 2" xfId="1140" xr:uid="{B1A3A36C-E1F2-4099-8EB6-B30885AC52E5}"/>
    <cellStyle name="Moneda 5 2 2 4 2 2 2 2" xfId="2796" xr:uid="{2D0CB223-9BDC-4215-B73B-9B876EEE12F1}"/>
    <cellStyle name="Moneda 5 2 2 4 2 2 2 2 2" xfId="6108" xr:uid="{F2CB39E4-B9C1-4B6B-B264-FDE676700E34}"/>
    <cellStyle name="Moneda 5 2 2 4 2 2 2 2 2 2" xfId="12732" xr:uid="{FCC6004F-5B13-40D8-9B28-9A76D1DE3CE2}"/>
    <cellStyle name="Moneda 5 2 2 4 2 2 2 2 3" xfId="9420" xr:uid="{17C9A3A6-E6E6-45FD-957A-F1C8B015841D}"/>
    <cellStyle name="Moneda 5 2 2 4 2 2 2 3" xfId="4452" xr:uid="{E8242646-BA60-4BE5-9562-CDB20297F1D4}"/>
    <cellStyle name="Moneda 5 2 2 4 2 2 2 3 2" xfId="11076" xr:uid="{192C3265-698F-4655-A11F-37751215F105}"/>
    <cellStyle name="Moneda 5 2 2 4 2 2 2 4" xfId="7764" xr:uid="{9D1A4D6A-CE3D-420F-BD24-48AE1B581837}"/>
    <cellStyle name="Moneda 5 2 2 4 2 2 3" xfId="1692" xr:uid="{3CFDB58E-5457-4F9A-ADBB-8B8FA3898F91}"/>
    <cellStyle name="Moneda 5 2 2 4 2 2 3 2" xfId="3348" xr:uid="{BBA0B5DF-9FBD-4BAD-974D-C8F089F30B9A}"/>
    <cellStyle name="Moneda 5 2 2 4 2 2 3 2 2" xfId="6660" xr:uid="{C0E6069A-9F15-4217-8156-E7FD2F256753}"/>
    <cellStyle name="Moneda 5 2 2 4 2 2 3 2 2 2" xfId="13284" xr:uid="{18487DA7-21A7-411D-B595-4F2C527DBCC7}"/>
    <cellStyle name="Moneda 5 2 2 4 2 2 3 2 3" xfId="9972" xr:uid="{33215C54-2D0A-4801-B6E7-5CE8EEAD8F88}"/>
    <cellStyle name="Moneda 5 2 2 4 2 2 3 3" xfId="5004" xr:uid="{1B3C19FB-4F79-4D9C-956A-9B4823296E6B}"/>
    <cellStyle name="Moneda 5 2 2 4 2 2 3 3 2" xfId="11628" xr:uid="{8569421A-A577-4209-93E6-7A8F1F116ED3}"/>
    <cellStyle name="Moneda 5 2 2 4 2 2 3 4" xfId="8316" xr:uid="{08C48E15-AC73-4378-80EA-3F1A41DBF3E3}"/>
    <cellStyle name="Moneda 5 2 2 4 2 2 4" xfId="2244" xr:uid="{47216846-B3DB-4238-A12D-339022343DF3}"/>
    <cellStyle name="Moneda 5 2 2 4 2 2 4 2" xfId="5556" xr:uid="{88AEDA4A-F5A2-4C3F-BA1A-3B514B70F137}"/>
    <cellStyle name="Moneda 5 2 2 4 2 2 4 2 2" xfId="12180" xr:uid="{FB12C5D1-5857-4F84-A9F5-797260CD9FC6}"/>
    <cellStyle name="Moneda 5 2 2 4 2 2 4 3" xfId="8868" xr:uid="{62523318-E951-449A-886A-D30C1ACC1A64}"/>
    <cellStyle name="Moneda 5 2 2 4 2 2 5" xfId="3900" xr:uid="{F35DA8AB-4EBB-4800-AFB7-AD0624C809DF}"/>
    <cellStyle name="Moneda 5 2 2 4 2 2 5 2" xfId="10524" xr:uid="{1A4577A3-B812-4506-B934-0AC42F7771E2}"/>
    <cellStyle name="Moneda 5 2 2 4 2 2 6" xfId="7212" xr:uid="{81367656-9FE0-451F-A488-803E26C262FF}"/>
    <cellStyle name="Moneda 5 2 2 4 2 3" xfId="864" xr:uid="{39DD1E90-5F7E-419B-A019-4AF51C3822F6}"/>
    <cellStyle name="Moneda 5 2 2 4 2 3 2" xfId="2520" xr:uid="{C54FD538-E827-4EE7-8D41-3CAAFE328068}"/>
    <cellStyle name="Moneda 5 2 2 4 2 3 2 2" xfId="5832" xr:uid="{7EDEFC29-3A08-4CAB-BE4F-1BFC628DB422}"/>
    <cellStyle name="Moneda 5 2 2 4 2 3 2 2 2" xfId="12456" xr:uid="{50970F13-E0B3-4FF0-9770-3A1E44CD441F}"/>
    <cellStyle name="Moneda 5 2 2 4 2 3 2 3" xfId="9144" xr:uid="{03528E85-430F-44F7-819A-BFE3BEA1E99B}"/>
    <cellStyle name="Moneda 5 2 2 4 2 3 3" xfId="4176" xr:uid="{0C6BC1AC-4A84-41FD-9D51-FF838AC45FBE}"/>
    <cellStyle name="Moneda 5 2 2 4 2 3 3 2" xfId="10800" xr:uid="{AC698988-DFC0-4860-AFFD-F043F2249163}"/>
    <cellStyle name="Moneda 5 2 2 4 2 3 4" xfId="7488" xr:uid="{91F509B8-2E54-4907-AE5E-F81E4F38B1A0}"/>
    <cellStyle name="Moneda 5 2 2 4 2 4" xfId="1416" xr:uid="{A9A7E277-EF4B-4FB9-92BD-71E5EF310FC2}"/>
    <cellStyle name="Moneda 5 2 2 4 2 4 2" xfId="3072" xr:uid="{20E7116A-11B9-4646-B2E3-5FDE6DA13F7D}"/>
    <cellStyle name="Moneda 5 2 2 4 2 4 2 2" xfId="6384" xr:uid="{45EC450E-40C6-46DF-9BF4-D67B852EC52F}"/>
    <cellStyle name="Moneda 5 2 2 4 2 4 2 2 2" xfId="13008" xr:uid="{B9998323-A8A6-450D-88C2-864447C276F9}"/>
    <cellStyle name="Moneda 5 2 2 4 2 4 2 3" xfId="9696" xr:uid="{144F45FA-422A-4FD1-829B-300BE67DB02D}"/>
    <cellStyle name="Moneda 5 2 2 4 2 4 3" xfId="4728" xr:uid="{8381C4D8-61CF-4A0F-8136-F5EA6BFEC90F}"/>
    <cellStyle name="Moneda 5 2 2 4 2 4 3 2" xfId="11352" xr:uid="{81493EC9-D392-4F34-AE9B-57B3DDF72238}"/>
    <cellStyle name="Moneda 5 2 2 4 2 4 4" xfId="8040" xr:uid="{CC253AAE-C63A-477E-AA1D-F804B7A5FB36}"/>
    <cellStyle name="Moneda 5 2 2 4 2 5" xfId="1968" xr:uid="{033DC888-2041-48B5-A1F6-3C7C8A625AE2}"/>
    <cellStyle name="Moneda 5 2 2 4 2 5 2" xfId="5280" xr:uid="{BE4CF055-8585-46CB-BE56-4EBCFCBD06AF}"/>
    <cellStyle name="Moneda 5 2 2 4 2 5 2 2" xfId="11904" xr:uid="{615CFE9E-B8DD-4AFE-A971-97894B530221}"/>
    <cellStyle name="Moneda 5 2 2 4 2 5 3" xfId="8592" xr:uid="{FA685AE8-BA89-48FF-B5DE-076FE6EDE036}"/>
    <cellStyle name="Moneda 5 2 2 4 2 6" xfId="3624" xr:uid="{F1E16AEF-7E7B-4478-88C7-56A6E50E8C96}"/>
    <cellStyle name="Moneda 5 2 2 4 2 6 2" xfId="10248" xr:uid="{A5F37E06-BD73-4306-AD80-14E6A80E58F9}"/>
    <cellStyle name="Moneda 5 2 2 4 2 7" xfId="6936" xr:uid="{4218C36B-A197-496B-A4DD-E79F7BD66799}"/>
    <cellStyle name="Moneda 5 2 2 4 3" xfId="450" xr:uid="{BFD6F95B-F56F-4D06-BBB0-FEB57CEB427C}"/>
    <cellStyle name="Moneda 5 2 2 4 3 2" xfId="1002" xr:uid="{3DF8A4A3-15BD-4A43-B33C-2CC30BE929B6}"/>
    <cellStyle name="Moneda 5 2 2 4 3 2 2" xfId="2658" xr:uid="{9FED9F43-EAE3-44D6-A669-0EF2ACEFD0EF}"/>
    <cellStyle name="Moneda 5 2 2 4 3 2 2 2" xfId="5970" xr:uid="{C1CBB7CE-24ED-422F-A316-ED871AB2025A}"/>
    <cellStyle name="Moneda 5 2 2 4 3 2 2 2 2" xfId="12594" xr:uid="{0B6D4290-0596-41F8-9026-CF8FB9448CAD}"/>
    <cellStyle name="Moneda 5 2 2 4 3 2 2 3" xfId="9282" xr:uid="{AF0B7FE7-2AC8-410A-833D-EC3A9967321C}"/>
    <cellStyle name="Moneda 5 2 2 4 3 2 3" xfId="4314" xr:uid="{92F40D95-8CFB-452D-8E10-C7634D1AB908}"/>
    <cellStyle name="Moneda 5 2 2 4 3 2 3 2" xfId="10938" xr:uid="{F5B01F47-DD90-463F-BED6-119706E56616}"/>
    <cellStyle name="Moneda 5 2 2 4 3 2 4" xfId="7626" xr:uid="{953EB2F7-8220-461B-BBBB-99C29C3F5F01}"/>
    <cellStyle name="Moneda 5 2 2 4 3 3" xfId="1554" xr:uid="{5BD33ED1-241C-4F38-97B7-A18F0E1BAA87}"/>
    <cellStyle name="Moneda 5 2 2 4 3 3 2" xfId="3210" xr:uid="{C0B69631-EC77-4C6E-8AD6-8C84BB61ECE2}"/>
    <cellStyle name="Moneda 5 2 2 4 3 3 2 2" xfId="6522" xr:uid="{26853276-D4DE-468C-986C-11290BF47BAE}"/>
    <cellStyle name="Moneda 5 2 2 4 3 3 2 2 2" xfId="13146" xr:uid="{6774EFD9-6E0D-48D3-9274-17594B162EB3}"/>
    <cellStyle name="Moneda 5 2 2 4 3 3 2 3" xfId="9834" xr:uid="{ECE503FE-4708-43B9-AB4E-4BBEBAB950F8}"/>
    <cellStyle name="Moneda 5 2 2 4 3 3 3" xfId="4866" xr:uid="{E1AF21DB-0980-471A-89B2-6CDF7A92EE2D}"/>
    <cellStyle name="Moneda 5 2 2 4 3 3 3 2" xfId="11490" xr:uid="{CFD98B0B-3BFD-4F1D-A97F-8F38B4B49618}"/>
    <cellStyle name="Moneda 5 2 2 4 3 3 4" xfId="8178" xr:uid="{945B3D5E-8223-40B0-84B2-EE3AE12418F7}"/>
    <cellStyle name="Moneda 5 2 2 4 3 4" xfId="2106" xr:uid="{8BA59D1F-7E5B-42D1-BD60-A910E10231B6}"/>
    <cellStyle name="Moneda 5 2 2 4 3 4 2" xfId="5418" xr:uid="{0519B106-C09C-4CA6-AF2D-2A8841D133B9}"/>
    <cellStyle name="Moneda 5 2 2 4 3 4 2 2" xfId="12042" xr:uid="{388F20BE-8886-49A7-8EE7-A2118E9AF74C}"/>
    <cellStyle name="Moneda 5 2 2 4 3 4 3" xfId="8730" xr:uid="{A3F9213C-C742-4308-B786-5BA1989315FB}"/>
    <cellStyle name="Moneda 5 2 2 4 3 5" xfId="3762" xr:uid="{D468302C-308E-4735-89EF-936EF1EC63C2}"/>
    <cellStyle name="Moneda 5 2 2 4 3 5 2" xfId="10386" xr:uid="{B1BDC2CE-80EF-4531-BD4E-995296E80B36}"/>
    <cellStyle name="Moneda 5 2 2 4 3 6" xfId="7074" xr:uid="{F5D54098-2346-48A4-A0A5-1C22B3DF766F}"/>
    <cellStyle name="Moneda 5 2 2 4 4" xfId="726" xr:uid="{BD627F52-A118-414E-B4BB-39905E13C682}"/>
    <cellStyle name="Moneda 5 2 2 4 4 2" xfId="2382" xr:uid="{852D1EBA-51EC-4912-9898-327F041DAF4A}"/>
    <cellStyle name="Moneda 5 2 2 4 4 2 2" xfId="5694" xr:uid="{5B1A344D-13A1-4968-82CD-379F71EB3295}"/>
    <cellStyle name="Moneda 5 2 2 4 4 2 2 2" xfId="12318" xr:uid="{71D3FE70-2B12-4B8E-A941-9C68312E8588}"/>
    <cellStyle name="Moneda 5 2 2 4 4 2 3" xfId="9006" xr:uid="{79F75D21-BC00-4FE0-8104-071A1F5C2EB1}"/>
    <cellStyle name="Moneda 5 2 2 4 4 3" xfId="4038" xr:uid="{4DFD7A47-0CFA-49B6-9082-0CD57899E53F}"/>
    <cellStyle name="Moneda 5 2 2 4 4 3 2" xfId="10662" xr:uid="{4B99380C-4BE7-4B31-90A1-9F9C183A90D5}"/>
    <cellStyle name="Moneda 5 2 2 4 4 4" xfId="7350" xr:uid="{7EBA5C63-D8E7-4D59-9DA5-42ECEC69F3FE}"/>
    <cellStyle name="Moneda 5 2 2 4 5" xfId="1278" xr:uid="{2E771EE8-A86B-4C07-BD16-91DF79F99C40}"/>
    <cellStyle name="Moneda 5 2 2 4 5 2" xfId="2934" xr:uid="{B20A717A-EC47-46E5-991A-AE96877F1E04}"/>
    <cellStyle name="Moneda 5 2 2 4 5 2 2" xfId="6246" xr:uid="{BCAEFB2A-85AD-4DDE-9F98-04CB0806CDC1}"/>
    <cellStyle name="Moneda 5 2 2 4 5 2 2 2" xfId="12870" xr:uid="{F7CFCCC5-D3F6-4DD1-B710-45E8F22622D8}"/>
    <cellStyle name="Moneda 5 2 2 4 5 2 3" xfId="9558" xr:uid="{97EA0AC1-E2FC-418B-8876-7AB0B89456A1}"/>
    <cellStyle name="Moneda 5 2 2 4 5 3" xfId="4590" xr:uid="{B7090F22-85EE-4D47-B5B0-9118F5CF7DB3}"/>
    <cellStyle name="Moneda 5 2 2 4 5 3 2" xfId="11214" xr:uid="{AFFCE1E7-47CD-4CA6-9218-1ED851F652E0}"/>
    <cellStyle name="Moneda 5 2 2 4 5 4" xfId="7902" xr:uid="{424C4C66-B958-43D3-B5CA-8D9C60F45F36}"/>
    <cellStyle name="Moneda 5 2 2 4 6" xfId="1830" xr:uid="{FD7310B5-C962-45B8-96ED-F896C10FDF9E}"/>
    <cellStyle name="Moneda 5 2 2 4 6 2" xfId="5142" xr:uid="{36BEDA4B-AEDF-419B-B9C7-70902745FC1F}"/>
    <cellStyle name="Moneda 5 2 2 4 6 2 2" xfId="11766" xr:uid="{BD2E8960-05EB-4926-979D-FA74D2D796DA}"/>
    <cellStyle name="Moneda 5 2 2 4 6 3" xfId="8454" xr:uid="{09B14F1A-893E-4F26-8A07-9F01C9244C0D}"/>
    <cellStyle name="Moneda 5 2 2 4 7" xfId="3486" xr:uid="{79D8DBE9-54B3-436D-83D9-4D51FA0FDC6D}"/>
    <cellStyle name="Moneda 5 2 2 4 7 2" xfId="10110" xr:uid="{2B4C371F-1CB2-4B41-A2A8-257AE6869575}"/>
    <cellStyle name="Moneda 5 2 2 4 8" xfId="6798" xr:uid="{ED15DADC-ADD0-4DF2-A923-ECC829BDF8C7}"/>
    <cellStyle name="Moneda 5 2 2 5" xfId="243" xr:uid="{3FC068EC-3D8E-451A-A824-7E7CBC36D484}"/>
    <cellStyle name="Moneda 5 2 2 5 2" xfId="519" xr:uid="{65D90061-324E-42CE-8DCE-9A87EE78CF65}"/>
    <cellStyle name="Moneda 5 2 2 5 2 2" xfId="1071" xr:uid="{1B469EC0-7FD4-491E-9BDC-4E3510620DE0}"/>
    <cellStyle name="Moneda 5 2 2 5 2 2 2" xfId="2727" xr:uid="{B21C16E8-5058-4AAC-8F40-A30AC2633D82}"/>
    <cellStyle name="Moneda 5 2 2 5 2 2 2 2" xfId="6039" xr:uid="{4947CB10-CF97-4B99-8066-EC6F9BE91CD9}"/>
    <cellStyle name="Moneda 5 2 2 5 2 2 2 2 2" xfId="12663" xr:uid="{AE51324B-1745-4944-BD03-AB77E06CEA03}"/>
    <cellStyle name="Moneda 5 2 2 5 2 2 2 3" xfId="9351" xr:uid="{F93A8313-F616-4C98-BA49-50A9A6699E16}"/>
    <cellStyle name="Moneda 5 2 2 5 2 2 3" xfId="4383" xr:uid="{AAD3FD53-B42A-4750-A14C-F7E6B17E1551}"/>
    <cellStyle name="Moneda 5 2 2 5 2 2 3 2" xfId="11007" xr:uid="{5742C5E9-5618-4352-B9F4-ABABE500692E}"/>
    <cellStyle name="Moneda 5 2 2 5 2 2 4" xfId="7695" xr:uid="{7709C9B5-5739-4EA6-B24B-21EC0BD61012}"/>
    <cellStyle name="Moneda 5 2 2 5 2 3" xfId="1623" xr:uid="{88E2E194-8ECD-4255-A2EA-B3FF9CF35E48}"/>
    <cellStyle name="Moneda 5 2 2 5 2 3 2" xfId="3279" xr:uid="{2BF2E9C7-F157-490E-A303-1E51C62985FA}"/>
    <cellStyle name="Moneda 5 2 2 5 2 3 2 2" xfId="6591" xr:uid="{7E005D63-7AAE-444E-9330-D70A6BEE18F7}"/>
    <cellStyle name="Moneda 5 2 2 5 2 3 2 2 2" xfId="13215" xr:uid="{610988B7-3471-499E-8C59-9A3E58ED4C3B}"/>
    <cellStyle name="Moneda 5 2 2 5 2 3 2 3" xfId="9903" xr:uid="{D6F2B05C-69B6-4CBA-B290-51E6486AD127}"/>
    <cellStyle name="Moneda 5 2 2 5 2 3 3" xfId="4935" xr:uid="{8ECA6607-D8AE-4D58-B086-8DF4DAC74CE2}"/>
    <cellStyle name="Moneda 5 2 2 5 2 3 3 2" xfId="11559" xr:uid="{BDB7D517-C5EB-4BD6-AF32-28EF4A28BB40}"/>
    <cellStyle name="Moneda 5 2 2 5 2 3 4" xfId="8247" xr:uid="{0C55B5F2-34FD-4B85-B8E3-0ECB0A3D9F83}"/>
    <cellStyle name="Moneda 5 2 2 5 2 4" xfId="2175" xr:uid="{D914C51F-E7BD-4B9B-A035-F9903F53139E}"/>
    <cellStyle name="Moneda 5 2 2 5 2 4 2" xfId="5487" xr:uid="{9507B26F-D9F5-46A6-8FB1-3592B09758F4}"/>
    <cellStyle name="Moneda 5 2 2 5 2 4 2 2" xfId="12111" xr:uid="{7C753294-3C2A-4CD5-A927-602AD930B759}"/>
    <cellStyle name="Moneda 5 2 2 5 2 4 3" xfId="8799" xr:uid="{31E652A4-B402-407E-8431-6C4072FCB4CF}"/>
    <cellStyle name="Moneda 5 2 2 5 2 5" xfId="3831" xr:uid="{24269B5A-3F33-47DC-B73D-717328429C87}"/>
    <cellStyle name="Moneda 5 2 2 5 2 5 2" xfId="10455" xr:uid="{5C3986CC-56FC-41D3-977D-2C18E799EAEF}"/>
    <cellStyle name="Moneda 5 2 2 5 2 6" xfId="7143" xr:uid="{FB690030-175C-456B-AC2E-AE6CA26139F8}"/>
    <cellStyle name="Moneda 5 2 2 5 3" xfId="795" xr:uid="{A201B196-816B-4293-98BF-6E7D3E5AE334}"/>
    <cellStyle name="Moneda 5 2 2 5 3 2" xfId="2451" xr:uid="{CC7EEF98-F010-4291-B5C1-3E16F028BC36}"/>
    <cellStyle name="Moneda 5 2 2 5 3 2 2" xfId="5763" xr:uid="{62E700B6-C048-43E0-9584-8E642A579A90}"/>
    <cellStyle name="Moneda 5 2 2 5 3 2 2 2" xfId="12387" xr:uid="{6D99B89A-BFC1-4E5A-A794-1DCE3EE09FA7}"/>
    <cellStyle name="Moneda 5 2 2 5 3 2 3" xfId="9075" xr:uid="{48020A36-F81B-43AD-B8E5-D49FE28D536E}"/>
    <cellStyle name="Moneda 5 2 2 5 3 3" xfId="4107" xr:uid="{113C05B3-BFEA-4D22-802A-E55CFF7F424F}"/>
    <cellStyle name="Moneda 5 2 2 5 3 3 2" xfId="10731" xr:uid="{EF9B0268-83E3-44E7-A817-27AB633A0B8C}"/>
    <cellStyle name="Moneda 5 2 2 5 3 4" xfId="7419" xr:uid="{5DD27B28-7647-475B-969A-69EDDEADCA51}"/>
    <cellStyle name="Moneda 5 2 2 5 4" xfId="1347" xr:uid="{6234B3A8-523B-4E14-9464-CAACD547C670}"/>
    <cellStyle name="Moneda 5 2 2 5 4 2" xfId="3003" xr:uid="{94352956-4AAD-49E1-B58C-A761B5B9066A}"/>
    <cellStyle name="Moneda 5 2 2 5 4 2 2" xfId="6315" xr:uid="{44CF5BE1-7DC6-4478-8157-22AFE1B8D48C}"/>
    <cellStyle name="Moneda 5 2 2 5 4 2 2 2" xfId="12939" xr:uid="{4354C919-15B2-4683-A55E-7562A56CA143}"/>
    <cellStyle name="Moneda 5 2 2 5 4 2 3" xfId="9627" xr:uid="{6C93EAAC-31BD-44D9-A647-3CA386FC6105}"/>
    <cellStyle name="Moneda 5 2 2 5 4 3" xfId="4659" xr:uid="{E1B13483-E259-46F1-85EB-4F5FF706489E}"/>
    <cellStyle name="Moneda 5 2 2 5 4 3 2" xfId="11283" xr:uid="{540A4DA8-0B39-4506-9096-C3CE90A6060F}"/>
    <cellStyle name="Moneda 5 2 2 5 4 4" xfId="7971" xr:uid="{4D805B28-8DA5-4209-A6F9-D167033F1DE4}"/>
    <cellStyle name="Moneda 5 2 2 5 5" xfId="1899" xr:uid="{67B7AAA3-A775-4F6F-88B5-607B59D2B301}"/>
    <cellStyle name="Moneda 5 2 2 5 5 2" xfId="5211" xr:uid="{D1E8EE38-30D1-47C6-9CDC-11CBADE80C40}"/>
    <cellStyle name="Moneda 5 2 2 5 5 2 2" xfId="11835" xr:uid="{F09184D7-6B29-420B-801C-DDAF3C3626B3}"/>
    <cellStyle name="Moneda 5 2 2 5 5 3" xfId="8523" xr:uid="{A822DEA1-42E0-4466-8E76-8A799729783C}"/>
    <cellStyle name="Moneda 5 2 2 5 6" xfId="3555" xr:uid="{2E40B70B-5FF7-4202-8E2D-914B1843CBE5}"/>
    <cellStyle name="Moneda 5 2 2 5 6 2" xfId="10179" xr:uid="{7BAF4122-508A-4842-AA57-039E87A2C394}"/>
    <cellStyle name="Moneda 5 2 2 5 7" xfId="6867" xr:uid="{077A0942-CC1A-4D91-9588-E4A2F981E65C}"/>
    <cellStyle name="Moneda 5 2 2 6" xfId="381" xr:uid="{B2606A55-FA54-4959-B7EB-FA84250EA587}"/>
    <cellStyle name="Moneda 5 2 2 6 2" xfId="933" xr:uid="{48471C2D-63FE-4DA5-89C0-FF214697057D}"/>
    <cellStyle name="Moneda 5 2 2 6 2 2" xfId="2589" xr:uid="{1104E07E-B769-4F4E-B7D4-5B45544B8C81}"/>
    <cellStyle name="Moneda 5 2 2 6 2 2 2" xfId="5901" xr:uid="{AF729EA2-0B84-44AA-99F3-430ACCB4B7B7}"/>
    <cellStyle name="Moneda 5 2 2 6 2 2 2 2" xfId="12525" xr:uid="{4064C184-98EA-49E2-8D1D-648459852E36}"/>
    <cellStyle name="Moneda 5 2 2 6 2 2 3" xfId="9213" xr:uid="{A96D4788-6ACA-4C1E-BCA2-AB5F561570E7}"/>
    <cellStyle name="Moneda 5 2 2 6 2 3" xfId="4245" xr:uid="{01958138-F3A0-4082-992E-05CB8265C880}"/>
    <cellStyle name="Moneda 5 2 2 6 2 3 2" xfId="10869" xr:uid="{737E536F-1754-4218-AA23-AEC9E596B41C}"/>
    <cellStyle name="Moneda 5 2 2 6 2 4" xfId="7557" xr:uid="{21AD72CF-EA42-4F7C-A520-594D7288AA1E}"/>
    <cellStyle name="Moneda 5 2 2 6 3" xfId="1485" xr:uid="{4A766792-87A4-48A0-93BD-3877C910F929}"/>
    <cellStyle name="Moneda 5 2 2 6 3 2" xfId="3141" xr:uid="{DED3C5E6-CCB2-4ACD-BD0C-2A0A6B15160E}"/>
    <cellStyle name="Moneda 5 2 2 6 3 2 2" xfId="6453" xr:uid="{E2666539-0C23-4183-A079-828FFE237CF7}"/>
    <cellStyle name="Moneda 5 2 2 6 3 2 2 2" xfId="13077" xr:uid="{95FA247A-692A-4077-A472-8F3E4EDAA241}"/>
    <cellStyle name="Moneda 5 2 2 6 3 2 3" xfId="9765" xr:uid="{E4AFC45E-8A16-4A77-B021-192528AB8A3B}"/>
    <cellStyle name="Moneda 5 2 2 6 3 3" xfId="4797" xr:uid="{F4A4D390-393C-49F9-A49E-4D49D9EC3EC3}"/>
    <cellStyle name="Moneda 5 2 2 6 3 3 2" xfId="11421" xr:uid="{B6FF60E1-4717-4DBA-B299-09BF8A1AB284}"/>
    <cellStyle name="Moneda 5 2 2 6 3 4" xfId="8109" xr:uid="{988FB397-01E1-4D93-ACE8-79C92BFA7A16}"/>
    <cellStyle name="Moneda 5 2 2 6 4" xfId="2037" xr:uid="{FD9DCC32-F44A-4565-8DCB-F419286DE6D6}"/>
    <cellStyle name="Moneda 5 2 2 6 4 2" xfId="5349" xr:uid="{6C9B4D31-FC3F-44F4-85B7-35B52CAEDECA}"/>
    <cellStyle name="Moneda 5 2 2 6 4 2 2" xfId="11973" xr:uid="{4F82F6F4-1BB3-4160-A696-9393AA9F77B2}"/>
    <cellStyle name="Moneda 5 2 2 6 4 3" xfId="8661" xr:uid="{CE8425A4-0841-4569-AD5D-D73ED9A98E2C}"/>
    <cellStyle name="Moneda 5 2 2 6 5" xfId="3693" xr:uid="{C55632C0-3CE9-47BB-A143-AB44FE2B6C6D}"/>
    <cellStyle name="Moneda 5 2 2 6 5 2" xfId="10317" xr:uid="{D7125C0F-F539-48C1-B46F-B656DA371197}"/>
    <cellStyle name="Moneda 5 2 2 6 6" xfId="7005" xr:uid="{12F370D6-4A5D-4C34-B7A7-7AEEAD2740A0}"/>
    <cellStyle name="Moneda 5 2 2 7" xfId="657" xr:uid="{A7845E10-AE7D-4858-A695-CF784F5E779A}"/>
    <cellStyle name="Moneda 5 2 2 7 2" xfId="2313" xr:uid="{00B02DD2-2B54-4B7A-955A-5F816422A26E}"/>
    <cellStyle name="Moneda 5 2 2 7 2 2" xfId="5625" xr:uid="{7EBBB8F1-E91F-4BC4-935A-4A8198324454}"/>
    <cellStyle name="Moneda 5 2 2 7 2 2 2" xfId="12249" xr:uid="{16A62D1D-DEF9-4808-93A2-53EC834C10A7}"/>
    <cellStyle name="Moneda 5 2 2 7 2 3" xfId="8937" xr:uid="{8E9D9896-276A-4DF0-B75C-C3C4E09D9F8C}"/>
    <cellStyle name="Moneda 5 2 2 7 3" xfId="3969" xr:uid="{8D11432B-D512-4FB5-BBA1-F9B6B63239CF}"/>
    <cellStyle name="Moneda 5 2 2 7 3 2" xfId="10593" xr:uid="{93258EB5-3CBE-4754-A19B-AC6E90BD66B8}"/>
    <cellStyle name="Moneda 5 2 2 7 4" xfId="7281" xr:uid="{C5BB135C-DD67-4D5E-9B32-A8B016B2DAC3}"/>
    <cellStyle name="Moneda 5 2 2 8" xfId="1209" xr:uid="{59395E99-5C3D-45C9-B95F-E3EA6CF15E58}"/>
    <cellStyle name="Moneda 5 2 2 8 2" xfId="2865" xr:uid="{7301EB32-B051-4B7B-BE74-8103D49CBF0E}"/>
    <cellStyle name="Moneda 5 2 2 8 2 2" xfId="6177" xr:uid="{F85622EA-8557-40C8-A71B-D2DFFD76A6B0}"/>
    <cellStyle name="Moneda 5 2 2 8 2 2 2" xfId="12801" xr:uid="{7004D150-6118-498F-8CAB-6091F28C193B}"/>
    <cellStyle name="Moneda 5 2 2 8 2 3" xfId="9489" xr:uid="{E4EA0E7B-D037-4C1F-BE2D-5D9D4EF461CB}"/>
    <cellStyle name="Moneda 5 2 2 8 3" xfId="4521" xr:uid="{96A62D03-EE16-4F92-BECF-38FA74AD919F}"/>
    <cellStyle name="Moneda 5 2 2 8 3 2" xfId="11145" xr:uid="{A7C7D89C-C961-45E2-9864-BC03639B0345}"/>
    <cellStyle name="Moneda 5 2 2 8 4" xfId="7833" xr:uid="{62515648-B4B4-4D35-817D-5E7D17F39871}"/>
    <cellStyle name="Moneda 5 2 2 9" xfId="1761" xr:uid="{DFD4DC12-762A-416A-B1DB-EA7C98D1EF0D}"/>
    <cellStyle name="Moneda 5 2 2 9 2" xfId="5073" xr:uid="{F3C962C8-F6F7-4D84-9DA8-C69D13F1FC03}"/>
    <cellStyle name="Moneda 5 2 2 9 2 2" xfId="11697" xr:uid="{02D6190F-6C2B-408B-A5C9-2C4C574BE1C3}"/>
    <cellStyle name="Moneda 5 2 2 9 3" xfId="8385" xr:uid="{AE9D0686-22B8-4082-BA7A-F04E504A1628}"/>
    <cellStyle name="Moneda 5 2 3" xfId="109" xr:uid="{00000000-0005-0000-0000-000025000000}"/>
    <cellStyle name="Moneda 5 2 3 10" xfId="3421" xr:uid="{945BF5D9-1046-4865-9519-A49541540A9E}"/>
    <cellStyle name="Moneda 5 2 3 10 2" xfId="10045" xr:uid="{9B1B1934-B574-4761-950B-94B7218E838A}"/>
    <cellStyle name="Moneda 5 2 3 11" xfId="6733" xr:uid="{59B36C30-64DF-4144-AC24-1134D13C1159}"/>
    <cellStyle name="Moneda 5 2 3 2" xfId="125" xr:uid="{8F89C830-D968-43A3-84F4-42E508E14286}"/>
    <cellStyle name="Moneda 5 2 3 2 10" xfId="6749" xr:uid="{D66373AA-0410-41C7-9A63-6C5ADBCC190F}"/>
    <cellStyle name="Moneda 5 2 3 2 2" xfId="159" xr:uid="{67EFE43C-BDF9-4F99-BA1D-2BD02A2224A3}"/>
    <cellStyle name="Moneda 5 2 3 2 2 2" xfId="228" xr:uid="{CD6EFA9B-0F3D-4FEC-9592-869177F7BEB2}"/>
    <cellStyle name="Moneda 5 2 3 2 2 2 2" xfId="366" xr:uid="{090F9525-8551-4886-98CE-FB3CE9EF3354}"/>
    <cellStyle name="Moneda 5 2 3 2 2 2 2 2" xfId="642" xr:uid="{4F69BE65-9BB7-4219-AF52-304946BE8835}"/>
    <cellStyle name="Moneda 5 2 3 2 2 2 2 2 2" xfId="1194" xr:uid="{04EA13BB-4D8B-430C-9B4D-F31591BB0CD9}"/>
    <cellStyle name="Moneda 5 2 3 2 2 2 2 2 2 2" xfId="2850" xr:uid="{F5C408CC-F3C3-4982-8C14-9E83434AF635}"/>
    <cellStyle name="Moneda 5 2 3 2 2 2 2 2 2 2 2" xfId="6162" xr:uid="{2DD2F9A9-2170-4CB2-A227-FE7DEC1AE739}"/>
    <cellStyle name="Moneda 5 2 3 2 2 2 2 2 2 2 2 2" xfId="12786" xr:uid="{DB6DF2C9-9246-4224-A5E4-F46BDD3E92B7}"/>
    <cellStyle name="Moneda 5 2 3 2 2 2 2 2 2 2 3" xfId="9474" xr:uid="{53E51EB1-BA57-409D-865D-0ECE4A81DE9E}"/>
    <cellStyle name="Moneda 5 2 3 2 2 2 2 2 2 3" xfId="4506" xr:uid="{F759DB9C-2EE9-4C99-82B1-33E818C7D746}"/>
    <cellStyle name="Moneda 5 2 3 2 2 2 2 2 2 3 2" xfId="11130" xr:uid="{430A7960-C2BD-4480-9352-439050AC1F07}"/>
    <cellStyle name="Moneda 5 2 3 2 2 2 2 2 2 4" xfId="7818" xr:uid="{436B6522-74D8-4AE0-8C67-D8550AA8BA46}"/>
    <cellStyle name="Moneda 5 2 3 2 2 2 2 2 3" xfId="1746" xr:uid="{5E0DBD18-E96B-4328-A031-B8B035F6B83E}"/>
    <cellStyle name="Moneda 5 2 3 2 2 2 2 2 3 2" xfId="3402" xr:uid="{7AB1973E-8B1B-402B-BDE2-2C4479E99EF5}"/>
    <cellStyle name="Moneda 5 2 3 2 2 2 2 2 3 2 2" xfId="6714" xr:uid="{383B71C1-6C87-4FB5-98E2-E652E5089FA1}"/>
    <cellStyle name="Moneda 5 2 3 2 2 2 2 2 3 2 2 2" xfId="13338" xr:uid="{0EFAB221-F26C-4DD8-BE58-4832061AEC66}"/>
    <cellStyle name="Moneda 5 2 3 2 2 2 2 2 3 2 3" xfId="10026" xr:uid="{2641C6A6-1DDD-493C-97E5-AC79AA90CA06}"/>
    <cellStyle name="Moneda 5 2 3 2 2 2 2 2 3 3" xfId="5058" xr:uid="{1B8FCFB3-B3A3-4C36-8484-EA79A709009E}"/>
    <cellStyle name="Moneda 5 2 3 2 2 2 2 2 3 3 2" xfId="11682" xr:uid="{3BABD67F-163E-4EB3-B976-E8A5E16866BC}"/>
    <cellStyle name="Moneda 5 2 3 2 2 2 2 2 3 4" xfId="8370" xr:uid="{176D0660-8D38-402A-B100-F92A0AAE0E91}"/>
    <cellStyle name="Moneda 5 2 3 2 2 2 2 2 4" xfId="2298" xr:uid="{FFFF31E7-777B-4620-97BE-F029430E1592}"/>
    <cellStyle name="Moneda 5 2 3 2 2 2 2 2 4 2" xfId="5610" xr:uid="{D6DD7AD6-96FD-4981-82CE-9EE2666CE5B5}"/>
    <cellStyle name="Moneda 5 2 3 2 2 2 2 2 4 2 2" xfId="12234" xr:uid="{1AF264E6-889E-41DF-B809-F515071EB963}"/>
    <cellStyle name="Moneda 5 2 3 2 2 2 2 2 4 3" xfId="8922" xr:uid="{3AD546E4-3AF9-4FED-A1A4-38761A7B2D7F}"/>
    <cellStyle name="Moneda 5 2 3 2 2 2 2 2 5" xfId="3954" xr:uid="{BB08EBC7-3776-41D5-BF36-FA7C96F87A43}"/>
    <cellStyle name="Moneda 5 2 3 2 2 2 2 2 5 2" xfId="10578" xr:uid="{4FE53EAE-78C8-4348-922A-0B2EDD042D12}"/>
    <cellStyle name="Moneda 5 2 3 2 2 2 2 2 6" xfId="7266" xr:uid="{FB4B8F3A-2123-4CDF-997D-77A08328333A}"/>
    <cellStyle name="Moneda 5 2 3 2 2 2 2 3" xfId="918" xr:uid="{F453C639-0671-4DF8-8E8B-B8BC03A5C7B4}"/>
    <cellStyle name="Moneda 5 2 3 2 2 2 2 3 2" xfId="2574" xr:uid="{9068F2C4-42BC-47E0-B376-231B9D6F2FDE}"/>
    <cellStyle name="Moneda 5 2 3 2 2 2 2 3 2 2" xfId="5886" xr:uid="{390B2605-29CD-4B08-88A2-1F6861D83591}"/>
    <cellStyle name="Moneda 5 2 3 2 2 2 2 3 2 2 2" xfId="12510" xr:uid="{8E2A1997-9F99-4BA4-84EA-9A8C513EFD69}"/>
    <cellStyle name="Moneda 5 2 3 2 2 2 2 3 2 3" xfId="9198" xr:uid="{40949E32-62F6-40B3-A174-6AB0F342F9E0}"/>
    <cellStyle name="Moneda 5 2 3 2 2 2 2 3 3" xfId="4230" xr:uid="{052157BF-5E1C-4068-9532-84BD6D079E69}"/>
    <cellStyle name="Moneda 5 2 3 2 2 2 2 3 3 2" xfId="10854" xr:uid="{7C6A5A9B-336E-4329-AB64-13E658D8F38D}"/>
    <cellStyle name="Moneda 5 2 3 2 2 2 2 3 4" xfId="7542" xr:uid="{B871F325-2273-410E-BD88-BD2E756C42B0}"/>
    <cellStyle name="Moneda 5 2 3 2 2 2 2 4" xfId="1470" xr:uid="{7E067F64-855D-46B2-9E8C-5D8FC6FADA26}"/>
    <cellStyle name="Moneda 5 2 3 2 2 2 2 4 2" xfId="3126" xr:uid="{FCEF4993-1CCD-4393-806D-B9C60E69C000}"/>
    <cellStyle name="Moneda 5 2 3 2 2 2 2 4 2 2" xfId="6438" xr:uid="{A6B54A16-7EB0-47BD-A374-2F96F24B4FA3}"/>
    <cellStyle name="Moneda 5 2 3 2 2 2 2 4 2 2 2" xfId="13062" xr:uid="{AA616C4E-9F47-406E-A013-E06771462E9C}"/>
    <cellStyle name="Moneda 5 2 3 2 2 2 2 4 2 3" xfId="9750" xr:uid="{1119C406-C8A8-4306-9B5D-79D5854E8E53}"/>
    <cellStyle name="Moneda 5 2 3 2 2 2 2 4 3" xfId="4782" xr:uid="{47437622-B235-4A0F-92E6-E6CF6437A4A3}"/>
    <cellStyle name="Moneda 5 2 3 2 2 2 2 4 3 2" xfId="11406" xr:uid="{74FE9A20-7218-4376-A6AD-E2E64F5F175C}"/>
    <cellStyle name="Moneda 5 2 3 2 2 2 2 4 4" xfId="8094" xr:uid="{643777F3-1D51-40B4-A7AD-35671F32272A}"/>
    <cellStyle name="Moneda 5 2 3 2 2 2 2 5" xfId="2022" xr:uid="{79E25C09-1581-42CF-BD26-87C97FEC1807}"/>
    <cellStyle name="Moneda 5 2 3 2 2 2 2 5 2" xfId="5334" xr:uid="{22905671-88D2-40CA-B5A2-A513E01D7502}"/>
    <cellStyle name="Moneda 5 2 3 2 2 2 2 5 2 2" xfId="11958" xr:uid="{60941D53-B0F1-44EA-A8F0-BD6C6FB24885}"/>
    <cellStyle name="Moneda 5 2 3 2 2 2 2 5 3" xfId="8646" xr:uid="{9AA8DB05-3E52-44B4-8804-B29872204366}"/>
    <cellStyle name="Moneda 5 2 3 2 2 2 2 6" xfId="3678" xr:uid="{CA3F7D07-E3D1-454A-B32B-7836A320CB31}"/>
    <cellStyle name="Moneda 5 2 3 2 2 2 2 6 2" xfId="10302" xr:uid="{363D67A0-4971-4283-AD48-BEA9A72B120C}"/>
    <cellStyle name="Moneda 5 2 3 2 2 2 2 7" xfId="6990" xr:uid="{DEFE471D-94DB-4A9A-A88D-7DAA33C32B3E}"/>
    <cellStyle name="Moneda 5 2 3 2 2 2 3" xfId="504" xr:uid="{BD6C6361-5A9D-4E02-A479-E3FC6D5E65DC}"/>
    <cellStyle name="Moneda 5 2 3 2 2 2 3 2" xfId="1056" xr:uid="{76777AD2-DFDE-459D-AA2C-1F46977BE507}"/>
    <cellStyle name="Moneda 5 2 3 2 2 2 3 2 2" xfId="2712" xr:uid="{37566922-2874-41E3-BBFF-E756E49161AB}"/>
    <cellStyle name="Moneda 5 2 3 2 2 2 3 2 2 2" xfId="6024" xr:uid="{BE0869A5-92D7-4C42-93B9-CFBAB1B915F1}"/>
    <cellStyle name="Moneda 5 2 3 2 2 2 3 2 2 2 2" xfId="12648" xr:uid="{2D0DF029-78B8-4200-8D85-8EAE0ED3269D}"/>
    <cellStyle name="Moneda 5 2 3 2 2 2 3 2 2 3" xfId="9336" xr:uid="{6D88D5FC-C749-446F-B42C-FECC04258901}"/>
    <cellStyle name="Moneda 5 2 3 2 2 2 3 2 3" xfId="4368" xr:uid="{C0DFD08D-E571-4DB6-B256-3203CA529FB4}"/>
    <cellStyle name="Moneda 5 2 3 2 2 2 3 2 3 2" xfId="10992" xr:uid="{878B65F4-9F7E-4AC3-A778-8BBBEBD6EC2D}"/>
    <cellStyle name="Moneda 5 2 3 2 2 2 3 2 4" xfId="7680" xr:uid="{88837133-7BBD-4130-99B4-CCFC655A1514}"/>
    <cellStyle name="Moneda 5 2 3 2 2 2 3 3" xfId="1608" xr:uid="{9B437BA3-DE88-464C-8F18-8C6FA7E9F229}"/>
    <cellStyle name="Moneda 5 2 3 2 2 2 3 3 2" xfId="3264" xr:uid="{E50B50E4-9D8B-470E-A6BD-07A413F38CB5}"/>
    <cellStyle name="Moneda 5 2 3 2 2 2 3 3 2 2" xfId="6576" xr:uid="{A2801ABA-8012-4C6E-81BE-CD63583804BC}"/>
    <cellStyle name="Moneda 5 2 3 2 2 2 3 3 2 2 2" xfId="13200" xr:uid="{49313864-853C-4EAC-A89B-73E8492D0C2C}"/>
    <cellStyle name="Moneda 5 2 3 2 2 2 3 3 2 3" xfId="9888" xr:uid="{962AAF6E-4D23-452E-9F42-C83A95A03A9D}"/>
    <cellStyle name="Moneda 5 2 3 2 2 2 3 3 3" xfId="4920" xr:uid="{39C1703D-6A9D-4278-B897-95A9F9B4C137}"/>
    <cellStyle name="Moneda 5 2 3 2 2 2 3 3 3 2" xfId="11544" xr:uid="{307BC6AF-3A1B-45F6-BA0A-E982754DA608}"/>
    <cellStyle name="Moneda 5 2 3 2 2 2 3 3 4" xfId="8232" xr:uid="{FCA579F2-459A-4258-9932-7294F13EF6AB}"/>
    <cellStyle name="Moneda 5 2 3 2 2 2 3 4" xfId="2160" xr:uid="{11A681E2-A133-4D00-BEAA-85199CFEA793}"/>
    <cellStyle name="Moneda 5 2 3 2 2 2 3 4 2" xfId="5472" xr:uid="{23BDC16D-933F-4DB1-9742-4F6A44767E1F}"/>
    <cellStyle name="Moneda 5 2 3 2 2 2 3 4 2 2" xfId="12096" xr:uid="{9DF4488B-6369-4260-972C-199E6488197F}"/>
    <cellStyle name="Moneda 5 2 3 2 2 2 3 4 3" xfId="8784" xr:uid="{66505E89-ADB7-4860-ADBC-1B5023F5A4C5}"/>
    <cellStyle name="Moneda 5 2 3 2 2 2 3 5" xfId="3816" xr:uid="{F504BD4F-BEFB-4FF7-8E88-67EF3E9AAC08}"/>
    <cellStyle name="Moneda 5 2 3 2 2 2 3 5 2" xfId="10440" xr:uid="{C1027C70-903E-48A0-B618-C4EA2C29E638}"/>
    <cellStyle name="Moneda 5 2 3 2 2 2 3 6" xfId="7128" xr:uid="{F6457FFE-7EAB-47AB-A9D3-DED83AA11EFC}"/>
    <cellStyle name="Moneda 5 2 3 2 2 2 4" xfId="780" xr:uid="{08643D84-EEDC-45BC-8D48-8BA213365FD5}"/>
    <cellStyle name="Moneda 5 2 3 2 2 2 4 2" xfId="2436" xr:uid="{0E6C0734-B445-46D8-838F-2D87840D04F8}"/>
    <cellStyle name="Moneda 5 2 3 2 2 2 4 2 2" xfId="5748" xr:uid="{7261E450-8AB2-482D-86A0-3B1A553DB2BE}"/>
    <cellStyle name="Moneda 5 2 3 2 2 2 4 2 2 2" xfId="12372" xr:uid="{0A451379-F55B-4C9C-8522-D35839C7873E}"/>
    <cellStyle name="Moneda 5 2 3 2 2 2 4 2 3" xfId="9060" xr:uid="{B2E3ED34-E0B0-43A1-9720-ACC7930767DB}"/>
    <cellStyle name="Moneda 5 2 3 2 2 2 4 3" xfId="4092" xr:uid="{35589F8B-4376-4C16-81EB-0E050BBE9474}"/>
    <cellStyle name="Moneda 5 2 3 2 2 2 4 3 2" xfId="10716" xr:uid="{02D017F3-3295-428C-81EA-FD7695167B00}"/>
    <cellStyle name="Moneda 5 2 3 2 2 2 4 4" xfId="7404" xr:uid="{DF1DE34C-EE40-41D7-9282-0DE78CF325FD}"/>
    <cellStyle name="Moneda 5 2 3 2 2 2 5" xfId="1332" xr:uid="{F6BC1345-34D2-43B9-8A83-07296B881B61}"/>
    <cellStyle name="Moneda 5 2 3 2 2 2 5 2" xfId="2988" xr:uid="{7216E608-7035-4B6F-B7B7-783E0ACEAF59}"/>
    <cellStyle name="Moneda 5 2 3 2 2 2 5 2 2" xfId="6300" xr:uid="{2287323E-AE56-4EC1-8C24-C196877B380E}"/>
    <cellStyle name="Moneda 5 2 3 2 2 2 5 2 2 2" xfId="12924" xr:uid="{829B0F4E-CD97-406E-8B79-5D5BDB9ED75E}"/>
    <cellStyle name="Moneda 5 2 3 2 2 2 5 2 3" xfId="9612" xr:uid="{0F2EF042-47C9-4752-8AB3-E962429606A2}"/>
    <cellStyle name="Moneda 5 2 3 2 2 2 5 3" xfId="4644" xr:uid="{E22FDCAC-4811-48DC-A8BC-845A2455D467}"/>
    <cellStyle name="Moneda 5 2 3 2 2 2 5 3 2" xfId="11268" xr:uid="{2FD60318-85C1-48D1-9E83-B0F66AD1C7D6}"/>
    <cellStyle name="Moneda 5 2 3 2 2 2 5 4" xfId="7956" xr:uid="{1354FE8F-39CA-4BD0-A536-FD8802FFE18C}"/>
    <cellStyle name="Moneda 5 2 3 2 2 2 6" xfId="1884" xr:uid="{97871B2D-ECB3-43ED-BBAC-D7C5AD420BDE}"/>
    <cellStyle name="Moneda 5 2 3 2 2 2 6 2" xfId="5196" xr:uid="{CEEE8C1B-FC2C-4358-A6F4-9523781E5044}"/>
    <cellStyle name="Moneda 5 2 3 2 2 2 6 2 2" xfId="11820" xr:uid="{604C3FF2-15CE-423C-A9A5-31B63EF20176}"/>
    <cellStyle name="Moneda 5 2 3 2 2 2 6 3" xfId="8508" xr:uid="{28A3374B-0EE8-4B0F-86E7-5A1C4A966F34}"/>
    <cellStyle name="Moneda 5 2 3 2 2 2 7" xfId="3540" xr:uid="{BEF9B88B-54E5-4ECA-8C08-D6E7727F70A5}"/>
    <cellStyle name="Moneda 5 2 3 2 2 2 7 2" xfId="10164" xr:uid="{E92338AD-077E-4229-882F-5C78282E9A7E}"/>
    <cellStyle name="Moneda 5 2 3 2 2 2 8" xfId="6852" xr:uid="{F2841166-02D1-4BD9-866E-AA9F2EFED610}"/>
    <cellStyle name="Moneda 5 2 3 2 2 3" xfId="297" xr:uid="{441DB1EF-8A0E-449C-B8B5-A92863F5ABEC}"/>
    <cellStyle name="Moneda 5 2 3 2 2 3 2" xfId="573" xr:uid="{412AE60E-6A83-47AE-9F63-101173D10C7B}"/>
    <cellStyle name="Moneda 5 2 3 2 2 3 2 2" xfId="1125" xr:uid="{F8E898AD-7484-4BA3-A596-F91F3B039E2D}"/>
    <cellStyle name="Moneda 5 2 3 2 2 3 2 2 2" xfId="2781" xr:uid="{3E5A2112-69A4-4CAD-8671-1D2A6E725B7B}"/>
    <cellStyle name="Moneda 5 2 3 2 2 3 2 2 2 2" xfId="6093" xr:uid="{78AA118F-FDD9-4BF2-A7A6-E028C851CC5F}"/>
    <cellStyle name="Moneda 5 2 3 2 2 3 2 2 2 2 2" xfId="12717" xr:uid="{13B1B792-B2B0-4A19-A127-48AD2A53C9FE}"/>
    <cellStyle name="Moneda 5 2 3 2 2 3 2 2 2 3" xfId="9405" xr:uid="{D96AA709-2747-4DFE-91B5-C14BBBD3C09F}"/>
    <cellStyle name="Moneda 5 2 3 2 2 3 2 2 3" xfId="4437" xr:uid="{89C8D578-B734-4B55-97FC-B9027D38D949}"/>
    <cellStyle name="Moneda 5 2 3 2 2 3 2 2 3 2" xfId="11061" xr:uid="{2FBEBBF2-BB18-4E42-8E98-4B2FDC1DC9BF}"/>
    <cellStyle name="Moneda 5 2 3 2 2 3 2 2 4" xfId="7749" xr:uid="{EEF7A3B7-BD79-4258-AFE8-1E09330EBE41}"/>
    <cellStyle name="Moneda 5 2 3 2 2 3 2 3" xfId="1677" xr:uid="{4C402852-A409-4678-9292-63BA8208BFB7}"/>
    <cellStyle name="Moneda 5 2 3 2 2 3 2 3 2" xfId="3333" xr:uid="{C7C94737-8051-4C55-8410-C0297C389591}"/>
    <cellStyle name="Moneda 5 2 3 2 2 3 2 3 2 2" xfId="6645" xr:uid="{2237E54B-98DD-45E4-A4E5-70C69025AFED}"/>
    <cellStyle name="Moneda 5 2 3 2 2 3 2 3 2 2 2" xfId="13269" xr:uid="{D4A73FC3-84D4-4E06-BD51-82D5EED475F0}"/>
    <cellStyle name="Moneda 5 2 3 2 2 3 2 3 2 3" xfId="9957" xr:uid="{A7F6F81E-8323-4E80-8307-4B162127189E}"/>
    <cellStyle name="Moneda 5 2 3 2 2 3 2 3 3" xfId="4989" xr:uid="{694C4A8B-AB14-4C63-BC3F-388C0308C4AD}"/>
    <cellStyle name="Moneda 5 2 3 2 2 3 2 3 3 2" xfId="11613" xr:uid="{1241D40F-E141-4D4A-92B2-553D1BE93D2C}"/>
    <cellStyle name="Moneda 5 2 3 2 2 3 2 3 4" xfId="8301" xr:uid="{47778C77-A9D0-41A9-B405-E5D85AB460A0}"/>
    <cellStyle name="Moneda 5 2 3 2 2 3 2 4" xfId="2229" xr:uid="{A28466AA-D2FF-4111-A224-D7A23A59D31D}"/>
    <cellStyle name="Moneda 5 2 3 2 2 3 2 4 2" xfId="5541" xr:uid="{CECB2F4C-6138-41EE-80C5-0EBE8CA35014}"/>
    <cellStyle name="Moneda 5 2 3 2 2 3 2 4 2 2" xfId="12165" xr:uid="{E7AE8318-5AB5-44BE-991D-1A9BBB004593}"/>
    <cellStyle name="Moneda 5 2 3 2 2 3 2 4 3" xfId="8853" xr:uid="{D6F026D7-6236-49AB-8C22-2B588A6C217B}"/>
    <cellStyle name="Moneda 5 2 3 2 2 3 2 5" xfId="3885" xr:uid="{74FD055E-E11F-4D28-9076-2D32D26AFBE4}"/>
    <cellStyle name="Moneda 5 2 3 2 2 3 2 5 2" xfId="10509" xr:uid="{B783EC79-65FE-477D-98AA-CF7CE0FDDFC1}"/>
    <cellStyle name="Moneda 5 2 3 2 2 3 2 6" xfId="7197" xr:uid="{F9E345CA-7164-4C53-8E7E-02E93A2223A3}"/>
    <cellStyle name="Moneda 5 2 3 2 2 3 3" xfId="849" xr:uid="{8AE1D2AE-2571-4F97-B5FA-FD9A4E0FFB72}"/>
    <cellStyle name="Moneda 5 2 3 2 2 3 3 2" xfId="2505" xr:uid="{3A119E46-D14B-4CEB-A3E1-07F7BBD0471E}"/>
    <cellStyle name="Moneda 5 2 3 2 2 3 3 2 2" xfId="5817" xr:uid="{2AEF08EA-35BB-4E62-888C-401CB4E25347}"/>
    <cellStyle name="Moneda 5 2 3 2 2 3 3 2 2 2" xfId="12441" xr:uid="{512128C8-A1E5-4077-A65B-ABF4045FDA07}"/>
    <cellStyle name="Moneda 5 2 3 2 2 3 3 2 3" xfId="9129" xr:uid="{05002F67-CE47-40BE-9FAD-664B3B269A33}"/>
    <cellStyle name="Moneda 5 2 3 2 2 3 3 3" xfId="4161" xr:uid="{C9AD9786-76EC-4083-A7AA-24130BD380F0}"/>
    <cellStyle name="Moneda 5 2 3 2 2 3 3 3 2" xfId="10785" xr:uid="{A982BA86-FF05-4E4A-B20A-2D88E631C52F}"/>
    <cellStyle name="Moneda 5 2 3 2 2 3 3 4" xfId="7473" xr:uid="{FCE2C9A4-7415-49C7-BFFC-AB59446EF22B}"/>
    <cellStyle name="Moneda 5 2 3 2 2 3 4" xfId="1401" xr:uid="{CFE50740-8C9E-4CB8-A100-05942D20A486}"/>
    <cellStyle name="Moneda 5 2 3 2 2 3 4 2" xfId="3057" xr:uid="{E98C21F4-ADC5-499A-9862-736D33544F1C}"/>
    <cellStyle name="Moneda 5 2 3 2 2 3 4 2 2" xfId="6369" xr:uid="{BDE86771-27BE-432B-9546-B5D3ADF2A498}"/>
    <cellStyle name="Moneda 5 2 3 2 2 3 4 2 2 2" xfId="12993" xr:uid="{245C26EF-D0A4-44DF-99E7-FFA4D3D8E810}"/>
    <cellStyle name="Moneda 5 2 3 2 2 3 4 2 3" xfId="9681" xr:uid="{792DC5D6-7061-48CC-A815-2283395518B7}"/>
    <cellStyle name="Moneda 5 2 3 2 2 3 4 3" xfId="4713" xr:uid="{DA379C5C-AC1D-43C3-9DD2-DDF9114FF0CF}"/>
    <cellStyle name="Moneda 5 2 3 2 2 3 4 3 2" xfId="11337" xr:uid="{4201FE98-61D7-4B40-B27E-DCA4B381881E}"/>
    <cellStyle name="Moneda 5 2 3 2 2 3 4 4" xfId="8025" xr:uid="{03CEB6B7-D549-43C2-BB5A-19FAE9B5CD65}"/>
    <cellStyle name="Moneda 5 2 3 2 2 3 5" xfId="1953" xr:uid="{D9F4A9D6-2F5E-4381-B64E-8A8D31B4D295}"/>
    <cellStyle name="Moneda 5 2 3 2 2 3 5 2" xfId="5265" xr:uid="{F1B7D9F9-112A-4FE2-B0E8-5BA7FB281A8F}"/>
    <cellStyle name="Moneda 5 2 3 2 2 3 5 2 2" xfId="11889" xr:uid="{5F96A2F4-B956-485A-8828-815C2C205C7D}"/>
    <cellStyle name="Moneda 5 2 3 2 2 3 5 3" xfId="8577" xr:uid="{9425DD06-25F0-4655-A534-EB0E5371726A}"/>
    <cellStyle name="Moneda 5 2 3 2 2 3 6" xfId="3609" xr:uid="{37FF7082-154C-4FC5-BF37-68D9387BBF3C}"/>
    <cellStyle name="Moneda 5 2 3 2 2 3 6 2" xfId="10233" xr:uid="{4EAB25CA-7B7C-40CC-97EE-D5D5E4EAA56C}"/>
    <cellStyle name="Moneda 5 2 3 2 2 3 7" xfId="6921" xr:uid="{4E82B092-F0EB-4583-A069-F7221F8B2A94}"/>
    <cellStyle name="Moneda 5 2 3 2 2 4" xfId="435" xr:uid="{4F12FA97-0CBB-47D2-91AC-20B32B0C4678}"/>
    <cellStyle name="Moneda 5 2 3 2 2 4 2" xfId="987" xr:uid="{5734BCFE-863C-43E3-AE14-05F3D7814499}"/>
    <cellStyle name="Moneda 5 2 3 2 2 4 2 2" xfId="2643" xr:uid="{552AA594-8105-47CA-BC3C-063AFBA73528}"/>
    <cellStyle name="Moneda 5 2 3 2 2 4 2 2 2" xfId="5955" xr:uid="{73607C4A-5513-4A15-846E-21DF2CA189FA}"/>
    <cellStyle name="Moneda 5 2 3 2 2 4 2 2 2 2" xfId="12579" xr:uid="{2A7C2B10-C326-4CE5-A0D5-9CE0451696A7}"/>
    <cellStyle name="Moneda 5 2 3 2 2 4 2 2 3" xfId="9267" xr:uid="{4A6D02B3-8E0E-425A-8ADD-3DCDAD91698E}"/>
    <cellStyle name="Moneda 5 2 3 2 2 4 2 3" xfId="4299" xr:uid="{B2B143A1-614E-497B-9576-898B22BC3F47}"/>
    <cellStyle name="Moneda 5 2 3 2 2 4 2 3 2" xfId="10923" xr:uid="{B6CBED85-AAF1-4F3D-9379-ED6A06E4D134}"/>
    <cellStyle name="Moneda 5 2 3 2 2 4 2 4" xfId="7611" xr:uid="{C092732A-1D52-48BC-A918-0AFB8FA0C575}"/>
    <cellStyle name="Moneda 5 2 3 2 2 4 3" xfId="1539" xr:uid="{971DE3B0-9E42-42CA-B186-E119253EE46D}"/>
    <cellStyle name="Moneda 5 2 3 2 2 4 3 2" xfId="3195" xr:uid="{9CD63E65-B60A-44F5-89B6-6152DC333D43}"/>
    <cellStyle name="Moneda 5 2 3 2 2 4 3 2 2" xfId="6507" xr:uid="{D5FB1F48-2557-487D-A641-844E4827C8A9}"/>
    <cellStyle name="Moneda 5 2 3 2 2 4 3 2 2 2" xfId="13131" xr:uid="{A9D723A2-58BF-4F9D-99CA-186408AB6065}"/>
    <cellStyle name="Moneda 5 2 3 2 2 4 3 2 3" xfId="9819" xr:uid="{8F987569-8760-4243-A091-DADAEBE862DB}"/>
    <cellStyle name="Moneda 5 2 3 2 2 4 3 3" xfId="4851" xr:uid="{49FCB8A8-85C5-4795-9FA3-CE029C73AA20}"/>
    <cellStyle name="Moneda 5 2 3 2 2 4 3 3 2" xfId="11475" xr:uid="{12FD4698-5A02-4AD2-B660-3224CF133F9F}"/>
    <cellStyle name="Moneda 5 2 3 2 2 4 3 4" xfId="8163" xr:uid="{82E57C5E-3864-46EF-9058-59663B18891E}"/>
    <cellStyle name="Moneda 5 2 3 2 2 4 4" xfId="2091" xr:uid="{51FB683D-88A8-49CE-A0CD-FC16D574ADED}"/>
    <cellStyle name="Moneda 5 2 3 2 2 4 4 2" xfId="5403" xr:uid="{B060FF1D-5BAB-459D-A942-E9B88A195F7D}"/>
    <cellStyle name="Moneda 5 2 3 2 2 4 4 2 2" xfId="12027" xr:uid="{66DF77A5-0B46-4D69-9953-D4C0584B2F09}"/>
    <cellStyle name="Moneda 5 2 3 2 2 4 4 3" xfId="8715" xr:uid="{1EE29DEC-58ED-4A89-9E34-A05D4132C23F}"/>
    <cellStyle name="Moneda 5 2 3 2 2 4 5" xfId="3747" xr:uid="{D822B6CA-2E03-436E-9C3D-B6E0691F1F5B}"/>
    <cellStyle name="Moneda 5 2 3 2 2 4 5 2" xfId="10371" xr:uid="{3A61FE90-286D-4804-AA4D-1FC626DF514C}"/>
    <cellStyle name="Moneda 5 2 3 2 2 4 6" xfId="7059" xr:uid="{8DBE7998-EF8D-4F81-8791-BDBDF5B9DE9C}"/>
    <cellStyle name="Moneda 5 2 3 2 2 5" xfId="711" xr:uid="{26871AF7-A04C-43E2-9E01-A8949DB46275}"/>
    <cellStyle name="Moneda 5 2 3 2 2 5 2" xfId="2367" xr:uid="{5789C9DA-FE94-4095-89E8-7BABAA7B519C}"/>
    <cellStyle name="Moneda 5 2 3 2 2 5 2 2" xfId="5679" xr:uid="{F3025284-1133-420F-B1E7-3F6A59B223EE}"/>
    <cellStyle name="Moneda 5 2 3 2 2 5 2 2 2" xfId="12303" xr:uid="{058E3388-A829-404D-A107-43B1DC929AD0}"/>
    <cellStyle name="Moneda 5 2 3 2 2 5 2 3" xfId="8991" xr:uid="{14B443C9-9650-4565-8D2D-EFF9D9AC724D}"/>
    <cellStyle name="Moneda 5 2 3 2 2 5 3" xfId="4023" xr:uid="{1ACD00D6-D5FC-4B2C-9CC3-6CF4921452D4}"/>
    <cellStyle name="Moneda 5 2 3 2 2 5 3 2" xfId="10647" xr:uid="{1F3AA30B-4E9C-4B8F-BCEE-D1DE4CDE5A2C}"/>
    <cellStyle name="Moneda 5 2 3 2 2 5 4" xfId="7335" xr:uid="{E786AF27-4149-4FA3-9716-CBD6F3397204}"/>
    <cellStyle name="Moneda 5 2 3 2 2 6" xfId="1263" xr:uid="{28F843C1-A679-4BB8-A179-10C3B7CE2482}"/>
    <cellStyle name="Moneda 5 2 3 2 2 6 2" xfId="2919" xr:uid="{AF0CECA4-78C8-4968-A5D9-5240D4F4C0C8}"/>
    <cellStyle name="Moneda 5 2 3 2 2 6 2 2" xfId="6231" xr:uid="{AB44339C-04C7-4995-8791-2DB30732E4C5}"/>
    <cellStyle name="Moneda 5 2 3 2 2 6 2 2 2" xfId="12855" xr:uid="{4B6AFDEF-B861-48C3-ACE4-B817EB1D545D}"/>
    <cellStyle name="Moneda 5 2 3 2 2 6 2 3" xfId="9543" xr:uid="{51F2BD89-5E00-4698-9A88-F64D6930C0C5}"/>
    <cellStyle name="Moneda 5 2 3 2 2 6 3" xfId="4575" xr:uid="{B0BC138A-1853-46D8-BCF4-F216806B0CA6}"/>
    <cellStyle name="Moneda 5 2 3 2 2 6 3 2" xfId="11199" xr:uid="{782510AA-73DE-4DD1-B041-69082E612DE2}"/>
    <cellStyle name="Moneda 5 2 3 2 2 6 4" xfId="7887" xr:uid="{35C8FC55-C976-415A-A78B-1F52E802E1DB}"/>
    <cellStyle name="Moneda 5 2 3 2 2 7" xfId="1815" xr:uid="{1D219468-0062-4C33-B3F4-7B6E6293D904}"/>
    <cellStyle name="Moneda 5 2 3 2 2 7 2" xfId="5127" xr:uid="{07442360-CB0E-44F9-8A54-11E71E62FF1E}"/>
    <cellStyle name="Moneda 5 2 3 2 2 7 2 2" xfId="11751" xr:uid="{A0192D5C-3060-4C61-9B44-388198AC387A}"/>
    <cellStyle name="Moneda 5 2 3 2 2 7 3" xfId="8439" xr:uid="{17A8ED02-1226-4EB8-9AE2-34A925148B5A}"/>
    <cellStyle name="Moneda 5 2 3 2 2 8" xfId="3471" xr:uid="{C85D64DE-AB07-4BCC-A194-D6163C44E362}"/>
    <cellStyle name="Moneda 5 2 3 2 2 8 2" xfId="10095" xr:uid="{0549AE2F-6DEB-423F-BF64-924F512BCA1D}"/>
    <cellStyle name="Moneda 5 2 3 2 2 9" xfId="6783" xr:uid="{49971C7D-E18A-4F21-893E-C73308F07321}"/>
    <cellStyle name="Moneda 5 2 3 2 3" xfId="194" xr:uid="{400D7DC4-3EB4-4951-A62A-D52C89F3E10D}"/>
    <cellStyle name="Moneda 5 2 3 2 3 2" xfId="332" xr:uid="{2B7D5706-AE39-4247-9179-A4849E62DDEF}"/>
    <cellStyle name="Moneda 5 2 3 2 3 2 2" xfId="608" xr:uid="{3CCDA85A-5E0B-4F38-A170-3DADE4B5BCCC}"/>
    <cellStyle name="Moneda 5 2 3 2 3 2 2 2" xfId="1160" xr:uid="{7C76EE29-E857-4A98-B187-E1FB205D59C7}"/>
    <cellStyle name="Moneda 5 2 3 2 3 2 2 2 2" xfId="2816" xr:uid="{1CFD0771-1AEE-4F24-BAE9-FD27E7CB8D33}"/>
    <cellStyle name="Moneda 5 2 3 2 3 2 2 2 2 2" xfId="6128" xr:uid="{FA75E635-F7A8-4538-B05C-8BE7A8CDB4DA}"/>
    <cellStyle name="Moneda 5 2 3 2 3 2 2 2 2 2 2" xfId="12752" xr:uid="{9F88E237-33E6-4030-8E83-D726096FDD81}"/>
    <cellStyle name="Moneda 5 2 3 2 3 2 2 2 2 3" xfId="9440" xr:uid="{0D5913C4-FA4D-4713-BCB3-648FE00A7E2D}"/>
    <cellStyle name="Moneda 5 2 3 2 3 2 2 2 3" xfId="4472" xr:uid="{F2BC0300-8CDD-4C2A-9566-F7D40CC8C1C2}"/>
    <cellStyle name="Moneda 5 2 3 2 3 2 2 2 3 2" xfId="11096" xr:uid="{7AAE1640-494B-4C2E-9F23-3E9DD948DB11}"/>
    <cellStyle name="Moneda 5 2 3 2 3 2 2 2 4" xfId="7784" xr:uid="{BA7205B6-7096-4EDC-AD2C-5128D38036CE}"/>
    <cellStyle name="Moneda 5 2 3 2 3 2 2 3" xfId="1712" xr:uid="{778700A6-C660-4D53-B9CA-DA4C00E29737}"/>
    <cellStyle name="Moneda 5 2 3 2 3 2 2 3 2" xfId="3368" xr:uid="{AEA71342-2622-4E5C-9EAD-A92DD716BAFE}"/>
    <cellStyle name="Moneda 5 2 3 2 3 2 2 3 2 2" xfId="6680" xr:uid="{58361679-2F69-4234-9D9B-76F7392604A3}"/>
    <cellStyle name="Moneda 5 2 3 2 3 2 2 3 2 2 2" xfId="13304" xr:uid="{CEF52511-C403-47F2-9C93-9CDC4CF63553}"/>
    <cellStyle name="Moneda 5 2 3 2 3 2 2 3 2 3" xfId="9992" xr:uid="{4217BF7C-DFD2-4ECF-BC65-104B7BCD65E6}"/>
    <cellStyle name="Moneda 5 2 3 2 3 2 2 3 3" xfId="5024" xr:uid="{36346103-EF39-4CDD-99F7-33450BCF8BB5}"/>
    <cellStyle name="Moneda 5 2 3 2 3 2 2 3 3 2" xfId="11648" xr:uid="{C7657A55-1D2C-4CC6-A1B1-D8AAD67E7CF8}"/>
    <cellStyle name="Moneda 5 2 3 2 3 2 2 3 4" xfId="8336" xr:uid="{C369BC97-4B5A-446D-A901-2C7823AA51D6}"/>
    <cellStyle name="Moneda 5 2 3 2 3 2 2 4" xfId="2264" xr:uid="{C65F441D-76F7-42F9-91CC-541618F0FC23}"/>
    <cellStyle name="Moneda 5 2 3 2 3 2 2 4 2" xfId="5576" xr:uid="{F90F1265-18F6-4B64-847D-161D42D11A5F}"/>
    <cellStyle name="Moneda 5 2 3 2 3 2 2 4 2 2" xfId="12200" xr:uid="{A9478245-3BA4-418C-828C-B249E8FBA8F8}"/>
    <cellStyle name="Moneda 5 2 3 2 3 2 2 4 3" xfId="8888" xr:uid="{6363A5C5-1E0B-418A-B405-F498530AFF7D}"/>
    <cellStyle name="Moneda 5 2 3 2 3 2 2 5" xfId="3920" xr:uid="{6AD433EE-C861-4D45-8703-61490EBBC28D}"/>
    <cellStyle name="Moneda 5 2 3 2 3 2 2 5 2" xfId="10544" xr:uid="{47D72955-0865-457F-B135-C6431A071FF6}"/>
    <cellStyle name="Moneda 5 2 3 2 3 2 2 6" xfId="7232" xr:uid="{12BD38DB-950D-4495-B464-61DBE21F421E}"/>
    <cellStyle name="Moneda 5 2 3 2 3 2 3" xfId="884" xr:uid="{28F948EC-A230-44C2-95CB-B897C25E71E9}"/>
    <cellStyle name="Moneda 5 2 3 2 3 2 3 2" xfId="2540" xr:uid="{2D7FF9F5-0906-439E-9931-0A71BDB9C1F6}"/>
    <cellStyle name="Moneda 5 2 3 2 3 2 3 2 2" xfId="5852" xr:uid="{49A79A2F-AFD1-4E69-836C-03C2660CB279}"/>
    <cellStyle name="Moneda 5 2 3 2 3 2 3 2 2 2" xfId="12476" xr:uid="{3238CCD1-35C8-4AFF-9176-744C4969A991}"/>
    <cellStyle name="Moneda 5 2 3 2 3 2 3 2 3" xfId="9164" xr:uid="{7324BF7E-8847-4FCF-A99C-72B4E5133205}"/>
    <cellStyle name="Moneda 5 2 3 2 3 2 3 3" xfId="4196" xr:uid="{A7AB02EA-D503-41F7-8249-C62BAB5453ED}"/>
    <cellStyle name="Moneda 5 2 3 2 3 2 3 3 2" xfId="10820" xr:uid="{9091D340-6810-40B8-A2B9-F3167376693B}"/>
    <cellStyle name="Moneda 5 2 3 2 3 2 3 4" xfId="7508" xr:uid="{3B1741DB-F298-4438-B7A7-0B9A3DDF1DCB}"/>
    <cellStyle name="Moneda 5 2 3 2 3 2 4" xfId="1436" xr:uid="{C3158242-B439-4C1C-B9B3-FA79E2FF0080}"/>
    <cellStyle name="Moneda 5 2 3 2 3 2 4 2" xfId="3092" xr:uid="{B72467EF-8CFC-4A49-906B-ED1831735773}"/>
    <cellStyle name="Moneda 5 2 3 2 3 2 4 2 2" xfId="6404" xr:uid="{29C52835-B7CB-4FB5-9015-1EC44D9912F8}"/>
    <cellStyle name="Moneda 5 2 3 2 3 2 4 2 2 2" xfId="13028" xr:uid="{972677C9-D250-463A-BA9D-B6E049070440}"/>
    <cellStyle name="Moneda 5 2 3 2 3 2 4 2 3" xfId="9716" xr:uid="{210A17C1-2FD4-4B27-A020-C2D62C06B592}"/>
    <cellStyle name="Moneda 5 2 3 2 3 2 4 3" xfId="4748" xr:uid="{EE9A358B-AB43-4A7F-931E-BBE077E40EE4}"/>
    <cellStyle name="Moneda 5 2 3 2 3 2 4 3 2" xfId="11372" xr:uid="{F1E40D5D-ED2B-4905-A6E8-769111470273}"/>
    <cellStyle name="Moneda 5 2 3 2 3 2 4 4" xfId="8060" xr:uid="{07D21E3E-702C-47A8-A46C-AFE57A48B89A}"/>
    <cellStyle name="Moneda 5 2 3 2 3 2 5" xfId="1988" xr:uid="{71D03344-EBBE-4B3F-8F11-589778C41053}"/>
    <cellStyle name="Moneda 5 2 3 2 3 2 5 2" xfId="5300" xr:uid="{667C0B83-434C-4130-8E90-741B2B5519CA}"/>
    <cellStyle name="Moneda 5 2 3 2 3 2 5 2 2" xfId="11924" xr:uid="{567B1186-95DA-49DF-A330-32BD1967ABEF}"/>
    <cellStyle name="Moneda 5 2 3 2 3 2 5 3" xfId="8612" xr:uid="{C299F8CD-1CA9-4F23-9C0C-3242B2EB1E23}"/>
    <cellStyle name="Moneda 5 2 3 2 3 2 6" xfId="3644" xr:uid="{F511468F-5325-476E-885E-C1FC18246E7E}"/>
    <cellStyle name="Moneda 5 2 3 2 3 2 6 2" xfId="10268" xr:uid="{3CC1B5A5-5DCA-469B-8E3E-DE5AE284BDA3}"/>
    <cellStyle name="Moneda 5 2 3 2 3 2 7" xfId="6956" xr:uid="{4B19A973-21A5-406A-BD49-4BA65945E17C}"/>
    <cellStyle name="Moneda 5 2 3 2 3 3" xfId="470" xr:uid="{D97E48FB-5880-4A99-85BD-3B1780768215}"/>
    <cellStyle name="Moneda 5 2 3 2 3 3 2" xfId="1022" xr:uid="{79DE809C-5B01-4EBA-916C-DFBCFEA5018A}"/>
    <cellStyle name="Moneda 5 2 3 2 3 3 2 2" xfId="2678" xr:uid="{5BDC366D-9FA1-4DA5-9474-F344286DC294}"/>
    <cellStyle name="Moneda 5 2 3 2 3 3 2 2 2" xfId="5990" xr:uid="{871AB0D5-DB98-4F3C-BBB3-C93AB5224ACB}"/>
    <cellStyle name="Moneda 5 2 3 2 3 3 2 2 2 2" xfId="12614" xr:uid="{50013FF2-EF43-4F0B-A4D5-01ED6949037C}"/>
    <cellStyle name="Moneda 5 2 3 2 3 3 2 2 3" xfId="9302" xr:uid="{521C17C2-4230-4D3C-8211-B22A50890265}"/>
    <cellStyle name="Moneda 5 2 3 2 3 3 2 3" xfId="4334" xr:uid="{D2E3F67F-BB81-426E-83C7-4A6733BFF217}"/>
    <cellStyle name="Moneda 5 2 3 2 3 3 2 3 2" xfId="10958" xr:uid="{DC78212B-8F59-4BA1-B808-3A9FABA88A30}"/>
    <cellStyle name="Moneda 5 2 3 2 3 3 2 4" xfId="7646" xr:uid="{842FBAE0-DE55-4CE9-84E7-29B24AF61029}"/>
    <cellStyle name="Moneda 5 2 3 2 3 3 3" xfId="1574" xr:uid="{53409164-4AE7-44D2-84B8-5E5A49CDE225}"/>
    <cellStyle name="Moneda 5 2 3 2 3 3 3 2" xfId="3230" xr:uid="{B1CE1B90-93F1-44E1-A2C1-6E9CC48CD2D3}"/>
    <cellStyle name="Moneda 5 2 3 2 3 3 3 2 2" xfId="6542" xr:uid="{E13DE278-9674-4130-A710-3327942D22E0}"/>
    <cellStyle name="Moneda 5 2 3 2 3 3 3 2 2 2" xfId="13166" xr:uid="{0B70F041-A094-4C60-8B09-4A63FB03F87A}"/>
    <cellStyle name="Moneda 5 2 3 2 3 3 3 2 3" xfId="9854" xr:uid="{D2E0970C-9F67-44B1-B0A4-BC62A98888D9}"/>
    <cellStyle name="Moneda 5 2 3 2 3 3 3 3" xfId="4886" xr:uid="{BBDAF429-3CF7-4FD5-B514-BD4B4B79C404}"/>
    <cellStyle name="Moneda 5 2 3 2 3 3 3 3 2" xfId="11510" xr:uid="{F6B82D26-F29D-47AC-BAFA-AF2CCEDD017B}"/>
    <cellStyle name="Moneda 5 2 3 2 3 3 3 4" xfId="8198" xr:uid="{92517353-D1B9-463A-9AE6-51905A4A216F}"/>
    <cellStyle name="Moneda 5 2 3 2 3 3 4" xfId="2126" xr:uid="{902EC6EC-A30C-426C-88F0-944536621793}"/>
    <cellStyle name="Moneda 5 2 3 2 3 3 4 2" xfId="5438" xr:uid="{D020AA48-DBEC-4409-B35E-8C3130D66EE4}"/>
    <cellStyle name="Moneda 5 2 3 2 3 3 4 2 2" xfId="12062" xr:uid="{8A592E56-F3EA-4489-9CB7-6B18FA7A4B15}"/>
    <cellStyle name="Moneda 5 2 3 2 3 3 4 3" xfId="8750" xr:uid="{44963C11-E7DB-49D4-8DCD-B84F27964D64}"/>
    <cellStyle name="Moneda 5 2 3 2 3 3 5" xfId="3782" xr:uid="{889AB016-AB7E-4250-A194-CED3A50F6DE0}"/>
    <cellStyle name="Moneda 5 2 3 2 3 3 5 2" xfId="10406" xr:uid="{3147BACF-0357-4114-B0B0-E8EF43F4B32C}"/>
    <cellStyle name="Moneda 5 2 3 2 3 3 6" xfId="7094" xr:uid="{0BB2EEF0-7A08-4D3B-AA06-C38C106F144D}"/>
    <cellStyle name="Moneda 5 2 3 2 3 4" xfId="746" xr:uid="{658D73DD-3960-4F48-B5A7-B76C692C6AC1}"/>
    <cellStyle name="Moneda 5 2 3 2 3 4 2" xfId="2402" xr:uid="{F46BC0CE-D369-4231-9B40-95208621A923}"/>
    <cellStyle name="Moneda 5 2 3 2 3 4 2 2" xfId="5714" xr:uid="{BC4684E5-3451-4569-8E72-EF915EEF5C85}"/>
    <cellStyle name="Moneda 5 2 3 2 3 4 2 2 2" xfId="12338" xr:uid="{7174F079-9B46-4EA0-88D5-0C6A89730A1C}"/>
    <cellStyle name="Moneda 5 2 3 2 3 4 2 3" xfId="9026" xr:uid="{11195FB6-E1F8-4018-946D-24A54135B0CD}"/>
    <cellStyle name="Moneda 5 2 3 2 3 4 3" xfId="4058" xr:uid="{DF39A636-01B6-4C91-A5B0-F2DBA391DDBB}"/>
    <cellStyle name="Moneda 5 2 3 2 3 4 3 2" xfId="10682" xr:uid="{350EC5D3-B053-4242-B1FC-4F5B7C48110B}"/>
    <cellStyle name="Moneda 5 2 3 2 3 4 4" xfId="7370" xr:uid="{10477F51-D032-4A2E-9521-A60837B962F8}"/>
    <cellStyle name="Moneda 5 2 3 2 3 5" xfId="1298" xr:uid="{8E3C93D6-9055-43C6-8C7D-96E33722CCC1}"/>
    <cellStyle name="Moneda 5 2 3 2 3 5 2" xfId="2954" xr:uid="{E35DAC73-781A-42EA-B039-BEFAAA2B0FAB}"/>
    <cellStyle name="Moneda 5 2 3 2 3 5 2 2" xfId="6266" xr:uid="{7B67E42A-838B-4CF0-BA11-9C12F74E4622}"/>
    <cellStyle name="Moneda 5 2 3 2 3 5 2 2 2" xfId="12890" xr:uid="{662A2C6E-BA3A-48E6-8476-B93A2EB512ED}"/>
    <cellStyle name="Moneda 5 2 3 2 3 5 2 3" xfId="9578" xr:uid="{0C61CB5A-C440-46CB-A2A6-A17E0F00902F}"/>
    <cellStyle name="Moneda 5 2 3 2 3 5 3" xfId="4610" xr:uid="{34934422-F53A-46EF-AAA7-52FFFB7C6017}"/>
    <cellStyle name="Moneda 5 2 3 2 3 5 3 2" xfId="11234" xr:uid="{675E5773-4B35-47A2-BD4A-774EC3EC2417}"/>
    <cellStyle name="Moneda 5 2 3 2 3 5 4" xfId="7922" xr:uid="{B00001D3-ABC2-49AB-9F1B-616AFDD89F59}"/>
    <cellStyle name="Moneda 5 2 3 2 3 6" xfId="1850" xr:uid="{08A06E58-F1B8-4795-94DD-8CC1D58D4BF1}"/>
    <cellStyle name="Moneda 5 2 3 2 3 6 2" xfId="5162" xr:uid="{FA11A59A-A229-4D8F-8883-773FFF8D1616}"/>
    <cellStyle name="Moneda 5 2 3 2 3 6 2 2" xfId="11786" xr:uid="{87D89571-523F-404F-86FF-DD00A6FEF5E9}"/>
    <cellStyle name="Moneda 5 2 3 2 3 6 3" xfId="8474" xr:uid="{EC9CD843-406B-48BF-8B62-2438AAA1B8C0}"/>
    <cellStyle name="Moneda 5 2 3 2 3 7" xfId="3506" xr:uid="{26F9D9CA-8A79-43A0-8A0C-54AC2ED18F3A}"/>
    <cellStyle name="Moneda 5 2 3 2 3 7 2" xfId="10130" xr:uid="{4FF53FBD-FCDF-47BC-9A46-C60481300AF4}"/>
    <cellStyle name="Moneda 5 2 3 2 3 8" xfId="6818" xr:uid="{F8F6726B-0B3F-4B25-9AC9-C58CA3F0D825}"/>
    <cellStyle name="Moneda 5 2 3 2 4" xfId="263" xr:uid="{F1D7365E-F689-4AB6-ADCB-AF97EBECC4B9}"/>
    <cellStyle name="Moneda 5 2 3 2 4 2" xfId="539" xr:uid="{5B39A0D7-AA5E-400A-AFA6-5D48FDC937D5}"/>
    <cellStyle name="Moneda 5 2 3 2 4 2 2" xfId="1091" xr:uid="{2C6A2D99-B53F-4A34-84FB-1E91EA92421C}"/>
    <cellStyle name="Moneda 5 2 3 2 4 2 2 2" xfId="2747" xr:uid="{48D89E7B-9AF8-4A1E-9844-F08F20CB33DC}"/>
    <cellStyle name="Moneda 5 2 3 2 4 2 2 2 2" xfId="6059" xr:uid="{371D7727-C1E7-4392-872E-7A23486A2C6C}"/>
    <cellStyle name="Moneda 5 2 3 2 4 2 2 2 2 2" xfId="12683" xr:uid="{4DF8C3A9-6F7F-4200-9701-2B70C3EBBDC5}"/>
    <cellStyle name="Moneda 5 2 3 2 4 2 2 2 3" xfId="9371" xr:uid="{E15124E2-E99D-4635-80A9-F32503740D9B}"/>
    <cellStyle name="Moneda 5 2 3 2 4 2 2 3" xfId="4403" xr:uid="{F4437332-806A-4936-8DF7-0767ED8D57A2}"/>
    <cellStyle name="Moneda 5 2 3 2 4 2 2 3 2" xfId="11027" xr:uid="{E452E2BD-DE06-4B91-975A-7433D0B75F94}"/>
    <cellStyle name="Moneda 5 2 3 2 4 2 2 4" xfId="7715" xr:uid="{E1D7307F-BE4C-448F-9AEB-8B7353813524}"/>
    <cellStyle name="Moneda 5 2 3 2 4 2 3" xfId="1643" xr:uid="{6CDE2772-5BA9-48AC-9750-0150EE507D38}"/>
    <cellStyle name="Moneda 5 2 3 2 4 2 3 2" xfId="3299" xr:uid="{4B30D116-E49F-4577-A6FE-AAA89789BA2E}"/>
    <cellStyle name="Moneda 5 2 3 2 4 2 3 2 2" xfId="6611" xr:uid="{445EDDCF-C2CF-419C-AF7C-115EFC0CB19E}"/>
    <cellStyle name="Moneda 5 2 3 2 4 2 3 2 2 2" xfId="13235" xr:uid="{0864CA4D-565E-4F9F-AE17-4A368FAFB147}"/>
    <cellStyle name="Moneda 5 2 3 2 4 2 3 2 3" xfId="9923" xr:uid="{68948CDB-2C0D-482B-B3D6-DA0EA11F915D}"/>
    <cellStyle name="Moneda 5 2 3 2 4 2 3 3" xfId="4955" xr:uid="{53C45229-7344-48DA-AA9C-003095513EC0}"/>
    <cellStyle name="Moneda 5 2 3 2 4 2 3 3 2" xfId="11579" xr:uid="{C3F389B0-E767-4338-8241-13FAF6C18CA0}"/>
    <cellStyle name="Moneda 5 2 3 2 4 2 3 4" xfId="8267" xr:uid="{5024C08A-287D-4B97-A2CE-1E6884CDF16C}"/>
    <cellStyle name="Moneda 5 2 3 2 4 2 4" xfId="2195" xr:uid="{1295EF3B-B6CB-4A35-99E1-CCEA280A25A2}"/>
    <cellStyle name="Moneda 5 2 3 2 4 2 4 2" xfId="5507" xr:uid="{5656D105-7BB5-4903-BAD4-0CC71635374C}"/>
    <cellStyle name="Moneda 5 2 3 2 4 2 4 2 2" xfId="12131" xr:uid="{01D3885F-7AD5-4FE4-8816-EC5A9F9F5A5A}"/>
    <cellStyle name="Moneda 5 2 3 2 4 2 4 3" xfId="8819" xr:uid="{0B041E29-8607-48DF-A593-5454D3E1FB11}"/>
    <cellStyle name="Moneda 5 2 3 2 4 2 5" xfId="3851" xr:uid="{C2F9616B-72FB-410E-9F8C-A1218C740C61}"/>
    <cellStyle name="Moneda 5 2 3 2 4 2 5 2" xfId="10475" xr:uid="{EF7DBAEA-985D-482D-8FC1-2E0500ECEDBC}"/>
    <cellStyle name="Moneda 5 2 3 2 4 2 6" xfId="7163" xr:uid="{A458DCB7-39D0-493E-9A9C-8D589A42F2DE}"/>
    <cellStyle name="Moneda 5 2 3 2 4 3" xfId="815" xr:uid="{4A536B9C-09C2-41E2-B809-5591E9CDFF7C}"/>
    <cellStyle name="Moneda 5 2 3 2 4 3 2" xfId="2471" xr:uid="{12CBD5F3-B7EE-4CA5-8980-60AC1706D70B}"/>
    <cellStyle name="Moneda 5 2 3 2 4 3 2 2" xfId="5783" xr:uid="{6786E205-D23E-45F8-9D30-C35F3DFBC02B}"/>
    <cellStyle name="Moneda 5 2 3 2 4 3 2 2 2" xfId="12407" xr:uid="{6BED4E5C-FDCE-4FF2-9224-D412E593AFAF}"/>
    <cellStyle name="Moneda 5 2 3 2 4 3 2 3" xfId="9095" xr:uid="{280F548A-21CE-4E9F-8B5E-6B276B215470}"/>
    <cellStyle name="Moneda 5 2 3 2 4 3 3" xfId="4127" xr:uid="{79F24B33-FDEB-4FD9-802F-3C7171F68EF7}"/>
    <cellStyle name="Moneda 5 2 3 2 4 3 3 2" xfId="10751" xr:uid="{BAC1F1D6-2E8A-492C-B046-9F25E983E84D}"/>
    <cellStyle name="Moneda 5 2 3 2 4 3 4" xfId="7439" xr:uid="{558DDAD2-017F-45B7-9321-79943480E0D3}"/>
    <cellStyle name="Moneda 5 2 3 2 4 4" xfId="1367" xr:uid="{F9A89738-AA54-4B63-9F69-68DEB4F8290D}"/>
    <cellStyle name="Moneda 5 2 3 2 4 4 2" xfId="3023" xr:uid="{5F682A74-EFCF-45E3-A6CF-BA0A7F4549D3}"/>
    <cellStyle name="Moneda 5 2 3 2 4 4 2 2" xfId="6335" xr:uid="{D777EACB-8D7B-4489-9CD7-38C437AA5657}"/>
    <cellStyle name="Moneda 5 2 3 2 4 4 2 2 2" xfId="12959" xr:uid="{9D269E5A-3D3B-4243-9213-CA24F420B6E5}"/>
    <cellStyle name="Moneda 5 2 3 2 4 4 2 3" xfId="9647" xr:uid="{0BB3B536-5EAF-442C-A7F5-CF1DB7374911}"/>
    <cellStyle name="Moneda 5 2 3 2 4 4 3" xfId="4679" xr:uid="{ED75FE00-2F30-46E2-8CAD-885265FFCD9C}"/>
    <cellStyle name="Moneda 5 2 3 2 4 4 3 2" xfId="11303" xr:uid="{7FDDCF64-472A-4466-8F29-CFCA431A4C4D}"/>
    <cellStyle name="Moneda 5 2 3 2 4 4 4" xfId="7991" xr:uid="{624C142A-3D0D-4FEC-BBFB-8B767B37346A}"/>
    <cellStyle name="Moneda 5 2 3 2 4 5" xfId="1919" xr:uid="{41E45E20-F022-40BF-9DEC-D58A171848F8}"/>
    <cellStyle name="Moneda 5 2 3 2 4 5 2" xfId="5231" xr:uid="{B771807F-425E-4950-B133-60C94BD8B699}"/>
    <cellStyle name="Moneda 5 2 3 2 4 5 2 2" xfId="11855" xr:uid="{C203D17D-553B-4325-8009-5D05A1C2BA01}"/>
    <cellStyle name="Moneda 5 2 3 2 4 5 3" xfId="8543" xr:uid="{B77BB51F-D1FA-4FB6-8D2E-2FA42BD9F15D}"/>
    <cellStyle name="Moneda 5 2 3 2 4 6" xfId="3575" xr:uid="{F4BB4CFC-B300-423D-ADF7-79DFB6F694F2}"/>
    <cellStyle name="Moneda 5 2 3 2 4 6 2" xfId="10199" xr:uid="{332A6BC0-7176-4504-A311-ABC395F65F62}"/>
    <cellStyle name="Moneda 5 2 3 2 4 7" xfId="6887" xr:uid="{99F8EACC-5AE5-4794-8665-0903BC51AB4D}"/>
    <cellStyle name="Moneda 5 2 3 2 5" xfId="401" xr:uid="{EF4C00FD-73F5-4251-B3C7-F6FCA4E2F428}"/>
    <cellStyle name="Moneda 5 2 3 2 5 2" xfId="953" xr:uid="{2868009B-E96B-4D52-951C-031AD67F952E}"/>
    <cellStyle name="Moneda 5 2 3 2 5 2 2" xfId="2609" xr:uid="{96E15224-B562-4374-92BB-C3C5E4ABDCA9}"/>
    <cellStyle name="Moneda 5 2 3 2 5 2 2 2" xfId="5921" xr:uid="{745A183B-7729-4442-B366-D795ECBEA848}"/>
    <cellStyle name="Moneda 5 2 3 2 5 2 2 2 2" xfId="12545" xr:uid="{FEDCBC71-F826-4659-88BF-8D23068770B9}"/>
    <cellStyle name="Moneda 5 2 3 2 5 2 2 3" xfId="9233" xr:uid="{C00F88AA-AD23-4DE1-AF80-C3AC4833B12D}"/>
    <cellStyle name="Moneda 5 2 3 2 5 2 3" xfId="4265" xr:uid="{3A50B2DF-D032-4CF6-954E-F214BDB1C093}"/>
    <cellStyle name="Moneda 5 2 3 2 5 2 3 2" xfId="10889" xr:uid="{B68A3BDE-7CAD-41CB-AA15-9C2F4581CC7C}"/>
    <cellStyle name="Moneda 5 2 3 2 5 2 4" xfId="7577" xr:uid="{D79B3CD5-B1BD-4DE7-9744-4BA3031D1ED1}"/>
    <cellStyle name="Moneda 5 2 3 2 5 3" xfId="1505" xr:uid="{F5D3E815-4BAF-4195-9643-0F1B26912AB3}"/>
    <cellStyle name="Moneda 5 2 3 2 5 3 2" xfId="3161" xr:uid="{61E89E18-E5DD-41A7-A418-578F8F14906B}"/>
    <cellStyle name="Moneda 5 2 3 2 5 3 2 2" xfId="6473" xr:uid="{89269CD1-E443-4A91-AB62-E75E355068A9}"/>
    <cellStyle name="Moneda 5 2 3 2 5 3 2 2 2" xfId="13097" xr:uid="{21A2EBE5-BAEF-4107-B2D8-653640E9D0D2}"/>
    <cellStyle name="Moneda 5 2 3 2 5 3 2 3" xfId="9785" xr:uid="{B7C5D0A3-908E-445D-9B32-83A55427CE39}"/>
    <cellStyle name="Moneda 5 2 3 2 5 3 3" xfId="4817" xr:uid="{020AB161-2F18-43F0-8644-04D1460CD383}"/>
    <cellStyle name="Moneda 5 2 3 2 5 3 3 2" xfId="11441" xr:uid="{A8483A66-7AD9-4278-84F4-130C6C071C0D}"/>
    <cellStyle name="Moneda 5 2 3 2 5 3 4" xfId="8129" xr:uid="{30B09DAA-4374-4526-8A46-F3D5FC959567}"/>
    <cellStyle name="Moneda 5 2 3 2 5 4" xfId="2057" xr:uid="{846D1C92-93A1-413F-B2F2-1326515451FC}"/>
    <cellStyle name="Moneda 5 2 3 2 5 4 2" xfId="5369" xr:uid="{1E73EF9F-8D5A-467F-B253-EE9A5558CD00}"/>
    <cellStyle name="Moneda 5 2 3 2 5 4 2 2" xfId="11993" xr:uid="{86B1FDB5-5F84-4C9D-A7EC-15AE4D87DCB7}"/>
    <cellStyle name="Moneda 5 2 3 2 5 4 3" xfId="8681" xr:uid="{9579F237-2E78-41F4-8F8B-E8796530AE22}"/>
    <cellStyle name="Moneda 5 2 3 2 5 5" xfId="3713" xr:uid="{19475C6C-5224-4321-9E92-D7AB56B0D8F9}"/>
    <cellStyle name="Moneda 5 2 3 2 5 5 2" xfId="10337" xr:uid="{1039D18F-EC85-497B-9EC6-03FCF24769BA}"/>
    <cellStyle name="Moneda 5 2 3 2 5 6" xfId="7025" xr:uid="{CFFCC6CC-A193-4F21-AC58-5F4D77EEE40A}"/>
    <cellStyle name="Moneda 5 2 3 2 6" xfId="677" xr:uid="{96AB483C-22E7-46ED-A687-BFAEDF225DBF}"/>
    <cellStyle name="Moneda 5 2 3 2 6 2" xfId="2333" xr:uid="{4A87E026-F71C-4F35-8A65-6025295A8659}"/>
    <cellStyle name="Moneda 5 2 3 2 6 2 2" xfId="5645" xr:uid="{AF9D7A27-5B9B-4704-BD1E-C8619F73CA59}"/>
    <cellStyle name="Moneda 5 2 3 2 6 2 2 2" xfId="12269" xr:uid="{8E752516-EA5F-4DB7-B870-3780D2E9821B}"/>
    <cellStyle name="Moneda 5 2 3 2 6 2 3" xfId="8957" xr:uid="{07FDF691-1712-41B6-966D-89D6AD2E16A4}"/>
    <cellStyle name="Moneda 5 2 3 2 6 3" xfId="3989" xr:uid="{56D1C663-AF8C-43B6-87AE-D939D1569E95}"/>
    <cellStyle name="Moneda 5 2 3 2 6 3 2" xfId="10613" xr:uid="{954ABB73-7DAA-4E69-B56D-634ED7282A04}"/>
    <cellStyle name="Moneda 5 2 3 2 6 4" xfId="7301" xr:uid="{616EBBF8-8BE3-4045-97F6-87E420F97FD1}"/>
    <cellStyle name="Moneda 5 2 3 2 7" xfId="1229" xr:uid="{09B25434-CE83-4788-A0D7-1E606573B51E}"/>
    <cellStyle name="Moneda 5 2 3 2 7 2" xfId="2885" xr:uid="{B02C28EE-B41D-4AEF-B44E-AE7B2E8E777F}"/>
    <cellStyle name="Moneda 5 2 3 2 7 2 2" xfId="6197" xr:uid="{E5BEE874-96F1-4477-8299-6286D8B94A84}"/>
    <cellStyle name="Moneda 5 2 3 2 7 2 2 2" xfId="12821" xr:uid="{F414B1FC-4D2C-469A-963A-6E3C9E166B0D}"/>
    <cellStyle name="Moneda 5 2 3 2 7 2 3" xfId="9509" xr:uid="{E909D5A0-7F80-460B-8B5E-F6BDD4A6E2DD}"/>
    <cellStyle name="Moneda 5 2 3 2 7 3" xfId="4541" xr:uid="{7C4864B8-46EB-45F8-9577-965CB8AEAF97}"/>
    <cellStyle name="Moneda 5 2 3 2 7 3 2" xfId="11165" xr:uid="{0356E808-586A-4AC5-8022-F93B8492AD41}"/>
    <cellStyle name="Moneda 5 2 3 2 7 4" xfId="7853" xr:uid="{4D706DAD-730E-4F9E-9347-CDA96096E4E1}"/>
    <cellStyle name="Moneda 5 2 3 2 8" xfId="1781" xr:uid="{0A24AEF6-3CB8-44EC-A123-E38AAADE5D4C}"/>
    <cellStyle name="Moneda 5 2 3 2 8 2" xfId="5093" xr:uid="{38BA97B3-619B-4C74-A3F7-7D4D4030E870}"/>
    <cellStyle name="Moneda 5 2 3 2 8 2 2" xfId="11717" xr:uid="{440440B8-458F-47BA-A0A4-950E3B4ACD46}"/>
    <cellStyle name="Moneda 5 2 3 2 8 3" xfId="8405" xr:uid="{0ECD11BD-1F7B-455B-A469-3A39AE3D78E1}"/>
    <cellStyle name="Moneda 5 2 3 2 9" xfId="3437" xr:uid="{EFDC26BC-F4A1-4E03-BD4B-4D90F67876BB}"/>
    <cellStyle name="Moneda 5 2 3 2 9 2" xfId="10061" xr:uid="{05C54B52-EB62-466C-A6D7-9FB0CCBCB5E0}"/>
    <cellStyle name="Moneda 5 2 3 3" xfId="143" xr:uid="{AF55B8D2-8D93-491F-99CD-782F0D1E06E2}"/>
    <cellStyle name="Moneda 5 2 3 3 2" xfId="212" xr:uid="{1F1B615C-F0FF-4A9C-BD2D-617DF336D4B6}"/>
    <cellStyle name="Moneda 5 2 3 3 2 2" xfId="350" xr:uid="{7B53E60E-EC3F-4A77-B782-5EB8B5EA55C4}"/>
    <cellStyle name="Moneda 5 2 3 3 2 2 2" xfId="626" xr:uid="{4C860823-772B-498E-A9D5-B059E5331006}"/>
    <cellStyle name="Moneda 5 2 3 3 2 2 2 2" xfId="1178" xr:uid="{F61BEDCE-56B0-47BE-BF81-E8342FFB7E34}"/>
    <cellStyle name="Moneda 5 2 3 3 2 2 2 2 2" xfId="2834" xr:uid="{6FB904A9-ED37-43F5-86FE-CB82D9E6FB5B}"/>
    <cellStyle name="Moneda 5 2 3 3 2 2 2 2 2 2" xfId="6146" xr:uid="{417010F4-1664-4AF9-AB46-D5D8B8AD861F}"/>
    <cellStyle name="Moneda 5 2 3 3 2 2 2 2 2 2 2" xfId="12770" xr:uid="{9476224A-06FE-49A9-AB72-B0F281757805}"/>
    <cellStyle name="Moneda 5 2 3 3 2 2 2 2 2 3" xfId="9458" xr:uid="{53D295A0-CAF4-4550-8B83-F003F11BE181}"/>
    <cellStyle name="Moneda 5 2 3 3 2 2 2 2 3" xfId="4490" xr:uid="{48E635BB-A19F-4306-A1A2-A88B9E00F542}"/>
    <cellStyle name="Moneda 5 2 3 3 2 2 2 2 3 2" xfId="11114" xr:uid="{2E4BF0DE-DC1A-4C0F-8AA4-8330628CBF1D}"/>
    <cellStyle name="Moneda 5 2 3 3 2 2 2 2 4" xfId="7802" xr:uid="{DC877C96-D50E-4B6D-AB53-A0D0AAD50263}"/>
    <cellStyle name="Moneda 5 2 3 3 2 2 2 3" xfId="1730" xr:uid="{3437A992-7708-4BB7-B833-961D988A255E}"/>
    <cellStyle name="Moneda 5 2 3 3 2 2 2 3 2" xfId="3386" xr:uid="{2AC9D7FA-DED4-4712-86B0-85E364086184}"/>
    <cellStyle name="Moneda 5 2 3 3 2 2 2 3 2 2" xfId="6698" xr:uid="{5BBF29E6-0881-4502-A641-4A21BBC1B5F6}"/>
    <cellStyle name="Moneda 5 2 3 3 2 2 2 3 2 2 2" xfId="13322" xr:uid="{4866DC59-C0DF-40BD-BAB9-6BB8B288B3A1}"/>
    <cellStyle name="Moneda 5 2 3 3 2 2 2 3 2 3" xfId="10010" xr:uid="{29FE441E-BA23-4CA3-B882-3BDEA482B59A}"/>
    <cellStyle name="Moneda 5 2 3 3 2 2 2 3 3" xfId="5042" xr:uid="{861A3E41-0678-47C3-87AB-BC4B01842E5B}"/>
    <cellStyle name="Moneda 5 2 3 3 2 2 2 3 3 2" xfId="11666" xr:uid="{FE90A01C-7126-466C-88AD-1146B745C877}"/>
    <cellStyle name="Moneda 5 2 3 3 2 2 2 3 4" xfId="8354" xr:uid="{F41547E9-1A04-4086-990F-4181126C38C5}"/>
    <cellStyle name="Moneda 5 2 3 3 2 2 2 4" xfId="2282" xr:uid="{72C83D6F-71DF-48D7-AA20-A3D5B9F929A7}"/>
    <cellStyle name="Moneda 5 2 3 3 2 2 2 4 2" xfId="5594" xr:uid="{04084D1E-5EC7-477E-A74F-EE98443D5448}"/>
    <cellStyle name="Moneda 5 2 3 3 2 2 2 4 2 2" xfId="12218" xr:uid="{037A111B-5E1E-44CA-A5D0-F8C5C8C22407}"/>
    <cellStyle name="Moneda 5 2 3 3 2 2 2 4 3" xfId="8906" xr:uid="{B66960A3-E1B9-4606-ACCE-50893BFCE89D}"/>
    <cellStyle name="Moneda 5 2 3 3 2 2 2 5" xfId="3938" xr:uid="{6A861792-4E0E-4355-882A-54443D6CFA8C}"/>
    <cellStyle name="Moneda 5 2 3 3 2 2 2 5 2" xfId="10562" xr:uid="{17893B6C-482F-47E0-BE86-AE0BDBCC5868}"/>
    <cellStyle name="Moneda 5 2 3 3 2 2 2 6" xfId="7250" xr:uid="{BFCC5A4C-63C5-4E64-BDD2-816EB3072149}"/>
    <cellStyle name="Moneda 5 2 3 3 2 2 3" xfId="902" xr:uid="{BAFF3D2E-A2F0-40FA-A909-066A89800557}"/>
    <cellStyle name="Moneda 5 2 3 3 2 2 3 2" xfId="2558" xr:uid="{1C5C483B-8C0B-48D5-8A69-99B69A3D5A6C}"/>
    <cellStyle name="Moneda 5 2 3 3 2 2 3 2 2" xfId="5870" xr:uid="{B454C4BB-7A3F-4540-9448-A423F688DC8B}"/>
    <cellStyle name="Moneda 5 2 3 3 2 2 3 2 2 2" xfId="12494" xr:uid="{925D9944-9186-4FAF-90B2-1F85E3143CD7}"/>
    <cellStyle name="Moneda 5 2 3 3 2 2 3 2 3" xfId="9182" xr:uid="{86B84902-729E-4E19-A28B-1A656C84AB8C}"/>
    <cellStyle name="Moneda 5 2 3 3 2 2 3 3" xfId="4214" xr:uid="{0AF9A537-340E-4AA0-BFF4-B4AAB7BB8288}"/>
    <cellStyle name="Moneda 5 2 3 3 2 2 3 3 2" xfId="10838" xr:uid="{350C3EAD-5BCB-423E-881E-878B72515AAB}"/>
    <cellStyle name="Moneda 5 2 3 3 2 2 3 4" xfId="7526" xr:uid="{7D0BA223-D05B-4D0C-8BB5-DB6C96E4B70B}"/>
    <cellStyle name="Moneda 5 2 3 3 2 2 4" xfId="1454" xr:uid="{B63F524A-0BAB-4EC3-8C59-2A06B2CF7AB3}"/>
    <cellStyle name="Moneda 5 2 3 3 2 2 4 2" xfId="3110" xr:uid="{EB09BA6E-12D3-40DE-A94D-143703C73390}"/>
    <cellStyle name="Moneda 5 2 3 3 2 2 4 2 2" xfId="6422" xr:uid="{F1946D61-9F0F-4BF5-AFFC-1DE2FA877390}"/>
    <cellStyle name="Moneda 5 2 3 3 2 2 4 2 2 2" xfId="13046" xr:uid="{AAC07DB2-1E22-457D-BFEE-B58D90342B0E}"/>
    <cellStyle name="Moneda 5 2 3 3 2 2 4 2 3" xfId="9734" xr:uid="{C6AF64C9-3F8D-4EBD-965C-54ACFE295B29}"/>
    <cellStyle name="Moneda 5 2 3 3 2 2 4 3" xfId="4766" xr:uid="{24378C3F-EB6B-4608-87C5-705A1592B589}"/>
    <cellStyle name="Moneda 5 2 3 3 2 2 4 3 2" xfId="11390" xr:uid="{480DEB39-F660-425C-B51F-21CDC69DDB1D}"/>
    <cellStyle name="Moneda 5 2 3 3 2 2 4 4" xfId="8078" xr:uid="{FFA22ED2-CD28-4484-BEE7-6665AAEF7158}"/>
    <cellStyle name="Moneda 5 2 3 3 2 2 5" xfId="2006" xr:uid="{25FA74E1-A94C-45E3-A18C-246817842AF5}"/>
    <cellStyle name="Moneda 5 2 3 3 2 2 5 2" xfId="5318" xr:uid="{74EBA675-D0DF-4197-9E76-548368BFF00A}"/>
    <cellStyle name="Moneda 5 2 3 3 2 2 5 2 2" xfId="11942" xr:uid="{AEDDC8C0-85D0-4263-98B2-31A9A1E3DB00}"/>
    <cellStyle name="Moneda 5 2 3 3 2 2 5 3" xfId="8630" xr:uid="{E3233DD5-5CAB-4A03-94FC-1C1D87CA492A}"/>
    <cellStyle name="Moneda 5 2 3 3 2 2 6" xfId="3662" xr:uid="{6766703D-C32C-41E9-9400-E8D5633A41D6}"/>
    <cellStyle name="Moneda 5 2 3 3 2 2 6 2" xfId="10286" xr:uid="{3C21C78A-4D9A-4307-B6B2-D238DCF7AFA9}"/>
    <cellStyle name="Moneda 5 2 3 3 2 2 7" xfId="6974" xr:uid="{9C13336A-764F-4BCD-BAF3-91943C5E1C1F}"/>
    <cellStyle name="Moneda 5 2 3 3 2 3" xfId="488" xr:uid="{CFE93AFD-95BD-463F-8690-615F293595ED}"/>
    <cellStyle name="Moneda 5 2 3 3 2 3 2" xfId="1040" xr:uid="{AF07F232-C8D6-4003-A1D9-46BBB613DCAF}"/>
    <cellStyle name="Moneda 5 2 3 3 2 3 2 2" xfId="2696" xr:uid="{46F106A0-AF35-4E8B-A4FB-7D2317105D68}"/>
    <cellStyle name="Moneda 5 2 3 3 2 3 2 2 2" xfId="6008" xr:uid="{CB4A79F3-0D97-47B6-98DB-71249A3683D2}"/>
    <cellStyle name="Moneda 5 2 3 3 2 3 2 2 2 2" xfId="12632" xr:uid="{D27B6973-F336-4837-A8EB-3C112B49D2DD}"/>
    <cellStyle name="Moneda 5 2 3 3 2 3 2 2 3" xfId="9320" xr:uid="{BF251571-CCCE-43B7-8F71-EC2515B76430}"/>
    <cellStyle name="Moneda 5 2 3 3 2 3 2 3" xfId="4352" xr:uid="{6BD375E3-5B70-4CB4-8D45-D2E1B956B0A9}"/>
    <cellStyle name="Moneda 5 2 3 3 2 3 2 3 2" xfId="10976" xr:uid="{FDBBE7B4-E162-4355-B36D-E81A492601CE}"/>
    <cellStyle name="Moneda 5 2 3 3 2 3 2 4" xfId="7664" xr:uid="{8EE1C4FB-AD88-4CFF-A27B-4482784C4810}"/>
    <cellStyle name="Moneda 5 2 3 3 2 3 3" xfId="1592" xr:uid="{734C4D9F-99B6-4431-8FB6-4CA05B461CD3}"/>
    <cellStyle name="Moneda 5 2 3 3 2 3 3 2" xfId="3248" xr:uid="{2F349421-1185-4AEC-BC35-60D33A44289F}"/>
    <cellStyle name="Moneda 5 2 3 3 2 3 3 2 2" xfId="6560" xr:uid="{143BDBB8-A1B7-4A70-8681-133F94CC7967}"/>
    <cellStyle name="Moneda 5 2 3 3 2 3 3 2 2 2" xfId="13184" xr:uid="{D9CF63D8-A9FA-492F-A4ED-28D06BAA47A7}"/>
    <cellStyle name="Moneda 5 2 3 3 2 3 3 2 3" xfId="9872" xr:uid="{1AAF32D2-7B70-4182-8DD8-E67F459C34C6}"/>
    <cellStyle name="Moneda 5 2 3 3 2 3 3 3" xfId="4904" xr:uid="{8E51BD71-278C-4686-B432-CCF5C5753DE6}"/>
    <cellStyle name="Moneda 5 2 3 3 2 3 3 3 2" xfId="11528" xr:uid="{8D36C074-ACB1-4F02-BE0B-D8DE3B035A06}"/>
    <cellStyle name="Moneda 5 2 3 3 2 3 3 4" xfId="8216" xr:uid="{730ACCE4-5F14-482D-B703-5E6C25826C5C}"/>
    <cellStyle name="Moneda 5 2 3 3 2 3 4" xfId="2144" xr:uid="{315930BE-853A-4F3D-94BD-A50E3F1FD4A0}"/>
    <cellStyle name="Moneda 5 2 3 3 2 3 4 2" xfId="5456" xr:uid="{3259C216-FFF7-4F1A-BF67-F9C183628218}"/>
    <cellStyle name="Moneda 5 2 3 3 2 3 4 2 2" xfId="12080" xr:uid="{AA1CD741-61AE-415B-B8E2-8AAB9320F5CE}"/>
    <cellStyle name="Moneda 5 2 3 3 2 3 4 3" xfId="8768" xr:uid="{62629016-6A0A-45B4-9AEB-FF28CE756A49}"/>
    <cellStyle name="Moneda 5 2 3 3 2 3 5" xfId="3800" xr:uid="{4C0B115E-DE26-4DDB-B9CB-F31D86AAE6BD}"/>
    <cellStyle name="Moneda 5 2 3 3 2 3 5 2" xfId="10424" xr:uid="{E86A6DB7-3295-484E-B02F-230DBF180155}"/>
    <cellStyle name="Moneda 5 2 3 3 2 3 6" xfId="7112" xr:uid="{EF4551A9-450E-41AB-B332-E32BB91704E3}"/>
    <cellStyle name="Moneda 5 2 3 3 2 4" xfId="764" xr:uid="{D4B4E209-59E3-4F2F-93AD-A975AF12ABDA}"/>
    <cellStyle name="Moneda 5 2 3 3 2 4 2" xfId="2420" xr:uid="{5CE8FF9E-7F08-4D4E-9254-78343D64323D}"/>
    <cellStyle name="Moneda 5 2 3 3 2 4 2 2" xfId="5732" xr:uid="{8AA43601-DBB0-4BB3-B9F1-00BF13D7B776}"/>
    <cellStyle name="Moneda 5 2 3 3 2 4 2 2 2" xfId="12356" xr:uid="{78FDC095-B3F1-492D-9710-06EC746665AE}"/>
    <cellStyle name="Moneda 5 2 3 3 2 4 2 3" xfId="9044" xr:uid="{02D39E5F-3FDF-4EB1-9908-505E2A2A7856}"/>
    <cellStyle name="Moneda 5 2 3 3 2 4 3" xfId="4076" xr:uid="{BB677168-1F1D-4BD7-94C6-7DC896970214}"/>
    <cellStyle name="Moneda 5 2 3 3 2 4 3 2" xfId="10700" xr:uid="{E4153103-D2AA-48E8-933C-1E1D4D5BCF18}"/>
    <cellStyle name="Moneda 5 2 3 3 2 4 4" xfId="7388" xr:uid="{29BF404D-E77D-4650-99FC-2B6BA26BE6FA}"/>
    <cellStyle name="Moneda 5 2 3 3 2 5" xfId="1316" xr:uid="{A9215D4E-5E85-44D1-8D00-D39CE1FDBF0F}"/>
    <cellStyle name="Moneda 5 2 3 3 2 5 2" xfId="2972" xr:uid="{DE703C01-8EAE-4710-AE41-183B8C203497}"/>
    <cellStyle name="Moneda 5 2 3 3 2 5 2 2" xfId="6284" xr:uid="{25F18CF6-43A4-4AEC-85C8-7C7F1DB83B2F}"/>
    <cellStyle name="Moneda 5 2 3 3 2 5 2 2 2" xfId="12908" xr:uid="{A3B95716-83F9-40E0-8EDA-58805FE52CEB}"/>
    <cellStyle name="Moneda 5 2 3 3 2 5 2 3" xfId="9596" xr:uid="{407965DF-A6D4-4858-BE62-FC58D7CF7628}"/>
    <cellStyle name="Moneda 5 2 3 3 2 5 3" xfId="4628" xr:uid="{D676C18D-7BCB-41A0-8E10-48173B5BCD8A}"/>
    <cellStyle name="Moneda 5 2 3 3 2 5 3 2" xfId="11252" xr:uid="{817AFE72-A15E-480E-B937-6B24D9514A57}"/>
    <cellStyle name="Moneda 5 2 3 3 2 5 4" xfId="7940" xr:uid="{DC6F196B-7723-4D04-8A7E-9862E0A65543}"/>
    <cellStyle name="Moneda 5 2 3 3 2 6" xfId="1868" xr:uid="{1ED30757-4D52-4C5F-AF8D-C16D73213B06}"/>
    <cellStyle name="Moneda 5 2 3 3 2 6 2" xfId="5180" xr:uid="{95816ACF-BDC1-4CB9-BCC5-6EDF07C5B2E2}"/>
    <cellStyle name="Moneda 5 2 3 3 2 6 2 2" xfId="11804" xr:uid="{08F053E4-DCA8-49CC-B0A2-13A9128ABE37}"/>
    <cellStyle name="Moneda 5 2 3 3 2 6 3" xfId="8492" xr:uid="{DE29E9C6-AA31-4578-81D1-68EF77413BE1}"/>
    <cellStyle name="Moneda 5 2 3 3 2 7" xfId="3524" xr:uid="{78BF034A-912F-4571-BE6C-51EEA5386CC9}"/>
    <cellStyle name="Moneda 5 2 3 3 2 7 2" xfId="10148" xr:uid="{6E677922-F8A2-4A82-AFAE-DAA6EBE4F826}"/>
    <cellStyle name="Moneda 5 2 3 3 2 8" xfId="6836" xr:uid="{E58835B3-A7EE-45D5-A1E1-6AB4F7B65EA5}"/>
    <cellStyle name="Moneda 5 2 3 3 3" xfId="281" xr:uid="{50CDB854-C73C-4513-A0BA-80E4F417DAC8}"/>
    <cellStyle name="Moneda 5 2 3 3 3 2" xfId="557" xr:uid="{14232243-3A87-4087-9B2E-3BA8648526D7}"/>
    <cellStyle name="Moneda 5 2 3 3 3 2 2" xfId="1109" xr:uid="{CEAE2AE1-AFCF-4398-8CED-DE5B7AC6AE51}"/>
    <cellStyle name="Moneda 5 2 3 3 3 2 2 2" xfId="2765" xr:uid="{9BFF1358-1ADA-400D-A48B-ED9B9158BCCF}"/>
    <cellStyle name="Moneda 5 2 3 3 3 2 2 2 2" xfId="6077" xr:uid="{16E92956-AD0C-40BB-9512-A019646CFA48}"/>
    <cellStyle name="Moneda 5 2 3 3 3 2 2 2 2 2" xfId="12701" xr:uid="{C49D8E04-A268-489C-B9A9-DB6500A80B05}"/>
    <cellStyle name="Moneda 5 2 3 3 3 2 2 2 3" xfId="9389" xr:uid="{DECE6FA1-C694-45AF-9655-65A3F6CC0A99}"/>
    <cellStyle name="Moneda 5 2 3 3 3 2 2 3" xfId="4421" xr:uid="{C14BD8A8-5A45-45DC-B894-7C1B2AA97F1C}"/>
    <cellStyle name="Moneda 5 2 3 3 3 2 2 3 2" xfId="11045" xr:uid="{9F46E964-C312-44FA-A688-2FDC59DA70A8}"/>
    <cellStyle name="Moneda 5 2 3 3 3 2 2 4" xfId="7733" xr:uid="{079AF496-4176-4C83-8B17-D8B98B0F1A79}"/>
    <cellStyle name="Moneda 5 2 3 3 3 2 3" xfId="1661" xr:uid="{BE97597D-AD1D-4B33-8154-D2EB16024839}"/>
    <cellStyle name="Moneda 5 2 3 3 3 2 3 2" xfId="3317" xr:uid="{77907792-7573-4896-A0B0-790199840038}"/>
    <cellStyle name="Moneda 5 2 3 3 3 2 3 2 2" xfId="6629" xr:uid="{7E3A36D1-D246-4E35-A21B-E9A6E7B8782F}"/>
    <cellStyle name="Moneda 5 2 3 3 3 2 3 2 2 2" xfId="13253" xr:uid="{45FB0DAF-CB72-4EF9-8F8B-8D59C98CFB24}"/>
    <cellStyle name="Moneda 5 2 3 3 3 2 3 2 3" xfId="9941" xr:uid="{B1BA25BF-02C4-4FC5-82B8-9D631FBA21DD}"/>
    <cellStyle name="Moneda 5 2 3 3 3 2 3 3" xfId="4973" xr:uid="{E0617A3C-7D34-4A95-AAFF-F9F3D7FFA44C}"/>
    <cellStyle name="Moneda 5 2 3 3 3 2 3 3 2" xfId="11597" xr:uid="{02998F92-CCF5-4015-9FDF-C0F4AA29A2DA}"/>
    <cellStyle name="Moneda 5 2 3 3 3 2 3 4" xfId="8285" xr:uid="{E8929EA1-784C-439D-A2BE-5E3C5F27AB9D}"/>
    <cellStyle name="Moneda 5 2 3 3 3 2 4" xfId="2213" xr:uid="{7DBC563F-C8BA-4662-962E-13F7F741C3AE}"/>
    <cellStyle name="Moneda 5 2 3 3 3 2 4 2" xfId="5525" xr:uid="{D6548760-ED76-4029-B42B-46116D6241AD}"/>
    <cellStyle name="Moneda 5 2 3 3 3 2 4 2 2" xfId="12149" xr:uid="{C15778D2-321E-4D12-8111-0041716C0822}"/>
    <cellStyle name="Moneda 5 2 3 3 3 2 4 3" xfId="8837" xr:uid="{F0235F2C-408E-4288-8F2C-CFECCB1DD8D6}"/>
    <cellStyle name="Moneda 5 2 3 3 3 2 5" xfId="3869" xr:uid="{25A54418-A7D0-496B-9108-166F3618281B}"/>
    <cellStyle name="Moneda 5 2 3 3 3 2 5 2" xfId="10493" xr:uid="{12136BDA-4A12-44AB-A252-E906A31F484A}"/>
    <cellStyle name="Moneda 5 2 3 3 3 2 6" xfId="7181" xr:uid="{8AEBDE0C-BC48-4E8F-80CC-C1514371DDF6}"/>
    <cellStyle name="Moneda 5 2 3 3 3 3" xfId="833" xr:uid="{5A45E50C-F6A9-4C3B-94F8-2DDBFC792741}"/>
    <cellStyle name="Moneda 5 2 3 3 3 3 2" xfId="2489" xr:uid="{6AF5CB41-204E-4B92-B4EA-CC9856BB6E05}"/>
    <cellStyle name="Moneda 5 2 3 3 3 3 2 2" xfId="5801" xr:uid="{0635454C-9F09-435D-B9B7-8EE3BB390C39}"/>
    <cellStyle name="Moneda 5 2 3 3 3 3 2 2 2" xfId="12425" xr:uid="{32D5BFBC-4B64-4C7C-BF20-18301B70F4BF}"/>
    <cellStyle name="Moneda 5 2 3 3 3 3 2 3" xfId="9113" xr:uid="{18220D1F-9EC0-4375-AD10-3B451F47DF5B}"/>
    <cellStyle name="Moneda 5 2 3 3 3 3 3" xfId="4145" xr:uid="{BB344DF0-EEF9-419F-9226-9F1038C5EF84}"/>
    <cellStyle name="Moneda 5 2 3 3 3 3 3 2" xfId="10769" xr:uid="{8CF716EB-367D-47A0-AAC0-A264D2081333}"/>
    <cellStyle name="Moneda 5 2 3 3 3 3 4" xfId="7457" xr:uid="{5C8FA3EB-6E76-4A79-AC86-B19D22E04730}"/>
    <cellStyle name="Moneda 5 2 3 3 3 4" xfId="1385" xr:uid="{A2E114CD-3F30-4C57-AE1F-36BDD106C1B8}"/>
    <cellStyle name="Moneda 5 2 3 3 3 4 2" xfId="3041" xr:uid="{F8CA820E-DB4A-44B2-888C-E2B43A906458}"/>
    <cellStyle name="Moneda 5 2 3 3 3 4 2 2" xfId="6353" xr:uid="{9C888C59-6328-4BF7-9ED6-10876EAA0275}"/>
    <cellStyle name="Moneda 5 2 3 3 3 4 2 2 2" xfId="12977" xr:uid="{0CBC2B05-F8A8-426F-8E2F-7D539C3DE186}"/>
    <cellStyle name="Moneda 5 2 3 3 3 4 2 3" xfId="9665" xr:uid="{6B7A6AB4-BCED-40F3-9FED-F534467CA12F}"/>
    <cellStyle name="Moneda 5 2 3 3 3 4 3" xfId="4697" xr:uid="{5D6B926B-9C2B-4C75-B81F-FA969172E5FD}"/>
    <cellStyle name="Moneda 5 2 3 3 3 4 3 2" xfId="11321" xr:uid="{A78D4D83-EE1C-48B1-A063-A4567DF2144F}"/>
    <cellStyle name="Moneda 5 2 3 3 3 4 4" xfId="8009" xr:uid="{41FE02F6-2813-4B85-A40F-951119F32CBA}"/>
    <cellStyle name="Moneda 5 2 3 3 3 5" xfId="1937" xr:uid="{FFB905C4-BDC9-487F-AFCC-81BA2C082937}"/>
    <cellStyle name="Moneda 5 2 3 3 3 5 2" xfId="5249" xr:uid="{183CBBB1-A0E4-4B32-B89E-54B2AC3B6AB6}"/>
    <cellStyle name="Moneda 5 2 3 3 3 5 2 2" xfId="11873" xr:uid="{18B3CE89-828F-4878-B130-234695DA361D}"/>
    <cellStyle name="Moneda 5 2 3 3 3 5 3" xfId="8561" xr:uid="{8A48740C-0799-45EA-A456-ED8DEB02A733}"/>
    <cellStyle name="Moneda 5 2 3 3 3 6" xfId="3593" xr:uid="{CBC73A33-DCE4-4B10-94B0-98D8CB14E469}"/>
    <cellStyle name="Moneda 5 2 3 3 3 6 2" xfId="10217" xr:uid="{A36DB152-82C4-47F6-9E47-F31B808B930D}"/>
    <cellStyle name="Moneda 5 2 3 3 3 7" xfId="6905" xr:uid="{C87021F2-BA9C-427F-8231-011B2B2D7398}"/>
    <cellStyle name="Moneda 5 2 3 3 4" xfId="419" xr:uid="{4E120581-0229-44BC-9059-EC22FE02B8DE}"/>
    <cellStyle name="Moneda 5 2 3 3 4 2" xfId="971" xr:uid="{5D2F8C8B-286B-43E0-8F20-628B1ED86289}"/>
    <cellStyle name="Moneda 5 2 3 3 4 2 2" xfId="2627" xr:uid="{D271DAAD-A3C4-488A-B5FE-F02259B73A99}"/>
    <cellStyle name="Moneda 5 2 3 3 4 2 2 2" xfId="5939" xr:uid="{C7DD1773-9D86-48CF-9601-0521542A80AF}"/>
    <cellStyle name="Moneda 5 2 3 3 4 2 2 2 2" xfId="12563" xr:uid="{DEEF111E-65F1-4623-A168-9A39260F921F}"/>
    <cellStyle name="Moneda 5 2 3 3 4 2 2 3" xfId="9251" xr:uid="{1891BC2C-9A7E-4CB5-A216-27F3DC95CD45}"/>
    <cellStyle name="Moneda 5 2 3 3 4 2 3" xfId="4283" xr:uid="{B295C8DF-1B22-4D18-821A-EDCA20E924F3}"/>
    <cellStyle name="Moneda 5 2 3 3 4 2 3 2" xfId="10907" xr:uid="{56CABC24-31BA-4B65-A463-367BD1546FC7}"/>
    <cellStyle name="Moneda 5 2 3 3 4 2 4" xfId="7595" xr:uid="{76D0814E-0075-4404-9EBD-9BBED8076BDF}"/>
    <cellStyle name="Moneda 5 2 3 3 4 3" xfId="1523" xr:uid="{BDFAC042-FC40-4E84-AA70-019F6C6F921F}"/>
    <cellStyle name="Moneda 5 2 3 3 4 3 2" xfId="3179" xr:uid="{330FB0C0-B93F-43FD-9125-F02E4D174E3E}"/>
    <cellStyle name="Moneda 5 2 3 3 4 3 2 2" xfId="6491" xr:uid="{2A7E7514-BF7F-4BB8-BA9A-A913CF1F53D1}"/>
    <cellStyle name="Moneda 5 2 3 3 4 3 2 2 2" xfId="13115" xr:uid="{EE2D178D-7FBE-40A9-B28F-1197D0CC1221}"/>
    <cellStyle name="Moneda 5 2 3 3 4 3 2 3" xfId="9803" xr:uid="{D56D7FEC-C0DB-4B57-B894-6B5DAD802B84}"/>
    <cellStyle name="Moneda 5 2 3 3 4 3 3" xfId="4835" xr:uid="{89C26DE8-A980-4806-83EA-50375225DB33}"/>
    <cellStyle name="Moneda 5 2 3 3 4 3 3 2" xfId="11459" xr:uid="{07E1E05A-346E-45C3-8E3E-7452FBAD159D}"/>
    <cellStyle name="Moneda 5 2 3 3 4 3 4" xfId="8147" xr:uid="{9652710D-A809-4828-B345-BAD6C41FBFE1}"/>
    <cellStyle name="Moneda 5 2 3 3 4 4" xfId="2075" xr:uid="{EA84AA46-35FF-4F10-B265-1FE91F9B3FC2}"/>
    <cellStyle name="Moneda 5 2 3 3 4 4 2" xfId="5387" xr:uid="{8CF93C60-AA64-4D9A-9ECC-2EF26CF016D3}"/>
    <cellStyle name="Moneda 5 2 3 3 4 4 2 2" xfId="12011" xr:uid="{F919A8FE-81BF-4E29-8C45-444C3351BDB0}"/>
    <cellStyle name="Moneda 5 2 3 3 4 4 3" xfId="8699" xr:uid="{EF62CF1B-549D-4B9E-9D08-BEEC89E80D74}"/>
    <cellStyle name="Moneda 5 2 3 3 4 5" xfId="3731" xr:uid="{8A979273-9DA6-47D6-8975-89ECF1426122}"/>
    <cellStyle name="Moneda 5 2 3 3 4 5 2" xfId="10355" xr:uid="{D1E7A6C5-D6FA-4013-8101-4AC299A35FCE}"/>
    <cellStyle name="Moneda 5 2 3 3 4 6" xfId="7043" xr:uid="{7580E0CB-AE9A-4A7C-82BB-D39E8C3F63BD}"/>
    <cellStyle name="Moneda 5 2 3 3 5" xfId="695" xr:uid="{0A3D823A-6CA8-487B-8803-BF8E60BAAE82}"/>
    <cellStyle name="Moneda 5 2 3 3 5 2" xfId="2351" xr:uid="{2E776210-999E-4255-AB87-50312271FCC4}"/>
    <cellStyle name="Moneda 5 2 3 3 5 2 2" xfId="5663" xr:uid="{7319428B-E33E-4E46-B1BB-6369699E7102}"/>
    <cellStyle name="Moneda 5 2 3 3 5 2 2 2" xfId="12287" xr:uid="{D1068F58-26F9-41B1-9517-7468B9A66B61}"/>
    <cellStyle name="Moneda 5 2 3 3 5 2 3" xfId="8975" xr:uid="{E16A843D-CDD4-4800-9DC1-64345F277A1E}"/>
    <cellStyle name="Moneda 5 2 3 3 5 3" xfId="4007" xr:uid="{A149C9EF-A8D6-4308-B185-C839D6F0DA37}"/>
    <cellStyle name="Moneda 5 2 3 3 5 3 2" xfId="10631" xr:uid="{9B0F08F7-9D79-4F00-A1AC-C092BF7FFA93}"/>
    <cellStyle name="Moneda 5 2 3 3 5 4" xfId="7319" xr:uid="{45B575AE-9757-4BBD-8D90-5EB8F591360A}"/>
    <cellStyle name="Moneda 5 2 3 3 6" xfId="1247" xr:uid="{33F64AFC-3787-4735-906B-DD804670012A}"/>
    <cellStyle name="Moneda 5 2 3 3 6 2" xfId="2903" xr:uid="{1A1D5BCD-1E1B-4C7E-A28B-CA9A2FC744EF}"/>
    <cellStyle name="Moneda 5 2 3 3 6 2 2" xfId="6215" xr:uid="{B4DADAB6-69F0-4F25-AF40-826078B6DFAE}"/>
    <cellStyle name="Moneda 5 2 3 3 6 2 2 2" xfId="12839" xr:uid="{43FDDA32-71C4-4C8D-BE6A-322609BD14D7}"/>
    <cellStyle name="Moneda 5 2 3 3 6 2 3" xfId="9527" xr:uid="{4589AB87-40B0-4EC3-A1F4-2000A4A60A3A}"/>
    <cellStyle name="Moneda 5 2 3 3 6 3" xfId="4559" xr:uid="{A14C6E7D-B3D4-48BC-8214-8CDCD5C0C693}"/>
    <cellStyle name="Moneda 5 2 3 3 6 3 2" xfId="11183" xr:uid="{8807C2F6-17BE-4CE9-9550-BB07FDD3D910}"/>
    <cellStyle name="Moneda 5 2 3 3 6 4" xfId="7871" xr:uid="{A08D8026-D65E-4CDB-BE6F-4861944A4FC6}"/>
    <cellStyle name="Moneda 5 2 3 3 7" xfId="1799" xr:uid="{7DE47181-5D07-4E66-AA8E-FC9A6E9F02BE}"/>
    <cellStyle name="Moneda 5 2 3 3 7 2" xfId="5111" xr:uid="{73CF99B8-58A8-474D-8529-3BD831ABC095}"/>
    <cellStyle name="Moneda 5 2 3 3 7 2 2" xfId="11735" xr:uid="{EDA47E4C-78B8-465F-857C-54301F9FDDA6}"/>
    <cellStyle name="Moneda 5 2 3 3 7 3" xfId="8423" xr:uid="{41DB0754-5C73-4390-8D3B-94B1797ECF6E}"/>
    <cellStyle name="Moneda 5 2 3 3 8" xfId="3455" xr:uid="{C6555D4C-70C7-4D5F-B622-5EDD42B3FACE}"/>
    <cellStyle name="Moneda 5 2 3 3 8 2" xfId="10079" xr:uid="{89DADD77-364E-4307-A61F-4692162C605A}"/>
    <cellStyle name="Moneda 5 2 3 3 9" xfId="6767" xr:uid="{2FAA4D6E-FC3E-4846-8582-8A4860F73C44}"/>
    <cellStyle name="Moneda 5 2 3 4" xfId="178" xr:uid="{D9C67D7E-B4E0-4456-8C73-9F366962D1D2}"/>
    <cellStyle name="Moneda 5 2 3 4 2" xfId="316" xr:uid="{0EB6D53D-6562-47CF-9367-5107ABEF46B8}"/>
    <cellStyle name="Moneda 5 2 3 4 2 2" xfId="592" xr:uid="{70B6C8A4-AA39-4082-ADEF-599031574E02}"/>
    <cellStyle name="Moneda 5 2 3 4 2 2 2" xfId="1144" xr:uid="{3E543C92-4E10-4547-9219-2387FAC12605}"/>
    <cellStyle name="Moneda 5 2 3 4 2 2 2 2" xfId="2800" xr:uid="{0D689410-71BC-424E-BAB2-B57E9EB835CE}"/>
    <cellStyle name="Moneda 5 2 3 4 2 2 2 2 2" xfId="6112" xr:uid="{31CDEE26-2FA2-4C29-B9AE-15CBD01DD830}"/>
    <cellStyle name="Moneda 5 2 3 4 2 2 2 2 2 2" xfId="12736" xr:uid="{3A8ABAEA-55F2-4321-AF1B-64D5F55A281D}"/>
    <cellStyle name="Moneda 5 2 3 4 2 2 2 2 3" xfId="9424" xr:uid="{60208607-9529-447C-B568-C00943F37BB2}"/>
    <cellStyle name="Moneda 5 2 3 4 2 2 2 3" xfId="4456" xr:uid="{710B73AE-B665-481E-A67A-FB1B41488203}"/>
    <cellStyle name="Moneda 5 2 3 4 2 2 2 3 2" xfId="11080" xr:uid="{AF00109D-FB90-4322-BFEF-9442FD8412AE}"/>
    <cellStyle name="Moneda 5 2 3 4 2 2 2 4" xfId="7768" xr:uid="{6DAF8340-5A71-48A3-B1B9-CAAB9CA55D4D}"/>
    <cellStyle name="Moneda 5 2 3 4 2 2 3" xfId="1696" xr:uid="{F255D42E-649B-4439-8E8A-F3E1B104C5F5}"/>
    <cellStyle name="Moneda 5 2 3 4 2 2 3 2" xfId="3352" xr:uid="{E527AF67-F79C-41DC-ADF3-8DB944629341}"/>
    <cellStyle name="Moneda 5 2 3 4 2 2 3 2 2" xfId="6664" xr:uid="{96AFB9AD-1751-4000-9455-F0F7DC156449}"/>
    <cellStyle name="Moneda 5 2 3 4 2 2 3 2 2 2" xfId="13288" xr:uid="{515B36C3-E0FE-4ED7-AF61-10893458118B}"/>
    <cellStyle name="Moneda 5 2 3 4 2 2 3 2 3" xfId="9976" xr:uid="{655B303E-EB7D-45DF-9DBF-25C963D8231B}"/>
    <cellStyle name="Moneda 5 2 3 4 2 2 3 3" xfId="5008" xr:uid="{9F4594A1-9DEA-4090-BD70-64235CBF73C7}"/>
    <cellStyle name="Moneda 5 2 3 4 2 2 3 3 2" xfId="11632" xr:uid="{3B3AE621-8719-44E5-B386-434A250A91BA}"/>
    <cellStyle name="Moneda 5 2 3 4 2 2 3 4" xfId="8320" xr:uid="{EE7E625C-F110-426E-89EF-2682A8C867D9}"/>
    <cellStyle name="Moneda 5 2 3 4 2 2 4" xfId="2248" xr:uid="{945FA61F-045A-4414-A548-3FA3AA5D6E03}"/>
    <cellStyle name="Moneda 5 2 3 4 2 2 4 2" xfId="5560" xr:uid="{6BEE2244-881A-4677-991D-5942FF0EB940}"/>
    <cellStyle name="Moneda 5 2 3 4 2 2 4 2 2" xfId="12184" xr:uid="{08A62CBC-F888-48E3-B726-E4D0EE97A903}"/>
    <cellStyle name="Moneda 5 2 3 4 2 2 4 3" xfId="8872" xr:uid="{80A77299-F6EF-4B20-BFB0-5787BA012649}"/>
    <cellStyle name="Moneda 5 2 3 4 2 2 5" xfId="3904" xr:uid="{4A0B13FD-9D51-4032-9966-52655542B634}"/>
    <cellStyle name="Moneda 5 2 3 4 2 2 5 2" xfId="10528" xr:uid="{34382571-081D-4DBB-8EB3-A8DF7DA8421B}"/>
    <cellStyle name="Moneda 5 2 3 4 2 2 6" xfId="7216" xr:uid="{8E861AB3-6A25-4554-9007-AF82ECC910C3}"/>
    <cellStyle name="Moneda 5 2 3 4 2 3" xfId="868" xr:uid="{A260418C-8409-43F4-894B-C3CC2E47FB3E}"/>
    <cellStyle name="Moneda 5 2 3 4 2 3 2" xfId="2524" xr:uid="{CAD23D47-9979-47FC-9014-BDF03CB3BCA9}"/>
    <cellStyle name="Moneda 5 2 3 4 2 3 2 2" xfId="5836" xr:uid="{8776023C-26AE-4532-B3DD-032182C9C5C3}"/>
    <cellStyle name="Moneda 5 2 3 4 2 3 2 2 2" xfId="12460" xr:uid="{FB581FD5-3CEA-40BD-8EFE-25A349D94511}"/>
    <cellStyle name="Moneda 5 2 3 4 2 3 2 3" xfId="9148" xr:uid="{4A5DCDE8-2C71-4B8A-947A-37DF5B774916}"/>
    <cellStyle name="Moneda 5 2 3 4 2 3 3" xfId="4180" xr:uid="{C453251E-936D-4F5B-B340-22133F0EC00E}"/>
    <cellStyle name="Moneda 5 2 3 4 2 3 3 2" xfId="10804" xr:uid="{398FD778-4389-470E-AEB0-72FEFFF822A0}"/>
    <cellStyle name="Moneda 5 2 3 4 2 3 4" xfId="7492" xr:uid="{C601E64B-C1F3-449E-A767-C0CE2285BEC2}"/>
    <cellStyle name="Moneda 5 2 3 4 2 4" xfId="1420" xr:uid="{0C24BB25-50D0-4937-985E-F1C75F79F22E}"/>
    <cellStyle name="Moneda 5 2 3 4 2 4 2" xfId="3076" xr:uid="{25BD289F-6864-4796-9FB3-5417A7C40883}"/>
    <cellStyle name="Moneda 5 2 3 4 2 4 2 2" xfId="6388" xr:uid="{A954DCDB-326C-4AE1-B00D-073A5A7F873F}"/>
    <cellStyle name="Moneda 5 2 3 4 2 4 2 2 2" xfId="13012" xr:uid="{3140F7BB-A694-4279-A481-5557888A0621}"/>
    <cellStyle name="Moneda 5 2 3 4 2 4 2 3" xfId="9700" xr:uid="{193C81A1-9216-40C3-9814-B5CDA96C0764}"/>
    <cellStyle name="Moneda 5 2 3 4 2 4 3" xfId="4732" xr:uid="{304C688F-4504-4778-81AF-97212468B6E5}"/>
    <cellStyle name="Moneda 5 2 3 4 2 4 3 2" xfId="11356" xr:uid="{EB0C2B6F-1B32-49DF-ACBB-66510AA274EB}"/>
    <cellStyle name="Moneda 5 2 3 4 2 4 4" xfId="8044" xr:uid="{162C0C29-0401-463F-917C-92D558CA30F0}"/>
    <cellStyle name="Moneda 5 2 3 4 2 5" xfId="1972" xr:uid="{30C8BF6E-3DDF-4FB5-B2F8-75C6BB64F67C}"/>
    <cellStyle name="Moneda 5 2 3 4 2 5 2" xfId="5284" xr:uid="{8E6BDFD9-3A03-44A0-979A-3D7A4226E0F1}"/>
    <cellStyle name="Moneda 5 2 3 4 2 5 2 2" xfId="11908" xr:uid="{D1B48166-0773-473C-B75A-DE33AB5B2618}"/>
    <cellStyle name="Moneda 5 2 3 4 2 5 3" xfId="8596" xr:uid="{3573A240-CB0F-4B0B-A963-2D2651D12305}"/>
    <cellStyle name="Moneda 5 2 3 4 2 6" xfId="3628" xr:uid="{94AEEDBC-7EEE-4FF5-A462-3DB82FEF4F60}"/>
    <cellStyle name="Moneda 5 2 3 4 2 6 2" xfId="10252" xr:uid="{3A00A709-4CA5-48A6-96C8-5A376163AB11}"/>
    <cellStyle name="Moneda 5 2 3 4 2 7" xfId="6940" xr:uid="{C585F86F-9E91-453A-9F17-4B814DA3F9E3}"/>
    <cellStyle name="Moneda 5 2 3 4 3" xfId="454" xr:uid="{FCB58F5E-723C-4E9E-A577-7FCD96877C71}"/>
    <cellStyle name="Moneda 5 2 3 4 3 2" xfId="1006" xr:uid="{7622EC1F-4F0C-4E6E-AA0E-FDB3FFD2A631}"/>
    <cellStyle name="Moneda 5 2 3 4 3 2 2" xfId="2662" xr:uid="{C59129C2-0461-4915-AB50-8900CD157E32}"/>
    <cellStyle name="Moneda 5 2 3 4 3 2 2 2" xfId="5974" xr:uid="{382F1E73-B1CD-487C-869C-F3A824D5CDC4}"/>
    <cellStyle name="Moneda 5 2 3 4 3 2 2 2 2" xfId="12598" xr:uid="{68F3C367-756B-48DE-879C-A5990DDCB036}"/>
    <cellStyle name="Moneda 5 2 3 4 3 2 2 3" xfId="9286" xr:uid="{545B0B96-26F0-4B24-B16A-FF42069E75FB}"/>
    <cellStyle name="Moneda 5 2 3 4 3 2 3" xfId="4318" xr:uid="{0B7CCB6D-0DC9-4246-87F6-4B071372EA7E}"/>
    <cellStyle name="Moneda 5 2 3 4 3 2 3 2" xfId="10942" xr:uid="{6461369B-6D66-4DA3-B1B1-A3FA2D9ED52C}"/>
    <cellStyle name="Moneda 5 2 3 4 3 2 4" xfId="7630" xr:uid="{E2B490EB-996B-4446-A048-939E221FEFE3}"/>
    <cellStyle name="Moneda 5 2 3 4 3 3" xfId="1558" xr:uid="{728212B5-14B7-47D6-9F8D-ADF5C0738C89}"/>
    <cellStyle name="Moneda 5 2 3 4 3 3 2" xfId="3214" xr:uid="{C04DE318-951C-4166-87EB-4F2E21526867}"/>
    <cellStyle name="Moneda 5 2 3 4 3 3 2 2" xfId="6526" xr:uid="{EC034E19-21C5-4D8E-B116-55F32E8D5DC5}"/>
    <cellStyle name="Moneda 5 2 3 4 3 3 2 2 2" xfId="13150" xr:uid="{7A8C9389-A86C-4BA1-874E-E3CDCE6D92AE}"/>
    <cellStyle name="Moneda 5 2 3 4 3 3 2 3" xfId="9838" xr:uid="{F0358047-041B-4513-BA68-AEFFD23DC8D7}"/>
    <cellStyle name="Moneda 5 2 3 4 3 3 3" xfId="4870" xr:uid="{C782A6F3-2F99-43C6-8153-99FF07A272F1}"/>
    <cellStyle name="Moneda 5 2 3 4 3 3 3 2" xfId="11494" xr:uid="{6130AD05-F4E6-4A5D-8A08-E34BB863BAE5}"/>
    <cellStyle name="Moneda 5 2 3 4 3 3 4" xfId="8182" xr:uid="{0F1C73D9-DFD3-4B51-B174-C7682AA6FD0B}"/>
    <cellStyle name="Moneda 5 2 3 4 3 4" xfId="2110" xr:uid="{0EB0F55C-7FA1-438E-B6E7-86C81841DF2E}"/>
    <cellStyle name="Moneda 5 2 3 4 3 4 2" xfId="5422" xr:uid="{E0225AC2-EA96-41C9-A48F-B69BEFFC1D6D}"/>
    <cellStyle name="Moneda 5 2 3 4 3 4 2 2" xfId="12046" xr:uid="{D7F1EB86-428D-48D8-9199-D356694E379F}"/>
    <cellStyle name="Moneda 5 2 3 4 3 4 3" xfId="8734" xr:uid="{817F479B-E5FF-49E0-BE6B-79F59646D059}"/>
    <cellStyle name="Moneda 5 2 3 4 3 5" xfId="3766" xr:uid="{F76C1CC1-8905-4FA1-90AC-01936FFFBC4E}"/>
    <cellStyle name="Moneda 5 2 3 4 3 5 2" xfId="10390" xr:uid="{0E683323-FE81-46FB-8432-3D6E72B689E8}"/>
    <cellStyle name="Moneda 5 2 3 4 3 6" xfId="7078" xr:uid="{907F2A33-2DC4-4DDB-90F4-4B1DB7768C58}"/>
    <cellStyle name="Moneda 5 2 3 4 4" xfId="730" xr:uid="{5A29D1E8-A3F7-4575-9601-6CA5F500CF0E}"/>
    <cellStyle name="Moneda 5 2 3 4 4 2" xfId="2386" xr:uid="{A757D193-B9B4-4E6A-9AC5-38AA0D560B6A}"/>
    <cellStyle name="Moneda 5 2 3 4 4 2 2" xfId="5698" xr:uid="{4BEF551A-F174-4C85-A39F-0A2623088C2C}"/>
    <cellStyle name="Moneda 5 2 3 4 4 2 2 2" xfId="12322" xr:uid="{C72E45DF-4400-4793-917D-F5606C313330}"/>
    <cellStyle name="Moneda 5 2 3 4 4 2 3" xfId="9010" xr:uid="{CF64ABE1-97C2-472E-9B79-FB7F10481E7C}"/>
    <cellStyle name="Moneda 5 2 3 4 4 3" xfId="4042" xr:uid="{CE51DB8D-9D5E-4027-9DFD-DE5AAEFE0A90}"/>
    <cellStyle name="Moneda 5 2 3 4 4 3 2" xfId="10666" xr:uid="{19A84BEF-95D7-4EB4-8A5D-EB82E46204D7}"/>
    <cellStyle name="Moneda 5 2 3 4 4 4" xfId="7354" xr:uid="{9C1E4682-5A73-4B6D-AB0C-58DAF5CCC244}"/>
    <cellStyle name="Moneda 5 2 3 4 5" xfId="1282" xr:uid="{55560FEE-40AE-48E2-AC68-63D8DBFB909E}"/>
    <cellStyle name="Moneda 5 2 3 4 5 2" xfId="2938" xr:uid="{1D0F0D3A-1952-40FF-9ABE-2CF0E43CEA6B}"/>
    <cellStyle name="Moneda 5 2 3 4 5 2 2" xfId="6250" xr:uid="{81BEEA74-E44E-4CA5-B6A4-6BCF8FD63D8D}"/>
    <cellStyle name="Moneda 5 2 3 4 5 2 2 2" xfId="12874" xr:uid="{E0913319-01F1-4FFA-ADF1-7BB78BC1CCD9}"/>
    <cellStyle name="Moneda 5 2 3 4 5 2 3" xfId="9562" xr:uid="{3C8727E0-42EE-4671-B9EC-59D9B30CB79D}"/>
    <cellStyle name="Moneda 5 2 3 4 5 3" xfId="4594" xr:uid="{B62F1C82-41B1-4F15-86A4-A771269C3338}"/>
    <cellStyle name="Moneda 5 2 3 4 5 3 2" xfId="11218" xr:uid="{2AAF5056-E820-4395-BDCC-B859E56B52D3}"/>
    <cellStyle name="Moneda 5 2 3 4 5 4" xfId="7906" xr:uid="{8E61F60E-ACAC-4BB2-AF8C-62CA52276596}"/>
    <cellStyle name="Moneda 5 2 3 4 6" xfId="1834" xr:uid="{38294A7F-9309-4D5C-9FB6-9165B733FC4C}"/>
    <cellStyle name="Moneda 5 2 3 4 6 2" xfId="5146" xr:uid="{D6A381DC-5B1D-476D-B7FC-6073C5B63C7B}"/>
    <cellStyle name="Moneda 5 2 3 4 6 2 2" xfId="11770" xr:uid="{6AB63BCC-23A5-444A-AB42-750732279557}"/>
    <cellStyle name="Moneda 5 2 3 4 6 3" xfId="8458" xr:uid="{6386597F-2363-4DEF-9D0C-ED373ECCC181}"/>
    <cellStyle name="Moneda 5 2 3 4 7" xfId="3490" xr:uid="{E8F0658B-FAF2-450F-9B8A-47502EFA1314}"/>
    <cellStyle name="Moneda 5 2 3 4 7 2" xfId="10114" xr:uid="{72A1E9DF-4B2E-4F21-BEF8-D3AFFBF6604A}"/>
    <cellStyle name="Moneda 5 2 3 4 8" xfId="6802" xr:uid="{482C45F2-E24C-4E9A-AE87-59CBD0359664}"/>
    <cellStyle name="Moneda 5 2 3 5" xfId="247" xr:uid="{3940F2A0-8E1A-49E1-B27F-A800F14DBD88}"/>
    <cellStyle name="Moneda 5 2 3 5 2" xfId="523" xr:uid="{A1D70946-1C3A-4425-85F9-C7BD5076E52B}"/>
    <cellStyle name="Moneda 5 2 3 5 2 2" xfId="1075" xr:uid="{2D6A24BC-454E-430C-8D16-9D27C5D21D51}"/>
    <cellStyle name="Moneda 5 2 3 5 2 2 2" xfId="2731" xr:uid="{26A2C7E5-3C5D-4220-9A3B-E1241A3DFB74}"/>
    <cellStyle name="Moneda 5 2 3 5 2 2 2 2" xfId="6043" xr:uid="{8D8FAA52-DA1B-47A0-BF3C-E1578FFBC0ED}"/>
    <cellStyle name="Moneda 5 2 3 5 2 2 2 2 2" xfId="12667" xr:uid="{8B6264CD-32A8-4FBD-89DB-1B509892981E}"/>
    <cellStyle name="Moneda 5 2 3 5 2 2 2 3" xfId="9355" xr:uid="{5D66E5A1-B81B-4B92-A147-7C3D265F640B}"/>
    <cellStyle name="Moneda 5 2 3 5 2 2 3" xfId="4387" xr:uid="{C39A4783-D728-4923-9E80-8195911D482D}"/>
    <cellStyle name="Moneda 5 2 3 5 2 2 3 2" xfId="11011" xr:uid="{36662A66-7D1A-4C30-A0CF-7945803EF404}"/>
    <cellStyle name="Moneda 5 2 3 5 2 2 4" xfId="7699" xr:uid="{718A4B12-223C-4810-924C-4BAFD127A765}"/>
    <cellStyle name="Moneda 5 2 3 5 2 3" xfId="1627" xr:uid="{7C9F2649-E143-4D87-AB2A-1A47251E4D3B}"/>
    <cellStyle name="Moneda 5 2 3 5 2 3 2" xfId="3283" xr:uid="{127FFBA1-DD3F-4BA7-8FDE-E234F77FD1D8}"/>
    <cellStyle name="Moneda 5 2 3 5 2 3 2 2" xfId="6595" xr:uid="{6E2FEF7A-8A59-42ED-B45F-476876CE271B}"/>
    <cellStyle name="Moneda 5 2 3 5 2 3 2 2 2" xfId="13219" xr:uid="{C38907AE-F5E3-405C-9A3A-5F0269398961}"/>
    <cellStyle name="Moneda 5 2 3 5 2 3 2 3" xfId="9907" xr:uid="{F92A08EB-CFBC-4973-816B-3A4346D9E9C0}"/>
    <cellStyle name="Moneda 5 2 3 5 2 3 3" xfId="4939" xr:uid="{D13CBDDC-CBE2-4B47-9528-8C0F7C878CFC}"/>
    <cellStyle name="Moneda 5 2 3 5 2 3 3 2" xfId="11563" xr:uid="{C9C93D5E-3613-47F8-8FC7-FC4F92B09FC2}"/>
    <cellStyle name="Moneda 5 2 3 5 2 3 4" xfId="8251" xr:uid="{4F6D778A-A705-4E69-A9B1-400643BA06B8}"/>
    <cellStyle name="Moneda 5 2 3 5 2 4" xfId="2179" xr:uid="{2586F40D-0AEA-4984-AF35-AD51FBA1F413}"/>
    <cellStyle name="Moneda 5 2 3 5 2 4 2" xfId="5491" xr:uid="{2CCFDD5A-B1B9-44FA-99F1-0D70D6D847C6}"/>
    <cellStyle name="Moneda 5 2 3 5 2 4 2 2" xfId="12115" xr:uid="{A4A4BAD5-93D1-46E5-A0BD-4733EDFA1C03}"/>
    <cellStyle name="Moneda 5 2 3 5 2 4 3" xfId="8803" xr:uid="{A71896D4-60FB-45C7-966D-414C9710B16A}"/>
    <cellStyle name="Moneda 5 2 3 5 2 5" xfId="3835" xr:uid="{92D1392E-3B70-4130-89B8-A74935020AE1}"/>
    <cellStyle name="Moneda 5 2 3 5 2 5 2" xfId="10459" xr:uid="{19F20EA2-0F37-42E6-AAFA-0B5EB12439BF}"/>
    <cellStyle name="Moneda 5 2 3 5 2 6" xfId="7147" xr:uid="{E92518EB-95A6-4EA8-9E95-FE1E18A02CD0}"/>
    <cellStyle name="Moneda 5 2 3 5 3" xfId="799" xr:uid="{ADC4EFE9-4F3F-460E-BB01-892764DC9DBD}"/>
    <cellStyle name="Moneda 5 2 3 5 3 2" xfId="2455" xr:uid="{9C963318-307C-4EEE-B46B-D4FE116D0358}"/>
    <cellStyle name="Moneda 5 2 3 5 3 2 2" xfId="5767" xr:uid="{CAA843F5-A528-4147-8484-C7E31620E838}"/>
    <cellStyle name="Moneda 5 2 3 5 3 2 2 2" xfId="12391" xr:uid="{F5B52D66-64A5-4571-8ABC-5C8874928940}"/>
    <cellStyle name="Moneda 5 2 3 5 3 2 3" xfId="9079" xr:uid="{09FE2EFA-3A0A-4EF1-874F-BCBDB2E1E7DB}"/>
    <cellStyle name="Moneda 5 2 3 5 3 3" xfId="4111" xr:uid="{3FA68901-C047-49C2-B9BB-D31B2934E23A}"/>
    <cellStyle name="Moneda 5 2 3 5 3 3 2" xfId="10735" xr:uid="{228579A7-44DF-450D-8CA6-2DFDFECFEF7F}"/>
    <cellStyle name="Moneda 5 2 3 5 3 4" xfId="7423" xr:uid="{6FCBC1C1-3A5D-46A9-8668-4A43CFD407A6}"/>
    <cellStyle name="Moneda 5 2 3 5 4" xfId="1351" xr:uid="{764D06E9-2434-45B7-96C8-DD99ACB58DA5}"/>
    <cellStyle name="Moneda 5 2 3 5 4 2" xfId="3007" xr:uid="{E84F0013-FC42-469C-803A-F459238A4B78}"/>
    <cellStyle name="Moneda 5 2 3 5 4 2 2" xfId="6319" xr:uid="{00DE6B5D-5F3C-43D2-A0F1-D253E0D4B25D}"/>
    <cellStyle name="Moneda 5 2 3 5 4 2 2 2" xfId="12943" xr:uid="{074DB178-CB6C-459A-8266-1362D22770AD}"/>
    <cellStyle name="Moneda 5 2 3 5 4 2 3" xfId="9631" xr:uid="{553F41FE-114C-458F-908C-CA83F10930AD}"/>
    <cellStyle name="Moneda 5 2 3 5 4 3" xfId="4663" xr:uid="{CDBE004F-438D-4468-8EED-6E900ED29248}"/>
    <cellStyle name="Moneda 5 2 3 5 4 3 2" xfId="11287" xr:uid="{490EB6F7-E332-4C05-8DD4-53BC7FAB6444}"/>
    <cellStyle name="Moneda 5 2 3 5 4 4" xfId="7975" xr:uid="{38EF90F9-A971-41D2-BE5B-07E517D65400}"/>
    <cellStyle name="Moneda 5 2 3 5 5" xfId="1903" xr:uid="{81F0539A-5F88-4F43-9FA7-2819992C7226}"/>
    <cellStyle name="Moneda 5 2 3 5 5 2" xfId="5215" xr:uid="{7FA9FD15-3BDD-4554-AEC6-1FF1EF9F860E}"/>
    <cellStyle name="Moneda 5 2 3 5 5 2 2" xfId="11839" xr:uid="{93AF5CB1-9E6D-488B-BB62-5DBC291D7A8D}"/>
    <cellStyle name="Moneda 5 2 3 5 5 3" xfId="8527" xr:uid="{4DD746B6-C93E-474F-A03D-A70C19304D7B}"/>
    <cellStyle name="Moneda 5 2 3 5 6" xfId="3559" xr:uid="{FEA58C6C-FA44-489C-9B97-1895CBA6F3E8}"/>
    <cellStyle name="Moneda 5 2 3 5 6 2" xfId="10183" xr:uid="{C3E33D1E-274B-4AE1-85DF-E1757A425990}"/>
    <cellStyle name="Moneda 5 2 3 5 7" xfId="6871" xr:uid="{B927AC25-FD58-46D0-A5EE-B61621D42550}"/>
    <cellStyle name="Moneda 5 2 3 6" xfId="385" xr:uid="{9706EACD-6EDE-4AFC-8717-B61F5D04BD7E}"/>
    <cellStyle name="Moneda 5 2 3 6 2" xfId="937" xr:uid="{8448F2BC-3699-4E88-AEE8-EA5376C2BE99}"/>
    <cellStyle name="Moneda 5 2 3 6 2 2" xfId="2593" xr:uid="{86E2ABAC-93AB-449E-AA82-1EC0D881D6EF}"/>
    <cellStyle name="Moneda 5 2 3 6 2 2 2" xfId="5905" xr:uid="{469C427B-3D16-4F48-8D18-BF8E116BD90D}"/>
    <cellStyle name="Moneda 5 2 3 6 2 2 2 2" xfId="12529" xr:uid="{20E542A2-048D-448B-B867-5B2ED7BED429}"/>
    <cellStyle name="Moneda 5 2 3 6 2 2 3" xfId="9217" xr:uid="{83503E92-EB59-4562-9809-DB205CD1E33D}"/>
    <cellStyle name="Moneda 5 2 3 6 2 3" xfId="4249" xr:uid="{B1D9CF12-F0AA-40E8-ACC9-DB15E4C906EB}"/>
    <cellStyle name="Moneda 5 2 3 6 2 3 2" xfId="10873" xr:uid="{B69883A8-A8FF-489C-8C64-93D99B5968C1}"/>
    <cellStyle name="Moneda 5 2 3 6 2 4" xfId="7561" xr:uid="{69CF7E92-66FB-4543-BCD2-5332830E4493}"/>
    <cellStyle name="Moneda 5 2 3 6 3" xfId="1489" xr:uid="{7A50F379-4A50-4028-8889-AAFE53424830}"/>
    <cellStyle name="Moneda 5 2 3 6 3 2" xfId="3145" xr:uid="{70921CE2-F4FF-49B9-BCE7-A4C5281FEF2F}"/>
    <cellStyle name="Moneda 5 2 3 6 3 2 2" xfId="6457" xr:uid="{249A8658-69AB-4E22-9A25-292CF7A82B86}"/>
    <cellStyle name="Moneda 5 2 3 6 3 2 2 2" xfId="13081" xr:uid="{EAB5FB46-5C94-4038-8343-5CDB996BEB23}"/>
    <cellStyle name="Moneda 5 2 3 6 3 2 3" xfId="9769" xr:uid="{380564AE-B070-4E4A-B396-B90FBB8839B7}"/>
    <cellStyle name="Moneda 5 2 3 6 3 3" xfId="4801" xr:uid="{956C7453-DEF0-4662-8683-22E0BF6B6637}"/>
    <cellStyle name="Moneda 5 2 3 6 3 3 2" xfId="11425" xr:uid="{3AF029F9-B8F5-4325-A3A9-967910D6D74D}"/>
    <cellStyle name="Moneda 5 2 3 6 3 4" xfId="8113" xr:uid="{B247D74F-ACA9-4C0E-9B07-EE8808339C1F}"/>
    <cellStyle name="Moneda 5 2 3 6 4" xfId="2041" xr:uid="{77715EA3-C819-47FA-B045-8372F985721D}"/>
    <cellStyle name="Moneda 5 2 3 6 4 2" xfId="5353" xr:uid="{7BE4E3A3-9BA3-45E4-A246-D7BBB7948B6A}"/>
    <cellStyle name="Moneda 5 2 3 6 4 2 2" xfId="11977" xr:uid="{485F3866-F64F-4E4B-9C5E-E1E5E7E6204D}"/>
    <cellStyle name="Moneda 5 2 3 6 4 3" xfId="8665" xr:uid="{1C8C7C1F-2575-44E3-9990-440EDC0FF9BF}"/>
    <cellStyle name="Moneda 5 2 3 6 5" xfId="3697" xr:uid="{58CC820A-4D86-495D-BAF5-94A61681C01E}"/>
    <cellStyle name="Moneda 5 2 3 6 5 2" xfId="10321" xr:uid="{8590FF8D-726D-4C46-9950-E842DC7C8FBA}"/>
    <cellStyle name="Moneda 5 2 3 6 6" xfId="7009" xr:uid="{98EE856E-2652-486B-A0E2-E07EE566C19F}"/>
    <cellStyle name="Moneda 5 2 3 7" xfId="661" xr:uid="{0F110CAA-71ED-4073-B0E2-3381B8F2D6CE}"/>
    <cellStyle name="Moneda 5 2 3 7 2" xfId="2317" xr:uid="{222E5B80-92E3-4D83-8902-5F03690732E1}"/>
    <cellStyle name="Moneda 5 2 3 7 2 2" xfId="5629" xr:uid="{11C11FBB-00BF-4EED-B629-5627D8FE6A79}"/>
    <cellStyle name="Moneda 5 2 3 7 2 2 2" xfId="12253" xr:uid="{C58177B3-3509-4090-8233-CF298D84A541}"/>
    <cellStyle name="Moneda 5 2 3 7 2 3" xfId="8941" xr:uid="{F67D21F6-7C35-401D-A0B0-734EC51CA951}"/>
    <cellStyle name="Moneda 5 2 3 7 3" xfId="3973" xr:uid="{13AEACAA-697B-49A4-B42D-55217B776995}"/>
    <cellStyle name="Moneda 5 2 3 7 3 2" xfId="10597" xr:uid="{D857D7BE-5B64-4CF4-8BB0-458047F97DA5}"/>
    <cellStyle name="Moneda 5 2 3 7 4" xfId="7285" xr:uid="{007241B8-C64E-4316-AE7A-456C358682AF}"/>
    <cellStyle name="Moneda 5 2 3 8" xfId="1213" xr:uid="{11B8BBE4-5EBE-4AC0-B561-7B67602A14EB}"/>
    <cellStyle name="Moneda 5 2 3 8 2" xfId="2869" xr:uid="{555C9B7C-B5C2-48CF-9ADA-19A922046ECF}"/>
    <cellStyle name="Moneda 5 2 3 8 2 2" xfId="6181" xr:uid="{D0E98834-CF50-4B51-A679-BA46B0675FFC}"/>
    <cellStyle name="Moneda 5 2 3 8 2 2 2" xfId="12805" xr:uid="{3AF827F6-ECC3-400C-8227-5F7D628F873A}"/>
    <cellStyle name="Moneda 5 2 3 8 2 3" xfId="9493" xr:uid="{4630350E-0580-43CA-95EE-BE5EC9E56398}"/>
    <cellStyle name="Moneda 5 2 3 8 3" xfId="4525" xr:uid="{57E0CDF0-C60B-4753-BD7D-E252E5C6BBE8}"/>
    <cellStyle name="Moneda 5 2 3 8 3 2" xfId="11149" xr:uid="{C358D07A-175C-45D7-B023-555CD1E11064}"/>
    <cellStyle name="Moneda 5 2 3 8 4" xfId="7837" xr:uid="{92F8B39B-EF03-4068-93AE-5BE68E0F5889}"/>
    <cellStyle name="Moneda 5 2 3 9" xfId="1765" xr:uid="{A087F40C-A5F1-4BC2-B907-0FFB22956A85}"/>
    <cellStyle name="Moneda 5 2 3 9 2" xfId="5077" xr:uid="{238BFDA2-5E34-48C5-B482-65EC2A63FC4F}"/>
    <cellStyle name="Moneda 5 2 3 9 2 2" xfId="11701" xr:uid="{C261E30D-15D2-4238-AE45-F734D6C23DA2}"/>
    <cellStyle name="Moneda 5 2 3 9 3" xfId="8389" xr:uid="{7E82CC4A-D2BB-4FEE-93B2-5A4D5E7D899E}"/>
    <cellStyle name="Moneda 5 2 4" xfId="117" xr:uid="{20C394CC-B453-42D8-B306-EB1C4CE6C567}"/>
    <cellStyle name="Moneda 5 2 4 10" xfId="6741" xr:uid="{CCAD968D-3C05-479D-9B6E-97E40599B8B8}"/>
    <cellStyle name="Moneda 5 2 4 2" xfId="151" xr:uid="{D4E76D0E-453D-4A43-BF90-7571B76EEA26}"/>
    <cellStyle name="Moneda 5 2 4 2 2" xfId="220" xr:uid="{5707A1C5-A860-4878-94E2-BC2A68C2B8BE}"/>
    <cellStyle name="Moneda 5 2 4 2 2 2" xfId="358" xr:uid="{93F3273F-3766-49A0-B794-C0907692B287}"/>
    <cellStyle name="Moneda 5 2 4 2 2 2 2" xfId="634" xr:uid="{C9E0285D-0634-423B-A9D8-6D6D5023A7ED}"/>
    <cellStyle name="Moneda 5 2 4 2 2 2 2 2" xfId="1186" xr:uid="{BF0263E7-F7DD-4241-8C89-67C77C554ED8}"/>
    <cellStyle name="Moneda 5 2 4 2 2 2 2 2 2" xfId="2842" xr:uid="{61FD8AFF-A924-4E65-8725-049B4ADEDD65}"/>
    <cellStyle name="Moneda 5 2 4 2 2 2 2 2 2 2" xfId="6154" xr:uid="{67572B30-2A4C-4624-A524-60476C9CC2C2}"/>
    <cellStyle name="Moneda 5 2 4 2 2 2 2 2 2 2 2" xfId="12778" xr:uid="{57B02FFE-DA27-4274-9976-662773AA20D7}"/>
    <cellStyle name="Moneda 5 2 4 2 2 2 2 2 2 3" xfId="9466" xr:uid="{374B876C-7F30-471E-96CA-51743BA4804C}"/>
    <cellStyle name="Moneda 5 2 4 2 2 2 2 2 3" xfId="4498" xr:uid="{BCF9D154-512A-4410-B04B-E302B0E211B6}"/>
    <cellStyle name="Moneda 5 2 4 2 2 2 2 2 3 2" xfId="11122" xr:uid="{006BC999-D6B9-4B66-AA6D-ABEB3EB56381}"/>
    <cellStyle name="Moneda 5 2 4 2 2 2 2 2 4" xfId="7810" xr:uid="{6A5B7A0B-CDB8-4492-963F-864317C14FAF}"/>
    <cellStyle name="Moneda 5 2 4 2 2 2 2 3" xfId="1738" xr:uid="{68D9BEA4-EE2F-4930-A249-68315D663091}"/>
    <cellStyle name="Moneda 5 2 4 2 2 2 2 3 2" xfId="3394" xr:uid="{86B3E506-07A0-44E2-8FF9-C8B894576F6B}"/>
    <cellStyle name="Moneda 5 2 4 2 2 2 2 3 2 2" xfId="6706" xr:uid="{9B9FABFD-1DCC-4D95-8524-E0CC598AFCD3}"/>
    <cellStyle name="Moneda 5 2 4 2 2 2 2 3 2 2 2" xfId="13330" xr:uid="{D3C07CAA-F229-4EA1-A3E4-233BDCC489E3}"/>
    <cellStyle name="Moneda 5 2 4 2 2 2 2 3 2 3" xfId="10018" xr:uid="{C1F9BF53-28C4-487B-835D-68E9A4E0E6CE}"/>
    <cellStyle name="Moneda 5 2 4 2 2 2 2 3 3" xfId="5050" xr:uid="{C6182179-10CF-473A-BC68-BDA811029B5F}"/>
    <cellStyle name="Moneda 5 2 4 2 2 2 2 3 3 2" xfId="11674" xr:uid="{AEDC3FDE-6A37-445A-BD9E-49D5D75F658C}"/>
    <cellStyle name="Moneda 5 2 4 2 2 2 2 3 4" xfId="8362" xr:uid="{3C0A94FA-89E9-4FA9-A892-8B07EAA2B7E3}"/>
    <cellStyle name="Moneda 5 2 4 2 2 2 2 4" xfId="2290" xr:uid="{E5BE36D3-B2FB-4720-B384-7742EE5789EA}"/>
    <cellStyle name="Moneda 5 2 4 2 2 2 2 4 2" xfId="5602" xr:uid="{974C89FA-88EA-43FC-A48C-D7B9523112FA}"/>
    <cellStyle name="Moneda 5 2 4 2 2 2 2 4 2 2" xfId="12226" xr:uid="{C9E016FB-E467-4E0F-A54B-2035C35EFB03}"/>
    <cellStyle name="Moneda 5 2 4 2 2 2 2 4 3" xfId="8914" xr:uid="{4DED5097-0EC3-4219-A64E-0666462B4343}"/>
    <cellStyle name="Moneda 5 2 4 2 2 2 2 5" xfId="3946" xr:uid="{4FF7FFFA-C23E-48EE-8F1D-4DF9FA3C3D89}"/>
    <cellStyle name="Moneda 5 2 4 2 2 2 2 5 2" xfId="10570" xr:uid="{EEC48990-F23D-4521-9561-DD45706D8959}"/>
    <cellStyle name="Moneda 5 2 4 2 2 2 2 6" xfId="7258" xr:uid="{EBE6F5A0-C286-405E-A9E3-E1BFE0BC5CCF}"/>
    <cellStyle name="Moneda 5 2 4 2 2 2 3" xfId="910" xr:uid="{0F887DCD-81B1-4D2D-BD05-CF88AB1B32FC}"/>
    <cellStyle name="Moneda 5 2 4 2 2 2 3 2" xfId="2566" xr:uid="{C528DC38-A2B0-4FD2-9016-B3A991DADBA7}"/>
    <cellStyle name="Moneda 5 2 4 2 2 2 3 2 2" xfId="5878" xr:uid="{9A3D0B0C-A004-4516-BA77-2B7AB65BC1DC}"/>
    <cellStyle name="Moneda 5 2 4 2 2 2 3 2 2 2" xfId="12502" xr:uid="{A168D7A8-8128-4F19-ACE5-293D3F13696C}"/>
    <cellStyle name="Moneda 5 2 4 2 2 2 3 2 3" xfId="9190" xr:uid="{91DAB2A8-B04F-4296-B2D8-A7FC74D94CF8}"/>
    <cellStyle name="Moneda 5 2 4 2 2 2 3 3" xfId="4222" xr:uid="{22FA0CDF-EE7F-42A3-BF6A-A156E17B6FE1}"/>
    <cellStyle name="Moneda 5 2 4 2 2 2 3 3 2" xfId="10846" xr:uid="{6E86D37D-393B-4B85-8C4A-BA77E2EC043C}"/>
    <cellStyle name="Moneda 5 2 4 2 2 2 3 4" xfId="7534" xr:uid="{7E3E570E-9EF1-4BF0-91FD-1B7C05A538D7}"/>
    <cellStyle name="Moneda 5 2 4 2 2 2 4" xfId="1462" xr:uid="{E8B34626-1B3E-42B3-BBBE-75C9BE83E712}"/>
    <cellStyle name="Moneda 5 2 4 2 2 2 4 2" xfId="3118" xr:uid="{F79BF507-3CFF-4BF1-83AD-12A9E90E19A9}"/>
    <cellStyle name="Moneda 5 2 4 2 2 2 4 2 2" xfId="6430" xr:uid="{BC95DAC4-E427-43D1-8AE3-B636C208F8FB}"/>
    <cellStyle name="Moneda 5 2 4 2 2 2 4 2 2 2" xfId="13054" xr:uid="{39D41C7B-019D-4E0E-8C8A-2DA605D161D1}"/>
    <cellStyle name="Moneda 5 2 4 2 2 2 4 2 3" xfId="9742" xr:uid="{630CE1EE-124E-45E2-AD4F-7E3AD694745B}"/>
    <cellStyle name="Moneda 5 2 4 2 2 2 4 3" xfId="4774" xr:uid="{F909D2DD-7937-42E2-AB9F-AAB503B85A83}"/>
    <cellStyle name="Moneda 5 2 4 2 2 2 4 3 2" xfId="11398" xr:uid="{416B2C60-279D-45B6-B633-0085D3BC483A}"/>
    <cellStyle name="Moneda 5 2 4 2 2 2 4 4" xfId="8086" xr:uid="{FB5628D2-5FDF-43D4-A72E-35A70B4808A9}"/>
    <cellStyle name="Moneda 5 2 4 2 2 2 5" xfId="2014" xr:uid="{B54CBA8F-3F26-4ECF-8B9F-4B554121840B}"/>
    <cellStyle name="Moneda 5 2 4 2 2 2 5 2" xfId="5326" xr:uid="{7A9711A9-A0AA-4A05-91E5-96B04F7F603D}"/>
    <cellStyle name="Moneda 5 2 4 2 2 2 5 2 2" xfId="11950" xr:uid="{43ABF827-5905-44EB-9269-B70F03CA0E08}"/>
    <cellStyle name="Moneda 5 2 4 2 2 2 5 3" xfId="8638" xr:uid="{C1003EA6-BCF3-45EC-ACAC-FB201A2E627F}"/>
    <cellStyle name="Moneda 5 2 4 2 2 2 6" xfId="3670" xr:uid="{FC1AE505-95E7-470A-A0E1-9D61EE422CD5}"/>
    <cellStyle name="Moneda 5 2 4 2 2 2 6 2" xfId="10294" xr:uid="{C6D14F2D-8B55-4BE1-BD4E-1613DB24B5C6}"/>
    <cellStyle name="Moneda 5 2 4 2 2 2 7" xfId="6982" xr:uid="{3637E9A6-90BD-4349-AD03-5C3B37608317}"/>
    <cellStyle name="Moneda 5 2 4 2 2 3" xfId="496" xr:uid="{CB6E6627-BBC8-4819-BE13-A5F5D5AD7C43}"/>
    <cellStyle name="Moneda 5 2 4 2 2 3 2" xfId="1048" xr:uid="{54EA73D5-5A6E-4937-8C06-52DB2B3C0235}"/>
    <cellStyle name="Moneda 5 2 4 2 2 3 2 2" xfId="2704" xr:uid="{3AEB7DF6-6BB7-4084-880E-F2540BFDDB3A}"/>
    <cellStyle name="Moneda 5 2 4 2 2 3 2 2 2" xfId="6016" xr:uid="{821ADBCF-37DF-4C3B-BF29-07F700AF2DEE}"/>
    <cellStyle name="Moneda 5 2 4 2 2 3 2 2 2 2" xfId="12640" xr:uid="{1962F2EF-F57B-4020-8BD2-AAC6281838F4}"/>
    <cellStyle name="Moneda 5 2 4 2 2 3 2 2 3" xfId="9328" xr:uid="{81AC6AFA-A2A6-4237-8670-A662C86E5762}"/>
    <cellStyle name="Moneda 5 2 4 2 2 3 2 3" xfId="4360" xr:uid="{107465A1-0E2E-45B5-8FB3-4296CD64092C}"/>
    <cellStyle name="Moneda 5 2 4 2 2 3 2 3 2" xfId="10984" xr:uid="{3EBA4EFA-23DE-4EA1-8535-9426607F81D2}"/>
    <cellStyle name="Moneda 5 2 4 2 2 3 2 4" xfId="7672" xr:uid="{E162D2A9-83CF-454F-A4F9-17752C3C7434}"/>
    <cellStyle name="Moneda 5 2 4 2 2 3 3" xfId="1600" xr:uid="{8A53294D-2A67-4427-ABBF-1E122028CEB8}"/>
    <cellStyle name="Moneda 5 2 4 2 2 3 3 2" xfId="3256" xr:uid="{32494F12-B92F-40F6-9695-9C0FBDC1BCE3}"/>
    <cellStyle name="Moneda 5 2 4 2 2 3 3 2 2" xfId="6568" xr:uid="{FBB3C685-BF2F-4A47-84A9-D3C4074029FB}"/>
    <cellStyle name="Moneda 5 2 4 2 2 3 3 2 2 2" xfId="13192" xr:uid="{CFD8E33B-2C72-4126-A8C3-569635B5F1B8}"/>
    <cellStyle name="Moneda 5 2 4 2 2 3 3 2 3" xfId="9880" xr:uid="{1F82F28B-AB6E-4C85-98CF-C992B0D3CBB6}"/>
    <cellStyle name="Moneda 5 2 4 2 2 3 3 3" xfId="4912" xr:uid="{57EE8197-7929-401E-B618-32D9A28D2EF2}"/>
    <cellStyle name="Moneda 5 2 4 2 2 3 3 3 2" xfId="11536" xr:uid="{7C45610F-5557-44DF-BC86-507393B00684}"/>
    <cellStyle name="Moneda 5 2 4 2 2 3 3 4" xfId="8224" xr:uid="{2CAF1259-D744-4101-8AA6-CCEA4D3692B5}"/>
    <cellStyle name="Moneda 5 2 4 2 2 3 4" xfId="2152" xr:uid="{9B85EF55-BE69-4C2A-9CB4-4654A3C1FE56}"/>
    <cellStyle name="Moneda 5 2 4 2 2 3 4 2" xfId="5464" xr:uid="{A412F750-3F30-439E-990E-7B645C3D04C9}"/>
    <cellStyle name="Moneda 5 2 4 2 2 3 4 2 2" xfId="12088" xr:uid="{8C53E878-51A6-4649-A633-29A7B53DFA63}"/>
    <cellStyle name="Moneda 5 2 4 2 2 3 4 3" xfId="8776" xr:uid="{1E024B81-0F48-40E0-8112-AEB44A3C51E3}"/>
    <cellStyle name="Moneda 5 2 4 2 2 3 5" xfId="3808" xr:uid="{89241CBF-E4EF-4159-A9B9-9E4D5F240F81}"/>
    <cellStyle name="Moneda 5 2 4 2 2 3 5 2" xfId="10432" xr:uid="{6D7F5FB4-AD39-4B65-A45C-8F5D4A6165DA}"/>
    <cellStyle name="Moneda 5 2 4 2 2 3 6" xfId="7120" xr:uid="{FA083F57-EE03-4FD1-A3F0-E925FB486584}"/>
    <cellStyle name="Moneda 5 2 4 2 2 4" xfId="772" xr:uid="{647858D3-69DD-4D78-983D-3043D64EEFC0}"/>
    <cellStyle name="Moneda 5 2 4 2 2 4 2" xfId="2428" xr:uid="{56D6B999-46D9-4C63-9104-D9F572E79748}"/>
    <cellStyle name="Moneda 5 2 4 2 2 4 2 2" xfId="5740" xr:uid="{1999FC4A-31CE-4F4D-A7EB-053FCE122FD3}"/>
    <cellStyle name="Moneda 5 2 4 2 2 4 2 2 2" xfId="12364" xr:uid="{A1675851-2089-4392-A19D-D53347DAACBF}"/>
    <cellStyle name="Moneda 5 2 4 2 2 4 2 3" xfId="9052" xr:uid="{D2E10222-1334-49D4-AC81-519F8E1D7AE7}"/>
    <cellStyle name="Moneda 5 2 4 2 2 4 3" xfId="4084" xr:uid="{B2AA6F7C-2A50-4D48-809B-77D4D78CF71B}"/>
    <cellStyle name="Moneda 5 2 4 2 2 4 3 2" xfId="10708" xr:uid="{B90744D3-A617-4497-BCE4-B669E34312AF}"/>
    <cellStyle name="Moneda 5 2 4 2 2 4 4" xfId="7396" xr:uid="{AC20028C-01DF-4CBA-8857-813B02D03E9C}"/>
    <cellStyle name="Moneda 5 2 4 2 2 5" xfId="1324" xr:uid="{45B19346-ED47-45CD-BCC0-BF4B9966012F}"/>
    <cellStyle name="Moneda 5 2 4 2 2 5 2" xfId="2980" xr:uid="{D902FDBF-5FFA-4473-BC62-D1BCDEEA0A05}"/>
    <cellStyle name="Moneda 5 2 4 2 2 5 2 2" xfId="6292" xr:uid="{D8E09AAB-DE63-4CC5-851E-E1ACC84CDAA0}"/>
    <cellStyle name="Moneda 5 2 4 2 2 5 2 2 2" xfId="12916" xr:uid="{68688147-4F06-482C-9181-E8909B16008B}"/>
    <cellStyle name="Moneda 5 2 4 2 2 5 2 3" xfId="9604" xr:uid="{5F3D9A4D-CF6A-48CD-9EC7-17B152DA598B}"/>
    <cellStyle name="Moneda 5 2 4 2 2 5 3" xfId="4636" xr:uid="{81F76981-53C1-4B7F-86D3-945B625B867A}"/>
    <cellStyle name="Moneda 5 2 4 2 2 5 3 2" xfId="11260" xr:uid="{4F7A7181-FC48-433F-ABAA-6A0C71ACF289}"/>
    <cellStyle name="Moneda 5 2 4 2 2 5 4" xfId="7948" xr:uid="{7CF2E92B-2AC8-47F2-95C1-FA31731678CE}"/>
    <cellStyle name="Moneda 5 2 4 2 2 6" xfId="1876" xr:uid="{85EC7C07-8EF5-46B6-B065-25E4462E0896}"/>
    <cellStyle name="Moneda 5 2 4 2 2 6 2" xfId="5188" xr:uid="{AAE002A3-F0B4-483B-9DBD-C8B635253316}"/>
    <cellStyle name="Moneda 5 2 4 2 2 6 2 2" xfId="11812" xr:uid="{99693890-03B2-4FE4-9474-FBCAF4FFF9A5}"/>
    <cellStyle name="Moneda 5 2 4 2 2 6 3" xfId="8500" xr:uid="{EFD3E554-4597-4828-9066-90B78038A16C}"/>
    <cellStyle name="Moneda 5 2 4 2 2 7" xfId="3532" xr:uid="{FBEE99CF-A001-4963-ADEB-5542ED52CF2B}"/>
    <cellStyle name="Moneda 5 2 4 2 2 7 2" xfId="10156" xr:uid="{B0B960F2-CE43-4BFA-ACB6-244ADE4D6543}"/>
    <cellStyle name="Moneda 5 2 4 2 2 8" xfId="6844" xr:uid="{EB13385C-5192-4F04-A81F-6EAB612B5976}"/>
    <cellStyle name="Moneda 5 2 4 2 3" xfId="289" xr:uid="{1B8DD60C-D9D5-425B-8476-E1CBEE090998}"/>
    <cellStyle name="Moneda 5 2 4 2 3 2" xfId="565" xr:uid="{613CBF97-CD8E-4BCD-87DD-B82C4AF46D30}"/>
    <cellStyle name="Moneda 5 2 4 2 3 2 2" xfId="1117" xr:uid="{042C641E-01B4-4148-9984-105E66E6502B}"/>
    <cellStyle name="Moneda 5 2 4 2 3 2 2 2" xfId="2773" xr:uid="{4E5008BB-7DF6-4EAF-99DC-F2B804A449E3}"/>
    <cellStyle name="Moneda 5 2 4 2 3 2 2 2 2" xfId="6085" xr:uid="{55833D15-F518-4660-BB9B-46DEA77783E2}"/>
    <cellStyle name="Moneda 5 2 4 2 3 2 2 2 2 2" xfId="12709" xr:uid="{D55884F7-C006-4F04-B602-BFDF5264A50D}"/>
    <cellStyle name="Moneda 5 2 4 2 3 2 2 2 3" xfId="9397" xr:uid="{5C63A93F-72ED-487B-A563-A4D6744B3D01}"/>
    <cellStyle name="Moneda 5 2 4 2 3 2 2 3" xfId="4429" xr:uid="{C1712496-2C9C-4D56-8CD9-00C15D152667}"/>
    <cellStyle name="Moneda 5 2 4 2 3 2 2 3 2" xfId="11053" xr:uid="{89F65CBD-26EE-4F0B-BBBA-203BECDF08D6}"/>
    <cellStyle name="Moneda 5 2 4 2 3 2 2 4" xfId="7741" xr:uid="{41B3F914-71DC-41BF-A7EE-AAF07A4CCBE0}"/>
    <cellStyle name="Moneda 5 2 4 2 3 2 3" xfId="1669" xr:uid="{9F840829-5E89-4749-946F-0160C4BE6949}"/>
    <cellStyle name="Moneda 5 2 4 2 3 2 3 2" xfId="3325" xr:uid="{B4D4FC8D-411C-453D-8BFA-7584BF870D29}"/>
    <cellStyle name="Moneda 5 2 4 2 3 2 3 2 2" xfId="6637" xr:uid="{32F036E5-9207-43C6-B761-F122453160D3}"/>
    <cellStyle name="Moneda 5 2 4 2 3 2 3 2 2 2" xfId="13261" xr:uid="{24546A2B-8776-4D1A-AC74-35428930BE3F}"/>
    <cellStyle name="Moneda 5 2 4 2 3 2 3 2 3" xfId="9949" xr:uid="{74307427-17F8-44F3-92F0-695BBE2303A6}"/>
    <cellStyle name="Moneda 5 2 4 2 3 2 3 3" xfId="4981" xr:uid="{8E058118-6884-4308-8458-8B347E58D1EF}"/>
    <cellStyle name="Moneda 5 2 4 2 3 2 3 3 2" xfId="11605" xr:uid="{D31A3D4B-96D3-4F0C-8774-8C2A348B9080}"/>
    <cellStyle name="Moneda 5 2 4 2 3 2 3 4" xfId="8293" xr:uid="{7617BEEE-C517-41F2-A470-F6F00FA7DF59}"/>
    <cellStyle name="Moneda 5 2 4 2 3 2 4" xfId="2221" xr:uid="{8E7D8626-295C-479C-BCDB-1C9C1710FF5F}"/>
    <cellStyle name="Moneda 5 2 4 2 3 2 4 2" xfId="5533" xr:uid="{13B4AB63-EA88-4EF3-B59F-B89CE11DD1F5}"/>
    <cellStyle name="Moneda 5 2 4 2 3 2 4 2 2" xfId="12157" xr:uid="{E0AA5910-DCCA-4C6B-BC37-96796364AAE6}"/>
    <cellStyle name="Moneda 5 2 4 2 3 2 4 3" xfId="8845" xr:uid="{37B6FDB8-DC36-422F-96FA-D7F61E03F1F0}"/>
    <cellStyle name="Moneda 5 2 4 2 3 2 5" xfId="3877" xr:uid="{CC2A9DA4-42AE-4810-9F35-42194A8FE5BB}"/>
    <cellStyle name="Moneda 5 2 4 2 3 2 5 2" xfId="10501" xr:uid="{C49B4A24-2144-4301-9BE5-90CB1DF3EF0D}"/>
    <cellStyle name="Moneda 5 2 4 2 3 2 6" xfId="7189" xr:uid="{45EC3760-A5F4-4C0E-8457-427B380DBA1E}"/>
    <cellStyle name="Moneda 5 2 4 2 3 3" xfId="841" xr:uid="{75F7A256-9F64-4375-81C3-C6B529BF3F21}"/>
    <cellStyle name="Moneda 5 2 4 2 3 3 2" xfId="2497" xr:uid="{8E0340BE-3682-4813-A0EF-2CB866015A8A}"/>
    <cellStyle name="Moneda 5 2 4 2 3 3 2 2" xfId="5809" xr:uid="{83ABF66D-FE99-4545-BE80-9112B511C069}"/>
    <cellStyle name="Moneda 5 2 4 2 3 3 2 2 2" xfId="12433" xr:uid="{1DB838F1-41D8-4575-9004-C6EA5BBD0AC6}"/>
    <cellStyle name="Moneda 5 2 4 2 3 3 2 3" xfId="9121" xr:uid="{28781074-C362-42F7-B6E1-0DCC4A1A1E76}"/>
    <cellStyle name="Moneda 5 2 4 2 3 3 3" xfId="4153" xr:uid="{2D2F727C-EA3C-481A-A1C6-250CBEA2A9F6}"/>
    <cellStyle name="Moneda 5 2 4 2 3 3 3 2" xfId="10777" xr:uid="{09DBF18F-169C-4DAD-93AE-93396AA1F86A}"/>
    <cellStyle name="Moneda 5 2 4 2 3 3 4" xfId="7465" xr:uid="{FB673232-72CD-4671-8AC4-AF4ADC584C6E}"/>
    <cellStyle name="Moneda 5 2 4 2 3 4" xfId="1393" xr:uid="{635BF865-1345-428A-ADB5-41669C744832}"/>
    <cellStyle name="Moneda 5 2 4 2 3 4 2" xfId="3049" xr:uid="{B9F5CCF6-018B-4D8F-B748-8158C9B3979F}"/>
    <cellStyle name="Moneda 5 2 4 2 3 4 2 2" xfId="6361" xr:uid="{DAAA3563-B168-4689-BA0E-E42B9A61EB94}"/>
    <cellStyle name="Moneda 5 2 4 2 3 4 2 2 2" xfId="12985" xr:uid="{A9BA6009-21C3-4AF5-BF59-33A30FFBDBCC}"/>
    <cellStyle name="Moneda 5 2 4 2 3 4 2 3" xfId="9673" xr:uid="{97A31EB5-379D-4FE5-B3E1-6A7B984B515B}"/>
    <cellStyle name="Moneda 5 2 4 2 3 4 3" xfId="4705" xr:uid="{AF843708-E526-45D4-A75D-11F73132E82B}"/>
    <cellStyle name="Moneda 5 2 4 2 3 4 3 2" xfId="11329" xr:uid="{22CDE772-3495-4BC0-A4F6-A3DE42ABA707}"/>
    <cellStyle name="Moneda 5 2 4 2 3 4 4" xfId="8017" xr:uid="{AA8D2713-1FFA-4A98-BB7F-0B14C29F332E}"/>
    <cellStyle name="Moneda 5 2 4 2 3 5" xfId="1945" xr:uid="{82D70965-1EB9-4EE4-AAA0-238726C4506B}"/>
    <cellStyle name="Moneda 5 2 4 2 3 5 2" xfId="5257" xr:uid="{25125EDE-1BBC-40F0-B529-CCDE328D009E}"/>
    <cellStyle name="Moneda 5 2 4 2 3 5 2 2" xfId="11881" xr:uid="{55F0D001-5355-4D9A-B0A8-751FB3D3D48F}"/>
    <cellStyle name="Moneda 5 2 4 2 3 5 3" xfId="8569" xr:uid="{7845064A-ECB7-4297-9C64-A8A093472F20}"/>
    <cellStyle name="Moneda 5 2 4 2 3 6" xfId="3601" xr:uid="{42A6ACC1-F866-4FF8-971A-F7F71BE3EED4}"/>
    <cellStyle name="Moneda 5 2 4 2 3 6 2" xfId="10225" xr:uid="{74590B8F-CFB8-44DC-BBC4-5EF44A1EDE6A}"/>
    <cellStyle name="Moneda 5 2 4 2 3 7" xfId="6913" xr:uid="{5EB128A3-3FA7-406F-9FF8-9C59AE8A2ECD}"/>
    <cellStyle name="Moneda 5 2 4 2 4" xfId="427" xr:uid="{AEC3CD0C-3A84-46BD-A058-B81B45FB1C31}"/>
    <cellStyle name="Moneda 5 2 4 2 4 2" xfId="979" xr:uid="{63E05D1D-6D82-4896-A74B-D2382B325A2C}"/>
    <cellStyle name="Moneda 5 2 4 2 4 2 2" xfId="2635" xr:uid="{72B11F5A-6943-41B4-88B1-DEB3E4A3F4D1}"/>
    <cellStyle name="Moneda 5 2 4 2 4 2 2 2" xfId="5947" xr:uid="{7093C2E7-8CAA-4D81-B35A-D13A905BA44E}"/>
    <cellStyle name="Moneda 5 2 4 2 4 2 2 2 2" xfId="12571" xr:uid="{B14BA97C-1037-4BE9-AC89-AAB7BB85EC86}"/>
    <cellStyle name="Moneda 5 2 4 2 4 2 2 3" xfId="9259" xr:uid="{23E22853-526F-480E-BDC8-2B4B16E06944}"/>
    <cellStyle name="Moneda 5 2 4 2 4 2 3" xfId="4291" xr:uid="{0C9BC103-12DE-4503-BF9F-64BD5C084BE3}"/>
    <cellStyle name="Moneda 5 2 4 2 4 2 3 2" xfId="10915" xr:uid="{6F0BF7D9-78A2-48F9-A6B0-0E1DDFB3E54A}"/>
    <cellStyle name="Moneda 5 2 4 2 4 2 4" xfId="7603" xr:uid="{C2A8932D-1BFC-4D9A-AECA-698ED3FEA404}"/>
    <cellStyle name="Moneda 5 2 4 2 4 3" xfId="1531" xr:uid="{9C3444ED-AA35-4FC4-BF14-7220BD63D395}"/>
    <cellStyle name="Moneda 5 2 4 2 4 3 2" xfId="3187" xr:uid="{EAEF28DC-7FE0-409A-8DF7-FB404E6ACE66}"/>
    <cellStyle name="Moneda 5 2 4 2 4 3 2 2" xfId="6499" xr:uid="{60D2C7B6-6C83-4EA2-8B34-4936A4C2F311}"/>
    <cellStyle name="Moneda 5 2 4 2 4 3 2 2 2" xfId="13123" xr:uid="{25422653-B7B8-43ED-97EE-40128732F1B5}"/>
    <cellStyle name="Moneda 5 2 4 2 4 3 2 3" xfId="9811" xr:uid="{59BEAF8D-6089-4ECD-A3C1-846C19962F2F}"/>
    <cellStyle name="Moneda 5 2 4 2 4 3 3" xfId="4843" xr:uid="{E7B47F0C-782F-419D-8755-03354ACE8E4B}"/>
    <cellStyle name="Moneda 5 2 4 2 4 3 3 2" xfId="11467" xr:uid="{94FA9560-B6B1-42F4-AF29-AA7C5E4EBFA3}"/>
    <cellStyle name="Moneda 5 2 4 2 4 3 4" xfId="8155" xr:uid="{4C206B06-EFAE-4F1D-9DAE-0EC9035CF2CB}"/>
    <cellStyle name="Moneda 5 2 4 2 4 4" xfId="2083" xr:uid="{2BD7C2A5-B607-4949-B534-C0DF1B6312E7}"/>
    <cellStyle name="Moneda 5 2 4 2 4 4 2" xfId="5395" xr:uid="{0B2DAD98-459F-44E7-AD92-92E74FE5BE9F}"/>
    <cellStyle name="Moneda 5 2 4 2 4 4 2 2" xfId="12019" xr:uid="{64023C6D-6573-4008-AC3B-AAC0F6583DEF}"/>
    <cellStyle name="Moneda 5 2 4 2 4 4 3" xfId="8707" xr:uid="{B22F411A-24A2-4415-BAE4-513EEB9DAD14}"/>
    <cellStyle name="Moneda 5 2 4 2 4 5" xfId="3739" xr:uid="{CC5B2160-8184-480C-8F47-C6813D4E84C7}"/>
    <cellStyle name="Moneda 5 2 4 2 4 5 2" xfId="10363" xr:uid="{C3BC98B1-09D7-4850-9E01-1CE90F24ED52}"/>
    <cellStyle name="Moneda 5 2 4 2 4 6" xfId="7051" xr:uid="{CCAEFA37-D484-444C-AC52-52DDE96ED6F3}"/>
    <cellStyle name="Moneda 5 2 4 2 5" xfId="703" xr:uid="{BFB5E930-7A31-4FFB-A141-7783EB562BC0}"/>
    <cellStyle name="Moneda 5 2 4 2 5 2" xfId="2359" xr:uid="{06ACCACF-8917-426F-BA0F-48D691E60CED}"/>
    <cellStyle name="Moneda 5 2 4 2 5 2 2" xfId="5671" xr:uid="{FD9BA732-2B1E-48F4-878B-492A2BA9F05C}"/>
    <cellStyle name="Moneda 5 2 4 2 5 2 2 2" xfId="12295" xr:uid="{6D76D388-7215-4862-8AED-0F8A6C243AC9}"/>
    <cellStyle name="Moneda 5 2 4 2 5 2 3" xfId="8983" xr:uid="{C709555D-FD76-4F02-870C-81DBD2F6080E}"/>
    <cellStyle name="Moneda 5 2 4 2 5 3" xfId="4015" xr:uid="{E687E445-3504-4B37-ABFD-D416CCAA8658}"/>
    <cellStyle name="Moneda 5 2 4 2 5 3 2" xfId="10639" xr:uid="{48A1F2C4-20E9-42EE-9906-67D85C092366}"/>
    <cellStyle name="Moneda 5 2 4 2 5 4" xfId="7327" xr:uid="{480B765B-A8D2-4062-A21B-152736B0EBDD}"/>
    <cellStyle name="Moneda 5 2 4 2 6" xfId="1255" xr:uid="{1B1CB8BC-449A-44FD-8FAA-A734C2E50B6C}"/>
    <cellStyle name="Moneda 5 2 4 2 6 2" xfId="2911" xr:uid="{815CE258-C60F-415C-A5CE-F9B56AE94671}"/>
    <cellStyle name="Moneda 5 2 4 2 6 2 2" xfId="6223" xr:uid="{D147EBED-DBAE-4940-8A57-32549ADD1EFE}"/>
    <cellStyle name="Moneda 5 2 4 2 6 2 2 2" xfId="12847" xr:uid="{D9E031BB-6C87-47EC-B19A-EF5942A1E776}"/>
    <cellStyle name="Moneda 5 2 4 2 6 2 3" xfId="9535" xr:uid="{572D7383-985B-472C-AAF1-B4A0E3DC6A59}"/>
    <cellStyle name="Moneda 5 2 4 2 6 3" xfId="4567" xr:uid="{4FADF66A-77F4-4C79-A755-E01FA10C4A9F}"/>
    <cellStyle name="Moneda 5 2 4 2 6 3 2" xfId="11191" xr:uid="{8BA97B85-1664-49C5-A951-206FB2B6DE10}"/>
    <cellStyle name="Moneda 5 2 4 2 6 4" xfId="7879" xr:uid="{453863E5-3FC0-4C7A-B5EA-BD176CD65B89}"/>
    <cellStyle name="Moneda 5 2 4 2 7" xfId="1807" xr:uid="{CB78FC34-4104-4B22-8F72-47C47F027201}"/>
    <cellStyle name="Moneda 5 2 4 2 7 2" xfId="5119" xr:uid="{EF0860F4-9353-4FBB-8FC1-BC7CA683D955}"/>
    <cellStyle name="Moneda 5 2 4 2 7 2 2" xfId="11743" xr:uid="{4B32BB5F-E279-4D36-8CBE-3CD4EA0DAAEE}"/>
    <cellStyle name="Moneda 5 2 4 2 7 3" xfId="8431" xr:uid="{354F77C1-7250-49CB-91D0-ED8FD058D659}"/>
    <cellStyle name="Moneda 5 2 4 2 8" xfId="3463" xr:uid="{572B62CE-1793-4B56-853A-432717273FF5}"/>
    <cellStyle name="Moneda 5 2 4 2 8 2" xfId="10087" xr:uid="{40858143-C48E-49D6-BF72-9F818EE780B4}"/>
    <cellStyle name="Moneda 5 2 4 2 9" xfId="6775" xr:uid="{7776A0CC-86A1-47C4-B54F-DCA88BD67D57}"/>
    <cellStyle name="Moneda 5 2 4 3" xfId="186" xr:uid="{F82C348A-1F11-453A-8758-5C7795FE90F7}"/>
    <cellStyle name="Moneda 5 2 4 3 2" xfId="324" xr:uid="{71BD7EA3-7F19-41B0-8465-2C88F42A62B4}"/>
    <cellStyle name="Moneda 5 2 4 3 2 2" xfId="600" xr:uid="{6D9179AE-7A73-4FDA-96CA-5DED92B0F73A}"/>
    <cellStyle name="Moneda 5 2 4 3 2 2 2" xfId="1152" xr:uid="{E65FD610-9EA9-4371-A0E2-B043CD4E7556}"/>
    <cellStyle name="Moneda 5 2 4 3 2 2 2 2" xfId="2808" xr:uid="{7A97ED7F-D8D4-402E-9110-47BA63F5CD52}"/>
    <cellStyle name="Moneda 5 2 4 3 2 2 2 2 2" xfId="6120" xr:uid="{056B5C72-C777-42A4-A9C2-4845E833E94B}"/>
    <cellStyle name="Moneda 5 2 4 3 2 2 2 2 2 2" xfId="12744" xr:uid="{2E9F0995-68EB-4F26-A216-D0A0270CD679}"/>
    <cellStyle name="Moneda 5 2 4 3 2 2 2 2 3" xfId="9432" xr:uid="{1C7B10B1-58F6-4FF7-AB89-927FEB9BC9D6}"/>
    <cellStyle name="Moneda 5 2 4 3 2 2 2 3" xfId="4464" xr:uid="{7ADBCEAA-7351-4093-9E3A-D5BE4C245D5E}"/>
    <cellStyle name="Moneda 5 2 4 3 2 2 2 3 2" xfId="11088" xr:uid="{485194F8-0071-4A9E-8D1A-67D1595525C8}"/>
    <cellStyle name="Moneda 5 2 4 3 2 2 2 4" xfId="7776" xr:uid="{E34B281F-2269-40E8-93F1-2F943497C9D5}"/>
    <cellStyle name="Moneda 5 2 4 3 2 2 3" xfId="1704" xr:uid="{FE31CD73-395E-4731-9317-14C1F2BE513B}"/>
    <cellStyle name="Moneda 5 2 4 3 2 2 3 2" xfId="3360" xr:uid="{C3F0B10A-0F3F-4F7B-A0BD-62944FD735BD}"/>
    <cellStyle name="Moneda 5 2 4 3 2 2 3 2 2" xfId="6672" xr:uid="{49186FB6-87F5-4592-9E18-D935FC1B515C}"/>
    <cellStyle name="Moneda 5 2 4 3 2 2 3 2 2 2" xfId="13296" xr:uid="{05569288-9E51-44A6-A802-14F33ECAFD91}"/>
    <cellStyle name="Moneda 5 2 4 3 2 2 3 2 3" xfId="9984" xr:uid="{6803183D-EDC6-46F3-B9F7-36567DFD7A2D}"/>
    <cellStyle name="Moneda 5 2 4 3 2 2 3 3" xfId="5016" xr:uid="{C1B59406-9579-4F80-ACA6-194C4C1457EA}"/>
    <cellStyle name="Moneda 5 2 4 3 2 2 3 3 2" xfId="11640" xr:uid="{99E97F74-F3FE-4244-AC1B-A8ADF1290CD4}"/>
    <cellStyle name="Moneda 5 2 4 3 2 2 3 4" xfId="8328" xr:uid="{4397E93E-34FE-4780-BE00-8B9F0F86D3BA}"/>
    <cellStyle name="Moneda 5 2 4 3 2 2 4" xfId="2256" xr:uid="{18DD9402-E808-42A4-BB32-AA456547FE62}"/>
    <cellStyle name="Moneda 5 2 4 3 2 2 4 2" xfId="5568" xr:uid="{2A2FF875-3159-4EC5-875E-7E17D915AF32}"/>
    <cellStyle name="Moneda 5 2 4 3 2 2 4 2 2" xfId="12192" xr:uid="{CCC33699-92E9-44A5-A8B5-21B7189194A9}"/>
    <cellStyle name="Moneda 5 2 4 3 2 2 4 3" xfId="8880" xr:uid="{BA6F9AB2-965F-4A92-AD06-0BA865B63DB9}"/>
    <cellStyle name="Moneda 5 2 4 3 2 2 5" xfId="3912" xr:uid="{BF4878C6-17C3-49E3-86E3-72EFB5A7C4EF}"/>
    <cellStyle name="Moneda 5 2 4 3 2 2 5 2" xfId="10536" xr:uid="{FA316152-F4CC-4957-B449-1C4B24C08A16}"/>
    <cellStyle name="Moneda 5 2 4 3 2 2 6" xfId="7224" xr:uid="{8B2AE0F2-F95D-4C3D-B7D7-F2B9EF65694C}"/>
    <cellStyle name="Moneda 5 2 4 3 2 3" xfId="876" xr:uid="{2B04FA5C-15DB-4BA5-928D-E0B668DEBAC0}"/>
    <cellStyle name="Moneda 5 2 4 3 2 3 2" xfId="2532" xr:uid="{3E94A948-B96F-4C63-8530-359645191400}"/>
    <cellStyle name="Moneda 5 2 4 3 2 3 2 2" xfId="5844" xr:uid="{25CD6454-57C6-47D1-8364-FD74C58E8471}"/>
    <cellStyle name="Moneda 5 2 4 3 2 3 2 2 2" xfId="12468" xr:uid="{5275BBDE-3FCF-42EA-BE7E-6E2CC13013C6}"/>
    <cellStyle name="Moneda 5 2 4 3 2 3 2 3" xfId="9156" xr:uid="{4FEB1E57-2762-45B9-84B7-D33C80E7AF75}"/>
    <cellStyle name="Moneda 5 2 4 3 2 3 3" xfId="4188" xr:uid="{C1228E64-2A81-474A-B9D1-07B771C926A6}"/>
    <cellStyle name="Moneda 5 2 4 3 2 3 3 2" xfId="10812" xr:uid="{1B747ABB-4311-4B85-A47D-2EB558C3506D}"/>
    <cellStyle name="Moneda 5 2 4 3 2 3 4" xfId="7500" xr:uid="{58C53147-FEE7-4FB4-9872-3C8B8692FB1D}"/>
    <cellStyle name="Moneda 5 2 4 3 2 4" xfId="1428" xr:uid="{19A3F3CE-1B60-4C26-BB31-04DFA3FD498C}"/>
    <cellStyle name="Moneda 5 2 4 3 2 4 2" xfId="3084" xr:uid="{318E5439-B276-40F1-A74F-1554B50778F7}"/>
    <cellStyle name="Moneda 5 2 4 3 2 4 2 2" xfId="6396" xr:uid="{02890716-A676-41F0-BB85-08C994F55B1A}"/>
    <cellStyle name="Moneda 5 2 4 3 2 4 2 2 2" xfId="13020" xr:uid="{3BF98BB9-F3F7-4FC7-A6CF-1CAEDA7DEB52}"/>
    <cellStyle name="Moneda 5 2 4 3 2 4 2 3" xfId="9708" xr:uid="{A609E38F-92BB-4AAC-94CB-A4212155E16E}"/>
    <cellStyle name="Moneda 5 2 4 3 2 4 3" xfId="4740" xr:uid="{005B9F63-DE17-4584-830B-5E38D66A46B8}"/>
    <cellStyle name="Moneda 5 2 4 3 2 4 3 2" xfId="11364" xr:uid="{15A4EA9B-3DDF-4909-8D73-B5C0D0968D86}"/>
    <cellStyle name="Moneda 5 2 4 3 2 4 4" xfId="8052" xr:uid="{4FAD6F93-9898-472D-9ACC-2FACDA22BE79}"/>
    <cellStyle name="Moneda 5 2 4 3 2 5" xfId="1980" xr:uid="{0E1C82B6-E4B8-4885-B853-3EC877D695CA}"/>
    <cellStyle name="Moneda 5 2 4 3 2 5 2" xfId="5292" xr:uid="{9906373C-56DD-4D10-AA6D-B06C6CF0AB9B}"/>
    <cellStyle name="Moneda 5 2 4 3 2 5 2 2" xfId="11916" xr:uid="{8F427D2B-88A1-4580-BCEB-67B87ACAE924}"/>
    <cellStyle name="Moneda 5 2 4 3 2 5 3" xfId="8604" xr:uid="{16CD7B6F-1200-4FA1-9D72-CAC3A0DE4FE9}"/>
    <cellStyle name="Moneda 5 2 4 3 2 6" xfId="3636" xr:uid="{6E4239AA-722C-4762-BD35-C92D66391396}"/>
    <cellStyle name="Moneda 5 2 4 3 2 6 2" xfId="10260" xr:uid="{C7EC8A8F-958C-440F-A93D-0B8D815DE42A}"/>
    <cellStyle name="Moneda 5 2 4 3 2 7" xfId="6948" xr:uid="{077CFC4E-9C78-4AEE-83BB-0EE7D9CC3C36}"/>
    <cellStyle name="Moneda 5 2 4 3 3" xfId="462" xr:uid="{96297D7A-B2D7-4F4F-94C6-4F2215406C63}"/>
    <cellStyle name="Moneda 5 2 4 3 3 2" xfId="1014" xr:uid="{927C8B85-8B4D-4229-BE82-5E37157EC321}"/>
    <cellStyle name="Moneda 5 2 4 3 3 2 2" xfId="2670" xr:uid="{3159C2FD-8D58-47A1-845B-C84D6379389D}"/>
    <cellStyle name="Moneda 5 2 4 3 3 2 2 2" xfId="5982" xr:uid="{898588B9-D9E1-4623-9965-25AAABA5FF0D}"/>
    <cellStyle name="Moneda 5 2 4 3 3 2 2 2 2" xfId="12606" xr:uid="{C3927D3D-465C-409B-8E3D-3D7D8836670F}"/>
    <cellStyle name="Moneda 5 2 4 3 3 2 2 3" xfId="9294" xr:uid="{78810856-8099-4284-BB90-D5C467AD67BB}"/>
    <cellStyle name="Moneda 5 2 4 3 3 2 3" xfId="4326" xr:uid="{E87BCCFF-E542-49A1-8B8E-6AC336ABE9A8}"/>
    <cellStyle name="Moneda 5 2 4 3 3 2 3 2" xfId="10950" xr:uid="{D72FA2B5-F14D-49A4-932B-A31FD9929FB4}"/>
    <cellStyle name="Moneda 5 2 4 3 3 2 4" xfId="7638" xr:uid="{A4A291DA-4B6F-4ED2-B0DB-C64730137545}"/>
    <cellStyle name="Moneda 5 2 4 3 3 3" xfId="1566" xr:uid="{CCB662DB-80A1-4762-9A77-D8132BDEA85D}"/>
    <cellStyle name="Moneda 5 2 4 3 3 3 2" xfId="3222" xr:uid="{21637292-A080-4465-A909-828CA1B0EEC7}"/>
    <cellStyle name="Moneda 5 2 4 3 3 3 2 2" xfId="6534" xr:uid="{A6AC69DD-59B6-450D-B4B4-AB01E9C87D7D}"/>
    <cellStyle name="Moneda 5 2 4 3 3 3 2 2 2" xfId="13158" xr:uid="{BB601A0B-59B6-451F-BF4B-6976C7F8156C}"/>
    <cellStyle name="Moneda 5 2 4 3 3 3 2 3" xfId="9846" xr:uid="{A70DAF19-9D50-4C5C-A057-700AF2AEF47B}"/>
    <cellStyle name="Moneda 5 2 4 3 3 3 3" xfId="4878" xr:uid="{BFA9A765-49FE-4104-8E7E-D68D4EAC9960}"/>
    <cellStyle name="Moneda 5 2 4 3 3 3 3 2" xfId="11502" xr:uid="{6F318BAB-79EA-4DE5-80AC-67AF525EF649}"/>
    <cellStyle name="Moneda 5 2 4 3 3 3 4" xfId="8190" xr:uid="{C7A90EB2-5D75-4D3F-8314-AA53F4AE819C}"/>
    <cellStyle name="Moneda 5 2 4 3 3 4" xfId="2118" xr:uid="{7766EC39-74AD-4AFB-A2FE-28F691A050BC}"/>
    <cellStyle name="Moneda 5 2 4 3 3 4 2" xfId="5430" xr:uid="{7268E259-60FA-4392-90F1-CB501F724236}"/>
    <cellStyle name="Moneda 5 2 4 3 3 4 2 2" xfId="12054" xr:uid="{E909039C-68B1-4CB9-9BD0-0C7FB18CC66B}"/>
    <cellStyle name="Moneda 5 2 4 3 3 4 3" xfId="8742" xr:uid="{DABF7FD6-90A8-4189-B1D7-DE588E090A37}"/>
    <cellStyle name="Moneda 5 2 4 3 3 5" xfId="3774" xr:uid="{C773754E-2A54-4BE1-A464-BA126A0A41F5}"/>
    <cellStyle name="Moneda 5 2 4 3 3 5 2" xfId="10398" xr:uid="{0C887757-AE0E-486A-95FA-3EBEC23F829D}"/>
    <cellStyle name="Moneda 5 2 4 3 3 6" xfId="7086" xr:uid="{D0AD3A00-454D-4DC9-A439-B0C126C36CA5}"/>
    <cellStyle name="Moneda 5 2 4 3 4" xfId="738" xr:uid="{D961B486-0DA3-48A2-AF91-A2D6FAE4F14E}"/>
    <cellStyle name="Moneda 5 2 4 3 4 2" xfId="2394" xr:uid="{0B20E0E7-9949-43E2-9835-6CE8D9C72D7F}"/>
    <cellStyle name="Moneda 5 2 4 3 4 2 2" xfId="5706" xr:uid="{68B6BDAA-598C-4B0F-82F1-B777A056B8D7}"/>
    <cellStyle name="Moneda 5 2 4 3 4 2 2 2" xfId="12330" xr:uid="{60A111AE-709A-4689-AE0D-0A7E84C10F54}"/>
    <cellStyle name="Moneda 5 2 4 3 4 2 3" xfId="9018" xr:uid="{03DAEF86-325C-42B7-B2AA-BA64043F28B9}"/>
    <cellStyle name="Moneda 5 2 4 3 4 3" xfId="4050" xr:uid="{777AD35C-3FED-4CDA-982D-9638A11E18DF}"/>
    <cellStyle name="Moneda 5 2 4 3 4 3 2" xfId="10674" xr:uid="{FBA77844-B9A9-42A2-AF02-72B01E6AE9EC}"/>
    <cellStyle name="Moneda 5 2 4 3 4 4" xfId="7362" xr:uid="{EC819EC5-23A3-4D82-922A-63A36C1FCB97}"/>
    <cellStyle name="Moneda 5 2 4 3 5" xfId="1290" xr:uid="{245991EC-3505-4852-945E-C98E8134DB45}"/>
    <cellStyle name="Moneda 5 2 4 3 5 2" xfId="2946" xr:uid="{8435F87A-7BA0-40A2-A2B5-690C4EF147F3}"/>
    <cellStyle name="Moneda 5 2 4 3 5 2 2" xfId="6258" xr:uid="{F82AD633-69B5-4983-A27E-E760ECB93A2F}"/>
    <cellStyle name="Moneda 5 2 4 3 5 2 2 2" xfId="12882" xr:uid="{3621AED2-0375-4A4C-BE14-6621186AF2C4}"/>
    <cellStyle name="Moneda 5 2 4 3 5 2 3" xfId="9570" xr:uid="{08AEE3DD-6E99-4B0D-BF0B-05E973C087EC}"/>
    <cellStyle name="Moneda 5 2 4 3 5 3" xfId="4602" xr:uid="{4540BCA9-C3FD-410B-8635-41E4DBB9D2CD}"/>
    <cellStyle name="Moneda 5 2 4 3 5 3 2" xfId="11226" xr:uid="{CE0B7F45-40F8-45B8-BD49-D94919474C81}"/>
    <cellStyle name="Moneda 5 2 4 3 5 4" xfId="7914" xr:uid="{0387A73C-02ED-4193-94BB-E84D30161318}"/>
    <cellStyle name="Moneda 5 2 4 3 6" xfId="1842" xr:uid="{AA22B115-F996-4446-81EE-CFF5710E78D1}"/>
    <cellStyle name="Moneda 5 2 4 3 6 2" xfId="5154" xr:uid="{88FFAE44-5A77-4389-8402-37525F4C2C00}"/>
    <cellStyle name="Moneda 5 2 4 3 6 2 2" xfId="11778" xr:uid="{ADD07871-4670-4200-83F0-33F0E2913F89}"/>
    <cellStyle name="Moneda 5 2 4 3 6 3" xfId="8466" xr:uid="{013F2B95-27D5-4FCF-A1DB-0EDB7AC9A9A5}"/>
    <cellStyle name="Moneda 5 2 4 3 7" xfId="3498" xr:uid="{58C71C88-5F13-4CA6-8680-19C2C36B2712}"/>
    <cellStyle name="Moneda 5 2 4 3 7 2" xfId="10122" xr:uid="{AC72601C-787C-4A02-9384-BF872292E8D0}"/>
    <cellStyle name="Moneda 5 2 4 3 8" xfId="6810" xr:uid="{1A6C3649-3208-4113-A586-1B5313DB0EB1}"/>
    <cellStyle name="Moneda 5 2 4 4" xfId="255" xr:uid="{0F3F4D7E-2409-40B6-9FC3-C99BD7E4CF72}"/>
    <cellStyle name="Moneda 5 2 4 4 2" xfId="531" xr:uid="{BE5150EC-74A2-4F7C-A701-E16D7504DC8E}"/>
    <cellStyle name="Moneda 5 2 4 4 2 2" xfId="1083" xr:uid="{9DACC0AE-766E-4B85-96A4-DD05A80700EF}"/>
    <cellStyle name="Moneda 5 2 4 4 2 2 2" xfId="2739" xr:uid="{3D0DE186-FE25-4599-98EC-A12D9663F082}"/>
    <cellStyle name="Moneda 5 2 4 4 2 2 2 2" xfId="6051" xr:uid="{BE66B473-A403-40C6-82EA-B75FCBF1C1B4}"/>
    <cellStyle name="Moneda 5 2 4 4 2 2 2 2 2" xfId="12675" xr:uid="{7300BC87-AC9A-47A5-8D52-3B724FB12F29}"/>
    <cellStyle name="Moneda 5 2 4 4 2 2 2 3" xfId="9363" xr:uid="{57FEF129-9E6D-41B0-ACC4-97461502688C}"/>
    <cellStyle name="Moneda 5 2 4 4 2 2 3" xfId="4395" xr:uid="{C17E62A3-D073-47FB-8CC7-4D990D43E07C}"/>
    <cellStyle name="Moneda 5 2 4 4 2 2 3 2" xfId="11019" xr:uid="{0CB7EFE8-F5DF-4256-BC55-A32E9C6A6017}"/>
    <cellStyle name="Moneda 5 2 4 4 2 2 4" xfId="7707" xr:uid="{3EF603C1-2DED-4521-AD7D-5AF2F4BC5220}"/>
    <cellStyle name="Moneda 5 2 4 4 2 3" xfId="1635" xr:uid="{4867A8DB-AAB8-457D-B98F-35FC0068FABD}"/>
    <cellStyle name="Moneda 5 2 4 4 2 3 2" xfId="3291" xr:uid="{4A88806F-560A-4796-8DAE-FA68EEFFE113}"/>
    <cellStyle name="Moneda 5 2 4 4 2 3 2 2" xfId="6603" xr:uid="{50F70AEB-F8C2-4D50-A564-AC7DC90AEC4A}"/>
    <cellStyle name="Moneda 5 2 4 4 2 3 2 2 2" xfId="13227" xr:uid="{A00A895C-3C1A-4FCF-B142-5D66C1722E20}"/>
    <cellStyle name="Moneda 5 2 4 4 2 3 2 3" xfId="9915" xr:uid="{6AB18BE5-09EC-4210-8090-8CAF33F0DE9F}"/>
    <cellStyle name="Moneda 5 2 4 4 2 3 3" xfId="4947" xr:uid="{4F81948D-538A-4E71-9411-1DD13C40BD84}"/>
    <cellStyle name="Moneda 5 2 4 4 2 3 3 2" xfId="11571" xr:uid="{2EDB0910-AC23-4420-BAD2-40D70BC86E35}"/>
    <cellStyle name="Moneda 5 2 4 4 2 3 4" xfId="8259" xr:uid="{AC3FF96E-E9BA-4564-A18B-0C42B1BE799F}"/>
    <cellStyle name="Moneda 5 2 4 4 2 4" xfId="2187" xr:uid="{93B919E0-4EBB-4CD0-B68B-20D5FEE07387}"/>
    <cellStyle name="Moneda 5 2 4 4 2 4 2" xfId="5499" xr:uid="{C9425D9A-19CB-4FF7-A4E4-D72908A3655A}"/>
    <cellStyle name="Moneda 5 2 4 4 2 4 2 2" xfId="12123" xr:uid="{837E1565-AF06-4C69-AEC9-F115F8316805}"/>
    <cellStyle name="Moneda 5 2 4 4 2 4 3" xfId="8811" xr:uid="{DD7D4B59-0C2C-4216-8BDD-D807498D23F8}"/>
    <cellStyle name="Moneda 5 2 4 4 2 5" xfId="3843" xr:uid="{570FA9F9-AA4E-46DE-BDBF-31AAB931B917}"/>
    <cellStyle name="Moneda 5 2 4 4 2 5 2" xfId="10467" xr:uid="{8DE4826D-E8A9-4320-8890-6C0C29C893F8}"/>
    <cellStyle name="Moneda 5 2 4 4 2 6" xfId="7155" xr:uid="{68D1CA66-F589-404F-8D8F-2CEB162907F1}"/>
    <cellStyle name="Moneda 5 2 4 4 3" xfId="807" xr:uid="{8DD1025D-1917-4F30-97A2-184B4FA9B835}"/>
    <cellStyle name="Moneda 5 2 4 4 3 2" xfId="2463" xr:uid="{9EC69856-62B9-4EA0-96B4-578801D1E4C6}"/>
    <cellStyle name="Moneda 5 2 4 4 3 2 2" xfId="5775" xr:uid="{4F972DB4-017A-4975-81C4-74CF86E25F84}"/>
    <cellStyle name="Moneda 5 2 4 4 3 2 2 2" xfId="12399" xr:uid="{29405BA1-54CC-4D28-9703-17A1383CB1AC}"/>
    <cellStyle name="Moneda 5 2 4 4 3 2 3" xfId="9087" xr:uid="{2F1B7E56-2ED8-4EF1-A970-74F58B05FF19}"/>
    <cellStyle name="Moneda 5 2 4 4 3 3" xfId="4119" xr:uid="{DF99F086-3D14-4B60-9A2F-0901FEC96DFC}"/>
    <cellStyle name="Moneda 5 2 4 4 3 3 2" xfId="10743" xr:uid="{DBAEE3BC-E6B3-4111-A841-02CAAAF872FD}"/>
    <cellStyle name="Moneda 5 2 4 4 3 4" xfId="7431" xr:uid="{12571A90-B267-4BBA-8E28-E36F0CC3951A}"/>
    <cellStyle name="Moneda 5 2 4 4 4" xfId="1359" xr:uid="{5F55C64A-71F7-46E2-9978-B6AC0C7C4EDE}"/>
    <cellStyle name="Moneda 5 2 4 4 4 2" xfId="3015" xr:uid="{C0A71BE4-BBA1-4979-87E9-131676295A2F}"/>
    <cellStyle name="Moneda 5 2 4 4 4 2 2" xfId="6327" xr:uid="{37DFD6F7-2A2F-4E4B-89C5-970EEEE46FF1}"/>
    <cellStyle name="Moneda 5 2 4 4 4 2 2 2" xfId="12951" xr:uid="{0691C541-18D8-4730-9EF7-04A15417AED8}"/>
    <cellStyle name="Moneda 5 2 4 4 4 2 3" xfId="9639" xr:uid="{91E6C878-A64A-4560-B704-9CFBC04901F6}"/>
    <cellStyle name="Moneda 5 2 4 4 4 3" xfId="4671" xr:uid="{39FB99D2-CEA6-43BB-8018-2DB5645D3753}"/>
    <cellStyle name="Moneda 5 2 4 4 4 3 2" xfId="11295" xr:uid="{A863CC89-B1F5-4749-A6C1-9CACE967C200}"/>
    <cellStyle name="Moneda 5 2 4 4 4 4" xfId="7983" xr:uid="{E4C96050-0F80-4F9C-816F-BB8ABCBC4867}"/>
    <cellStyle name="Moneda 5 2 4 4 5" xfId="1911" xr:uid="{EE9CA2AD-CD66-49EC-BEEA-668B5CC3B3D4}"/>
    <cellStyle name="Moneda 5 2 4 4 5 2" xfId="5223" xr:uid="{FE5C208C-1087-44B7-9F54-6D3504BF1C86}"/>
    <cellStyle name="Moneda 5 2 4 4 5 2 2" xfId="11847" xr:uid="{8B71B2DC-E45E-4054-A6A3-B44E0094A8AB}"/>
    <cellStyle name="Moneda 5 2 4 4 5 3" xfId="8535" xr:uid="{C447AF4C-E3C9-4672-B602-ECCACE29584C}"/>
    <cellStyle name="Moneda 5 2 4 4 6" xfId="3567" xr:uid="{087817B9-7E0A-455F-B2F2-F5631EBA82B0}"/>
    <cellStyle name="Moneda 5 2 4 4 6 2" xfId="10191" xr:uid="{FA73B97A-EF29-4F68-B6F0-6280118299D3}"/>
    <cellStyle name="Moneda 5 2 4 4 7" xfId="6879" xr:uid="{02F1E191-FB03-4E78-A133-B440910E50EA}"/>
    <cellStyle name="Moneda 5 2 4 5" xfId="393" xr:uid="{E99EA991-11E3-4DDC-954D-45041C3B6079}"/>
    <cellStyle name="Moneda 5 2 4 5 2" xfId="945" xr:uid="{5BAA0E36-C380-4F5D-BBCD-E7B90886A70C}"/>
    <cellStyle name="Moneda 5 2 4 5 2 2" xfId="2601" xr:uid="{3B95A00C-9FEF-4AE4-8ADB-FE8A719A61BC}"/>
    <cellStyle name="Moneda 5 2 4 5 2 2 2" xfId="5913" xr:uid="{CE22BBA2-AAF2-4723-96E5-B767B70067BD}"/>
    <cellStyle name="Moneda 5 2 4 5 2 2 2 2" xfId="12537" xr:uid="{9E46F3B9-62BD-4609-BD08-BF61CD5710F0}"/>
    <cellStyle name="Moneda 5 2 4 5 2 2 3" xfId="9225" xr:uid="{DF87EF4B-E26B-4EBA-8E06-EEE08299D6BF}"/>
    <cellStyle name="Moneda 5 2 4 5 2 3" xfId="4257" xr:uid="{47280C94-23FE-4FEB-9FE6-BE89BA94B7BE}"/>
    <cellStyle name="Moneda 5 2 4 5 2 3 2" xfId="10881" xr:uid="{10E16491-0817-49E0-A651-1A2EDBB08D85}"/>
    <cellStyle name="Moneda 5 2 4 5 2 4" xfId="7569" xr:uid="{7D3FC9B6-2D61-472B-A109-014F006D803B}"/>
    <cellStyle name="Moneda 5 2 4 5 3" xfId="1497" xr:uid="{7E153F1E-D50A-48B2-A651-42E8B697E4AE}"/>
    <cellStyle name="Moneda 5 2 4 5 3 2" xfId="3153" xr:uid="{32FA50EB-C69D-4C4C-A1B1-D2E3F0BA2FBC}"/>
    <cellStyle name="Moneda 5 2 4 5 3 2 2" xfId="6465" xr:uid="{6F37F8D4-9462-4C73-BBE3-DC4AB8B1998A}"/>
    <cellStyle name="Moneda 5 2 4 5 3 2 2 2" xfId="13089" xr:uid="{162EC110-F298-454A-8F4D-8069CD25357D}"/>
    <cellStyle name="Moneda 5 2 4 5 3 2 3" xfId="9777" xr:uid="{3A20849F-9214-4221-A803-EDBEFA932731}"/>
    <cellStyle name="Moneda 5 2 4 5 3 3" xfId="4809" xr:uid="{4B28309E-2912-457F-8269-87A117A45F92}"/>
    <cellStyle name="Moneda 5 2 4 5 3 3 2" xfId="11433" xr:uid="{05B6F0C2-1FC8-45AD-8FD7-F9B9480EF84B}"/>
    <cellStyle name="Moneda 5 2 4 5 3 4" xfId="8121" xr:uid="{51301409-740F-4E1C-B664-BDA1FA96B261}"/>
    <cellStyle name="Moneda 5 2 4 5 4" xfId="2049" xr:uid="{F9819686-152C-4C2E-8F79-66669D9E0705}"/>
    <cellStyle name="Moneda 5 2 4 5 4 2" xfId="5361" xr:uid="{F2E60BF9-0A98-4391-B79C-ABE4AEE6E68F}"/>
    <cellStyle name="Moneda 5 2 4 5 4 2 2" xfId="11985" xr:uid="{4EC3459B-A040-4551-88F9-1DEE41D639B0}"/>
    <cellStyle name="Moneda 5 2 4 5 4 3" xfId="8673" xr:uid="{D0B799B6-4161-46B9-A861-2CDA8E3BEBC6}"/>
    <cellStyle name="Moneda 5 2 4 5 5" xfId="3705" xr:uid="{3B27A96A-2B5B-48E5-BD14-02ADA0E5E398}"/>
    <cellStyle name="Moneda 5 2 4 5 5 2" xfId="10329" xr:uid="{1D32831C-FB8D-4384-BEE2-B2B873F436CE}"/>
    <cellStyle name="Moneda 5 2 4 5 6" xfId="7017" xr:uid="{12431CF6-6A2F-4D2E-8646-738E30504EE4}"/>
    <cellStyle name="Moneda 5 2 4 6" xfId="669" xr:uid="{21E5D9E3-A91E-4FD4-98F0-B2E603AEA129}"/>
    <cellStyle name="Moneda 5 2 4 6 2" xfId="2325" xr:uid="{DBB1C00D-CEBC-4320-8401-5622FE79CCD8}"/>
    <cellStyle name="Moneda 5 2 4 6 2 2" xfId="5637" xr:uid="{D835FFCF-A190-4F9F-A84C-D225EA6447CA}"/>
    <cellStyle name="Moneda 5 2 4 6 2 2 2" xfId="12261" xr:uid="{BFE0EF0A-F2C2-46CB-B306-15DF20705A0D}"/>
    <cellStyle name="Moneda 5 2 4 6 2 3" xfId="8949" xr:uid="{394EA7EE-A7DF-443D-9DFE-C7EB99D44F62}"/>
    <cellStyle name="Moneda 5 2 4 6 3" xfId="3981" xr:uid="{746235C7-4FDB-4E6A-A8B0-7ED62A4EA18D}"/>
    <cellStyle name="Moneda 5 2 4 6 3 2" xfId="10605" xr:uid="{6E7E89E9-833E-4C13-8719-047CD24F9E59}"/>
    <cellStyle name="Moneda 5 2 4 6 4" xfId="7293" xr:uid="{13702A35-B3A2-4558-86B4-12EA784D0A3C}"/>
    <cellStyle name="Moneda 5 2 4 7" xfId="1221" xr:uid="{236A68BD-EB2C-482A-96C0-81EE14A7C501}"/>
    <cellStyle name="Moneda 5 2 4 7 2" xfId="2877" xr:uid="{EBA6E18A-ED01-449F-8736-6890CFB3D057}"/>
    <cellStyle name="Moneda 5 2 4 7 2 2" xfId="6189" xr:uid="{25C48331-3516-40CD-8A03-9489EE3F5CE3}"/>
    <cellStyle name="Moneda 5 2 4 7 2 2 2" xfId="12813" xr:uid="{C6655B74-64AD-414D-9044-8E49A3610110}"/>
    <cellStyle name="Moneda 5 2 4 7 2 3" xfId="9501" xr:uid="{07B42E1D-8439-4634-9808-A45E9520C987}"/>
    <cellStyle name="Moneda 5 2 4 7 3" xfId="4533" xr:uid="{211D6D00-575D-4E65-823B-E0B58F5BC359}"/>
    <cellStyle name="Moneda 5 2 4 7 3 2" xfId="11157" xr:uid="{009B5F9F-199A-42EA-AA21-1142CB3B4DB7}"/>
    <cellStyle name="Moneda 5 2 4 7 4" xfId="7845" xr:uid="{1F532AD2-ADFB-447A-85D1-F6E30395D5EE}"/>
    <cellStyle name="Moneda 5 2 4 8" xfId="1773" xr:uid="{D71BCFAF-CA70-4E81-AD09-CA466635663D}"/>
    <cellStyle name="Moneda 5 2 4 8 2" xfId="5085" xr:uid="{EA5C7DD6-BC97-4ED2-8BDD-60BADF743E00}"/>
    <cellStyle name="Moneda 5 2 4 8 2 2" xfId="11709" xr:uid="{EC5F7BF8-8385-45E6-A056-CD7532213A1C}"/>
    <cellStyle name="Moneda 5 2 4 8 3" xfId="8397" xr:uid="{1DB5F56E-828C-4BC6-A637-0379DAE4F264}"/>
    <cellStyle name="Moneda 5 2 4 9" xfId="3429" xr:uid="{B0AE2E1B-29C0-491A-ACF2-6C870F100701}"/>
    <cellStyle name="Moneda 5 2 4 9 2" xfId="10053" xr:uid="{6B7887AC-9315-4ACA-9334-C638930D0731}"/>
    <cellStyle name="Moneda 5 2 5" xfId="135" xr:uid="{6A53CC59-A570-4AB2-B9DC-46B0FAB97F61}"/>
    <cellStyle name="Moneda 5 2 5 2" xfId="204" xr:uid="{502CAF25-7E8E-4C42-94E4-409D034B654D}"/>
    <cellStyle name="Moneda 5 2 5 2 2" xfId="342" xr:uid="{B1FEBF93-D452-4B93-B235-0A97E2E12BB2}"/>
    <cellStyle name="Moneda 5 2 5 2 2 2" xfId="618" xr:uid="{60858C1F-5CC7-462E-B556-AE47A1EE10FB}"/>
    <cellStyle name="Moneda 5 2 5 2 2 2 2" xfId="1170" xr:uid="{A58EAE81-9AE4-46A2-B20D-64D3106B1C64}"/>
    <cellStyle name="Moneda 5 2 5 2 2 2 2 2" xfId="2826" xr:uid="{CB1226D5-6FA6-4416-9608-ED61B660F5E5}"/>
    <cellStyle name="Moneda 5 2 5 2 2 2 2 2 2" xfId="6138" xr:uid="{6B0B3195-705F-4C21-896D-38A28B2BBC73}"/>
    <cellStyle name="Moneda 5 2 5 2 2 2 2 2 2 2" xfId="12762" xr:uid="{F1427C99-2F8D-491E-A546-CB61910E260A}"/>
    <cellStyle name="Moneda 5 2 5 2 2 2 2 2 3" xfId="9450" xr:uid="{C95C4309-DD34-4341-BDBF-EDB84692E9B7}"/>
    <cellStyle name="Moneda 5 2 5 2 2 2 2 3" xfId="4482" xr:uid="{89E459E3-0256-4E8C-B1BB-3DDA523721E1}"/>
    <cellStyle name="Moneda 5 2 5 2 2 2 2 3 2" xfId="11106" xr:uid="{4520D52B-4AAB-4CC8-9B49-CF4B2317E03C}"/>
    <cellStyle name="Moneda 5 2 5 2 2 2 2 4" xfId="7794" xr:uid="{1A5287BA-370D-4CAD-9247-6089AA3D1997}"/>
    <cellStyle name="Moneda 5 2 5 2 2 2 3" xfId="1722" xr:uid="{D61C42F7-2B82-45DE-B555-82D28964D3FF}"/>
    <cellStyle name="Moneda 5 2 5 2 2 2 3 2" xfId="3378" xr:uid="{F7FCE7BC-0FFB-4B2C-AB36-B7E98AF1F054}"/>
    <cellStyle name="Moneda 5 2 5 2 2 2 3 2 2" xfId="6690" xr:uid="{8A8F6A10-21CF-452D-B623-3B607F8C49AF}"/>
    <cellStyle name="Moneda 5 2 5 2 2 2 3 2 2 2" xfId="13314" xr:uid="{65D3B7D0-7EA0-4F9E-BAF0-7BDF053600F6}"/>
    <cellStyle name="Moneda 5 2 5 2 2 2 3 2 3" xfId="10002" xr:uid="{5FA120F8-6C4E-4D27-8087-9E99E11654F5}"/>
    <cellStyle name="Moneda 5 2 5 2 2 2 3 3" xfId="5034" xr:uid="{F65927A1-2D30-4712-B1DC-70445453AA4F}"/>
    <cellStyle name="Moneda 5 2 5 2 2 2 3 3 2" xfId="11658" xr:uid="{5BEFF2E7-6206-4B25-8D37-6D735727B95E}"/>
    <cellStyle name="Moneda 5 2 5 2 2 2 3 4" xfId="8346" xr:uid="{DED4C9C1-0D2C-4C3E-B833-30619DC64F9D}"/>
    <cellStyle name="Moneda 5 2 5 2 2 2 4" xfId="2274" xr:uid="{823A5CF7-BF31-4BB0-8422-61B48005E156}"/>
    <cellStyle name="Moneda 5 2 5 2 2 2 4 2" xfId="5586" xr:uid="{CEF60F02-A78A-4F12-B8A2-30F4E101707D}"/>
    <cellStyle name="Moneda 5 2 5 2 2 2 4 2 2" xfId="12210" xr:uid="{06974F4E-0F20-42CC-9992-D2E04C90AEE8}"/>
    <cellStyle name="Moneda 5 2 5 2 2 2 4 3" xfId="8898" xr:uid="{B9BF6CBA-DBBE-439A-AEDD-983826CF7F31}"/>
    <cellStyle name="Moneda 5 2 5 2 2 2 5" xfId="3930" xr:uid="{35ECC972-39B1-4F96-966E-26845E2FBE80}"/>
    <cellStyle name="Moneda 5 2 5 2 2 2 5 2" xfId="10554" xr:uid="{ACBB877B-4999-4633-AC4A-0EB9757ED57C}"/>
    <cellStyle name="Moneda 5 2 5 2 2 2 6" xfId="7242" xr:uid="{0F3300F4-C617-4F4B-9AD5-A47259356212}"/>
    <cellStyle name="Moneda 5 2 5 2 2 3" xfId="894" xr:uid="{37E0B319-074E-4A2B-A476-008D7A587D63}"/>
    <cellStyle name="Moneda 5 2 5 2 2 3 2" xfId="2550" xr:uid="{01971591-5161-4A21-85AF-01861F9B582E}"/>
    <cellStyle name="Moneda 5 2 5 2 2 3 2 2" xfId="5862" xr:uid="{B8B06E4A-0624-428A-8B27-B1F8861CEBF4}"/>
    <cellStyle name="Moneda 5 2 5 2 2 3 2 2 2" xfId="12486" xr:uid="{7B214950-8B1F-497A-9E2A-2089E85A5354}"/>
    <cellStyle name="Moneda 5 2 5 2 2 3 2 3" xfId="9174" xr:uid="{73DF19BE-7D69-44C3-AFC5-CF44C56DC4C8}"/>
    <cellStyle name="Moneda 5 2 5 2 2 3 3" xfId="4206" xr:uid="{EE51EB00-4172-437E-BCE9-E85430842170}"/>
    <cellStyle name="Moneda 5 2 5 2 2 3 3 2" xfId="10830" xr:uid="{81110FC3-DE81-4905-A7EC-3CE10D8356A4}"/>
    <cellStyle name="Moneda 5 2 5 2 2 3 4" xfId="7518" xr:uid="{BCA063E1-4D78-4924-B522-EE2BDAD79263}"/>
    <cellStyle name="Moneda 5 2 5 2 2 4" xfId="1446" xr:uid="{EDD4CE81-50C6-419B-B51B-88BD852854DC}"/>
    <cellStyle name="Moneda 5 2 5 2 2 4 2" xfId="3102" xr:uid="{8C18E208-C9EC-4F3E-85BF-CDD585903A45}"/>
    <cellStyle name="Moneda 5 2 5 2 2 4 2 2" xfId="6414" xr:uid="{1BFE77E5-AD03-4379-9535-A18309C38BFC}"/>
    <cellStyle name="Moneda 5 2 5 2 2 4 2 2 2" xfId="13038" xr:uid="{551807C6-22AB-4CF6-9D89-616494DCCB50}"/>
    <cellStyle name="Moneda 5 2 5 2 2 4 2 3" xfId="9726" xr:uid="{A4EEB6EA-294F-4A9C-9868-3F0373EDFAA5}"/>
    <cellStyle name="Moneda 5 2 5 2 2 4 3" xfId="4758" xr:uid="{4DE12918-60D3-475E-8E57-69E4070DFFEE}"/>
    <cellStyle name="Moneda 5 2 5 2 2 4 3 2" xfId="11382" xr:uid="{C6712BDF-E39B-4E87-AC33-C664824EA968}"/>
    <cellStyle name="Moneda 5 2 5 2 2 4 4" xfId="8070" xr:uid="{E8A88D97-CE4D-4BD2-B74F-5E5BE3AEE1A2}"/>
    <cellStyle name="Moneda 5 2 5 2 2 5" xfId="1998" xr:uid="{6CE61AD2-3855-4F9C-A33D-B05534DDA490}"/>
    <cellStyle name="Moneda 5 2 5 2 2 5 2" xfId="5310" xr:uid="{A6A6939E-2008-4375-ABAF-D57EB7BC04B3}"/>
    <cellStyle name="Moneda 5 2 5 2 2 5 2 2" xfId="11934" xr:uid="{035DED38-2F3E-4930-A90B-D1632F3B0475}"/>
    <cellStyle name="Moneda 5 2 5 2 2 5 3" xfId="8622" xr:uid="{686F9ACB-BCE8-4123-9BB8-CEAD13C275DF}"/>
    <cellStyle name="Moneda 5 2 5 2 2 6" xfId="3654" xr:uid="{E60E6DD2-15C4-4DE0-B017-C028926B18B5}"/>
    <cellStyle name="Moneda 5 2 5 2 2 6 2" xfId="10278" xr:uid="{135BE29A-6342-4292-953E-BAD463FB4AAB}"/>
    <cellStyle name="Moneda 5 2 5 2 2 7" xfId="6966" xr:uid="{58575DE3-8760-4D13-AE32-1A7F2E3DC314}"/>
    <cellStyle name="Moneda 5 2 5 2 3" xfId="480" xr:uid="{998B5EF8-562F-4C30-BD5A-CB097118BE07}"/>
    <cellStyle name="Moneda 5 2 5 2 3 2" xfId="1032" xr:uid="{095A5DA8-5B32-434C-A755-713C8CE6A959}"/>
    <cellStyle name="Moneda 5 2 5 2 3 2 2" xfId="2688" xr:uid="{FC6A7092-4619-48B0-905E-D83D1761B605}"/>
    <cellStyle name="Moneda 5 2 5 2 3 2 2 2" xfId="6000" xr:uid="{6619725D-8258-4872-8886-B3F871B55437}"/>
    <cellStyle name="Moneda 5 2 5 2 3 2 2 2 2" xfId="12624" xr:uid="{9224A655-BAEB-4B79-9062-B29418922523}"/>
    <cellStyle name="Moneda 5 2 5 2 3 2 2 3" xfId="9312" xr:uid="{D2AFD00F-C440-4AD1-93C2-4B2B1F28C822}"/>
    <cellStyle name="Moneda 5 2 5 2 3 2 3" xfId="4344" xr:uid="{3DEF4828-60C6-41DB-B08F-91B0611596E8}"/>
    <cellStyle name="Moneda 5 2 5 2 3 2 3 2" xfId="10968" xr:uid="{84DD705C-F920-4E62-8E75-4CA362F609A2}"/>
    <cellStyle name="Moneda 5 2 5 2 3 2 4" xfId="7656" xr:uid="{56528D66-61D3-4EE4-92BF-6F551B465B9D}"/>
    <cellStyle name="Moneda 5 2 5 2 3 3" xfId="1584" xr:uid="{C8252993-601F-4C11-9AD6-9F0575F5EC51}"/>
    <cellStyle name="Moneda 5 2 5 2 3 3 2" xfId="3240" xr:uid="{EF245D15-21B5-4B8B-91CD-6723BED9E4BD}"/>
    <cellStyle name="Moneda 5 2 5 2 3 3 2 2" xfId="6552" xr:uid="{67F736BF-1008-4689-9F02-BA93F29FF823}"/>
    <cellStyle name="Moneda 5 2 5 2 3 3 2 2 2" xfId="13176" xr:uid="{436893B8-6D5D-4329-9CAD-DE44A68AC74C}"/>
    <cellStyle name="Moneda 5 2 5 2 3 3 2 3" xfId="9864" xr:uid="{24B3E86B-D382-4324-9839-0DA9F0EF1E18}"/>
    <cellStyle name="Moneda 5 2 5 2 3 3 3" xfId="4896" xr:uid="{12C5E133-ACD3-4560-8D67-3B62DE459E63}"/>
    <cellStyle name="Moneda 5 2 5 2 3 3 3 2" xfId="11520" xr:uid="{FCA67004-A8AA-4AB2-8AEF-0B6866E50282}"/>
    <cellStyle name="Moneda 5 2 5 2 3 3 4" xfId="8208" xr:uid="{BEA2D1E9-0308-4C84-9CCE-6716E2C9D3FC}"/>
    <cellStyle name="Moneda 5 2 5 2 3 4" xfId="2136" xr:uid="{79EF0B90-CCAD-4C2F-A4D6-0705330DC038}"/>
    <cellStyle name="Moneda 5 2 5 2 3 4 2" xfId="5448" xr:uid="{60861426-5283-4EF8-8154-5C6BB15BDB4A}"/>
    <cellStyle name="Moneda 5 2 5 2 3 4 2 2" xfId="12072" xr:uid="{668D574E-A7F6-4619-9B3F-DC09AFA02544}"/>
    <cellStyle name="Moneda 5 2 5 2 3 4 3" xfId="8760" xr:uid="{727B1FBB-6FC0-4129-845C-3264CEFD8F70}"/>
    <cellStyle name="Moneda 5 2 5 2 3 5" xfId="3792" xr:uid="{2007C8C4-70AE-452C-835B-9B6965CB7B32}"/>
    <cellStyle name="Moneda 5 2 5 2 3 5 2" xfId="10416" xr:uid="{BB57DA5D-4BE5-4E6F-985C-1F3192514E43}"/>
    <cellStyle name="Moneda 5 2 5 2 3 6" xfId="7104" xr:uid="{9676B0EA-99D9-422D-86DD-5EE4D2F23E79}"/>
    <cellStyle name="Moneda 5 2 5 2 4" xfId="756" xr:uid="{239CE92B-4110-4D09-922B-E4B5209D3DFB}"/>
    <cellStyle name="Moneda 5 2 5 2 4 2" xfId="2412" xr:uid="{B29083AD-5EF7-4166-82AD-7950A753E0B3}"/>
    <cellStyle name="Moneda 5 2 5 2 4 2 2" xfId="5724" xr:uid="{98269C0F-7DED-4310-B129-BD9555A9A421}"/>
    <cellStyle name="Moneda 5 2 5 2 4 2 2 2" xfId="12348" xr:uid="{4C80049C-18EC-48AD-8A7F-3BD79DA6DC12}"/>
    <cellStyle name="Moneda 5 2 5 2 4 2 3" xfId="9036" xr:uid="{E3B38057-DE73-41D6-B31A-F1EB94788454}"/>
    <cellStyle name="Moneda 5 2 5 2 4 3" xfId="4068" xr:uid="{DB4798AC-2A76-4670-AF5C-22451D532F7A}"/>
    <cellStyle name="Moneda 5 2 5 2 4 3 2" xfId="10692" xr:uid="{29C16610-E2A1-4994-8D9D-A95515B47C16}"/>
    <cellStyle name="Moneda 5 2 5 2 4 4" xfId="7380" xr:uid="{1EBC936F-9550-419E-9F38-590D253421E4}"/>
    <cellStyle name="Moneda 5 2 5 2 5" xfId="1308" xr:uid="{07E5E662-93EE-4361-8A28-F7725A524935}"/>
    <cellStyle name="Moneda 5 2 5 2 5 2" xfId="2964" xr:uid="{7D6D63BD-F99A-4B13-A95E-5CB4A0213930}"/>
    <cellStyle name="Moneda 5 2 5 2 5 2 2" xfId="6276" xr:uid="{7D4FC449-3507-45B2-81B3-6785CFC786EF}"/>
    <cellStyle name="Moneda 5 2 5 2 5 2 2 2" xfId="12900" xr:uid="{0BB23A8A-25B4-4ECD-986B-A4F0B32CA639}"/>
    <cellStyle name="Moneda 5 2 5 2 5 2 3" xfId="9588" xr:uid="{A09C92AF-4830-4676-A19B-0519A9568A65}"/>
    <cellStyle name="Moneda 5 2 5 2 5 3" xfId="4620" xr:uid="{684A00B7-648A-4470-A216-669114A9B08E}"/>
    <cellStyle name="Moneda 5 2 5 2 5 3 2" xfId="11244" xr:uid="{026BD657-F884-4754-9A8D-801BD6A9ADD3}"/>
    <cellStyle name="Moneda 5 2 5 2 5 4" xfId="7932" xr:uid="{0FEDF998-79E7-4B48-A1A2-A252680E5665}"/>
    <cellStyle name="Moneda 5 2 5 2 6" xfId="1860" xr:uid="{E2092CC4-ED11-44F6-B5DD-6C60E5035F54}"/>
    <cellStyle name="Moneda 5 2 5 2 6 2" xfId="5172" xr:uid="{FD810F65-D717-49EB-8306-AACD5CAA5E1A}"/>
    <cellStyle name="Moneda 5 2 5 2 6 2 2" xfId="11796" xr:uid="{AE467C0D-8D41-4F47-A5A3-789FE3175044}"/>
    <cellStyle name="Moneda 5 2 5 2 6 3" xfId="8484" xr:uid="{5DD22CB1-B157-4488-839D-252D4842BFD7}"/>
    <cellStyle name="Moneda 5 2 5 2 7" xfId="3516" xr:uid="{3BE788D7-652F-4388-91BC-F57A720F6126}"/>
    <cellStyle name="Moneda 5 2 5 2 7 2" xfId="10140" xr:uid="{9CAC225A-2B29-4B6A-BA04-749B924C91D5}"/>
    <cellStyle name="Moneda 5 2 5 2 8" xfId="6828" xr:uid="{F7BB132C-3F64-4EBD-9624-07ECA8E51A1F}"/>
    <cellStyle name="Moneda 5 2 5 3" xfId="273" xr:uid="{89692760-7158-446C-BE4F-C3C4369B108A}"/>
    <cellStyle name="Moneda 5 2 5 3 2" xfId="549" xr:uid="{AEE48150-7C16-43F0-B4F3-CB419B4EC56D}"/>
    <cellStyle name="Moneda 5 2 5 3 2 2" xfId="1101" xr:uid="{032B391F-2CE8-4FCB-B808-37D2A880BEE3}"/>
    <cellStyle name="Moneda 5 2 5 3 2 2 2" xfId="2757" xr:uid="{D97BF4BA-1DD3-4F15-9391-92321288462F}"/>
    <cellStyle name="Moneda 5 2 5 3 2 2 2 2" xfId="6069" xr:uid="{488915F3-77F0-4551-9FD3-8130B6D536D2}"/>
    <cellStyle name="Moneda 5 2 5 3 2 2 2 2 2" xfId="12693" xr:uid="{772109CE-F4D1-464B-A722-D1FD9E415D58}"/>
    <cellStyle name="Moneda 5 2 5 3 2 2 2 3" xfId="9381" xr:uid="{732E8C75-DB7B-471F-B573-2D0C58F63DCD}"/>
    <cellStyle name="Moneda 5 2 5 3 2 2 3" xfId="4413" xr:uid="{AC211F74-D825-4674-850C-1796B4B63563}"/>
    <cellStyle name="Moneda 5 2 5 3 2 2 3 2" xfId="11037" xr:uid="{9247AEA7-A3BD-4F6E-96B4-60A31D14B019}"/>
    <cellStyle name="Moneda 5 2 5 3 2 2 4" xfId="7725" xr:uid="{A106751D-A7FB-434C-98D8-C735FF2E145A}"/>
    <cellStyle name="Moneda 5 2 5 3 2 3" xfId="1653" xr:uid="{75AF9F47-488D-4A1D-BD53-4A70552BC519}"/>
    <cellStyle name="Moneda 5 2 5 3 2 3 2" xfId="3309" xr:uid="{10F38FBC-5BFC-4EF4-B314-1EBA1A2291F1}"/>
    <cellStyle name="Moneda 5 2 5 3 2 3 2 2" xfId="6621" xr:uid="{635D422E-33AD-4BF3-9D6C-3B085AFC9054}"/>
    <cellStyle name="Moneda 5 2 5 3 2 3 2 2 2" xfId="13245" xr:uid="{C7B3575A-76ED-4301-B427-452FE5B6EF63}"/>
    <cellStyle name="Moneda 5 2 5 3 2 3 2 3" xfId="9933" xr:uid="{0D399425-0ADD-43CB-A9AC-3A3CA2419B4F}"/>
    <cellStyle name="Moneda 5 2 5 3 2 3 3" xfId="4965" xr:uid="{5C86C2A5-166F-4419-9860-11D8519CCC54}"/>
    <cellStyle name="Moneda 5 2 5 3 2 3 3 2" xfId="11589" xr:uid="{0ADFCB13-B7E7-4CB6-8E38-0E845941BB64}"/>
    <cellStyle name="Moneda 5 2 5 3 2 3 4" xfId="8277" xr:uid="{7E621566-9134-4F08-812F-905424795A5C}"/>
    <cellStyle name="Moneda 5 2 5 3 2 4" xfId="2205" xr:uid="{1241375D-9025-4233-99BF-EE9BD87E0C25}"/>
    <cellStyle name="Moneda 5 2 5 3 2 4 2" xfId="5517" xr:uid="{7DABBC4A-D19E-462A-9A24-B98D93FD9EEE}"/>
    <cellStyle name="Moneda 5 2 5 3 2 4 2 2" xfId="12141" xr:uid="{6E0D11B5-EB93-49E9-B55E-3754E54472BB}"/>
    <cellStyle name="Moneda 5 2 5 3 2 4 3" xfId="8829" xr:uid="{10CE96E5-0B59-425B-895E-213D87B0B3AF}"/>
    <cellStyle name="Moneda 5 2 5 3 2 5" xfId="3861" xr:uid="{1807B805-DF70-4F4C-B4D9-C8B8A443A194}"/>
    <cellStyle name="Moneda 5 2 5 3 2 5 2" xfId="10485" xr:uid="{55A8A605-0AC4-4CFE-9E09-48368B221E1A}"/>
    <cellStyle name="Moneda 5 2 5 3 2 6" xfId="7173" xr:uid="{EB5E3D38-03A3-4EDA-A781-140986905788}"/>
    <cellStyle name="Moneda 5 2 5 3 3" xfId="825" xr:uid="{53FCE95F-35F2-4D12-9535-E02278FE0D39}"/>
    <cellStyle name="Moneda 5 2 5 3 3 2" xfId="2481" xr:uid="{133144ED-4D92-44BB-8520-123FB3FA31D6}"/>
    <cellStyle name="Moneda 5 2 5 3 3 2 2" xfId="5793" xr:uid="{2A6A1B1E-2855-44C9-B496-EE22C43F095D}"/>
    <cellStyle name="Moneda 5 2 5 3 3 2 2 2" xfId="12417" xr:uid="{AE70D5C2-1FEC-4146-A835-49FC9C255F7F}"/>
    <cellStyle name="Moneda 5 2 5 3 3 2 3" xfId="9105" xr:uid="{0C52EC88-0A51-4115-8165-7D99DD3739F9}"/>
    <cellStyle name="Moneda 5 2 5 3 3 3" xfId="4137" xr:uid="{F8E516EE-0EED-4D79-AD3B-A60C2EA9B776}"/>
    <cellStyle name="Moneda 5 2 5 3 3 3 2" xfId="10761" xr:uid="{F07BD8AE-CC2F-4090-A21B-204E4AC5ACAA}"/>
    <cellStyle name="Moneda 5 2 5 3 3 4" xfId="7449" xr:uid="{B065A4DC-7FCE-4890-997E-F9D716A8DAC8}"/>
    <cellStyle name="Moneda 5 2 5 3 4" xfId="1377" xr:uid="{3DE0E4C6-07B8-493F-AEE4-F4D932267115}"/>
    <cellStyle name="Moneda 5 2 5 3 4 2" xfId="3033" xr:uid="{F578FC3E-79A3-44A0-99AC-943C2367181D}"/>
    <cellStyle name="Moneda 5 2 5 3 4 2 2" xfId="6345" xr:uid="{E569465F-3FC7-496C-8861-ED1222CCB673}"/>
    <cellStyle name="Moneda 5 2 5 3 4 2 2 2" xfId="12969" xr:uid="{C05A7A73-E1F1-4573-950B-DA6937BEE9DE}"/>
    <cellStyle name="Moneda 5 2 5 3 4 2 3" xfId="9657" xr:uid="{0560EFD6-A6F8-4575-88A4-48D6C1ABF1E5}"/>
    <cellStyle name="Moneda 5 2 5 3 4 3" xfId="4689" xr:uid="{8A9FE8C7-9A37-4987-9097-EE1B9D6024DD}"/>
    <cellStyle name="Moneda 5 2 5 3 4 3 2" xfId="11313" xr:uid="{E0E72DC9-656F-4154-B5D3-23B565FD7A3E}"/>
    <cellStyle name="Moneda 5 2 5 3 4 4" xfId="8001" xr:uid="{62DBA170-0F34-4DCC-8A60-8F43E9D61E22}"/>
    <cellStyle name="Moneda 5 2 5 3 5" xfId="1929" xr:uid="{C3FA0CDE-D28D-40FC-8E7E-9A6B55DD4146}"/>
    <cellStyle name="Moneda 5 2 5 3 5 2" xfId="5241" xr:uid="{A192ECEC-95D3-40D0-9A24-8D9973350016}"/>
    <cellStyle name="Moneda 5 2 5 3 5 2 2" xfId="11865" xr:uid="{5724B301-CBE6-4900-850F-ABBA64DEFFE1}"/>
    <cellStyle name="Moneda 5 2 5 3 5 3" xfId="8553" xr:uid="{28C2E12F-B411-40B2-8156-D5DA3AF28A58}"/>
    <cellStyle name="Moneda 5 2 5 3 6" xfId="3585" xr:uid="{8D7819B3-8C32-4A0B-9662-1D6034E98570}"/>
    <cellStyle name="Moneda 5 2 5 3 6 2" xfId="10209" xr:uid="{95B98366-66D4-4AA9-B35A-D77E80F8C111}"/>
    <cellStyle name="Moneda 5 2 5 3 7" xfId="6897" xr:uid="{45E3CA50-97BA-425F-B0A8-EC2D441018A5}"/>
    <cellStyle name="Moneda 5 2 5 4" xfId="411" xr:uid="{A3F69D14-1BB5-4F65-9934-457F1C848276}"/>
    <cellStyle name="Moneda 5 2 5 4 2" xfId="963" xr:uid="{A4848974-B857-44B3-97FC-0C0AE93DE96F}"/>
    <cellStyle name="Moneda 5 2 5 4 2 2" xfId="2619" xr:uid="{5D0FEEAD-5332-42C4-B704-2DFC3CE08F5F}"/>
    <cellStyle name="Moneda 5 2 5 4 2 2 2" xfId="5931" xr:uid="{B9BABA90-C21D-49BD-97E0-501FFF84E978}"/>
    <cellStyle name="Moneda 5 2 5 4 2 2 2 2" xfId="12555" xr:uid="{C2343A3C-7416-4DBE-806D-BE8F5ED3A5A3}"/>
    <cellStyle name="Moneda 5 2 5 4 2 2 3" xfId="9243" xr:uid="{A6DCED4F-EDDB-46BA-98E3-F485B672A6F8}"/>
    <cellStyle name="Moneda 5 2 5 4 2 3" xfId="4275" xr:uid="{F1599F27-1939-4A54-9BB9-838D15D8CDB8}"/>
    <cellStyle name="Moneda 5 2 5 4 2 3 2" xfId="10899" xr:uid="{2CD1B8AC-0CFD-475D-8C2B-D440359250E1}"/>
    <cellStyle name="Moneda 5 2 5 4 2 4" xfId="7587" xr:uid="{F11B3A4B-3348-4233-8200-C93DC1B8BA28}"/>
    <cellStyle name="Moneda 5 2 5 4 3" xfId="1515" xr:uid="{CC99762F-B97E-43CC-A3C5-09B3D1EE3636}"/>
    <cellStyle name="Moneda 5 2 5 4 3 2" xfId="3171" xr:uid="{D46D131C-A604-42A3-8AF5-D52F798465A1}"/>
    <cellStyle name="Moneda 5 2 5 4 3 2 2" xfId="6483" xr:uid="{80F75DE6-B67C-4362-AEBA-5E2D0CAD90B3}"/>
    <cellStyle name="Moneda 5 2 5 4 3 2 2 2" xfId="13107" xr:uid="{79B5A4D7-8DC5-4BC6-952D-0F9695168D45}"/>
    <cellStyle name="Moneda 5 2 5 4 3 2 3" xfId="9795" xr:uid="{B1F7F0E0-9935-405B-B907-ACC695F92211}"/>
    <cellStyle name="Moneda 5 2 5 4 3 3" xfId="4827" xr:uid="{389B3E89-C34B-4BDE-A9ED-8BA158A6988C}"/>
    <cellStyle name="Moneda 5 2 5 4 3 3 2" xfId="11451" xr:uid="{FF15AFD9-3878-444E-9753-5B590D9ADB14}"/>
    <cellStyle name="Moneda 5 2 5 4 3 4" xfId="8139" xr:uid="{76274C38-0475-4C87-A4D3-D05D8BCF4858}"/>
    <cellStyle name="Moneda 5 2 5 4 4" xfId="2067" xr:uid="{0EF04AF1-DCCE-497D-89F6-199049450DE3}"/>
    <cellStyle name="Moneda 5 2 5 4 4 2" xfId="5379" xr:uid="{0E604991-8734-4D1C-BC3F-8BF52FCF75BB}"/>
    <cellStyle name="Moneda 5 2 5 4 4 2 2" xfId="12003" xr:uid="{C37FFEB6-2EDE-4321-B9DA-D29BF25F3164}"/>
    <cellStyle name="Moneda 5 2 5 4 4 3" xfId="8691" xr:uid="{712434C5-ECA8-4794-96F6-5DEB32A9BE21}"/>
    <cellStyle name="Moneda 5 2 5 4 5" xfId="3723" xr:uid="{88ED3895-890A-4C79-8375-313310989D18}"/>
    <cellStyle name="Moneda 5 2 5 4 5 2" xfId="10347" xr:uid="{7334B82B-AD79-4BFA-BCC6-7D5E15B4EDB1}"/>
    <cellStyle name="Moneda 5 2 5 4 6" xfId="7035" xr:uid="{5D3E8641-4516-447A-9D43-3AE2BDDE4C72}"/>
    <cellStyle name="Moneda 5 2 5 5" xfId="687" xr:uid="{37652EA1-59B8-41F5-8F8D-19A24B6192EB}"/>
    <cellStyle name="Moneda 5 2 5 5 2" xfId="2343" xr:uid="{0F397D43-8E6D-4707-B371-AD970FB88778}"/>
    <cellStyle name="Moneda 5 2 5 5 2 2" xfId="5655" xr:uid="{2AC93C35-185D-4852-A640-464B00C46C26}"/>
    <cellStyle name="Moneda 5 2 5 5 2 2 2" xfId="12279" xr:uid="{6CA99DC1-D73A-47AB-8FDE-CFFBBF0B715E}"/>
    <cellStyle name="Moneda 5 2 5 5 2 3" xfId="8967" xr:uid="{520596B3-B4DD-47B6-AD28-3F87F2D93746}"/>
    <cellStyle name="Moneda 5 2 5 5 3" xfId="3999" xr:uid="{CDD054B7-F198-4018-8B61-5C7AA07FFEE9}"/>
    <cellStyle name="Moneda 5 2 5 5 3 2" xfId="10623" xr:uid="{6F28F406-F123-42BF-9A91-51E5117D93F1}"/>
    <cellStyle name="Moneda 5 2 5 5 4" xfId="7311" xr:uid="{DDAEE34F-4C97-4F5E-ACAC-1B1193DCAAD6}"/>
    <cellStyle name="Moneda 5 2 5 6" xfId="1239" xr:uid="{DA8FECFA-7251-42C1-97BF-82761C95AEB6}"/>
    <cellStyle name="Moneda 5 2 5 6 2" xfId="2895" xr:uid="{AFBAFD93-1C85-42C6-816F-9DBEBCC3E7EF}"/>
    <cellStyle name="Moneda 5 2 5 6 2 2" xfId="6207" xr:uid="{1A614BAA-B13F-41ED-AB3A-8F804CC0443C}"/>
    <cellStyle name="Moneda 5 2 5 6 2 2 2" xfId="12831" xr:uid="{37ABF53A-B7AD-404D-B532-12090133C23E}"/>
    <cellStyle name="Moneda 5 2 5 6 2 3" xfId="9519" xr:uid="{6033972B-B2E5-4771-A478-DC210F1A5D33}"/>
    <cellStyle name="Moneda 5 2 5 6 3" xfId="4551" xr:uid="{C0229108-FE23-45B0-AA4F-2A0BD1AF55DA}"/>
    <cellStyle name="Moneda 5 2 5 6 3 2" xfId="11175" xr:uid="{B94691DA-CCEA-43CD-B97D-C1FC6A9160B2}"/>
    <cellStyle name="Moneda 5 2 5 6 4" xfId="7863" xr:uid="{259304FD-F64D-47E5-9A8A-5ADD2B3AC100}"/>
    <cellStyle name="Moneda 5 2 5 7" xfId="1791" xr:uid="{0DC4CEB3-C255-4DF8-AA45-CB183AC39B4A}"/>
    <cellStyle name="Moneda 5 2 5 7 2" xfId="5103" xr:uid="{82364B5F-D37A-4C8F-9A70-7DF5071DCA45}"/>
    <cellStyle name="Moneda 5 2 5 7 2 2" xfId="11727" xr:uid="{B3F2EE82-BE99-4E65-A14D-134DC65D50F6}"/>
    <cellStyle name="Moneda 5 2 5 7 3" xfId="8415" xr:uid="{16625C9E-3A0D-4173-9462-674B3829FD95}"/>
    <cellStyle name="Moneda 5 2 5 8" xfId="3447" xr:uid="{BB6C7E72-26D9-4276-83E0-13464081D519}"/>
    <cellStyle name="Moneda 5 2 5 8 2" xfId="10071" xr:uid="{5BA69E33-3EDC-4D5E-ADC8-DF732F503F44}"/>
    <cellStyle name="Moneda 5 2 5 9" xfId="6759" xr:uid="{94254D05-EA58-4C27-9CF0-0788F2E34F7B}"/>
    <cellStyle name="Moneda 5 2 6" xfId="170" xr:uid="{654C2F45-08FD-4C4E-BBAF-065D851BC17C}"/>
    <cellStyle name="Moneda 5 2 6 2" xfId="308" xr:uid="{D7A38B8E-7A55-4B95-9E5F-EB267A0A2C98}"/>
    <cellStyle name="Moneda 5 2 6 2 2" xfId="584" xr:uid="{3E21567D-EDB5-4F8A-BDB4-9A55ABEB9B79}"/>
    <cellStyle name="Moneda 5 2 6 2 2 2" xfId="1136" xr:uid="{F8DE05E2-22CE-4BE7-B95E-4BFC0E442EA6}"/>
    <cellStyle name="Moneda 5 2 6 2 2 2 2" xfId="2792" xr:uid="{27A3E664-E233-42FE-A362-D8B8F31A450B}"/>
    <cellStyle name="Moneda 5 2 6 2 2 2 2 2" xfId="6104" xr:uid="{AB7EEF04-9274-4A00-85A2-0EAB092B8DFB}"/>
    <cellStyle name="Moneda 5 2 6 2 2 2 2 2 2" xfId="12728" xr:uid="{61E5BDE0-0D5B-474D-B473-84F4CF66E3CC}"/>
    <cellStyle name="Moneda 5 2 6 2 2 2 2 3" xfId="9416" xr:uid="{3CC0F67C-8030-4091-A6A1-3ED5253CE7BB}"/>
    <cellStyle name="Moneda 5 2 6 2 2 2 3" xfId="4448" xr:uid="{97C40019-418C-4513-A2CF-B8E0B14CA7B3}"/>
    <cellStyle name="Moneda 5 2 6 2 2 2 3 2" xfId="11072" xr:uid="{4150A87D-F346-4A94-953A-D1EA9F93261C}"/>
    <cellStyle name="Moneda 5 2 6 2 2 2 4" xfId="7760" xr:uid="{EAFAE837-B11D-4CFF-8709-EF5DA2378BE0}"/>
    <cellStyle name="Moneda 5 2 6 2 2 3" xfId="1688" xr:uid="{1FA79186-5247-42F1-82C5-1AA85ED487E6}"/>
    <cellStyle name="Moneda 5 2 6 2 2 3 2" xfId="3344" xr:uid="{2123D05C-292D-4DCE-A947-F38F24C679CB}"/>
    <cellStyle name="Moneda 5 2 6 2 2 3 2 2" xfId="6656" xr:uid="{0CADCD53-74DA-47C1-87BB-A4BC60697AB8}"/>
    <cellStyle name="Moneda 5 2 6 2 2 3 2 2 2" xfId="13280" xr:uid="{A428AC05-214B-464F-B4CA-F69E5E8AE61E}"/>
    <cellStyle name="Moneda 5 2 6 2 2 3 2 3" xfId="9968" xr:uid="{A94DA25F-274C-447B-AAAA-29B599A787BA}"/>
    <cellStyle name="Moneda 5 2 6 2 2 3 3" xfId="5000" xr:uid="{F04B19FE-0C66-4813-BCF6-A408AD12666C}"/>
    <cellStyle name="Moneda 5 2 6 2 2 3 3 2" xfId="11624" xr:uid="{1618ABA7-D064-489D-A4C9-81D70AF43157}"/>
    <cellStyle name="Moneda 5 2 6 2 2 3 4" xfId="8312" xr:uid="{339DD16D-1AAD-414A-88C8-C65E552D01CA}"/>
    <cellStyle name="Moneda 5 2 6 2 2 4" xfId="2240" xr:uid="{5340820E-9BB0-4C23-BA17-137EC9EEF9B7}"/>
    <cellStyle name="Moneda 5 2 6 2 2 4 2" xfId="5552" xr:uid="{249414F0-9950-48D7-843E-0B5AF7DDAA5A}"/>
    <cellStyle name="Moneda 5 2 6 2 2 4 2 2" xfId="12176" xr:uid="{EF2CFFF5-B088-4C5E-841C-A415B83F7815}"/>
    <cellStyle name="Moneda 5 2 6 2 2 4 3" xfId="8864" xr:uid="{97D17086-F341-400C-B6E3-BC9AF8CBC037}"/>
    <cellStyle name="Moneda 5 2 6 2 2 5" xfId="3896" xr:uid="{7D3CB6E4-6737-4B9C-A320-2B5B104CFBF3}"/>
    <cellStyle name="Moneda 5 2 6 2 2 5 2" xfId="10520" xr:uid="{3E1C6193-6D2D-429C-943D-9BB43344795A}"/>
    <cellStyle name="Moneda 5 2 6 2 2 6" xfId="7208" xr:uid="{21164BB9-7B8C-426B-A8EE-29D4FF276715}"/>
    <cellStyle name="Moneda 5 2 6 2 3" xfId="860" xr:uid="{A75F0A42-E2A3-4BB6-8E72-409AE94D6842}"/>
    <cellStyle name="Moneda 5 2 6 2 3 2" xfId="2516" xr:uid="{1C4E9641-02BA-4CD2-AC8B-86296DB720D6}"/>
    <cellStyle name="Moneda 5 2 6 2 3 2 2" xfId="5828" xr:uid="{886A7D95-D161-4044-A1CE-6830F3B0319B}"/>
    <cellStyle name="Moneda 5 2 6 2 3 2 2 2" xfId="12452" xr:uid="{0AE25876-4BE6-4976-AFC7-6CDD6517A573}"/>
    <cellStyle name="Moneda 5 2 6 2 3 2 3" xfId="9140" xr:uid="{6DCC8202-B05E-4B71-8160-170245679164}"/>
    <cellStyle name="Moneda 5 2 6 2 3 3" xfId="4172" xr:uid="{8CC32971-56BE-431A-A662-A92CCC3B6FB7}"/>
    <cellStyle name="Moneda 5 2 6 2 3 3 2" xfId="10796" xr:uid="{0BA2FB8A-AB83-45EC-A2F1-B96835903D46}"/>
    <cellStyle name="Moneda 5 2 6 2 3 4" xfId="7484" xr:uid="{5B0F3778-DB50-42F4-8FA5-2B71A1CC883F}"/>
    <cellStyle name="Moneda 5 2 6 2 4" xfId="1412" xr:uid="{6AA652FE-F00F-4D9C-A8FC-3243D96C23AB}"/>
    <cellStyle name="Moneda 5 2 6 2 4 2" xfId="3068" xr:uid="{FDF709B9-063B-444E-AECE-F5CA823ADF1D}"/>
    <cellStyle name="Moneda 5 2 6 2 4 2 2" xfId="6380" xr:uid="{A52DEB53-8DE7-493A-BCC8-18B256D1EAEF}"/>
    <cellStyle name="Moneda 5 2 6 2 4 2 2 2" xfId="13004" xr:uid="{B1C0C406-94D3-4307-9AF1-A1C4D72BCEA0}"/>
    <cellStyle name="Moneda 5 2 6 2 4 2 3" xfId="9692" xr:uid="{EF641C9F-C200-4251-969D-DADCFB9195A7}"/>
    <cellStyle name="Moneda 5 2 6 2 4 3" xfId="4724" xr:uid="{245A1D6C-C4C6-4F6E-9165-3715A7F5E8CB}"/>
    <cellStyle name="Moneda 5 2 6 2 4 3 2" xfId="11348" xr:uid="{10D0FB89-D692-443C-B906-81A861016C11}"/>
    <cellStyle name="Moneda 5 2 6 2 4 4" xfId="8036" xr:uid="{9843181F-394E-4549-8BE7-189847A742B9}"/>
    <cellStyle name="Moneda 5 2 6 2 5" xfId="1964" xr:uid="{60BD47F0-F5E4-4315-8AC4-6464FE02CF3C}"/>
    <cellStyle name="Moneda 5 2 6 2 5 2" xfId="5276" xr:uid="{857A96A1-5A60-4321-8BAD-6C7BC16921E8}"/>
    <cellStyle name="Moneda 5 2 6 2 5 2 2" xfId="11900" xr:uid="{A94A0991-2A18-48D5-8EC9-4EAC791B114C}"/>
    <cellStyle name="Moneda 5 2 6 2 5 3" xfId="8588" xr:uid="{F5AD3937-8DC5-4BA6-9DA8-588973404C8E}"/>
    <cellStyle name="Moneda 5 2 6 2 6" xfId="3620" xr:uid="{7C4C5D45-A025-4659-AFDC-3A174EE4CF7B}"/>
    <cellStyle name="Moneda 5 2 6 2 6 2" xfId="10244" xr:uid="{51E83503-E8F7-4975-B8A9-36505271726F}"/>
    <cellStyle name="Moneda 5 2 6 2 7" xfId="6932" xr:uid="{704D0D18-D2FC-4F28-A701-81E06CDBFD37}"/>
    <cellStyle name="Moneda 5 2 6 3" xfId="446" xr:uid="{D6826C77-6DE1-44BE-82C2-4A852670BB4A}"/>
    <cellStyle name="Moneda 5 2 6 3 2" xfId="998" xr:uid="{8193CB3D-4659-4D4E-A41E-C3C985B689E4}"/>
    <cellStyle name="Moneda 5 2 6 3 2 2" xfId="2654" xr:uid="{3DC0B724-BC59-4DA4-879E-D03E8525D16E}"/>
    <cellStyle name="Moneda 5 2 6 3 2 2 2" xfId="5966" xr:uid="{DFE20C87-AAE8-4D71-B387-E5B80A946BE2}"/>
    <cellStyle name="Moneda 5 2 6 3 2 2 2 2" xfId="12590" xr:uid="{D13ACF6B-7C1A-4097-9256-93654EC4AAF3}"/>
    <cellStyle name="Moneda 5 2 6 3 2 2 3" xfId="9278" xr:uid="{7255A590-1D73-42A1-B544-5BCE5EDECF1A}"/>
    <cellStyle name="Moneda 5 2 6 3 2 3" xfId="4310" xr:uid="{EDF94749-EC9F-4A83-84D2-B118741934C7}"/>
    <cellStyle name="Moneda 5 2 6 3 2 3 2" xfId="10934" xr:uid="{BACAD91C-40D4-4984-886A-244FDB8329C2}"/>
    <cellStyle name="Moneda 5 2 6 3 2 4" xfId="7622" xr:uid="{E9E0A89F-FE91-4019-888C-5866F0A53CC3}"/>
    <cellStyle name="Moneda 5 2 6 3 3" xfId="1550" xr:uid="{D63BE90B-1990-4E26-9806-E7CF501AA00C}"/>
    <cellStyle name="Moneda 5 2 6 3 3 2" xfId="3206" xr:uid="{0F98443E-9C2B-4FD4-8618-96E68881FF66}"/>
    <cellStyle name="Moneda 5 2 6 3 3 2 2" xfId="6518" xr:uid="{ABF5C888-D9D6-4F1C-A1D3-BED1BA7E4F08}"/>
    <cellStyle name="Moneda 5 2 6 3 3 2 2 2" xfId="13142" xr:uid="{61DC5AE3-0DBE-46D2-AFA0-72CBCA45E4EF}"/>
    <cellStyle name="Moneda 5 2 6 3 3 2 3" xfId="9830" xr:uid="{DE7CF961-4320-4AB8-B866-5CBB41D8B331}"/>
    <cellStyle name="Moneda 5 2 6 3 3 3" xfId="4862" xr:uid="{938CFD56-FE8F-45A6-9B97-CB6F66B8F365}"/>
    <cellStyle name="Moneda 5 2 6 3 3 3 2" xfId="11486" xr:uid="{DDD8DF49-2F4C-4CF2-861C-5F5C06A145B0}"/>
    <cellStyle name="Moneda 5 2 6 3 3 4" xfId="8174" xr:uid="{0D3012BB-5E8F-406C-AB4F-002F7906A46A}"/>
    <cellStyle name="Moneda 5 2 6 3 4" xfId="2102" xr:uid="{7A20EFB5-0FC9-47E3-BB97-430833B916E2}"/>
    <cellStyle name="Moneda 5 2 6 3 4 2" xfId="5414" xr:uid="{BBA78E82-2349-4CE1-A25E-51A0CFA6C878}"/>
    <cellStyle name="Moneda 5 2 6 3 4 2 2" xfId="12038" xr:uid="{AC8BCF60-30BA-4F55-8FE0-8ABC8A3B4E36}"/>
    <cellStyle name="Moneda 5 2 6 3 4 3" xfId="8726" xr:uid="{E98A31FD-45F2-447B-822B-B9868670EC3A}"/>
    <cellStyle name="Moneda 5 2 6 3 5" xfId="3758" xr:uid="{82790DE8-458A-4C7D-AD30-D130FC38935C}"/>
    <cellStyle name="Moneda 5 2 6 3 5 2" xfId="10382" xr:uid="{0507F39F-F267-4A3A-A2D4-8B7CB07F3BD0}"/>
    <cellStyle name="Moneda 5 2 6 3 6" xfId="7070" xr:uid="{CC5ABA20-3168-4442-8FF9-6F7842906C9A}"/>
    <cellStyle name="Moneda 5 2 6 4" xfId="722" xr:uid="{E7A93065-E612-4F1D-B933-788D8B8E42D9}"/>
    <cellStyle name="Moneda 5 2 6 4 2" xfId="2378" xr:uid="{40F23614-920B-47F3-B684-624C9269C85F}"/>
    <cellStyle name="Moneda 5 2 6 4 2 2" xfId="5690" xr:uid="{93FD74F5-C2D9-42E8-9FEC-0CA5CA273E15}"/>
    <cellStyle name="Moneda 5 2 6 4 2 2 2" xfId="12314" xr:uid="{B0DF72DA-21AB-400E-84AE-7505C87D5A7F}"/>
    <cellStyle name="Moneda 5 2 6 4 2 3" xfId="9002" xr:uid="{7C19B55E-9D58-454F-8819-1AD8FF2866E0}"/>
    <cellStyle name="Moneda 5 2 6 4 3" xfId="4034" xr:uid="{498A2952-75F0-46F2-83C5-2E1FCD0847A4}"/>
    <cellStyle name="Moneda 5 2 6 4 3 2" xfId="10658" xr:uid="{5CE64D22-6255-4AD1-8402-2BDD91AB0321}"/>
    <cellStyle name="Moneda 5 2 6 4 4" xfId="7346" xr:uid="{FA2650B1-DA2B-4FFB-9C17-273BB7A98E72}"/>
    <cellStyle name="Moneda 5 2 6 5" xfId="1274" xr:uid="{ACC84903-F1B7-4A44-AEB1-D127E1964740}"/>
    <cellStyle name="Moneda 5 2 6 5 2" xfId="2930" xr:uid="{5B459E37-4A20-4A71-8B45-ECF4072F389F}"/>
    <cellStyle name="Moneda 5 2 6 5 2 2" xfId="6242" xr:uid="{3EC457E1-8CD9-40DF-A31C-C48754E1A326}"/>
    <cellStyle name="Moneda 5 2 6 5 2 2 2" xfId="12866" xr:uid="{F27F6AEB-00F9-423C-AB10-673B3E3E7AAC}"/>
    <cellStyle name="Moneda 5 2 6 5 2 3" xfId="9554" xr:uid="{F7272CDD-0342-4657-B374-D04CB5D13B04}"/>
    <cellStyle name="Moneda 5 2 6 5 3" xfId="4586" xr:uid="{70057483-D76D-4B56-BF9C-26D7409B2DB6}"/>
    <cellStyle name="Moneda 5 2 6 5 3 2" xfId="11210" xr:uid="{B87B0643-8C40-498E-A3B4-8510097DB7D5}"/>
    <cellStyle name="Moneda 5 2 6 5 4" xfId="7898" xr:uid="{17DA5988-98B0-40A3-840D-872049A1596D}"/>
    <cellStyle name="Moneda 5 2 6 6" xfId="1826" xr:uid="{EB55B1D9-C705-47DA-B4B3-01D19DF98008}"/>
    <cellStyle name="Moneda 5 2 6 6 2" xfId="5138" xr:uid="{7F34A364-93E5-4D81-AB87-91A0312E1B20}"/>
    <cellStyle name="Moneda 5 2 6 6 2 2" xfId="11762" xr:uid="{6A650E92-F1B7-4EFA-A46A-26AC000546DA}"/>
    <cellStyle name="Moneda 5 2 6 6 3" xfId="8450" xr:uid="{6C3B8DC8-A355-40D6-92DC-C3EE972DC423}"/>
    <cellStyle name="Moneda 5 2 6 7" xfId="3482" xr:uid="{259F8ADA-3831-41A2-81AD-22B2388132B7}"/>
    <cellStyle name="Moneda 5 2 6 7 2" xfId="10106" xr:uid="{63A373F3-0595-4C8B-8215-7B360DADA3FA}"/>
    <cellStyle name="Moneda 5 2 6 8" xfId="6794" xr:uid="{CBFC7E8D-D0FB-4057-BADC-F40E98D67921}"/>
    <cellStyle name="Moneda 5 2 7" xfId="239" xr:uid="{43773E2D-748C-49F2-A7D4-5AEBCE5B9814}"/>
    <cellStyle name="Moneda 5 2 7 2" xfId="515" xr:uid="{5452C201-AE03-4106-AA09-EEA878F2B641}"/>
    <cellStyle name="Moneda 5 2 7 2 2" xfId="1067" xr:uid="{1B3AE4AB-D9DB-4AFA-BEDD-57BE8B055D9A}"/>
    <cellStyle name="Moneda 5 2 7 2 2 2" xfId="2723" xr:uid="{99EF6F51-ED54-49B2-B816-105325CDDD01}"/>
    <cellStyle name="Moneda 5 2 7 2 2 2 2" xfId="6035" xr:uid="{3B5F5AC7-171A-41FB-BD91-78D309F9F048}"/>
    <cellStyle name="Moneda 5 2 7 2 2 2 2 2" xfId="12659" xr:uid="{915A2F50-B3C5-4647-B211-8D5DEAAECED3}"/>
    <cellStyle name="Moneda 5 2 7 2 2 2 3" xfId="9347" xr:uid="{C7993B29-814D-437A-84C3-04A97D2B391E}"/>
    <cellStyle name="Moneda 5 2 7 2 2 3" xfId="4379" xr:uid="{4DBD6072-6B87-4F15-9CF3-8BB903E0885E}"/>
    <cellStyle name="Moneda 5 2 7 2 2 3 2" xfId="11003" xr:uid="{50FD6C57-6496-4BC2-879F-AFBC6A912F72}"/>
    <cellStyle name="Moneda 5 2 7 2 2 4" xfId="7691" xr:uid="{82D420A6-A1D2-4F5E-B0A3-923E6BF4EDED}"/>
    <cellStyle name="Moneda 5 2 7 2 3" xfId="1619" xr:uid="{73A98A70-3A7A-4DAC-98F5-3E3EAFF1CEA4}"/>
    <cellStyle name="Moneda 5 2 7 2 3 2" xfId="3275" xr:uid="{C86D719C-862B-41D3-8446-3F5D01C33BE7}"/>
    <cellStyle name="Moneda 5 2 7 2 3 2 2" xfId="6587" xr:uid="{270F8087-5C99-447D-A540-F2C543B71B05}"/>
    <cellStyle name="Moneda 5 2 7 2 3 2 2 2" xfId="13211" xr:uid="{FFFA1CA0-9A2C-492C-B9AA-7D380DDB8447}"/>
    <cellStyle name="Moneda 5 2 7 2 3 2 3" xfId="9899" xr:uid="{D5DBAC5A-9C15-4864-9DBB-BC359819D1BF}"/>
    <cellStyle name="Moneda 5 2 7 2 3 3" xfId="4931" xr:uid="{BECF1AE1-053A-4FB9-A90A-7010F69C9B5D}"/>
    <cellStyle name="Moneda 5 2 7 2 3 3 2" xfId="11555" xr:uid="{59D56179-13BE-48D5-93B7-CE89B831D67F}"/>
    <cellStyle name="Moneda 5 2 7 2 3 4" xfId="8243" xr:uid="{47DBA1B3-25C1-48A3-AC7C-EF7C4DF9B7B3}"/>
    <cellStyle name="Moneda 5 2 7 2 4" xfId="2171" xr:uid="{3BF5ED9A-362E-4592-93A2-92E840211C21}"/>
    <cellStyle name="Moneda 5 2 7 2 4 2" xfId="5483" xr:uid="{125743CB-5959-4387-B655-ED3E62880BC0}"/>
    <cellStyle name="Moneda 5 2 7 2 4 2 2" xfId="12107" xr:uid="{8270A708-5D32-4CAA-B814-841EDDD39D86}"/>
    <cellStyle name="Moneda 5 2 7 2 4 3" xfId="8795" xr:uid="{FF0E5FD6-2D3D-45BA-A198-D4A83A9C43D9}"/>
    <cellStyle name="Moneda 5 2 7 2 5" xfId="3827" xr:uid="{E7DD6866-B51F-406E-9AB3-02DD295759BA}"/>
    <cellStyle name="Moneda 5 2 7 2 5 2" xfId="10451" xr:uid="{2782ACE4-AE77-492A-B1C5-E096673E013C}"/>
    <cellStyle name="Moneda 5 2 7 2 6" xfId="7139" xr:uid="{01143F13-7A5F-463A-853E-3B4628FF7676}"/>
    <cellStyle name="Moneda 5 2 7 3" xfId="791" xr:uid="{76D2177B-4D72-49A0-A27E-F7C41A907F03}"/>
    <cellStyle name="Moneda 5 2 7 3 2" xfId="2447" xr:uid="{F535699C-3FEF-4335-8FC2-4B795617C1DD}"/>
    <cellStyle name="Moneda 5 2 7 3 2 2" xfId="5759" xr:uid="{B349CFC1-9A35-405D-8F58-98D9C8496DDF}"/>
    <cellStyle name="Moneda 5 2 7 3 2 2 2" xfId="12383" xr:uid="{E522E66D-89F2-4E71-A39C-3E6D3FFA476B}"/>
    <cellStyle name="Moneda 5 2 7 3 2 3" xfId="9071" xr:uid="{50F2D9E5-2478-4F7A-8E2C-41DFAA014B7F}"/>
    <cellStyle name="Moneda 5 2 7 3 3" xfId="4103" xr:uid="{F36533CE-1E5B-4310-898F-06B82536EB02}"/>
    <cellStyle name="Moneda 5 2 7 3 3 2" xfId="10727" xr:uid="{9C70D93F-C28B-4078-BC32-47B961F0D5A3}"/>
    <cellStyle name="Moneda 5 2 7 3 4" xfId="7415" xr:uid="{34BD13D7-BBCF-4823-8A5F-4FFEB2A5C4D8}"/>
    <cellStyle name="Moneda 5 2 7 4" xfId="1343" xr:uid="{DCF987F5-5D06-440B-BE8A-7449562E71E4}"/>
    <cellStyle name="Moneda 5 2 7 4 2" xfId="2999" xr:uid="{EDDB238B-3CB8-4906-8394-D151BDE76911}"/>
    <cellStyle name="Moneda 5 2 7 4 2 2" xfId="6311" xr:uid="{272CA7B7-3568-4535-91A1-28B8E0949D2B}"/>
    <cellStyle name="Moneda 5 2 7 4 2 2 2" xfId="12935" xr:uid="{35673AFA-73ED-4B71-95C9-866B0A2E5201}"/>
    <cellStyle name="Moneda 5 2 7 4 2 3" xfId="9623" xr:uid="{B1DDB831-42F4-4FA1-B4D5-5DA99AAFD747}"/>
    <cellStyle name="Moneda 5 2 7 4 3" xfId="4655" xr:uid="{D763F108-BB3A-4949-91F2-4EE988EB0DE1}"/>
    <cellStyle name="Moneda 5 2 7 4 3 2" xfId="11279" xr:uid="{8DEBF7E2-EDE0-4135-8CA2-25F57756E4C5}"/>
    <cellStyle name="Moneda 5 2 7 4 4" xfId="7967" xr:uid="{52BB2B14-AA25-4D3E-A6C3-A445B0D270C0}"/>
    <cellStyle name="Moneda 5 2 7 5" xfId="1895" xr:uid="{B7D493C0-D9A2-454B-8833-B4CCE9767D94}"/>
    <cellStyle name="Moneda 5 2 7 5 2" xfId="5207" xr:uid="{9ACEA6CC-BB78-4BA4-B7FC-80BDF3C9C129}"/>
    <cellStyle name="Moneda 5 2 7 5 2 2" xfId="11831" xr:uid="{23F2EC0E-45B3-4DA6-8AA1-53F62341E43D}"/>
    <cellStyle name="Moneda 5 2 7 5 3" xfId="8519" xr:uid="{69FA50B6-978A-4177-BF8C-8F290CB96983}"/>
    <cellStyle name="Moneda 5 2 7 6" xfId="3551" xr:uid="{15BEC13C-D7E0-41C4-9083-1E7476878ABB}"/>
    <cellStyle name="Moneda 5 2 7 6 2" xfId="10175" xr:uid="{48C594B2-825D-4684-BE7C-B264A3D1C1B8}"/>
    <cellStyle name="Moneda 5 2 7 7" xfId="6863" xr:uid="{E2F1B196-CD59-4603-8C27-34F416684976}"/>
    <cellStyle name="Moneda 5 2 8" xfId="377" xr:uid="{F6541C2D-5C09-40E5-8CBE-4ED1A6D780DB}"/>
    <cellStyle name="Moneda 5 2 8 2" xfId="929" xr:uid="{9F1171F3-C1CA-4909-AA4C-815886CBCC1A}"/>
    <cellStyle name="Moneda 5 2 8 2 2" xfId="2585" xr:uid="{F6652557-B943-416D-A7D1-364504A7CF94}"/>
    <cellStyle name="Moneda 5 2 8 2 2 2" xfId="5897" xr:uid="{BC4676CE-69A7-456F-A390-75ACF2FF8701}"/>
    <cellStyle name="Moneda 5 2 8 2 2 2 2" xfId="12521" xr:uid="{79C511DD-127B-4D03-87F8-356B883C9D4D}"/>
    <cellStyle name="Moneda 5 2 8 2 2 3" xfId="9209" xr:uid="{C39D2935-E30C-4CBD-BB4F-C575B0B2AAA3}"/>
    <cellStyle name="Moneda 5 2 8 2 3" xfId="4241" xr:uid="{554D4866-281A-40B3-A62D-4DEAA4F060B2}"/>
    <cellStyle name="Moneda 5 2 8 2 3 2" xfId="10865" xr:uid="{5800BB00-F834-47B5-B312-F7BA3947B888}"/>
    <cellStyle name="Moneda 5 2 8 2 4" xfId="7553" xr:uid="{857F508A-ADA4-473F-B5FE-62F03A3A91C0}"/>
    <cellStyle name="Moneda 5 2 8 3" xfId="1481" xr:uid="{2EE49A01-4BBF-4356-9412-DB44AD5273FF}"/>
    <cellStyle name="Moneda 5 2 8 3 2" xfId="3137" xr:uid="{193BA8D9-2C91-4332-914F-7A9B2EB4C3FF}"/>
    <cellStyle name="Moneda 5 2 8 3 2 2" xfId="6449" xr:uid="{19177E23-7B3E-4006-B5F3-7D56C5FA76BF}"/>
    <cellStyle name="Moneda 5 2 8 3 2 2 2" xfId="13073" xr:uid="{4A801E3E-15D5-4B9D-8AF0-39BD7C246A12}"/>
    <cellStyle name="Moneda 5 2 8 3 2 3" xfId="9761" xr:uid="{D7AA8AE5-44AA-4E36-946A-4FBECE0DC9BD}"/>
    <cellStyle name="Moneda 5 2 8 3 3" xfId="4793" xr:uid="{A2B3D136-6E5D-411B-BA3B-CF406398877D}"/>
    <cellStyle name="Moneda 5 2 8 3 3 2" xfId="11417" xr:uid="{B0271778-2FC9-47D3-B989-520982B9AD80}"/>
    <cellStyle name="Moneda 5 2 8 3 4" xfId="8105" xr:uid="{11E25895-BBA1-4484-BC2D-E033E6B4B8C3}"/>
    <cellStyle name="Moneda 5 2 8 4" xfId="2033" xr:uid="{AD6C6951-B566-4C76-9E48-0077E62427F4}"/>
    <cellStyle name="Moneda 5 2 8 4 2" xfId="5345" xr:uid="{4B4FB098-EF08-4D2A-B340-E220B8B7A711}"/>
    <cellStyle name="Moneda 5 2 8 4 2 2" xfId="11969" xr:uid="{7114BAEB-425A-4109-861D-23B0E7DF1C79}"/>
    <cellStyle name="Moneda 5 2 8 4 3" xfId="8657" xr:uid="{12E13D50-D805-4F42-B263-D241A6D11951}"/>
    <cellStyle name="Moneda 5 2 8 5" xfId="3689" xr:uid="{3A24857D-D209-463A-B3FD-C39AB9A678AF}"/>
    <cellStyle name="Moneda 5 2 8 5 2" xfId="10313" xr:uid="{DDD04FB5-1EBE-498C-A811-D8957170F38D}"/>
    <cellStyle name="Moneda 5 2 8 6" xfId="7001" xr:uid="{EEDB861F-6489-40F5-BE7D-7225FD7474EF}"/>
    <cellStyle name="Moneda 5 2 9" xfId="653" xr:uid="{964442D2-D07A-4B52-AA03-E31986FA82AF}"/>
    <cellStyle name="Moneda 5 2 9 2" xfId="2309" xr:uid="{035EDB29-F5F7-41FA-A218-D2C3838E9CE0}"/>
    <cellStyle name="Moneda 5 2 9 2 2" xfId="5621" xr:uid="{5648EA5B-4524-4C40-ACD7-1818529772F0}"/>
    <cellStyle name="Moneda 5 2 9 2 2 2" xfId="12245" xr:uid="{9F10A413-FF0B-4914-8DCC-9A7F6D23ABFD}"/>
    <cellStyle name="Moneda 5 2 9 2 3" xfId="8933" xr:uid="{00F5CFF2-DF31-49ED-98FE-5193870C064D}"/>
    <cellStyle name="Moneda 5 2 9 3" xfId="3965" xr:uid="{9ABD2543-371F-47B2-9DB6-947EFF458879}"/>
    <cellStyle name="Moneda 5 2 9 3 2" xfId="10589" xr:uid="{4629D4B3-8311-4BB9-A746-AB6C7B9BA36E}"/>
    <cellStyle name="Moneda 5 2 9 4" xfId="7277" xr:uid="{4C9DD660-0B06-4507-B7AA-57AD5440FB30}"/>
    <cellStyle name="Moneda 5 3" xfId="103" xr:uid="{00000000-0005-0000-0000-000026000000}"/>
    <cellStyle name="Moneda 5 3 10" xfId="3415" xr:uid="{B6F3456D-49F6-409E-AC4B-7127938D3992}"/>
    <cellStyle name="Moneda 5 3 10 2" xfId="10039" xr:uid="{4470DBBC-F8BC-422B-8233-6D86DD7D1C9B}"/>
    <cellStyle name="Moneda 5 3 11" xfId="6727" xr:uid="{3D766D15-6B76-46DC-A229-388BA0BF9C66}"/>
    <cellStyle name="Moneda 5 3 2" xfId="119" xr:uid="{1263E8F5-0F89-4949-9C7E-24A3F0D05131}"/>
    <cellStyle name="Moneda 5 3 2 10" xfId="6743" xr:uid="{403D5657-3A7A-41B4-B7CB-7408161CE36B}"/>
    <cellStyle name="Moneda 5 3 2 2" xfId="153" xr:uid="{25D711CB-AF80-4584-BA93-225299F15E5E}"/>
    <cellStyle name="Moneda 5 3 2 2 2" xfId="222" xr:uid="{A967F17B-5804-416C-AD09-2A6AD09E9D93}"/>
    <cellStyle name="Moneda 5 3 2 2 2 2" xfId="360" xr:uid="{6188E005-127D-4EFD-8713-29D5B197AC35}"/>
    <cellStyle name="Moneda 5 3 2 2 2 2 2" xfId="636" xr:uid="{2772F729-C9B2-45E7-AE7F-BDB839EEFC72}"/>
    <cellStyle name="Moneda 5 3 2 2 2 2 2 2" xfId="1188" xr:uid="{DD29BA6A-C6A8-43B7-BF4A-BD67553F3ACE}"/>
    <cellStyle name="Moneda 5 3 2 2 2 2 2 2 2" xfId="2844" xr:uid="{51CEA723-543F-4A77-8A51-E0EBA6EE9550}"/>
    <cellStyle name="Moneda 5 3 2 2 2 2 2 2 2 2" xfId="6156" xr:uid="{35B1EFE6-FA07-4D51-B216-CDE5B9E4CD02}"/>
    <cellStyle name="Moneda 5 3 2 2 2 2 2 2 2 2 2" xfId="12780" xr:uid="{3FDEB66E-2929-4C73-8345-6CA8DB518411}"/>
    <cellStyle name="Moneda 5 3 2 2 2 2 2 2 2 3" xfId="9468" xr:uid="{BB2EB7F9-D2E3-49D5-85B9-E7DA5E8FC2D5}"/>
    <cellStyle name="Moneda 5 3 2 2 2 2 2 2 3" xfId="4500" xr:uid="{C85655BC-130B-4719-98DF-713AF8CD12A1}"/>
    <cellStyle name="Moneda 5 3 2 2 2 2 2 2 3 2" xfId="11124" xr:uid="{8A32E755-71AB-4290-AD4E-098D20E28A1A}"/>
    <cellStyle name="Moneda 5 3 2 2 2 2 2 2 4" xfId="7812" xr:uid="{E7D12784-5B3A-4CE4-9905-577331FDB05E}"/>
    <cellStyle name="Moneda 5 3 2 2 2 2 2 3" xfId="1740" xr:uid="{33DC275D-B6DB-4904-B4B2-EB6838E68CD6}"/>
    <cellStyle name="Moneda 5 3 2 2 2 2 2 3 2" xfId="3396" xr:uid="{B26D8FD9-3656-4618-897E-74A0F2B85869}"/>
    <cellStyle name="Moneda 5 3 2 2 2 2 2 3 2 2" xfId="6708" xr:uid="{5AB1B60B-E9E7-4B98-9CA8-6CA1211F6286}"/>
    <cellStyle name="Moneda 5 3 2 2 2 2 2 3 2 2 2" xfId="13332" xr:uid="{6AC31F25-02AC-447A-A361-2AF408DF445E}"/>
    <cellStyle name="Moneda 5 3 2 2 2 2 2 3 2 3" xfId="10020" xr:uid="{E6493203-CB05-46CC-A66B-FC18ED54C509}"/>
    <cellStyle name="Moneda 5 3 2 2 2 2 2 3 3" xfId="5052" xr:uid="{193C427C-12DE-4016-943D-04FBD9CCCCC2}"/>
    <cellStyle name="Moneda 5 3 2 2 2 2 2 3 3 2" xfId="11676" xr:uid="{04FA6B28-BD2E-43A7-8005-FAD4D7E77044}"/>
    <cellStyle name="Moneda 5 3 2 2 2 2 2 3 4" xfId="8364" xr:uid="{27B0EF9F-6995-430F-B33D-59F4944D5813}"/>
    <cellStyle name="Moneda 5 3 2 2 2 2 2 4" xfId="2292" xr:uid="{97A19783-C22C-400D-8B72-EE6822521D74}"/>
    <cellStyle name="Moneda 5 3 2 2 2 2 2 4 2" xfId="5604" xr:uid="{61540E9A-FB45-4C99-8E44-3A99331DD0CC}"/>
    <cellStyle name="Moneda 5 3 2 2 2 2 2 4 2 2" xfId="12228" xr:uid="{A7800104-D896-4AD2-9C4A-A5773458E403}"/>
    <cellStyle name="Moneda 5 3 2 2 2 2 2 4 3" xfId="8916" xr:uid="{CAA7EC70-B21D-4D7B-8EEC-B5C92EE183DD}"/>
    <cellStyle name="Moneda 5 3 2 2 2 2 2 5" xfId="3948" xr:uid="{F1663963-42FE-4C8F-A39F-81A5B52AD6B3}"/>
    <cellStyle name="Moneda 5 3 2 2 2 2 2 5 2" xfId="10572" xr:uid="{B469BF2B-4451-4E59-90FD-24E262C31E39}"/>
    <cellStyle name="Moneda 5 3 2 2 2 2 2 6" xfId="7260" xr:uid="{3DE1F5D5-3098-415A-9F99-A8FE93C79869}"/>
    <cellStyle name="Moneda 5 3 2 2 2 2 3" xfId="912" xr:uid="{3DCC0155-75DF-4C05-8325-3D4BCCA4457A}"/>
    <cellStyle name="Moneda 5 3 2 2 2 2 3 2" xfId="2568" xr:uid="{FF7E94E2-E544-44B8-9FC9-322BE5093C78}"/>
    <cellStyle name="Moneda 5 3 2 2 2 2 3 2 2" xfId="5880" xr:uid="{0319D03B-854C-46F6-870F-76588919E420}"/>
    <cellStyle name="Moneda 5 3 2 2 2 2 3 2 2 2" xfId="12504" xr:uid="{BE0E1A66-7146-4B70-AD45-C24B407924FD}"/>
    <cellStyle name="Moneda 5 3 2 2 2 2 3 2 3" xfId="9192" xr:uid="{18D53D1C-040F-42EE-BF3D-8551B2168ADE}"/>
    <cellStyle name="Moneda 5 3 2 2 2 2 3 3" xfId="4224" xr:uid="{06C05ED0-5252-42FF-8038-24F35FCEDE90}"/>
    <cellStyle name="Moneda 5 3 2 2 2 2 3 3 2" xfId="10848" xr:uid="{232CA88E-95B3-4ABD-A685-6E96668D1174}"/>
    <cellStyle name="Moneda 5 3 2 2 2 2 3 4" xfId="7536" xr:uid="{7E9F0A9C-458C-4BB1-9539-D806A4A9FDB5}"/>
    <cellStyle name="Moneda 5 3 2 2 2 2 4" xfId="1464" xr:uid="{890F2A6C-981B-46EA-86C6-F035847A91A8}"/>
    <cellStyle name="Moneda 5 3 2 2 2 2 4 2" xfId="3120" xr:uid="{75710E05-38BD-4AAA-9979-012D90E05869}"/>
    <cellStyle name="Moneda 5 3 2 2 2 2 4 2 2" xfId="6432" xr:uid="{F4FCB8D5-AAD7-42A9-8FF2-AC2991518B88}"/>
    <cellStyle name="Moneda 5 3 2 2 2 2 4 2 2 2" xfId="13056" xr:uid="{BB47AD8A-F8D4-4956-90BB-5295D14CB03E}"/>
    <cellStyle name="Moneda 5 3 2 2 2 2 4 2 3" xfId="9744" xr:uid="{FC3B5231-808A-4CE2-BA74-81755D68843E}"/>
    <cellStyle name="Moneda 5 3 2 2 2 2 4 3" xfId="4776" xr:uid="{531D405B-032F-4911-B69A-FE5EFA299B87}"/>
    <cellStyle name="Moneda 5 3 2 2 2 2 4 3 2" xfId="11400" xr:uid="{A7E9E109-0B85-4F54-ADE8-66A31626C0EF}"/>
    <cellStyle name="Moneda 5 3 2 2 2 2 4 4" xfId="8088" xr:uid="{79B0AC02-0337-47D8-ACF9-B0260A7ADBDF}"/>
    <cellStyle name="Moneda 5 3 2 2 2 2 5" xfId="2016" xr:uid="{B1095194-1E2F-4CE7-A0D1-35E3654C57BE}"/>
    <cellStyle name="Moneda 5 3 2 2 2 2 5 2" xfId="5328" xr:uid="{92F4DA64-3D16-4A60-AACC-65BB072A1D34}"/>
    <cellStyle name="Moneda 5 3 2 2 2 2 5 2 2" xfId="11952" xr:uid="{131CFDE9-7B12-4816-8BDB-F09BC733ACF8}"/>
    <cellStyle name="Moneda 5 3 2 2 2 2 5 3" xfId="8640" xr:uid="{8BA513C0-40BD-4172-87D6-891443D60310}"/>
    <cellStyle name="Moneda 5 3 2 2 2 2 6" xfId="3672" xr:uid="{3AE03F4A-B45C-4F07-801C-92F3F481D62B}"/>
    <cellStyle name="Moneda 5 3 2 2 2 2 6 2" xfId="10296" xr:uid="{47A0CE0C-3030-455A-A2FD-AF554A78D5DE}"/>
    <cellStyle name="Moneda 5 3 2 2 2 2 7" xfId="6984" xr:uid="{D22D3CC7-7BE0-4483-8B30-B30C2C694B2F}"/>
    <cellStyle name="Moneda 5 3 2 2 2 3" xfId="498" xr:uid="{ACF4C2BA-0227-460A-AB87-6EB36D0E062C}"/>
    <cellStyle name="Moneda 5 3 2 2 2 3 2" xfId="1050" xr:uid="{CB329EF6-7CE0-4BD4-A805-16623A430802}"/>
    <cellStyle name="Moneda 5 3 2 2 2 3 2 2" xfId="2706" xr:uid="{08D9C96F-9585-4960-B9AB-7D17FE5DF0EB}"/>
    <cellStyle name="Moneda 5 3 2 2 2 3 2 2 2" xfId="6018" xr:uid="{9627939D-8149-48DD-A0E1-9E6D6A9631CD}"/>
    <cellStyle name="Moneda 5 3 2 2 2 3 2 2 2 2" xfId="12642" xr:uid="{DE541C04-4616-4751-B1D5-28E588108919}"/>
    <cellStyle name="Moneda 5 3 2 2 2 3 2 2 3" xfId="9330" xr:uid="{D1221C47-24F4-409C-B6E2-84F1D01219B6}"/>
    <cellStyle name="Moneda 5 3 2 2 2 3 2 3" xfId="4362" xr:uid="{EB7D0991-7D84-4F01-A52E-A98429EB7AEE}"/>
    <cellStyle name="Moneda 5 3 2 2 2 3 2 3 2" xfId="10986" xr:uid="{FE73FA3F-ECC7-419A-ADB4-39A7D8ABEA8D}"/>
    <cellStyle name="Moneda 5 3 2 2 2 3 2 4" xfId="7674" xr:uid="{47322D9E-9B6C-4B71-86A8-B1582C245036}"/>
    <cellStyle name="Moneda 5 3 2 2 2 3 3" xfId="1602" xr:uid="{9D16DCCD-385F-415D-8269-DA78D0FF43C9}"/>
    <cellStyle name="Moneda 5 3 2 2 2 3 3 2" xfId="3258" xr:uid="{7B7DAE0A-99B1-4DEF-9282-D08EF6FB322A}"/>
    <cellStyle name="Moneda 5 3 2 2 2 3 3 2 2" xfId="6570" xr:uid="{891E1B51-BCC3-4A47-B0A4-25242EF3C298}"/>
    <cellStyle name="Moneda 5 3 2 2 2 3 3 2 2 2" xfId="13194" xr:uid="{F724EBCC-34F7-4784-9DEC-4281E4A8934C}"/>
    <cellStyle name="Moneda 5 3 2 2 2 3 3 2 3" xfId="9882" xr:uid="{AB2B86E6-3A30-4E4C-B3B2-9F7A756BB81F}"/>
    <cellStyle name="Moneda 5 3 2 2 2 3 3 3" xfId="4914" xr:uid="{AD0C9481-0D34-4117-BA14-E14C302A222E}"/>
    <cellStyle name="Moneda 5 3 2 2 2 3 3 3 2" xfId="11538" xr:uid="{EC607609-D0D2-4A1F-B80B-0C533A116473}"/>
    <cellStyle name="Moneda 5 3 2 2 2 3 3 4" xfId="8226" xr:uid="{44DB0256-9D1D-4A99-B1F6-1342C308E6BD}"/>
    <cellStyle name="Moneda 5 3 2 2 2 3 4" xfId="2154" xr:uid="{7BCBEFCD-15E7-46C5-819E-871CAB639120}"/>
    <cellStyle name="Moneda 5 3 2 2 2 3 4 2" xfId="5466" xr:uid="{CF72D4A9-23D9-4414-AB19-E11BFE117BFD}"/>
    <cellStyle name="Moneda 5 3 2 2 2 3 4 2 2" xfId="12090" xr:uid="{11A139A2-6874-4286-B5CA-782E9013493D}"/>
    <cellStyle name="Moneda 5 3 2 2 2 3 4 3" xfId="8778" xr:uid="{515273B3-825E-481E-A6B7-2BA2D4FC6D75}"/>
    <cellStyle name="Moneda 5 3 2 2 2 3 5" xfId="3810" xr:uid="{DFCF3EB0-E923-4DB2-AEBD-F0B6B6F7681E}"/>
    <cellStyle name="Moneda 5 3 2 2 2 3 5 2" xfId="10434" xr:uid="{3DBD265A-C81F-473A-9DCD-49295622A42C}"/>
    <cellStyle name="Moneda 5 3 2 2 2 3 6" xfId="7122" xr:uid="{D10762F8-F809-42ED-8AEF-15EA9C80CAB1}"/>
    <cellStyle name="Moneda 5 3 2 2 2 4" xfId="774" xr:uid="{50EF5C69-1FD7-4A31-8C40-9250C5D56031}"/>
    <cellStyle name="Moneda 5 3 2 2 2 4 2" xfId="2430" xr:uid="{1CB0D84E-E24D-4AB4-A1A8-A47EEBC3A1F3}"/>
    <cellStyle name="Moneda 5 3 2 2 2 4 2 2" xfId="5742" xr:uid="{28369233-9703-4F6F-9A12-C8432E92E5AA}"/>
    <cellStyle name="Moneda 5 3 2 2 2 4 2 2 2" xfId="12366" xr:uid="{1A5706C9-33D7-44D6-A5B8-B936DB63C0BB}"/>
    <cellStyle name="Moneda 5 3 2 2 2 4 2 3" xfId="9054" xr:uid="{81A40378-B599-4A92-A8DF-7E0BA1FB12ED}"/>
    <cellStyle name="Moneda 5 3 2 2 2 4 3" xfId="4086" xr:uid="{A70C30C3-82EF-4B8F-BDD6-5618B64C1228}"/>
    <cellStyle name="Moneda 5 3 2 2 2 4 3 2" xfId="10710" xr:uid="{A1FEE274-9D39-46F0-A3B1-072588CA87B5}"/>
    <cellStyle name="Moneda 5 3 2 2 2 4 4" xfId="7398" xr:uid="{CA53C439-0643-4A92-B728-B15A1C867C3B}"/>
    <cellStyle name="Moneda 5 3 2 2 2 5" xfId="1326" xr:uid="{0DD7345A-CCA2-4C01-A748-34E00BC4D113}"/>
    <cellStyle name="Moneda 5 3 2 2 2 5 2" xfId="2982" xr:uid="{B48C3B97-CC85-4526-8E18-B0DAF4E43507}"/>
    <cellStyle name="Moneda 5 3 2 2 2 5 2 2" xfId="6294" xr:uid="{AAE5E557-4FCD-4D95-ADE2-646CAC1BDB65}"/>
    <cellStyle name="Moneda 5 3 2 2 2 5 2 2 2" xfId="12918" xr:uid="{8B2006D1-A4AF-42FD-B7D3-4CA1DEE6E940}"/>
    <cellStyle name="Moneda 5 3 2 2 2 5 2 3" xfId="9606" xr:uid="{6B9D1F63-AD23-4187-AE4B-6C72329F93BC}"/>
    <cellStyle name="Moneda 5 3 2 2 2 5 3" xfId="4638" xr:uid="{BB9DC20C-9830-43E2-8A16-7EF0D2D3E69D}"/>
    <cellStyle name="Moneda 5 3 2 2 2 5 3 2" xfId="11262" xr:uid="{94BD54FE-6256-442E-BA19-C67C0CDAE634}"/>
    <cellStyle name="Moneda 5 3 2 2 2 5 4" xfId="7950" xr:uid="{81DDB9B6-11A3-4316-B154-8A693B547EFF}"/>
    <cellStyle name="Moneda 5 3 2 2 2 6" xfId="1878" xr:uid="{2A10C477-07F6-446E-ACA1-45980633803B}"/>
    <cellStyle name="Moneda 5 3 2 2 2 6 2" xfId="5190" xr:uid="{A33366C7-690D-427A-9D6D-1EAC82624E34}"/>
    <cellStyle name="Moneda 5 3 2 2 2 6 2 2" xfId="11814" xr:uid="{5F41EDD0-355F-4224-BDDF-565EAEEA0F79}"/>
    <cellStyle name="Moneda 5 3 2 2 2 6 3" xfId="8502" xr:uid="{AF552D41-3435-4597-AC2B-FA1C984BCFCC}"/>
    <cellStyle name="Moneda 5 3 2 2 2 7" xfId="3534" xr:uid="{0C654C84-6E05-4574-832E-57E49F5F66EA}"/>
    <cellStyle name="Moneda 5 3 2 2 2 7 2" xfId="10158" xr:uid="{BEF7381D-8F58-4ABA-9E4A-041A473FA0B6}"/>
    <cellStyle name="Moneda 5 3 2 2 2 8" xfId="6846" xr:uid="{000F2625-D09A-4E44-ABEE-681102AC3B34}"/>
    <cellStyle name="Moneda 5 3 2 2 3" xfId="291" xr:uid="{5C84173E-4959-44C2-9DEB-F8E7652C3CD7}"/>
    <cellStyle name="Moneda 5 3 2 2 3 2" xfId="567" xr:uid="{27F9717E-B098-468A-841B-024B41D3808A}"/>
    <cellStyle name="Moneda 5 3 2 2 3 2 2" xfId="1119" xr:uid="{CD111E2C-52FD-45BF-AAB8-5516B548B547}"/>
    <cellStyle name="Moneda 5 3 2 2 3 2 2 2" xfId="2775" xr:uid="{3944A54F-7CB6-4684-97AF-5BD2280E379C}"/>
    <cellStyle name="Moneda 5 3 2 2 3 2 2 2 2" xfId="6087" xr:uid="{D6A834E4-860C-4DB2-9918-6B0FCD9CC4CC}"/>
    <cellStyle name="Moneda 5 3 2 2 3 2 2 2 2 2" xfId="12711" xr:uid="{E5D3275A-E7C1-444C-AEFB-9C44A322A8FD}"/>
    <cellStyle name="Moneda 5 3 2 2 3 2 2 2 3" xfId="9399" xr:uid="{5DF260DA-F6D5-4AA4-AC4E-3FC12656D081}"/>
    <cellStyle name="Moneda 5 3 2 2 3 2 2 3" xfId="4431" xr:uid="{FCCC6ADF-8634-4F80-8D84-01056DC112B0}"/>
    <cellStyle name="Moneda 5 3 2 2 3 2 2 3 2" xfId="11055" xr:uid="{E6697C8B-0F34-4CA1-9706-8D3A7EEA5650}"/>
    <cellStyle name="Moneda 5 3 2 2 3 2 2 4" xfId="7743" xr:uid="{30673828-4DCA-425C-AD77-799D6D9BF784}"/>
    <cellStyle name="Moneda 5 3 2 2 3 2 3" xfId="1671" xr:uid="{9418AD15-C20D-40DA-9B3D-37D7C14D6B1A}"/>
    <cellStyle name="Moneda 5 3 2 2 3 2 3 2" xfId="3327" xr:uid="{837514E4-6CC6-408A-8C1B-8B027B93C0D1}"/>
    <cellStyle name="Moneda 5 3 2 2 3 2 3 2 2" xfId="6639" xr:uid="{5E2317B8-83C5-4259-837A-A3076B562962}"/>
    <cellStyle name="Moneda 5 3 2 2 3 2 3 2 2 2" xfId="13263" xr:uid="{0FA78DF3-7CE6-4245-964B-AA615515C7D0}"/>
    <cellStyle name="Moneda 5 3 2 2 3 2 3 2 3" xfId="9951" xr:uid="{C0D6713E-4ED1-46CC-BD58-4355F3DA8984}"/>
    <cellStyle name="Moneda 5 3 2 2 3 2 3 3" xfId="4983" xr:uid="{681250BF-7086-4F2B-877C-77CA0F83330F}"/>
    <cellStyle name="Moneda 5 3 2 2 3 2 3 3 2" xfId="11607" xr:uid="{19149E2B-FAE4-48B9-B2F8-8EF165F2611F}"/>
    <cellStyle name="Moneda 5 3 2 2 3 2 3 4" xfId="8295" xr:uid="{93D471A9-3C39-4551-97C1-D757836AF9FB}"/>
    <cellStyle name="Moneda 5 3 2 2 3 2 4" xfId="2223" xr:uid="{0BD608B3-52A9-418C-8146-E01505598E3A}"/>
    <cellStyle name="Moneda 5 3 2 2 3 2 4 2" xfId="5535" xr:uid="{A95DF4AD-DE3E-49B1-8376-08F8F0C370ED}"/>
    <cellStyle name="Moneda 5 3 2 2 3 2 4 2 2" xfId="12159" xr:uid="{A7AB312A-A526-4757-9BFB-BB0C1E850DB0}"/>
    <cellStyle name="Moneda 5 3 2 2 3 2 4 3" xfId="8847" xr:uid="{EF7345D8-34BC-462F-9AF4-70FFF72385B0}"/>
    <cellStyle name="Moneda 5 3 2 2 3 2 5" xfId="3879" xr:uid="{A4210CA8-AC37-47EF-AB0E-38FD7E88A938}"/>
    <cellStyle name="Moneda 5 3 2 2 3 2 5 2" xfId="10503" xr:uid="{F446B15F-1218-482E-8F51-083D13832899}"/>
    <cellStyle name="Moneda 5 3 2 2 3 2 6" xfId="7191" xr:uid="{46D250DA-4A4C-4C0E-8F13-449F88BE6081}"/>
    <cellStyle name="Moneda 5 3 2 2 3 3" xfId="843" xr:uid="{54FF4706-CC9F-4767-B449-63AF37549D76}"/>
    <cellStyle name="Moneda 5 3 2 2 3 3 2" xfId="2499" xr:uid="{CFF16E66-C2BB-4D65-855A-43A853669EE9}"/>
    <cellStyle name="Moneda 5 3 2 2 3 3 2 2" xfId="5811" xr:uid="{55E96233-410E-4A1F-AF45-C41E43A66C12}"/>
    <cellStyle name="Moneda 5 3 2 2 3 3 2 2 2" xfId="12435" xr:uid="{8E958DA2-893D-446F-816D-9E9436CED10B}"/>
    <cellStyle name="Moneda 5 3 2 2 3 3 2 3" xfId="9123" xr:uid="{F771B5C2-A5C7-4E3C-803A-274D8ED63394}"/>
    <cellStyle name="Moneda 5 3 2 2 3 3 3" xfId="4155" xr:uid="{399CBD49-31B4-453F-9FC2-AC3AF7B414DC}"/>
    <cellStyle name="Moneda 5 3 2 2 3 3 3 2" xfId="10779" xr:uid="{CF5A0E8C-2CE5-49F4-9E17-018CC8DE4E26}"/>
    <cellStyle name="Moneda 5 3 2 2 3 3 4" xfId="7467" xr:uid="{339DE842-8690-44C5-B599-7584BB6A26C2}"/>
    <cellStyle name="Moneda 5 3 2 2 3 4" xfId="1395" xr:uid="{CB06195F-F89B-4E59-8688-CC60B91D704E}"/>
    <cellStyle name="Moneda 5 3 2 2 3 4 2" xfId="3051" xr:uid="{E89F6150-218C-4A8B-9183-56E5769BFDAC}"/>
    <cellStyle name="Moneda 5 3 2 2 3 4 2 2" xfId="6363" xr:uid="{F28D4B8B-9119-4596-A39A-06FB17823CD9}"/>
    <cellStyle name="Moneda 5 3 2 2 3 4 2 2 2" xfId="12987" xr:uid="{460F420D-8FFE-4762-96ED-B3E5ADC4053C}"/>
    <cellStyle name="Moneda 5 3 2 2 3 4 2 3" xfId="9675" xr:uid="{37C322E1-7A45-49EB-8F23-87C62C6CF64F}"/>
    <cellStyle name="Moneda 5 3 2 2 3 4 3" xfId="4707" xr:uid="{8AB19617-5D45-4E18-A334-48768B2F551E}"/>
    <cellStyle name="Moneda 5 3 2 2 3 4 3 2" xfId="11331" xr:uid="{3684BFA7-BAB0-4CCD-8BAC-CE05418B2B7E}"/>
    <cellStyle name="Moneda 5 3 2 2 3 4 4" xfId="8019" xr:uid="{B37BF327-8D4E-424F-951B-B6DEA614E3CC}"/>
    <cellStyle name="Moneda 5 3 2 2 3 5" xfId="1947" xr:uid="{C8822DEB-2946-43EE-9980-335617EF8E85}"/>
    <cellStyle name="Moneda 5 3 2 2 3 5 2" xfId="5259" xr:uid="{99BA852A-320C-4BD0-962E-997FE1B93EC2}"/>
    <cellStyle name="Moneda 5 3 2 2 3 5 2 2" xfId="11883" xr:uid="{82F6CDF7-5EED-4C89-920F-36A7B4AF5EAB}"/>
    <cellStyle name="Moneda 5 3 2 2 3 5 3" xfId="8571" xr:uid="{08E4EE98-1083-4964-ACBE-8A063AE6FB0C}"/>
    <cellStyle name="Moneda 5 3 2 2 3 6" xfId="3603" xr:uid="{8AC521FB-C7C4-4B89-9731-8876A18AF70A}"/>
    <cellStyle name="Moneda 5 3 2 2 3 6 2" xfId="10227" xr:uid="{3335C3BD-EA1E-478F-ACC2-5379A0BF163C}"/>
    <cellStyle name="Moneda 5 3 2 2 3 7" xfId="6915" xr:uid="{D4693D06-858B-4C96-B27F-B109F91536EB}"/>
    <cellStyle name="Moneda 5 3 2 2 4" xfId="429" xr:uid="{7683E1F9-7EC1-45B8-8671-72D77B7ADC23}"/>
    <cellStyle name="Moneda 5 3 2 2 4 2" xfId="981" xr:uid="{CF381401-9736-4300-96BF-B965479F529B}"/>
    <cellStyle name="Moneda 5 3 2 2 4 2 2" xfId="2637" xr:uid="{6F389CB3-3CA8-4ED9-8DBC-2180472C8AEA}"/>
    <cellStyle name="Moneda 5 3 2 2 4 2 2 2" xfId="5949" xr:uid="{EC39F2BC-F762-4B6C-80D9-18D4A514701C}"/>
    <cellStyle name="Moneda 5 3 2 2 4 2 2 2 2" xfId="12573" xr:uid="{26C1CD39-C3D1-4D60-B70A-A2420B9D7A21}"/>
    <cellStyle name="Moneda 5 3 2 2 4 2 2 3" xfId="9261" xr:uid="{46D51BD2-3B47-4AF8-BF0F-D22997E12B99}"/>
    <cellStyle name="Moneda 5 3 2 2 4 2 3" xfId="4293" xr:uid="{10361C86-885D-435E-BD94-657AAC8FB194}"/>
    <cellStyle name="Moneda 5 3 2 2 4 2 3 2" xfId="10917" xr:uid="{D2EA2899-1DCA-46AB-92F4-81A9E6588310}"/>
    <cellStyle name="Moneda 5 3 2 2 4 2 4" xfId="7605" xr:uid="{E9D5F3C1-E147-4E18-AA4B-A2CB427F6120}"/>
    <cellStyle name="Moneda 5 3 2 2 4 3" xfId="1533" xr:uid="{F539FD95-8482-4ACE-964B-FE50D7B746B5}"/>
    <cellStyle name="Moneda 5 3 2 2 4 3 2" xfId="3189" xr:uid="{2CB95681-0C45-465D-AF27-B8D0B6D17247}"/>
    <cellStyle name="Moneda 5 3 2 2 4 3 2 2" xfId="6501" xr:uid="{A7982725-4CC7-47A7-AD88-A37FA5BA9A74}"/>
    <cellStyle name="Moneda 5 3 2 2 4 3 2 2 2" xfId="13125" xr:uid="{29F3AF1B-7DAB-4C4C-8764-FAF0F32C23D0}"/>
    <cellStyle name="Moneda 5 3 2 2 4 3 2 3" xfId="9813" xr:uid="{8CC7BFF9-A609-4D32-B4F3-B07A214CA49B}"/>
    <cellStyle name="Moneda 5 3 2 2 4 3 3" xfId="4845" xr:uid="{91211327-A031-48F2-9DAB-D563D1F5B15A}"/>
    <cellStyle name="Moneda 5 3 2 2 4 3 3 2" xfId="11469" xr:uid="{2A1F020D-63E1-4DDE-9148-D8829730D12C}"/>
    <cellStyle name="Moneda 5 3 2 2 4 3 4" xfId="8157" xr:uid="{088F8C57-920C-4666-8F7E-99DF4E041B1D}"/>
    <cellStyle name="Moneda 5 3 2 2 4 4" xfId="2085" xr:uid="{0CA396B8-8401-4210-B0CE-6CEFA1C5161A}"/>
    <cellStyle name="Moneda 5 3 2 2 4 4 2" xfId="5397" xr:uid="{9F3B0F05-D5FF-4333-8F45-01F5CEDD4F50}"/>
    <cellStyle name="Moneda 5 3 2 2 4 4 2 2" xfId="12021" xr:uid="{B56B44EC-E105-4E59-B902-43B99FA917A8}"/>
    <cellStyle name="Moneda 5 3 2 2 4 4 3" xfId="8709" xr:uid="{955A0851-8CB6-4152-BEDE-473AAA95BB5D}"/>
    <cellStyle name="Moneda 5 3 2 2 4 5" xfId="3741" xr:uid="{FA3D5372-1A87-4612-A034-7FA3E93DB5CB}"/>
    <cellStyle name="Moneda 5 3 2 2 4 5 2" xfId="10365" xr:uid="{613A5252-57AB-40D8-BEE1-7E0441F1FF8F}"/>
    <cellStyle name="Moneda 5 3 2 2 4 6" xfId="7053" xr:uid="{4951D762-B764-4B98-995F-B3657CE9E719}"/>
    <cellStyle name="Moneda 5 3 2 2 5" xfId="705" xr:uid="{54CD6E9B-AE03-486C-9D51-26E96BC944EA}"/>
    <cellStyle name="Moneda 5 3 2 2 5 2" xfId="2361" xr:uid="{F7D01AA2-0F46-4D0A-A3C1-167F122D594E}"/>
    <cellStyle name="Moneda 5 3 2 2 5 2 2" xfId="5673" xr:uid="{5054DA10-7B1A-4F4D-895E-D22AF8A1C176}"/>
    <cellStyle name="Moneda 5 3 2 2 5 2 2 2" xfId="12297" xr:uid="{575EC6BC-A5D2-4905-8814-AEE5E9E0A2B0}"/>
    <cellStyle name="Moneda 5 3 2 2 5 2 3" xfId="8985" xr:uid="{6CA171BD-B750-44ED-8750-B0C17FC4BB1F}"/>
    <cellStyle name="Moneda 5 3 2 2 5 3" xfId="4017" xr:uid="{ADA69B76-738F-497F-B38B-4AADE2923E1B}"/>
    <cellStyle name="Moneda 5 3 2 2 5 3 2" xfId="10641" xr:uid="{08702BFB-2B49-4A79-AC1F-C9D40F7C59E0}"/>
    <cellStyle name="Moneda 5 3 2 2 5 4" xfId="7329" xr:uid="{E485CE17-C5FA-4E24-AB49-7BF300A3DE07}"/>
    <cellStyle name="Moneda 5 3 2 2 6" xfId="1257" xr:uid="{D0133A7B-5D32-48B5-83B3-70CCCBA0E9B5}"/>
    <cellStyle name="Moneda 5 3 2 2 6 2" xfId="2913" xr:uid="{6F79DF07-1E88-421E-95AE-A289F7091B76}"/>
    <cellStyle name="Moneda 5 3 2 2 6 2 2" xfId="6225" xr:uid="{AAE0865D-E537-4FC4-86E6-3E4344877DDE}"/>
    <cellStyle name="Moneda 5 3 2 2 6 2 2 2" xfId="12849" xr:uid="{4424C0C7-4AA8-4DB0-9AF0-2CCBED9DDAF5}"/>
    <cellStyle name="Moneda 5 3 2 2 6 2 3" xfId="9537" xr:uid="{DB0FAEAC-A572-4C73-BA40-3B6BFAEC1ED2}"/>
    <cellStyle name="Moneda 5 3 2 2 6 3" xfId="4569" xr:uid="{42BB090A-029D-4A95-9B18-0B74AAC81E81}"/>
    <cellStyle name="Moneda 5 3 2 2 6 3 2" xfId="11193" xr:uid="{99C7FC56-BAAA-48C8-95E7-DCB98A5FFA56}"/>
    <cellStyle name="Moneda 5 3 2 2 6 4" xfId="7881" xr:uid="{E3487774-F6D2-44AD-ABC5-56BAB92AC466}"/>
    <cellStyle name="Moneda 5 3 2 2 7" xfId="1809" xr:uid="{2B24AF3C-9BF8-4CD4-AC5C-642BA42072CD}"/>
    <cellStyle name="Moneda 5 3 2 2 7 2" xfId="5121" xr:uid="{B441D575-CB0B-4CF6-8CCF-100039DF733C}"/>
    <cellStyle name="Moneda 5 3 2 2 7 2 2" xfId="11745" xr:uid="{BEE14AF1-621C-4F1B-9C4A-F8455673963C}"/>
    <cellStyle name="Moneda 5 3 2 2 7 3" xfId="8433" xr:uid="{F9ABEFDC-B24B-4BD0-89F7-45F5540BF226}"/>
    <cellStyle name="Moneda 5 3 2 2 8" xfId="3465" xr:uid="{E1530402-D547-4AAB-9D5B-6A209E2C95A4}"/>
    <cellStyle name="Moneda 5 3 2 2 8 2" xfId="10089" xr:uid="{727BE21D-4B61-49D9-AF36-DE9AA0ABAA01}"/>
    <cellStyle name="Moneda 5 3 2 2 9" xfId="6777" xr:uid="{4BAB23B9-B55F-4AD1-A36B-F4C6E3BABF9A}"/>
    <cellStyle name="Moneda 5 3 2 3" xfId="188" xr:uid="{A7EBF48C-F68D-42E6-95C7-698781EEE697}"/>
    <cellStyle name="Moneda 5 3 2 3 2" xfId="326" xr:uid="{17DFE75C-ADA1-40A2-AA57-9BF104E86D1E}"/>
    <cellStyle name="Moneda 5 3 2 3 2 2" xfId="602" xr:uid="{3EAB606A-A815-4E64-84FB-35970F7C19D8}"/>
    <cellStyle name="Moneda 5 3 2 3 2 2 2" xfId="1154" xr:uid="{71A9EF5E-9914-455F-B4BA-ADC2D1072810}"/>
    <cellStyle name="Moneda 5 3 2 3 2 2 2 2" xfId="2810" xr:uid="{60960D8D-B740-4CAB-B977-6263D0555511}"/>
    <cellStyle name="Moneda 5 3 2 3 2 2 2 2 2" xfId="6122" xr:uid="{AE6AD535-F6C0-4376-9F40-404FD8D15CF4}"/>
    <cellStyle name="Moneda 5 3 2 3 2 2 2 2 2 2" xfId="12746" xr:uid="{80FF0FBA-ABD0-46E9-A649-6ED34264D7CF}"/>
    <cellStyle name="Moneda 5 3 2 3 2 2 2 2 3" xfId="9434" xr:uid="{82027928-C83C-409C-BACB-14F534A97133}"/>
    <cellStyle name="Moneda 5 3 2 3 2 2 2 3" xfId="4466" xr:uid="{2DC0325E-3BA8-4ED5-A0D6-89F2C68B14A5}"/>
    <cellStyle name="Moneda 5 3 2 3 2 2 2 3 2" xfId="11090" xr:uid="{1E55C3DF-CC18-4492-B1DB-9B6FAA8EAE6F}"/>
    <cellStyle name="Moneda 5 3 2 3 2 2 2 4" xfId="7778" xr:uid="{DDC9BE18-E341-4330-8865-D78B577DD88D}"/>
    <cellStyle name="Moneda 5 3 2 3 2 2 3" xfId="1706" xr:uid="{D98F8917-AEE1-4CE1-BEF0-86DABBB3AE56}"/>
    <cellStyle name="Moneda 5 3 2 3 2 2 3 2" xfId="3362" xr:uid="{97052291-815E-4649-BBFC-0AF0095BDE46}"/>
    <cellStyle name="Moneda 5 3 2 3 2 2 3 2 2" xfId="6674" xr:uid="{7A811454-41F3-4D41-8C12-AEB11AD924DF}"/>
    <cellStyle name="Moneda 5 3 2 3 2 2 3 2 2 2" xfId="13298" xr:uid="{374B9492-689E-4CD4-9BC4-2412F4CC5D88}"/>
    <cellStyle name="Moneda 5 3 2 3 2 2 3 2 3" xfId="9986" xr:uid="{85F6F4F9-4E7E-4F06-9FB6-54D41DFDBAA3}"/>
    <cellStyle name="Moneda 5 3 2 3 2 2 3 3" xfId="5018" xr:uid="{D719EC7A-A25F-47DA-B6F8-E09F10FAFA2A}"/>
    <cellStyle name="Moneda 5 3 2 3 2 2 3 3 2" xfId="11642" xr:uid="{76D5CA0A-E076-4852-B331-EB527CCD50B3}"/>
    <cellStyle name="Moneda 5 3 2 3 2 2 3 4" xfId="8330" xr:uid="{CB99F6F3-AAF1-4F81-AA3B-450236296B8C}"/>
    <cellStyle name="Moneda 5 3 2 3 2 2 4" xfId="2258" xr:uid="{1AAA0F5C-0869-4B7E-9706-4F3939861D63}"/>
    <cellStyle name="Moneda 5 3 2 3 2 2 4 2" xfId="5570" xr:uid="{F540C014-B934-4FBE-8AE9-84017AB17F4B}"/>
    <cellStyle name="Moneda 5 3 2 3 2 2 4 2 2" xfId="12194" xr:uid="{8665F587-E269-4255-BB82-0758733D599E}"/>
    <cellStyle name="Moneda 5 3 2 3 2 2 4 3" xfId="8882" xr:uid="{E74A4220-762D-4E10-B448-E1B8E3BBB4CE}"/>
    <cellStyle name="Moneda 5 3 2 3 2 2 5" xfId="3914" xr:uid="{FFA8388C-D781-4AAD-B6CC-D6369492A3F5}"/>
    <cellStyle name="Moneda 5 3 2 3 2 2 5 2" xfId="10538" xr:uid="{FB42A0BD-05C5-45E3-90C3-E2097E4587B0}"/>
    <cellStyle name="Moneda 5 3 2 3 2 2 6" xfId="7226" xr:uid="{2B8D7C1E-476D-402D-83C7-E61BA73DDDB4}"/>
    <cellStyle name="Moneda 5 3 2 3 2 3" xfId="878" xr:uid="{A2A50F34-5542-4D7C-AC20-210E4FBDD7A3}"/>
    <cellStyle name="Moneda 5 3 2 3 2 3 2" xfId="2534" xr:uid="{0BDAE4A0-7D3C-457F-B66F-52750F422CC1}"/>
    <cellStyle name="Moneda 5 3 2 3 2 3 2 2" xfId="5846" xr:uid="{D4DEDDD7-6BA3-4D9C-8FFF-4C1CD5A65C41}"/>
    <cellStyle name="Moneda 5 3 2 3 2 3 2 2 2" xfId="12470" xr:uid="{E28F716A-8B56-4471-A1E5-72499536006F}"/>
    <cellStyle name="Moneda 5 3 2 3 2 3 2 3" xfId="9158" xr:uid="{D471E618-410A-4703-AC19-2DCC348A7985}"/>
    <cellStyle name="Moneda 5 3 2 3 2 3 3" xfId="4190" xr:uid="{289F4855-BAC0-4E86-8F46-2631C3DFB13B}"/>
    <cellStyle name="Moneda 5 3 2 3 2 3 3 2" xfId="10814" xr:uid="{839E0689-675C-4C4E-B7A6-741174227E21}"/>
    <cellStyle name="Moneda 5 3 2 3 2 3 4" xfId="7502" xr:uid="{2894B065-A976-40FE-90C8-8659E0FC3854}"/>
    <cellStyle name="Moneda 5 3 2 3 2 4" xfId="1430" xr:uid="{9A1603E4-AF93-4184-AE2C-2BD91A4958C3}"/>
    <cellStyle name="Moneda 5 3 2 3 2 4 2" xfId="3086" xr:uid="{54CCE189-CBAD-4547-99F5-B70EF47AE033}"/>
    <cellStyle name="Moneda 5 3 2 3 2 4 2 2" xfId="6398" xr:uid="{B8A19988-CD02-4939-8E1F-8C6179ED9DED}"/>
    <cellStyle name="Moneda 5 3 2 3 2 4 2 2 2" xfId="13022" xr:uid="{8B34ECDB-AB9C-45E1-A9AB-C027E2041C91}"/>
    <cellStyle name="Moneda 5 3 2 3 2 4 2 3" xfId="9710" xr:uid="{8FD096E9-F674-46E5-81D2-3BA4C130603C}"/>
    <cellStyle name="Moneda 5 3 2 3 2 4 3" xfId="4742" xr:uid="{70945449-E6D4-4D14-9244-8767929125DB}"/>
    <cellStyle name="Moneda 5 3 2 3 2 4 3 2" xfId="11366" xr:uid="{56E1521B-F577-443E-A727-871E18E848E4}"/>
    <cellStyle name="Moneda 5 3 2 3 2 4 4" xfId="8054" xr:uid="{B178265C-F6C3-4BD8-AA4A-18A601D60DB7}"/>
    <cellStyle name="Moneda 5 3 2 3 2 5" xfId="1982" xr:uid="{248D2682-0599-472C-A895-A4E63FBCA04E}"/>
    <cellStyle name="Moneda 5 3 2 3 2 5 2" xfId="5294" xr:uid="{4D36200D-44CF-4FF7-9B68-A87475B3A097}"/>
    <cellStyle name="Moneda 5 3 2 3 2 5 2 2" xfId="11918" xr:uid="{F377CBA9-D41A-4469-8D60-336958339972}"/>
    <cellStyle name="Moneda 5 3 2 3 2 5 3" xfId="8606" xr:uid="{6842CCB3-458B-4E0A-94B6-B8D5DB979DBD}"/>
    <cellStyle name="Moneda 5 3 2 3 2 6" xfId="3638" xr:uid="{E81A15DE-A7E3-4758-8C80-B17C78476E67}"/>
    <cellStyle name="Moneda 5 3 2 3 2 6 2" xfId="10262" xr:uid="{6B3F4E39-6A3C-4ECC-8738-938F8D2B4669}"/>
    <cellStyle name="Moneda 5 3 2 3 2 7" xfId="6950" xr:uid="{FCB3F01E-CD8F-45B1-911C-CEDD9AD7092C}"/>
    <cellStyle name="Moneda 5 3 2 3 3" xfId="464" xr:uid="{29A95AD9-F102-4544-AD7A-DE063C14E738}"/>
    <cellStyle name="Moneda 5 3 2 3 3 2" xfId="1016" xr:uid="{0846042A-0B1A-4826-B7BE-F0B5026E4038}"/>
    <cellStyle name="Moneda 5 3 2 3 3 2 2" xfId="2672" xr:uid="{B1B92DF2-3EE9-44AF-9CB9-BA80C08CA395}"/>
    <cellStyle name="Moneda 5 3 2 3 3 2 2 2" xfId="5984" xr:uid="{781674F0-593E-4BD6-9430-7D579C47A5B4}"/>
    <cellStyle name="Moneda 5 3 2 3 3 2 2 2 2" xfId="12608" xr:uid="{9491FEC4-1917-4F9E-ADA0-3FC0D5F9E26C}"/>
    <cellStyle name="Moneda 5 3 2 3 3 2 2 3" xfId="9296" xr:uid="{0869335E-478D-44D4-9F76-0DEBC7EDB186}"/>
    <cellStyle name="Moneda 5 3 2 3 3 2 3" xfId="4328" xr:uid="{336D92A1-80DC-4636-BBF1-C9BFFE127DB0}"/>
    <cellStyle name="Moneda 5 3 2 3 3 2 3 2" xfId="10952" xr:uid="{B935EFD3-D56A-468F-B3ED-8339C91249C1}"/>
    <cellStyle name="Moneda 5 3 2 3 3 2 4" xfId="7640" xr:uid="{326D530D-2EF2-405D-B198-29CF7ABF3359}"/>
    <cellStyle name="Moneda 5 3 2 3 3 3" xfId="1568" xr:uid="{84E4AB50-534E-4521-BA24-175B7FB1EDA4}"/>
    <cellStyle name="Moneda 5 3 2 3 3 3 2" xfId="3224" xr:uid="{97BC7547-651C-42EC-94AF-B60EB62B4ADA}"/>
    <cellStyle name="Moneda 5 3 2 3 3 3 2 2" xfId="6536" xr:uid="{9DD13DD4-EC60-4A08-9DA9-CB3368ED07A6}"/>
    <cellStyle name="Moneda 5 3 2 3 3 3 2 2 2" xfId="13160" xr:uid="{151342C7-C758-49F5-9FF8-1B46E3F58CEF}"/>
    <cellStyle name="Moneda 5 3 2 3 3 3 2 3" xfId="9848" xr:uid="{4439484A-765C-4C3C-B8F1-704F11FD9C84}"/>
    <cellStyle name="Moneda 5 3 2 3 3 3 3" xfId="4880" xr:uid="{E41D3A8C-B25E-4FC3-BA63-294B2F61880D}"/>
    <cellStyle name="Moneda 5 3 2 3 3 3 3 2" xfId="11504" xr:uid="{48EF2886-A5A7-4A33-AC31-1A23A35CF399}"/>
    <cellStyle name="Moneda 5 3 2 3 3 3 4" xfId="8192" xr:uid="{3142EDFC-A1B9-46E2-91F3-6418735E89CA}"/>
    <cellStyle name="Moneda 5 3 2 3 3 4" xfId="2120" xr:uid="{7947FB55-0E00-4281-B0E4-77B2BCEE47D0}"/>
    <cellStyle name="Moneda 5 3 2 3 3 4 2" xfId="5432" xr:uid="{951DCBE9-B886-4D58-8022-F599CBD8FB52}"/>
    <cellStyle name="Moneda 5 3 2 3 3 4 2 2" xfId="12056" xr:uid="{ABF388AD-6A1F-4F7F-906B-94A821869043}"/>
    <cellStyle name="Moneda 5 3 2 3 3 4 3" xfId="8744" xr:uid="{22D23AC5-E4A5-4FAE-B1F0-ABC388786DA6}"/>
    <cellStyle name="Moneda 5 3 2 3 3 5" xfId="3776" xr:uid="{99BC9C57-B359-48C8-9F90-B6F14BA42E75}"/>
    <cellStyle name="Moneda 5 3 2 3 3 5 2" xfId="10400" xr:uid="{50106646-4791-41FC-A6AF-A314046D0224}"/>
    <cellStyle name="Moneda 5 3 2 3 3 6" xfId="7088" xr:uid="{2CC4AA08-6CEA-46C5-9375-5475BBCDF543}"/>
    <cellStyle name="Moneda 5 3 2 3 4" xfId="740" xr:uid="{6FFD86A4-910F-4723-9DC4-9C0C5C4A3F8E}"/>
    <cellStyle name="Moneda 5 3 2 3 4 2" xfId="2396" xr:uid="{DD6E4CF6-352F-4F14-B05D-9E67F5B0B128}"/>
    <cellStyle name="Moneda 5 3 2 3 4 2 2" xfId="5708" xr:uid="{3C7ECC58-F882-4E6F-8555-0C341FCAAA31}"/>
    <cellStyle name="Moneda 5 3 2 3 4 2 2 2" xfId="12332" xr:uid="{ACE1746C-EABF-4D98-B17F-579F5AD7FE14}"/>
    <cellStyle name="Moneda 5 3 2 3 4 2 3" xfId="9020" xr:uid="{86B9F776-9FF0-4ADF-B582-037BF54423FB}"/>
    <cellStyle name="Moneda 5 3 2 3 4 3" xfId="4052" xr:uid="{381FDF15-44DE-463A-B197-563CF25547B6}"/>
    <cellStyle name="Moneda 5 3 2 3 4 3 2" xfId="10676" xr:uid="{21516FA8-B823-4659-94EB-D3234456A290}"/>
    <cellStyle name="Moneda 5 3 2 3 4 4" xfId="7364" xr:uid="{34C8F535-9D9F-4156-9AC4-87B3A3EEEA32}"/>
    <cellStyle name="Moneda 5 3 2 3 5" xfId="1292" xr:uid="{09FF1ADC-3761-43C1-998A-222333D87E17}"/>
    <cellStyle name="Moneda 5 3 2 3 5 2" xfId="2948" xr:uid="{B809E36B-B239-4EC3-A784-E1D94543604E}"/>
    <cellStyle name="Moneda 5 3 2 3 5 2 2" xfId="6260" xr:uid="{9D729E73-5386-4B14-8FBB-3D5026C5F8BD}"/>
    <cellStyle name="Moneda 5 3 2 3 5 2 2 2" xfId="12884" xr:uid="{C4A5D6B1-2F94-45E5-B477-BC9AB83E80B7}"/>
    <cellStyle name="Moneda 5 3 2 3 5 2 3" xfId="9572" xr:uid="{25CC5E1A-6C31-409B-BA51-3CEA1F4810D4}"/>
    <cellStyle name="Moneda 5 3 2 3 5 3" xfId="4604" xr:uid="{4A0F8974-4E24-41F5-A0B2-505523B24918}"/>
    <cellStyle name="Moneda 5 3 2 3 5 3 2" xfId="11228" xr:uid="{9E73957E-7A8E-436B-A274-2AFC727CCECD}"/>
    <cellStyle name="Moneda 5 3 2 3 5 4" xfId="7916" xr:uid="{7C38F1E9-5B0B-461F-ACDC-7E1FB6007908}"/>
    <cellStyle name="Moneda 5 3 2 3 6" xfId="1844" xr:uid="{1FA30F74-AB3A-416C-B4A1-AEEEE18849A7}"/>
    <cellStyle name="Moneda 5 3 2 3 6 2" xfId="5156" xr:uid="{7F5D9737-C84B-4067-AFC4-309B002E7B81}"/>
    <cellStyle name="Moneda 5 3 2 3 6 2 2" xfId="11780" xr:uid="{CE0B5E96-108B-453E-9CE5-7E116887DC16}"/>
    <cellStyle name="Moneda 5 3 2 3 6 3" xfId="8468" xr:uid="{234B3EE1-9926-4CFF-B4AF-7F3FAF3772AD}"/>
    <cellStyle name="Moneda 5 3 2 3 7" xfId="3500" xr:uid="{69EA0A8B-3646-4D75-8ACE-DF526A2DA6DF}"/>
    <cellStyle name="Moneda 5 3 2 3 7 2" xfId="10124" xr:uid="{D0234A3B-BEED-4D29-A450-159D900D8A57}"/>
    <cellStyle name="Moneda 5 3 2 3 8" xfId="6812" xr:uid="{418780CF-FC37-490F-9BC8-54ED825D1046}"/>
    <cellStyle name="Moneda 5 3 2 4" xfId="257" xr:uid="{4AD4C4B2-498D-4EB8-B219-C76F5E4582D9}"/>
    <cellStyle name="Moneda 5 3 2 4 2" xfId="533" xr:uid="{F4C13010-BACF-40AB-916D-1A6B07A627F1}"/>
    <cellStyle name="Moneda 5 3 2 4 2 2" xfId="1085" xr:uid="{6DE9B0B4-E710-4B8F-AC87-43F916B29676}"/>
    <cellStyle name="Moneda 5 3 2 4 2 2 2" xfId="2741" xr:uid="{C5EABA8C-82D9-4A2A-B0E1-92E5DABFDE5B}"/>
    <cellStyle name="Moneda 5 3 2 4 2 2 2 2" xfId="6053" xr:uid="{ED181071-F45E-4E13-B7C4-9A5DD97CAE95}"/>
    <cellStyle name="Moneda 5 3 2 4 2 2 2 2 2" xfId="12677" xr:uid="{27CE59EB-A4BF-4248-AF1A-1F31995BE9D9}"/>
    <cellStyle name="Moneda 5 3 2 4 2 2 2 3" xfId="9365" xr:uid="{D7D1C961-4846-4A3D-B28D-538AC25DEACB}"/>
    <cellStyle name="Moneda 5 3 2 4 2 2 3" xfId="4397" xr:uid="{DAFB430C-111E-4992-8660-B86C2EABDF2C}"/>
    <cellStyle name="Moneda 5 3 2 4 2 2 3 2" xfId="11021" xr:uid="{1637E72B-A1FF-422E-A204-E086794B54C5}"/>
    <cellStyle name="Moneda 5 3 2 4 2 2 4" xfId="7709" xr:uid="{94EF80D1-3F94-4236-98BC-C2EC9EC107DB}"/>
    <cellStyle name="Moneda 5 3 2 4 2 3" xfId="1637" xr:uid="{B398365A-F91D-4EDB-B945-847C35848B4C}"/>
    <cellStyle name="Moneda 5 3 2 4 2 3 2" xfId="3293" xr:uid="{373C5CFF-29B6-48C4-B519-597534E0B18E}"/>
    <cellStyle name="Moneda 5 3 2 4 2 3 2 2" xfId="6605" xr:uid="{20B5383D-BA40-46F7-8EC3-92603A784DAF}"/>
    <cellStyle name="Moneda 5 3 2 4 2 3 2 2 2" xfId="13229" xr:uid="{E426423D-8144-4A8C-A12A-B2252659EB19}"/>
    <cellStyle name="Moneda 5 3 2 4 2 3 2 3" xfId="9917" xr:uid="{60441334-1947-4026-B2B9-5D7D2AD15D5D}"/>
    <cellStyle name="Moneda 5 3 2 4 2 3 3" xfId="4949" xr:uid="{7466B583-2361-418C-B7C9-0DEC9E9A8040}"/>
    <cellStyle name="Moneda 5 3 2 4 2 3 3 2" xfId="11573" xr:uid="{B498D87D-A41A-4977-89E9-D5E5D422DB8A}"/>
    <cellStyle name="Moneda 5 3 2 4 2 3 4" xfId="8261" xr:uid="{EA5BA854-1B90-48DD-98C5-7EF80413DB17}"/>
    <cellStyle name="Moneda 5 3 2 4 2 4" xfId="2189" xr:uid="{20842588-BF9F-4338-802C-4C0D8785DB77}"/>
    <cellStyle name="Moneda 5 3 2 4 2 4 2" xfId="5501" xr:uid="{EAFAA892-CF4C-4993-9434-F32979777BBA}"/>
    <cellStyle name="Moneda 5 3 2 4 2 4 2 2" xfId="12125" xr:uid="{DE6EBA7B-21BE-4990-8907-17CD2DC18CFD}"/>
    <cellStyle name="Moneda 5 3 2 4 2 4 3" xfId="8813" xr:uid="{AA44953E-2489-497B-94C7-DE64190C6D3C}"/>
    <cellStyle name="Moneda 5 3 2 4 2 5" xfId="3845" xr:uid="{F1B99997-18EC-4CC2-A005-65BA70572199}"/>
    <cellStyle name="Moneda 5 3 2 4 2 5 2" xfId="10469" xr:uid="{10539145-DFBD-4B4C-88D5-0FD2A7BF16E2}"/>
    <cellStyle name="Moneda 5 3 2 4 2 6" xfId="7157" xr:uid="{33C0795B-CAE6-408B-8B59-DFC7B1AB5E94}"/>
    <cellStyle name="Moneda 5 3 2 4 3" xfId="809" xr:uid="{4E23C353-ECEC-4A1D-B45F-3ADB4E27370C}"/>
    <cellStyle name="Moneda 5 3 2 4 3 2" xfId="2465" xr:uid="{3F51CE3A-054F-4381-960C-263C10080621}"/>
    <cellStyle name="Moneda 5 3 2 4 3 2 2" xfId="5777" xr:uid="{83F50656-F652-4158-A8B9-1B2896D57D37}"/>
    <cellStyle name="Moneda 5 3 2 4 3 2 2 2" xfId="12401" xr:uid="{5A445571-FE7E-4277-A08B-7390A5634FD5}"/>
    <cellStyle name="Moneda 5 3 2 4 3 2 3" xfId="9089" xr:uid="{F7B34686-116D-4D07-A595-187BE03E9866}"/>
    <cellStyle name="Moneda 5 3 2 4 3 3" xfId="4121" xr:uid="{02C4BA23-0DC8-4586-A0C5-A745347615E6}"/>
    <cellStyle name="Moneda 5 3 2 4 3 3 2" xfId="10745" xr:uid="{3E030F48-5A42-4E21-A854-21157DCE2A26}"/>
    <cellStyle name="Moneda 5 3 2 4 3 4" xfId="7433" xr:uid="{1D6212DE-E511-430E-87D0-9E3210990CF6}"/>
    <cellStyle name="Moneda 5 3 2 4 4" xfId="1361" xr:uid="{F222278E-6242-4DCD-892B-51E40F08F7E5}"/>
    <cellStyle name="Moneda 5 3 2 4 4 2" xfId="3017" xr:uid="{EEA6235C-DF2D-487B-B8BA-B729D743FDF3}"/>
    <cellStyle name="Moneda 5 3 2 4 4 2 2" xfId="6329" xr:uid="{7CF32AA7-C3B3-4AF7-8EB4-EB17EF8D40AC}"/>
    <cellStyle name="Moneda 5 3 2 4 4 2 2 2" xfId="12953" xr:uid="{5AD55CB5-5D19-4003-9C55-81E3F1DADCD9}"/>
    <cellStyle name="Moneda 5 3 2 4 4 2 3" xfId="9641" xr:uid="{3D9DECD6-BAEF-48BE-BD63-544657FB384C}"/>
    <cellStyle name="Moneda 5 3 2 4 4 3" xfId="4673" xr:uid="{65AE15C3-7C87-4DF6-8789-CC62DAF4D8D9}"/>
    <cellStyle name="Moneda 5 3 2 4 4 3 2" xfId="11297" xr:uid="{24CAB87D-ABA3-4527-8038-69D8DC2856EC}"/>
    <cellStyle name="Moneda 5 3 2 4 4 4" xfId="7985" xr:uid="{6FE575F5-2397-4D6E-831A-3B0F33CFA895}"/>
    <cellStyle name="Moneda 5 3 2 4 5" xfId="1913" xr:uid="{391AD684-7429-48CB-8683-00EEC1F83549}"/>
    <cellStyle name="Moneda 5 3 2 4 5 2" xfId="5225" xr:uid="{FFEC9200-6806-4CEF-A6B4-EE2DA1C573D6}"/>
    <cellStyle name="Moneda 5 3 2 4 5 2 2" xfId="11849" xr:uid="{66F934F8-4FBC-46E5-B100-14AFC36F8C28}"/>
    <cellStyle name="Moneda 5 3 2 4 5 3" xfId="8537" xr:uid="{473825F3-D90A-4B63-B7FB-D6ED7B7ED53D}"/>
    <cellStyle name="Moneda 5 3 2 4 6" xfId="3569" xr:uid="{54C989C2-9A17-4B08-8F9D-7BCD3F75A10D}"/>
    <cellStyle name="Moneda 5 3 2 4 6 2" xfId="10193" xr:uid="{B90E10CA-B594-4DE8-93E8-EB7EAE174A62}"/>
    <cellStyle name="Moneda 5 3 2 4 7" xfId="6881" xr:uid="{2E44605D-EA91-41B5-87F6-FBF5F7B0D10B}"/>
    <cellStyle name="Moneda 5 3 2 5" xfId="395" xr:uid="{F33564F4-EFCD-4B9B-BFEB-AEFDEC26B936}"/>
    <cellStyle name="Moneda 5 3 2 5 2" xfId="947" xr:uid="{F239E9C0-FABA-47A7-BCF0-1F7908A26349}"/>
    <cellStyle name="Moneda 5 3 2 5 2 2" xfId="2603" xr:uid="{0F79C18F-81C9-4C4C-A582-D713F9FF45F5}"/>
    <cellStyle name="Moneda 5 3 2 5 2 2 2" xfId="5915" xr:uid="{EA5E6EAA-7391-45D8-A48F-6014EFA2D393}"/>
    <cellStyle name="Moneda 5 3 2 5 2 2 2 2" xfId="12539" xr:uid="{0EC431E8-B6EC-4E5A-AD3F-0323491AF203}"/>
    <cellStyle name="Moneda 5 3 2 5 2 2 3" xfId="9227" xr:uid="{562B43BB-FD77-47BF-B74D-0131A9F374DD}"/>
    <cellStyle name="Moneda 5 3 2 5 2 3" xfId="4259" xr:uid="{FC3D6C3A-497E-4D42-B494-D1904F3FEC87}"/>
    <cellStyle name="Moneda 5 3 2 5 2 3 2" xfId="10883" xr:uid="{DC60B6A2-938E-47DB-A9E9-3B33D6F9808E}"/>
    <cellStyle name="Moneda 5 3 2 5 2 4" xfId="7571" xr:uid="{4C8DE807-83E5-4822-AB51-CADFB61B1860}"/>
    <cellStyle name="Moneda 5 3 2 5 3" xfId="1499" xr:uid="{AE856E46-D5C2-4AC5-9A4B-3A9539625E37}"/>
    <cellStyle name="Moneda 5 3 2 5 3 2" xfId="3155" xr:uid="{92D380C8-1491-4AD2-90A3-FA6829613902}"/>
    <cellStyle name="Moneda 5 3 2 5 3 2 2" xfId="6467" xr:uid="{BEA75A4C-B942-4754-B6F0-442EC3971AAA}"/>
    <cellStyle name="Moneda 5 3 2 5 3 2 2 2" xfId="13091" xr:uid="{F18EBDB6-E501-4232-B68D-41D957DC0E26}"/>
    <cellStyle name="Moneda 5 3 2 5 3 2 3" xfId="9779" xr:uid="{8A63EB2A-2792-4456-A004-271470DB9C1A}"/>
    <cellStyle name="Moneda 5 3 2 5 3 3" xfId="4811" xr:uid="{45F88B76-86CE-4B03-A0EB-0763F27235B0}"/>
    <cellStyle name="Moneda 5 3 2 5 3 3 2" xfId="11435" xr:uid="{049FFA81-C959-400B-8F22-F428DABD8266}"/>
    <cellStyle name="Moneda 5 3 2 5 3 4" xfId="8123" xr:uid="{93E5FEC3-F03E-4B2E-A2E7-0386975C7EEE}"/>
    <cellStyle name="Moneda 5 3 2 5 4" xfId="2051" xr:uid="{E79CFE1F-5ED8-4BC2-8503-BA6CFBB175F0}"/>
    <cellStyle name="Moneda 5 3 2 5 4 2" xfId="5363" xr:uid="{5B44227B-59F3-49F9-949B-E2DCDD234E08}"/>
    <cellStyle name="Moneda 5 3 2 5 4 2 2" xfId="11987" xr:uid="{BF51C052-F27A-4E2F-9149-85DE98581391}"/>
    <cellStyle name="Moneda 5 3 2 5 4 3" xfId="8675" xr:uid="{122E5AE1-CB72-49E7-AC01-3F78992245B6}"/>
    <cellStyle name="Moneda 5 3 2 5 5" xfId="3707" xr:uid="{7BDE0C86-4A7F-4EE4-A01F-F4BD7705520A}"/>
    <cellStyle name="Moneda 5 3 2 5 5 2" xfId="10331" xr:uid="{844404EA-A8D2-4E6E-9E63-A7598884F804}"/>
    <cellStyle name="Moneda 5 3 2 5 6" xfId="7019" xr:uid="{AA8E2ABF-9EF3-4E23-BD07-63819481FBC1}"/>
    <cellStyle name="Moneda 5 3 2 6" xfId="671" xr:uid="{4B9E9FD3-448E-42BB-B8D5-0BE81EA89176}"/>
    <cellStyle name="Moneda 5 3 2 6 2" xfId="2327" xr:uid="{862917AF-6F1D-483D-99DE-7D09A9B3DCC1}"/>
    <cellStyle name="Moneda 5 3 2 6 2 2" xfId="5639" xr:uid="{A1A8540A-B2D1-4AD8-BEB7-C6B82475CD9A}"/>
    <cellStyle name="Moneda 5 3 2 6 2 2 2" xfId="12263" xr:uid="{2B8F6182-0455-44E4-A6D2-FE6CB89BBCBD}"/>
    <cellStyle name="Moneda 5 3 2 6 2 3" xfId="8951" xr:uid="{F11F8887-1E94-4B97-8D99-5BE4B59C247D}"/>
    <cellStyle name="Moneda 5 3 2 6 3" xfId="3983" xr:uid="{F9929BCD-6F85-4427-8A9C-E106421B2F90}"/>
    <cellStyle name="Moneda 5 3 2 6 3 2" xfId="10607" xr:uid="{4D149D9D-542F-48B6-A34A-A6585282886D}"/>
    <cellStyle name="Moneda 5 3 2 6 4" xfId="7295" xr:uid="{4C2B75CF-D235-462B-A67A-DD2080814F22}"/>
    <cellStyle name="Moneda 5 3 2 7" xfId="1223" xr:uid="{2D0B77CF-E78B-470C-A09F-444A00A84694}"/>
    <cellStyle name="Moneda 5 3 2 7 2" xfId="2879" xr:uid="{B2D48739-883A-4847-BDCB-EB4C04DD4B9E}"/>
    <cellStyle name="Moneda 5 3 2 7 2 2" xfId="6191" xr:uid="{82E1B07B-D41A-4878-90A4-0BC961C162E8}"/>
    <cellStyle name="Moneda 5 3 2 7 2 2 2" xfId="12815" xr:uid="{33779184-CE0D-4B9F-93EE-8540E0B39758}"/>
    <cellStyle name="Moneda 5 3 2 7 2 3" xfId="9503" xr:uid="{F25834A6-4F20-4BA3-808E-C11965B06370}"/>
    <cellStyle name="Moneda 5 3 2 7 3" xfId="4535" xr:uid="{8BE61A02-27CF-436C-AA9B-EB37665D9F62}"/>
    <cellStyle name="Moneda 5 3 2 7 3 2" xfId="11159" xr:uid="{40B2B1D6-7DDB-46B8-BF4B-B3AADDC9BD7C}"/>
    <cellStyle name="Moneda 5 3 2 7 4" xfId="7847" xr:uid="{349B484C-81F7-483B-BDA5-D5CD40B7F6A6}"/>
    <cellStyle name="Moneda 5 3 2 8" xfId="1775" xr:uid="{1BACE3D0-C9EC-4D9F-8309-47E6DCA43A6A}"/>
    <cellStyle name="Moneda 5 3 2 8 2" xfId="5087" xr:uid="{28BED397-9D04-450B-846A-59396032960C}"/>
    <cellStyle name="Moneda 5 3 2 8 2 2" xfId="11711" xr:uid="{185F8E9F-69CE-4047-8369-84CAAACE9973}"/>
    <cellStyle name="Moneda 5 3 2 8 3" xfId="8399" xr:uid="{295D686A-5D46-4C26-8084-397B6E283444}"/>
    <cellStyle name="Moneda 5 3 2 9" xfId="3431" xr:uid="{8CCA8759-EC05-48E0-BFB8-7571CB9BC0FB}"/>
    <cellStyle name="Moneda 5 3 2 9 2" xfId="10055" xr:uid="{8D6B8AC7-6259-4DD5-97BE-F86A904138F1}"/>
    <cellStyle name="Moneda 5 3 3" xfId="137" xr:uid="{7E305EC7-6C71-4F14-B8B7-6001454393F0}"/>
    <cellStyle name="Moneda 5 3 3 2" xfId="206" xr:uid="{DB8357B1-99E1-4184-AAC5-F06431715296}"/>
    <cellStyle name="Moneda 5 3 3 2 2" xfId="344" xr:uid="{7C251A38-12F4-4B76-A587-22B50B37944D}"/>
    <cellStyle name="Moneda 5 3 3 2 2 2" xfId="620" xr:uid="{84F71FE5-13E4-4F1C-833A-B5D85110A7DF}"/>
    <cellStyle name="Moneda 5 3 3 2 2 2 2" xfId="1172" xr:uid="{BD84F5A3-4354-48BB-810D-5AEAA6DA67C0}"/>
    <cellStyle name="Moneda 5 3 3 2 2 2 2 2" xfId="2828" xr:uid="{29F11463-CF1C-4736-997D-F53684361B39}"/>
    <cellStyle name="Moneda 5 3 3 2 2 2 2 2 2" xfId="6140" xr:uid="{05CAE724-E356-430A-92F0-EDED6EEDF9B5}"/>
    <cellStyle name="Moneda 5 3 3 2 2 2 2 2 2 2" xfId="12764" xr:uid="{129CF4F5-47DA-4257-9742-8E08BC409BA0}"/>
    <cellStyle name="Moneda 5 3 3 2 2 2 2 2 3" xfId="9452" xr:uid="{1FC0150E-16D9-4FB1-8CDB-EBE578F0C9FC}"/>
    <cellStyle name="Moneda 5 3 3 2 2 2 2 3" xfId="4484" xr:uid="{BBBD8E3F-DAAF-4A36-A415-CC2EBC417810}"/>
    <cellStyle name="Moneda 5 3 3 2 2 2 2 3 2" xfId="11108" xr:uid="{BFFC14B4-3D98-456D-8444-F20D9874F226}"/>
    <cellStyle name="Moneda 5 3 3 2 2 2 2 4" xfId="7796" xr:uid="{D4DABEDE-021E-40AA-835E-92D23B1FF1DF}"/>
    <cellStyle name="Moneda 5 3 3 2 2 2 3" xfId="1724" xr:uid="{DB37CD72-1F30-495F-93B1-4DBD52D9C9ED}"/>
    <cellStyle name="Moneda 5 3 3 2 2 2 3 2" xfId="3380" xr:uid="{1DBBF180-6579-41B3-868C-822D4307532A}"/>
    <cellStyle name="Moneda 5 3 3 2 2 2 3 2 2" xfId="6692" xr:uid="{A91487A4-CB42-42EA-8B93-E331868750A5}"/>
    <cellStyle name="Moneda 5 3 3 2 2 2 3 2 2 2" xfId="13316" xr:uid="{FAF22B08-B6C2-4FED-972B-9FC9917C1248}"/>
    <cellStyle name="Moneda 5 3 3 2 2 2 3 2 3" xfId="10004" xr:uid="{0E019830-6B62-4571-B1C1-CB5ABE219F57}"/>
    <cellStyle name="Moneda 5 3 3 2 2 2 3 3" xfId="5036" xr:uid="{3032B1E0-1102-4A49-B2E1-B9DC06001DD9}"/>
    <cellStyle name="Moneda 5 3 3 2 2 2 3 3 2" xfId="11660" xr:uid="{84E317C9-05EB-49CE-989B-0543C529BA33}"/>
    <cellStyle name="Moneda 5 3 3 2 2 2 3 4" xfId="8348" xr:uid="{7D50B2D9-E264-41D0-95A4-0C84D46B15A6}"/>
    <cellStyle name="Moneda 5 3 3 2 2 2 4" xfId="2276" xr:uid="{CE0E7AA5-4B01-4816-854F-B7A321B97F7F}"/>
    <cellStyle name="Moneda 5 3 3 2 2 2 4 2" xfId="5588" xr:uid="{846ECB9B-E62D-41E9-80A5-3EAF996CBE1E}"/>
    <cellStyle name="Moneda 5 3 3 2 2 2 4 2 2" xfId="12212" xr:uid="{4C907440-D7D3-4BBC-8760-0582CF6C97B1}"/>
    <cellStyle name="Moneda 5 3 3 2 2 2 4 3" xfId="8900" xr:uid="{BBE357D3-EBBE-4217-80E6-557478B1351B}"/>
    <cellStyle name="Moneda 5 3 3 2 2 2 5" xfId="3932" xr:uid="{FDB707F7-6EDD-491A-967C-1C606F8AC4AD}"/>
    <cellStyle name="Moneda 5 3 3 2 2 2 5 2" xfId="10556" xr:uid="{26E42E54-FC48-4549-A34F-18941B4F2B25}"/>
    <cellStyle name="Moneda 5 3 3 2 2 2 6" xfId="7244" xr:uid="{AD9E88EE-91FD-4232-B571-B92F52AEFF65}"/>
    <cellStyle name="Moneda 5 3 3 2 2 3" xfId="896" xr:uid="{68FF587A-C2E9-467A-91A8-595856AC8083}"/>
    <cellStyle name="Moneda 5 3 3 2 2 3 2" xfId="2552" xr:uid="{0269AD49-8B59-46DF-ADA2-446E6A2952C8}"/>
    <cellStyle name="Moneda 5 3 3 2 2 3 2 2" xfId="5864" xr:uid="{F0F711D7-3466-4CED-9138-9D48184FCDB2}"/>
    <cellStyle name="Moneda 5 3 3 2 2 3 2 2 2" xfId="12488" xr:uid="{D49F25D3-C434-466E-9B82-3355F029E694}"/>
    <cellStyle name="Moneda 5 3 3 2 2 3 2 3" xfId="9176" xr:uid="{EA38005C-F32A-4E29-833E-077BF4325E0C}"/>
    <cellStyle name="Moneda 5 3 3 2 2 3 3" xfId="4208" xr:uid="{EF04E129-0EB5-45C1-A911-B79308015D02}"/>
    <cellStyle name="Moneda 5 3 3 2 2 3 3 2" xfId="10832" xr:uid="{2C2EFF17-7A3E-460A-B302-AD669DE28524}"/>
    <cellStyle name="Moneda 5 3 3 2 2 3 4" xfId="7520" xr:uid="{CB4F172A-5995-4046-8C5E-9D76289FBE38}"/>
    <cellStyle name="Moneda 5 3 3 2 2 4" xfId="1448" xr:uid="{B313D979-D1D5-40F7-99B8-67C8E36BBE4A}"/>
    <cellStyle name="Moneda 5 3 3 2 2 4 2" xfId="3104" xr:uid="{462D012A-86F2-492D-99A7-4E49AD697AD4}"/>
    <cellStyle name="Moneda 5 3 3 2 2 4 2 2" xfId="6416" xr:uid="{19E4C856-09D1-42DA-AD2B-0D741C85F921}"/>
    <cellStyle name="Moneda 5 3 3 2 2 4 2 2 2" xfId="13040" xr:uid="{C99C57E1-46CF-4197-B1BA-BB6AD6E6879A}"/>
    <cellStyle name="Moneda 5 3 3 2 2 4 2 3" xfId="9728" xr:uid="{565EE631-AC72-4AD9-9A9D-1C4229972D1E}"/>
    <cellStyle name="Moneda 5 3 3 2 2 4 3" xfId="4760" xr:uid="{03FFD776-86D9-4C8C-B1B6-B5F658FD90C4}"/>
    <cellStyle name="Moneda 5 3 3 2 2 4 3 2" xfId="11384" xr:uid="{4B80D56C-8D19-4711-A94D-BA91F7155680}"/>
    <cellStyle name="Moneda 5 3 3 2 2 4 4" xfId="8072" xr:uid="{938B9B00-2C7E-4B1D-86AB-BB85DA9FD659}"/>
    <cellStyle name="Moneda 5 3 3 2 2 5" xfId="2000" xr:uid="{2513385E-E09F-43BD-9013-13B39E0F575B}"/>
    <cellStyle name="Moneda 5 3 3 2 2 5 2" xfId="5312" xr:uid="{3062DD6E-B0B0-45C9-8D09-1E1A7569DC9B}"/>
    <cellStyle name="Moneda 5 3 3 2 2 5 2 2" xfId="11936" xr:uid="{39D19DE0-6667-4789-9C54-92E7386C3F7C}"/>
    <cellStyle name="Moneda 5 3 3 2 2 5 3" xfId="8624" xr:uid="{048DAE8E-58E7-40F7-AB52-AE9DCF0BF537}"/>
    <cellStyle name="Moneda 5 3 3 2 2 6" xfId="3656" xr:uid="{029B3628-85D7-4AB0-B91F-9370F5EC05C3}"/>
    <cellStyle name="Moneda 5 3 3 2 2 6 2" xfId="10280" xr:uid="{0FDA189E-13C1-45D4-9349-F387AE15DFC7}"/>
    <cellStyle name="Moneda 5 3 3 2 2 7" xfId="6968" xr:uid="{377BDD07-D626-4DB5-B01F-2ACB55D33215}"/>
    <cellStyle name="Moneda 5 3 3 2 3" xfId="482" xr:uid="{099B09F1-5F21-4EE0-80BF-78247BF43A0D}"/>
    <cellStyle name="Moneda 5 3 3 2 3 2" xfId="1034" xr:uid="{A78227C6-3767-42A6-9B8B-875F123C04EA}"/>
    <cellStyle name="Moneda 5 3 3 2 3 2 2" xfId="2690" xr:uid="{6A95C193-D8B2-4B18-9F30-98F375471B70}"/>
    <cellStyle name="Moneda 5 3 3 2 3 2 2 2" xfId="6002" xr:uid="{8F6C66F1-E09E-44C8-939F-396822520E98}"/>
    <cellStyle name="Moneda 5 3 3 2 3 2 2 2 2" xfId="12626" xr:uid="{A983FE02-1135-4109-A9A8-714D27160101}"/>
    <cellStyle name="Moneda 5 3 3 2 3 2 2 3" xfId="9314" xr:uid="{82AD5F5E-AD87-489D-B3D4-E38829488ADB}"/>
    <cellStyle name="Moneda 5 3 3 2 3 2 3" xfId="4346" xr:uid="{8E2F2206-2EAF-4503-821F-A116A817DCC5}"/>
    <cellStyle name="Moneda 5 3 3 2 3 2 3 2" xfId="10970" xr:uid="{0EB709AF-E033-4E0D-85E5-B256EF158B9F}"/>
    <cellStyle name="Moneda 5 3 3 2 3 2 4" xfId="7658" xr:uid="{01BA9E2E-6D69-415A-A2E2-9D5EBF99108A}"/>
    <cellStyle name="Moneda 5 3 3 2 3 3" xfId="1586" xr:uid="{5A509311-307E-4310-A05C-A840C1A8472B}"/>
    <cellStyle name="Moneda 5 3 3 2 3 3 2" xfId="3242" xr:uid="{7C5C82C9-0B3F-465C-B953-C01F5FA17E92}"/>
    <cellStyle name="Moneda 5 3 3 2 3 3 2 2" xfId="6554" xr:uid="{44021AD5-FBBA-48E6-876B-C75480321371}"/>
    <cellStyle name="Moneda 5 3 3 2 3 3 2 2 2" xfId="13178" xr:uid="{41D00C6B-40B1-45F4-BA4A-3FFC91B2BB2E}"/>
    <cellStyle name="Moneda 5 3 3 2 3 3 2 3" xfId="9866" xr:uid="{AE1C72EE-2599-4BAF-B1B6-1B5F94535674}"/>
    <cellStyle name="Moneda 5 3 3 2 3 3 3" xfId="4898" xr:uid="{ABF2F4CB-276D-4ECB-88FC-F1063C0BE3F0}"/>
    <cellStyle name="Moneda 5 3 3 2 3 3 3 2" xfId="11522" xr:uid="{95D135EB-392C-4501-A4C1-3ECE99451D1D}"/>
    <cellStyle name="Moneda 5 3 3 2 3 3 4" xfId="8210" xr:uid="{3A368171-3C1A-422A-8490-8DCCFE1E1310}"/>
    <cellStyle name="Moneda 5 3 3 2 3 4" xfId="2138" xr:uid="{25F075D2-2665-4C83-A170-9FFA975BDBB8}"/>
    <cellStyle name="Moneda 5 3 3 2 3 4 2" xfId="5450" xr:uid="{0EB70F84-DBE3-4A0F-BFF1-E061F007DBE5}"/>
    <cellStyle name="Moneda 5 3 3 2 3 4 2 2" xfId="12074" xr:uid="{9F18A843-B3FE-4C02-8F10-B0DB61E07CC7}"/>
    <cellStyle name="Moneda 5 3 3 2 3 4 3" xfId="8762" xr:uid="{1FEE4271-C4B0-46E1-84F1-5C1B452C3D56}"/>
    <cellStyle name="Moneda 5 3 3 2 3 5" xfId="3794" xr:uid="{82A5226C-698F-436F-BAA9-8491CC874C19}"/>
    <cellStyle name="Moneda 5 3 3 2 3 5 2" xfId="10418" xr:uid="{F684226F-747A-4C45-BD83-F7BDDDE35A27}"/>
    <cellStyle name="Moneda 5 3 3 2 3 6" xfId="7106" xr:uid="{6319FA4C-A2D4-49A2-8D24-1BBFD6E98F9C}"/>
    <cellStyle name="Moneda 5 3 3 2 4" xfId="758" xr:uid="{694DE8CA-E489-4874-94F8-D963AAB7D28F}"/>
    <cellStyle name="Moneda 5 3 3 2 4 2" xfId="2414" xr:uid="{70DB8C38-ABC4-4997-959B-1A3713D01326}"/>
    <cellStyle name="Moneda 5 3 3 2 4 2 2" xfId="5726" xr:uid="{8CAAA566-B473-4DB6-B415-9C3D2CB92C1B}"/>
    <cellStyle name="Moneda 5 3 3 2 4 2 2 2" xfId="12350" xr:uid="{ADBDA116-E5C7-4CBA-A1E3-C8B5FFFFC15B}"/>
    <cellStyle name="Moneda 5 3 3 2 4 2 3" xfId="9038" xr:uid="{279A9D73-1DEA-4551-AEF7-F7F58F25E290}"/>
    <cellStyle name="Moneda 5 3 3 2 4 3" xfId="4070" xr:uid="{68B4822C-68AB-49B8-AFEC-65C9C10FABF5}"/>
    <cellStyle name="Moneda 5 3 3 2 4 3 2" xfId="10694" xr:uid="{D4766545-DDB4-4DF6-9CC9-B2370D42B828}"/>
    <cellStyle name="Moneda 5 3 3 2 4 4" xfId="7382" xr:uid="{27A020E2-563D-409E-B948-BCE45DF604F9}"/>
    <cellStyle name="Moneda 5 3 3 2 5" xfId="1310" xr:uid="{A856EC45-0703-4267-BF7B-03F6BF80D868}"/>
    <cellStyle name="Moneda 5 3 3 2 5 2" xfId="2966" xr:uid="{85E5C380-8196-47C0-A511-F308D7459402}"/>
    <cellStyle name="Moneda 5 3 3 2 5 2 2" xfId="6278" xr:uid="{E1C2AEA2-6577-4C32-9F4C-15BCDE47E542}"/>
    <cellStyle name="Moneda 5 3 3 2 5 2 2 2" xfId="12902" xr:uid="{67A3A1A5-FB8F-4A18-8DE1-D2088F02018C}"/>
    <cellStyle name="Moneda 5 3 3 2 5 2 3" xfId="9590" xr:uid="{3F758A38-65F2-4020-B06D-92258AC11237}"/>
    <cellStyle name="Moneda 5 3 3 2 5 3" xfId="4622" xr:uid="{10921166-66B8-4357-B728-02CD4990C1FA}"/>
    <cellStyle name="Moneda 5 3 3 2 5 3 2" xfId="11246" xr:uid="{226AFA64-61A2-4A24-BFAB-CC93D8D83B0F}"/>
    <cellStyle name="Moneda 5 3 3 2 5 4" xfId="7934" xr:uid="{69D1829F-8799-4354-BE85-9A5BA633B779}"/>
    <cellStyle name="Moneda 5 3 3 2 6" xfId="1862" xr:uid="{E0899803-C93D-472B-9C5F-00C5FA8203DE}"/>
    <cellStyle name="Moneda 5 3 3 2 6 2" xfId="5174" xr:uid="{209B9A66-1017-4B90-A76F-45C2841B380B}"/>
    <cellStyle name="Moneda 5 3 3 2 6 2 2" xfId="11798" xr:uid="{AB38ABD2-F47E-49AA-8F5A-65A5F26CCB19}"/>
    <cellStyle name="Moneda 5 3 3 2 6 3" xfId="8486" xr:uid="{D4AC7FFF-6642-4830-90B5-4E04B2847E11}"/>
    <cellStyle name="Moneda 5 3 3 2 7" xfId="3518" xr:uid="{4DE21C24-2DAC-4A60-AC04-AC60F2A9D1E6}"/>
    <cellStyle name="Moneda 5 3 3 2 7 2" xfId="10142" xr:uid="{ACE82894-21A4-40FA-B7E5-5312AC75927A}"/>
    <cellStyle name="Moneda 5 3 3 2 8" xfId="6830" xr:uid="{A8D0B34C-A17D-4A8A-99E6-507C508D3BF6}"/>
    <cellStyle name="Moneda 5 3 3 3" xfId="275" xr:uid="{7CF97AAD-4FC7-43B8-8D9F-A4BD8F2114D9}"/>
    <cellStyle name="Moneda 5 3 3 3 2" xfId="551" xr:uid="{41B0842E-5767-457F-ABFD-9930626389C7}"/>
    <cellStyle name="Moneda 5 3 3 3 2 2" xfId="1103" xr:uid="{8E21D931-F44F-41D0-AE3B-E47962E3CD14}"/>
    <cellStyle name="Moneda 5 3 3 3 2 2 2" xfId="2759" xr:uid="{3587A2CC-51E5-4622-90CA-832D91A3929C}"/>
    <cellStyle name="Moneda 5 3 3 3 2 2 2 2" xfId="6071" xr:uid="{243A3ACC-0CE8-4346-95A3-4A27A63690F0}"/>
    <cellStyle name="Moneda 5 3 3 3 2 2 2 2 2" xfId="12695" xr:uid="{87464CE1-62E1-44B7-BC1B-12E820D67FC1}"/>
    <cellStyle name="Moneda 5 3 3 3 2 2 2 3" xfId="9383" xr:uid="{7C662DDB-B34A-4643-B85F-F75012BA90BD}"/>
    <cellStyle name="Moneda 5 3 3 3 2 2 3" xfId="4415" xr:uid="{22E7DF3B-C2EA-478C-9879-5F94B4DAF077}"/>
    <cellStyle name="Moneda 5 3 3 3 2 2 3 2" xfId="11039" xr:uid="{82A225EF-8C44-4851-B9AF-A8CD89AA1A11}"/>
    <cellStyle name="Moneda 5 3 3 3 2 2 4" xfId="7727" xr:uid="{5C18CEEB-76B2-471B-A90F-C2403AC4C38B}"/>
    <cellStyle name="Moneda 5 3 3 3 2 3" xfId="1655" xr:uid="{CE21F24A-CEB7-49B8-ACCF-BDB7F2DEEA5D}"/>
    <cellStyle name="Moneda 5 3 3 3 2 3 2" xfId="3311" xr:uid="{EA0C1B5F-9B80-4030-AF81-7CA17349878B}"/>
    <cellStyle name="Moneda 5 3 3 3 2 3 2 2" xfId="6623" xr:uid="{F72E680F-3310-4D78-97BE-8BF4F34392E3}"/>
    <cellStyle name="Moneda 5 3 3 3 2 3 2 2 2" xfId="13247" xr:uid="{9EE8FABF-729A-48AF-A64A-1E57EFB94121}"/>
    <cellStyle name="Moneda 5 3 3 3 2 3 2 3" xfId="9935" xr:uid="{70EB1A08-BDFA-47BC-BF45-3E950C197F71}"/>
    <cellStyle name="Moneda 5 3 3 3 2 3 3" xfId="4967" xr:uid="{B55DEF71-2EB1-4497-B41B-FA88CC0BD40A}"/>
    <cellStyle name="Moneda 5 3 3 3 2 3 3 2" xfId="11591" xr:uid="{0917508B-4BD0-4BB6-B4FD-FD784FB1C7C4}"/>
    <cellStyle name="Moneda 5 3 3 3 2 3 4" xfId="8279" xr:uid="{B22E8FD9-1D83-499F-BD93-CBE139A86B4B}"/>
    <cellStyle name="Moneda 5 3 3 3 2 4" xfId="2207" xr:uid="{99684D64-83A5-40D8-94DD-402AF11F9D1D}"/>
    <cellStyle name="Moneda 5 3 3 3 2 4 2" xfId="5519" xr:uid="{F9150DED-2C0C-48C5-B067-002DFC601B0C}"/>
    <cellStyle name="Moneda 5 3 3 3 2 4 2 2" xfId="12143" xr:uid="{D815C25E-CEDB-414C-8352-EC03F3154178}"/>
    <cellStyle name="Moneda 5 3 3 3 2 4 3" xfId="8831" xr:uid="{92580F1A-6AE3-4E48-AAF2-4037AFB4715D}"/>
    <cellStyle name="Moneda 5 3 3 3 2 5" xfId="3863" xr:uid="{CDB44A7A-42CB-45BB-A7ED-F0C76F788A2C}"/>
    <cellStyle name="Moneda 5 3 3 3 2 5 2" xfId="10487" xr:uid="{58B751F2-D421-4FD6-8653-86545C9DA6C1}"/>
    <cellStyle name="Moneda 5 3 3 3 2 6" xfId="7175" xr:uid="{0F82FF3F-2BB2-4686-A191-96B5042F838E}"/>
    <cellStyle name="Moneda 5 3 3 3 3" xfId="827" xr:uid="{C71255EC-880C-46A3-99F2-361CF3FCAE51}"/>
    <cellStyle name="Moneda 5 3 3 3 3 2" xfId="2483" xr:uid="{52FD7C54-DA1A-4ED0-A3D4-2A56F20DA0FB}"/>
    <cellStyle name="Moneda 5 3 3 3 3 2 2" xfId="5795" xr:uid="{D3C24651-2D58-4193-9668-E986C5526042}"/>
    <cellStyle name="Moneda 5 3 3 3 3 2 2 2" xfId="12419" xr:uid="{730E259A-F1B9-4CC8-BE65-1DCC4AD5FCE8}"/>
    <cellStyle name="Moneda 5 3 3 3 3 2 3" xfId="9107" xr:uid="{4B9F6FCA-D8A9-47C0-8039-A87F7317D8CD}"/>
    <cellStyle name="Moneda 5 3 3 3 3 3" xfId="4139" xr:uid="{B5A2F1E8-3475-4C53-8DCE-5528D168E692}"/>
    <cellStyle name="Moneda 5 3 3 3 3 3 2" xfId="10763" xr:uid="{1FFD98B2-1176-473F-A139-5AAE172EA46E}"/>
    <cellStyle name="Moneda 5 3 3 3 3 4" xfId="7451" xr:uid="{0F436BE3-AA1C-4864-BA96-027D75B9A19D}"/>
    <cellStyle name="Moneda 5 3 3 3 4" xfId="1379" xr:uid="{31135695-59DA-4FFB-BBBD-3E03D7293589}"/>
    <cellStyle name="Moneda 5 3 3 3 4 2" xfId="3035" xr:uid="{3AE95501-013F-4A0E-86B0-55655D0B5CD7}"/>
    <cellStyle name="Moneda 5 3 3 3 4 2 2" xfId="6347" xr:uid="{A41E7011-74A2-4CA4-A758-DFB8D6321389}"/>
    <cellStyle name="Moneda 5 3 3 3 4 2 2 2" xfId="12971" xr:uid="{DD0F5D2E-1FA7-442F-AA91-A7B4E5959975}"/>
    <cellStyle name="Moneda 5 3 3 3 4 2 3" xfId="9659" xr:uid="{14F44EC3-6A78-485E-B6D9-B860F08E4C69}"/>
    <cellStyle name="Moneda 5 3 3 3 4 3" xfId="4691" xr:uid="{3885C92D-1329-4737-8695-05780C1D0303}"/>
    <cellStyle name="Moneda 5 3 3 3 4 3 2" xfId="11315" xr:uid="{A67A81BB-D08C-4250-9C3A-BF457352DF75}"/>
    <cellStyle name="Moneda 5 3 3 3 4 4" xfId="8003" xr:uid="{D89350E5-5AA6-4CE1-ADA3-3F9AC403922C}"/>
    <cellStyle name="Moneda 5 3 3 3 5" xfId="1931" xr:uid="{43817AD5-3E8F-41B3-95BE-160BCA7DFDC7}"/>
    <cellStyle name="Moneda 5 3 3 3 5 2" xfId="5243" xr:uid="{14A04673-3310-493F-87AF-8DF3011EF1C4}"/>
    <cellStyle name="Moneda 5 3 3 3 5 2 2" xfId="11867" xr:uid="{5173F5C2-4E1A-430A-B832-95CC8D6BDD33}"/>
    <cellStyle name="Moneda 5 3 3 3 5 3" xfId="8555" xr:uid="{F5DF570C-ABCB-4EE2-AFA8-3002D2D2EE39}"/>
    <cellStyle name="Moneda 5 3 3 3 6" xfId="3587" xr:uid="{F91A9F60-C643-4D8B-90CF-8399CF5624E5}"/>
    <cellStyle name="Moneda 5 3 3 3 6 2" xfId="10211" xr:uid="{FC10A4FF-1CB1-4A79-B3FC-585DEEBB0B8C}"/>
    <cellStyle name="Moneda 5 3 3 3 7" xfId="6899" xr:uid="{05750256-2FB1-4D15-83A1-B38B07913106}"/>
    <cellStyle name="Moneda 5 3 3 4" xfId="413" xr:uid="{4D30CEC2-47DF-440F-A4B6-1A720231F1C5}"/>
    <cellStyle name="Moneda 5 3 3 4 2" xfId="965" xr:uid="{A5F26144-155D-47E6-9825-BC186D6184E5}"/>
    <cellStyle name="Moneda 5 3 3 4 2 2" xfId="2621" xr:uid="{4AB30709-DFC9-4330-B132-EB780332D41B}"/>
    <cellStyle name="Moneda 5 3 3 4 2 2 2" xfId="5933" xr:uid="{D19C6984-1C2A-44AC-BCBF-5BA2FDC09203}"/>
    <cellStyle name="Moneda 5 3 3 4 2 2 2 2" xfId="12557" xr:uid="{FED4D6C2-5998-4EAF-8F31-C3A19A67E36D}"/>
    <cellStyle name="Moneda 5 3 3 4 2 2 3" xfId="9245" xr:uid="{BE0F7BD4-CD56-4372-BFE0-4B02591B6A6A}"/>
    <cellStyle name="Moneda 5 3 3 4 2 3" xfId="4277" xr:uid="{978C6E75-06F1-45E1-9815-82BA32447B4D}"/>
    <cellStyle name="Moneda 5 3 3 4 2 3 2" xfId="10901" xr:uid="{510F99BE-61DE-4DA6-972E-55CAC757AEF1}"/>
    <cellStyle name="Moneda 5 3 3 4 2 4" xfId="7589" xr:uid="{6C7F4059-D63D-4144-9D4B-08E5384B7D48}"/>
    <cellStyle name="Moneda 5 3 3 4 3" xfId="1517" xr:uid="{10DC0323-A7B0-4791-918F-E3D55E55ACA0}"/>
    <cellStyle name="Moneda 5 3 3 4 3 2" xfId="3173" xr:uid="{5764C7D2-4D29-4919-BAF2-CE7DA6BD4BDA}"/>
    <cellStyle name="Moneda 5 3 3 4 3 2 2" xfId="6485" xr:uid="{D2EEC9F5-3B22-4305-BA6E-A426C6616860}"/>
    <cellStyle name="Moneda 5 3 3 4 3 2 2 2" xfId="13109" xr:uid="{72E00352-D0D4-4758-9868-7506E1012CB1}"/>
    <cellStyle name="Moneda 5 3 3 4 3 2 3" xfId="9797" xr:uid="{3941BBC3-75BC-4EA5-B866-81CBBED7BAAD}"/>
    <cellStyle name="Moneda 5 3 3 4 3 3" xfId="4829" xr:uid="{ACB4C5A7-1A16-4D73-AB07-0DFD5302BC73}"/>
    <cellStyle name="Moneda 5 3 3 4 3 3 2" xfId="11453" xr:uid="{1F14BF73-0E10-45E2-93DC-71A653435C8F}"/>
    <cellStyle name="Moneda 5 3 3 4 3 4" xfId="8141" xr:uid="{5061E185-0B9A-4953-9A63-2DE0E2E1858C}"/>
    <cellStyle name="Moneda 5 3 3 4 4" xfId="2069" xr:uid="{515F68B3-FA95-475F-86E6-47872B5B8EE1}"/>
    <cellStyle name="Moneda 5 3 3 4 4 2" xfId="5381" xr:uid="{530B3B8C-EADE-4018-B2B0-05FD9AE4FD71}"/>
    <cellStyle name="Moneda 5 3 3 4 4 2 2" xfId="12005" xr:uid="{13B1E32D-0BCC-418D-A6E4-6E522FF221E6}"/>
    <cellStyle name="Moneda 5 3 3 4 4 3" xfId="8693" xr:uid="{7E6F0CD5-AD01-4565-8886-462E97AAC020}"/>
    <cellStyle name="Moneda 5 3 3 4 5" xfId="3725" xr:uid="{BBC1C279-E55E-424E-AEE3-DB7C54E02222}"/>
    <cellStyle name="Moneda 5 3 3 4 5 2" xfId="10349" xr:uid="{705EFA11-F022-4565-8879-E7DABF52A6EF}"/>
    <cellStyle name="Moneda 5 3 3 4 6" xfId="7037" xr:uid="{01F9F461-FFD9-41B8-A82E-1EAB48F2A7E6}"/>
    <cellStyle name="Moneda 5 3 3 5" xfId="689" xr:uid="{332D4E35-DBB9-4F30-9F6D-966F5D7097CE}"/>
    <cellStyle name="Moneda 5 3 3 5 2" xfId="2345" xr:uid="{ED1AAE0B-34BB-4E7D-BA6C-5E9ACBDD556E}"/>
    <cellStyle name="Moneda 5 3 3 5 2 2" xfId="5657" xr:uid="{A477372D-A20B-4C48-8BB2-ABA76C085E47}"/>
    <cellStyle name="Moneda 5 3 3 5 2 2 2" xfId="12281" xr:uid="{6178D2BC-0B8A-4B6F-B838-93203F8B9446}"/>
    <cellStyle name="Moneda 5 3 3 5 2 3" xfId="8969" xr:uid="{D6E8806A-9C0B-4DB4-B46F-0FA6897B669B}"/>
    <cellStyle name="Moneda 5 3 3 5 3" xfId="4001" xr:uid="{DCF8C5C5-0E55-423D-8137-1B32F2D95307}"/>
    <cellStyle name="Moneda 5 3 3 5 3 2" xfId="10625" xr:uid="{A269B8CC-695B-427B-9A2A-A87B3348F723}"/>
    <cellStyle name="Moneda 5 3 3 5 4" xfId="7313" xr:uid="{D45379D7-9ECD-4239-9F92-FDAD9930A432}"/>
    <cellStyle name="Moneda 5 3 3 6" xfId="1241" xr:uid="{EC7A539E-96E9-4ECA-8685-424BBCC05132}"/>
    <cellStyle name="Moneda 5 3 3 6 2" xfId="2897" xr:uid="{B00DE42B-3D8A-4D41-878F-E40219A0B253}"/>
    <cellStyle name="Moneda 5 3 3 6 2 2" xfId="6209" xr:uid="{76960190-43B1-4B83-B87E-53D072B93413}"/>
    <cellStyle name="Moneda 5 3 3 6 2 2 2" xfId="12833" xr:uid="{87C05E78-1F2A-4E59-877C-AA71EAB4C00D}"/>
    <cellStyle name="Moneda 5 3 3 6 2 3" xfId="9521" xr:uid="{63927726-F9E7-4C92-AC03-BA03553DE8FB}"/>
    <cellStyle name="Moneda 5 3 3 6 3" xfId="4553" xr:uid="{24AF03A8-0E56-41A7-8D20-4FE724CBCA2F}"/>
    <cellStyle name="Moneda 5 3 3 6 3 2" xfId="11177" xr:uid="{AAC78EE3-485A-4F2C-920D-3CFB2A048FC2}"/>
    <cellStyle name="Moneda 5 3 3 6 4" xfId="7865" xr:uid="{C1C8C8A7-10B2-4290-8025-3D4D200F06A9}"/>
    <cellStyle name="Moneda 5 3 3 7" xfId="1793" xr:uid="{F9F71634-58B3-4DF3-A850-6C4A4628AD6A}"/>
    <cellStyle name="Moneda 5 3 3 7 2" xfId="5105" xr:uid="{FD0E9F9E-4BAA-48BE-A0AC-C3EF39191D87}"/>
    <cellStyle name="Moneda 5 3 3 7 2 2" xfId="11729" xr:uid="{779EEE51-6E7E-40FE-8432-8DF5F80FEA47}"/>
    <cellStyle name="Moneda 5 3 3 7 3" xfId="8417" xr:uid="{2B651C48-1820-4881-9F46-B635E9EA6F1A}"/>
    <cellStyle name="Moneda 5 3 3 8" xfId="3449" xr:uid="{7001F40C-9402-40A0-8D20-94166AEEB2CB}"/>
    <cellStyle name="Moneda 5 3 3 8 2" xfId="10073" xr:uid="{2FF70B77-FA53-4486-B6D0-8BB9072210B0}"/>
    <cellStyle name="Moneda 5 3 3 9" xfId="6761" xr:uid="{59EEBD0E-F9A7-4FF0-BA8D-FF87A050F231}"/>
    <cellStyle name="Moneda 5 3 4" xfId="172" xr:uid="{5F2A1B34-67F0-4722-AF65-65673922D7BD}"/>
    <cellStyle name="Moneda 5 3 4 2" xfId="310" xr:uid="{1B9C1D5C-4F2D-4ADC-B349-B98A74B88135}"/>
    <cellStyle name="Moneda 5 3 4 2 2" xfId="586" xr:uid="{ECB170F1-C412-4A8B-A74E-5E36C3B7C589}"/>
    <cellStyle name="Moneda 5 3 4 2 2 2" xfId="1138" xr:uid="{DF726B7D-9950-4154-B3F5-0A7883F5377C}"/>
    <cellStyle name="Moneda 5 3 4 2 2 2 2" xfId="2794" xr:uid="{8B5A4A1E-9802-4891-9B89-0CC828BA74DF}"/>
    <cellStyle name="Moneda 5 3 4 2 2 2 2 2" xfId="6106" xr:uid="{82C02B0E-42FC-45E0-AF2C-B5BB9B84819D}"/>
    <cellStyle name="Moneda 5 3 4 2 2 2 2 2 2" xfId="12730" xr:uid="{EE22048E-C44B-4966-A443-16231FAACB9B}"/>
    <cellStyle name="Moneda 5 3 4 2 2 2 2 3" xfId="9418" xr:uid="{4504E535-7325-4C6E-B732-7976040F24DF}"/>
    <cellStyle name="Moneda 5 3 4 2 2 2 3" xfId="4450" xr:uid="{761C9E50-02F1-468D-96CD-CEECB9892525}"/>
    <cellStyle name="Moneda 5 3 4 2 2 2 3 2" xfId="11074" xr:uid="{89BC1DDB-1B9B-469A-B676-182F09CF4E03}"/>
    <cellStyle name="Moneda 5 3 4 2 2 2 4" xfId="7762" xr:uid="{252861FB-5453-4835-9F2B-E7E4E2076FE8}"/>
    <cellStyle name="Moneda 5 3 4 2 2 3" xfId="1690" xr:uid="{2C5010DB-6F56-4084-B8C5-5BBDCA31AB1B}"/>
    <cellStyle name="Moneda 5 3 4 2 2 3 2" xfId="3346" xr:uid="{3D774DDD-C252-4503-AEFD-31BF87D83A95}"/>
    <cellStyle name="Moneda 5 3 4 2 2 3 2 2" xfId="6658" xr:uid="{70D2A296-70FC-4662-9FDC-1168FDA73168}"/>
    <cellStyle name="Moneda 5 3 4 2 2 3 2 2 2" xfId="13282" xr:uid="{17303C1D-ECE4-4863-AC59-2AB6072D22F2}"/>
    <cellStyle name="Moneda 5 3 4 2 2 3 2 3" xfId="9970" xr:uid="{BE565F99-690E-4044-B580-8C2E7BAA3950}"/>
    <cellStyle name="Moneda 5 3 4 2 2 3 3" xfId="5002" xr:uid="{635290ED-E608-4515-B18E-3F989D3DF931}"/>
    <cellStyle name="Moneda 5 3 4 2 2 3 3 2" xfId="11626" xr:uid="{11E7C313-92BA-4806-B3A1-CBA55F3CFF46}"/>
    <cellStyle name="Moneda 5 3 4 2 2 3 4" xfId="8314" xr:uid="{00FCFDAA-9914-4519-82EE-F77ECDBAA8FD}"/>
    <cellStyle name="Moneda 5 3 4 2 2 4" xfId="2242" xr:uid="{5BB89FC0-78EC-49D8-8E04-055EF23760FD}"/>
    <cellStyle name="Moneda 5 3 4 2 2 4 2" xfId="5554" xr:uid="{AA4C0230-D250-47AC-9CD4-6557B311F1CE}"/>
    <cellStyle name="Moneda 5 3 4 2 2 4 2 2" xfId="12178" xr:uid="{B572E608-0F4D-42D1-95BA-C2A1FF0A2C04}"/>
    <cellStyle name="Moneda 5 3 4 2 2 4 3" xfId="8866" xr:uid="{1E19DDB8-42C0-4C8E-B1DA-48B7446B4AAC}"/>
    <cellStyle name="Moneda 5 3 4 2 2 5" xfId="3898" xr:uid="{D43E79E1-2893-4901-920E-3C39CF48754E}"/>
    <cellStyle name="Moneda 5 3 4 2 2 5 2" xfId="10522" xr:uid="{0827C0E8-58C1-4DBC-AE13-036CA29322F1}"/>
    <cellStyle name="Moneda 5 3 4 2 2 6" xfId="7210" xr:uid="{8A15F7A9-8DEC-4870-9E17-3021C9E7EE97}"/>
    <cellStyle name="Moneda 5 3 4 2 3" xfId="862" xr:uid="{C5D8211B-7A72-4691-A456-3BB30333F221}"/>
    <cellStyle name="Moneda 5 3 4 2 3 2" xfId="2518" xr:uid="{7ACC2140-E657-4043-AB70-AD0931425E33}"/>
    <cellStyle name="Moneda 5 3 4 2 3 2 2" xfId="5830" xr:uid="{A55ACCA3-234B-4921-9EFF-552BFAAE0FE1}"/>
    <cellStyle name="Moneda 5 3 4 2 3 2 2 2" xfId="12454" xr:uid="{1CE790A7-890A-41F7-9F22-A8534727CEA9}"/>
    <cellStyle name="Moneda 5 3 4 2 3 2 3" xfId="9142" xr:uid="{85A964C2-9DD8-43EB-A85A-92A8938916D7}"/>
    <cellStyle name="Moneda 5 3 4 2 3 3" xfId="4174" xr:uid="{67AA4261-AD68-4C24-B926-5F4BC9400787}"/>
    <cellStyle name="Moneda 5 3 4 2 3 3 2" xfId="10798" xr:uid="{C782D413-9B54-45BA-B8A5-2B68A0FBE250}"/>
    <cellStyle name="Moneda 5 3 4 2 3 4" xfId="7486" xr:uid="{3742EC03-C0AD-4620-AAF9-46EA7590F8A8}"/>
    <cellStyle name="Moneda 5 3 4 2 4" xfId="1414" xr:uid="{E4AAFC10-2305-425A-BEE4-4C9417CD2EF7}"/>
    <cellStyle name="Moneda 5 3 4 2 4 2" xfId="3070" xr:uid="{19EDD9AF-D80F-4869-893D-1A95296D8A1A}"/>
    <cellStyle name="Moneda 5 3 4 2 4 2 2" xfId="6382" xr:uid="{86E9479C-C043-40B8-9A1C-E46DAF62B206}"/>
    <cellStyle name="Moneda 5 3 4 2 4 2 2 2" xfId="13006" xr:uid="{28B41A4F-47EA-4D09-ADD7-7E6CA0400141}"/>
    <cellStyle name="Moneda 5 3 4 2 4 2 3" xfId="9694" xr:uid="{73316ED6-53DD-410E-8399-15CCD344F9C7}"/>
    <cellStyle name="Moneda 5 3 4 2 4 3" xfId="4726" xr:uid="{0490FA85-1D40-498E-A227-AB6812D0FBCB}"/>
    <cellStyle name="Moneda 5 3 4 2 4 3 2" xfId="11350" xr:uid="{2ACC309C-2272-40FA-9861-31A946D5E93A}"/>
    <cellStyle name="Moneda 5 3 4 2 4 4" xfId="8038" xr:uid="{FAD5A070-22E9-4326-ADD3-45334826657C}"/>
    <cellStyle name="Moneda 5 3 4 2 5" xfId="1966" xr:uid="{3E4590ED-4B11-4013-A571-E4CF2B957191}"/>
    <cellStyle name="Moneda 5 3 4 2 5 2" xfId="5278" xr:uid="{F6AE0089-BB52-425E-9553-79E9E411F4B4}"/>
    <cellStyle name="Moneda 5 3 4 2 5 2 2" xfId="11902" xr:uid="{8A3EF778-6808-4E52-B139-F3DF2AF68E74}"/>
    <cellStyle name="Moneda 5 3 4 2 5 3" xfId="8590" xr:uid="{426CF2A2-4C15-4338-AF35-7DE24A30036E}"/>
    <cellStyle name="Moneda 5 3 4 2 6" xfId="3622" xr:uid="{5EE634BC-1B62-4658-ACCB-6CD81EE9987F}"/>
    <cellStyle name="Moneda 5 3 4 2 6 2" xfId="10246" xr:uid="{48FC8C25-BAFD-4E9B-88D1-272507AD486C}"/>
    <cellStyle name="Moneda 5 3 4 2 7" xfId="6934" xr:uid="{D5315DFB-F83A-4FA4-AC14-B09631BD42D4}"/>
    <cellStyle name="Moneda 5 3 4 3" xfId="448" xr:uid="{7DB9B2F4-1821-405C-AF4B-577FB61CDB21}"/>
    <cellStyle name="Moneda 5 3 4 3 2" xfId="1000" xr:uid="{C4299C86-2030-4CA4-8832-8422387B5435}"/>
    <cellStyle name="Moneda 5 3 4 3 2 2" xfId="2656" xr:uid="{6059D5D8-599A-4994-A2D6-F397329A9BEA}"/>
    <cellStyle name="Moneda 5 3 4 3 2 2 2" xfId="5968" xr:uid="{0791461E-8262-469A-A803-277F05FF9D39}"/>
    <cellStyle name="Moneda 5 3 4 3 2 2 2 2" xfId="12592" xr:uid="{804335B7-EEC4-4C24-A158-6E0AE8009465}"/>
    <cellStyle name="Moneda 5 3 4 3 2 2 3" xfId="9280" xr:uid="{A0CCB4D1-BC65-40E0-8C1E-AEF75FCA272E}"/>
    <cellStyle name="Moneda 5 3 4 3 2 3" xfId="4312" xr:uid="{2139FEDC-9614-4458-A0B2-F00FBEF16DD2}"/>
    <cellStyle name="Moneda 5 3 4 3 2 3 2" xfId="10936" xr:uid="{C62819A2-3C7B-428B-956F-4D3E546CAFB7}"/>
    <cellStyle name="Moneda 5 3 4 3 2 4" xfId="7624" xr:uid="{145251E9-B6A7-4CA9-8EEC-665766038932}"/>
    <cellStyle name="Moneda 5 3 4 3 3" xfId="1552" xr:uid="{F7DB360C-DCC7-4B14-9334-50D688B134C4}"/>
    <cellStyle name="Moneda 5 3 4 3 3 2" xfId="3208" xr:uid="{97294095-4B40-45F3-953E-7222E18871B2}"/>
    <cellStyle name="Moneda 5 3 4 3 3 2 2" xfId="6520" xr:uid="{1A37D351-E112-4CAE-A89E-AC740264D1EC}"/>
    <cellStyle name="Moneda 5 3 4 3 3 2 2 2" xfId="13144" xr:uid="{173EDD41-938E-4297-8B22-D56517355058}"/>
    <cellStyle name="Moneda 5 3 4 3 3 2 3" xfId="9832" xr:uid="{992303B6-1D99-4E2A-81A5-F96021039C6B}"/>
    <cellStyle name="Moneda 5 3 4 3 3 3" xfId="4864" xr:uid="{DC049C2E-9F30-4836-8060-67E46221157A}"/>
    <cellStyle name="Moneda 5 3 4 3 3 3 2" xfId="11488" xr:uid="{25B1C6D9-860F-4535-94B4-340716A52D90}"/>
    <cellStyle name="Moneda 5 3 4 3 3 4" xfId="8176" xr:uid="{1FDA2ACA-9564-43D9-8E47-4C346E64576A}"/>
    <cellStyle name="Moneda 5 3 4 3 4" xfId="2104" xr:uid="{BACA4B54-903C-44CB-9C59-3B88D56AE3CA}"/>
    <cellStyle name="Moneda 5 3 4 3 4 2" xfId="5416" xr:uid="{0CB44265-88C8-4781-8F94-54B7CEDED602}"/>
    <cellStyle name="Moneda 5 3 4 3 4 2 2" xfId="12040" xr:uid="{4D6D29B5-E77E-47F0-8DBB-49F0B1616DAB}"/>
    <cellStyle name="Moneda 5 3 4 3 4 3" xfId="8728" xr:uid="{CB9B4307-6FCC-4700-A6AD-76B2A93E357C}"/>
    <cellStyle name="Moneda 5 3 4 3 5" xfId="3760" xr:uid="{C8946D57-4641-406D-A4A7-09F5EA7B581A}"/>
    <cellStyle name="Moneda 5 3 4 3 5 2" xfId="10384" xr:uid="{34F5AB60-A441-488C-B0E4-A4B5BF74B99C}"/>
    <cellStyle name="Moneda 5 3 4 3 6" xfId="7072" xr:uid="{A2BB4AAD-DF91-4A2C-BFD5-31A2CEF8778B}"/>
    <cellStyle name="Moneda 5 3 4 4" xfId="724" xr:uid="{06C69591-2D97-4C2D-9BE8-2F91A41973E4}"/>
    <cellStyle name="Moneda 5 3 4 4 2" xfId="2380" xr:uid="{B9C26239-79F3-4F00-9064-A90996CF28CB}"/>
    <cellStyle name="Moneda 5 3 4 4 2 2" xfId="5692" xr:uid="{6133E801-84B6-4C1C-849D-4EF97D645AB2}"/>
    <cellStyle name="Moneda 5 3 4 4 2 2 2" xfId="12316" xr:uid="{EBEA6DDA-8A8D-478A-A0B8-7FE34C69C365}"/>
    <cellStyle name="Moneda 5 3 4 4 2 3" xfId="9004" xr:uid="{309C740B-1EF5-4D40-A61A-95CBD3F0D92A}"/>
    <cellStyle name="Moneda 5 3 4 4 3" xfId="4036" xr:uid="{B162DD43-E5E7-44E2-B1C8-C2DD35E6F880}"/>
    <cellStyle name="Moneda 5 3 4 4 3 2" xfId="10660" xr:uid="{7B46902D-3526-4947-946D-B40A90B33501}"/>
    <cellStyle name="Moneda 5 3 4 4 4" xfId="7348" xr:uid="{7638E48A-E1E2-4062-9AEE-36A9A39D0B3D}"/>
    <cellStyle name="Moneda 5 3 4 5" xfId="1276" xr:uid="{435133D4-CB4E-4541-AD4F-686D2C250A49}"/>
    <cellStyle name="Moneda 5 3 4 5 2" xfId="2932" xr:uid="{29F2B92F-F1E3-4EB6-B6E6-60FC23E98F6F}"/>
    <cellStyle name="Moneda 5 3 4 5 2 2" xfId="6244" xr:uid="{2E5CD0AA-B02E-4CA2-8A5C-DBDBA7917FE4}"/>
    <cellStyle name="Moneda 5 3 4 5 2 2 2" xfId="12868" xr:uid="{D4B4107A-833C-4193-9B80-9B640F85A4FF}"/>
    <cellStyle name="Moneda 5 3 4 5 2 3" xfId="9556" xr:uid="{1FAE4A4E-FB08-4ECB-975A-4F450E794B43}"/>
    <cellStyle name="Moneda 5 3 4 5 3" xfId="4588" xr:uid="{1C7B10F7-B827-4070-A637-2C0E9D1606E1}"/>
    <cellStyle name="Moneda 5 3 4 5 3 2" xfId="11212" xr:uid="{598F38DC-4A33-4722-A0EF-1148D034B0B0}"/>
    <cellStyle name="Moneda 5 3 4 5 4" xfId="7900" xr:uid="{E4F08F7D-E1A1-4EA9-B964-243BB143A987}"/>
    <cellStyle name="Moneda 5 3 4 6" xfId="1828" xr:uid="{0A57BF95-09C9-4090-88AF-42969C8DC9E4}"/>
    <cellStyle name="Moneda 5 3 4 6 2" xfId="5140" xr:uid="{B535D75F-C786-4C09-9DC1-F98FAA190108}"/>
    <cellStyle name="Moneda 5 3 4 6 2 2" xfId="11764" xr:uid="{149DABCC-BF6E-474B-8668-CF72019EE946}"/>
    <cellStyle name="Moneda 5 3 4 6 3" xfId="8452" xr:uid="{27F4B2FD-532A-4E0D-9369-B6DC892D89C7}"/>
    <cellStyle name="Moneda 5 3 4 7" xfId="3484" xr:uid="{C596F458-B62A-4DA0-91CD-57238C5D788A}"/>
    <cellStyle name="Moneda 5 3 4 7 2" xfId="10108" xr:uid="{8D957D7C-B6E2-45E7-9270-48807C11C11A}"/>
    <cellStyle name="Moneda 5 3 4 8" xfId="6796" xr:uid="{F833EA36-ED75-43E7-92C5-C31438AF68B2}"/>
    <cellStyle name="Moneda 5 3 5" xfId="241" xr:uid="{EB351ABF-D91D-4DFE-882A-1968AE03DEEE}"/>
    <cellStyle name="Moneda 5 3 5 2" xfId="517" xr:uid="{C0852FCB-B61E-44CA-AFBB-8DF3E774E0B7}"/>
    <cellStyle name="Moneda 5 3 5 2 2" xfId="1069" xr:uid="{BC7038AA-210F-4DC1-88D4-7CBE9C823B8C}"/>
    <cellStyle name="Moneda 5 3 5 2 2 2" xfId="2725" xr:uid="{EE33D839-4294-4346-BA26-F9538E461378}"/>
    <cellStyle name="Moneda 5 3 5 2 2 2 2" xfId="6037" xr:uid="{67E4A278-2301-4BAD-9F4E-C886C003592C}"/>
    <cellStyle name="Moneda 5 3 5 2 2 2 2 2" xfId="12661" xr:uid="{7E80E837-DD3F-4090-BF03-30404E404633}"/>
    <cellStyle name="Moneda 5 3 5 2 2 2 3" xfId="9349" xr:uid="{C854CD0D-0F9B-469D-9C64-A76436C2F4E3}"/>
    <cellStyle name="Moneda 5 3 5 2 2 3" xfId="4381" xr:uid="{DFD12575-6BF1-47F9-A0AB-7B1CE96D2E56}"/>
    <cellStyle name="Moneda 5 3 5 2 2 3 2" xfId="11005" xr:uid="{8F3311C2-7642-47ED-AA48-460D3BE21B94}"/>
    <cellStyle name="Moneda 5 3 5 2 2 4" xfId="7693" xr:uid="{0D6BA85F-F0A0-4B74-B3AC-D5D98A1B0099}"/>
    <cellStyle name="Moneda 5 3 5 2 3" xfId="1621" xr:uid="{D037D971-9061-41CC-9B9B-E41CF7DCBE4C}"/>
    <cellStyle name="Moneda 5 3 5 2 3 2" xfId="3277" xr:uid="{6A107542-C0A7-4068-AB91-92B7B89974E8}"/>
    <cellStyle name="Moneda 5 3 5 2 3 2 2" xfId="6589" xr:uid="{B73A8C94-A9C5-479F-86EE-A99B0FDC8CD1}"/>
    <cellStyle name="Moneda 5 3 5 2 3 2 2 2" xfId="13213" xr:uid="{AE01E9EA-A50D-43DE-820B-C82E518DA9DF}"/>
    <cellStyle name="Moneda 5 3 5 2 3 2 3" xfId="9901" xr:uid="{59A1503A-5F71-42A9-B073-4B9D87556E6B}"/>
    <cellStyle name="Moneda 5 3 5 2 3 3" xfId="4933" xr:uid="{2D00E3E4-D094-494E-A2D6-6E058DC7C316}"/>
    <cellStyle name="Moneda 5 3 5 2 3 3 2" xfId="11557" xr:uid="{72CA9B28-1FEC-43D2-A373-87AE09EC1869}"/>
    <cellStyle name="Moneda 5 3 5 2 3 4" xfId="8245" xr:uid="{F9AA1E46-4E99-4661-8315-5FB51FA20346}"/>
    <cellStyle name="Moneda 5 3 5 2 4" xfId="2173" xr:uid="{A451900B-61B4-4644-A658-F18246105DCD}"/>
    <cellStyle name="Moneda 5 3 5 2 4 2" xfId="5485" xr:uid="{1F7F86CD-7277-42F5-B777-9CDCA80F3D99}"/>
    <cellStyle name="Moneda 5 3 5 2 4 2 2" xfId="12109" xr:uid="{4D6D55A5-DE86-4AEE-AA9E-88ECAC8AF971}"/>
    <cellStyle name="Moneda 5 3 5 2 4 3" xfId="8797" xr:uid="{B8C85CB9-1F7D-4E11-8C9E-160F072CC292}"/>
    <cellStyle name="Moneda 5 3 5 2 5" xfId="3829" xr:uid="{98896B90-7149-46FC-9D79-5EE128ADAE2F}"/>
    <cellStyle name="Moneda 5 3 5 2 5 2" xfId="10453" xr:uid="{B9A5763A-0F56-4BA1-816B-42656A7C83DC}"/>
    <cellStyle name="Moneda 5 3 5 2 6" xfId="7141" xr:uid="{E073F099-844F-4DB4-AC63-68E0E7648984}"/>
    <cellStyle name="Moneda 5 3 5 3" xfId="793" xr:uid="{5FDCA1BB-CD61-4237-B89D-B3C448D0EBBC}"/>
    <cellStyle name="Moneda 5 3 5 3 2" xfId="2449" xr:uid="{A0DBD319-A8A3-4D50-A65E-4CA7C88521D5}"/>
    <cellStyle name="Moneda 5 3 5 3 2 2" xfId="5761" xr:uid="{C15B2B9E-694B-4DD4-8A1C-C14E582A11D8}"/>
    <cellStyle name="Moneda 5 3 5 3 2 2 2" xfId="12385" xr:uid="{B1A38134-0F89-4E5C-B336-685219C9257D}"/>
    <cellStyle name="Moneda 5 3 5 3 2 3" xfId="9073" xr:uid="{DCF365F1-9202-44F0-8204-B3AB380FBF6F}"/>
    <cellStyle name="Moneda 5 3 5 3 3" xfId="4105" xr:uid="{09FC295C-9934-42D9-BE92-6685120B8C25}"/>
    <cellStyle name="Moneda 5 3 5 3 3 2" xfId="10729" xr:uid="{4888E0D1-5AD5-4646-B408-3DFDDE67F0A8}"/>
    <cellStyle name="Moneda 5 3 5 3 4" xfId="7417" xr:uid="{1B6CBE5C-F10E-4D0C-8047-4771BACFA3D1}"/>
    <cellStyle name="Moneda 5 3 5 4" xfId="1345" xr:uid="{9653B3B2-9D17-410D-8176-C78D7B0E50FA}"/>
    <cellStyle name="Moneda 5 3 5 4 2" xfId="3001" xr:uid="{11F3B355-6655-4870-9A1F-9F219CE41236}"/>
    <cellStyle name="Moneda 5 3 5 4 2 2" xfId="6313" xr:uid="{D0BD1572-CE30-4285-983B-5C95781175AF}"/>
    <cellStyle name="Moneda 5 3 5 4 2 2 2" xfId="12937" xr:uid="{62E2DBD6-0AC9-4217-A718-CBB55941A497}"/>
    <cellStyle name="Moneda 5 3 5 4 2 3" xfId="9625" xr:uid="{C6464062-0D75-48B6-9F68-B1540824BF64}"/>
    <cellStyle name="Moneda 5 3 5 4 3" xfId="4657" xr:uid="{FBAEAC35-33F9-427C-8331-4A774743930E}"/>
    <cellStyle name="Moneda 5 3 5 4 3 2" xfId="11281" xr:uid="{A7805EF1-3006-438B-B911-111F84D6C785}"/>
    <cellStyle name="Moneda 5 3 5 4 4" xfId="7969" xr:uid="{53ABDCD4-A4B5-45FB-8EA0-464972A29727}"/>
    <cellStyle name="Moneda 5 3 5 5" xfId="1897" xr:uid="{878F97DA-6049-4CD0-9FA2-309701DA9A28}"/>
    <cellStyle name="Moneda 5 3 5 5 2" xfId="5209" xr:uid="{CC38225C-9BBD-4C9A-9173-42FAEDD3DA34}"/>
    <cellStyle name="Moneda 5 3 5 5 2 2" xfId="11833" xr:uid="{7006FF26-D244-4A21-A531-57DF0A26F376}"/>
    <cellStyle name="Moneda 5 3 5 5 3" xfId="8521" xr:uid="{D978BDFF-24A2-4A85-944F-BE8A18B5DB5D}"/>
    <cellStyle name="Moneda 5 3 5 6" xfId="3553" xr:uid="{E36492AA-30F0-462E-BCF2-E83AED130166}"/>
    <cellStyle name="Moneda 5 3 5 6 2" xfId="10177" xr:uid="{3090CA6C-F3FF-48F4-8930-CC57923F47D6}"/>
    <cellStyle name="Moneda 5 3 5 7" xfId="6865" xr:uid="{FEC790E5-4F9D-422B-9744-81977BCE24BF}"/>
    <cellStyle name="Moneda 5 3 6" xfId="379" xr:uid="{ADA43F84-1DF0-474A-A727-8AF10849CF4C}"/>
    <cellStyle name="Moneda 5 3 6 2" xfId="931" xr:uid="{9F6B3C81-BD84-453A-AFBD-A04FEED69254}"/>
    <cellStyle name="Moneda 5 3 6 2 2" xfId="2587" xr:uid="{D024E49E-447A-4F81-8AE4-433FB75FBE85}"/>
    <cellStyle name="Moneda 5 3 6 2 2 2" xfId="5899" xr:uid="{C532C2B5-68B5-435B-B845-09E25CE5251C}"/>
    <cellStyle name="Moneda 5 3 6 2 2 2 2" xfId="12523" xr:uid="{E9C22E04-CE28-4EFA-B057-C79A06D5E691}"/>
    <cellStyle name="Moneda 5 3 6 2 2 3" xfId="9211" xr:uid="{7C5FF52E-5888-4B51-98C6-3A07D62B2019}"/>
    <cellStyle name="Moneda 5 3 6 2 3" xfId="4243" xr:uid="{C65090E3-16EB-4447-AE11-511B3037BAF0}"/>
    <cellStyle name="Moneda 5 3 6 2 3 2" xfId="10867" xr:uid="{515721F4-9A61-41AF-BFE6-5D08E9AC8B8C}"/>
    <cellStyle name="Moneda 5 3 6 2 4" xfId="7555" xr:uid="{B93D99E4-52F0-434B-ACEC-A29B9E58429B}"/>
    <cellStyle name="Moneda 5 3 6 3" xfId="1483" xr:uid="{130C9229-9BE1-4CE4-B4A8-38BB30125742}"/>
    <cellStyle name="Moneda 5 3 6 3 2" xfId="3139" xr:uid="{A35F270F-3270-4896-8A62-06A0E239EC0A}"/>
    <cellStyle name="Moneda 5 3 6 3 2 2" xfId="6451" xr:uid="{ADBBB8B2-DA67-46B8-AD00-EEDE875BC4B4}"/>
    <cellStyle name="Moneda 5 3 6 3 2 2 2" xfId="13075" xr:uid="{8A89BE11-6A0C-40B9-8D0E-D6C255884D1F}"/>
    <cellStyle name="Moneda 5 3 6 3 2 3" xfId="9763" xr:uid="{CADA5839-0883-40CD-8432-C6704F6C3F32}"/>
    <cellStyle name="Moneda 5 3 6 3 3" xfId="4795" xr:uid="{0CD81C63-76EB-4B1E-86AA-1AC4FEDF8BCF}"/>
    <cellStyle name="Moneda 5 3 6 3 3 2" xfId="11419" xr:uid="{3A3AED67-8193-4A95-BD04-1ACD9FD20E86}"/>
    <cellStyle name="Moneda 5 3 6 3 4" xfId="8107" xr:uid="{912B05BE-27CA-4F29-A6B7-418FCF521973}"/>
    <cellStyle name="Moneda 5 3 6 4" xfId="2035" xr:uid="{AAE034AC-FBAB-48ED-9077-6158FB0A26ED}"/>
    <cellStyle name="Moneda 5 3 6 4 2" xfId="5347" xr:uid="{3D0C545C-B238-4724-9538-FACC407F967C}"/>
    <cellStyle name="Moneda 5 3 6 4 2 2" xfId="11971" xr:uid="{D42121D5-E543-400F-BF08-6872E75117BC}"/>
    <cellStyle name="Moneda 5 3 6 4 3" xfId="8659" xr:uid="{C97222F1-0260-4294-B06F-3EEAED52DE09}"/>
    <cellStyle name="Moneda 5 3 6 5" xfId="3691" xr:uid="{00E44F08-5A16-404B-92DA-0B83A0ADDFCC}"/>
    <cellStyle name="Moneda 5 3 6 5 2" xfId="10315" xr:uid="{899AAEB0-F2CE-43ED-BA12-22CB277D27DD}"/>
    <cellStyle name="Moneda 5 3 6 6" xfId="7003" xr:uid="{BF5CF3A7-E843-4F9B-ABD9-85655209EF69}"/>
    <cellStyle name="Moneda 5 3 7" xfId="655" xr:uid="{E8B7A83C-99A5-423B-87FD-D6CB3376E203}"/>
    <cellStyle name="Moneda 5 3 7 2" xfId="2311" xr:uid="{0C60877B-094C-4371-92A4-4175C90EEF8B}"/>
    <cellStyle name="Moneda 5 3 7 2 2" xfId="5623" xr:uid="{2442C24E-F250-49AA-88A2-B748D921ED87}"/>
    <cellStyle name="Moneda 5 3 7 2 2 2" xfId="12247" xr:uid="{6B0D6A71-D150-415E-A776-0103F91A5584}"/>
    <cellStyle name="Moneda 5 3 7 2 3" xfId="8935" xr:uid="{410595F4-3058-41B8-94CC-E33695A6EAF7}"/>
    <cellStyle name="Moneda 5 3 7 3" xfId="3967" xr:uid="{F66263F8-52D3-4D94-826E-7872203C5037}"/>
    <cellStyle name="Moneda 5 3 7 3 2" xfId="10591" xr:uid="{44C17AC5-C7A6-41E0-BF29-1DF0D994E63F}"/>
    <cellStyle name="Moneda 5 3 7 4" xfId="7279" xr:uid="{B954D3F0-A8BD-4416-A5CB-CB6BDBF83FBC}"/>
    <cellStyle name="Moneda 5 3 8" xfId="1207" xr:uid="{558D69AF-7568-4558-804E-F97B3347021F}"/>
    <cellStyle name="Moneda 5 3 8 2" xfId="2863" xr:uid="{C7E1BA2F-9E1D-432C-94B0-A11E2CA34FCA}"/>
    <cellStyle name="Moneda 5 3 8 2 2" xfId="6175" xr:uid="{A6E0CB5F-756A-48D1-9426-D1D041184DB0}"/>
    <cellStyle name="Moneda 5 3 8 2 2 2" xfId="12799" xr:uid="{E53D7837-FAE6-4D88-94E5-C9C2D102A41F}"/>
    <cellStyle name="Moneda 5 3 8 2 3" xfId="9487" xr:uid="{51520076-CB67-45C9-8C21-CEFB095ED82F}"/>
    <cellStyle name="Moneda 5 3 8 3" xfId="4519" xr:uid="{4962E668-4600-4619-8ADD-BD9ECD4AABEC}"/>
    <cellStyle name="Moneda 5 3 8 3 2" xfId="11143" xr:uid="{B8C38BAA-DA5A-4A64-B1BF-FF9A190F14F7}"/>
    <cellStyle name="Moneda 5 3 8 4" xfId="7831" xr:uid="{09B82379-738F-43C5-ADFD-DF040CDC0EBF}"/>
    <cellStyle name="Moneda 5 3 9" xfId="1759" xr:uid="{6918F942-9A39-4CB3-87CA-63406677EDF4}"/>
    <cellStyle name="Moneda 5 3 9 2" xfId="5071" xr:uid="{30986A38-4C9B-46DF-99BB-274C28DBA40A}"/>
    <cellStyle name="Moneda 5 3 9 2 2" xfId="11695" xr:uid="{B27149D7-B5E7-4FAF-BC81-AD98667C543B}"/>
    <cellStyle name="Moneda 5 3 9 3" xfId="8383" xr:uid="{57B4D618-638C-4909-B274-1323FBBBDD24}"/>
    <cellStyle name="Moneda 5 4" xfId="107" xr:uid="{00000000-0005-0000-0000-000027000000}"/>
    <cellStyle name="Moneda 5 4 10" xfId="3419" xr:uid="{289AD213-8568-4298-ADE3-545C6722ECE8}"/>
    <cellStyle name="Moneda 5 4 10 2" xfId="10043" xr:uid="{BAD8E5AB-9FF2-4BC3-AD76-2895CBE2419C}"/>
    <cellStyle name="Moneda 5 4 11" xfId="6731" xr:uid="{3FD0AB9B-1F9D-4D92-A2AF-FB098251B3A5}"/>
    <cellStyle name="Moneda 5 4 2" xfId="123" xr:uid="{40D372D3-CD5B-4B9F-A620-17427E7E2770}"/>
    <cellStyle name="Moneda 5 4 2 10" xfId="6747" xr:uid="{24F2DF44-D573-43E2-BB5D-DDCD0F3E687A}"/>
    <cellStyle name="Moneda 5 4 2 2" xfId="157" xr:uid="{2EC7C09E-D477-4DD8-83F1-E0747C995467}"/>
    <cellStyle name="Moneda 5 4 2 2 2" xfId="226" xr:uid="{A8206AF7-47BE-447A-B50C-CF94B177BC3F}"/>
    <cellStyle name="Moneda 5 4 2 2 2 2" xfId="364" xr:uid="{F1BE474A-C067-45AD-A111-850038EA7654}"/>
    <cellStyle name="Moneda 5 4 2 2 2 2 2" xfId="640" xr:uid="{230123F7-06CC-458C-8C9F-3C1A85BC8131}"/>
    <cellStyle name="Moneda 5 4 2 2 2 2 2 2" xfId="1192" xr:uid="{B509EB97-DD8C-45CC-839D-F895E152BF30}"/>
    <cellStyle name="Moneda 5 4 2 2 2 2 2 2 2" xfId="2848" xr:uid="{3FE1D067-2350-467E-ACE9-346A839AF325}"/>
    <cellStyle name="Moneda 5 4 2 2 2 2 2 2 2 2" xfId="6160" xr:uid="{5B6DAAF5-B32F-405B-BC10-B220611D2E85}"/>
    <cellStyle name="Moneda 5 4 2 2 2 2 2 2 2 2 2" xfId="12784" xr:uid="{A60BB598-6C4B-4BC3-86B5-933D34AAB5E2}"/>
    <cellStyle name="Moneda 5 4 2 2 2 2 2 2 2 3" xfId="9472" xr:uid="{78897A7C-1BBD-4DA7-A193-5F5F9257ABA4}"/>
    <cellStyle name="Moneda 5 4 2 2 2 2 2 2 3" xfId="4504" xr:uid="{D2D3535E-FDCF-4351-85D0-FE3E7C73B7F1}"/>
    <cellStyle name="Moneda 5 4 2 2 2 2 2 2 3 2" xfId="11128" xr:uid="{BF799885-93A0-4BEA-B376-134834EE9777}"/>
    <cellStyle name="Moneda 5 4 2 2 2 2 2 2 4" xfId="7816" xr:uid="{462398CB-20C3-42C3-8E45-9D9DB7D89358}"/>
    <cellStyle name="Moneda 5 4 2 2 2 2 2 3" xfId="1744" xr:uid="{4F56BC0D-9A3C-4072-8304-60D1EC618540}"/>
    <cellStyle name="Moneda 5 4 2 2 2 2 2 3 2" xfId="3400" xr:uid="{C523C6F5-35AD-427D-B791-522FAAD02C63}"/>
    <cellStyle name="Moneda 5 4 2 2 2 2 2 3 2 2" xfId="6712" xr:uid="{C5DE0CB1-E430-4967-B94D-5D7271BB691D}"/>
    <cellStyle name="Moneda 5 4 2 2 2 2 2 3 2 2 2" xfId="13336" xr:uid="{BDF4B283-A671-4ED9-9915-1033B3981977}"/>
    <cellStyle name="Moneda 5 4 2 2 2 2 2 3 2 3" xfId="10024" xr:uid="{0C7AF77C-3CB7-4299-B0DA-C8ADC9EBC183}"/>
    <cellStyle name="Moneda 5 4 2 2 2 2 2 3 3" xfId="5056" xr:uid="{7B1DE1B5-2D49-4C0C-A7BF-8FA7FCF40F9A}"/>
    <cellStyle name="Moneda 5 4 2 2 2 2 2 3 3 2" xfId="11680" xr:uid="{AC9A85B0-E439-4E0E-92EF-1AFF787F494F}"/>
    <cellStyle name="Moneda 5 4 2 2 2 2 2 3 4" xfId="8368" xr:uid="{339E9FD1-45CF-4ACA-8415-9E6930864A8D}"/>
    <cellStyle name="Moneda 5 4 2 2 2 2 2 4" xfId="2296" xr:uid="{F6142C86-1413-400E-8CE1-48C75F4F5598}"/>
    <cellStyle name="Moneda 5 4 2 2 2 2 2 4 2" xfId="5608" xr:uid="{00263D28-AD9A-41D2-9C19-C0550A134108}"/>
    <cellStyle name="Moneda 5 4 2 2 2 2 2 4 2 2" xfId="12232" xr:uid="{BE703678-04C0-4144-96AB-904F7DA5F1B0}"/>
    <cellStyle name="Moneda 5 4 2 2 2 2 2 4 3" xfId="8920" xr:uid="{345A62ED-5AF5-4282-8C2E-A14045E9420E}"/>
    <cellStyle name="Moneda 5 4 2 2 2 2 2 5" xfId="3952" xr:uid="{CB094CCA-E434-403D-BE9E-346A0854941A}"/>
    <cellStyle name="Moneda 5 4 2 2 2 2 2 5 2" xfId="10576" xr:uid="{674A8B04-1AD2-497A-8EF6-403D2BFFAC96}"/>
    <cellStyle name="Moneda 5 4 2 2 2 2 2 6" xfId="7264" xr:uid="{7DCEF018-5C3D-493F-A82B-90AE6FFCD0DC}"/>
    <cellStyle name="Moneda 5 4 2 2 2 2 3" xfId="916" xr:uid="{3BE9A1DF-E539-4134-964A-50AA15092554}"/>
    <cellStyle name="Moneda 5 4 2 2 2 2 3 2" xfId="2572" xr:uid="{F69BB3FE-1009-4574-9881-D0C580F97CEE}"/>
    <cellStyle name="Moneda 5 4 2 2 2 2 3 2 2" xfId="5884" xr:uid="{902B1252-F000-41CA-8ADC-D1C11B13D97B}"/>
    <cellStyle name="Moneda 5 4 2 2 2 2 3 2 2 2" xfId="12508" xr:uid="{4191238F-0CE5-40B5-A15F-E2086823462E}"/>
    <cellStyle name="Moneda 5 4 2 2 2 2 3 2 3" xfId="9196" xr:uid="{6EE9BFE3-7ABB-45C8-89B0-0FCD4BFC0059}"/>
    <cellStyle name="Moneda 5 4 2 2 2 2 3 3" xfId="4228" xr:uid="{52E0B4A3-E7C0-4DB8-9031-07240EB58426}"/>
    <cellStyle name="Moneda 5 4 2 2 2 2 3 3 2" xfId="10852" xr:uid="{0DC31ECD-2175-4B16-9979-902FC85130F7}"/>
    <cellStyle name="Moneda 5 4 2 2 2 2 3 4" xfId="7540" xr:uid="{5E3885A1-39A3-4803-8BD3-AB86E190C344}"/>
    <cellStyle name="Moneda 5 4 2 2 2 2 4" xfId="1468" xr:uid="{CA1F0F01-FC35-45E7-8A33-8CB6DDB63FAE}"/>
    <cellStyle name="Moneda 5 4 2 2 2 2 4 2" xfId="3124" xr:uid="{D2E47258-54A0-4C8A-80F7-137F5607AD09}"/>
    <cellStyle name="Moneda 5 4 2 2 2 2 4 2 2" xfId="6436" xr:uid="{2B6F3104-3158-4BA8-B951-67A0F59AE5CB}"/>
    <cellStyle name="Moneda 5 4 2 2 2 2 4 2 2 2" xfId="13060" xr:uid="{02FDAB1E-3E4D-41A5-B4F4-D9EAF0C9871E}"/>
    <cellStyle name="Moneda 5 4 2 2 2 2 4 2 3" xfId="9748" xr:uid="{0E8ABF5E-5CE5-4ECA-8BF7-4601E1C000D4}"/>
    <cellStyle name="Moneda 5 4 2 2 2 2 4 3" xfId="4780" xr:uid="{6FB76894-3B6C-4CC5-81F1-37F9409DF125}"/>
    <cellStyle name="Moneda 5 4 2 2 2 2 4 3 2" xfId="11404" xr:uid="{5BE03B19-A301-49F0-B888-D0BE46135792}"/>
    <cellStyle name="Moneda 5 4 2 2 2 2 4 4" xfId="8092" xr:uid="{CADC5E00-AAF1-4D85-BD4A-EEDD95CA3299}"/>
    <cellStyle name="Moneda 5 4 2 2 2 2 5" xfId="2020" xr:uid="{70DF743E-0312-4A05-9659-14FE160A6D05}"/>
    <cellStyle name="Moneda 5 4 2 2 2 2 5 2" xfId="5332" xr:uid="{D93DDDDC-7EF8-4024-885D-4A6C7D6F68A1}"/>
    <cellStyle name="Moneda 5 4 2 2 2 2 5 2 2" xfId="11956" xr:uid="{01651D52-A88B-4D3B-82A1-E563DD94D4FD}"/>
    <cellStyle name="Moneda 5 4 2 2 2 2 5 3" xfId="8644" xr:uid="{5998FFF5-580E-46AB-B5EF-C09D44EBA3B0}"/>
    <cellStyle name="Moneda 5 4 2 2 2 2 6" xfId="3676" xr:uid="{13D798E9-55C6-4AFA-823F-27B388F9C919}"/>
    <cellStyle name="Moneda 5 4 2 2 2 2 6 2" xfId="10300" xr:uid="{2F9A9D8A-9DA1-43A9-90D4-B26D1A458F16}"/>
    <cellStyle name="Moneda 5 4 2 2 2 2 7" xfId="6988" xr:uid="{DADCB333-E456-4141-9628-79BDE9DE854A}"/>
    <cellStyle name="Moneda 5 4 2 2 2 3" xfId="502" xr:uid="{4802783D-2342-4976-A07C-B8A924424738}"/>
    <cellStyle name="Moneda 5 4 2 2 2 3 2" xfId="1054" xr:uid="{908C9C39-1016-43D1-B6D0-49E90F72204D}"/>
    <cellStyle name="Moneda 5 4 2 2 2 3 2 2" xfId="2710" xr:uid="{0CED3AFE-2755-430C-B710-FEFB91BF76E4}"/>
    <cellStyle name="Moneda 5 4 2 2 2 3 2 2 2" xfId="6022" xr:uid="{BD8136B5-0F42-49D6-9F9B-D7A671BBF361}"/>
    <cellStyle name="Moneda 5 4 2 2 2 3 2 2 2 2" xfId="12646" xr:uid="{5F235488-F4B1-4405-B2E5-9CED0E815672}"/>
    <cellStyle name="Moneda 5 4 2 2 2 3 2 2 3" xfId="9334" xr:uid="{96419F9C-023A-42DB-94A8-4536033D9746}"/>
    <cellStyle name="Moneda 5 4 2 2 2 3 2 3" xfId="4366" xr:uid="{826D023C-E517-426C-B24D-E8925A2CBFC3}"/>
    <cellStyle name="Moneda 5 4 2 2 2 3 2 3 2" xfId="10990" xr:uid="{9A1214E6-0BD6-48B2-BE79-EE271D66B8C2}"/>
    <cellStyle name="Moneda 5 4 2 2 2 3 2 4" xfId="7678" xr:uid="{9FADA259-3323-4A27-8740-68D5EDF8E76F}"/>
    <cellStyle name="Moneda 5 4 2 2 2 3 3" xfId="1606" xr:uid="{62835512-B655-4960-8B1B-65B60B9AA96F}"/>
    <cellStyle name="Moneda 5 4 2 2 2 3 3 2" xfId="3262" xr:uid="{D474598F-041E-4ACA-BD44-F2E991EA907C}"/>
    <cellStyle name="Moneda 5 4 2 2 2 3 3 2 2" xfId="6574" xr:uid="{04FF8300-FC06-46C0-BCA5-11E5BD658DF9}"/>
    <cellStyle name="Moneda 5 4 2 2 2 3 3 2 2 2" xfId="13198" xr:uid="{3B416B19-B576-481D-BCEA-2D7D7CB77889}"/>
    <cellStyle name="Moneda 5 4 2 2 2 3 3 2 3" xfId="9886" xr:uid="{D5447AB4-F943-4BDE-86DF-7837C9514FEC}"/>
    <cellStyle name="Moneda 5 4 2 2 2 3 3 3" xfId="4918" xr:uid="{6140C010-BA64-449C-8133-4ABB945464E6}"/>
    <cellStyle name="Moneda 5 4 2 2 2 3 3 3 2" xfId="11542" xr:uid="{4CA07709-8124-49EC-8684-FE094A78A2C5}"/>
    <cellStyle name="Moneda 5 4 2 2 2 3 3 4" xfId="8230" xr:uid="{7217F80E-C52C-4F20-8143-533782FCE985}"/>
    <cellStyle name="Moneda 5 4 2 2 2 3 4" xfId="2158" xr:uid="{E2B37DBD-B6B7-4FB7-970E-BB091139D325}"/>
    <cellStyle name="Moneda 5 4 2 2 2 3 4 2" xfId="5470" xr:uid="{D5AD39C4-A7BF-4B08-BFF6-B71A4ED022B0}"/>
    <cellStyle name="Moneda 5 4 2 2 2 3 4 2 2" xfId="12094" xr:uid="{8EB6596B-C32B-480D-999D-148171093E91}"/>
    <cellStyle name="Moneda 5 4 2 2 2 3 4 3" xfId="8782" xr:uid="{762AA8BA-AEC9-4F1B-A547-F4C56C876EBC}"/>
    <cellStyle name="Moneda 5 4 2 2 2 3 5" xfId="3814" xr:uid="{07C353C2-6D2C-4D76-B351-EDB71CCA741A}"/>
    <cellStyle name="Moneda 5 4 2 2 2 3 5 2" xfId="10438" xr:uid="{E70B304B-FE36-451C-995A-7B14A21E3920}"/>
    <cellStyle name="Moneda 5 4 2 2 2 3 6" xfId="7126" xr:uid="{D3E11DB1-6D09-46F3-8EDD-E94CFC853B3A}"/>
    <cellStyle name="Moneda 5 4 2 2 2 4" xfId="778" xr:uid="{993FBECC-E792-4B62-8924-D681F62FCB01}"/>
    <cellStyle name="Moneda 5 4 2 2 2 4 2" xfId="2434" xr:uid="{C3774ECD-345E-44F9-ABA3-13796EDE7D86}"/>
    <cellStyle name="Moneda 5 4 2 2 2 4 2 2" xfId="5746" xr:uid="{C46B3E04-DC89-456C-ABEA-D6C7F3E2FF62}"/>
    <cellStyle name="Moneda 5 4 2 2 2 4 2 2 2" xfId="12370" xr:uid="{9C9AC95F-4F09-4D93-94E9-06474378470B}"/>
    <cellStyle name="Moneda 5 4 2 2 2 4 2 3" xfId="9058" xr:uid="{FDFC9AFD-BC94-4DC3-81A2-7F687E58BFCD}"/>
    <cellStyle name="Moneda 5 4 2 2 2 4 3" xfId="4090" xr:uid="{B901C134-A56C-46BE-A4B0-6A632A85CC9A}"/>
    <cellStyle name="Moneda 5 4 2 2 2 4 3 2" xfId="10714" xr:uid="{F14DDF25-F875-4FD1-AD6D-866C68AEA9D2}"/>
    <cellStyle name="Moneda 5 4 2 2 2 4 4" xfId="7402" xr:uid="{58541DEA-8829-4051-82EE-195BF3555406}"/>
    <cellStyle name="Moneda 5 4 2 2 2 5" xfId="1330" xr:uid="{36DAEAA9-14BA-4746-8B4B-8E74A274F2AA}"/>
    <cellStyle name="Moneda 5 4 2 2 2 5 2" xfId="2986" xr:uid="{6A1EFA06-06BB-40F9-A7C4-93E432B696D8}"/>
    <cellStyle name="Moneda 5 4 2 2 2 5 2 2" xfId="6298" xr:uid="{633AC6B4-F88A-4944-9E62-91CEDB77C42B}"/>
    <cellStyle name="Moneda 5 4 2 2 2 5 2 2 2" xfId="12922" xr:uid="{14133A25-D643-48BF-A488-53B9326CF565}"/>
    <cellStyle name="Moneda 5 4 2 2 2 5 2 3" xfId="9610" xr:uid="{D05E0E7B-E4C0-43F7-BB58-EDFDD900DA8C}"/>
    <cellStyle name="Moneda 5 4 2 2 2 5 3" xfId="4642" xr:uid="{7493F852-CDF3-4B01-9B5A-D887A950D087}"/>
    <cellStyle name="Moneda 5 4 2 2 2 5 3 2" xfId="11266" xr:uid="{8174A7B2-70CD-486B-93D2-B092E9E1CBE2}"/>
    <cellStyle name="Moneda 5 4 2 2 2 5 4" xfId="7954" xr:uid="{0122A01C-1728-4A9A-A762-FC33F2C07E37}"/>
    <cellStyle name="Moneda 5 4 2 2 2 6" xfId="1882" xr:uid="{0A4AB2B3-B7BA-49E8-A753-1A8844F154B0}"/>
    <cellStyle name="Moneda 5 4 2 2 2 6 2" xfId="5194" xr:uid="{0F44BBFB-3272-484F-BD3A-6D9EE52D22D5}"/>
    <cellStyle name="Moneda 5 4 2 2 2 6 2 2" xfId="11818" xr:uid="{C8DE7EFA-EAC2-4314-B99E-4E9C58712D0F}"/>
    <cellStyle name="Moneda 5 4 2 2 2 6 3" xfId="8506" xr:uid="{555D38E6-8779-48EC-BBE7-C9696D0CD123}"/>
    <cellStyle name="Moneda 5 4 2 2 2 7" xfId="3538" xr:uid="{6E4192F9-7C71-4D24-B5F3-5DCC68A3E994}"/>
    <cellStyle name="Moneda 5 4 2 2 2 7 2" xfId="10162" xr:uid="{F78C26F1-7E47-422A-B3AC-494E198C1FBF}"/>
    <cellStyle name="Moneda 5 4 2 2 2 8" xfId="6850" xr:uid="{0465202F-17FF-4AF5-86D6-1E413DB058C0}"/>
    <cellStyle name="Moneda 5 4 2 2 3" xfId="295" xr:uid="{CA60D876-1A7C-4832-B23F-5BB623FACC61}"/>
    <cellStyle name="Moneda 5 4 2 2 3 2" xfId="571" xr:uid="{4427FB3D-52AE-4F79-BAD1-6DE837BE170D}"/>
    <cellStyle name="Moneda 5 4 2 2 3 2 2" xfId="1123" xr:uid="{28C1E9B4-2F45-454F-9467-58E1EC78AB48}"/>
    <cellStyle name="Moneda 5 4 2 2 3 2 2 2" xfId="2779" xr:uid="{8CEFF0C0-D025-41AC-8F64-ABC0D369562B}"/>
    <cellStyle name="Moneda 5 4 2 2 3 2 2 2 2" xfId="6091" xr:uid="{2091CB95-FC78-4AF8-92B9-AE0A1B11E465}"/>
    <cellStyle name="Moneda 5 4 2 2 3 2 2 2 2 2" xfId="12715" xr:uid="{04AA03B1-C63F-4015-93FA-07AE39C0960F}"/>
    <cellStyle name="Moneda 5 4 2 2 3 2 2 2 3" xfId="9403" xr:uid="{997C934C-34BC-4D7A-9B12-436C3D25DA64}"/>
    <cellStyle name="Moneda 5 4 2 2 3 2 2 3" xfId="4435" xr:uid="{8491BCDA-2474-4069-A311-2A032D1F11FA}"/>
    <cellStyle name="Moneda 5 4 2 2 3 2 2 3 2" xfId="11059" xr:uid="{8F555DFD-90BD-4F77-B426-8B235A87DC70}"/>
    <cellStyle name="Moneda 5 4 2 2 3 2 2 4" xfId="7747" xr:uid="{C7D40665-D474-495D-9F2B-6AD2BAA060BE}"/>
    <cellStyle name="Moneda 5 4 2 2 3 2 3" xfId="1675" xr:uid="{F528F12E-66D3-46D4-904D-FCB565311B5F}"/>
    <cellStyle name="Moneda 5 4 2 2 3 2 3 2" xfId="3331" xr:uid="{7139A1FD-FC18-4B83-B9F1-7D5908D4CBC3}"/>
    <cellStyle name="Moneda 5 4 2 2 3 2 3 2 2" xfId="6643" xr:uid="{4AC5F1AD-DDB3-4BAC-B7C2-C2FF2BE58B9D}"/>
    <cellStyle name="Moneda 5 4 2 2 3 2 3 2 2 2" xfId="13267" xr:uid="{2750AF59-43F6-4BBB-A86A-02CCBBC3A90C}"/>
    <cellStyle name="Moneda 5 4 2 2 3 2 3 2 3" xfId="9955" xr:uid="{4B814D0C-500B-47B6-8072-A61CF9ADD034}"/>
    <cellStyle name="Moneda 5 4 2 2 3 2 3 3" xfId="4987" xr:uid="{DB432EB0-C64E-4127-8601-02007D4CFB37}"/>
    <cellStyle name="Moneda 5 4 2 2 3 2 3 3 2" xfId="11611" xr:uid="{2F45EDEC-8AD0-40A5-B9A7-7417FEA1B52C}"/>
    <cellStyle name="Moneda 5 4 2 2 3 2 3 4" xfId="8299" xr:uid="{C1E7743C-31F1-4878-8736-EA99A0E89B4B}"/>
    <cellStyle name="Moneda 5 4 2 2 3 2 4" xfId="2227" xr:uid="{64DFA8CE-07C5-45CC-99BC-1A0CB388CFE6}"/>
    <cellStyle name="Moneda 5 4 2 2 3 2 4 2" xfId="5539" xr:uid="{5A1D86E3-0D34-46F3-9111-B81A9509A785}"/>
    <cellStyle name="Moneda 5 4 2 2 3 2 4 2 2" xfId="12163" xr:uid="{56B9E8B1-18FF-4576-832C-0F286C25992D}"/>
    <cellStyle name="Moneda 5 4 2 2 3 2 4 3" xfId="8851" xr:uid="{F05F1229-5707-4647-B463-236695F92012}"/>
    <cellStyle name="Moneda 5 4 2 2 3 2 5" xfId="3883" xr:uid="{91BBE409-4B38-49FD-9108-BF4E18985291}"/>
    <cellStyle name="Moneda 5 4 2 2 3 2 5 2" xfId="10507" xr:uid="{353FB69E-CB8A-4C4C-837C-9683A08A3EAC}"/>
    <cellStyle name="Moneda 5 4 2 2 3 2 6" xfId="7195" xr:uid="{3A63B248-CB18-4EDA-B92D-827DEE3C5D99}"/>
    <cellStyle name="Moneda 5 4 2 2 3 3" xfId="847" xr:uid="{B17253F0-5011-4AD1-8A0C-D42734325915}"/>
    <cellStyle name="Moneda 5 4 2 2 3 3 2" xfId="2503" xr:uid="{B4671ACD-BB06-4804-BEF2-DF967C67F2E2}"/>
    <cellStyle name="Moneda 5 4 2 2 3 3 2 2" xfId="5815" xr:uid="{115956B2-6CB0-4D01-94BB-B86868EF3F3F}"/>
    <cellStyle name="Moneda 5 4 2 2 3 3 2 2 2" xfId="12439" xr:uid="{98E0F698-F047-4FD5-8B53-8D4EE69F6275}"/>
    <cellStyle name="Moneda 5 4 2 2 3 3 2 3" xfId="9127" xr:uid="{874EFBCC-E4DD-4810-A02F-E1ADCF6AC12F}"/>
    <cellStyle name="Moneda 5 4 2 2 3 3 3" xfId="4159" xr:uid="{3D80819F-F1C4-4B27-A522-83E23C11F2AE}"/>
    <cellStyle name="Moneda 5 4 2 2 3 3 3 2" xfId="10783" xr:uid="{3AA924E8-5899-4ECB-8451-670481DD563E}"/>
    <cellStyle name="Moneda 5 4 2 2 3 3 4" xfId="7471" xr:uid="{CA343095-D205-41DF-9D66-278F1E016172}"/>
    <cellStyle name="Moneda 5 4 2 2 3 4" xfId="1399" xr:uid="{A2C6324B-4A1A-4C42-A067-B8E59FB35069}"/>
    <cellStyle name="Moneda 5 4 2 2 3 4 2" xfId="3055" xr:uid="{E1FAF2E5-BF94-449A-A787-195952BC7587}"/>
    <cellStyle name="Moneda 5 4 2 2 3 4 2 2" xfId="6367" xr:uid="{7DF6783C-8CD0-451D-8AE7-02915543C203}"/>
    <cellStyle name="Moneda 5 4 2 2 3 4 2 2 2" xfId="12991" xr:uid="{3868C99E-82A2-4308-B543-F52F314E0999}"/>
    <cellStyle name="Moneda 5 4 2 2 3 4 2 3" xfId="9679" xr:uid="{D2A46A85-0D1B-42CA-8A1D-E83366E52A35}"/>
    <cellStyle name="Moneda 5 4 2 2 3 4 3" xfId="4711" xr:uid="{92437628-4AF0-41B3-A98F-1B14ABAD57C6}"/>
    <cellStyle name="Moneda 5 4 2 2 3 4 3 2" xfId="11335" xr:uid="{C274D85B-8093-41F2-9775-2A5BF768E761}"/>
    <cellStyle name="Moneda 5 4 2 2 3 4 4" xfId="8023" xr:uid="{31DDD4E7-513C-4FFF-AC40-AC29AE03BA56}"/>
    <cellStyle name="Moneda 5 4 2 2 3 5" xfId="1951" xr:uid="{64CEA647-4B79-4D58-9CA0-B144F70103B3}"/>
    <cellStyle name="Moneda 5 4 2 2 3 5 2" xfId="5263" xr:uid="{1494319A-E842-4547-8F16-545320F3492B}"/>
    <cellStyle name="Moneda 5 4 2 2 3 5 2 2" xfId="11887" xr:uid="{E7BB78BD-CCC5-4538-A3B1-4AFC4B6D178C}"/>
    <cellStyle name="Moneda 5 4 2 2 3 5 3" xfId="8575" xr:uid="{0FD9B1B6-016D-4606-A3E3-40334F3AB55E}"/>
    <cellStyle name="Moneda 5 4 2 2 3 6" xfId="3607" xr:uid="{ABE3DE71-801D-490D-9F26-59812A090A3F}"/>
    <cellStyle name="Moneda 5 4 2 2 3 6 2" xfId="10231" xr:uid="{E3B3C1E8-48C2-445C-A381-5B6C8BF93EAC}"/>
    <cellStyle name="Moneda 5 4 2 2 3 7" xfId="6919" xr:uid="{0118D91A-273C-4ED4-AC44-E5732CFD0AFF}"/>
    <cellStyle name="Moneda 5 4 2 2 4" xfId="433" xr:uid="{9F28C8E8-EADA-4442-B2A9-3BFDB2A4D6E3}"/>
    <cellStyle name="Moneda 5 4 2 2 4 2" xfId="985" xr:uid="{E2BB96B6-1383-4510-8022-7C1575CBBDFE}"/>
    <cellStyle name="Moneda 5 4 2 2 4 2 2" xfId="2641" xr:uid="{A043D86B-99F1-4756-B5EC-6D744D4FC1DA}"/>
    <cellStyle name="Moneda 5 4 2 2 4 2 2 2" xfId="5953" xr:uid="{6B5166F2-C43C-49AA-A91A-CDCA5E44D584}"/>
    <cellStyle name="Moneda 5 4 2 2 4 2 2 2 2" xfId="12577" xr:uid="{4E12B357-06B6-4093-9D49-0B0F59F9561C}"/>
    <cellStyle name="Moneda 5 4 2 2 4 2 2 3" xfId="9265" xr:uid="{9DAC9FA0-1E44-48C1-8EBD-66AE6083C604}"/>
    <cellStyle name="Moneda 5 4 2 2 4 2 3" xfId="4297" xr:uid="{3D1591B6-7C0E-437F-9AC5-5A1B6E134141}"/>
    <cellStyle name="Moneda 5 4 2 2 4 2 3 2" xfId="10921" xr:uid="{650C0B50-6228-4B3A-A423-5AD5F6CC0EAB}"/>
    <cellStyle name="Moneda 5 4 2 2 4 2 4" xfId="7609" xr:uid="{F62BA836-863F-4B5F-89CA-95F3DBE7403E}"/>
    <cellStyle name="Moneda 5 4 2 2 4 3" xfId="1537" xr:uid="{024C745C-3328-4969-A790-2747DCCA7C4C}"/>
    <cellStyle name="Moneda 5 4 2 2 4 3 2" xfId="3193" xr:uid="{A7904977-741D-4161-BC6C-B152B283648E}"/>
    <cellStyle name="Moneda 5 4 2 2 4 3 2 2" xfId="6505" xr:uid="{971024E7-7AEE-4717-BBD1-5E6B405C27F6}"/>
    <cellStyle name="Moneda 5 4 2 2 4 3 2 2 2" xfId="13129" xr:uid="{09C581AC-0AC2-499F-AC4D-0B7897FBCA06}"/>
    <cellStyle name="Moneda 5 4 2 2 4 3 2 3" xfId="9817" xr:uid="{6B986C1E-BB0E-4A6F-A1E0-17F7682A266D}"/>
    <cellStyle name="Moneda 5 4 2 2 4 3 3" xfId="4849" xr:uid="{8EFF52ED-D9FC-4950-868F-34BA743BF0FA}"/>
    <cellStyle name="Moneda 5 4 2 2 4 3 3 2" xfId="11473" xr:uid="{3E502415-0118-4838-9C6E-3A6A1BDABC2F}"/>
    <cellStyle name="Moneda 5 4 2 2 4 3 4" xfId="8161" xr:uid="{5036F249-7532-4B4F-81BC-1D473C637C5B}"/>
    <cellStyle name="Moneda 5 4 2 2 4 4" xfId="2089" xr:uid="{73C834F2-043F-43AB-9333-638196879ED3}"/>
    <cellStyle name="Moneda 5 4 2 2 4 4 2" xfId="5401" xr:uid="{08F41C73-4785-4C37-A9B7-DE6E346BA646}"/>
    <cellStyle name="Moneda 5 4 2 2 4 4 2 2" xfId="12025" xr:uid="{DDE181DF-9D44-4814-808A-F9D077760FAC}"/>
    <cellStyle name="Moneda 5 4 2 2 4 4 3" xfId="8713" xr:uid="{7CA81250-2D20-4115-83D2-5EC4E3997831}"/>
    <cellStyle name="Moneda 5 4 2 2 4 5" xfId="3745" xr:uid="{0C977662-B3C6-41C7-9379-5740BBA7E5E9}"/>
    <cellStyle name="Moneda 5 4 2 2 4 5 2" xfId="10369" xr:uid="{3ED0C491-97C9-48ED-B364-B2B358E12BB7}"/>
    <cellStyle name="Moneda 5 4 2 2 4 6" xfId="7057" xr:uid="{DE93D20F-7A6B-416D-AB68-F45CCE94B5BA}"/>
    <cellStyle name="Moneda 5 4 2 2 5" xfId="709" xr:uid="{0537D133-5E69-4705-93F2-A8F1B9A427E3}"/>
    <cellStyle name="Moneda 5 4 2 2 5 2" xfId="2365" xr:uid="{BEA43FFD-5B71-4790-B748-5E2915F9A7AC}"/>
    <cellStyle name="Moneda 5 4 2 2 5 2 2" xfId="5677" xr:uid="{CB00338D-F93D-45E5-A295-CC3AE261A4D4}"/>
    <cellStyle name="Moneda 5 4 2 2 5 2 2 2" xfId="12301" xr:uid="{AFEFFD94-CCAE-402E-8768-7EFC619B8F1A}"/>
    <cellStyle name="Moneda 5 4 2 2 5 2 3" xfId="8989" xr:uid="{CEFF3C19-F8F4-4CC6-ABBB-956240E268D3}"/>
    <cellStyle name="Moneda 5 4 2 2 5 3" xfId="4021" xr:uid="{B833EFC6-E6F8-47E0-B391-A610A6DDFCD4}"/>
    <cellStyle name="Moneda 5 4 2 2 5 3 2" xfId="10645" xr:uid="{81603A02-8FF0-42B1-B572-F8A95A32CD3D}"/>
    <cellStyle name="Moneda 5 4 2 2 5 4" xfId="7333" xr:uid="{26449EFD-B785-4CF1-9CD2-663A3E5B4D5D}"/>
    <cellStyle name="Moneda 5 4 2 2 6" xfId="1261" xr:uid="{5214F051-4DA6-44CF-9A49-A279F88E4C42}"/>
    <cellStyle name="Moneda 5 4 2 2 6 2" xfId="2917" xr:uid="{C729A682-A627-4563-8167-D425393653C9}"/>
    <cellStyle name="Moneda 5 4 2 2 6 2 2" xfId="6229" xr:uid="{B7BC4BFB-9B87-4018-8237-9F26010DA2B4}"/>
    <cellStyle name="Moneda 5 4 2 2 6 2 2 2" xfId="12853" xr:uid="{E3914E9A-032D-465D-A611-8BF0BF69025F}"/>
    <cellStyle name="Moneda 5 4 2 2 6 2 3" xfId="9541" xr:uid="{AB2389BD-BFB6-441C-9BD8-672501427DF0}"/>
    <cellStyle name="Moneda 5 4 2 2 6 3" xfId="4573" xr:uid="{403E98DC-F077-4F85-A230-377A549A2206}"/>
    <cellStyle name="Moneda 5 4 2 2 6 3 2" xfId="11197" xr:uid="{03D81D59-50CB-408F-8EC2-3501018956F7}"/>
    <cellStyle name="Moneda 5 4 2 2 6 4" xfId="7885" xr:uid="{AB5D5F92-B0C5-47E5-B81F-9F2C72547160}"/>
    <cellStyle name="Moneda 5 4 2 2 7" xfId="1813" xr:uid="{5B5B4AEB-4BD6-4B78-B64A-3EC104E7DC90}"/>
    <cellStyle name="Moneda 5 4 2 2 7 2" xfId="5125" xr:uid="{E3093F89-6EA9-47F8-863B-5DC92A5A437A}"/>
    <cellStyle name="Moneda 5 4 2 2 7 2 2" xfId="11749" xr:uid="{0427FE81-37AA-464D-A0FC-96FCB4B04A0B}"/>
    <cellStyle name="Moneda 5 4 2 2 7 3" xfId="8437" xr:uid="{D471467E-6F11-47D5-9D39-D7EBD2832D5F}"/>
    <cellStyle name="Moneda 5 4 2 2 8" xfId="3469" xr:uid="{AD91E9BB-B538-4CDB-BFA6-5CF58D2DB1B6}"/>
    <cellStyle name="Moneda 5 4 2 2 8 2" xfId="10093" xr:uid="{7127BB02-065D-40F5-AE38-94568E93A40A}"/>
    <cellStyle name="Moneda 5 4 2 2 9" xfId="6781" xr:uid="{6B4922A5-0063-47CC-B726-6A7FF528B063}"/>
    <cellStyle name="Moneda 5 4 2 3" xfId="192" xr:uid="{43A158B7-8692-4884-AA82-94F4057CC90A}"/>
    <cellStyle name="Moneda 5 4 2 3 2" xfId="330" xr:uid="{08A6046F-9C4E-4B06-BD55-D52D7E073EDA}"/>
    <cellStyle name="Moneda 5 4 2 3 2 2" xfId="606" xr:uid="{930CECEC-9437-47E6-A290-E144D391A7C2}"/>
    <cellStyle name="Moneda 5 4 2 3 2 2 2" xfId="1158" xr:uid="{E58CDB19-AA6B-49BC-8A26-032713DF2429}"/>
    <cellStyle name="Moneda 5 4 2 3 2 2 2 2" xfId="2814" xr:uid="{D604CAB6-E36E-427F-88E9-25BBA0C3F4A4}"/>
    <cellStyle name="Moneda 5 4 2 3 2 2 2 2 2" xfId="6126" xr:uid="{08847AC4-5F24-44A3-803B-70520EA7B38E}"/>
    <cellStyle name="Moneda 5 4 2 3 2 2 2 2 2 2" xfId="12750" xr:uid="{6B6BC2E1-68C9-4F43-83AA-B7D65923D499}"/>
    <cellStyle name="Moneda 5 4 2 3 2 2 2 2 3" xfId="9438" xr:uid="{5CFC9408-2D99-4AFB-AD63-1C22BA6114FF}"/>
    <cellStyle name="Moneda 5 4 2 3 2 2 2 3" xfId="4470" xr:uid="{9F5B38AF-AF89-4FAB-8EDB-1F80F56DD3DF}"/>
    <cellStyle name="Moneda 5 4 2 3 2 2 2 3 2" xfId="11094" xr:uid="{C0B7FF29-05F6-486C-8F7E-5A6E05C402B5}"/>
    <cellStyle name="Moneda 5 4 2 3 2 2 2 4" xfId="7782" xr:uid="{B78EE885-36AE-4EC4-8708-E058523A750F}"/>
    <cellStyle name="Moneda 5 4 2 3 2 2 3" xfId="1710" xr:uid="{C89C1EF7-C46B-4C0A-A1B0-C7DF98E2EC74}"/>
    <cellStyle name="Moneda 5 4 2 3 2 2 3 2" xfId="3366" xr:uid="{7CDD8240-6268-4E80-884F-A504AD9283A1}"/>
    <cellStyle name="Moneda 5 4 2 3 2 2 3 2 2" xfId="6678" xr:uid="{A4721FD0-C56C-483C-BFD6-AE6F88C1F76A}"/>
    <cellStyle name="Moneda 5 4 2 3 2 2 3 2 2 2" xfId="13302" xr:uid="{3CF7B2F2-2D7B-4FE0-A095-CC13D815F4A2}"/>
    <cellStyle name="Moneda 5 4 2 3 2 2 3 2 3" xfId="9990" xr:uid="{BDB1D463-1B46-4782-A688-9A4D3D504947}"/>
    <cellStyle name="Moneda 5 4 2 3 2 2 3 3" xfId="5022" xr:uid="{A0AABB3C-0844-4763-8E66-3CC3EC3970EC}"/>
    <cellStyle name="Moneda 5 4 2 3 2 2 3 3 2" xfId="11646" xr:uid="{BD186142-A789-4D9C-9501-68FD4D882E98}"/>
    <cellStyle name="Moneda 5 4 2 3 2 2 3 4" xfId="8334" xr:uid="{8F414789-CAFB-4C83-A4C0-DEEEA0F8210C}"/>
    <cellStyle name="Moneda 5 4 2 3 2 2 4" xfId="2262" xr:uid="{8D96A665-74AA-49FC-B41E-9275A40F16E6}"/>
    <cellStyle name="Moneda 5 4 2 3 2 2 4 2" xfId="5574" xr:uid="{D894F038-1029-4462-9EFC-08293E8B51DE}"/>
    <cellStyle name="Moneda 5 4 2 3 2 2 4 2 2" xfId="12198" xr:uid="{A77911DD-F1A8-4E98-A6D8-4C2AC58EDC14}"/>
    <cellStyle name="Moneda 5 4 2 3 2 2 4 3" xfId="8886" xr:uid="{1E848513-D383-42F1-9834-6663B722C533}"/>
    <cellStyle name="Moneda 5 4 2 3 2 2 5" xfId="3918" xr:uid="{2B3B9B51-F067-4891-8BE3-535F73CCA340}"/>
    <cellStyle name="Moneda 5 4 2 3 2 2 5 2" xfId="10542" xr:uid="{C7852CA9-8399-4B4B-A8E7-9A2F46BF8379}"/>
    <cellStyle name="Moneda 5 4 2 3 2 2 6" xfId="7230" xr:uid="{73E535E4-5679-49FF-ABF6-BE40D3A869A3}"/>
    <cellStyle name="Moneda 5 4 2 3 2 3" xfId="882" xr:uid="{EA7A1A6C-5211-4DB6-9AFC-165C0482883F}"/>
    <cellStyle name="Moneda 5 4 2 3 2 3 2" xfId="2538" xr:uid="{3012104D-3074-4C50-A298-DD298AD17716}"/>
    <cellStyle name="Moneda 5 4 2 3 2 3 2 2" xfId="5850" xr:uid="{B673BB10-8147-44FE-BBF3-8121A0CB3759}"/>
    <cellStyle name="Moneda 5 4 2 3 2 3 2 2 2" xfId="12474" xr:uid="{1D739537-9ADB-4680-8322-2B9A48E5CD2A}"/>
    <cellStyle name="Moneda 5 4 2 3 2 3 2 3" xfId="9162" xr:uid="{D347A384-FDD0-4E5E-91D3-C16766F05124}"/>
    <cellStyle name="Moneda 5 4 2 3 2 3 3" xfId="4194" xr:uid="{1B17E697-1D32-48B0-A61B-47E67623D0DF}"/>
    <cellStyle name="Moneda 5 4 2 3 2 3 3 2" xfId="10818" xr:uid="{B02422B1-816D-428B-BFF8-35E56124A5F7}"/>
    <cellStyle name="Moneda 5 4 2 3 2 3 4" xfId="7506" xr:uid="{A4626D60-4700-497B-ABA3-B318AEAC8E00}"/>
    <cellStyle name="Moneda 5 4 2 3 2 4" xfId="1434" xr:uid="{C790CE61-2153-4800-AB18-EE25347CF3BD}"/>
    <cellStyle name="Moneda 5 4 2 3 2 4 2" xfId="3090" xr:uid="{B3B1D0A9-CBF9-489E-83DA-362406622CC6}"/>
    <cellStyle name="Moneda 5 4 2 3 2 4 2 2" xfId="6402" xr:uid="{F69C27D4-6C29-4DD4-BFAF-77046C09EAB8}"/>
    <cellStyle name="Moneda 5 4 2 3 2 4 2 2 2" xfId="13026" xr:uid="{C038D0A4-75F3-4DC0-B421-C9D4CE435942}"/>
    <cellStyle name="Moneda 5 4 2 3 2 4 2 3" xfId="9714" xr:uid="{6695AF32-6C7E-4081-9172-1E0224C7015F}"/>
    <cellStyle name="Moneda 5 4 2 3 2 4 3" xfId="4746" xr:uid="{71C0B6A0-D937-4DAD-AF72-288E924654C9}"/>
    <cellStyle name="Moneda 5 4 2 3 2 4 3 2" xfId="11370" xr:uid="{D0DAF806-80B8-48DD-BC51-622D0095EAF0}"/>
    <cellStyle name="Moneda 5 4 2 3 2 4 4" xfId="8058" xr:uid="{4D2974CF-4F2A-401A-84D5-F4FF6501D0DA}"/>
    <cellStyle name="Moneda 5 4 2 3 2 5" xfId="1986" xr:uid="{95851477-0545-4816-AD34-A8F89732E2D7}"/>
    <cellStyle name="Moneda 5 4 2 3 2 5 2" xfId="5298" xr:uid="{862D0418-9CE4-4D18-9B8A-B5C80A12588E}"/>
    <cellStyle name="Moneda 5 4 2 3 2 5 2 2" xfId="11922" xr:uid="{609E2E29-7300-48C3-8CB4-195D46E5C404}"/>
    <cellStyle name="Moneda 5 4 2 3 2 5 3" xfId="8610" xr:uid="{A81A5468-A17B-490F-AA9C-D9D590E243A4}"/>
    <cellStyle name="Moneda 5 4 2 3 2 6" xfId="3642" xr:uid="{76981848-5A8D-489A-BD83-F4AC20FF3753}"/>
    <cellStyle name="Moneda 5 4 2 3 2 6 2" xfId="10266" xr:uid="{F9200165-38C1-46DC-ADBA-CED5DB47B184}"/>
    <cellStyle name="Moneda 5 4 2 3 2 7" xfId="6954" xr:uid="{EDA57E81-74BF-4A48-8C3E-D9082C8DB80E}"/>
    <cellStyle name="Moneda 5 4 2 3 3" xfId="468" xr:uid="{1954204B-B857-4A07-A823-A0200C23E415}"/>
    <cellStyle name="Moneda 5 4 2 3 3 2" xfId="1020" xr:uid="{C4413E57-8772-49D4-80F2-96FDD4002B48}"/>
    <cellStyle name="Moneda 5 4 2 3 3 2 2" xfId="2676" xr:uid="{1D6C0233-2CAE-4F71-8434-0592BC26494A}"/>
    <cellStyle name="Moneda 5 4 2 3 3 2 2 2" xfId="5988" xr:uid="{C573902E-EBD6-4ADD-841A-7EE13A3B199C}"/>
    <cellStyle name="Moneda 5 4 2 3 3 2 2 2 2" xfId="12612" xr:uid="{3DB3A76C-2BEC-494E-B966-1A31259D6928}"/>
    <cellStyle name="Moneda 5 4 2 3 3 2 2 3" xfId="9300" xr:uid="{08CCCE98-D86D-4C61-9001-0CE66927C710}"/>
    <cellStyle name="Moneda 5 4 2 3 3 2 3" xfId="4332" xr:uid="{D63CABBC-192A-4967-B26A-3442212CA38D}"/>
    <cellStyle name="Moneda 5 4 2 3 3 2 3 2" xfId="10956" xr:uid="{9F861C4A-2012-428B-B078-75B8602390E6}"/>
    <cellStyle name="Moneda 5 4 2 3 3 2 4" xfId="7644" xr:uid="{8B2A60D6-05F6-4E98-84B2-3983546C4E96}"/>
    <cellStyle name="Moneda 5 4 2 3 3 3" xfId="1572" xr:uid="{40589788-5449-49BD-84D6-3C45AD6BFE68}"/>
    <cellStyle name="Moneda 5 4 2 3 3 3 2" xfId="3228" xr:uid="{CDBDEAAB-F6DE-46E8-A94C-E04BD643B693}"/>
    <cellStyle name="Moneda 5 4 2 3 3 3 2 2" xfId="6540" xr:uid="{AEC2CE2C-E488-4D88-A26E-AAF426557C6F}"/>
    <cellStyle name="Moneda 5 4 2 3 3 3 2 2 2" xfId="13164" xr:uid="{CBC980D8-C5E6-4217-B188-814441B4526B}"/>
    <cellStyle name="Moneda 5 4 2 3 3 3 2 3" xfId="9852" xr:uid="{726DCF36-E039-426A-8EA4-A4BD9FA20011}"/>
    <cellStyle name="Moneda 5 4 2 3 3 3 3" xfId="4884" xr:uid="{0A285127-1FFC-445D-8F12-C22BC3EA21DE}"/>
    <cellStyle name="Moneda 5 4 2 3 3 3 3 2" xfId="11508" xr:uid="{DC5A7EEE-0C22-4B26-906E-2EAB22A3AE96}"/>
    <cellStyle name="Moneda 5 4 2 3 3 3 4" xfId="8196" xr:uid="{2805F318-DAAC-4206-BDBD-5C0F97B7FEAB}"/>
    <cellStyle name="Moneda 5 4 2 3 3 4" xfId="2124" xr:uid="{86EC98FF-8726-468D-A5EB-A6C4286CBB80}"/>
    <cellStyle name="Moneda 5 4 2 3 3 4 2" xfId="5436" xr:uid="{EF12605B-47BE-442C-94E4-C90AD1866CE4}"/>
    <cellStyle name="Moneda 5 4 2 3 3 4 2 2" xfId="12060" xr:uid="{D28499F9-4140-4D1F-A18E-A2A444F87CED}"/>
    <cellStyle name="Moneda 5 4 2 3 3 4 3" xfId="8748" xr:uid="{628C40B8-7F06-45C7-BF72-308D88BCCB52}"/>
    <cellStyle name="Moneda 5 4 2 3 3 5" xfId="3780" xr:uid="{5D0B103F-707E-42FA-92FA-0D4FA751BC7D}"/>
    <cellStyle name="Moneda 5 4 2 3 3 5 2" xfId="10404" xr:uid="{4330D644-510F-4FCE-B680-49236D4FF278}"/>
    <cellStyle name="Moneda 5 4 2 3 3 6" xfId="7092" xr:uid="{009BCDFE-8222-44C8-B072-2145FB7A240B}"/>
    <cellStyle name="Moneda 5 4 2 3 4" xfId="744" xr:uid="{1F568A4E-B2F0-4E2E-AB1E-08BA166A8E88}"/>
    <cellStyle name="Moneda 5 4 2 3 4 2" xfId="2400" xr:uid="{5D133F90-58F4-4A44-A5C8-A681C35028A9}"/>
    <cellStyle name="Moneda 5 4 2 3 4 2 2" xfId="5712" xr:uid="{5491579D-955F-4B60-87B7-EA148BA95BD2}"/>
    <cellStyle name="Moneda 5 4 2 3 4 2 2 2" xfId="12336" xr:uid="{CEA1F5A3-ABBA-457C-A66E-3ED9ACA77BAF}"/>
    <cellStyle name="Moneda 5 4 2 3 4 2 3" xfId="9024" xr:uid="{EF7DD338-55FB-4C07-86F7-6680B32BDFAE}"/>
    <cellStyle name="Moneda 5 4 2 3 4 3" xfId="4056" xr:uid="{34184B19-E7A2-46D6-9040-5EF69B8EFDF6}"/>
    <cellStyle name="Moneda 5 4 2 3 4 3 2" xfId="10680" xr:uid="{774AF165-1D9E-4C22-B882-DC4B8B48A52F}"/>
    <cellStyle name="Moneda 5 4 2 3 4 4" xfId="7368" xr:uid="{9CB3DB35-8525-4C43-9765-7F442837ED4C}"/>
    <cellStyle name="Moneda 5 4 2 3 5" xfId="1296" xr:uid="{AA9096BE-F600-47DD-BBAC-163A5D14AF9A}"/>
    <cellStyle name="Moneda 5 4 2 3 5 2" xfId="2952" xr:uid="{3BEB7E56-9FB8-482B-8E6A-079B9B7E4566}"/>
    <cellStyle name="Moneda 5 4 2 3 5 2 2" xfId="6264" xr:uid="{15BC692F-3419-4D4C-93D7-F7D18253376B}"/>
    <cellStyle name="Moneda 5 4 2 3 5 2 2 2" xfId="12888" xr:uid="{4F1E90AA-1283-4921-9400-4368E3A37A69}"/>
    <cellStyle name="Moneda 5 4 2 3 5 2 3" xfId="9576" xr:uid="{A9F2C26D-A44A-4A62-9C3A-87B1281F4CEE}"/>
    <cellStyle name="Moneda 5 4 2 3 5 3" xfId="4608" xr:uid="{8068C559-6DE5-44E1-ABFA-B38B7824AB25}"/>
    <cellStyle name="Moneda 5 4 2 3 5 3 2" xfId="11232" xr:uid="{95772ECB-CC54-4024-8A92-F9B2A22C86D7}"/>
    <cellStyle name="Moneda 5 4 2 3 5 4" xfId="7920" xr:uid="{B628E445-9BBF-4396-9137-F2639B9948F7}"/>
    <cellStyle name="Moneda 5 4 2 3 6" xfId="1848" xr:uid="{B44E74AA-53E7-44D2-89FE-4917C8596398}"/>
    <cellStyle name="Moneda 5 4 2 3 6 2" xfId="5160" xr:uid="{800F8AB9-4BFB-44E2-BFB1-3CB344D2BD9A}"/>
    <cellStyle name="Moneda 5 4 2 3 6 2 2" xfId="11784" xr:uid="{22E342D2-0594-430E-AA67-2325BA7BAD17}"/>
    <cellStyle name="Moneda 5 4 2 3 6 3" xfId="8472" xr:uid="{7D71A1E6-8C36-41A7-BA01-DC7427FCF81F}"/>
    <cellStyle name="Moneda 5 4 2 3 7" xfId="3504" xr:uid="{00F9D06E-353D-4404-9326-904E6BB0F4B5}"/>
    <cellStyle name="Moneda 5 4 2 3 7 2" xfId="10128" xr:uid="{A110E927-CACA-4B51-BDD4-42DD2DE4E718}"/>
    <cellStyle name="Moneda 5 4 2 3 8" xfId="6816" xr:uid="{D90979BE-07C4-4397-B91B-17EDE8DA49A4}"/>
    <cellStyle name="Moneda 5 4 2 4" xfId="261" xr:uid="{F35783CB-0577-43AF-9D6D-45DC4D902F29}"/>
    <cellStyle name="Moneda 5 4 2 4 2" xfId="537" xr:uid="{A2E92050-A56C-4597-8A4E-7A4E84D6C4B1}"/>
    <cellStyle name="Moneda 5 4 2 4 2 2" xfId="1089" xr:uid="{7A7D79C4-B2E2-4473-BE01-7A25ECB7971C}"/>
    <cellStyle name="Moneda 5 4 2 4 2 2 2" xfId="2745" xr:uid="{7FA69F97-ED92-4A55-B6B6-ECF86E49EC67}"/>
    <cellStyle name="Moneda 5 4 2 4 2 2 2 2" xfId="6057" xr:uid="{9427DD53-4AE0-491C-AD3C-38E2F46B67B5}"/>
    <cellStyle name="Moneda 5 4 2 4 2 2 2 2 2" xfId="12681" xr:uid="{66E08F0E-7396-4932-8F5E-0B0862115202}"/>
    <cellStyle name="Moneda 5 4 2 4 2 2 2 3" xfId="9369" xr:uid="{979F5757-E486-4FEF-B41A-94FF9C696818}"/>
    <cellStyle name="Moneda 5 4 2 4 2 2 3" xfId="4401" xr:uid="{DE103333-5A44-4852-92BA-6966B2F3F9E8}"/>
    <cellStyle name="Moneda 5 4 2 4 2 2 3 2" xfId="11025" xr:uid="{8067738A-C63B-4AC6-ACCF-509226D9940B}"/>
    <cellStyle name="Moneda 5 4 2 4 2 2 4" xfId="7713" xr:uid="{77129006-79FC-45A1-A3B4-ECB8D72DE2B8}"/>
    <cellStyle name="Moneda 5 4 2 4 2 3" xfId="1641" xr:uid="{0CCB6F8C-AE65-4E16-90C1-D49B4DD18373}"/>
    <cellStyle name="Moneda 5 4 2 4 2 3 2" xfId="3297" xr:uid="{50A159EC-336C-47A8-8635-2529F899C515}"/>
    <cellStyle name="Moneda 5 4 2 4 2 3 2 2" xfId="6609" xr:uid="{5769B0E1-E81B-49E5-9EAE-F834C63FF041}"/>
    <cellStyle name="Moneda 5 4 2 4 2 3 2 2 2" xfId="13233" xr:uid="{A2995E11-51CB-4574-8BB1-14A30CC2482A}"/>
    <cellStyle name="Moneda 5 4 2 4 2 3 2 3" xfId="9921" xr:uid="{213D30AC-3420-4F50-B37F-0A1FEF870A01}"/>
    <cellStyle name="Moneda 5 4 2 4 2 3 3" xfId="4953" xr:uid="{A88D88D4-F00C-40B1-A2AF-A71AD23F1827}"/>
    <cellStyle name="Moneda 5 4 2 4 2 3 3 2" xfId="11577" xr:uid="{0CA271A3-D34F-47FC-B2BB-582A83CC3FB2}"/>
    <cellStyle name="Moneda 5 4 2 4 2 3 4" xfId="8265" xr:uid="{EEF12C95-4FDF-429D-B321-546DEF32165F}"/>
    <cellStyle name="Moneda 5 4 2 4 2 4" xfId="2193" xr:uid="{40E48C4F-3D05-44F6-A2AD-2991F7EA27A4}"/>
    <cellStyle name="Moneda 5 4 2 4 2 4 2" xfId="5505" xr:uid="{DD7E570F-2CA4-4285-8351-CBF27659787E}"/>
    <cellStyle name="Moneda 5 4 2 4 2 4 2 2" xfId="12129" xr:uid="{444CC3A9-7B89-4EF5-BF3C-ACA380A53661}"/>
    <cellStyle name="Moneda 5 4 2 4 2 4 3" xfId="8817" xr:uid="{41957160-07F5-451F-A0FB-019606F1EBAB}"/>
    <cellStyle name="Moneda 5 4 2 4 2 5" xfId="3849" xr:uid="{5941E06F-FCFC-4C90-8D27-D423863606D1}"/>
    <cellStyle name="Moneda 5 4 2 4 2 5 2" xfId="10473" xr:uid="{D32787D7-A0CD-49E4-B6A5-362E08B011F0}"/>
    <cellStyle name="Moneda 5 4 2 4 2 6" xfId="7161" xr:uid="{3442485E-C019-4C9D-A340-DD21C281E93D}"/>
    <cellStyle name="Moneda 5 4 2 4 3" xfId="813" xr:uid="{4FADB91C-0F5B-4359-829E-F4300EB0C7B6}"/>
    <cellStyle name="Moneda 5 4 2 4 3 2" xfId="2469" xr:uid="{4F2D5216-BE20-4E1C-A034-755A90E74212}"/>
    <cellStyle name="Moneda 5 4 2 4 3 2 2" xfId="5781" xr:uid="{484F84AD-B67B-4772-B9E8-2BCF43F78707}"/>
    <cellStyle name="Moneda 5 4 2 4 3 2 2 2" xfId="12405" xr:uid="{5662E8CF-D629-4104-8C28-D239FD3E5AEE}"/>
    <cellStyle name="Moneda 5 4 2 4 3 2 3" xfId="9093" xr:uid="{E31EAF47-FECD-4FEB-8527-B12AFD25EB80}"/>
    <cellStyle name="Moneda 5 4 2 4 3 3" xfId="4125" xr:uid="{277FC96A-4A70-463B-9F1E-A5D2E322C466}"/>
    <cellStyle name="Moneda 5 4 2 4 3 3 2" xfId="10749" xr:uid="{D5EA2CEF-64DE-47D8-A146-3E2D91BFBFBA}"/>
    <cellStyle name="Moneda 5 4 2 4 3 4" xfId="7437" xr:uid="{C7DD0F01-00F0-4D11-B0E1-FCC6407FAF21}"/>
    <cellStyle name="Moneda 5 4 2 4 4" xfId="1365" xr:uid="{329C651A-CE76-4BDA-8828-2D938AD6748B}"/>
    <cellStyle name="Moneda 5 4 2 4 4 2" xfId="3021" xr:uid="{27387089-C519-40B7-8270-632272CCFD2D}"/>
    <cellStyle name="Moneda 5 4 2 4 4 2 2" xfId="6333" xr:uid="{8155ADF9-04AE-4DB1-9AE5-F494F9E407DE}"/>
    <cellStyle name="Moneda 5 4 2 4 4 2 2 2" xfId="12957" xr:uid="{10B60EB1-4CC4-466B-932C-BF1506E8B853}"/>
    <cellStyle name="Moneda 5 4 2 4 4 2 3" xfId="9645" xr:uid="{55EAF1AF-C30C-4121-BBDC-D3B05E9AEDD0}"/>
    <cellStyle name="Moneda 5 4 2 4 4 3" xfId="4677" xr:uid="{D965354C-0442-4BB3-8102-F7B836385F43}"/>
    <cellStyle name="Moneda 5 4 2 4 4 3 2" xfId="11301" xr:uid="{F437B856-8FA9-451D-9CAF-AD9FF3F02F9A}"/>
    <cellStyle name="Moneda 5 4 2 4 4 4" xfId="7989" xr:uid="{080F526E-41C8-4E7A-9A69-D2C7D87C4252}"/>
    <cellStyle name="Moneda 5 4 2 4 5" xfId="1917" xr:uid="{D42365F0-1773-4015-8EF2-B4A1393A8EAD}"/>
    <cellStyle name="Moneda 5 4 2 4 5 2" xfId="5229" xr:uid="{8FC11E58-782D-4BA2-B40C-CEE2EB60727A}"/>
    <cellStyle name="Moneda 5 4 2 4 5 2 2" xfId="11853" xr:uid="{33A23F33-E2B8-4103-94F3-1D3594F9E134}"/>
    <cellStyle name="Moneda 5 4 2 4 5 3" xfId="8541" xr:uid="{1CC7EF8C-0ACB-4107-A318-AC783ACFF2C0}"/>
    <cellStyle name="Moneda 5 4 2 4 6" xfId="3573" xr:uid="{099AB3DC-E8D3-4FA8-8CB5-BEFA58C7CBF3}"/>
    <cellStyle name="Moneda 5 4 2 4 6 2" xfId="10197" xr:uid="{D3576D16-1921-48BF-B389-CCFAAFE854B8}"/>
    <cellStyle name="Moneda 5 4 2 4 7" xfId="6885" xr:uid="{61680DAA-7D5E-419A-9D81-9A37917BF234}"/>
    <cellStyle name="Moneda 5 4 2 5" xfId="399" xr:uid="{DE1FF14A-868C-4555-91EF-1C5921AE5B83}"/>
    <cellStyle name="Moneda 5 4 2 5 2" xfId="951" xr:uid="{65000ED9-8C91-4A2D-8446-EB9362D79BAC}"/>
    <cellStyle name="Moneda 5 4 2 5 2 2" xfId="2607" xr:uid="{9C9FB6A2-2883-49CE-A181-D4C849A21B5E}"/>
    <cellStyle name="Moneda 5 4 2 5 2 2 2" xfId="5919" xr:uid="{B3997CBC-5611-4029-9A5F-A14BA668B7F1}"/>
    <cellStyle name="Moneda 5 4 2 5 2 2 2 2" xfId="12543" xr:uid="{FE5A1A3A-DDC2-4380-8A2C-CC1741211856}"/>
    <cellStyle name="Moneda 5 4 2 5 2 2 3" xfId="9231" xr:uid="{FB94DC12-E468-4780-A2E7-188F8DAD9FC1}"/>
    <cellStyle name="Moneda 5 4 2 5 2 3" xfId="4263" xr:uid="{FA9A6469-35A3-43F2-964B-B27FD4BE70B7}"/>
    <cellStyle name="Moneda 5 4 2 5 2 3 2" xfId="10887" xr:uid="{63488EC2-2FA3-43AF-B8D0-9CDA81601526}"/>
    <cellStyle name="Moneda 5 4 2 5 2 4" xfId="7575" xr:uid="{0D60DAE6-D815-4813-AF65-E6BBA5EDF736}"/>
    <cellStyle name="Moneda 5 4 2 5 3" xfId="1503" xr:uid="{88F234F8-1DF0-4E3D-A541-AD692BD40645}"/>
    <cellStyle name="Moneda 5 4 2 5 3 2" xfId="3159" xr:uid="{D7E7AA0A-A3BD-45EC-9EE1-382457DC8D4E}"/>
    <cellStyle name="Moneda 5 4 2 5 3 2 2" xfId="6471" xr:uid="{A251BF22-DDDC-49D8-8B54-7EB0C4B3BBC0}"/>
    <cellStyle name="Moneda 5 4 2 5 3 2 2 2" xfId="13095" xr:uid="{A7B34093-0393-430E-8F23-8D7E923C44CE}"/>
    <cellStyle name="Moneda 5 4 2 5 3 2 3" xfId="9783" xr:uid="{53540594-BA60-464C-8CB8-3EBE64B1A4DB}"/>
    <cellStyle name="Moneda 5 4 2 5 3 3" xfId="4815" xr:uid="{832A9DF7-C900-4481-9D66-4361B0829ED6}"/>
    <cellStyle name="Moneda 5 4 2 5 3 3 2" xfId="11439" xr:uid="{BD545F85-6CC3-4BF5-8134-2A138774F8C6}"/>
    <cellStyle name="Moneda 5 4 2 5 3 4" xfId="8127" xr:uid="{21A63108-6E37-4925-A288-C89AFA575B40}"/>
    <cellStyle name="Moneda 5 4 2 5 4" xfId="2055" xr:uid="{57FCE119-B88F-49B2-84D9-98278B4F09D9}"/>
    <cellStyle name="Moneda 5 4 2 5 4 2" xfId="5367" xr:uid="{2DD2609D-2C63-43A5-8774-A0BA1D82FA8A}"/>
    <cellStyle name="Moneda 5 4 2 5 4 2 2" xfId="11991" xr:uid="{4D405C5C-A985-4988-BA5C-61449B3F3C3C}"/>
    <cellStyle name="Moneda 5 4 2 5 4 3" xfId="8679" xr:uid="{87943C38-3399-49DB-8CB6-8B34DA548976}"/>
    <cellStyle name="Moneda 5 4 2 5 5" xfId="3711" xr:uid="{0048BF82-EB67-41CD-8F97-4F2C576974A7}"/>
    <cellStyle name="Moneda 5 4 2 5 5 2" xfId="10335" xr:uid="{A7E592E1-17CD-4A79-85E5-3346844893C3}"/>
    <cellStyle name="Moneda 5 4 2 5 6" xfId="7023" xr:uid="{18488110-8AFC-4065-93A4-1CD2D0A732E7}"/>
    <cellStyle name="Moneda 5 4 2 6" xfId="675" xr:uid="{AFC6341C-F11B-4EA4-A1F0-048509E7C138}"/>
    <cellStyle name="Moneda 5 4 2 6 2" xfId="2331" xr:uid="{C02705CE-250B-4D80-B3A6-0E6B8488C27F}"/>
    <cellStyle name="Moneda 5 4 2 6 2 2" xfId="5643" xr:uid="{5B66C722-C7D6-47A0-925A-B60FE8D1CD0C}"/>
    <cellStyle name="Moneda 5 4 2 6 2 2 2" xfId="12267" xr:uid="{554E0CF0-77B5-4813-97D5-823C2E7FAE15}"/>
    <cellStyle name="Moneda 5 4 2 6 2 3" xfId="8955" xr:uid="{EF6F51E9-BD16-48DD-AC72-214BAF82056A}"/>
    <cellStyle name="Moneda 5 4 2 6 3" xfId="3987" xr:uid="{DB1F5022-4EE9-450E-8EBB-AD315EB28AEB}"/>
    <cellStyle name="Moneda 5 4 2 6 3 2" xfId="10611" xr:uid="{6B35EE4B-89F6-44FB-8275-2100EF475B4D}"/>
    <cellStyle name="Moneda 5 4 2 6 4" xfId="7299" xr:uid="{4FE9CF9E-1304-410D-B5B2-1296296C54AF}"/>
    <cellStyle name="Moneda 5 4 2 7" xfId="1227" xr:uid="{5941377A-3D32-4373-AD14-CED38859ADE4}"/>
    <cellStyle name="Moneda 5 4 2 7 2" xfId="2883" xr:uid="{D6B03C3D-51F2-4E57-A831-B83326FAA0DB}"/>
    <cellStyle name="Moneda 5 4 2 7 2 2" xfId="6195" xr:uid="{9D26FB8D-F238-4481-9F91-24F9AF3ED026}"/>
    <cellStyle name="Moneda 5 4 2 7 2 2 2" xfId="12819" xr:uid="{32E5FD73-4E10-4A32-9C5D-EE823F1E1FC0}"/>
    <cellStyle name="Moneda 5 4 2 7 2 3" xfId="9507" xr:uid="{3E286C83-5E7F-4FA6-8C73-99BCBC03DBCD}"/>
    <cellStyle name="Moneda 5 4 2 7 3" xfId="4539" xr:uid="{92DC3EE6-4083-4861-969F-23815B48FBA0}"/>
    <cellStyle name="Moneda 5 4 2 7 3 2" xfId="11163" xr:uid="{FF18C8D4-A84D-4BAC-989C-ECF1B97D708B}"/>
    <cellStyle name="Moneda 5 4 2 7 4" xfId="7851" xr:uid="{E7EBF596-7423-45B0-BB10-B2029146A6D2}"/>
    <cellStyle name="Moneda 5 4 2 8" xfId="1779" xr:uid="{CCCDB8AE-8DDF-40A2-99DE-DD9B4FD4145E}"/>
    <cellStyle name="Moneda 5 4 2 8 2" xfId="5091" xr:uid="{0BCB1CD6-9D04-4EB3-992C-CE458BD468B5}"/>
    <cellStyle name="Moneda 5 4 2 8 2 2" xfId="11715" xr:uid="{B0299C07-01CB-4DA3-8A62-B303130EC2E5}"/>
    <cellStyle name="Moneda 5 4 2 8 3" xfId="8403" xr:uid="{32A58A31-50FE-4E86-954F-7AF8459BC9E0}"/>
    <cellStyle name="Moneda 5 4 2 9" xfId="3435" xr:uid="{FC8E276D-124C-4247-A9A6-4D5E54304B62}"/>
    <cellStyle name="Moneda 5 4 2 9 2" xfId="10059" xr:uid="{A72D9437-1131-466B-A080-D7182EA4379C}"/>
    <cellStyle name="Moneda 5 4 3" xfId="141" xr:uid="{3578FAE5-C109-48F6-ACBE-C96A89CABF1F}"/>
    <cellStyle name="Moneda 5 4 3 2" xfId="210" xr:uid="{F5CED988-14A4-463B-B6A8-C000BC0721CA}"/>
    <cellStyle name="Moneda 5 4 3 2 2" xfId="348" xr:uid="{5E7F6A42-4D1C-4C0A-BA12-87E9E5A29C30}"/>
    <cellStyle name="Moneda 5 4 3 2 2 2" xfId="624" xr:uid="{12EDC8D1-BDE3-4AB0-9FD6-1302795C957E}"/>
    <cellStyle name="Moneda 5 4 3 2 2 2 2" xfId="1176" xr:uid="{D57B427C-8270-4AE6-841C-885DC9B80949}"/>
    <cellStyle name="Moneda 5 4 3 2 2 2 2 2" xfId="2832" xr:uid="{8291FF1E-8019-4E30-98F5-38D6CCC4F96A}"/>
    <cellStyle name="Moneda 5 4 3 2 2 2 2 2 2" xfId="6144" xr:uid="{EC93C2D6-4EF7-4125-B344-47D048E89D17}"/>
    <cellStyle name="Moneda 5 4 3 2 2 2 2 2 2 2" xfId="12768" xr:uid="{878088AD-E2CE-4A78-82F4-3D1E244D73C8}"/>
    <cellStyle name="Moneda 5 4 3 2 2 2 2 2 3" xfId="9456" xr:uid="{289946CA-87FD-4569-9D6E-CFAAF39BD0B9}"/>
    <cellStyle name="Moneda 5 4 3 2 2 2 2 3" xfId="4488" xr:uid="{E9C9FA96-E95B-4533-8F2E-27B79E17BA03}"/>
    <cellStyle name="Moneda 5 4 3 2 2 2 2 3 2" xfId="11112" xr:uid="{FFD0DF6E-F9D1-4703-8275-66F07D5B6AD4}"/>
    <cellStyle name="Moneda 5 4 3 2 2 2 2 4" xfId="7800" xr:uid="{F6749F0A-8E9D-4C85-8360-E00237A18806}"/>
    <cellStyle name="Moneda 5 4 3 2 2 2 3" xfId="1728" xr:uid="{556CCFB7-8823-46F5-9A63-5D7BF6FEAEB6}"/>
    <cellStyle name="Moneda 5 4 3 2 2 2 3 2" xfId="3384" xr:uid="{E794D9D2-5B4E-4689-86A7-99296B63F699}"/>
    <cellStyle name="Moneda 5 4 3 2 2 2 3 2 2" xfId="6696" xr:uid="{30E8C532-88AB-4D66-ADEE-C0A610ACAC6A}"/>
    <cellStyle name="Moneda 5 4 3 2 2 2 3 2 2 2" xfId="13320" xr:uid="{BC139CCF-5799-4240-9CB3-3440A2D13841}"/>
    <cellStyle name="Moneda 5 4 3 2 2 2 3 2 3" xfId="10008" xr:uid="{E67A1842-F298-42B1-B881-93244693241C}"/>
    <cellStyle name="Moneda 5 4 3 2 2 2 3 3" xfId="5040" xr:uid="{736770D1-0A25-4538-A797-DC4837A2909F}"/>
    <cellStyle name="Moneda 5 4 3 2 2 2 3 3 2" xfId="11664" xr:uid="{E4C9471A-4B7D-41E5-B17E-97305F02B0FC}"/>
    <cellStyle name="Moneda 5 4 3 2 2 2 3 4" xfId="8352" xr:uid="{BF267169-EB00-4603-8AD8-63D4ED69B696}"/>
    <cellStyle name="Moneda 5 4 3 2 2 2 4" xfId="2280" xr:uid="{6BC83EFB-C753-4F98-8068-7FEFBBE53170}"/>
    <cellStyle name="Moneda 5 4 3 2 2 2 4 2" xfId="5592" xr:uid="{F23FCD82-3242-45F3-8C5F-6D79BDD73AC6}"/>
    <cellStyle name="Moneda 5 4 3 2 2 2 4 2 2" xfId="12216" xr:uid="{9522479E-7C58-47B3-83A7-B78FCC551D34}"/>
    <cellStyle name="Moneda 5 4 3 2 2 2 4 3" xfId="8904" xr:uid="{9E0C36E9-490C-4FDB-AD73-9FC67F7AF05F}"/>
    <cellStyle name="Moneda 5 4 3 2 2 2 5" xfId="3936" xr:uid="{8A9B1C2A-6EA8-4E02-9C8F-7ABEED90A0B3}"/>
    <cellStyle name="Moneda 5 4 3 2 2 2 5 2" xfId="10560" xr:uid="{6C394E8C-A829-4449-8AA0-7DC8213663E5}"/>
    <cellStyle name="Moneda 5 4 3 2 2 2 6" xfId="7248" xr:uid="{34584A64-B48C-495F-B978-9A0C6361BBD0}"/>
    <cellStyle name="Moneda 5 4 3 2 2 3" xfId="900" xr:uid="{D1F2E621-85B9-48BD-AC36-DFB4F0D9B457}"/>
    <cellStyle name="Moneda 5 4 3 2 2 3 2" xfId="2556" xr:uid="{1C75B9CD-47B8-4038-BBD6-E78F068DBC33}"/>
    <cellStyle name="Moneda 5 4 3 2 2 3 2 2" xfId="5868" xr:uid="{534C38C4-B1F9-4A7B-B23A-C5DF91916D31}"/>
    <cellStyle name="Moneda 5 4 3 2 2 3 2 2 2" xfId="12492" xr:uid="{74E23167-E8AC-4B4B-A09B-B28051A04521}"/>
    <cellStyle name="Moneda 5 4 3 2 2 3 2 3" xfId="9180" xr:uid="{EC3FC8D0-C601-4D8A-AA09-18F16E69E44D}"/>
    <cellStyle name="Moneda 5 4 3 2 2 3 3" xfId="4212" xr:uid="{F7FC9E79-F9E5-41F5-AC02-5A99C7892391}"/>
    <cellStyle name="Moneda 5 4 3 2 2 3 3 2" xfId="10836" xr:uid="{48DA4B03-223A-4905-AAB3-37DCDC603CDC}"/>
    <cellStyle name="Moneda 5 4 3 2 2 3 4" xfId="7524" xr:uid="{65BCE289-907A-45C3-A40F-64E2784C60FB}"/>
    <cellStyle name="Moneda 5 4 3 2 2 4" xfId="1452" xr:uid="{9100E81D-3343-42D5-A824-C5190FD44632}"/>
    <cellStyle name="Moneda 5 4 3 2 2 4 2" xfId="3108" xr:uid="{B07FC9A2-B578-4D39-BC29-B06A1BF5D78C}"/>
    <cellStyle name="Moneda 5 4 3 2 2 4 2 2" xfId="6420" xr:uid="{EEDEF872-888D-40FB-AF74-7F15D37404F1}"/>
    <cellStyle name="Moneda 5 4 3 2 2 4 2 2 2" xfId="13044" xr:uid="{4EB76337-8BA5-4B03-A25F-E28E64C5E730}"/>
    <cellStyle name="Moneda 5 4 3 2 2 4 2 3" xfId="9732" xr:uid="{E706B847-6CA2-4838-8DC8-3747A3B5BC73}"/>
    <cellStyle name="Moneda 5 4 3 2 2 4 3" xfId="4764" xr:uid="{A9D7884F-FBBD-4DDD-BECE-95E2CDF31F8C}"/>
    <cellStyle name="Moneda 5 4 3 2 2 4 3 2" xfId="11388" xr:uid="{3110564C-11A3-40C2-AF3D-52FE1BF1123E}"/>
    <cellStyle name="Moneda 5 4 3 2 2 4 4" xfId="8076" xr:uid="{DD27D38F-D7FD-4FD8-91FE-B554D410E0B9}"/>
    <cellStyle name="Moneda 5 4 3 2 2 5" xfId="2004" xr:uid="{CF272EB8-AF7C-4612-B59A-0A9C6A156DE0}"/>
    <cellStyle name="Moneda 5 4 3 2 2 5 2" xfId="5316" xr:uid="{EFF5476A-4230-4B29-8BAD-88A2195CB887}"/>
    <cellStyle name="Moneda 5 4 3 2 2 5 2 2" xfId="11940" xr:uid="{5DA4DDD4-7A1C-4E4F-AEF3-7E97F64ABBB5}"/>
    <cellStyle name="Moneda 5 4 3 2 2 5 3" xfId="8628" xr:uid="{EB163CA5-72EC-4CF8-89D1-499C024881DA}"/>
    <cellStyle name="Moneda 5 4 3 2 2 6" xfId="3660" xr:uid="{E9674B45-EB9C-4AAC-9DEB-B20CD2C3E4F9}"/>
    <cellStyle name="Moneda 5 4 3 2 2 6 2" xfId="10284" xr:uid="{929B362C-D1D4-481F-9FDC-6FFCECA86B99}"/>
    <cellStyle name="Moneda 5 4 3 2 2 7" xfId="6972" xr:uid="{A53DAE81-824C-4E4D-9FBF-FCD5188DC685}"/>
    <cellStyle name="Moneda 5 4 3 2 3" xfId="486" xr:uid="{6A2D208C-FC15-4477-BB0F-83166AF00739}"/>
    <cellStyle name="Moneda 5 4 3 2 3 2" xfId="1038" xr:uid="{0D46668E-C637-460E-A30A-A2B967DFFC18}"/>
    <cellStyle name="Moneda 5 4 3 2 3 2 2" xfId="2694" xr:uid="{E997EB4C-4FFB-47AB-80B5-303201674AAA}"/>
    <cellStyle name="Moneda 5 4 3 2 3 2 2 2" xfId="6006" xr:uid="{37458AEB-72AD-4E97-B6BC-FC15522EBF0D}"/>
    <cellStyle name="Moneda 5 4 3 2 3 2 2 2 2" xfId="12630" xr:uid="{959476F4-64D8-474F-992F-06749CC6188F}"/>
    <cellStyle name="Moneda 5 4 3 2 3 2 2 3" xfId="9318" xr:uid="{1DFAEA12-CB9F-4811-8A5D-F92F1867C569}"/>
    <cellStyle name="Moneda 5 4 3 2 3 2 3" xfId="4350" xr:uid="{DFB119C0-B84C-4173-B54B-9A97FDB7F80F}"/>
    <cellStyle name="Moneda 5 4 3 2 3 2 3 2" xfId="10974" xr:uid="{27CD5489-B620-4801-8E14-88B146D7E516}"/>
    <cellStyle name="Moneda 5 4 3 2 3 2 4" xfId="7662" xr:uid="{DD81D963-54FB-492B-9300-5D158F71292A}"/>
    <cellStyle name="Moneda 5 4 3 2 3 3" xfId="1590" xr:uid="{3F08C5A8-F743-45E8-ADAD-DFC34445D7D1}"/>
    <cellStyle name="Moneda 5 4 3 2 3 3 2" xfId="3246" xr:uid="{D3A7098B-997B-472E-B953-5BA3F2CD74DC}"/>
    <cellStyle name="Moneda 5 4 3 2 3 3 2 2" xfId="6558" xr:uid="{04498982-8B73-4E85-9EB2-A92FC9EEFB20}"/>
    <cellStyle name="Moneda 5 4 3 2 3 3 2 2 2" xfId="13182" xr:uid="{9B41F69B-3F4B-4C80-BA93-9D10F449C3BF}"/>
    <cellStyle name="Moneda 5 4 3 2 3 3 2 3" xfId="9870" xr:uid="{01F30B46-74DD-4EC5-9189-9F04F8B85CD2}"/>
    <cellStyle name="Moneda 5 4 3 2 3 3 3" xfId="4902" xr:uid="{CAD113A7-6C8F-49BF-A6F5-A0B916E1A2E2}"/>
    <cellStyle name="Moneda 5 4 3 2 3 3 3 2" xfId="11526" xr:uid="{29D850CB-8BA5-4385-B220-AA6377CBA91B}"/>
    <cellStyle name="Moneda 5 4 3 2 3 3 4" xfId="8214" xr:uid="{76067449-1451-470A-8BC1-28DD9DB60EDD}"/>
    <cellStyle name="Moneda 5 4 3 2 3 4" xfId="2142" xr:uid="{49DC044B-26A2-4784-9A1C-A8EF95AE2EEA}"/>
    <cellStyle name="Moneda 5 4 3 2 3 4 2" xfId="5454" xr:uid="{51A618A9-D262-4F19-A690-8C04CDE9D7C2}"/>
    <cellStyle name="Moneda 5 4 3 2 3 4 2 2" xfId="12078" xr:uid="{9D680F18-8F0E-40F2-9445-22A8F0B65B8E}"/>
    <cellStyle name="Moneda 5 4 3 2 3 4 3" xfId="8766" xr:uid="{E04A73F9-EF20-4A33-81E0-6E439BE479F3}"/>
    <cellStyle name="Moneda 5 4 3 2 3 5" xfId="3798" xr:uid="{DC4421F0-E16E-43F6-B7AF-88DA25CB17D4}"/>
    <cellStyle name="Moneda 5 4 3 2 3 5 2" xfId="10422" xr:uid="{243E2916-2D71-49EE-A19C-6493CD201053}"/>
    <cellStyle name="Moneda 5 4 3 2 3 6" xfId="7110" xr:uid="{E43F81E8-DAE8-4407-89AA-520A9F1055B1}"/>
    <cellStyle name="Moneda 5 4 3 2 4" xfId="762" xr:uid="{6762B664-8378-4D1B-B243-4B961A3B9069}"/>
    <cellStyle name="Moneda 5 4 3 2 4 2" xfId="2418" xr:uid="{4F02401C-EA46-43D0-8286-3DF2BB0325E0}"/>
    <cellStyle name="Moneda 5 4 3 2 4 2 2" xfId="5730" xr:uid="{6DCDA541-2594-4478-AE79-B710DFA683FD}"/>
    <cellStyle name="Moneda 5 4 3 2 4 2 2 2" xfId="12354" xr:uid="{D410FA9C-A012-47E2-A52F-27C377A984D1}"/>
    <cellStyle name="Moneda 5 4 3 2 4 2 3" xfId="9042" xr:uid="{053941A9-0320-46CC-8489-60FA7C275321}"/>
    <cellStyle name="Moneda 5 4 3 2 4 3" xfId="4074" xr:uid="{21BF9A89-D5FC-42F8-B5E1-F4EE5ABF678B}"/>
    <cellStyle name="Moneda 5 4 3 2 4 3 2" xfId="10698" xr:uid="{B80379F3-968D-4FCA-A4CE-F9B8ABBE2198}"/>
    <cellStyle name="Moneda 5 4 3 2 4 4" xfId="7386" xr:uid="{6AF774D3-69C8-4862-9488-DD4D0F75D688}"/>
    <cellStyle name="Moneda 5 4 3 2 5" xfId="1314" xr:uid="{C9077B1B-2CDC-4DD1-B4DD-58E30FEF2B9C}"/>
    <cellStyle name="Moneda 5 4 3 2 5 2" xfId="2970" xr:uid="{91A2969C-0227-4769-A386-385F7468EB47}"/>
    <cellStyle name="Moneda 5 4 3 2 5 2 2" xfId="6282" xr:uid="{062F219B-7417-4427-8C2B-EBCAF871CA88}"/>
    <cellStyle name="Moneda 5 4 3 2 5 2 2 2" xfId="12906" xr:uid="{5084D4BB-E317-4FF2-A5EC-5914D99EF92D}"/>
    <cellStyle name="Moneda 5 4 3 2 5 2 3" xfId="9594" xr:uid="{F89E0094-CF30-4539-8EFB-6C82025D9773}"/>
    <cellStyle name="Moneda 5 4 3 2 5 3" xfId="4626" xr:uid="{D0E46549-E2DD-4228-AE53-27439498BEF6}"/>
    <cellStyle name="Moneda 5 4 3 2 5 3 2" xfId="11250" xr:uid="{750EF623-5F0F-40BD-BDF3-54EF1BB7895F}"/>
    <cellStyle name="Moneda 5 4 3 2 5 4" xfId="7938" xr:uid="{016341F1-832B-46C5-AE41-C318225AD019}"/>
    <cellStyle name="Moneda 5 4 3 2 6" xfId="1866" xr:uid="{0E9AC5EF-6677-4933-AA33-7614F5A999A1}"/>
    <cellStyle name="Moneda 5 4 3 2 6 2" xfId="5178" xr:uid="{6AC04E15-564C-4E6D-AAA9-B99894D0E25F}"/>
    <cellStyle name="Moneda 5 4 3 2 6 2 2" xfId="11802" xr:uid="{EDC19C20-02F5-49E6-BBD6-7074C1F002A9}"/>
    <cellStyle name="Moneda 5 4 3 2 6 3" xfId="8490" xr:uid="{37F55E38-FBBF-41C8-99EF-59D14C65B799}"/>
    <cellStyle name="Moneda 5 4 3 2 7" xfId="3522" xr:uid="{73C9337C-8A2C-4493-8E4F-71FADD6F3FC1}"/>
    <cellStyle name="Moneda 5 4 3 2 7 2" xfId="10146" xr:uid="{013EB3C5-E941-42E0-A67E-8C6B542EAA57}"/>
    <cellStyle name="Moneda 5 4 3 2 8" xfId="6834" xr:uid="{0E521796-1671-438F-A334-B7D1671C2612}"/>
    <cellStyle name="Moneda 5 4 3 3" xfId="279" xr:uid="{CCF9EE5A-7A83-4BD5-B45D-E743BC079026}"/>
    <cellStyle name="Moneda 5 4 3 3 2" xfId="555" xr:uid="{862122E9-D229-4A4A-9103-14BE423DF9BD}"/>
    <cellStyle name="Moneda 5 4 3 3 2 2" xfId="1107" xr:uid="{FF127AFA-7E75-4D2E-A326-FD9B9805003F}"/>
    <cellStyle name="Moneda 5 4 3 3 2 2 2" xfId="2763" xr:uid="{28ADE2A9-F446-4DBD-BCC2-5A18ADA94EA8}"/>
    <cellStyle name="Moneda 5 4 3 3 2 2 2 2" xfId="6075" xr:uid="{C164C6B0-E92D-46EF-A513-EBB2196CFE05}"/>
    <cellStyle name="Moneda 5 4 3 3 2 2 2 2 2" xfId="12699" xr:uid="{DAFD3681-AC5A-4EFC-A664-E13F397DA790}"/>
    <cellStyle name="Moneda 5 4 3 3 2 2 2 3" xfId="9387" xr:uid="{5903EA8D-EDBB-4CA0-8A13-25ED7C507A17}"/>
    <cellStyle name="Moneda 5 4 3 3 2 2 3" xfId="4419" xr:uid="{AEED13FB-7C59-4C5D-A8BE-49A99473191F}"/>
    <cellStyle name="Moneda 5 4 3 3 2 2 3 2" xfId="11043" xr:uid="{75B05149-C3EA-452D-AB5D-7CC409243C12}"/>
    <cellStyle name="Moneda 5 4 3 3 2 2 4" xfId="7731" xr:uid="{56BD8817-9F49-4A4B-BC15-76ABFD017B9C}"/>
    <cellStyle name="Moneda 5 4 3 3 2 3" xfId="1659" xr:uid="{1D4F1EBB-99A7-4180-84B8-926AB1DA0525}"/>
    <cellStyle name="Moneda 5 4 3 3 2 3 2" xfId="3315" xr:uid="{AAC8C45C-D486-4794-A867-CD415A37CCBD}"/>
    <cellStyle name="Moneda 5 4 3 3 2 3 2 2" xfId="6627" xr:uid="{0DC156DF-71F0-45AF-BA2A-F47FF8E87F9C}"/>
    <cellStyle name="Moneda 5 4 3 3 2 3 2 2 2" xfId="13251" xr:uid="{4DAE4E64-5DAB-4D57-8BD0-1F9D96313A81}"/>
    <cellStyle name="Moneda 5 4 3 3 2 3 2 3" xfId="9939" xr:uid="{E3D1C693-F970-4887-B544-061E07FA3FCB}"/>
    <cellStyle name="Moneda 5 4 3 3 2 3 3" xfId="4971" xr:uid="{03EFE00D-76C6-493D-8870-F036B0B1A480}"/>
    <cellStyle name="Moneda 5 4 3 3 2 3 3 2" xfId="11595" xr:uid="{EF7479C5-D515-48E8-A35E-D7231F94549D}"/>
    <cellStyle name="Moneda 5 4 3 3 2 3 4" xfId="8283" xr:uid="{6F6FDEB3-1667-4C1D-871A-B2C313CBB3DF}"/>
    <cellStyle name="Moneda 5 4 3 3 2 4" xfId="2211" xr:uid="{01B2266E-6938-45D2-9218-E7E9F40EA521}"/>
    <cellStyle name="Moneda 5 4 3 3 2 4 2" xfId="5523" xr:uid="{38C21C67-A65F-4469-A62D-22F28A3AEC4B}"/>
    <cellStyle name="Moneda 5 4 3 3 2 4 2 2" xfId="12147" xr:uid="{6183B5D1-DF49-4893-BEC9-AE3E85B0256E}"/>
    <cellStyle name="Moneda 5 4 3 3 2 4 3" xfId="8835" xr:uid="{0CF68309-3F47-422D-9A70-00D514D7C180}"/>
    <cellStyle name="Moneda 5 4 3 3 2 5" xfId="3867" xr:uid="{09988455-5DCA-4F2B-81C2-E197257A48E6}"/>
    <cellStyle name="Moneda 5 4 3 3 2 5 2" xfId="10491" xr:uid="{AC1E3DB9-A794-43E9-99BD-25CAD5EADBD1}"/>
    <cellStyle name="Moneda 5 4 3 3 2 6" xfId="7179" xr:uid="{9D504181-D9FA-4863-8FC2-1CB3A32E8703}"/>
    <cellStyle name="Moneda 5 4 3 3 3" xfId="831" xr:uid="{794A0433-83C9-4576-B555-562C1BA7A9B1}"/>
    <cellStyle name="Moneda 5 4 3 3 3 2" xfId="2487" xr:uid="{3F55D8C2-B4E6-4342-8377-47EC13860CD2}"/>
    <cellStyle name="Moneda 5 4 3 3 3 2 2" xfId="5799" xr:uid="{D464EC90-E200-4619-8C90-58FE1305EDFD}"/>
    <cellStyle name="Moneda 5 4 3 3 3 2 2 2" xfId="12423" xr:uid="{4FB15C37-CDDD-4C44-AEAF-AB2211294CB0}"/>
    <cellStyle name="Moneda 5 4 3 3 3 2 3" xfId="9111" xr:uid="{4DB0E7FC-48C2-43BF-A309-96BDF66C5664}"/>
    <cellStyle name="Moneda 5 4 3 3 3 3" xfId="4143" xr:uid="{01E4D7C1-99C0-4843-BDB7-5D6D0D8CEEF4}"/>
    <cellStyle name="Moneda 5 4 3 3 3 3 2" xfId="10767" xr:uid="{F806A916-F928-4B12-8FAD-D2E263FACBEE}"/>
    <cellStyle name="Moneda 5 4 3 3 3 4" xfId="7455" xr:uid="{05E6FD52-91D6-41F1-951E-CD4FEC259303}"/>
    <cellStyle name="Moneda 5 4 3 3 4" xfId="1383" xr:uid="{1196C7BD-C947-4BC1-94FE-6AC21CB0B649}"/>
    <cellStyle name="Moneda 5 4 3 3 4 2" xfId="3039" xr:uid="{3815C2A3-EF90-442E-81B7-8AE55798D9E1}"/>
    <cellStyle name="Moneda 5 4 3 3 4 2 2" xfId="6351" xr:uid="{45C88BBC-812B-4653-A824-040B5239DA54}"/>
    <cellStyle name="Moneda 5 4 3 3 4 2 2 2" xfId="12975" xr:uid="{5B790FF6-1CB1-4FEB-BA99-C2AA1E94A8EA}"/>
    <cellStyle name="Moneda 5 4 3 3 4 2 3" xfId="9663" xr:uid="{8BC85841-76ED-45C1-8C7D-82AC51D89597}"/>
    <cellStyle name="Moneda 5 4 3 3 4 3" xfId="4695" xr:uid="{83C5EF5E-1428-42E5-92CA-F11FA677C81C}"/>
    <cellStyle name="Moneda 5 4 3 3 4 3 2" xfId="11319" xr:uid="{F6105E4F-91D2-41D6-BF3E-E8275F29599F}"/>
    <cellStyle name="Moneda 5 4 3 3 4 4" xfId="8007" xr:uid="{4F682D07-FB4A-4CE0-855D-2A8FF452C0E9}"/>
    <cellStyle name="Moneda 5 4 3 3 5" xfId="1935" xr:uid="{90020495-6D3F-43BB-94AC-335D7528C1BC}"/>
    <cellStyle name="Moneda 5 4 3 3 5 2" xfId="5247" xr:uid="{7D8DED46-C67D-4F6B-967B-04789125960D}"/>
    <cellStyle name="Moneda 5 4 3 3 5 2 2" xfId="11871" xr:uid="{F2CE4384-7790-4749-8A3A-76F1FEB265AC}"/>
    <cellStyle name="Moneda 5 4 3 3 5 3" xfId="8559" xr:uid="{12ED0498-9637-433E-A0B7-98B5874373A0}"/>
    <cellStyle name="Moneda 5 4 3 3 6" xfId="3591" xr:uid="{3264732D-9868-4635-98B3-E7D653E129AD}"/>
    <cellStyle name="Moneda 5 4 3 3 6 2" xfId="10215" xr:uid="{ABDF26D6-5202-4CA1-B6F8-453ABF39F2C8}"/>
    <cellStyle name="Moneda 5 4 3 3 7" xfId="6903" xr:uid="{B60CD61A-4B2D-4CED-8655-C58EDE74E6D8}"/>
    <cellStyle name="Moneda 5 4 3 4" xfId="417" xr:uid="{E6812B8F-0567-4C38-ACFB-9A9BAC6448CC}"/>
    <cellStyle name="Moneda 5 4 3 4 2" xfId="969" xr:uid="{D79E0E9A-A433-41DB-BEC9-02C81C8BFF50}"/>
    <cellStyle name="Moneda 5 4 3 4 2 2" xfId="2625" xr:uid="{7B4D537C-9378-4239-8EA9-5D073ADB3372}"/>
    <cellStyle name="Moneda 5 4 3 4 2 2 2" xfId="5937" xr:uid="{70AA3332-6586-4613-9013-FA5532286835}"/>
    <cellStyle name="Moneda 5 4 3 4 2 2 2 2" xfId="12561" xr:uid="{B6704D2D-8E11-444C-90C3-8145FD27CF55}"/>
    <cellStyle name="Moneda 5 4 3 4 2 2 3" xfId="9249" xr:uid="{558B239B-3E70-4B6C-942B-19C1D156BB36}"/>
    <cellStyle name="Moneda 5 4 3 4 2 3" xfId="4281" xr:uid="{9C95E6EB-C43B-4923-8BC8-987F1B755D82}"/>
    <cellStyle name="Moneda 5 4 3 4 2 3 2" xfId="10905" xr:uid="{593E243D-04A1-49E0-BDAF-5A82DB12627B}"/>
    <cellStyle name="Moneda 5 4 3 4 2 4" xfId="7593" xr:uid="{B6ADB69E-4A8B-45A4-A6A7-82830FFF59AD}"/>
    <cellStyle name="Moneda 5 4 3 4 3" xfId="1521" xr:uid="{DF33ACB9-AFB9-4A08-A3EA-792689F62849}"/>
    <cellStyle name="Moneda 5 4 3 4 3 2" xfId="3177" xr:uid="{4B8EFCD3-1FB7-47C2-8CEC-F8F54EA219AC}"/>
    <cellStyle name="Moneda 5 4 3 4 3 2 2" xfId="6489" xr:uid="{D2BB7151-C871-4C11-AA80-E78572F4EF2C}"/>
    <cellStyle name="Moneda 5 4 3 4 3 2 2 2" xfId="13113" xr:uid="{26878BDE-36B5-413E-AF4F-93C132B872FC}"/>
    <cellStyle name="Moneda 5 4 3 4 3 2 3" xfId="9801" xr:uid="{0D1DC779-7200-4094-A675-C3B4D97B2679}"/>
    <cellStyle name="Moneda 5 4 3 4 3 3" xfId="4833" xr:uid="{0D6E4751-91AB-4B3E-AEA6-E4E8A4C35231}"/>
    <cellStyle name="Moneda 5 4 3 4 3 3 2" xfId="11457" xr:uid="{2DA5927D-E4C2-4D38-A3C7-211C818F18C9}"/>
    <cellStyle name="Moneda 5 4 3 4 3 4" xfId="8145" xr:uid="{EDF849CC-4FBE-4509-9F6F-C4449D804243}"/>
    <cellStyle name="Moneda 5 4 3 4 4" xfId="2073" xr:uid="{74A172E8-A1E6-4E62-AC19-24FC693684EE}"/>
    <cellStyle name="Moneda 5 4 3 4 4 2" xfId="5385" xr:uid="{A323681B-B523-43FE-8D71-ECCB545C878D}"/>
    <cellStyle name="Moneda 5 4 3 4 4 2 2" xfId="12009" xr:uid="{953CE874-1EDA-4F60-9BC1-132C1FDC3BC8}"/>
    <cellStyle name="Moneda 5 4 3 4 4 3" xfId="8697" xr:uid="{5FC06E62-4B7A-4EDC-82D3-2B7AB9ECAFBE}"/>
    <cellStyle name="Moneda 5 4 3 4 5" xfId="3729" xr:uid="{90FF029D-5839-4B26-BEAE-E0D40329B422}"/>
    <cellStyle name="Moneda 5 4 3 4 5 2" xfId="10353" xr:uid="{260AF4F8-E4BB-4329-A80E-68B558B00A27}"/>
    <cellStyle name="Moneda 5 4 3 4 6" xfId="7041" xr:uid="{D814B32F-3154-4E2B-A487-BDE864E66F4A}"/>
    <cellStyle name="Moneda 5 4 3 5" xfId="693" xr:uid="{58E3BC70-F275-4EBA-A976-F2472803DE8E}"/>
    <cellStyle name="Moneda 5 4 3 5 2" xfId="2349" xr:uid="{346DEA85-C68C-46B9-98E7-4F3B0D99206F}"/>
    <cellStyle name="Moneda 5 4 3 5 2 2" xfId="5661" xr:uid="{DCD88D37-7C28-40A2-A021-DE10DAE34779}"/>
    <cellStyle name="Moneda 5 4 3 5 2 2 2" xfId="12285" xr:uid="{D15759C1-1527-4C78-86B6-D1FD027F18D1}"/>
    <cellStyle name="Moneda 5 4 3 5 2 3" xfId="8973" xr:uid="{04410053-8381-4AD0-A4C4-4EF2A6CC33C8}"/>
    <cellStyle name="Moneda 5 4 3 5 3" xfId="4005" xr:uid="{168B53C5-CF3D-4B30-BA0B-E9D1AD81F849}"/>
    <cellStyle name="Moneda 5 4 3 5 3 2" xfId="10629" xr:uid="{01C2F7A4-0EA7-4A0F-81BC-3286F444320A}"/>
    <cellStyle name="Moneda 5 4 3 5 4" xfId="7317" xr:uid="{5BCB4158-4752-4F37-B73E-ECCBB624CE24}"/>
    <cellStyle name="Moneda 5 4 3 6" xfId="1245" xr:uid="{2CEF1E76-805D-4B4E-87A1-F29DCE866FAB}"/>
    <cellStyle name="Moneda 5 4 3 6 2" xfId="2901" xr:uid="{3994B8BA-C71F-402A-B67E-965B5759C037}"/>
    <cellStyle name="Moneda 5 4 3 6 2 2" xfId="6213" xr:uid="{0B4C6071-78D2-43AB-97AB-0E95381DCE28}"/>
    <cellStyle name="Moneda 5 4 3 6 2 2 2" xfId="12837" xr:uid="{21B5F7ED-08B1-4DE2-9FBA-BD70D9AB3F0E}"/>
    <cellStyle name="Moneda 5 4 3 6 2 3" xfId="9525" xr:uid="{16AA5926-CDBB-49B6-9E52-A534015FEA97}"/>
    <cellStyle name="Moneda 5 4 3 6 3" xfId="4557" xr:uid="{3ADAF552-3BD2-4B89-9E85-F5D24AE3A685}"/>
    <cellStyle name="Moneda 5 4 3 6 3 2" xfId="11181" xr:uid="{7871EDE2-943F-4DEE-88A0-0959F1FDB03C}"/>
    <cellStyle name="Moneda 5 4 3 6 4" xfId="7869" xr:uid="{BD6438F2-2189-49F1-BA79-E73F7DAF4754}"/>
    <cellStyle name="Moneda 5 4 3 7" xfId="1797" xr:uid="{579E851B-AB18-4C6D-9825-9B7E63F93EF5}"/>
    <cellStyle name="Moneda 5 4 3 7 2" xfId="5109" xr:uid="{77BABD07-B97E-4773-BF58-7BE65450E48C}"/>
    <cellStyle name="Moneda 5 4 3 7 2 2" xfId="11733" xr:uid="{BFAB01FF-54CC-4A33-A49F-0D5C9C25FE17}"/>
    <cellStyle name="Moneda 5 4 3 7 3" xfId="8421" xr:uid="{A2533962-42C9-4C73-97C2-3259E4378932}"/>
    <cellStyle name="Moneda 5 4 3 8" xfId="3453" xr:uid="{34D7F555-E3BF-4D31-BC62-49827596B59E}"/>
    <cellStyle name="Moneda 5 4 3 8 2" xfId="10077" xr:uid="{4C53F424-CD14-4D58-8F92-C89786D8DE32}"/>
    <cellStyle name="Moneda 5 4 3 9" xfId="6765" xr:uid="{EDD1AC46-D2C1-49C6-8F3F-C5C1EDDD254C}"/>
    <cellStyle name="Moneda 5 4 4" xfId="176" xr:uid="{F3BD2333-F426-4BF2-B736-0F78AFEDB2F9}"/>
    <cellStyle name="Moneda 5 4 4 2" xfId="314" xr:uid="{338D5C5F-F642-46C9-8C5C-61B65E90490E}"/>
    <cellStyle name="Moneda 5 4 4 2 2" xfId="590" xr:uid="{E437974D-A090-4798-BA2E-9710C744D7A0}"/>
    <cellStyle name="Moneda 5 4 4 2 2 2" xfId="1142" xr:uid="{4917C927-249C-4EB5-AEC1-0DE1268C6FB3}"/>
    <cellStyle name="Moneda 5 4 4 2 2 2 2" xfId="2798" xr:uid="{FAC12667-58D9-40EF-8D10-326C8AFD1604}"/>
    <cellStyle name="Moneda 5 4 4 2 2 2 2 2" xfId="6110" xr:uid="{391F8250-4B4A-4A10-932B-7AFC9828D40B}"/>
    <cellStyle name="Moneda 5 4 4 2 2 2 2 2 2" xfId="12734" xr:uid="{B4AF7E99-2D25-4DAA-A8E3-17A9C11E1F0C}"/>
    <cellStyle name="Moneda 5 4 4 2 2 2 2 3" xfId="9422" xr:uid="{E2D41995-7630-4570-A014-5A2FEA296E77}"/>
    <cellStyle name="Moneda 5 4 4 2 2 2 3" xfId="4454" xr:uid="{FED7C20E-797D-46B1-9DAA-071400007552}"/>
    <cellStyle name="Moneda 5 4 4 2 2 2 3 2" xfId="11078" xr:uid="{C404AC6F-8048-40FA-9EF9-835B6DDD411E}"/>
    <cellStyle name="Moneda 5 4 4 2 2 2 4" xfId="7766" xr:uid="{DCCCC883-4101-4329-BD79-2AAED5A5C00A}"/>
    <cellStyle name="Moneda 5 4 4 2 2 3" xfId="1694" xr:uid="{EEC14388-7A40-4C55-89B7-B4B280F9F8A4}"/>
    <cellStyle name="Moneda 5 4 4 2 2 3 2" xfId="3350" xr:uid="{0EC3D9D9-662D-4FD0-83BC-280EAF99634F}"/>
    <cellStyle name="Moneda 5 4 4 2 2 3 2 2" xfId="6662" xr:uid="{F0EB9DF5-69E2-48E6-B3C1-12D28E5B5E67}"/>
    <cellStyle name="Moneda 5 4 4 2 2 3 2 2 2" xfId="13286" xr:uid="{05967E99-C982-4CBB-82B5-EE22DE050E9E}"/>
    <cellStyle name="Moneda 5 4 4 2 2 3 2 3" xfId="9974" xr:uid="{47DEDC5F-AD52-43BC-819F-23B63740E4B3}"/>
    <cellStyle name="Moneda 5 4 4 2 2 3 3" xfId="5006" xr:uid="{EE8064DE-2B61-4ABC-A2B9-73614A8B6BD9}"/>
    <cellStyle name="Moneda 5 4 4 2 2 3 3 2" xfId="11630" xr:uid="{9191F58D-72EE-4C0F-B18E-FE79D6CFB8B6}"/>
    <cellStyle name="Moneda 5 4 4 2 2 3 4" xfId="8318" xr:uid="{5FDCCB37-7DE7-4340-A655-A6F182C6A631}"/>
    <cellStyle name="Moneda 5 4 4 2 2 4" xfId="2246" xr:uid="{846AF6AB-7AF9-450A-8483-082CD9B565F5}"/>
    <cellStyle name="Moneda 5 4 4 2 2 4 2" xfId="5558" xr:uid="{8FEBCB12-2B43-4678-A80A-AC0867840CD3}"/>
    <cellStyle name="Moneda 5 4 4 2 2 4 2 2" xfId="12182" xr:uid="{8AEA1C41-9720-4274-962A-8784FF5D4838}"/>
    <cellStyle name="Moneda 5 4 4 2 2 4 3" xfId="8870" xr:uid="{50B335BC-05FA-43E9-AEFA-015A162A4EB4}"/>
    <cellStyle name="Moneda 5 4 4 2 2 5" xfId="3902" xr:uid="{FE69DDCC-014C-4A17-8C1D-4E92E19762B8}"/>
    <cellStyle name="Moneda 5 4 4 2 2 5 2" xfId="10526" xr:uid="{687611E6-4030-463F-9DD5-D3C17B98FFD9}"/>
    <cellStyle name="Moneda 5 4 4 2 2 6" xfId="7214" xr:uid="{47CD2C77-5646-439C-8CD8-D9E1E2EEE7D1}"/>
    <cellStyle name="Moneda 5 4 4 2 3" xfId="866" xr:uid="{DFA8FAFB-F0B3-4F6E-98D1-831593CF0B0D}"/>
    <cellStyle name="Moneda 5 4 4 2 3 2" xfId="2522" xr:uid="{9BEF2F54-86AE-4CC0-A551-C099BA9258A4}"/>
    <cellStyle name="Moneda 5 4 4 2 3 2 2" xfId="5834" xr:uid="{33EC8C5E-D869-4406-9304-A60AC8D548BE}"/>
    <cellStyle name="Moneda 5 4 4 2 3 2 2 2" xfId="12458" xr:uid="{8BAFE05B-ABB4-4E3E-BE3A-DE95730E0487}"/>
    <cellStyle name="Moneda 5 4 4 2 3 2 3" xfId="9146" xr:uid="{CE7B1ED5-1C35-41BA-85AF-D6CE7306DDC1}"/>
    <cellStyle name="Moneda 5 4 4 2 3 3" xfId="4178" xr:uid="{4CB0D005-D2F0-4287-A386-BAA76D550252}"/>
    <cellStyle name="Moneda 5 4 4 2 3 3 2" xfId="10802" xr:uid="{CBF2A1B9-1F1C-407D-AA6C-24EF445E9D1D}"/>
    <cellStyle name="Moneda 5 4 4 2 3 4" xfId="7490" xr:uid="{FDD1089D-2750-41C8-B762-3A8575D8EA28}"/>
    <cellStyle name="Moneda 5 4 4 2 4" xfId="1418" xr:uid="{7FC616DF-7041-406C-8108-9F4B1F080730}"/>
    <cellStyle name="Moneda 5 4 4 2 4 2" xfId="3074" xr:uid="{A1735259-5066-4BFD-A38D-0CA0A1AC9178}"/>
    <cellStyle name="Moneda 5 4 4 2 4 2 2" xfId="6386" xr:uid="{858A377B-DF2A-4282-A6F7-21555DE69CF2}"/>
    <cellStyle name="Moneda 5 4 4 2 4 2 2 2" xfId="13010" xr:uid="{41C5DAC7-65F8-4D4F-AAEA-3E7596692E85}"/>
    <cellStyle name="Moneda 5 4 4 2 4 2 3" xfId="9698" xr:uid="{2D75F8F4-F1C3-4A8A-8472-182626879219}"/>
    <cellStyle name="Moneda 5 4 4 2 4 3" xfId="4730" xr:uid="{458ABFD8-9025-4A6E-BD57-AA20767FE59E}"/>
    <cellStyle name="Moneda 5 4 4 2 4 3 2" xfId="11354" xr:uid="{F40FDAC7-73F8-47D7-A557-A2B3BAEF30E3}"/>
    <cellStyle name="Moneda 5 4 4 2 4 4" xfId="8042" xr:uid="{CF49D4F2-7396-4D88-8BB6-6724B1DAC8AA}"/>
    <cellStyle name="Moneda 5 4 4 2 5" xfId="1970" xr:uid="{A5B8EF7C-B587-4EBB-943C-FD1DB122487E}"/>
    <cellStyle name="Moneda 5 4 4 2 5 2" xfId="5282" xr:uid="{50CB3DF6-F3CB-4610-8E08-CFEDB8579E7C}"/>
    <cellStyle name="Moneda 5 4 4 2 5 2 2" xfId="11906" xr:uid="{50C54EB4-0D66-4CDD-8D31-42DAF110A268}"/>
    <cellStyle name="Moneda 5 4 4 2 5 3" xfId="8594" xr:uid="{981E3CC6-1F33-40D8-9B85-464542E1A7D2}"/>
    <cellStyle name="Moneda 5 4 4 2 6" xfId="3626" xr:uid="{310B3689-C20C-4E5F-85BC-93A9061320B0}"/>
    <cellStyle name="Moneda 5 4 4 2 6 2" xfId="10250" xr:uid="{C79D3DF7-B11E-495A-A56F-FEDB3A2373B1}"/>
    <cellStyle name="Moneda 5 4 4 2 7" xfId="6938" xr:uid="{7298D1F4-DCCE-48B5-BCC9-368A929C67CF}"/>
    <cellStyle name="Moneda 5 4 4 3" xfId="452" xr:uid="{66503BC5-60B2-4766-BBEA-A60C2C280BE6}"/>
    <cellStyle name="Moneda 5 4 4 3 2" xfId="1004" xr:uid="{4151CDEE-B298-4D30-BCBB-C5C4B9CB90AD}"/>
    <cellStyle name="Moneda 5 4 4 3 2 2" xfId="2660" xr:uid="{09EE5589-AB9E-4B3D-9A8C-F2EB7922C6D9}"/>
    <cellStyle name="Moneda 5 4 4 3 2 2 2" xfId="5972" xr:uid="{0CCF9F53-1080-431C-9ADE-20FBA903253A}"/>
    <cellStyle name="Moneda 5 4 4 3 2 2 2 2" xfId="12596" xr:uid="{860FA71E-CD9D-4BEE-97F0-CF33CE8F0241}"/>
    <cellStyle name="Moneda 5 4 4 3 2 2 3" xfId="9284" xr:uid="{C9072F69-275E-4E27-BB55-78C91D14D778}"/>
    <cellStyle name="Moneda 5 4 4 3 2 3" xfId="4316" xr:uid="{05634CCE-5086-4698-AF28-02C497E695FC}"/>
    <cellStyle name="Moneda 5 4 4 3 2 3 2" xfId="10940" xr:uid="{A0EE8B50-FE19-4DD3-AC25-C27A2790C614}"/>
    <cellStyle name="Moneda 5 4 4 3 2 4" xfId="7628" xr:uid="{8A3639B4-CEBA-479F-89AF-9A44E94F2006}"/>
    <cellStyle name="Moneda 5 4 4 3 3" xfId="1556" xr:uid="{3EFC7114-1D2F-437F-A333-A71C295A5331}"/>
    <cellStyle name="Moneda 5 4 4 3 3 2" xfId="3212" xr:uid="{2E37542D-B621-4248-A821-1D287D8EC2FB}"/>
    <cellStyle name="Moneda 5 4 4 3 3 2 2" xfId="6524" xr:uid="{568FDD8F-AB0F-4856-BE2A-D7944A0EE167}"/>
    <cellStyle name="Moneda 5 4 4 3 3 2 2 2" xfId="13148" xr:uid="{8B40CF76-1E95-49BB-9EB6-F7ED369FBE93}"/>
    <cellStyle name="Moneda 5 4 4 3 3 2 3" xfId="9836" xr:uid="{ACFAB1C3-819F-4578-AA62-2605D921D354}"/>
    <cellStyle name="Moneda 5 4 4 3 3 3" xfId="4868" xr:uid="{54745397-4E62-481F-B197-165FB9597B7D}"/>
    <cellStyle name="Moneda 5 4 4 3 3 3 2" xfId="11492" xr:uid="{67E2B4D5-E3B8-4EBF-8117-15823F166580}"/>
    <cellStyle name="Moneda 5 4 4 3 3 4" xfId="8180" xr:uid="{E221D490-040D-4A9B-9845-AD6CFE721EEC}"/>
    <cellStyle name="Moneda 5 4 4 3 4" xfId="2108" xr:uid="{F856E237-5138-4591-8217-FA5683C727C9}"/>
    <cellStyle name="Moneda 5 4 4 3 4 2" xfId="5420" xr:uid="{A5C6F665-8607-42EB-9D84-33588C6BF6DB}"/>
    <cellStyle name="Moneda 5 4 4 3 4 2 2" xfId="12044" xr:uid="{85B000C5-9FD9-4679-A43C-7A36F6A92C0D}"/>
    <cellStyle name="Moneda 5 4 4 3 4 3" xfId="8732" xr:uid="{D9B31CBF-E818-4153-BA89-AA94BC1EEDFD}"/>
    <cellStyle name="Moneda 5 4 4 3 5" xfId="3764" xr:uid="{116DE838-B681-470B-ACD3-9AD7E27B171E}"/>
    <cellStyle name="Moneda 5 4 4 3 5 2" xfId="10388" xr:uid="{01446982-36EB-4D59-A187-CF522620D7F7}"/>
    <cellStyle name="Moneda 5 4 4 3 6" xfId="7076" xr:uid="{6C30145D-E5B8-4FA7-A188-0AA5D67D7968}"/>
    <cellStyle name="Moneda 5 4 4 4" xfId="728" xr:uid="{A1D69715-5EE9-43D5-AA89-39C9203B609D}"/>
    <cellStyle name="Moneda 5 4 4 4 2" xfId="2384" xr:uid="{88BBFD2C-C7E9-4D74-84C4-C1C9A5D77407}"/>
    <cellStyle name="Moneda 5 4 4 4 2 2" xfId="5696" xr:uid="{B92AE11A-3AE5-4981-B393-EC4D3F89DA3D}"/>
    <cellStyle name="Moneda 5 4 4 4 2 2 2" xfId="12320" xr:uid="{39A98352-049A-4546-84DD-7C6042F6A774}"/>
    <cellStyle name="Moneda 5 4 4 4 2 3" xfId="9008" xr:uid="{5D85D97E-79D2-43BE-B1D4-C574546D0157}"/>
    <cellStyle name="Moneda 5 4 4 4 3" xfId="4040" xr:uid="{1949842E-2CAD-40F3-9A6F-01EE5AA6891A}"/>
    <cellStyle name="Moneda 5 4 4 4 3 2" xfId="10664" xr:uid="{4AA861CE-E982-4DC3-A8F3-EA9510B6A4E6}"/>
    <cellStyle name="Moneda 5 4 4 4 4" xfId="7352" xr:uid="{4510A9DF-0F92-4895-9226-380775367640}"/>
    <cellStyle name="Moneda 5 4 4 5" xfId="1280" xr:uid="{DB3F98BF-0667-4AE8-8819-03808698B876}"/>
    <cellStyle name="Moneda 5 4 4 5 2" xfId="2936" xr:uid="{952DF9FC-D663-41B2-8060-E5336AB9DFA5}"/>
    <cellStyle name="Moneda 5 4 4 5 2 2" xfId="6248" xr:uid="{0348AFE4-5140-4057-83E5-8C62134D9E4B}"/>
    <cellStyle name="Moneda 5 4 4 5 2 2 2" xfId="12872" xr:uid="{44C06B1E-5F0A-4995-BF19-BC4ADB9D9737}"/>
    <cellStyle name="Moneda 5 4 4 5 2 3" xfId="9560" xr:uid="{AEA11F26-5318-48FA-B790-A609DA1417D9}"/>
    <cellStyle name="Moneda 5 4 4 5 3" xfId="4592" xr:uid="{EA8D0983-0E0B-4E5E-9091-383527651C10}"/>
    <cellStyle name="Moneda 5 4 4 5 3 2" xfId="11216" xr:uid="{E3D1B362-82E4-456D-B1A3-AE65D7F8A58F}"/>
    <cellStyle name="Moneda 5 4 4 5 4" xfId="7904" xr:uid="{BBB21950-0590-4CC8-8E80-78F6959450D4}"/>
    <cellStyle name="Moneda 5 4 4 6" xfId="1832" xr:uid="{D597DE01-D1EC-4F7C-8D0E-88BFC56805A8}"/>
    <cellStyle name="Moneda 5 4 4 6 2" xfId="5144" xr:uid="{F7A6789A-5EF6-4E82-9DCB-77FE3C6971F2}"/>
    <cellStyle name="Moneda 5 4 4 6 2 2" xfId="11768" xr:uid="{90354436-95E4-4A0C-9014-D212A129427B}"/>
    <cellStyle name="Moneda 5 4 4 6 3" xfId="8456" xr:uid="{19B69E2F-37C1-4631-BAE6-EDC3B85DC050}"/>
    <cellStyle name="Moneda 5 4 4 7" xfId="3488" xr:uid="{DB238CA9-7B6E-4AC1-98C7-9F2C9944575F}"/>
    <cellStyle name="Moneda 5 4 4 7 2" xfId="10112" xr:uid="{CF99320C-2561-47E7-9589-F8ACADC06463}"/>
    <cellStyle name="Moneda 5 4 4 8" xfId="6800" xr:uid="{FD1DCA85-56F7-401A-AA35-8F40E2B1D11F}"/>
    <cellStyle name="Moneda 5 4 5" xfId="245" xr:uid="{E3FE6AA2-9B99-42A8-B60D-1EE26EA23A29}"/>
    <cellStyle name="Moneda 5 4 5 2" xfId="521" xr:uid="{F4931102-6E46-4468-B269-E806C8072A4A}"/>
    <cellStyle name="Moneda 5 4 5 2 2" xfId="1073" xr:uid="{79E4DEC7-2080-4455-B1FA-7B4E7CFC7A7A}"/>
    <cellStyle name="Moneda 5 4 5 2 2 2" xfId="2729" xr:uid="{4CD651C8-46FE-4620-8C97-B21E3238D529}"/>
    <cellStyle name="Moneda 5 4 5 2 2 2 2" xfId="6041" xr:uid="{58E80F25-E93E-427D-B893-BA0B17528BB7}"/>
    <cellStyle name="Moneda 5 4 5 2 2 2 2 2" xfId="12665" xr:uid="{28D77DF8-3363-4ADE-9D84-804AFEA11DFE}"/>
    <cellStyle name="Moneda 5 4 5 2 2 2 3" xfId="9353" xr:uid="{0AAD3D6E-1DD7-42BE-95FA-457C29D9FBC4}"/>
    <cellStyle name="Moneda 5 4 5 2 2 3" xfId="4385" xr:uid="{F46F8AAF-9745-4EE9-A6E6-87ACA1E5F5DD}"/>
    <cellStyle name="Moneda 5 4 5 2 2 3 2" xfId="11009" xr:uid="{337A1784-FE88-4E47-8DDD-35B9201620E6}"/>
    <cellStyle name="Moneda 5 4 5 2 2 4" xfId="7697" xr:uid="{937E92B6-0142-47DB-92A9-FC528970262C}"/>
    <cellStyle name="Moneda 5 4 5 2 3" xfId="1625" xr:uid="{586044F2-0E33-4B6A-886E-D62B811145FF}"/>
    <cellStyle name="Moneda 5 4 5 2 3 2" xfId="3281" xr:uid="{85C9786B-08DF-4BED-9FBD-BB11DAF654F6}"/>
    <cellStyle name="Moneda 5 4 5 2 3 2 2" xfId="6593" xr:uid="{A95A5CD1-95CA-44FD-8804-B7A2CABAEF27}"/>
    <cellStyle name="Moneda 5 4 5 2 3 2 2 2" xfId="13217" xr:uid="{BC64F0C3-9A59-48BC-A66E-5F272DBD8827}"/>
    <cellStyle name="Moneda 5 4 5 2 3 2 3" xfId="9905" xr:uid="{0247CB87-B209-44B9-98B7-41D0604DD3C4}"/>
    <cellStyle name="Moneda 5 4 5 2 3 3" xfId="4937" xr:uid="{DCF00936-FA63-4466-A1E2-B1922701FDA3}"/>
    <cellStyle name="Moneda 5 4 5 2 3 3 2" xfId="11561" xr:uid="{4DBA4B64-77E8-4A8B-8662-5662DA26FF29}"/>
    <cellStyle name="Moneda 5 4 5 2 3 4" xfId="8249" xr:uid="{8159AA48-A3C3-43B8-805C-737EFA878D73}"/>
    <cellStyle name="Moneda 5 4 5 2 4" xfId="2177" xr:uid="{47832881-59FF-4722-92A1-E0925B7B54E5}"/>
    <cellStyle name="Moneda 5 4 5 2 4 2" xfId="5489" xr:uid="{57E2B238-E68F-4B79-9B6D-EE85CFA5F91C}"/>
    <cellStyle name="Moneda 5 4 5 2 4 2 2" xfId="12113" xr:uid="{CC0F9645-92B5-49B2-A420-F1098E192831}"/>
    <cellStyle name="Moneda 5 4 5 2 4 3" xfId="8801" xr:uid="{5938701C-E714-4942-8C52-16F933F01057}"/>
    <cellStyle name="Moneda 5 4 5 2 5" xfId="3833" xr:uid="{FFE86ECD-EEE2-48DC-89E8-7EFF1C20FB01}"/>
    <cellStyle name="Moneda 5 4 5 2 5 2" xfId="10457" xr:uid="{529A10A4-0E36-47F3-8770-7F7D1F170B03}"/>
    <cellStyle name="Moneda 5 4 5 2 6" xfId="7145" xr:uid="{875C1F78-DD42-4176-BD39-DCB9300DB9F6}"/>
    <cellStyle name="Moneda 5 4 5 3" xfId="797" xr:uid="{2C99A341-5D98-4E08-88EE-03FF8CB529B2}"/>
    <cellStyle name="Moneda 5 4 5 3 2" xfId="2453" xr:uid="{4521BEEC-3279-4F96-A2A1-93593D8F02C2}"/>
    <cellStyle name="Moneda 5 4 5 3 2 2" xfId="5765" xr:uid="{D01FFA62-08AE-4BAA-84B4-47A4753214E7}"/>
    <cellStyle name="Moneda 5 4 5 3 2 2 2" xfId="12389" xr:uid="{2327E2F8-970A-4250-9B83-02F8D2BAC904}"/>
    <cellStyle name="Moneda 5 4 5 3 2 3" xfId="9077" xr:uid="{86CDB964-0DBD-4B0D-AE0C-322F6D5D6E1D}"/>
    <cellStyle name="Moneda 5 4 5 3 3" xfId="4109" xr:uid="{D0622F1C-22AE-4D97-85F5-B2D1C4865019}"/>
    <cellStyle name="Moneda 5 4 5 3 3 2" xfId="10733" xr:uid="{CB94DB8E-FBF3-4415-A9AF-0AC2126761B9}"/>
    <cellStyle name="Moneda 5 4 5 3 4" xfId="7421" xr:uid="{7A33DB1D-EC91-4EDD-AB7A-1C801FB48A4B}"/>
    <cellStyle name="Moneda 5 4 5 4" xfId="1349" xr:uid="{91383625-96AA-4499-82A3-8A50D234BBD3}"/>
    <cellStyle name="Moneda 5 4 5 4 2" xfId="3005" xr:uid="{83174802-3B76-4D0D-BA94-191AA22C7FD3}"/>
    <cellStyle name="Moneda 5 4 5 4 2 2" xfId="6317" xr:uid="{3F2CC871-5E05-47E7-8D3D-AB43BA5B4A2E}"/>
    <cellStyle name="Moneda 5 4 5 4 2 2 2" xfId="12941" xr:uid="{8E8A3353-DE35-482F-B16C-ABF17FBF8567}"/>
    <cellStyle name="Moneda 5 4 5 4 2 3" xfId="9629" xr:uid="{BBA16A5E-552B-450B-8BF5-62694FBD32CD}"/>
    <cellStyle name="Moneda 5 4 5 4 3" xfId="4661" xr:uid="{5D19A4D7-6F6C-40A4-BA30-8C4CF153E999}"/>
    <cellStyle name="Moneda 5 4 5 4 3 2" xfId="11285" xr:uid="{F682C7EF-5CDC-4670-9D6C-97894C4428D4}"/>
    <cellStyle name="Moneda 5 4 5 4 4" xfId="7973" xr:uid="{ED43A23D-953B-4880-8143-122B3E0501C5}"/>
    <cellStyle name="Moneda 5 4 5 5" xfId="1901" xr:uid="{3B7F1461-8033-4878-A8FD-65E8551770C5}"/>
    <cellStyle name="Moneda 5 4 5 5 2" xfId="5213" xr:uid="{EFEBE892-112A-43AA-9E58-236A701584E1}"/>
    <cellStyle name="Moneda 5 4 5 5 2 2" xfId="11837" xr:uid="{21C3F758-F893-4591-9271-D4B046B7CFE0}"/>
    <cellStyle name="Moneda 5 4 5 5 3" xfId="8525" xr:uid="{A9399D68-13A0-4463-9A4C-C34E5D151B70}"/>
    <cellStyle name="Moneda 5 4 5 6" xfId="3557" xr:uid="{5949F747-C687-4514-8F57-629CF75E53B0}"/>
    <cellStyle name="Moneda 5 4 5 6 2" xfId="10181" xr:uid="{4F743228-D336-40FE-896A-DD0F4F0A327F}"/>
    <cellStyle name="Moneda 5 4 5 7" xfId="6869" xr:uid="{E0EFC456-1101-4FBD-90F5-EB61CEE9CCF0}"/>
    <cellStyle name="Moneda 5 4 6" xfId="383" xr:uid="{AF7646B9-DED7-489E-9B69-7088A9B2385E}"/>
    <cellStyle name="Moneda 5 4 6 2" xfId="935" xr:uid="{0EEB792F-EE89-4FB6-AE40-56CBA58A741C}"/>
    <cellStyle name="Moneda 5 4 6 2 2" xfId="2591" xr:uid="{834DCD84-EC6B-4D49-A459-CD5A37AA528C}"/>
    <cellStyle name="Moneda 5 4 6 2 2 2" xfId="5903" xr:uid="{D989847A-07C6-4E8A-92C3-E78CA5073465}"/>
    <cellStyle name="Moneda 5 4 6 2 2 2 2" xfId="12527" xr:uid="{DC0F0607-68A8-4CC6-97A8-F488D4D57A52}"/>
    <cellStyle name="Moneda 5 4 6 2 2 3" xfId="9215" xr:uid="{2390B49C-8604-4DC7-8372-A0756FA911FA}"/>
    <cellStyle name="Moneda 5 4 6 2 3" xfId="4247" xr:uid="{7890D143-BA6A-4790-9E32-2100CF65C0CB}"/>
    <cellStyle name="Moneda 5 4 6 2 3 2" xfId="10871" xr:uid="{66ADB2B2-FDC9-49BB-B6CF-8BB49C502FE1}"/>
    <cellStyle name="Moneda 5 4 6 2 4" xfId="7559" xr:uid="{49604744-50A3-4C2F-A14E-A5F294AA33A2}"/>
    <cellStyle name="Moneda 5 4 6 3" xfId="1487" xr:uid="{32A12673-3655-40F7-AD0D-C7A69E20B56A}"/>
    <cellStyle name="Moneda 5 4 6 3 2" xfId="3143" xr:uid="{BCFD3D50-77DE-4643-8923-100D4FAFCDF7}"/>
    <cellStyle name="Moneda 5 4 6 3 2 2" xfId="6455" xr:uid="{80A632D9-14CB-4531-BA00-393099EA02DD}"/>
    <cellStyle name="Moneda 5 4 6 3 2 2 2" xfId="13079" xr:uid="{C3F42813-E087-4301-B586-FC8584E66837}"/>
    <cellStyle name="Moneda 5 4 6 3 2 3" xfId="9767" xr:uid="{D7D5F54C-8227-4181-9754-AB155BDEFA56}"/>
    <cellStyle name="Moneda 5 4 6 3 3" xfId="4799" xr:uid="{5F64CC64-D6B4-42EA-A1BB-23463CB583BD}"/>
    <cellStyle name="Moneda 5 4 6 3 3 2" xfId="11423" xr:uid="{67A1DF23-ED85-4BEE-8101-1FA594F92952}"/>
    <cellStyle name="Moneda 5 4 6 3 4" xfId="8111" xr:uid="{1EC0001F-615D-4239-B717-DA1B6974A497}"/>
    <cellStyle name="Moneda 5 4 6 4" xfId="2039" xr:uid="{8FF8B774-E437-41AC-BC2C-DFF3F14BA48B}"/>
    <cellStyle name="Moneda 5 4 6 4 2" xfId="5351" xr:uid="{AF78F416-C8F7-4D66-B1E6-581D20B9C014}"/>
    <cellStyle name="Moneda 5 4 6 4 2 2" xfId="11975" xr:uid="{74DBCE13-85C2-4684-BF47-32EFABC83BC4}"/>
    <cellStyle name="Moneda 5 4 6 4 3" xfId="8663" xr:uid="{EC42955B-951D-4248-9E10-E6B0C09D07F9}"/>
    <cellStyle name="Moneda 5 4 6 5" xfId="3695" xr:uid="{C14D5C2A-5CFB-4904-8135-A383D8F8826B}"/>
    <cellStyle name="Moneda 5 4 6 5 2" xfId="10319" xr:uid="{007D733B-4FB2-4895-BC95-7EE556283F82}"/>
    <cellStyle name="Moneda 5 4 6 6" xfId="7007" xr:uid="{5FB302C2-71C8-43D1-84E6-B29F95F9AA0F}"/>
    <cellStyle name="Moneda 5 4 7" xfId="659" xr:uid="{C0FD1D09-748A-4176-B0CD-E47D5741A81A}"/>
    <cellStyle name="Moneda 5 4 7 2" xfId="2315" xr:uid="{4BA9277F-A0F0-4457-9899-1A1F3984DC24}"/>
    <cellStyle name="Moneda 5 4 7 2 2" xfId="5627" xr:uid="{DC35DC5D-96E3-44BF-AC18-64D9A139EE45}"/>
    <cellStyle name="Moneda 5 4 7 2 2 2" xfId="12251" xr:uid="{F01B055C-CBC8-4EE9-A7BA-9A7A13284BF8}"/>
    <cellStyle name="Moneda 5 4 7 2 3" xfId="8939" xr:uid="{C247A3C2-D077-4F68-A0A7-34CED0D951C8}"/>
    <cellStyle name="Moneda 5 4 7 3" xfId="3971" xr:uid="{489A3241-0558-4238-AC86-4074E9DD62B4}"/>
    <cellStyle name="Moneda 5 4 7 3 2" xfId="10595" xr:uid="{9460CE37-EA0F-4EDB-857A-6B9787A81377}"/>
    <cellStyle name="Moneda 5 4 7 4" xfId="7283" xr:uid="{FC4D0F28-1238-4B6C-968E-4A4C1CF78DD1}"/>
    <cellStyle name="Moneda 5 4 8" xfId="1211" xr:uid="{C49147CE-623D-4CB9-BC70-849374DF093A}"/>
    <cellStyle name="Moneda 5 4 8 2" xfId="2867" xr:uid="{A687BDDF-13D0-491F-B64A-29E87ACA8535}"/>
    <cellStyle name="Moneda 5 4 8 2 2" xfId="6179" xr:uid="{99121E5B-E7DA-4709-921B-9714D4AA7AF2}"/>
    <cellStyle name="Moneda 5 4 8 2 2 2" xfId="12803" xr:uid="{052B441A-8CCD-4A47-A653-F4DF33AF0B0C}"/>
    <cellStyle name="Moneda 5 4 8 2 3" xfId="9491" xr:uid="{9E0A9859-151E-417A-873A-8AB821D98E60}"/>
    <cellStyle name="Moneda 5 4 8 3" xfId="4523" xr:uid="{D3DC051C-5101-4927-9E65-FEA2D22857A4}"/>
    <cellStyle name="Moneda 5 4 8 3 2" xfId="11147" xr:uid="{5932F282-071B-495F-AB1C-CCEBA8F071C2}"/>
    <cellStyle name="Moneda 5 4 8 4" xfId="7835" xr:uid="{A7295323-E8B5-468D-8585-9F1F9546A46C}"/>
    <cellStyle name="Moneda 5 4 9" xfId="1763" xr:uid="{D8AEF157-37E0-4FF8-AFA8-C28BA2756539}"/>
    <cellStyle name="Moneda 5 4 9 2" xfId="5075" xr:uid="{35E4C47A-4A4F-409C-B9A0-42D75C5F1F25}"/>
    <cellStyle name="Moneda 5 4 9 2 2" xfId="11699" xr:uid="{D72B7BB9-CB23-46AF-9B9F-0D83DD949321}"/>
    <cellStyle name="Moneda 5 4 9 3" xfId="8387" xr:uid="{402578A3-3905-4B0E-AB07-A2F9C7DDC76D}"/>
    <cellStyle name="Moneda 5 5" xfId="111" xr:uid="{DBC800A0-1CEE-4005-BB02-7663D505DCE4}"/>
    <cellStyle name="Moneda 5 5 10" xfId="3423" xr:uid="{78A89C56-394E-45F3-9379-1CC665D4C1BE}"/>
    <cellStyle name="Moneda 5 5 10 2" xfId="10047" xr:uid="{998D3D0B-D712-4CB5-866E-D45292F05655}"/>
    <cellStyle name="Moneda 5 5 11" xfId="6735" xr:uid="{CA0128E6-4FD2-4ABC-A209-F538DA25F9BB}"/>
    <cellStyle name="Moneda 5 5 2" xfId="127" xr:uid="{93948AFF-0799-4204-94A5-EDFA548E75EC}"/>
    <cellStyle name="Moneda 5 5 2 10" xfId="6751" xr:uid="{84F9967C-266C-4B4B-9500-3B2AA3142660}"/>
    <cellStyle name="Moneda 5 5 2 2" xfId="161" xr:uid="{8285B46A-608E-4504-A2B8-0B7F84CD521B}"/>
    <cellStyle name="Moneda 5 5 2 2 2" xfId="230" xr:uid="{4203FC0E-EBA3-4CF5-87D0-456EA1B51C9C}"/>
    <cellStyle name="Moneda 5 5 2 2 2 2" xfId="368" xr:uid="{77D29B1E-A84F-41D7-8ACA-53858AC67D9F}"/>
    <cellStyle name="Moneda 5 5 2 2 2 2 2" xfId="644" xr:uid="{97A01055-8A7B-47C6-8351-27457C52B5E6}"/>
    <cellStyle name="Moneda 5 5 2 2 2 2 2 2" xfId="1196" xr:uid="{6F92A6B7-4A5F-42D4-A3D6-60FD4A721A91}"/>
    <cellStyle name="Moneda 5 5 2 2 2 2 2 2 2" xfId="2852" xr:uid="{EA1550B5-3C3F-480E-9921-56F5B48704FB}"/>
    <cellStyle name="Moneda 5 5 2 2 2 2 2 2 2 2" xfId="6164" xr:uid="{8B28FC4B-6556-442E-A3CC-399CBB73F928}"/>
    <cellStyle name="Moneda 5 5 2 2 2 2 2 2 2 2 2" xfId="12788" xr:uid="{EE5FE2C0-B9A6-4C0A-8FAE-9ACDC8FCFAF6}"/>
    <cellStyle name="Moneda 5 5 2 2 2 2 2 2 2 3" xfId="9476" xr:uid="{BAA47053-FF27-44BC-94DB-98101E2899BD}"/>
    <cellStyle name="Moneda 5 5 2 2 2 2 2 2 3" xfId="4508" xr:uid="{55015199-ED11-4AFB-A104-86FC7DC267DE}"/>
    <cellStyle name="Moneda 5 5 2 2 2 2 2 2 3 2" xfId="11132" xr:uid="{C12DCF1A-52AB-4677-B50E-97429B4DD5DF}"/>
    <cellStyle name="Moneda 5 5 2 2 2 2 2 2 4" xfId="7820" xr:uid="{B7954202-4AED-4BB5-BCAE-BD00B7B67C24}"/>
    <cellStyle name="Moneda 5 5 2 2 2 2 2 3" xfId="1748" xr:uid="{557ABD30-DAD2-47A7-BA0B-94CA30D8889E}"/>
    <cellStyle name="Moneda 5 5 2 2 2 2 2 3 2" xfId="3404" xr:uid="{25A4265B-F51B-4381-98A0-2D5DC095D9C2}"/>
    <cellStyle name="Moneda 5 5 2 2 2 2 2 3 2 2" xfId="6716" xr:uid="{4AC32323-0216-46AD-83A9-0D2A8BA69D6B}"/>
    <cellStyle name="Moneda 5 5 2 2 2 2 2 3 2 2 2" xfId="13340" xr:uid="{D7C90A6A-6E3C-463D-99BA-C83A77043E48}"/>
    <cellStyle name="Moneda 5 5 2 2 2 2 2 3 2 3" xfId="10028" xr:uid="{66D2C6DB-0635-4D8D-8610-5B1D9B694934}"/>
    <cellStyle name="Moneda 5 5 2 2 2 2 2 3 3" xfId="5060" xr:uid="{C5EDC4EA-E11E-4F5C-9159-25893042ED31}"/>
    <cellStyle name="Moneda 5 5 2 2 2 2 2 3 3 2" xfId="11684" xr:uid="{E511200F-368C-4755-AB30-716648200853}"/>
    <cellStyle name="Moneda 5 5 2 2 2 2 2 3 4" xfId="8372" xr:uid="{446F1CFF-0C4B-440B-99C3-0BB9DE294C53}"/>
    <cellStyle name="Moneda 5 5 2 2 2 2 2 4" xfId="2300" xr:uid="{1465AD2C-5F0E-465D-BF31-3AC3521BE43B}"/>
    <cellStyle name="Moneda 5 5 2 2 2 2 2 4 2" xfId="5612" xr:uid="{ECF84720-B813-4B60-9FC8-15959FC5D3E1}"/>
    <cellStyle name="Moneda 5 5 2 2 2 2 2 4 2 2" xfId="12236" xr:uid="{61BA2606-9B58-4C98-B52C-E5188C3F3C8E}"/>
    <cellStyle name="Moneda 5 5 2 2 2 2 2 4 3" xfId="8924" xr:uid="{66A1E7FF-AB0C-4427-939A-ED36CA06F373}"/>
    <cellStyle name="Moneda 5 5 2 2 2 2 2 5" xfId="3956" xr:uid="{9784546D-AF70-46C4-8FAA-71DD54F7C10E}"/>
    <cellStyle name="Moneda 5 5 2 2 2 2 2 5 2" xfId="10580" xr:uid="{6BC41B08-0F13-4662-8CDA-B305DF20C6E8}"/>
    <cellStyle name="Moneda 5 5 2 2 2 2 2 6" xfId="7268" xr:uid="{DE26DE59-829A-4D11-B6C2-D23A5EF0594F}"/>
    <cellStyle name="Moneda 5 5 2 2 2 2 3" xfId="920" xr:uid="{9329635C-4303-4308-8426-2845DE0B2F35}"/>
    <cellStyle name="Moneda 5 5 2 2 2 2 3 2" xfId="2576" xr:uid="{BC143836-2B46-45BD-B522-1C1605D10817}"/>
    <cellStyle name="Moneda 5 5 2 2 2 2 3 2 2" xfId="5888" xr:uid="{4AFFD70B-A415-438B-9C8F-DA32916AF717}"/>
    <cellStyle name="Moneda 5 5 2 2 2 2 3 2 2 2" xfId="12512" xr:uid="{CD62893F-9698-427F-8D4F-B3554DC0525A}"/>
    <cellStyle name="Moneda 5 5 2 2 2 2 3 2 3" xfId="9200" xr:uid="{4C086322-7332-4801-9298-AB4EEE4ED4F2}"/>
    <cellStyle name="Moneda 5 5 2 2 2 2 3 3" xfId="4232" xr:uid="{7359343E-744E-4B36-9CE7-87C0C57D9A12}"/>
    <cellStyle name="Moneda 5 5 2 2 2 2 3 3 2" xfId="10856" xr:uid="{3E5342B8-66E2-4830-B864-D07C21DFD43F}"/>
    <cellStyle name="Moneda 5 5 2 2 2 2 3 4" xfId="7544" xr:uid="{B05466E9-0CF9-4912-B03D-CF0176E55E74}"/>
    <cellStyle name="Moneda 5 5 2 2 2 2 4" xfId="1472" xr:uid="{4599900D-0B39-4546-8B04-70C30371A750}"/>
    <cellStyle name="Moneda 5 5 2 2 2 2 4 2" xfId="3128" xr:uid="{BBD98DC5-97B5-4A6A-81EF-B4A8EBEB4971}"/>
    <cellStyle name="Moneda 5 5 2 2 2 2 4 2 2" xfId="6440" xr:uid="{90F3C924-7233-43A8-A7E3-8723FC3F6F80}"/>
    <cellStyle name="Moneda 5 5 2 2 2 2 4 2 2 2" xfId="13064" xr:uid="{FB297A2C-E0BD-4CA8-98FE-FF34567D1AAD}"/>
    <cellStyle name="Moneda 5 5 2 2 2 2 4 2 3" xfId="9752" xr:uid="{3AFB3F38-E325-4445-A1BA-5F4AA863BD14}"/>
    <cellStyle name="Moneda 5 5 2 2 2 2 4 3" xfId="4784" xr:uid="{BDF4006A-5580-48FB-9050-BB5F770901AC}"/>
    <cellStyle name="Moneda 5 5 2 2 2 2 4 3 2" xfId="11408" xr:uid="{77B088B6-04EA-4C7A-A357-4FCE052FD1A5}"/>
    <cellStyle name="Moneda 5 5 2 2 2 2 4 4" xfId="8096" xr:uid="{CAB63372-C2FD-47F5-B8A0-0C6D0C1349ED}"/>
    <cellStyle name="Moneda 5 5 2 2 2 2 5" xfId="2024" xr:uid="{C80E72D9-62F4-4048-B464-A3356F76CD4D}"/>
    <cellStyle name="Moneda 5 5 2 2 2 2 5 2" xfId="5336" xr:uid="{CDCFCF2B-48E1-412B-AAC7-54FE19DBB4E8}"/>
    <cellStyle name="Moneda 5 5 2 2 2 2 5 2 2" xfId="11960" xr:uid="{041ADA3C-F9F7-47C5-8995-630898BC993B}"/>
    <cellStyle name="Moneda 5 5 2 2 2 2 5 3" xfId="8648" xr:uid="{BF770E65-CE9C-49DE-AC48-B311EDD7D471}"/>
    <cellStyle name="Moneda 5 5 2 2 2 2 6" xfId="3680" xr:uid="{A008F26F-0CEB-4EB1-8E27-A8B4E2732C07}"/>
    <cellStyle name="Moneda 5 5 2 2 2 2 6 2" xfId="10304" xr:uid="{789DF0C5-1A89-40DD-B889-EF4D7A4760C6}"/>
    <cellStyle name="Moneda 5 5 2 2 2 2 7" xfId="6992" xr:uid="{54107900-107D-4FC5-84D6-FEF4FC258BF2}"/>
    <cellStyle name="Moneda 5 5 2 2 2 3" xfId="506" xr:uid="{64446E77-7CBC-4972-A41C-7D9C8D1866F2}"/>
    <cellStyle name="Moneda 5 5 2 2 2 3 2" xfId="1058" xr:uid="{4D03B107-8660-4FEC-BC31-7B0382B9CD70}"/>
    <cellStyle name="Moneda 5 5 2 2 2 3 2 2" xfId="2714" xr:uid="{EE6E0619-FB8D-4BD2-8607-DB851A9089FB}"/>
    <cellStyle name="Moneda 5 5 2 2 2 3 2 2 2" xfId="6026" xr:uid="{08225052-4F25-452E-9C25-7FA06F538DEA}"/>
    <cellStyle name="Moneda 5 5 2 2 2 3 2 2 2 2" xfId="12650" xr:uid="{D9092AC5-758E-4D84-B694-BDB5C486CC1A}"/>
    <cellStyle name="Moneda 5 5 2 2 2 3 2 2 3" xfId="9338" xr:uid="{27DDA501-EBCD-4773-8EB2-E1D116808903}"/>
    <cellStyle name="Moneda 5 5 2 2 2 3 2 3" xfId="4370" xr:uid="{7354A054-D1E7-45BF-9305-07CECEA49644}"/>
    <cellStyle name="Moneda 5 5 2 2 2 3 2 3 2" xfId="10994" xr:uid="{AE8B6950-59A7-421D-984E-0A404A08F8AB}"/>
    <cellStyle name="Moneda 5 5 2 2 2 3 2 4" xfId="7682" xr:uid="{486FAA3D-E316-417E-A100-3D9357482FBB}"/>
    <cellStyle name="Moneda 5 5 2 2 2 3 3" xfId="1610" xr:uid="{53E7587A-46E6-47AC-A596-75ABB635AD7C}"/>
    <cellStyle name="Moneda 5 5 2 2 2 3 3 2" xfId="3266" xr:uid="{5A837655-544E-41DF-94CB-BCADE45DC475}"/>
    <cellStyle name="Moneda 5 5 2 2 2 3 3 2 2" xfId="6578" xr:uid="{8AB34F7E-37CE-4B3D-A203-60E1737892E6}"/>
    <cellStyle name="Moneda 5 5 2 2 2 3 3 2 2 2" xfId="13202" xr:uid="{6A0844C2-8B34-43B1-B83B-CB001F634927}"/>
    <cellStyle name="Moneda 5 5 2 2 2 3 3 2 3" xfId="9890" xr:uid="{51FD5534-47AF-4681-B29F-325334194869}"/>
    <cellStyle name="Moneda 5 5 2 2 2 3 3 3" xfId="4922" xr:uid="{EADC4CEC-BFFF-42DC-BDA7-05793CA61B8F}"/>
    <cellStyle name="Moneda 5 5 2 2 2 3 3 3 2" xfId="11546" xr:uid="{F15D0C90-BB78-45C9-9B4C-01B13B842BB4}"/>
    <cellStyle name="Moneda 5 5 2 2 2 3 3 4" xfId="8234" xr:uid="{C6A71675-D537-4A6B-A193-4395D8A659EF}"/>
    <cellStyle name="Moneda 5 5 2 2 2 3 4" xfId="2162" xr:uid="{1D5D9527-CCE6-480E-8058-3E305549971A}"/>
    <cellStyle name="Moneda 5 5 2 2 2 3 4 2" xfId="5474" xr:uid="{918459CF-63C2-48A5-BC4D-CFD811DE2133}"/>
    <cellStyle name="Moneda 5 5 2 2 2 3 4 2 2" xfId="12098" xr:uid="{932240DA-7F16-433C-9EEC-6B99C62E9CB7}"/>
    <cellStyle name="Moneda 5 5 2 2 2 3 4 3" xfId="8786" xr:uid="{ECC88DA1-C9A5-4101-B2D8-63742483F71E}"/>
    <cellStyle name="Moneda 5 5 2 2 2 3 5" xfId="3818" xr:uid="{AA7089F6-3C9A-474B-8246-E0A89A7AF3DB}"/>
    <cellStyle name="Moneda 5 5 2 2 2 3 5 2" xfId="10442" xr:uid="{9A720948-C73A-4F2A-B5ED-38D92B2446CC}"/>
    <cellStyle name="Moneda 5 5 2 2 2 3 6" xfId="7130" xr:uid="{AB707B04-C146-400B-9780-112A922B9CEE}"/>
    <cellStyle name="Moneda 5 5 2 2 2 4" xfId="782" xr:uid="{C0D8FF26-A2C1-4BBA-BB78-33F4C9E187EA}"/>
    <cellStyle name="Moneda 5 5 2 2 2 4 2" xfId="2438" xr:uid="{781466A9-3604-44CC-A933-C18B44FE9A2B}"/>
    <cellStyle name="Moneda 5 5 2 2 2 4 2 2" xfId="5750" xr:uid="{EC2B961F-378D-4585-A1C3-5C5A12C05223}"/>
    <cellStyle name="Moneda 5 5 2 2 2 4 2 2 2" xfId="12374" xr:uid="{2A9C038E-00E8-479D-9343-9AF92F1CBD85}"/>
    <cellStyle name="Moneda 5 5 2 2 2 4 2 3" xfId="9062" xr:uid="{E41E4E89-2BB5-4125-8FC4-ACADBEE425A8}"/>
    <cellStyle name="Moneda 5 5 2 2 2 4 3" xfId="4094" xr:uid="{233950C0-3670-4A22-83ED-2E9354F5C54B}"/>
    <cellStyle name="Moneda 5 5 2 2 2 4 3 2" xfId="10718" xr:uid="{CFE26AA0-C6DF-45F5-8067-8471F6A7CC7F}"/>
    <cellStyle name="Moneda 5 5 2 2 2 4 4" xfId="7406" xr:uid="{18F14A3B-1833-423B-8E79-E0C9C9BE8DF0}"/>
    <cellStyle name="Moneda 5 5 2 2 2 5" xfId="1334" xr:uid="{7D70CAD6-C855-4701-BAA3-93013C3AC164}"/>
    <cellStyle name="Moneda 5 5 2 2 2 5 2" xfId="2990" xr:uid="{DAE4A2F0-9D06-4875-899D-ECBA4E3C7BF5}"/>
    <cellStyle name="Moneda 5 5 2 2 2 5 2 2" xfId="6302" xr:uid="{8E57A167-C961-47B7-B0F0-AE5FBA72BBD1}"/>
    <cellStyle name="Moneda 5 5 2 2 2 5 2 2 2" xfId="12926" xr:uid="{77F3720B-893C-44AC-A585-041CBC77C67A}"/>
    <cellStyle name="Moneda 5 5 2 2 2 5 2 3" xfId="9614" xr:uid="{CFE7057D-5C26-49A4-B886-CBFF4D45B9D1}"/>
    <cellStyle name="Moneda 5 5 2 2 2 5 3" xfId="4646" xr:uid="{FAEAB6EA-74DD-44B3-8BF4-2878C2299ABB}"/>
    <cellStyle name="Moneda 5 5 2 2 2 5 3 2" xfId="11270" xr:uid="{77473438-C564-4CC6-8C8D-FA8A510323A4}"/>
    <cellStyle name="Moneda 5 5 2 2 2 5 4" xfId="7958" xr:uid="{48698E0C-1C63-44A4-9E7E-57AB24C91CEE}"/>
    <cellStyle name="Moneda 5 5 2 2 2 6" xfId="1886" xr:uid="{7D311847-C5A8-4CCB-B0E3-14614C221D8B}"/>
    <cellStyle name="Moneda 5 5 2 2 2 6 2" xfId="5198" xr:uid="{E7A16FD8-013D-4188-A7CB-9987E59A90F4}"/>
    <cellStyle name="Moneda 5 5 2 2 2 6 2 2" xfId="11822" xr:uid="{B376CE59-C0D0-4F0D-A222-2BD89800F499}"/>
    <cellStyle name="Moneda 5 5 2 2 2 6 3" xfId="8510" xr:uid="{629F001E-CF13-4174-930F-8010E974089C}"/>
    <cellStyle name="Moneda 5 5 2 2 2 7" xfId="3542" xr:uid="{5995D446-3B17-44C5-9C40-BA3806C0E9EE}"/>
    <cellStyle name="Moneda 5 5 2 2 2 7 2" xfId="10166" xr:uid="{487CED52-0733-4900-A5C3-DAA9C271812A}"/>
    <cellStyle name="Moneda 5 5 2 2 2 8" xfId="6854" xr:uid="{5999916B-D19C-429C-87BE-DBD49D58DA8B}"/>
    <cellStyle name="Moneda 5 5 2 2 3" xfId="299" xr:uid="{1502459B-BCD1-4C4E-8B10-4AFB59F6C68B}"/>
    <cellStyle name="Moneda 5 5 2 2 3 2" xfId="575" xr:uid="{A827D0C3-061C-4E0A-8B9D-F66B22F72CEE}"/>
    <cellStyle name="Moneda 5 5 2 2 3 2 2" xfId="1127" xr:uid="{8B1E74FD-DFF5-4767-BDFD-F44012AD9DC4}"/>
    <cellStyle name="Moneda 5 5 2 2 3 2 2 2" xfId="2783" xr:uid="{8AB0B9D1-4645-494F-AC06-EC663957B610}"/>
    <cellStyle name="Moneda 5 5 2 2 3 2 2 2 2" xfId="6095" xr:uid="{485E2F32-D99F-457E-A6EF-9DF9302DE0F9}"/>
    <cellStyle name="Moneda 5 5 2 2 3 2 2 2 2 2" xfId="12719" xr:uid="{1DBED85D-BD16-4F43-9A09-75A3F6D28F16}"/>
    <cellStyle name="Moneda 5 5 2 2 3 2 2 2 3" xfId="9407" xr:uid="{49CB1357-F835-4B02-9520-43C11A8D3B88}"/>
    <cellStyle name="Moneda 5 5 2 2 3 2 2 3" xfId="4439" xr:uid="{F977592C-AE0D-480C-B82C-ADD3D3C748D6}"/>
    <cellStyle name="Moneda 5 5 2 2 3 2 2 3 2" xfId="11063" xr:uid="{954D24F3-869F-48C9-AD2B-CC77F8859A34}"/>
    <cellStyle name="Moneda 5 5 2 2 3 2 2 4" xfId="7751" xr:uid="{A193231B-2D20-4374-99E9-082B8F49019A}"/>
    <cellStyle name="Moneda 5 5 2 2 3 2 3" xfId="1679" xr:uid="{3A559451-1B2B-439E-B6BD-1282323152AB}"/>
    <cellStyle name="Moneda 5 5 2 2 3 2 3 2" xfId="3335" xr:uid="{E1EDA626-D231-42C2-A94C-CA5BD401CC3F}"/>
    <cellStyle name="Moneda 5 5 2 2 3 2 3 2 2" xfId="6647" xr:uid="{BDBC9C76-548B-45A2-8A51-ECC45F5610FC}"/>
    <cellStyle name="Moneda 5 5 2 2 3 2 3 2 2 2" xfId="13271" xr:uid="{FE8402C8-55F9-42AA-A29E-7BB9D776636E}"/>
    <cellStyle name="Moneda 5 5 2 2 3 2 3 2 3" xfId="9959" xr:uid="{887781D7-31D2-4CFE-AE90-65A34862A7FE}"/>
    <cellStyle name="Moneda 5 5 2 2 3 2 3 3" xfId="4991" xr:uid="{416AF7D5-46E6-4FD5-858B-743064031B87}"/>
    <cellStyle name="Moneda 5 5 2 2 3 2 3 3 2" xfId="11615" xr:uid="{22C1DEC4-896E-4C8A-BBE8-91C76A45512F}"/>
    <cellStyle name="Moneda 5 5 2 2 3 2 3 4" xfId="8303" xr:uid="{73F8DB3D-BCD4-4728-A76C-C17407637D00}"/>
    <cellStyle name="Moneda 5 5 2 2 3 2 4" xfId="2231" xr:uid="{EBEFB41E-E849-4483-98EC-9ACC7D7BC941}"/>
    <cellStyle name="Moneda 5 5 2 2 3 2 4 2" xfId="5543" xr:uid="{D6FA12BE-0788-4C0A-978C-98C125440CF9}"/>
    <cellStyle name="Moneda 5 5 2 2 3 2 4 2 2" xfId="12167" xr:uid="{636900B7-D5F6-4DFD-B2D0-E9E56573EA3A}"/>
    <cellStyle name="Moneda 5 5 2 2 3 2 4 3" xfId="8855" xr:uid="{7CFA96A0-3E6B-45AD-8052-C5ED5B234E94}"/>
    <cellStyle name="Moneda 5 5 2 2 3 2 5" xfId="3887" xr:uid="{30D65696-1A23-4E52-8E0C-1114C659CD07}"/>
    <cellStyle name="Moneda 5 5 2 2 3 2 5 2" xfId="10511" xr:uid="{747C69ED-11C4-4E0F-A1B1-9D4ABF9BF675}"/>
    <cellStyle name="Moneda 5 5 2 2 3 2 6" xfId="7199" xr:uid="{729C0293-5FF0-4016-BD14-70867D688E52}"/>
    <cellStyle name="Moneda 5 5 2 2 3 3" xfId="851" xr:uid="{D24A93B5-2BDD-46C6-80C9-32EBFF64889C}"/>
    <cellStyle name="Moneda 5 5 2 2 3 3 2" xfId="2507" xr:uid="{19F05C4C-DACC-438B-9974-C6F7CCE4944D}"/>
    <cellStyle name="Moneda 5 5 2 2 3 3 2 2" xfId="5819" xr:uid="{C7B3F0EE-B56F-409C-AC66-EEB9A22C2AD5}"/>
    <cellStyle name="Moneda 5 5 2 2 3 3 2 2 2" xfId="12443" xr:uid="{F8BAB9DC-1C71-4D2F-BE23-A25CFBF3C04A}"/>
    <cellStyle name="Moneda 5 5 2 2 3 3 2 3" xfId="9131" xr:uid="{5B326174-E9B7-4C0C-92EA-8D4AEC79585E}"/>
    <cellStyle name="Moneda 5 5 2 2 3 3 3" xfId="4163" xr:uid="{A8DC9518-33F2-4C2E-A773-7A5D144E4233}"/>
    <cellStyle name="Moneda 5 5 2 2 3 3 3 2" xfId="10787" xr:uid="{F8CB7443-F51F-4C8A-BBB2-5C60E25E5174}"/>
    <cellStyle name="Moneda 5 5 2 2 3 3 4" xfId="7475" xr:uid="{A82102F6-47F1-4A4B-877B-FC0160060B10}"/>
    <cellStyle name="Moneda 5 5 2 2 3 4" xfId="1403" xr:uid="{29661551-75E7-41AE-95BD-9C83C55F09BE}"/>
    <cellStyle name="Moneda 5 5 2 2 3 4 2" xfId="3059" xr:uid="{2A2F3E8C-3243-4132-BFE3-90CE87499F8B}"/>
    <cellStyle name="Moneda 5 5 2 2 3 4 2 2" xfId="6371" xr:uid="{90295CA7-5343-4EFE-BAF6-1094D0D21C56}"/>
    <cellStyle name="Moneda 5 5 2 2 3 4 2 2 2" xfId="12995" xr:uid="{7931D3E7-1412-4015-A42F-295E3AF8EC0A}"/>
    <cellStyle name="Moneda 5 5 2 2 3 4 2 3" xfId="9683" xr:uid="{0808FBC5-B6CA-4952-BCEA-2FFD62C6F22C}"/>
    <cellStyle name="Moneda 5 5 2 2 3 4 3" xfId="4715" xr:uid="{85B0F9AB-5769-41AD-8EAE-A9CEABCB802E}"/>
    <cellStyle name="Moneda 5 5 2 2 3 4 3 2" xfId="11339" xr:uid="{3EAE74B3-BC19-4D62-A747-17317F61D074}"/>
    <cellStyle name="Moneda 5 5 2 2 3 4 4" xfId="8027" xr:uid="{E044AC52-79F3-4B32-ACC9-6D974F7F3A85}"/>
    <cellStyle name="Moneda 5 5 2 2 3 5" xfId="1955" xr:uid="{FAC3228D-6413-4BA2-9FD1-50BBD7164ED4}"/>
    <cellStyle name="Moneda 5 5 2 2 3 5 2" xfId="5267" xr:uid="{FD9B105A-4806-462E-BF62-A2980C0CE509}"/>
    <cellStyle name="Moneda 5 5 2 2 3 5 2 2" xfId="11891" xr:uid="{A896F662-797A-48E7-B272-FBFD667DA8A2}"/>
    <cellStyle name="Moneda 5 5 2 2 3 5 3" xfId="8579" xr:uid="{7EE0EEF7-5468-4063-B57C-C01043A3E0A6}"/>
    <cellStyle name="Moneda 5 5 2 2 3 6" xfId="3611" xr:uid="{5003F4BC-5410-46DD-9973-51FF2DB895DA}"/>
    <cellStyle name="Moneda 5 5 2 2 3 6 2" xfId="10235" xr:uid="{9E0332D5-68CC-44D6-B806-C527694F099F}"/>
    <cellStyle name="Moneda 5 5 2 2 3 7" xfId="6923" xr:uid="{FC347CB3-4753-4BE1-9EF9-FA1999C04762}"/>
    <cellStyle name="Moneda 5 5 2 2 4" xfId="437" xr:uid="{1339A8B7-DE55-4C4F-B787-AE7528456B4A}"/>
    <cellStyle name="Moneda 5 5 2 2 4 2" xfId="989" xr:uid="{FF8687F2-F46A-4277-86C4-9CF39B3D8FA6}"/>
    <cellStyle name="Moneda 5 5 2 2 4 2 2" xfId="2645" xr:uid="{A9CE41A3-134A-4FBB-934A-611D9FF304F6}"/>
    <cellStyle name="Moneda 5 5 2 2 4 2 2 2" xfId="5957" xr:uid="{6FF1DDF4-EEBB-4C5E-AC4B-A63368232DED}"/>
    <cellStyle name="Moneda 5 5 2 2 4 2 2 2 2" xfId="12581" xr:uid="{2DDFA458-5835-4319-9128-4B247F4F922A}"/>
    <cellStyle name="Moneda 5 5 2 2 4 2 2 3" xfId="9269" xr:uid="{C2A6958B-86D2-4D4E-AD6E-4E8E540E50DA}"/>
    <cellStyle name="Moneda 5 5 2 2 4 2 3" xfId="4301" xr:uid="{49E32CEE-A443-42BC-8DB7-17EAE1DDD78D}"/>
    <cellStyle name="Moneda 5 5 2 2 4 2 3 2" xfId="10925" xr:uid="{586CBECB-DB16-4BBC-AEAD-1CCE1C55525D}"/>
    <cellStyle name="Moneda 5 5 2 2 4 2 4" xfId="7613" xr:uid="{6961E0DB-2121-4145-96CE-DD22E84E0E86}"/>
    <cellStyle name="Moneda 5 5 2 2 4 3" xfId="1541" xr:uid="{C014823F-4F1E-4323-B02B-039C41C7B022}"/>
    <cellStyle name="Moneda 5 5 2 2 4 3 2" xfId="3197" xr:uid="{51A36390-3F89-4D32-B543-403D528C7BE5}"/>
    <cellStyle name="Moneda 5 5 2 2 4 3 2 2" xfId="6509" xr:uid="{EDB739A3-9738-418E-8B5E-273D4E35A5DA}"/>
    <cellStyle name="Moneda 5 5 2 2 4 3 2 2 2" xfId="13133" xr:uid="{9559CBDF-F2A5-4A9F-9E8C-DDA54E8B4379}"/>
    <cellStyle name="Moneda 5 5 2 2 4 3 2 3" xfId="9821" xr:uid="{5A32ED32-8869-40FA-A75F-352B2F1EBB3F}"/>
    <cellStyle name="Moneda 5 5 2 2 4 3 3" xfId="4853" xr:uid="{C1E30785-4269-4834-8C93-83F1897DC2D3}"/>
    <cellStyle name="Moneda 5 5 2 2 4 3 3 2" xfId="11477" xr:uid="{BF81C5A4-ED23-44A2-8C69-FC087C9EE64E}"/>
    <cellStyle name="Moneda 5 5 2 2 4 3 4" xfId="8165" xr:uid="{E0851A39-CFDB-4A8C-9182-166D14D2CA8A}"/>
    <cellStyle name="Moneda 5 5 2 2 4 4" xfId="2093" xr:uid="{57D126DB-6A90-46AC-867F-AA44B7AFCAF5}"/>
    <cellStyle name="Moneda 5 5 2 2 4 4 2" xfId="5405" xr:uid="{C5C1845B-D3DB-4BC8-9794-85A55AE2E938}"/>
    <cellStyle name="Moneda 5 5 2 2 4 4 2 2" xfId="12029" xr:uid="{4D917A1B-89DA-42E6-8C06-6D3D7A25DE6D}"/>
    <cellStyle name="Moneda 5 5 2 2 4 4 3" xfId="8717" xr:uid="{CC283614-44BE-4711-AA77-0D2CE6D08EF8}"/>
    <cellStyle name="Moneda 5 5 2 2 4 5" xfId="3749" xr:uid="{20E914B0-007B-4464-8B48-8E39AAA92189}"/>
    <cellStyle name="Moneda 5 5 2 2 4 5 2" xfId="10373" xr:uid="{28D94BEC-8DA9-4013-A157-881BC2936776}"/>
    <cellStyle name="Moneda 5 5 2 2 4 6" xfId="7061" xr:uid="{D4DA830B-8592-4918-8805-14C3C071E10D}"/>
    <cellStyle name="Moneda 5 5 2 2 5" xfId="713" xr:uid="{7B6C8DAE-362D-4F3C-8959-C28EAF8395F5}"/>
    <cellStyle name="Moneda 5 5 2 2 5 2" xfId="2369" xr:uid="{B6CC2482-01D2-4E30-9BD2-CB538FD4C3F1}"/>
    <cellStyle name="Moneda 5 5 2 2 5 2 2" xfId="5681" xr:uid="{A9895732-FE64-4862-8156-C4758B075136}"/>
    <cellStyle name="Moneda 5 5 2 2 5 2 2 2" xfId="12305" xr:uid="{DE0EF7E8-1EB8-4853-A2F5-8E571D957949}"/>
    <cellStyle name="Moneda 5 5 2 2 5 2 3" xfId="8993" xr:uid="{1A0242B8-F2D7-4FCE-AFDC-4A7B845D6AD7}"/>
    <cellStyle name="Moneda 5 5 2 2 5 3" xfId="4025" xr:uid="{ED398AFF-1A55-4AAC-8176-61DE2D1CEFB6}"/>
    <cellStyle name="Moneda 5 5 2 2 5 3 2" xfId="10649" xr:uid="{41C6BFD4-2F5E-46F6-8E51-ACA2E6AF20C8}"/>
    <cellStyle name="Moneda 5 5 2 2 5 4" xfId="7337" xr:uid="{A9D3EA48-0C66-4EC6-9448-6806864BE773}"/>
    <cellStyle name="Moneda 5 5 2 2 6" xfId="1265" xr:uid="{81261F5D-515F-4D81-9F53-290EAA460403}"/>
    <cellStyle name="Moneda 5 5 2 2 6 2" xfId="2921" xr:uid="{4566FA37-F1F0-4E60-99DA-312F64FCE013}"/>
    <cellStyle name="Moneda 5 5 2 2 6 2 2" xfId="6233" xr:uid="{EDB351D5-767E-4603-80B0-96141467B6E0}"/>
    <cellStyle name="Moneda 5 5 2 2 6 2 2 2" xfId="12857" xr:uid="{D6019640-7B72-4964-B60C-6955AC3C72A7}"/>
    <cellStyle name="Moneda 5 5 2 2 6 2 3" xfId="9545" xr:uid="{EBBC0AA0-C7B6-48F6-8172-0E91026B03A6}"/>
    <cellStyle name="Moneda 5 5 2 2 6 3" xfId="4577" xr:uid="{CE3BC6D6-2C1A-4B3A-A332-FB6A78014AC9}"/>
    <cellStyle name="Moneda 5 5 2 2 6 3 2" xfId="11201" xr:uid="{680FEFB7-A242-4AB9-9A19-078B80CDF72F}"/>
    <cellStyle name="Moneda 5 5 2 2 6 4" xfId="7889" xr:uid="{9BCABF83-B342-46C2-8427-A87EC2F3AE72}"/>
    <cellStyle name="Moneda 5 5 2 2 7" xfId="1817" xr:uid="{5F21D187-0160-4E76-AD7F-C8B5576CF85E}"/>
    <cellStyle name="Moneda 5 5 2 2 7 2" xfId="5129" xr:uid="{D7D8E296-E6D7-4903-93B5-BFED53603B6A}"/>
    <cellStyle name="Moneda 5 5 2 2 7 2 2" xfId="11753" xr:uid="{9B41C49F-4232-4B02-9F07-0E63ADB77667}"/>
    <cellStyle name="Moneda 5 5 2 2 7 3" xfId="8441" xr:uid="{1C9914EC-75AF-476D-8F88-EF191ADC653A}"/>
    <cellStyle name="Moneda 5 5 2 2 8" xfId="3473" xr:uid="{1E5335C5-BE57-494F-BB8F-6F244290356B}"/>
    <cellStyle name="Moneda 5 5 2 2 8 2" xfId="10097" xr:uid="{7FC70B59-3B1C-4D1F-B6F5-5E56669EE6C4}"/>
    <cellStyle name="Moneda 5 5 2 2 9" xfId="6785" xr:uid="{210ABA79-2521-47EE-B383-8B9688733123}"/>
    <cellStyle name="Moneda 5 5 2 3" xfId="196" xr:uid="{09F6578D-C01E-45FC-B5DD-902E611A39BF}"/>
    <cellStyle name="Moneda 5 5 2 3 2" xfId="334" xr:uid="{0EC7F29B-5B76-4656-82D3-5F7ABF480523}"/>
    <cellStyle name="Moneda 5 5 2 3 2 2" xfId="610" xr:uid="{DDF31965-499A-4AE1-A040-C34418D20BEE}"/>
    <cellStyle name="Moneda 5 5 2 3 2 2 2" xfId="1162" xr:uid="{3237DC6C-E913-404B-AAB5-8207017142A7}"/>
    <cellStyle name="Moneda 5 5 2 3 2 2 2 2" xfId="2818" xr:uid="{A8D7A1BA-56C8-487A-94EE-8DD8233ECC2D}"/>
    <cellStyle name="Moneda 5 5 2 3 2 2 2 2 2" xfId="6130" xr:uid="{617C9BF0-BAD4-4920-9A93-BE84EBDF48AD}"/>
    <cellStyle name="Moneda 5 5 2 3 2 2 2 2 2 2" xfId="12754" xr:uid="{47F4587E-CF4E-4FDE-9888-6432159C9E99}"/>
    <cellStyle name="Moneda 5 5 2 3 2 2 2 2 3" xfId="9442" xr:uid="{94A2BD11-B51F-4C99-98B0-BCDE4FB334D0}"/>
    <cellStyle name="Moneda 5 5 2 3 2 2 2 3" xfId="4474" xr:uid="{62F16AAC-B3AB-4943-B9F9-71B5E2706468}"/>
    <cellStyle name="Moneda 5 5 2 3 2 2 2 3 2" xfId="11098" xr:uid="{C0F55694-2285-483A-BC5D-4EDA355BE865}"/>
    <cellStyle name="Moneda 5 5 2 3 2 2 2 4" xfId="7786" xr:uid="{2953FD48-8366-4F0D-9996-314B8A9ABD00}"/>
    <cellStyle name="Moneda 5 5 2 3 2 2 3" xfId="1714" xr:uid="{D068C2B2-F536-4DBD-8F35-960E7664082C}"/>
    <cellStyle name="Moneda 5 5 2 3 2 2 3 2" xfId="3370" xr:uid="{B360C7E5-3947-4BCD-A560-B5E065AF84FB}"/>
    <cellStyle name="Moneda 5 5 2 3 2 2 3 2 2" xfId="6682" xr:uid="{F3643374-C4EE-4341-921F-1AAE1B0767EC}"/>
    <cellStyle name="Moneda 5 5 2 3 2 2 3 2 2 2" xfId="13306" xr:uid="{286EB270-1534-43C9-8FD5-8CD7AA05F1EF}"/>
    <cellStyle name="Moneda 5 5 2 3 2 2 3 2 3" xfId="9994" xr:uid="{96175693-7096-4471-AD3E-04B89A90EE78}"/>
    <cellStyle name="Moneda 5 5 2 3 2 2 3 3" xfId="5026" xr:uid="{51F0733C-DCB3-4418-A8C8-8F6FBD904AB2}"/>
    <cellStyle name="Moneda 5 5 2 3 2 2 3 3 2" xfId="11650" xr:uid="{79DC5AB2-C469-440E-B889-D9838E8FD7BF}"/>
    <cellStyle name="Moneda 5 5 2 3 2 2 3 4" xfId="8338" xr:uid="{5D8B9FC8-AB17-42AA-9EF5-93E92879EB0B}"/>
    <cellStyle name="Moneda 5 5 2 3 2 2 4" xfId="2266" xr:uid="{053F23A3-8D50-4230-9F86-66C45A66AA4D}"/>
    <cellStyle name="Moneda 5 5 2 3 2 2 4 2" xfId="5578" xr:uid="{4E6FA87F-A6FF-4F7B-A18B-52B80E0BA7B2}"/>
    <cellStyle name="Moneda 5 5 2 3 2 2 4 2 2" xfId="12202" xr:uid="{B93650D6-A4E6-4979-9426-E5660001627D}"/>
    <cellStyle name="Moneda 5 5 2 3 2 2 4 3" xfId="8890" xr:uid="{D0EFC5DD-579E-44D6-BA34-241F62945C0B}"/>
    <cellStyle name="Moneda 5 5 2 3 2 2 5" xfId="3922" xr:uid="{45218ADD-E70D-4F6D-8A3A-FD011B8EC90E}"/>
    <cellStyle name="Moneda 5 5 2 3 2 2 5 2" xfId="10546" xr:uid="{2FE27475-66FB-4D77-92FD-0B33D00175C0}"/>
    <cellStyle name="Moneda 5 5 2 3 2 2 6" xfId="7234" xr:uid="{DB7072DE-8056-42AA-83F2-0F76A4B9AB02}"/>
    <cellStyle name="Moneda 5 5 2 3 2 3" xfId="886" xr:uid="{628C5C2A-22ED-485E-A4CF-37B8B040DE04}"/>
    <cellStyle name="Moneda 5 5 2 3 2 3 2" xfId="2542" xr:uid="{2CDDDD9C-21C3-4C63-B262-17D9E6D8DE22}"/>
    <cellStyle name="Moneda 5 5 2 3 2 3 2 2" xfId="5854" xr:uid="{2DE9E340-C203-4106-A3A6-619D0127A882}"/>
    <cellStyle name="Moneda 5 5 2 3 2 3 2 2 2" xfId="12478" xr:uid="{D8E4CC0E-B73B-40B3-B30F-393278870842}"/>
    <cellStyle name="Moneda 5 5 2 3 2 3 2 3" xfId="9166" xr:uid="{F8D643AB-16AA-4632-BE6D-8B87D19B078E}"/>
    <cellStyle name="Moneda 5 5 2 3 2 3 3" xfId="4198" xr:uid="{ED282415-AE0A-42CA-8A1D-0A1BABDEBAE1}"/>
    <cellStyle name="Moneda 5 5 2 3 2 3 3 2" xfId="10822" xr:uid="{12D6ABB9-4304-44F5-8468-99032448AC8F}"/>
    <cellStyle name="Moneda 5 5 2 3 2 3 4" xfId="7510" xr:uid="{91D31D43-3759-495D-8752-C65FF8F57D39}"/>
    <cellStyle name="Moneda 5 5 2 3 2 4" xfId="1438" xr:uid="{F4CD623E-6426-408B-BAAB-392ED203089D}"/>
    <cellStyle name="Moneda 5 5 2 3 2 4 2" xfId="3094" xr:uid="{F43E9BD9-F5AD-46FA-A5E2-40BD86901DD8}"/>
    <cellStyle name="Moneda 5 5 2 3 2 4 2 2" xfId="6406" xr:uid="{D5E160F4-9F91-4006-AEAD-185E381DF2B2}"/>
    <cellStyle name="Moneda 5 5 2 3 2 4 2 2 2" xfId="13030" xr:uid="{C2A25D3F-9DB7-4357-934C-04E570A68EEF}"/>
    <cellStyle name="Moneda 5 5 2 3 2 4 2 3" xfId="9718" xr:uid="{FBBAD8E2-08F9-499A-BF86-6EF8634B8C16}"/>
    <cellStyle name="Moneda 5 5 2 3 2 4 3" xfId="4750" xr:uid="{0231E4EB-EC85-4B81-BF21-90388FBE951C}"/>
    <cellStyle name="Moneda 5 5 2 3 2 4 3 2" xfId="11374" xr:uid="{6EFB64A8-C368-4B16-BA68-9A905863F24B}"/>
    <cellStyle name="Moneda 5 5 2 3 2 4 4" xfId="8062" xr:uid="{454A2B2F-BFED-4521-BA88-4120B1C0B15D}"/>
    <cellStyle name="Moneda 5 5 2 3 2 5" xfId="1990" xr:uid="{C5C6E8E9-C492-4F7F-9A82-F82F44CA45E9}"/>
    <cellStyle name="Moneda 5 5 2 3 2 5 2" xfId="5302" xr:uid="{72B18AB0-C835-4E76-85BE-DB71AAE27787}"/>
    <cellStyle name="Moneda 5 5 2 3 2 5 2 2" xfId="11926" xr:uid="{89D27F9D-561B-45AC-8E8D-DE0448C0990E}"/>
    <cellStyle name="Moneda 5 5 2 3 2 5 3" xfId="8614" xr:uid="{11A70DA4-713F-4F98-9626-933A4CEB06B3}"/>
    <cellStyle name="Moneda 5 5 2 3 2 6" xfId="3646" xr:uid="{BC42561D-A10F-45EF-9FAD-1F2298F79689}"/>
    <cellStyle name="Moneda 5 5 2 3 2 6 2" xfId="10270" xr:uid="{778134B9-19EB-42D7-A2A1-C78A34448D9E}"/>
    <cellStyle name="Moneda 5 5 2 3 2 7" xfId="6958" xr:uid="{DA010D51-C53F-4C57-8702-080425BB949C}"/>
    <cellStyle name="Moneda 5 5 2 3 3" xfId="472" xr:uid="{C9DC14C4-4BF1-4840-B7E6-2D5F358F32ED}"/>
    <cellStyle name="Moneda 5 5 2 3 3 2" xfId="1024" xr:uid="{F1C0B5D4-57B4-42BA-B5AB-4B12DCC9C594}"/>
    <cellStyle name="Moneda 5 5 2 3 3 2 2" xfId="2680" xr:uid="{BBCAB89F-0A6C-4916-A329-4B96B200574A}"/>
    <cellStyle name="Moneda 5 5 2 3 3 2 2 2" xfId="5992" xr:uid="{07BD5FC3-2A6D-4873-B45A-CF0E656CF64B}"/>
    <cellStyle name="Moneda 5 5 2 3 3 2 2 2 2" xfId="12616" xr:uid="{92CAB854-B5BC-492C-8C71-DB0D2A35392B}"/>
    <cellStyle name="Moneda 5 5 2 3 3 2 2 3" xfId="9304" xr:uid="{FC59E808-AF75-4FAA-B928-526345693645}"/>
    <cellStyle name="Moneda 5 5 2 3 3 2 3" xfId="4336" xr:uid="{72A1D38C-FC03-4E5E-8842-C52956FAA3F6}"/>
    <cellStyle name="Moneda 5 5 2 3 3 2 3 2" xfId="10960" xr:uid="{9991353B-A13C-493B-8C3A-78473364F26F}"/>
    <cellStyle name="Moneda 5 5 2 3 3 2 4" xfId="7648" xr:uid="{45E1B329-CA0F-4A7C-BD40-5BBA9F6D22F0}"/>
    <cellStyle name="Moneda 5 5 2 3 3 3" xfId="1576" xr:uid="{E0FF4B10-1980-4586-88A3-E86A95525013}"/>
    <cellStyle name="Moneda 5 5 2 3 3 3 2" xfId="3232" xr:uid="{B0F4399F-7C36-4ED4-B39F-88F2B60F8119}"/>
    <cellStyle name="Moneda 5 5 2 3 3 3 2 2" xfId="6544" xr:uid="{8A153212-8324-4177-9DE0-95EC49C56B48}"/>
    <cellStyle name="Moneda 5 5 2 3 3 3 2 2 2" xfId="13168" xr:uid="{85FE7FFA-7B38-4FF6-8BA5-5E493882A839}"/>
    <cellStyle name="Moneda 5 5 2 3 3 3 2 3" xfId="9856" xr:uid="{1F9E8145-BAEE-4B1F-9F5C-9E51CC6E3F0F}"/>
    <cellStyle name="Moneda 5 5 2 3 3 3 3" xfId="4888" xr:uid="{35539E37-72D6-4E08-98E6-6E447DB95FDC}"/>
    <cellStyle name="Moneda 5 5 2 3 3 3 3 2" xfId="11512" xr:uid="{90762D43-36A7-4302-9541-B8ACCB906B4E}"/>
    <cellStyle name="Moneda 5 5 2 3 3 3 4" xfId="8200" xr:uid="{6FBD6737-623C-440E-8AED-823457D3D85B}"/>
    <cellStyle name="Moneda 5 5 2 3 3 4" xfId="2128" xr:uid="{95259712-F232-44EB-8845-86089740D4D9}"/>
    <cellStyle name="Moneda 5 5 2 3 3 4 2" xfId="5440" xr:uid="{5524A947-5430-4055-BE64-A4DAA6E6F620}"/>
    <cellStyle name="Moneda 5 5 2 3 3 4 2 2" xfId="12064" xr:uid="{574692FB-D513-4629-BDF2-44613DC8C59A}"/>
    <cellStyle name="Moneda 5 5 2 3 3 4 3" xfId="8752" xr:uid="{CB3CC034-5A01-4F64-9ABA-54BF5C6DDA8D}"/>
    <cellStyle name="Moneda 5 5 2 3 3 5" xfId="3784" xr:uid="{D3BE6666-F06B-4536-94FF-7B3782FB8943}"/>
    <cellStyle name="Moneda 5 5 2 3 3 5 2" xfId="10408" xr:uid="{AEDD4E3E-AD26-436D-BA81-F3C73F3F6567}"/>
    <cellStyle name="Moneda 5 5 2 3 3 6" xfId="7096" xr:uid="{AABDEFBB-EAA7-4E7E-821B-092CC2F72CA9}"/>
    <cellStyle name="Moneda 5 5 2 3 4" xfId="748" xr:uid="{241E48F3-2A0D-41AC-95C3-25413DC4B3A3}"/>
    <cellStyle name="Moneda 5 5 2 3 4 2" xfId="2404" xr:uid="{9F88187D-FF66-4390-AF57-23BA63F66244}"/>
    <cellStyle name="Moneda 5 5 2 3 4 2 2" xfId="5716" xr:uid="{13C34E49-1143-4DD7-8A56-ED2A602CDAB3}"/>
    <cellStyle name="Moneda 5 5 2 3 4 2 2 2" xfId="12340" xr:uid="{3AD3A445-3582-41E6-8E10-1CA7BBC2ABFF}"/>
    <cellStyle name="Moneda 5 5 2 3 4 2 3" xfId="9028" xr:uid="{021B7D94-39F9-4C74-9B30-D3EFE9AAF4B4}"/>
    <cellStyle name="Moneda 5 5 2 3 4 3" xfId="4060" xr:uid="{9B2571CC-0A78-499B-8DBB-6C4071233134}"/>
    <cellStyle name="Moneda 5 5 2 3 4 3 2" xfId="10684" xr:uid="{4E5705A9-7F0E-473D-87E4-F1955557682D}"/>
    <cellStyle name="Moneda 5 5 2 3 4 4" xfId="7372" xr:uid="{5E21EA92-58EE-40DC-A758-E191DEA9D535}"/>
    <cellStyle name="Moneda 5 5 2 3 5" xfId="1300" xr:uid="{B0A2ED14-6303-47DC-A82D-ED8C48A7AB66}"/>
    <cellStyle name="Moneda 5 5 2 3 5 2" xfId="2956" xr:uid="{D30851BE-E10E-413E-9B02-C8DD8988C88F}"/>
    <cellStyle name="Moneda 5 5 2 3 5 2 2" xfId="6268" xr:uid="{14242A99-DB32-4F1B-8777-A9F23FA1129B}"/>
    <cellStyle name="Moneda 5 5 2 3 5 2 2 2" xfId="12892" xr:uid="{7C59DFC7-15F9-46B5-8067-17B4901D4938}"/>
    <cellStyle name="Moneda 5 5 2 3 5 2 3" xfId="9580" xr:uid="{58FCA4FF-F0CD-4D00-8BE7-65CC13C803F7}"/>
    <cellStyle name="Moneda 5 5 2 3 5 3" xfId="4612" xr:uid="{0BBDA7FF-E8DC-4191-8CC3-EA8601142415}"/>
    <cellStyle name="Moneda 5 5 2 3 5 3 2" xfId="11236" xr:uid="{09A5A1F4-6271-428A-BA74-7CDDDB08CD36}"/>
    <cellStyle name="Moneda 5 5 2 3 5 4" xfId="7924" xr:uid="{D910034C-6627-4D42-A853-E27E5AD8EA60}"/>
    <cellStyle name="Moneda 5 5 2 3 6" xfId="1852" xr:uid="{4265D087-452E-4407-8254-61C7A75E88AF}"/>
    <cellStyle name="Moneda 5 5 2 3 6 2" xfId="5164" xr:uid="{50A6363B-0FB8-4E10-908D-53F0DA50A067}"/>
    <cellStyle name="Moneda 5 5 2 3 6 2 2" xfId="11788" xr:uid="{5729E4DB-399A-49A8-BD00-DF32B8C752D2}"/>
    <cellStyle name="Moneda 5 5 2 3 6 3" xfId="8476" xr:uid="{505B73C7-FA48-4CB9-9D0E-0210FE8EEEBB}"/>
    <cellStyle name="Moneda 5 5 2 3 7" xfId="3508" xr:uid="{234D2573-F38D-4298-8190-F5DBE7FF96E4}"/>
    <cellStyle name="Moneda 5 5 2 3 7 2" xfId="10132" xr:uid="{3802F6F8-B7A8-4733-83C6-3C315F917340}"/>
    <cellStyle name="Moneda 5 5 2 3 8" xfId="6820" xr:uid="{032E46D3-56E9-4875-A93B-9BB2B525C191}"/>
    <cellStyle name="Moneda 5 5 2 4" xfId="265" xr:uid="{D0DD3C9B-C58A-4D17-9714-D40CD7D115F7}"/>
    <cellStyle name="Moneda 5 5 2 4 2" xfId="541" xr:uid="{D27AF4A9-D09B-441B-A33F-A86D76AF2296}"/>
    <cellStyle name="Moneda 5 5 2 4 2 2" xfId="1093" xr:uid="{2EA91C94-2883-4ECE-80FA-8C21791F8F4E}"/>
    <cellStyle name="Moneda 5 5 2 4 2 2 2" xfId="2749" xr:uid="{A40A2073-026D-4DBD-968D-0E4E856FC84A}"/>
    <cellStyle name="Moneda 5 5 2 4 2 2 2 2" xfId="6061" xr:uid="{6F7FC093-07D7-4453-98A5-3553D936A185}"/>
    <cellStyle name="Moneda 5 5 2 4 2 2 2 2 2" xfId="12685" xr:uid="{9D51346A-274B-48D7-AEDA-FA05980BA9E7}"/>
    <cellStyle name="Moneda 5 5 2 4 2 2 2 3" xfId="9373" xr:uid="{D2F4DF1D-0693-47DF-83AA-C494E890BA6E}"/>
    <cellStyle name="Moneda 5 5 2 4 2 2 3" xfId="4405" xr:uid="{BF24939C-349E-46F8-AE28-C53A37B146A6}"/>
    <cellStyle name="Moneda 5 5 2 4 2 2 3 2" xfId="11029" xr:uid="{E256D667-366B-43E7-8CE5-DFEC0C85440F}"/>
    <cellStyle name="Moneda 5 5 2 4 2 2 4" xfId="7717" xr:uid="{5F4E48C1-96C5-4947-AFDE-325943100673}"/>
    <cellStyle name="Moneda 5 5 2 4 2 3" xfId="1645" xr:uid="{30363F07-86DF-4DB6-87C3-0DEC2476258D}"/>
    <cellStyle name="Moneda 5 5 2 4 2 3 2" xfId="3301" xr:uid="{EF1997B1-1605-470C-B595-6A5F52A4CE3D}"/>
    <cellStyle name="Moneda 5 5 2 4 2 3 2 2" xfId="6613" xr:uid="{1AE0C93D-03DA-4F8B-85A8-A1915EEA31FF}"/>
    <cellStyle name="Moneda 5 5 2 4 2 3 2 2 2" xfId="13237" xr:uid="{3F6CEDCE-584E-4280-B965-1191620530B5}"/>
    <cellStyle name="Moneda 5 5 2 4 2 3 2 3" xfId="9925" xr:uid="{8419F661-F31A-4F9A-8DA5-528DF3178808}"/>
    <cellStyle name="Moneda 5 5 2 4 2 3 3" xfId="4957" xr:uid="{3ABDEFC6-7C40-44C7-BE10-FADEDC75BB6B}"/>
    <cellStyle name="Moneda 5 5 2 4 2 3 3 2" xfId="11581" xr:uid="{2564FF12-4E2F-4EC5-B2CC-1E108ED1271F}"/>
    <cellStyle name="Moneda 5 5 2 4 2 3 4" xfId="8269" xr:uid="{91D0EDC9-7165-4603-BF2E-C79C58966E83}"/>
    <cellStyle name="Moneda 5 5 2 4 2 4" xfId="2197" xr:uid="{652B061B-1E2A-47C1-A44E-6950223FF2D0}"/>
    <cellStyle name="Moneda 5 5 2 4 2 4 2" xfId="5509" xr:uid="{DB941100-EA38-47EE-A605-3CC924EBC0B8}"/>
    <cellStyle name="Moneda 5 5 2 4 2 4 2 2" xfId="12133" xr:uid="{97D1497E-B34F-440B-B381-ECBFF6917E29}"/>
    <cellStyle name="Moneda 5 5 2 4 2 4 3" xfId="8821" xr:uid="{B122D2BE-0F83-4FA4-AA5B-036965369444}"/>
    <cellStyle name="Moneda 5 5 2 4 2 5" xfId="3853" xr:uid="{A51BF818-0086-4F52-B5E6-0671FA4AAB6F}"/>
    <cellStyle name="Moneda 5 5 2 4 2 5 2" xfId="10477" xr:uid="{D846870D-EEB8-4B5F-96F0-5A6E9F7BCCD5}"/>
    <cellStyle name="Moneda 5 5 2 4 2 6" xfId="7165" xr:uid="{EFA3C8EC-8C68-4589-AF21-35278B552462}"/>
    <cellStyle name="Moneda 5 5 2 4 3" xfId="817" xr:uid="{6C84BA71-C7FE-4087-B8A1-6837B53590FA}"/>
    <cellStyle name="Moneda 5 5 2 4 3 2" xfId="2473" xr:uid="{CDB99328-0D0D-411B-AE79-80BF22407C3B}"/>
    <cellStyle name="Moneda 5 5 2 4 3 2 2" xfId="5785" xr:uid="{5FA37705-048F-4FB7-AA45-2AE0D42A6E4F}"/>
    <cellStyle name="Moneda 5 5 2 4 3 2 2 2" xfId="12409" xr:uid="{E0D1DE02-0CA6-46A7-BAFE-96EE841E5A83}"/>
    <cellStyle name="Moneda 5 5 2 4 3 2 3" xfId="9097" xr:uid="{BAC59898-AD98-4D88-BC0F-37ABF381848F}"/>
    <cellStyle name="Moneda 5 5 2 4 3 3" xfId="4129" xr:uid="{607C1986-1977-474C-B177-C5E24BA6A95F}"/>
    <cellStyle name="Moneda 5 5 2 4 3 3 2" xfId="10753" xr:uid="{25C82B27-EF64-419C-9FD9-C917C9BF6576}"/>
    <cellStyle name="Moneda 5 5 2 4 3 4" xfId="7441" xr:uid="{B5D57F58-F8AC-441C-9129-34BCBE0FF40A}"/>
    <cellStyle name="Moneda 5 5 2 4 4" xfId="1369" xr:uid="{F8F3BB7D-D24B-4B16-8C86-41EA38BBCFDD}"/>
    <cellStyle name="Moneda 5 5 2 4 4 2" xfId="3025" xr:uid="{E3CD7F29-6635-44FB-A731-B80F351FCD21}"/>
    <cellStyle name="Moneda 5 5 2 4 4 2 2" xfId="6337" xr:uid="{48D69345-1F48-4DD7-8CE5-4E1A94470C3A}"/>
    <cellStyle name="Moneda 5 5 2 4 4 2 2 2" xfId="12961" xr:uid="{D238BDEE-1817-48A6-B60A-1E0597599EA3}"/>
    <cellStyle name="Moneda 5 5 2 4 4 2 3" xfId="9649" xr:uid="{363D0EBA-D030-4426-860C-152855CCCF8A}"/>
    <cellStyle name="Moneda 5 5 2 4 4 3" xfId="4681" xr:uid="{FA1E7686-F4C7-49F3-9DAB-BC04AA72AA2C}"/>
    <cellStyle name="Moneda 5 5 2 4 4 3 2" xfId="11305" xr:uid="{F489A886-E44E-4BF6-BE56-73488DF827BA}"/>
    <cellStyle name="Moneda 5 5 2 4 4 4" xfId="7993" xr:uid="{6AA39EFC-E684-4A6E-B3B5-1991480FBE8A}"/>
    <cellStyle name="Moneda 5 5 2 4 5" xfId="1921" xr:uid="{1CD31292-581F-4579-AE82-B3FEB26129E9}"/>
    <cellStyle name="Moneda 5 5 2 4 5 2" xfId="5233" xr:uid="{302AFD8D-DE1D-43CC-9CD5-C9C3C8E657CC}"/>
    <cellStyle name="Moneda 5 5 2 4 5 2 2" xfId="11857" xr:uid="{B1554B4D-8CEC-4A2E-9E4D-5D4CD3F332CF}"/>
    <cellStyle name="Moneda 5 5 2 4 5 3" xfId="8545" xr:uid="{6A43FBEB-B38F-42D6-AA57-67444D44AF03}"/>
    <cellStyle name="Moneda 5 5 2 4 6" xfId="3577" xr:uid="{25FB4F83-030C-4F02-938D-04E296543108}"/>
    <cellStyle name="Moneda 5 5 2 4 6 2" xfId="10201" xr:uid="{6077B106-4977-43D5-809D-E4426D229F1B}"/>
    <cellStyle name="Moneda 5 5 2 4 7" xfId="6889" xr:uid="{8EE8CD86-2F88-40DC-9F7F-59ABBF6DC7B5}"/>
    <cellStyle name="Moneda 5 5 2 5" xfId="403" xr:uid="{3C7ECE76-C255-4C2D-8EC0-5625D924BC7F}"/>
    <cellStyle name="Moneda 5 5 2 5 2" xfId="955" xr:uid="{997E72ED-6D58-4192-BA20-026EC5C2530B}"/>
    <cellStyle name="Moneda 5 5 2 5 2 2" xfId="2611" xr:uid="{42D5884F-603E-45C9-96DE-47F77F8B62DD}"/>
    <cellStyle name="Moneda 5 5 2 5 2 2 2" xfId="5923" xr:uid="{0FBED687-85F0-425E-9FF0-B239031BBEBE}"/>
    <cellStyle name="Moneda 5 5 2 5 2 2 2 2" xfId="12547" xr:uid="{51C4BC11-2AB8-4F71-95F3-CBA4545D5711}"/>
    <cellStyle name="Moneda 5 5 2 5 2 2 3" xfId="9235" xr:uid="{92F11C9B-91A6-4132-A613-F2187E8F9A53}"/>
    <cellStyle name="Moneda 5 5 2 5 2 3" xfId="4267" xr:uid="{B1922F83-7580-47B7-8F49-1FA423239142}"/>
    <cellStyle name="Moneda 5 5 2 5 2 3 2" xfId="10891" xr:uid="{40DC613A-5487-4344-B4F2-D6EA38E88C8C}"/>
    <cellStyle name="Moneda 5 5 2 5 2 4" xfId="7579" xr:uid="{D235AB6A-952B-4D85-94EE-6DDBA3AD313C}"/>
    <cellStyle name="Moneda 5 5 2 5 3" xfId="1507" xr:uid="{A9DB2942-617E-423F-9955-8560B944B122}"/>
    <cellStyle name="Moneda 5 5 2 5 3 2" xfId="3163" xr:uid="{601CFFB1-863E-4AE0-9567-47392FCE183B}"/>
    <cellStyle name="Moneda 5 5 2 5 3 2 2" xfId="6475" xr:uid="{BA4E09C0-98E2-44B1-BE16-404144E9D88B}"/>
    <cellStyle name="Moneda 5 5 2 5 3 2 2 2" xfId="13099" xr:uid="{5F595E9B-D591-45ED-BCF0-21F2A402CA97}"/>
    <cellStyle name="Moneda 5 5 2 5 3 2 3" xfId="9787" xr:uid="{0BE75F68-F841-4F5A-8E91-9FEF488BAF2D}"/>
    <cellStyle name="Moneda 5 5 2 5 3 3" xfId="4819" xr:uid="{E096C85A-185E-41E0-AC5F-DC5B8D0B295E}"/>
    <cellStyle name="Moneda 5 5 2 5 3 3 2" xfId="11443" xr:uid="{CBB2323E-C10C-4582-87EF-A0BDA5FD32BD}"/>
    <cellStyle name="Moneda 5 5 2 5 3 4" xfId="8131" xr:uid="{BC199B97-6810-4DCD-98E5-CBD8B66E9E48}"/>
    <cellStyle name="Moneda 5 5 2 5 4" xfId="2059" xr:uid="{2DEDE1AC-32D0-4E84-9F18-3468CF54BCB9}"/>
    <cellStyle name="Moneda 5 5 2 5 4 2" xfId="5371" xr:uid="{2D996F15-8813-4FB8-82F1-5AB091834C19}"/>
    <cellStyle name="Moneda 5 5 2 5 4 2 2" xfId="11995" xr:uid="{552DEBB1-5841-47B5-9814-21BC1607DBF8}"/>
    <cellStyle name="Moneda 5 5 2 5 4 3" xfId="8683" xr:uid="{0868F25E-BDE3-4D17-B559-A9BE55E6F87F}"/>
    <cellStyle name="Moneda 5 5 2 5 5" xfId="3715" xr:uid="{C360F589-46FD-43A8-8FAE-419ED72B5FA3}"/>
    <cellStyle name="Moneda 5 5 2 5 5 2" xfId="10339" xr:uid="{2CE8BA9F-0658-4AA1-86F8-F18DE9C6989E}"/>
    <cellStyle name="Moneda 5 5 2 5 6" xfId="7027" xr:uid="{B61A13F7-98F6-4DEB-8634-6B95DE5ADDA8}"/>
    <cellStyle name="Moneda 5 5 2 6" xfId="679" xr:uid="{DA1ACC02-F678-4F18-80E5-713811EF3527}"/>
    <cellStyle name="Moneda 5 5 2 6 2" xfId="2335" xr:uid="{DBD660C7-AF41-4EF7-82BA-01AD06197F7C}"/>
    <cellStyle name="Moneda 5 5 2 6 2 2" xfId="5647" xr:uid="{73172718-5F53-48FA-8A80-84C8890E6F1A}"/>
    <cellStyle name="Moneda 5 5 2 6 2 2 2" xfId="12271" xr:uid="{3DEF9031-58E5-48B7-BCE8-5795DC2CA46A}"/>
    <cellStyle name="Moneda 5 5 2 6 2 3" xfId="8959" xr:uid="{0327BE2C-E18F-4743-ACAC-AB9993CAA41A}"/>
    <cellStyle name="Moneda 5 5 2 6 3" xfId="3991" xr:uid="{75A5A677-88DF-4E0C-A032-623F4E1EFB84}"/>
    <cellStyle name="Moneda 5 5 2 6 3 2" xfId="10615" xr:uid="{5549915E-512D-49B1-8C62-0AF092E2DC4E}"/>
    <cellStyle name="Moneda 5 5 2 6 4" xfId="7303" xr:uid="{31A247C1-46C4-401E-807E-402E23BF076D}"/>
    <cellStyle name="Moneda 5 5 2 7" xfId="1231" xr:uid="{4A5E6851-7101-477B-9B08-22C186797F31}"/>
    <cellStyle name="Moneda 5 5 2 7 2" xfId="2887" xr:uid="{2898DDE8-FD85-46A7-A859-96A0DD0926BD}"/>
    <cellStyle name="Moneda 5 5 2 7 2 2" xfId="6199" xr:uid="{5452BBFE-5DFF-4D53-B0AA-695A151DA326}"/>
    <cellStyle name="Moneda 5 5 2 7 2 2 2" xfId="12823" xr:uid="{03B4B12B-CBA5-4177-9EAF-D281FCD627B7}"/>
    <cellStyle name="Moneda 5 5 2 7 2 3" xfId="9511" xr:uid="{E8CFC673-8FFD-43B1-8A92-076AED16366B}"/>
    <cellStyle name="Moneda 5 5 2 7 3" xfId="4543" xr:uid="{801643D1-5F73-4B9A-9BC1-29C8AB01F62F}"/>
    <cellStyle name="Moneda 5 5 2 7 3 2" xfId="11167" xr:uid="{EC3A5699-E07C-4A78-9BEB-B6C7BE6C06D3}"/>
    <cellStyle name="Moneda 5 5 2 7 4" xfId="7855" xr:uid="{76EBC3BD-B201-4AF1-B06E-7635F1015597}"/>
    <cellStyle name="Moneda 5 5 2 8" xfId="1783" xr:uid="{EEF9CEC8-A6C3-4464-8F01-070CAB6C1BE6}"/>
    <cellStyle name="Moneda 5 5 2 8 2" xfId="5095" xr:uid="{47370E7C-BCDF-42A3-9105-4B96F7E722A5}"/>
    <cellStyle name="Moneda 5 5 2 8 2 2" xfId="11719" xr:uid="{5AF117AC-EE3A-4748-9B79-D30243F524EB}"/>
    <cellStyle name="Moneda 5 5 2 8 3" xfId="8407" xr:uid="{EF77F68A-D2A6-44F4-AE2C-7FB4FA8B189C}"/>
    <cellStyle name="Moneda 5 5 2 9" xfId="3439" xr:uid="{2B825D3E-3FC5-4D6D-97FC-F7FEE486CA14}"/>
    <cellStyle name="Moneda 5 5 2 9 2" xfId="10063" xr:uid="{BA4864D8-1B0F-43D7-8F1C-959746288AFF}"/>
    <cellStyle name="Moneda 5 5 3" xfId="145" xr:uid="{81BADE0C-FA93-468B-894E-06AEBF6C0864}"/>
    <cellStyle name="Moneda 5 5 3 2" xfId="214" xr:uid="{435C1A1E-4F1B-4B05-B7AD-F79EAECF78D9}"/>
    <cellStyle name="Moneda 5 5 3 2 2" xfId="352" xr:uid="{753FC42C-86F1-4A9C-B2EA-9EFEE2351CE5}"/>
    <cellStyle name="Moneda 5 5 3 2 2 2" xfId="628" xr:uid="{211A4CAD-A742-4CC9-89F0-A55DD7B19BAA}"/>
    <cellStyle name="Moneda 5 5 3 2 2 2 2" xfId="1180" xr:uid="{964DCFE2-5123-4070-94CD-7633F8E95781}"/>
    <cellStyle name="Moneda 5 5 3 2 2 2 2 2" xfId="2836" xr:uid="{8CCA9483-EC11-4420-87B9-25C0B57FAA57}"/>
    <cellStyle name="Moneda 5 5 3 2 2 2 2 2 2" xfId="6148" xr:uid="{773D3026-CDAC-48B8-8470-F157045B318B}"/>
    <cellStyle name="Moneda 5 5 3 2 2 2 2 2 2 2" xfId="12772" xr:uid="{A89CEF8B-5CC9-4510-8AF6-A61AD02F8376}"/>
    <cellStyle name="Moneda 5 5 3 2 2 2 2 2 3" xfId="9460" xr:uid="{6ADC6A8C-11C8-4D75-B6B5-3B06D0B04425}"/>
    <cellStyle name="Moneda 5 5 3 2 2 2 2 3" xfId="4492" xr:uid="{521783EE-67D8-4619-8885-399DCA8DE7C6}"/>
    <cellStyle name="Moneda 5 5 3 2 2 2 2 3 2" xfId="11116" xr:uid="{4E1B046B-37C4-4E25-9982-6F07360C2C6C}"/>
    <cellStyle name="Moneda 5 5 3 2 2 2 2 4" xfId="7804" xr:uid="{3A646F23-6154-4D5E-B37A-2A84CDAEA1B5}"/>
    <cellStyle name="Moneda 5 5 3 2 2 2 3" xfId="1732" xr:uid="{9694FEBC-CC3C-4B1F-AE79-F6F46117C62A}"/>
    <cellStyle name="Moneda 5 5 3 2 2 2 3 2" xfId="3388" xr:uid="{BF7C3C65-6821-4577-A5D5-77F9F1F48085}"/>
    <cellStyle name="Moneda 5 5 3 2 2 2 3 2 2" xfId="6700" xr:uid="{40E5CE36-2BDE-47DD-8D1D-484BEB0C4B88}"/>
    <cellStyle name="Moneda 5 5 3 2 2 2 3 2 2 2" xfId="13324" xr:uid="{DCF5A7FE-4889-48F5-B57B-FA012D4285C6}"/>
    <cellStyle name="Moneda 5 5 3 2 2 2 3 2 3" xfId="10012" xr:uid="{22085BCD-EC49-4EBB-8663-CD1B5DF6BC3E}"/>
    <cellStyle name="Moneda 5 5 3 2 2 2 3 3" xfId="5044" xr:uid="{67927092-1924-444D-BD7E-81D656D648B5}"/>
    <cellStyle name="Moneda 5 5 3 2 2 2 3 3 2" xfId="11668" xr:uid="{D05FEE0F-504A-452F-B49E-F25CA9EE6B56}"/>
    <cellStyle name="Moneda 5 5 3 2 2 2 3 4" xfId="8356" xr:uid="{260D88F1-2BE3-4AC1-8F4E-901473282D0B}"/>
    <cellStyle name="Moneda 5 5 3 2 2 2 4" xfId="2284" xr:uid="{1036C88C-C5E8-4551-A836-5FF8EA8D32C0}"/>
    <cellStyle name="Moneda 5 5 3 2 2 2 4 2" xfId="5596" xr:uid="{6C80604D-828B-495B-B826-3ED12DFD5088}"/>
    <cellStyle name="Moneda 5 5 3 2 2 2 4 2 2" xfId="12220" xr:uid="{0DE137FE-2D99-42D6-ABE3-F302458D279A}"/>
    <cellStyle name="Moneda 5 5 3 2 2 2 4 3" xfId="8908" xr:uid="{ECEA2986-2351-4BED-A461-701CBEC49DDB}"/>
    <cellStyle name="Moneda 5 5 3 2 2 2 5" xfId="3940" xr:uid="{392CD498-A56E-4BC6-87E5-7DC6E6347F77}"/>
    <cellStyle name="Moneda 5 5 3 2 2 2 5 2" xfId="10564" xr:uid="{FBBB78DF-4E04-429A-B4A7-BA9752C8738B}"/>
    <cellStyle name="Moneda 5 5 3 2 2 2 6" xfId="7252" xr:uid="{EEA341E4-F988-46A0-9306-736F12DFFA14}"/>
    <cellStyle name="Moneda 5 5 3 2 2 3" xfId="904" xr:uid="{E392480E-DD6C-436E-9A55-F625295DCB3B}"/>
    <cellStyle name="Moneda 5 5 3 2 2 3 2" xfId="2560" xr:uid="{8D47B14C-B383-4153-A11F-8C6440E994AE}"/>
    <cellStyle name="Moneda 5 5 3 2 2 3 2 2" xfId="5872" xr:uid="{C402C61B-7FFB-47CF-A11F-5430DEBDBE7F}"/>
    <cellStyle name="Moneda 5 5 3 2 2 3 2 2 2" xfId="12496" xr:uid="{ECE2CC05-5598-4140-A502-CA1CD7AF8E86}"/>
    <cellStyle name="Moneda 5 5 3 2 2 3 2 3" xfId="9184" xr:uid="{AD3877AA-CC59-456E-B906-AC1D4CD44DCE}"/>
    <cellStyle name="Moneda 5 5 3 2 2 3 3" xfId="4216" xr:uid="{A7019E44-5F45-4EC8-8D9F-E42D3F1CA8F1}"/>
    <cellStyle name="Moneda 5 5 3 2 2 3 3 2" xfId="10840" xr:uid="{EDC1516F-FDC7-47E1-8053-01BDFE9EBDF7}"/>
    <cellStyle name="Moneda 5 5 3 2 2 3 4" xfId="7528" xr:uid="{3A50F835-A445-4AE4-B0BE-CEF7C705C72F}"/>
    <cellStyle name="Moneda 5 5 3 2 2 4" xfId="1456" xr:uid="{FD9C62F5-6D84-4E45-943E-3D7C94A81279}"/>
    <cellStyle name="Moneda 5 5 3 2 2 4 2" xfId="3112" xr:uid="{D5733EB0-559B-4777-A595-062C70E9B04C}"/>
    <cellStyle name="Moneda 5 5 3 2 2 4 2 2" xfId="6424" xr:uid="{DD9B9F4A-946B-41A2-9E7D-E7AD051F15EB}"/>
    <cellStyle name="Moneda 5 5 3 2 2 4 2 2 2" xfId="13048" xr:uid="{0BEDC012-0D17-4F8F-9E33-5D56B4B6CCC1}"/>
    <cellStyle name="Moneda 5 5 3 2 2 4 2 3" xfId="9736" xr:uid="{2F7D231F-1F4E-431F-8A3E-6395D93A9E44}"/>
    <cellStyle name="Moneda 5 5 3 2 2 4 3" xfId="4768" xr:uid="{C8E37045-4DA7-4D36-BACF-C8A9FAA4E596}"/>
    <cellStyle name="Moneda 5 5 3 2 2 4 3 2" xfId="11392" xr:uid="{13033D3E-9C0A-4E3E-913A-CD35AA22CD91}"/>
    <cellStyle name="Moneda 5 5 3 2 2 4 4" xfId="8080" xr:uid="{92CFE111-7B62-4F86-8C5D-1FF72CAB0C9A}"/>
    <cellStyle name="Moneda 5 5 3 2 2 5" xfId="2008" xr:uid="{91F5BAD8-1FDE-4386-A878-98FDF785CC57}"/>
    <cellStyle name="Moneda 5 5 3 2 2 5 2" xfId="5320" xr:uid="{714F49EF-EB67-4249-A759-F8BFC170B1F1}"/>
    <cellStyle name="Moneda 5 5 3 2 2 5 2 2" xfId="11944" xr:uid="{1CFE28CB-85D5-484A-B9F0-D5314304F7C1}"/>
    <cellStyle name="Moneda 5 5 3 2 2 5 3" xfId="8632" xr:uid="{591B15CC-AF68-4313-BB6E-AA52E21E574F}"/>
    <cellStyle name="Moneda 5 5 3 2 2 6" xfId="3664" xr:uid="{640660E5-851E-441D-A083-DD5C94AC2CBD}"/>
    <cellStyle name="Moneda 5 5 3 2 2 6 2" xfId="10288" xr:uid="{4CC986E8-5375-4EBD-B7C9-F6C79415FB6A}"/>
    <cellStyle name="Moneda 5 5 3 2 2 7" xfId="6976" xr:uid="{DAD76086-F556-4EC7-BED3-4F3DD057330B}"/>
    <cellStyle name="Moneda 5 5 3 2 3" xfId="490" xr:uid="{2964D1B0-2E8E-414A-BFAE-08B0C2D57E9C}"/>
    <cellStyle name="Moneda 5 5 3 2 3 2" xfId="1042" xr:uid="{89B0F14B-EC7E-4FB0-BD49-2000A1439DF2}"/>
    <cellStyle name="Moneda 5 5 3 2 3 2 2" xfId="2698" xr:uid="{5338712F-FEBA-4B8F-8B13-5CFCB381477D}"/>
    <cellStyle name="Moneda 5 5 3 2 3 2 2 2" xfId="6010" xr:uid="{6C13D3AA-F754-4186-9B81-D9685B901730}"/>
    <cellStyle name="Moneda 5 5 3 2 3 2 2 2 2" xfId="12634" xr:uid="{6F5F5D37-F96E-4F58-A870-DCB8A6E0EC46}"/>
    <cellStyle name="Moneda 5 5 3 2 3 2 2 3" xfId="9322" xr:uid="{29146F03-C88F-4831-A791-9C7949E3A094}"/>
    <cellStyle name="Moneda 5 5 3 2 3 2 3" xfId="4354" xr:uid="{F0F02E81-34A4-4BAF-8B38-D619AD97CD0E}"/>
    <cellStyle name="Moneda 5 5 3 2 3 2 3 2" xfId="10978" xr:uid="{6810531B-1B4F-40D3-81BD-FE9E52329AF3}"/>
    <cellStyle name="Moneda 5 5 3 2 3 2 4" xfId="7666" xr:uid="{C34513AC-DEF7-4707-AA14-897E34860057}"/>
    <cellStyle name="Moneda 5 5 3 2 3 3" xfId="1594" xr:uid="{676119B7-7D33-400C-8C6A-3D47927DC37E}"/>
    <cellStyle name="Moneda 5 5 3 2 3 3 2" xfId="3250" xr:uid="{648F2EA2-AAC0-4A7F-8BD4-0F4CC9092B40}"/>
    <cellStyle name="Moneda 5 5 3 2 3 3 2 2" xfId="6562" xr:uid="{469437A3-81E1-4C2B-96C1-812954E61A97}"/>
    <cellStyle name="Moneda 5 5 3 2 3 3 2 2 2" xfId="13186" xr:uid="{9CCB1D55-9D25-46E9-B0E1-47BB3FB991BD}"/>
    <cellStyle name="Moneda 5 5 3 2 3 3 2 3" xfId="9874" xr:uid="{E2A16B2B-E2CA-45E7-9AC9-85250AA0C0B8}"/>
    <cellStyle name="Moneda 5 5 3 2 3 3 3" xfId="4906" xr:uid="{A6DB5AE1-41F0-4F0D-AC0A-FBF9C7F6B3CD}"/>
    <cellStyle name="Moneda 5 5 3 2 3 3 3 2" xfId="11530" xr:uid="{475C901C-2B1E-4540-BA7C-1C00D219C134}"/>
    <cellStyle name="Moneda 5 5 3 2 3 3 4" xfId="8218" xr:uid="{2D797EC9-9C6C-4BF4-8524-A6F26F3FDDDB}"/>
    <cellStyle name="Moneda 5 5 3 2 3 4" xfId="2146" xr:uid="{E3D2C6EE-3C4A-4A54-B254-E68D58F3C10E}"/>
    <cellStyle name="Moneda 5 5 3 2 3 4 2" xfId="5458" xr:uid="{E58C30D0-5B72-477D-95E4-E63933884AFA}"/>
    <cellStyle name="Moneda 5 5 3 2 3 4 2 2" xfId="12082" xr:uid="{AD87052B-8B2E-4EEE-84FE-94577B73A564}"/>
    <cellStyle name="Moneda 5 5 3 2 3 4 3" xfId="8770" xr:uid="{863A7129-4B6E-48B4-83BF-A9ED20A21507}"/>
    <cellStyle name="Moneda 5 5 3 2 3 5" xfId="3802" xr:uid="{02FAC1B7-192D-488D-9C0D-BB6D780E5E2F}"/>
    <cellStyle name="Moneda 5 5 3 2 3 5 2" xfId="10426" xr:uid="{BBF70E7A-E230-446B-9D8F-E7C003BD8CD6}"/>
    <cellStyle name="Moneda 5 5 3 2 3 6" xfId="7114" xr:uid="{88B4A8D4-D6E6-452A-A4A7-F5F9BD14CB77}"/>
    <cellStyle name="Moneda 5 5 3 2 4" xfId="766" xr:uid="{6F19F293-3452-4EC5-9A38-5836756BFF2F}"/>
    <cellStyle name="Moneda 5 5 3 2 4 2" xfId="2422" xr:uid="{D670E926-B0B8-489B-8C43-534957459F54}"/>
    <cellStyle name="Moneda 5 5 3 2 4 2 2" xfId="5734" xr:uid="{E6905600-CE50-48A8-810C-507D91B2CCE9}"/>
    <cellStyle name="Moneda 5 5 3 2 4 2 2 2" xfId="12358" xr:uid="{912E14B7-B655-4D2D-BDA6-2E8AB6710077}"/>
    <cellStyle name="Moneda 5 5 3 2 4 2 3" xfId="9046" xr:uid="{1AF73612-E382-4BC9-AD6C-AD4F6958623C}"/>
    <cellStyle name="Moneda 5 5 3 2 4 3" xfId="4078" xr:uid="{56382B47-A20E-4846-854B-54EB3FD2BB12}"/>
    <cellStyle name="Moneda 5 5 3 2 4 3 2" xfId="10702" xr:uid="{59ECD4F0-7929-43CB-B2CD-4130FEFA5930}"/>
    <cellStyle name="Moneda 5 5 3 2 4 4" xfId="7390" xr:uid="{868A8923-2133-42EC-BC7C-C34C5DA9BB78}"/>
    <cellStyle name="Moneda 5 5 3 2 5" xfId="1318" xr:uid="{80C57632-BA24-422B-B680-071A53C2D3F1}"/>
    <cellStyle name="Moneda 5 5 3 2 5 2" xfId="2974" xr:uid="{97A50992-4ECA-4590-B02A-624BC973311F}"/>
    <cellStyle name="Moneda 5 5 3 2 5 2 2" xfId="6286" xr:uid="{0CCB520F-EC4E-45D4-B6D2-36123C186414}"/>
    <cellStyle name="Moneda 5 5 3 2 5 2 2 2" xfId="12910" xr:uid="{3E2131BD-5714-489B-B4A2-0EE898F9D853}"/>
    <cellStyle name="Moneda 5 5 3 2 5 2 3" xfId="9598" xr:uid="{FE2A3412-FA1B-43ED-9A2C-9F17058F59CC}"/>
    <cellStyle name="Moneda 5 5 3 2 5 3" xfId="4630" xr:uid="{ABCEB90C-C0F4-4A36-8F64-E0FCB7974E4D}"/>
    <cellStyle name="Moneda 5 5 3 2 5 3 2" xfId="11254" xr:uid="{B5CCC6F7-25F1-49BC-B822-AF247FFF8DB1}"/>
    <cellStyle name="Moneda 5 5 3 2 5 4" xfId="7942" xr:uid="{2955FC7E-9C2F-45B4-A8E5-3FA481B9B07A}"/>
    <cellStyle name="Moneda 5 5 3 2 6" xfId="1870" xr:uid="{BDCF653E-CF0F-420E-9099-CCC2A5BC3F71}"/>
    <cellStyle name="Moneda 5 5 3 2 6 2" xfId="5182" xr:uid="{73C7CC38-6BB3-43AC-B6BA-BD79F4A60D20}"/>
    <cellStyle name="Moneda 5 5 3 2 6 2 2" xfId="11806" xr:uid="{915A9091-E2E4-4DF4-84B4-699E0BFE8F4F}"/>
    <cellStyle name="Moneda 5 5 3 2 6 3" xfId="8494" xr:uid="{00D48785-7A20-47E2-AA68-ABAEE7E3076E}"/>
    <cellStyle name="Moneda 5 5 3 2 7" xfId="3526" xr:uid="{CB8F5F85-4A67-4B5E-B5BE-0DD5D3D45C5D}"/>
    <cellStyle name="Moneda 5 5 3 2 7 2" xfId="10150" xr:uid="{2514B38C-72CB-4EB9-8A04-C53D7C9E3E6E}"/>
    <cellStyle name="Moneda 5 5 3 2 8" xfId="6838" xr:uid="{1C6A8371-E22B-4969-8078-6F30F8CC6191}"/>
    <cellStyle name="Moneda 5 5 3 3" xfId="283" xr:uid="{3C3A6E30-DB0D-4F7B-A40E-629B1439945C}"/>
    <cellStyle name="Moneda 5 5 3 3 2" xfId="559" xr:uid="{CA2BDD54-DBDC-458D-AABE-A32F34DA52F6}"/>
    <cellStyle name="Moneda 5 5 3 3 2 2" xfId="1111" xr:uid="{B366A2BC-FA3B-4466-A588-52872F5171D4}"/>
    <cellStyle name="Moneda 5 5 3 3 2 2 2" xfId="2767" xr:uid="{0BA4F561-0999-4C38-92C4-BF59805DFA01}"/>
    <cellStyle name="Moneda 5 5 3 3 2 2 2 2" xfId="6079" xr:uid="{8609BFAD-4871-44CA-84AB-471F70138387}"/>
    <cellStyle name="Moneda 5 5 3 3 2 2 2 2 2" xfId="12703" xr:uid="{50CEB006-B154-4574-8F97-79EBE3D1DCB3}"/>
    <cellStyle name="Moneda 5 5 3 3 2 2 2 3" xfId="9391" xr:uid="{69A7A0AC-9985-4A37-B0BF-65B47FE6FBCB}"/>
    <cellStyle name="Moneda 5 5 3 3 2 2 3" xfId="4423" xr:uid="{FBDC1158-61DF-434E-9624-34CE79C3CDB2}"/>
    <cellStyle name="Moneda 5 5 3 3 2 2 3 2" xfId="11047" xr:uid="{ABBE60E8-DA6D-4EF3-913E-14022C08788F}"/>
    <cellStyle name="Moneda 5 5 3 3 2 2 4" xfId="7735" xr:uid="{349FDB13-2D3D-4AA7-9DBB-EA920BBFC9FC}"/>
    <cellStyle name="Moneda 5 5 3 3 2 3" xfId="1663" xr:uid="{0B4C7106-F89F-42EA-9125-BA6B1D318C0D}"/>
    <cellStyle name="Moneda 5 5 3 3 2 3 2" xfId="3319" xr:uid="{A8589DA6-74B5-4108-A068-959FC824C568}"/>
    <cellStyle name="Moneda 5 5 3 3 2 3 2 2" xfId="6631" xr:uid="{89F37E4C-C285-40F5-BDF1-06F43007807E}"/>
    <cellStyle name="Moneda 5 5 3 3 2 3 2 2 2" xfId="13255" xr:uid="{1B74F946-354B-40E6-8FFD-CDAAA37C76C5}"/>
    <cellStyle name="Moneda 5 5 3 3 2 3 2 3" xfId="9943" xr:uid="{5CF19A6E-7317-404E-926E-128719A8D8B9}"/>
    <cellStyle name="Moneda 5 5 3 3 2 3 3" xfId="4975" xr:uid="{1B05ED28-14CF-4D2C-8905-FF6ED3A04324}"/>
    <cellStyle name="Moneda 5 5 3 3 2 3 3 2" xfId="11599" xr:uid="{F2B64BF4-B7C8-44E9-9547-C8C019E5256F}"/>
    <cellStyle name="Moneda 5 5 3 3 2 3 4" xfId="8287" xr:uid="{66A7A247-F915-43DF-894B-955E4325ECDC}"/>
    <cellStyle name="Moneda 5 5 3 3 2 4" xfId="2215" xr:uid="{744BFDB6-1933-4424-902C-BEA8124972CA}"/>
    <cellStyle name="Moneda 5 5 3 3 2 4 2" xfId="5527" xr:uid="{B62D8B5E-F958-4FC6-882F-A757EE7A27CF}"/>
    <cellStyle name="Moneda 5 5 3 3 2 4 2 2" xfId="12151" xr:uid="{3B33B6E1-ADCF-4B51-AC8A-EBC60322A113}"/>
    <cellStyle name="Moneda 5 5 3 3 2 4 3" xfId="8839" xr:uid="{FA0926D4-C2FA-4C56-B19B-EB5EB865881D}"/>
    <cellStyle name="Moneda 5 5 3 3 2 5" xfId="3871" xr:uid="{71D6662D-4B94-4061-920F-306E0C4F1554}"/>
    <cellStyle name="Moneda 5 5 3 3 2 5 2" xfId="10495" xr:uid="{407CE154-0111-42EE-9C48-930ECA6018AE}"/>
    <cellStyle name="Moneda 5 5 3 3 2 6" xfId="7183" xr:uid="{C35EFCCA-DC0C-4D1B-81F9-CDC34EE3DD7D}"/>
    <cellStyle name="Moneda 5 5 3 3 3" xfId="835" xr:uid="{983B6404-BA00-484C-B732-9E0BCB88F587}"/>
    <cellStyle name="Moneda 5 5 3 3 3 2" xfId="2491" xr:uid="{AE4DF0D5-F8E4-483A-8820-3A40B2DDA673}"/>
    <cellStyle name="Moneda 5 5 3 3 3 2 2" xfId="5803" xr:uid="{F96E08F2-8A99-4E54-BEF1-452BE590A8F8}"/>
    <cellStyle name="Moneda 5 5 3 3 3 2 2 2" xfId="12427" xr:uid="{AFC5B168-7EC9-4CC1-B832-4689F6553789}"/>
    <cellStyle name="Moneda 5 5 3 3 3 2 3" xfId="9115" xr:uid="{A20812F4-9E81-4367-B3DB-1A0C7DF2C076}"/>
    <cellStyle name="Moneda 5 5 3 3 3 3" xfId="4147" xr:uid="{70B04CE8-8A7F-4673-AD50-FC54002C5249}"/>
    <cellStyle name="Moneda 5 5 3 3 3 3 2" xfId="10771" xr:uid="{D99220D9-4E30-4C94-9A7A-85CB4F71CF88}"/>
    <cellStyle name="Moneda 5 5 3 3 3 4" xfId="7459" xr:uid="{FD0AEF72-B521-4BB4-A619-53E3B7464ACF}"/>
    <cellStyle name="Moneda 5 5 3 3 4" xfId="1387" xr:uid="{CED89DC1-D713-4317-BADE-F85758BCFA09}"/>
    <cellStyle name="Moneda 5 5 3 3 4 2" xfId="3043" xr:uid="{34D9233A-6D29-42B0-A47A-A72E9FA6DECE}"/>
    <cellStyle name="Moneda 5 5 3 3 4 2 2" xfId="6355" xr:uid="{5F18BF9E-475E-4160-9729-4CDAB4E20B0C}"/>
    <cellStyle name="Moneda 5 5 3 3 4 2 2 2" xfId="12979" xr:uid="{73B0082E-A44D-4DE5-8FFE-2CD4BFA93F93}"/>
    <cellStyle name="Moneda 5 5 3 3 4 2 3" xfId="9667" xr:uid="{719EC6B1-5288-4553-AFB1-753FE10FC9F2}"/>
    <cellStyle name="Moneda 5 5 3 3 4 3" xfId="4699" xr:uid="{6B27C8D3-34F6-4AED-B366-8A8D49982A07}"/>
    <cellStyle name="Moneda 5 5 3 3 4 3 2" xfId="11323" xr:uid="{CE5908BD-D123-4030-A78B-DFEF60FAD157}"/>
    <cellStyle name="Moneda 5 5 3 3 4 4" xfId="8011" xr:uid="{A67F6CC5-C08F-4A86-ADFD-95C91EB61553}"/>
    <cellStyle name="Moneda 5 5 3 3 5" xfId="1939" xr:uid="{42FCDF89-FD49-4B58-BA57-B0FFF749E3E6}"/>
    <cellStyle name="Moneda 5 5 3 3 5 2" xfId="5251" xr:uid="{34621E94-02EA-4A50-8040-25CC69A1F776}"/>
    <cellStyle name="Moneda 5 5 3 3 5 2 2" xfId="11875" xr:uid="{F4D75EEC-7F46-404B-AF27-FE0B21DA416E}"/>
    <cellStyle name="Moneda 5 5 3 3 5 3" xfId="8563" xr:uid="{251BE79B-1B71-44BF-9D58-7F74E8A8B707}"/>
    <cellStyle name="Moneda 5 5 3 3 6" xfId="3595" xr:uid="{DBA50FAC-90AB-477B-8174-588C9CBA791C}"/>
    <cellStyle name="Moneda 5 5 3 3 6 2" xfId="10219" xr:uid="{9AA7F4B8-B70E-4B3B-AB34-307D68F235E4}"/>
    <cellStyle name="Moneda 5 5 3 3 7" xfId="6907" xr:uid="{0ECCEAA1-2CA2-4E84-AD7E-125225FAA41C}"/>
    <cellStyle name="Moneda 5 5 3 4" xfId="421" xr:uid="{EB667AF2-5C23-4622-B644-3D51BE630298}"/>
    <cellStyle name="Moneda 5 5 3 4 2" xfId="973" xr:uid="{DCC737B4-93E4-485F-A54E-B236A3457CCD}"/>
    <cellStyle name="Moneda 5 5 3 4 2 2" xfId="2629" xr:uid="{58283E40-4094-44AB-B4F9-6F3EAD83FDB8}"/>
    <cellStyle name="Moneda 5 5 3 4 2 2 2" xfId="5941" xr:uid="{E1DB5752-8F7C-4B8A-B8F3-8FA807B1549E}"/>
    <cellStyle name="Moneda 5 5 3 4 2 2 2 2" xfId="12565" xr:uid="{AD5F515F-1F96-4166-B5CE-665EF0B5199A}"/>
    <cellStyle name="Moneda 5 5 3 4 2 2 3" xfId="9253" xr:uid="{CADD9499-D1C6-4049-9749-F28EC01B4649}"/>
    <cellStyle name="Moneda 5 5 3 4 2 3" xfId="4285" xr:uid="{3CDC95BB-5613-4F84-8B32-CB8FAF79C742}"/>
    <cellStyle name="Moneda 5 5 3 4 2 3 2" xfId="10909" xr:uid="{219DDB2F-C3C5-4ACA-80AF-C95ACABBAA6B}"/>
    <cellStyle name="Moneda 5 5 3 4 2 4" xfId="7597" xr:uid="{559FE8BA-8F4A-42D6-9701-459B34078D56}"/>
    <cellStyle name="Moneda 5 5 3 4 3" xfId="1525" xr:uid="{8F67E4A3-38AF-4D53-AC58-FE345645D7C9}"/>
    <cellStyle name="Moneda 5 5 3 4 3 2" xfId="3181" xr:uid="{A7DBE061-D0BE-434D-9CA8-782D14DB379A}"/>
    <cellStyle name="Moneda 5 5 3 4 3 2 2" xfId="6493" xr:uid="{76FA72B7-838A-4214-A019-7B67579755A7}"/>
    <cellStyle name="Moneda 5 5 3 4 3 2 2 2" xfId="13117" xr:uid="{8F8E6014-AEED-433F-99DF-62E2CDA1F24E}"/>
    <cellStyle name="Moneda 5 5 3 4 3 2 3" xfId="9805" xr:uid="{8496840E-3CC9-49F6-A99D-A4B05DC66E06}"/>
    <cellStyle name="Moneda 5 5 3 4 3 3" xfId="4837" xr:uid="{844D9884-DD6E-41C6-BDA8-D38691B5833F}"/>
    <cellStyle name="Moneda 5 5 3 4 3 3 2" xfId="11461" xr:uid="{A48E5D8F-1E6B-4EAD-A9CD-1F12D3937337}"/>
    <cellStyle name="Moneda 5 5 3 4 3 4" xfId="8149" xr:uid="{476A45D7-C3D6-4775-A303-7BC3DF23BB06}"/>
    <cellStyle name="Moneda 5 5 3 4 4" xfId="2077" xr:uid="{EFDE677F-B31A-4D18-9807-4592822137A0}"/>
    <cellStyle name="Moneda 5 5 3 4 4 2" xfId="5389" xr:uid="{B7D2943E-E0A0-4453-98C6-AA75D1B9A5E9}"/>
    <cellStyle name="Moneda 5 5 3 4 4 2 2" xfId="12013" xr:uid="{D2669D84-3331-4543-9D2D-59EF6DCBBB06}"/>
    <cellStyle name="Moneda 5 5 3 4 4 3" xfId="8701" xr:uid="{F478B940-7E15-4066-92E5-CEC737919511}"/>
    <cellStyle name="Moneda 5 5 3 4 5" xfId="3733" xr:uid="{9A5FB2B4-2ECC-4F7A-AD30-641C163971B0}"/>
    <cellStyle name="Moneda 5 5 3 4 5 2" xfId="10357" xr:uid="{FD927129-655B-4431-ACAA-C246205F80B4}"/>
    <cellStyle name="Moneda 5 5 3 4 6" xfId="7045" xr:uid="{2AD6749F-B2B7-48B2-AD5D-D8B59373299F}"/>
    <cellStyle name="Moneda 5 5 3 5" xfId="697" xr:uid="{EFB37A72-0A02-4BF5-A97B-C0080C43322F}"/>
    <cellStyle name="Moneda 5 5 3 5 2" xfId="2353" xr:uid="{D59223E8-20C4-4CC2-8A41-5FBECA5839E9}"/>
    <cellStyle name="Moneda 5 5 3 5 2 2" xfId="5665" xr:uid="{C94CD80F-99F4-4396-ADD8-5B37411D81D5}"/>
    <cellStyle name="Moneda 5 5 3 5 2 2 2" xfId="12289" xr:uid="{C60B081B-DD78-46DE-AC7A-2F3A1EEF4CE7}"/>
    <cellStyle name="Moneda 5 5 3 5 2 3" xfId="8977" xr:uid="{BDA789F3-5D28-4EB5-9959-33D7FAEA7A3F}"/>
    <cellStyle name="Moneda 5 5 3 5 3" xfId="4009" xr:uid="{06F46895-FF37-4534-A274-2F4B18DC1579}"/>
    <cellStyle name="Moneda 5 5 3 5 3 2" xfId="10633" xr:uid="{E4838385-03E4-45D7-949E-D835CB6E1A33}"/>
    <cellStyle name="Moneda 5 5 3 5 4" xfId="7321" xr:uid="{8CD18A32-0855-45B5-B80A-29FA282AEA91}"/>
    <cellStyle name="Moneda 5 5 3 6" xfId="1249" xr:uid="{8F88B75D-F9CA-40FF-90F3-65165A68DF39}"/>
    <cellStyle name="Moneda 5 5 3 6 2" xfId="2905" xr:uid="{9E4F9F5D-542E-4265-B44D-5F24416B587B}"/>
    <cellStyle name="Moneda 5 5 3 6 2 2" xfId="6217" xr:uid="{2D03404C-1FE1-4709-B087-801F36CE333D}"/>
    <cellStyle name="Moneda 5 5 3 6 2 2 2" xfId="12841" xr:uid="{2E8A3591-0FE8-45A4-B678-C566B7C2CA76}"/>
    <cellStyle name="Moneda 5 5 3 6 2 3" xfId="9529" xr:uid="{B9874A29-5155-45BA-82CF-8338730E9BD1}"/>
    <cellStyle name="Moneda 5 5 3 6 3" xfId="4561" xr:uid="{40FB1616-270A-4A29-ADCB-A2113C56AB59}"/>
    <cellStyle name="Moneda 5 5 3 6 3 2" xfId="11185" xr:uid="{F7D2AB28-21E5-4A04-B6C9-BA549E859097}"/>
    <cellStyle name="Moneda 5 5 3 6 4" xfId="7873" xr:uid="{68BFFCB2-79BA-4D95-90FB-78D5916FBD59}"/>
    <cellStyle name="Moneda 5 5 3 7" xfId="1801" xr:uid="{1C3B1F29-56FB-42C4-8E6F-D103D4BF0260}"/>
    <cellStyle name="Moneda 5 5 3 7 2" xfId="5113" xr:uid="{639C1B65-36AB-403A-A6A7-B67AC19E299D}"/>
    <cellStyle name="Moneda 5 5 3 7 2 2" xfId="11737" xr:uid="{D17E5333-FCE2-4097-AF00-7FEED0346FCA}"/>
    <cellStyle name="Moneda 5 5 3 7 3" xfId="8425" xr:uid="{5A1B7616-FD05-4E45-B55B-02D77A339746}"/>
    <cellStyle name="Moneda 5 5 3 8" xfId="3457" xr:uid="{83E45ADE-42C0-4DD4-A05A-A458F3ABBCA4}"/>
    <cellStyle name="Moneda 5 5 3 8 2" xfId="10081" xr:uid="{00CCEDE1-0D12-46AB-B3FE-CB65B4C2D47D}"/>
    <cellStyle name="Moneda 5 5 3 9" xfId="6769" xr:uid="{2427F09F-665F-4AB2-8368-29AC97F13830}"/>
    <cellStyle name="Moneda 5 5 4" xfId="180" xr:uid="{C57DDD05-11D0-40DA-AD24-EFC1292E075C}"/>
    <cellStyle name="Moneda 5 5 4 2" xfId="318" xr:uid="{B4760F77-3CFA-4BA0-9CD4-BDB0C090FDD1}"/>
    <cellStyle name="Moneda 5 5 4 2 2" xfId="594" xr:uid="{01A18B0B-B37C-4D16-B113-C897F569F098}"/>
    <cellStyle name="Moneda 5 5 4 2 2 2" xfId="1146" xr:uid="{6CBDF901-5C0D-4AF5-9286-7E8C09C1E72C}"/>
    <cellStyle name="Moneda 5 5 4 2 2 2 2" xfId="2802" xr:uid="{407E9B0F-2DA6-4535-A8C0-1C81701DE2AE}"/>
    <cellStyle name="Moneda 5 5 4 2 2 2 2 2" xfId="6114" xr:uid="{5439CCF1-A046-46B0-803A-C6711FE82ED6}"/>
    <cellStyle name="Moneda 5 5 4 2 2 2 2 2 2" xfId="12738" xr:uid="{9939C471-1870-4909-92F9-C309AD66980D}"/>
    <cellStyle name="Moneda 5 5 4 2 2 2 2 3" xfId="9426" xr:uid="{3DED29F4-2F15-4731-8CB4-106A68B93CF5}"/>
    <cellStyle name="Moneda 5 5 4 2 2 2 3" xfId="4458" xr:uid="{02544819-695A-48CF-9219-CDF27E5F3F82}"/>
    <cellStyle name="Moneda 5 5 4 2 2 2 3 2" xfId="11082" xr:uid="{96DA9409-D592-4761-9698-6D32054188AF}"/>
    <cellStyle name="Moneda 5 5 4 2 2 2 4" xfId="7770" xr:uid="{39DC6C64-A11D-43DA-8CD8-62D037F12F36}"/>
    <cellStyle name="Moneda 5 5 4 2 2 3" xfId="1698" xr:uid="{A1F9D282-1CF4-4732-A68E-D0D0B56A3BCF}"/>
    <cellStyle name="Moneda 5 5 4 2 2 3 2" xfId="3354" xr:uid="{414C5D6A-DFE9-49B2-97D5-D1958D9559E0}"/>
    <cellStyle name="Moneda 5 5 4 2 2 3 2 2" xfId="6666" xr:uid="{D47A2504-7D00-46EB-9D44-3C86C51E87D0}"/>
    <cellStyle name="Moneda 5 5 4 2 2 3 2 2 2" xfId="13290" xr:uid="{1310F161-02F5-4732-9E7C-268D588B54AC}"/>
    <cellStyle name="Moneda 5 5 4 2 2 3 2 3" xfId="9978" xr:uid="{99154A61-C5D1-47BD-8A23-2A304BD37D50}"/>
    <cellStyle name="Moneda 5 5 4 2 2 3 3" xfId="5010" xr:uid="{71E4339F-59BC-45F5-AE8F-BB8F95F0B18D}"/>
    <cellStyle name="Moneda 5 5 4 2 2 3 3 2" xfId="11634" xr:uid="{F28665A9-D991-48F8-9ED5-040B575BE4B1}"/>
    <cellStyle name="Moneda 5 5 4 2 2 3 4" xfId="8322" xr:uid="{DC3C90D3-2E9F-41A1-BC43-DFBF177D9990}"/>
    <cellStyle name="Moneda 5 5 4 2 2 4" xfId="2250" xr:uid="{953EA65F-79F9-414C-B004-233DFBDE11E7}"/>
    <cellStyle name="Moneda 5 5 4 2 2 4 2" xfId="5562" xr:uid="{C203F13F-B281-4309-8696-A1CD060D0454}"/>
    <cellStyle name="Moneda 5 5 4 2 2 4 2 2" xfId="12186" xr:uid="{EC681586-648C-4B86-A18D-96DEFA3A4D1E}"/>
    <cellStyle name="Moneda 5 5 4 2 2 4 3" xfId="8874" xr:uid="{8CBDEFD7-56EB-473A-B49D-D31FD878511F}"/>
    <cellStyle name="Moneda 5 5 4 2 2 5" xfId="3906" xr:uid="{1FA4A951-7FA4-445C-ACE1-79B7F186A1C7}"/>
    <cellStyle name="Moneda 5 5 4 2 2 5 2" xfId="10530" xr:uid="{2C6A072F-8B6A-4B1A-942C-AD1B8D445108}"/>
    <cellStyle name="Moneda 5 5 4 2 2 6" xfId="7218" xr:uid="{628C7599-AD5B-48F2-9439-74D841B6307F}"/>
    <cellStyle name="Moneda 5 5 4 2 3" xfId="870" xr:uid="{35F39F41-148D-4DCB-85DF-0244BB7447D2}"/>
    <cellStyle name="Moneda 5 5 4 2 3 2" xfId="2526" xr:uid="{EEE95B8C-2102-43D6-8951-A3B40DD488CC}"/>
    <cellStyle name="Moneda 5 5 4 2 3 2 2" xfId="5838" xr:uid="{472E71C8-0AD5-4A5A-84E7-AB8600955BF6}"/>
    <cellStyle name="Moneda 5 5 4 2 3 2 2 2" xfId="12462" xr:uid="{2D664312-BE5E-4B01-B590-6E5E7C20E33B}"/>
    <cellStyle name="Moneda 5 5 4 2 3 2 3" xfId="9150" xr:uid="{890A9B48-B771-4450-9C06-8F9FDF782ECD}"/>
    <cellStyle name="Moneda 5 5 4 2 3 3" xfId="4182" xr:uid="{AC0548E3-E510-4612-9C42-BD2332A09128}"/>
    <cellStyle name="Moneda 5 5 4 2 3 3 2" xfId="10806" xr:uid="{4026A14A-B466-4C9F-91D4-20CBD1822992}"/>
    <cellStyle name="Moneda 5 5 4 2 3 4" xfId="7494" xr:uid="{7A0F827B-154E-432B-9364-AAF1674EE4D3}"/>
    <cellStyle name="Moneda 5 5 4 2 4" xfId="1422" xr:uid="{006C5EFC-F320-4655-92CB-182094EECD0E}"/>
    <cellStyle name="Moneda 5 5 4 2 4 2" xfId="3078" xr:uid="{64D492FF-B451-4A29-B44A-55EC3AD11AB2}"/>
    <cellStyle name="Moneda 5 5 4 2 4 2 2" xfId="6390" xr:uid="{B2788F54-5D43-4105-B669-FC0A31D429B1}"/>
    <cellStyle name="Moneda 5 5 4 2 4 2 2 2" xfId="13014" xr:uid="{D063F97F-AC42-415D-AF7A-BB987BA13F86}"/>
    <cellStyle name="Moneda 5 5 4 2 4 2 3" xfId="9702" xr:uid="{41DCBAC2-0523-483E-AF4D-06643D9B674D}"/>
    <cellStyle name="Moneda 5 5 4 2 4 3" xfId="4734" xr:uid="{268B593A-2A3B-4819-8CFB-09AC25F78C7B}"/>
    <cellStyle name="Moneda 5 5 4 2 4 3 2" xfId="11358" xr:uid="{BC4F43CC-109A-44A6-B539-DDA7E03B892C}"/>
    <cellStyle name="Moneda 5 5 4 2 4 4" xfId="8046" xr:uid="{FD03BEFF-5C15-4236-953F-9C1CFCCBE70A}"/>
    <cellStyle name="Moneda 5 5 4 2 5" xfId="1974" xr:uid="{FA61E147-A23F-4C7F-BDC9-007376816032}"/>
    <cellStyle name="Moneda 5 5 4 2 5 2" xfId="5286" xr:uid="{64A8EAFB-62AA-4B07-A033-A55DC55B065E}"/>
    <cellStyle name="Moneda 5 5 4 2 5 2 2" xfId="11910" xr:uid="{D249F481-44B0-4B26-A2C8-318C688E5E26}"/>
    <cellStyle name="Moneda 5 5 4 2 5 3" xfId="8598" xr:uid="{B657D63D-6CB4-4908-9425-3165B475D836}"/>
    <cellStyle name="Moneda 5 5 4 2 6" xfId="3630" xr:uid="{E847650F-2CCE-4F89-89ED-1E6C47B05138}"/>
    <cellStyle name="Moneda 5 5 4 2 6 2" xfId="10254" xr:uid="{CF5F2444-8069-4CA6-BE24-D45DCEC64EA0}"/>
    <cellStyle name="Moneda 5 5 4 2 7" xfId="6942" xr:uid="{24F5C6F3-DBEE-4F9D-8740-85AC89548047}"/>
    <cellStyle name="Moneda 5 5 4 3" xfId="456" xr:uid="{29F3EC1F-3021-4E32-A5FD-F5DB25036B75}"/>
    <cellStyle name="Moneda 5 5 4 3 2" xfId="1008" xr:uid="{D9534438-AA3D-4B4F-BD3D-033BDB9122BE}"/>
    <cellStyle name="Moneda 5 5 4 3 2 2" xfId="2664" xr:uid="{94B688BA-707F-4DE1-829C-5C1197277A19}"/>
    <cellStyle name="Moneda 5 5 4 3 2 2 2" xfId="5976" xr:uid="{1B0D783F-3EE6-4286-B235-28C8773FEB09}"/>
    <cellStyle name="Moneda 5 5 4 3 2 2 2 2" xfId="12600" xr:uid="{A94FD751-7494-4F51-9FE0-D9619A8E3C70}"/>
    <cellStyle name="Moneda 5 5 4 3 2 2 3" xfId="9288" xr:uid="{3BC4FE34-7C3D-4055-8EE9-821542518931}"/>
    <cellStyle name="Moneda 5 5 4 3 2 3" xfId="4320" xr:uid="{7A38E426-48AE-4431-9EA0-1C958FDE5D07}"/>
    <cellStyle name="Moneda 5 5 4 3 2 3 2" xfId="10944" xr:uid="{E4E65FED-69A3-49A5-97E2-D0652B406CDB}"/>
    <cellStyle name="Moneda 5 5 4 3 2 4" xfId="7632" xr:uid="{14040F8E-F93A-4C6A-AA87-8BAB7E337233}"/>
    <cellStyle name="Moneda 5 5 4 3 3" xfId="1560" xr:uid="{32419C49-3D84-4330-8586-2FB0C7CDD827}"/>
    <cellStyle name="Moneda 5 5 4 3 3 2" xfId="3216" xr:uid="{F54111DB-745C-4661-9CDC-55E7A15285A5}"/>
    <cellStyle name="Moneda 5 5 4 3 3 2 2" xfId="6528" xr:uid="{3B62107B-3B5C-4D76-AC25-F933B3879EFB}"/>
    <cellStyle name="Moneda 5 5 4 3 3 2 2 2" xfId="13152" xr:uid="{5D6268D1-E096-4426-9D97-E031D018AE45}"/>
    <cellStyle name="Moneda 5 5 4 3 3 2 3" xfId="9840" xr:uid="{3B04BDA4-C46C-406C-986A-CADEF979343B}"/>
    <cellStyle name="Moneda 5 5 4 3 3 3" xfId="4872" xr:uid="{63A365F4-93B7-414C-AE2E-0CCF1899F39F}"/>
    <cellStyle name="Moneda 5 5 4 3 3 3 2" xfId="11496" xr:uid="{108D263C-E298-4F3B-9282-46BF2FEFDFC1}"/>
    <cellStyle name="Moneda 5 5 4 3 3 4" xfId="8184" xr:uid="{0B13B339-E579-4DC7-B4D3-1321DDD75CA1}"/>
    <cellStyle name="Moneda 5 5 4 3 4" xfId="2112" xr:uid="{29CA8577-70FD-4225-8F66-B8F316E350E5}"/>
    <cellStyle name="Moneda 5 5 4 3 4 2" xfId="5424" xr:uid="{10C89B1A-38E7-43D0-AB6C-DF33B1145F4F}"/>
    <cellStyle name="Moneda 5 5 4 3 4 2 2" xfId="12048" xr:uid="{2D2D0758-DBCA-4DF2-9A1A-F1C385067321}"/>
    <cellStyle name="Moneda 5 5 4 3 4 3" xfId="8736" xr:uid="{A3F5A659-A4A2-45CC-B903-E619BE69A4B3}"/>
    <cellStyle name="Moneda 5 5 4 3 5" xfId="3768" xr:uid="{714355F1-94CD-4EB5-9041-04E1D0789E36}"/>
    <cellStyle name="Moneda 5 5 4 3 5 2" xfId="10392" xr:uid="{15B92762-0320-4AA5-94AF-202B6B3D6BA9}"/>
    <cellStyle name="Moneda 5 5 4 3 6" xfId="7080" xr:uid="{1FCC024A-6D8F-4384-B863-B07292D1ECB4}"/>
    <cellStyle name="Moneda 5 5 4 4" xfId="732" xr:uid="{5EC71387-7EC0-4444-990F-F0C117340444}"/>
    <cellStyle name="Moneda 5 5 4 4 2" xfId="2388" xr:uid="{A5D38214-A3A0-4C9E-AABB-D69377A965D9}"/>
    <cellStyle name="Moneda 5 5 4 4 2 2" xfId="5700" xr:uid="{549055C2-5F03-4BBE-AC3B-2334204694C5}"/>
    <cellStyle name="Moneda 5 5 4 4 2 2 2" xfId="12324" xr:uid="{6BA4FA3A-990A-452C-9799-82FD602A230A}"/>
    <cellStyle name="Moneda 5 5 4 4 2 3" xfId="9012" xr:uid="{E8FB9A19-DCA0-49C3-B123-4E26AC4694C0}"/>
    <cellStyle name="Moneda 5 5 4 4 3" xfId="4044" xr:uid="{CA0D5A21-F6E2-4CD7-A991-E0303C3F5AFF}"/>
    <cellStyle name="Moneda 5 5 4 4 3 2" xfId="10668" xr:uid="{E4DEC0C1-DAC9-4F29-882F-827E3559779E}"/>
    <cellStyle name="Moneda 5 5 4 4 4" xfId="7356" xr:uid="{14AD1F40-06EF-432D-937F-DEFFF8358621}"/>
    <cellStyle name="Moneda 5 5 4 5" xfId="1284" xr:uid="{216129AE-2291-4D5A-B8AD-EB49C91D2EEB}"/>
    <cellStyle name="Moneda 5 5 4 5 2" xfId="2940" xr:uid="{2488A6CE-9A2F-4B8B-94A7-0BE227738A58}"/>
    <cellStyle name="Moneda 5 5 4 5 2 2" xfId="6252" xr:uid="{95014BAF-2C7C-4202-8A17-ABE662E066E5}"/>
    <cellStyle name="Moneda 5 5 4 5 2 2 2" xfId="12876" xr:uid="{4C7EB798-CCC0-44EB-A275-27D58AE77063}"/>
    <cellStyle name="Moneda 5 5 4 5 2 3" xfId="9564" xr:uid="{D95DE0F6-0E49-4C71-95EE-9454145E9B5D}"/>
    <cellStyle name="Moneda 5 5 4 5 3" xfId="4596" xr:uid="{126E159C-3E13-4EAC-AD38-279A59BC96D8}"/>
    <cellStyle name="Moneda 5 5 4 5 3 2" xfId="11220" xr:uid="{8373E4A7-7B1B-4FBD-9D5D-D5C4F15EC8FC}"/>
    <cellStyle name="Moneda 5 5 4 5 4" xfId="7908" xr:uid="{3873F055-6621-4BC4-933C-51F39AC84B1C}"/>
    <cellStyle name="Moneda 5 5 4 6" xfId="1836" xr:uid="{AF1F6CBE-2D2A-4731-9CE6-BD783F1F1EAA}"/>
    <cellStyle name="Moneda 5 5 4 6 2" xfId="5148" xr:uid="{134BAFFB-AC65-4ABE-8873-F50E9B26CE8A}"/>
    <cellStyle name="Moneda 5 5 4 6 2 2" xfId="11772" xr:uid="{6B91097B-A44C-4A34-BAD9-F0D8DE263473}"/>
    <cellStyle name="Moneda 5 5 4 6 3" xfId="8460" xr:uid="{275BC407-A6CE-4F90-A6B6-3FE3058400C7}"/>
    <cellStyle name="Moneda 5 5 4 7" xfId="3492" xr:uid="{C49AF371-04CE-4D60-A3AF-B45709141781}"/>
    <cellStyle name="Moneda 5 5 4 7 2" xfId="10116" xr:uid="{5EF19EBD-62BC-48F3-9E30-3BE5B1856A3A}"/>
    <cellStyle name="Moneda 5 5 4 8" xfId="6804" xr:uid="{C278BD77-DC8B-4BB2-86AE-A3590F75A2F8}"/>
    <cellStyle name="Moneda 5 5 5" xfId="249" xr:uid="{15A3BB0E-0065-4881-AB98-411E2FBD2FE2}"/>
    <cellStyle name="Moneda 5 5 5 2" xfId="525" xr:uid="{F1E0B99F-E898-44C4-9B7D-6586741EB62B}"/>
    <cellStyle name="Moneda 5 5 5 2 2" xfId="1077" xr:uid="{3E8A883A-3CB5-4A2C-AB5D-D5539057DFA5}"/>
    <cellStyle name="Moneda 5 5 5 2 2 2" xfId="2733" xr:uid="{4EBE0AF8-542A-4470-B053-7BD996EBDC4A}"/>
    <cellStyle name="Moneda 5 5 5 2 2 2 2" xfId="6045" xr:uid="{EA955881-8BF5-4004-9C1E-55E0F22ACF04}"/>
    <cellStyle name="Moneda 5 5 5 2 2 2 2 2" xfId="12669" xr:uid="{6B195FA6-C3EE-4AC9-A5CF-DC89605450A7}"/>
    <cellStyle name="Moneda 5 5 5 2 2 2 3" xfId="9357" xr:uid="{C1C3AD28-4342-4937-BC75-CA0CF2D00D35}"/>
    <cellStyle name="Moneda 5 5 5 2 2 3" xfId="4389" xr:uid="{454B7F7C-C9A5-4E35-B0F3-FA5FC130820F}"/>
    <cellStyle name="Moneda 5 5 5 2 2 3 2" xfId="11013" xr:uid="{F92F729E-8C66-4DC5-B81E-AE3088C0DB8F}"/>
    <cellStyle name="Moneda 5 5 5 2 2 4" xfId="7701" xr:uid="{BA8EE53B-8AF6-478D-AC66-4A3C3E1ADA6F}"/>
    <cellStyle name="Moneda 5 5 5 2 3" xfId="1629" xr:uid="{44137A09-1D09-43A2-A126-D1176FE0BF8A}"/>
    <cellStyle name="Moneda 5 5 5 2 3 2" xfId="3285" xr:uid="{87088433-A4F8-4828-80FB-F3931E42559B}"/>
    <cellStyle name="Moneda 5 5 5 2 3 2 2" xfId="6597" xr:uid="{CAE424EA-0A54-456A-9EB7-96232D931B63}"/>
    <cellStyle name="Moneda 5 5 5 2 3 2 2 2" xfId="13221" xr:uid="{C6873A6C-71E3-4F4A-9841-389B1A48DE42}"/>
    <cellStyle name="Moneda 5 5 5 2 3 2 3" xfId="9909" xr:uid="{696B83CE-C6FD-49ED-A138-E1FDD6DB5A85}"/>
    <cellStyle name="Moneda 5 5 5 2 3 3" xfId="4941" xr:uid="{44C1A3F5-1DF8-411D-B90B-895C993EC0F0}"/>
    <cellStyle name="Moneda 5 5 5 2 3 3 2" xfId="11565" xr:uid="{54F1C2C4-C325-482E-BD4B-A99725C8ACD1}"/>
    <cellStyle name="Moneda 5 5 5 2 3 4" xfId="8253" xr:uid="{37F16E67-599D-42A5-8A2E-22D6002256EB}"/>
    <cellStyle name="Moneda 5 5 5 2 4" xfId="2181" xr:uid="{99494D78-C7D2-4D31-AA46-F775CF920BED}"/>
    <cellStyle name="Moneda 5 5 5 2 4 2" xfId="5493" xr:uid="{1B7C1FD3-438C-466E-B0AA-DA695B3B8966}"/>
    <cellStyle name="Moneda 5 5 5 2 4 2 2" xfId="12117" xr:uid="{E64E2146-7045-4177-B81D-58735C6F3033}"/>
    <cellStyle name="Moneda 5 5 5 2 4 3" xfId="8805" xr:uid="{32E7CFC6-BC34-4DF6-A956-55696ECBA5BA}"/>
    <cellStyle name="Moneda 5 5 5 2 5" xfId="3837" xr:uid="{CE10B6EB-1270-4F2D-8E17-987C94FC7A24}"/>
    <cellStyle name="Moneda 5 5 5 2 5 2" xfId="10461" xr:uid="{B6809FB1-7C94-4CAA-A98F-6435BF169C97}"/>
    <cellStyle name="Moneda 5 5 5 2 6" xfId="7149" xr:uid="{7B486A2F-B722-4132-973F-4614287CD0F9}"/>
    <cellStyle name="Moneda 5 5 5 3" xfId="801" xr:uid="{61A90CD8-16EE-4C6C-AB31-C832F4EDEF42}"/>
    <cellStyle name="Moneda 5 5 5 3 2" xfId="2457" xr:uid="{C930E9DF-F5D4-4EE2-A3EA-448AB212F6BE}"/>
    <cellStyle name="Moneda 5 5 5 3 2 2" xfId="5769" xr:uid="{71D55A79-E94D-49F1-BD64-35FA6E80C71C}"/>
    <cellStyle name="Moneda 5 5 5 3 2 2 2" xfId="12393" xr:uid="{A3973FD0-04E3-458A-A49A-B3FAFC45B0C7}"/>
    <cellStyle name="Moneda 5 5 5 3 2 3" xfId="9081" xr:uid="{8F3A03B7-4398-4282-A254-6DE61A5D127E}"/>
    <cellStyle name="Moneda 5 5 5 3 3" xfId="4113" xr:uid="{A8A8849D-E62F-4A01-B6D4-F71751809199}"/>
    <cellStyle name="Moneda 5 5 5 3 3 2" xfId="10737" xr:uid="{6B657D3D-858E-4B37-899C-5CE35555FE38}"/>
    <cellStyle name="Moneda 5 5 5 3 4" xfId="7425" xr:uid="{AA569551-3611-41DD-B4E6-CEA30C9F33D4}"/>
    <cellStyle name="Moneda 5 5 5 4" xfId="1353" xr:uid="{98604036-B99E-4BBC-94BA-930D358249D2}"/>
    <cellStyle name="Moneda 5 5 5 4 2" xfId="3009" xr:uid="{9C2FC111-48FE-4145-B07E-E79B40C2A4B6}"/>
    <cellStyle name="Moneda 5 5 5 4 2 2" xfId="6321" xr:uid="{F9DB9199-FEE5-4975-A3C3-FB0167FBB7E4}"/>
    <cellStyle name="Moneda 5 5 5 4 2 2 2" xfId="12945" xr:uid="{F09A5CAD-AA28-4D34-B940-8AB7B67BE9ED}"/>
    <cellStyle name="Moneda 5 5 5 4 2 3" xfId="9633" xr:uid="{1FAB1B1E-4414-440C-B170-AE018FD290FE}"/>
    <cellStyle name="Moneda 5 5 5 4 3" xfId="4665" xr:uid="{74F6A233-B570-4353-A05A-2E9FD2ADA723}"/>
    <cellStyle name="Moneda 5 5 5 4 3 2" xfId="11289" xr:uid="{B229C4E5-E7CE-4477-8726-A0EA7CBCCF69}"/>
    <cellStyle name="Moneda 5 5 5 4 4" xfId="7977" xr:uid="{E86B0F47-5180-4ECB-A494-8C629020828F}"/>
    <cellStyle name="Moneda 5 5 5 5" xfId="1905" xr:uid="{1443C92E-5936-4C11-A1E0-1B5D929B5F86}"/>
    <cellStyle name="Moneda 5 5 5 5 2" xfId="5217" xr:uid="{94072E20-EDAF-4394-B510-7F314E22B9FB}"/>
    <cellStyle name="Moneda 5 5 5 5 2 2" xfId="11841" xr:uid="{DB79B427-9CEC-4A3F-9735-D95DE8A03E2F}"/>
    <cellStyle name="Moneda 5 5 5 5 3" xfId="8529" xr:uid="{C199CBA4-5006-4D84-A809-7434340DFE92}"/>
    <cellStyle name="Moneda 5 5 5 6" xfId="3561" xr:uid="{A044BB4C-248F-47EC-A846-ED0D9A1A552D}"/>
    <cellStyle name="Moneda 5 5 5 6 2" xfId="10185" xr:uid="{C1734A1A-218B-431A-A17E-AA7DC40B320C}"/>
    <cellStyle name="Moneda 5 5 5 7" xfId="6873" xr:uid="{653B813E-B516-4689-A36C-9A96A14CCD92}"/>
    <cellStyle name="Moneda 5 5 6" xfId="387" xr:uid="{AF62181E-BC02-40F9-9C39-98B7856CFD2B}"/>
    <cellStyle name="Moneda 5 5 6 2" xfId="939" xr:uid="{61A4F497-CD60-4BE2-A6EA-FEC4F132301C}"/>
    <cellStyle name="Moneda 5 5 6 2 2" xfId="2595" xr:uid="{E874BE04-5764-4719-B4B9-A8701A783ACF}"/>
    <cellStyle name="Moneda 5 5 6 2 2 2" xfId="5907" xr:uid="{981F58C5-7E89-4118-95E4-11BA8E2D3AF6}"/>
    <cellStyle name="Moneda 5 5 6 2 2 2 2" xfId="12531" xr:uid="{C125F498-29BA-4F82-8E80-A6E4812C12EB}"/>
    <cellStyle name="Moneda 5 5 6 2 2 3" xfId="9219" xr:uid="{44FB6341-0D98-4B85-8286-0AF3FEFC0E1F}"/>
    <cellStyle name="Moneda 5 5 6 2 3" xfId="4251" xr:uid="{607549C2-CD5B-4F2C-AB0D-1447C220807D}"/>
    <cellStyle name="Moneda 5 5 6 2 3 2" xfId="10875" xr:uid="{37DCD1BC-6BF1-4494-9867-2AF12197D0F9}"/>
    <cellStyle name="Moneda 5 5 6 2 4" xfId="7563" xr:uid="{FC423B2D-7B43-402E-8A96-DC86A62013CA}"/>
    <cellStyle name="Moneda 5 5 6 3" xfId="1491" xr:uid="{14836CE3-6288-4391-B4EE-DFAB712F420D}"/>
    <cellStyle name="Moneda 5 5 6 3 2" xfId="3147" xr:uid="{2AE2E18A-6CC1-41E2-8BB1-530517ACFFC5}"/>
    <cellStyle name="Moneda 5 5 6 3 2 2" xfId="6459" xr:uid="{4F7022E5-9458-42DD-925C-1CFFF8151868}"/>
    <cellStyle name="Moneda 5 5 6 3 2 2 2" xfId="13083" xr:uid="{D46003DB-A4A9-40DC-A08B-70FB991B9117}"/>
    <cellStyle name="Moneda 5 5 6 3 2 3" xfId="9771" xr:uid="{5D328AD2-F480-4E2A-B4F9-1219BDFF71F2}"/>
    <cellStyle name="Moneda 5 5 6 3 3" xfId="4803" xr:uid="{CE45293F-37AD-4242-88E4-42736C86C84A}"/>
    <cellStyle name="Moneda 5 5 6 3 3 2" xfId="11427" xr:uid="{720CC36C-1C92-4BD9-981A-01C0FB878665}"/>
    <cellStyle name="Moneda 5 5 6 3 4" xfId="8115" xr:uid="{D769AD6A-9D1F-473F-B8CF-F735F081BC59}"/>
    <cellStyle name="Moneda 5 5 6 4" xfId="2043" xr:uid="{881213D5-B102-488E-9E40-8E59C07584C0}"/>
    <cellStyle name="Moneda 5 5 6 4 2" xfId="5355" xr:uid="{619A7035-85CB-4A0F-AE37-908C2573EA29}"/>
    <cellStyle name="Moneda 5 5 6 4 2 2" xfId="11979" xr:uid="{C45681F5-7FA9-41CF-A0C1-081546718CD1}"/>
    <cellStyle name="Moneda 5 5 6 4 3" xfId="8667" xr:uid="{E9D21805-093E-44AA-A924-F2B89C4F4FEF}"/>
    <cellStyle name="Moneda 5 5 6 5" xfId="3699" xr:uid="{C7AD7622-D3DC-47A4-B059-5F0C653864D7}"/>
    <cellStyle name="Moneda 5 5 6 5 2" xfId="10323" xr:uid="{C6069398-801B-4248-9DF8-293D843F8A83}"/>
    <cellStyle name="Moneda 5 5 6 6" xfId="7011" xr:uid="{1EA560C2-F849-4C98-A9F9-46EDEA9D71AC}"/>
    <cellStyle name="Moneda 5 5 7" xfId="663" xr:uid="{59AA9CA8-6ACD-401B-A1DC-00FEB66418BC}"/>
    <cellStyle name="Moneda 5 5 7 2" xfId="2319" xr:uid="{A312136E-5583-4C08-A903-134B03C68109}"/>
    <cellStyle name="Moneda 5 5 7 2 2" xfId="5631" xr:uid="{E9D96799-CA7E-4360-ABB5-70FC01FFA62F}"/>
    <cellStyle name="Moneda 5 5 7 2 2 2" xfId="12255" xr:uid="{245C398C-C871-4FF9-AB0F-97D3F72D3893}"/>
    <cellStyle name="Moneda 5 5 7 2 3" xfId="8943" xr:uid="{90E60127-5B4A-4816-B4E4-43AEFA8C2F83}"/>
    <cellStyle name="Moneda 5 5 7 3" xfId="3975" xr:uid="{A8DB09EE-8A09-472E-8149-6316A53A8E3E}"/>
    <cellStyle name="Moneda 5 5 7 3 2" xfId="10599" xr:uid="{404CB711-C248-4974-BFD9-945FEFEC7549}"/>
    <cellStyle name="Moneda 5 5 7 4" xfId="7287" xr:uid="{5276BA64-5645-49EF-8518-60EEE7F39D6C}"/>
    <cellStyle name="Moneda 5 5 8" xfId="1215" xr:uid="{60A595D2-02CB-422D-9E19-4198B9302A48}"/>
    <cellStyle name="Moneda 5 5 8 2" xfId="2871" xr:uid="{3BE69199-9E88-4F1B-96E8-9637B2E7596C}"/>
    <cellStyle name="Moneda 5 5 8 2 2" xfId="6183" xr:uid="{82B7E2A8-6519-4737-BF7B-DED5E79F3F2D}"/>
    <cellStyle name="Moneda 5 5 8 2 2 2" xfId="12807" xr:uid="{41C1F58F-9DE4-437C-9D33-D42EBC25CE63}"/>
    <cellStyle name="Moneda 5 5 8 2 3" xfId="9495" xr:uid="{E6AD95C4-D640-4CCA-82A6-5B6C0201AF76}"/>
    <cellStyle name="Moneda 5 5 8 3" xfId="4527" xr:uid="{DB5FD776-44BF-4E08-B468-A775D3A01977}"/>
    <cellStyle name="Moneda 5 5 8 3 2" xfId="11151" xr:uid="{33F67F29-8F41-4CEF-951A-C8E6B5DBC2B3}"/>
    <cellStyle name="Moneda 5 5 8 4" xfId="7839" xr:uid="{E28EC7BB-0EBD-42EE-AAA8-4E0253505F52}"/>
    <cellStyle name="Moneda 5 5 9" xfId="1767" xr:uid="{0BB515D1-F830-4778-A406-0EDDFBEC8518}"/>
    <cellStyle name="Moneda 5 5 9 2" xfId="5079" xr:uid="{0622BAAE-94ED-4675-A95E-BF7849D907EF}"/>
    <cellStyle name="Moneda 5 5 9 2 2" xfId="11703" xr:uid="{FBEF2CB4-D520-4229-8D10-A938033BC698}"/>
    <cellStyle name="Moneda 5 5 9 3" xfId="8391" xr:uid="{92B701CC-AF4B-4E0E-B953-9D7FB67418BB}"/>
    <cellStyle name="Moneda 5 6" xfId="113" xr:uid="{72EB91A5-BEF3-4ECF-9A7B-606CA09347D2}"/>
    <cellStyle name="Moneda 5 6 10" xfId="3425" xr:uid="{FDBDBCDE-7FA6-44C5-8525-B143CF63D3F8}"/>
    <cellStyle name="Moneda 5 6 10 2" xfId="10049" xr:uid="{DCDD22F6-299A-4277-B177-5FE4B1E32B81}"/>
    <cellStyle name="Moneda 5 6 11" xfId="6737" xr:uid="{BD725D12-CC27-49B2-8620-72338922AC1D}"/>
    <cellStyle name="Moneda 5 6 2" xfId="129" xr:uid="{BE7D4387-7A1A-4B22-AB47-6A1A2B86D99F}"/>
    <cellStyle name="Moneda 5 6 2 10" xfId="6753" xr:uid="{4FFC4116-4381-46DE-9D0F-3C4A00483E9D}"/>
    <cellStyle name="Moneda 5 6 2 2" xfId="163" xr:uid="{5FAF382B-FA21-42CA-B113-A994689BF2DF}"/>
    <cellStyle name="Moneda 5 6 2 2 2" xfId="232" xr:uid="{22920AC9-A8D9-464C-99F6-D3CC6D9FFC92}"/>
    <cellStyle name="Moneda 5 6 2 2 2 2" xfId="370" xr:uid="{DBDEB0E5-F85E-4967-A86A-0D6E9FFBA55C}"/>
    <cellStyle name="Moneda 5 6 2 2 2 2 2" xfId="646" xr:uid="{56095234-9DC6-445A-97B4-05DF9F3BD9B2}"/>
    <cellStyle name="Moneda 5 6 2 2 2 2 2 2" xfId="1198" xr:uid="{A4BAA19E-F1D2-418B-9E7A-396F603A5647}"/>
    <cellStyle name="Moneda 5 6 2 2 2 2 2 2 2" xfId="2854" xr:uid="{E9CCCF11-1328-4D2D-AF1F-769FF69631F7}"/>
    <cellStyle name="Moneda 5 6 2 2 2 2 2 2 2 2" xfId="6166" xr:uid="{1FFEC6FA-ADC3-4101-9AA2-B0E41CD93B30}"/>
    <cellStyle name="Moneda 5 6 2 2 2 2 2 2 2 2 2" xfId="12790" xr:uid="{DD6605FD-4C7E-41F4-AC9B-0166A5625760}"/>
    <cellStyle name="Moneda 5 6 2 2 2 2 2 2 2 3" xfId="9478" xr:uid="{DF3E80EE-155A-48FD-977E-E3612516EDA9}"/>
    <cellStyle name="Moneda 5 6 2 2 2 2 2 2 3" xfId="4510" xr:uid="{669DA44A-26CD-491D-98BA-761A248EF954}"/>
    <cellStyle name="Moneda 5 6 2 2 2 2 2 2 3 2" xfId="11134" xr:uid="{29C6176D-AF40-44FF-AD2B-7B134A5E211A}"/>
    <cellStyle name="Moneda 5 6 2 2 2 2 2 2 4" xfId="7822" xr:uid="{C62AEAEA-26BA-4A9A-8851-BE55B6A05BBD}"/>
    <cellStyle name="Moneda 5 6 2 2 2 2 2 3" xfId="1750" xr:uid="{1CBE565B-51A1-453A-902D-1DAB798FF4BC}"/>
    <cellStyle name="Moneda 5 6 2 2 2 2 2 3 2" xfId="3406" xr:uid="{F965DAAF-A68F-47D5-8728-9A21E536D41B}"/>
    <cellStyle name="Moneda 5 6 2 2 2 2 2 3 2 2" xfId="6718" xr:uid="{0E55F0B1-9756-49B6-847B-83D38846BB16}"/>
    <cellStyle name="Moneda 5 6 2 2 2 2 2 3 2 2 2" xfId="13342" xr:uid="{0A09EEF1-0F40-4BD0-AE40-07C00A53A14A}"/>
    <cellStyle name="Moneda 5 6 2 2 2 2 2 3 2 3" xfId="10030" xr:uid="{09504D39-66B4-4D46-9791-A5249CCAC627}"/>
    <cellStyle name="Moneda 5 6 2 2 2 2 2 3 3" xfId="5062" xr:uid="{F4246F7F-4966-456E-8F53-0D9500FD1F80}"/>
    <cellStyle name="Moneda 5 6 2 2 2 2 2 3 3 2" xfId="11686" xr:uid="{FAC13D68-DA64-46FF-A238-D5C5A964385F}"/>
    <cellStyle name="Moneda 5 6 2 2 2 2 2 3 4" xfId="8374" xr:uid="{5FB73906-0555-46BC-8AB3-6771C4CC9C4B}"/>
    <cellStyle name="Moneda 5 6 2 2 2 2 2 4" xfId="2302" xr:uid="{E9816D5C-1E5E-4DE8-9058-0CA96C0E4F7A}"/>
    <cellStyle name="Moneda 5 6 2 2 2 2 2 4 2" xfId="5614" xr:uid="{296778CA-0001-4446-8245-620C4618BA93}"/>
    <cellStyle name="Moneda 5 6 2 2 2 2 2 4 2 2" xfId="12238" xr:uid="{11BB0585-1A92-4C57-AA56-E2843E65F73D}"/>
    <cellStyle name="Moneda 5 6 2 2 2 2 2 4 3" xfId="8926" xr:uid="{BC4D6384-D90D-46AA-B895-0557A4185664}"/>
    <cellStyle name="Moneda 5 6 2 2 2 2 2 5" xfId="3958" xr:uid="{3DA45AB8-8DA8-4523-91A7-21D63F1D7D0E}"/>
    <cellStyle name="Moneda 5 6 2 2 2 2 2 5 2" xfId="10582" xr:uid="{B20DBAA2-3BBC-48B2-8D1D-6AD77060A74F}"/>
    <cellStyle name="Moneda 5 6 2 2 2 2 2 6" xfId="7270" xr:uid="{4C193E75-FC11-4995-B67F-A53ADF0AF909}"/>
    <cellStyle name="Moneda 5 6 2 2 2 2 3" xfId="922" xr:uid="{553A7BA7-43B0-4DDE-B961-D778467EA695}"/>
    <cellStyle name="Moneda 5 6 2 2 2 2 3 2" xfId="2578" xr:uid="{366BABF8-DFF6-4531-A584-0FD6ED5117A9}"/>
    <cellStyle name="Moneda 5 6 2 2 2 2 3 2 2" xfId="5890" xr:uid="{8FC7CE5D-31D2-4E70-A548-40CC46C35561}"/>
    <cellStyle name="Moneda 5 6 2 2 2 2 3 2 2 2" xfId="12514" xr:uid="{56DDCCA2-3197-469C-91B9-0BABA5EE1D53}"/>
    <cellStyle name="Moneda 5 6 2 2 2 2 3 2 3" xfId="9202" xr:uid="{415191FA-D8D6-4FF8-9D9E-64BD0B1D6852}"/>
    <cellStyle name="Moneda 5 6 2 2 2 2 3 3" xfId="4234" xr:uid="{F9222697-5FD2-4764-8449-2095CEE65841}"/>
    <cellStyle name="Moneda 5 6 2 2 2 2 3 3 2" xfId="10858" xr:uid="{DCECB740-447C-4CA7-9A81-D7B4AD987DC6}"/>
    <cellStyle name="Moneda 5 6 2 2 2 2 3 4" xfId="7546" xr:uid="{14C27214-2DE8-473A-9835-EE89CF562666}"/>
    <cellStyle name="Moneda 5 6 2 2 2 2 4" xfId="1474" xr:uid="{63E13D26-E05F-4ED6-B835-393024CDB6F8}"/>
    <cellStyle name="Moneda 5 6 2 2 2 2 4 2" xfId="3130" xr:uid="{858A04CC-B4DC-4DBC-B150-E2A4622616E2}"/>
    <cellStyle name="Moneda 5 6 2 2 2 2 4 2 2" xfId="6442" xr:uid="{21651558-E5C6-4B10-B9E9-3280F0E67CD3}"/>
    <cellStyle name="Moneda 5 6 2 2 2 2 4 2 2 2" xfId="13066" xr:uid="{0FD2B388-CF98-46E0-89A3-CDA4E2CB9E7D}"/>
    <cellStyle name="Moneda 5 6 2 2 2 2 4 2 3" xfId="9754" xr:uid="{855DA5F6-6C05-464B-94EF-F2590016011D}"/>
    <cellStyle name="Moneda 5 6 2 2 2 2 4 3" xfId="4786" xr:uid="{770B5F54-4440-49C9-BD5B-74B249A32AC6}"/>
    <cellStyle name="Moneda 5 6 2 2 2 2 4 3 2" xfId="11410" xr:uid="{61C6C26D-687B-43E6-9DA8-4D063901CA02}"/>
    <cellStyle name="Moneda 5 6 2 2 2 2 4 4" xfId="8098" xr:uid="{88BE7F25-4D6E-40D1-937D-76146F7B17D9}"/>
    <cellStyle name="Moneda 5 6 2 2 2 2 5" xfId="2026" xr:uid="{AC507CFF-297E-49A0-881D-D5C559488C7B}"/>
    <cellStyle name="Moneda 5 6 2 2 2 2 5 2" xfId="5338" xr:uid="{95F8CC55-F981-486A-B34D-2C2EEE810BF4}"/>
    <cellStyle name="Moneda 5 6 2 2 2 2 5 2 2" xfId="11962" xr:uid="{EA4D34FA-55F9-4F34-AC1B-54C96489C9CC}"/>
    <cellStyle name="Moneda 5 6 2 2 2 2 5 3" xfId="8650" xr:uid="{36232DAC-284F-486A-B26E-7E0F68E50404}"/>
    <cellStyle name="Moneda 5 6 2 2 2 2 6" xfId="3682" xr:uid="{183AFED6-5036-467C-A863-C9B14559D949}"/>
    <cellStyle name="Moneda 5 6 2 2 2 2 6 2" xfId="10306" xr:uid="{F8EBC43C-94FE-4E77-B558-57785BD6B72E}"/>
    <cellStyle name="Moneda 5 6 2 2 2 2 7" xfId="6994" xr:uid="{7C68F53C-E125-454B-B7D3-818D97A50153}"/>
    <cellStyle name="Moneda 5 6 2 2 2 3" xfId="508" xr:uid="{EA67777F-66F2-4721-9BE5-19861829AA03}"/>
    <cellStyle name="Moneda 5 6 2 2 2 3 2" xfId="1060" xr:uid="{B86B6824-829E-4D01-8C27-2AC1075E9B1A}"/>
    <cellStyle name="Moneda 5 6 2 2 2 3 2 2" xfId="2716" xr:uid="{954F6F98-BB9D-4441-823D-EBE6B812C476}"/>
    <cellStyle name="Moneda 5 6 2 2 2 3 2 2 2" xfId="6028" xr:uid="{AEBEF784-99B7-4B2F-90C9-08838B4AEEC2}"/>
    <cellStyle name="Moneda 5 6 2 2 2 3 2 2 2 2" xfId="12652" xr:uid="{1620F127-224E-4DDC-91B4-8C5125553F86}"/>
    <cellStyle name="Moneda 5 6 2 2 2 3 2 2 3" xfId="9340" xr:uid="{D3F6AFFA-7C65-4C9C-8ACF-205F37097753}"/>
    <cellStyle name="Moneda 5 6 2 2 2 3 2 3" xfId="4372" xr:uid="{0D0A2574-7A64-40F5-9497-BF4DC44E9CAB}"/>
    <cellStyle name="Moneda 5 6 2 2 2 3 2 3 2" xfId="10996" xr:uid="{91FFAC00-5178-4172-A176-6AB7E583CFA8}"/>
    <cellStyle name="Moneda 5 6 2 2 2 3 2 4" xfId="7684" xr:uid="{7CB71C75-C11B-4B0B-A288-BAAE1E944842}"/>
    <cellStyle name="Moneda 5 6 2 2 2 3 3" xfId="1612" xr:uid="{DC8C3901-FD7F-4EDE-BCB5-7DAB51B77E6D}"/>
    <cellStyle name="Moneda 5 6 2 2 2 3 3 2" xfId="3268" xr:uid="{7676AEE3-ABF2-4274-8129-42CAD6FE4F84}"/>
    <cellStyle name="Moneda 5 6 2 2 2 3 3 2 2" xfId="6580" xr:uid="{5F203B59-A2DF-4915-8960-B2D0701EEAE2}"/>
    <cellStyle name="Moneda 5 6 2 2 2 3 3 2 2 2" xfId="13204" xr:uid="{566855CA-E64B-445B-808F-21E2CE389E79}"/>
    <cellStyle name="Moneda 5 6 2 2 2 3 3 2 3" xfId="9892" xr:uid="{78B384D9-0606-42C5-BF91-6BAC57FA0838}"/>
    <cellStyle name="Moneda 5 6 2 2 2 3 3 3" xfId="4924" xr:uid="{19067225-F815-4ADF-B7B2-71AEB7F06947}"/>
    <cellStyle name="Moneda 5 6 2 2 2 3 3 3 2" xfId="11548" xr:uid="{10C25BEE-8658-4EA3-B6C5-F7DF1E11174C}"/>
    <cellStyle name="Moneda 5 6 2 2 2 3 3 4" xfId="8236" xr:uid="{9B8F40E1-42CD-4725-A41A-28EED5688A08}"/>
    <cellStyle name="Moneda 5 6 2 2 2 3 4" xfId="2164" xr:uid="{FD98A5C2-78DF-4449-93FE-0BC178DE1AB1}"/>
    <cellStyle name="Moneda 5 6 2 2 2 3 4 2" xfId="5476" xr:uid="{ACAA46DD-084B-4D43-8C94-D3ECD302A4D3}"/>
    <cellStyle name="Moneda 5 6 2 2 2 3 4 2 2" xfId="12100" xr:uid="{E8BDAF9A-D945-4BE6-A299-7676047CFB05}"/>
    <cellStyle name="Moneda 5 6 2 2 2 3 4 3" xfId="8788" xr:uid="{FEEF7368-1E5C-489C-8B08-77810628F6FC}"/>
    <cellStyle name="Moneda 5 6 2 2 2 3 5" xfId="3820" xr:uid="{3666D55F-4293-4F8F-96A9-ED676F0843A1}"/>
    <cellStyle name="Moneda 5 6 2 2 2 3 5 2" xfId="10444" xr:uid="{C423FBC8-C148-48FF-A892-97175979593C}"/>
    <cellStyle name="Moneda 5 6 2 2 2 3 6" xfId="7132" xr:uid="{C1B07AEA-8F99-4255-9F9C-DBBE098AEEC4}"/>
    <cellStyle name="Moneda 5 6 2 2 2 4" xfId="784" xr:uid="{50F1B6FA-D9B1-443B-85E0-29BCC04EA3E2}"/>
    <cellStyle name="Moneda 5 6 2 2 2 4 2" xfId="2440" xr:uid="{1CBB563D-9CB6-4195-9B53-E3C22269D197}"/>
    <cellStyle name="Moneda 5 6 2 2 2 4 2 2" xfId="5752" xr:uid="{1AAED3C0-E44E-4B34-8961-07F2C36944A4}"/>
    <cellStyle name="Moneda 5 6 2 2 2 4 2 2 2" xfId="12376" xr:uid="{B27112CF-82FF-4B34-913B-D1C4EB4F26F7}"/>
    <cellStyle name="Moneda 5 6 2 2 2 4 2 3" xfId="9064" xr:uid="{FFF466DD-2CF5-4044-A028-DCD8540FC84A}"/>
    <cellStyle name="Moneda 5 6 2 2 2 4 3" xfId="4096" xr:uid="{74D54F7F-1DDD-49EC-A840-2BFEA22302B3}"/>
    <cellStyle name="Moneda 5 6 2 2 2 4 3 2" xfId="10720" xr:uid="{E63D2B1B-ED32-40EF-B14B-375E2FA5482B}"/>
    <cellStyle name="Moneda 5 6 2 2 2 4 4" xfId="7408" xr:uid="{20EE1915-3720-485D-B397-FF2E132C06B9}"/>
    <cellStyle name="Moneda 5 6 2 2 2 5" xfId="1336" xr:uid="{8BC88151-1D6A-4DE2-9A23-050650F1BE07}"/>
    <cellStyle name="Moneda 5 6 2 2 2 5 2" xfId="2992" xr:uid="{34B61223-84B3-45C5-9350-70A13F48DC6C}"/>
    <cellStyle name="Moneda 5 6 2 2 2 5 2 2" xfId="6304" xr:uid="{034A659F-4F5F-4AF1-802B-F90C3B93352D}"/>
    <cellStyle name="Moneda 5 6 2 2 2 5 2 2 2" xfId="12928" xr:uid="{8F0F9C13-7B01-4236-B877-5FCF4BA111B2}"/>
    <cellStyle name="Moneda 5 6 2 2 2 5 2 3" xfId="9616" xr:uid="{372904E9-7772-462B-8DE8-FFC38DC1076D}"/>
    <cellStyle name="Moneda 5 6 2 2 2 5 3" xfId="4648" xr:uid="{705B36D0-34C2-4B48-8CB4-1184A8A212EE}"/>
    <cellStyle name="Moneda 5 6 2 2 2 5 3 2" xfId="11272" xr:uid="{67217B4C-CB4A-4BF3-89AB-1FE45DE722AB}"/>
    <cellStyle name="Moneda 5 6 2 2 2 5 4" xfId="7960" xr:uid="{21309C01-8150-4CFD-B8BC-F1EA65285DAE}"/>
    <cellStyle name="Moneda 5 6 2 2 2 6" xfId="1888" xr:uid="{5A49D21B-950B-4207-94CF-B568E53020C4}"/>
    <cellStyle name="Moneda 5 6 2 2 2 6 2" xfId="5200" xr:uid="{3CAB81FE-9347-43EA-93BD-C76147B4CB35}"/>
    <cellStyle name="Moneda 5 6 2 2 2 6 2 2" xfId="11824" xr:uid="{317D07AA-88EB-4E1D-B90D-8D1887EF48DA}"/>
    <cellStyle name="Moneda 5 6 2 2 2 6 3" xfId="8512" xr:uid="{07D2C947-AFB9-46D9-8AC7-C947405EA65C}"/>
    <cellStyle name="Moneda 5 6 2 2 2 7" xfId="3544" xr:uid="{5960B2F2-1A6F-4EFD-AA08-A2A0C1B85B8C}"/>
    <cellStyle name="Moneda 5 6 2 2 2 7 2" xfId="10168" xr:uid="{7571A490-D00C-4528-BD34-590205EC2F72}"/>
    <cellStyle name="Moneda 5 6 2 2 2 8" xfId="6856" xr:uid="{179006D6-9632-491E-9006-A775D53C7C3E}"/>
    <cellStyle name="Moneda 5 6 2 2 3" xfId="301" xr:uid="{FFC55244-104C-41B7-82D8-3349584AB5BE}"/>
    <cellStyle name="Moneda 5 6 2 2 3 2" xfId="577" xr:uid="{2BE96CD6-6D4F-43FC-A1E2-75792B001B1F}"/>
    <cellStyle name="Moneda 5 6 2 2 3 2 2" xfId="1129" xr:uid="{08615CFA-2BF3-43DD-8E1C-B6414334D0BB}"/>
    <cellStyle name="Moneda 5 6 2 2 3 2 2 2" xfId="2785" xr:uid="{2727B320-072F-418B-864F-E065C3CFAB06}"/>
    <cellStyle name="Moneda 5 6 2 2 3 2 2 2 2" xfId="6097" xr:uid="{B6E30317-9B43-46E7-9F43-823163B92DFC}"/>
    <cellStyle name="Moneda 5 6 2 2 3 2 2 2 2 2" xfId="12721" xr:uid="{3B6BF6C7-E8A4-4850-A24E-6021B2A2A308}"/>
    <cellStyle name="Moneda 5 6 2 2 3 2 2 2 3" xfId="9409" xr:uid="{76E12858-D115-4527-BEF5-37A535DEECAF}"/>
    <cellStyle name="Moneda 5 6 2 2 3 2 2 3" xfId="4441" xr:uid="{651BFA34-BB5A-4045-9632-949121FB6F6D}"/>
    <cellStyle name="Moneda 5 6 2 2 3 2 2 3 2" xfId="11065" xr:uid="{78F242A8-7FF4-41D8-ADB5-2AB0A0ECC642}"/>
    <cellStyle name="Moneda 5 6 2 2 3 2 2 4" xfId="7753" xr:uid="{F1593910-6CAA-444F-8F81-C0BAC666D3CA}"/>
    <cellStyle name="Moneda 5 6 2 2 3 2 3" xfId="1681" xr:uid="{99AC1694-FF46-45D1-A0B7-4F70296D9C40}"/>
    <cellStyle name="Moneda 5 6 2 2 3 2 3 2" xfId="3337" xr:uid="{FC5FD33F-3674-4182-94B4-410B782C1069}"/>
    <cellStyle name="Moneda 5 6 2 2 3 2 3 2 2" xfId="6649" xr:uid="{9779C5CC-A253-4A05-9E0D-45CF6AFD2F26}"/>
    <cellStyle name="Moneda 5 6 2 2 3 2 3 2 2 2" xfId="13273" xr:uid="{6ECAA618-8742-4C8E-BF92-610452742AD3}"/>
    <cellStyle name="Moneda 5 6 2 2 3 2 3 2 3" xfId="9961" xr:uid="{FEDB0CF1-E03D-4DB4-A2F9-A641C9B9B7A8}"/>
    <cellStyle name="Moneda 5 6 2 2 3 2 3 3" xfId="4993" xr:uid="{18957C1C-CDC7-4DC2-BADC-7BB633CB2819}"/>
    <cellStyle name="Moneda 5 6 2 2 3 2 3 3 2" xfId="11617" xr:uid="{349BEAAA-F062-45B7-813A-C0981B416091}"/>
    <cellStyle name="Moneda 5 6 2 2 3 2 3 4" xfId="8305" xr:uid="{79A0D125-DECB-45DF-9B6A-36C31591675A}"/>
    <cellStyle name="Moneda 5 6 2 2 3 2 4" xfId="2233" xr:uid="{A9A2270A-FCE6-4E0E-A61B-84D9835219BB}"/>
    <cellStyle name="Moneda 5 6 2 2 3 2 4 2" xfId="5545" xr:uid="{6AF6C437-3A5E-44EC-A443-81D3A5374CEA}"/>
    <cellStyle name="Moneda 5 6 2 2 3 2 4 2 2" xfId="12169" xr:uid="{9AAFC208-CB97-4D2B-B9AF-2985B6F08667}"/>
    <cellStyle name="Moneda 5 6 2 2 3 2 4 3" xfId="8857" xr:uid="{751ED831-A90F-41A9-986B-B3E3AFD7A977}"/>
    <cellStyle name="Moneda 5 6 2 2 3 2 5" xfId="3889" xr:uid="{D9639CCD-94F4-4E55-93BD-8D58598CCBA3}"/>
    <cellStyle name="Moneda 5 6 2 2 3 2 5 2" xfId="10513" xr:uid="{C78E5577-044D-4820-BCC4-A27E99B76A86}"/>
    <cellStyle name="Moneda 5 6 2 2 3 2 6" xfId="7201" xr:uid="{B1768232-9E1A-4C75-BB24-6D468AC3A299}"/>
    <cellStyle name="Moneda 5 6 2 2 3 3" xfId="853" xr:uid="{D4051AC7-B5BB-4670-99B3-BB27EEC399E3}"/>
    <cellStyle name="Moneda 5 6 2 2 3 3 2" xfId="2509" xr:uid="{EA8A6429-8438-4C94-B1EF-D79197589E79}"/>
    <cellStyle name="Moneda 5 6 2 2 3 3 2 2" xfId="5821" xr:uid="{50DF3D84-3916-4ADC-BF45-59576C2E9410}"/>
    <cellStyle name="Moneda 5 6 2 2 3 3 2 2 2" xfId="12445" xr:uid="{F96C8884-0260-45F0-B7A3-D7CAE0386673}"/>
    <cellStyle name="Moneda 5 6 2 2 3 3 2 3" xfId="9133" xr:uid="{940828E1-04C7-4C8E-A995-5F2AB8E614CC}"/>
    <cellStyle name="Moneda 5 6 2 2 3 3 3" xfId="4165" xr:uid="{9402CD61-6C0F-4963-AEF2-F51AF1F29BC4}"/>
    <cellStyle name="Moneda 5 6 2 2 3 3 3 2" xfId="10789" xr:uid="{5E675D7B-6053-4398-8B3E-EDC80EB39BBD}"/>
    <cellStyle name="Moneda 5 6 2 2 3 3 4" xfId="7477" xr:uid="{3A084B5E-A692-493B-9029-050446AA72EA}"/>
    <cellStyle name="Moneda 5 6 2 2 3 4" xfId="1405" xr:uid="{93B60D06-0D81-4F78-B443-85FCC595EBE8}"/>
    <cellStyle name="Moneda 5 6 2 2 3 4 2" xfId="3061" xr:uid="{0CD94ACA-5EBD-41B1-8760-FBE026E4083E}"/>
    <cellStyle name="Moneda 5 6 2 2 3 4 2 2" xfId="6373" xr:uid="{A80EC6AA-A66D-4692-ABAC-9A549989ECA9}"/>
    <cellStyle name="Moneda 5 6 2 2 3 4 2 2 2" xfId="12997" xr:uid="{717515C6-0BE4-4A23-A942-D34D3301B7B4}"/>
    <cellStyle name="Moneda 5 6 2 2 3 4 2 3" xfId="9685" xr:uid="{F6DC5C12-F9C2-4E41-9174-B1C083AE4F4A}"/>
    <cellStyle name="Moneda 5 6 2 2 3 4 3" xfId="4717" xr:uid="{0021D08F-BF0C-49BF-9933-4FE9BE44E226}"/>
    <cellStyle name="Moneda 5 6 2 2 3 4 3 2" xfId="11341" xr:uid="{E40DFB70-8066-4C7B-A47F-D3D88AA43F00}"/>
    <cellStyle name="Moneda 5 6 2 2 3 4 4" xfId="8029" xr:uid="{3A392FAE-C5C3-4B2A-BB6C-72C285F183F9}"/>
    <cellStyle name="Moneda 5 6 2 2 3 5" xfId="1957" xr:uid="{14B46629-36C2-4DCE-B721-F2ECDF5CB883}"/>
    <cellStyle name="Moneda 5 6 2 2 3 5 2" xfId="5269" xr:uid="{D677659F-6C0B-4BF1-ACF1-1A39C6DA3B3B}"/>
    <cellStyle name="Moneda 5 6 2 2 3 5 2 2" xfId="11893" xr:uid="{3C2D9ACA-15AB-4A6F-8C13-B77A90D8B7A5}"/>
    <cellStyle name="Moneda 5 6 2 2 3 5 3" xfId="8581" xr:uid="{1F30A38D-CD0D-430C-996E-4E73D8E5D87A}"/>
    <cellStyle name="Moneda 5 6 2 2 3 6" xfId="3613" xr:uid="{DA2E94E9-A967-45D3-962A-DAFB2F2768B7}"/>
    <cellStyle name="Moneda 5 6 2 2 3 6 2" xfId="10237" xr:uid="{81BD2497-E9A8-42A3-B42E-F96D2A13C5C1}"/>
    <cellStyle name="Moneda 5 6 2 2 3 7" xfId="6925" xr:uid="{E52215A1-6652-4A90-89B3-BA01A9322775}"/>
    <cellStyle name="Moneda 5 6 2 2 4" xfId="439" xr:uid="{D2B34ED5-E59A-4392-9FC0-DE7E7C64AA38}"/>
    <cellStyle name="Moneda 5 6 2 2 4 2" xfId="991" xr:uid="{36A9676E-200A-4897-95C8-9AA3A1AF4C1B}"/>
    <cellStyle name="Moneda 5 6 2 2 4 2 2" xfId="2647" xr:uid="{930B1927-DE07-442B-88BD-91FF8E13760C}"/>
    <cellStyle name="Moneda 5 6 2 2 4 2 2 2" xfId="5959" xr:uid="{AD8A1A0A-9947-4C46-B651-6AA0020D31F5}"/>
    <cellStyle name="Moneda 5 6 2 2 4 2 2 2 2" xfId="12583" xr:uid="{B3F28C36-9A9F-4604-B571-17CD1F3E24B6}"/>
    <cellStyle name="Moneda 5 6 2 2 4 2 2 3" xfId="9271" xr:uid="{B6A05791-373A-42BF-A7DD-643A3425098A}"/>
    <cellStyle name="Moneda 5 6 2 2 4 2 3" xfId="4303" xr:uid="{9FCCEB6C-B503-46A7-8E7F-8B4516D7F5B6}"/>
    <cellStyle name="Moneda 5 6 2 2 4 2 3 2" xfId="10927" xr:uid="{03994A88-0E16-4D41-A738-35CAFBF45C4C}"/>
    <cellStyle name="Moneda 5 6 2 2 4 2 4" xfId="7615" xr:uid="{51F0DA68-44F2-43C1-AA13-FE8E02CCEBE1}"/>
    <cellStyle name="Moneda 5 6 2 2 4 3" xfId="1543" xr:uid="{6E46B00D-34BE-4BE0-91DC-933E2C6FA023}"/>
    <cellStyle name="Moneda 5 6 2 2 4 3 2" xfId="3199" xr:uid="{4D6B6839-5BED-48E8-AB3D-D50486B0061A}"/>
    <cellStyle name="Moneda 5 6 2 2 4 3 2 2" xfId="6511" xr:uid="{5E437D5D-852C-42BA-A694-F98093F0A2A6}"/>
    <cellStyle name="Moneda 5 6 2 2 4 3 2 2 2" xfId="13135" xr:uid="{BDEA0C46-0E1D-44B6-A33E-CBC6A19D79EC}"/>
    <cellStyle name="Moneda 5 6 2 2 4 3 2 3" xfId="9823" xr:uid="{401DF7A4-A7B3-4675-8939-DFA97F5BFE05}"/>
    <cellStyle name="Moneda 5 6 2 2 4 3 3" xfId="4855" xr:uid="{D88ECD6E-B0F7-4BF1-9C30-F2E6013FD7FF}"/>
    <cellStyle name="Moneda 5 6 2 2 4 3 3 2" xfId="11479" xr:uid="{66535262-8328-47AC-B871-BE3516914005}"/>
    <cellStyle name="Moneda 5 6 2 2 4 3 4" xfId="8167" xr:uid="{28B24F9E-1E23-4E30-B8DB-B43E4C18E07A}"/>
    <cellStyle name="Moneda 5 6 2 2 4 4" xfId="2095" xr:uid="{334A575F-D855-4F66-813D-DAA5190392B2}"/>
    <cellStyle name="Moneda 5 6 2 2 4 4 2" xfId="5407" xr:uid="{793F68CA-6991-4A01-9DEF-23B47BAFBC46}"/>
    <cellStyle name="Moneda 5 6 2 2 4 4 2 2" xfId="12031" xr:uid="{51B1829F-DA31-46B4-90BE-07C948ABC802}"/>
    <cellStyle name="Moneda 5 6 2 2 4 4 3" xfId="8719" xr:uid="{38946837-8DA9-47BE-9336-EDFF9AA66668}"/>
    <cellStyle name="Moneda 5 6 2 2 4 5" xfId="3751" xr:uid="{76B5F6DD-33D6-4A39-9044-F6451F79C00B}"/>
    <cellStyle name="Moneda 5 6 2 2 4 5 2" xfId="10375" xr:uid="{302B8221-D432-4401-B9B7-498F30B5FD26}"/>
    <cellStyle name="Moneda 5 6 2 2 4 6" xfId="7063" xr:uid="{C6A3E162-24E6-49BC-8384-9576691A7644}"/>
    <cellStyle name="Moneda 5 6 2 2 5" xfId="715" xr:uid="{E103F160-F4A0-43D6-BE83-D247EE409B04}"/>
    <cellStyle name="Moneda 5 6 2 2 5 2" xfId="2371" xr:uid="{366907F4-536D-414F-B1E0-87A035EED1D3}"/>
    <cellStyle name="Moneda 5 6 2 2 5 2 2" xfId="5683" xr:uid="{8215C6CC-E2C5-4D62-AE19-4AE5DFE0F2E3}"/>
    <cellStyle name="Moneda 5 6 2 2 5 2 2 2" xfId="12307" xr:uid="{AD4F0108-B5F1-4CD2-99E4-2D8FB3DF5770}"/>
    <cellStyle name="Moneda 5 6 2 2 5 2 3" xfId="8995" xr:uid="{69FEB292-7EF3-4CBE-A3BD-4A788B0AF1BA}"/>
    <cellStyle name="Moneda 5 6 2 2 5 3" xfId="4027" xr:uid="{4D48F10F-3825-4458-9341-F5A5AFA9E9CB}"/>
    <cellStyle name="Moneda 5 6 2 2 5 3 2" xfId="10651" xr:uid="{173FB693-61EB-481A-BDC3-81DFDA37CB10}"/>
    <cellStyle name="Moneda 5 6 2 2 5 4" xfId="7339" xr:uid="{793B0FC4-D7B5-4803-93D2-58A79A0B97EB}"/>
    <cellStyle name="Moneda 5 6 2 2 6" xfId="1267" xr:uid="{6CE3CFAB-D9B0-4CEE-A9ED-961967FACC59}"/>
    <cellStyle name="Moneda 5 6 2 2 6 2" xfId="2923" xr:uid="{886184C9-1050-401C-B0EA-438EFC0A885B}"/>
    <cellStyle name="Moneda 5 6 2 2 6 2 2" xfId="6235" xr:uid="{0DAAA0C1-B0A7-4D45-B613-67D442586844}"/>
    <cellStyle name="Moneda 5 6 2 2 6 2 2 2" xfId="12859" xr:uid="{1F8E52CA-6AB2-4DC7-862D-5CFFC8C69E9F}"/>
    <cellStyle name="Moneda 5 6 2 2 6 2 3" xfId="9547" xr:uid="{7ED91428-7E09-4436-8FD2-5D17EFE09F0F}"/>
    <cellStyle name="Moneda 5 6 2 2 6 3" xfId="4579" xr:uid="{E9CF376F-F9E4-4F1F-B0E7-03E0B2796BF0}"/>
    <cellStyle name="Moneda 5 6 2 2 6 3 2" xfId="11203" xr:uid="{D02F4E6F-5CFA-4FAB-B65D-47A3E2526538}"/>
    <cellStyle name="Moneda 5 6 2 2 6 4" xfId="7891" xr:uid="{21CE133A-37DD-44E7-902C-2F322B10D5AA}"/>
    <cellStyle name="Moneda 5 6 2 2 7" xfId="1819" xr:uid="{E38AD94A-EB6B-419F-9003-4FC2547A0157}"/>
    <cellStyle name="Moneda 5 6 2 2 7 2" xfId="5131" xr:uid="{649108CA-9180-417E-BBA0-73C0EB5C7598}"/>
    <cellStyle name="Moneda 5 6 2 2 7 2 2" xfId="11755" xr:uid="{CF4F2DAD-8A86-4B7C-8ACC-9495BFFE1C0C}"/>
    <cellStyle name="Moneda 5 6 2 2 7 3" xfId="8443" xr:uid="{8B01E0CF-E423-4A8E-AE10-7B2E94AEB12E}"/>
    <cellStyle name="Moneda 5 6 2 2 8" xfId="3475" xr:uid="{E3AE952D-1928-4C10-BE20-4DC7FCB1C119}"/>
    <cellStyle name="Moneda 5 6 2 2 8 2" xfId="10099" xr:uid="{BABCD904-42A2-436B-A90B-27ED0D57B479}"/>
    <cellStyle name="Moneda 5 6 2 2 9" xfId="6787" xr:uid="{E4CA76C3-9290-4818-A986-F1F6040E2804}"/>
    <cellStyle name="Moneda 5 6 2 3" xfId="198" xr:uid="{65E57F94-1257-4CEF-81D1-5FC0B3774828}"/>
    <cellStyle name="Moneda 5 6 2 3 2" xfId="336" xr:uid="{A64B964C-FD36-4B5B-8325-7EB5800DA7FE}"/>
    <cellStyle name="Moneda 5 6 2 3 2 2" xfId="612" xr:uid="{AB698AA4-D0B2-434E-BB2C-35EA72CC95AA}"/>
    <cellStyle name="Moneda 5 6 2 3 2 2 2" xfId="1164" xr:uid="{4688CB10-DEFA-4D4E-90B8-050B6C577C21}"/>
    <cellStyle name="Moneda 5 6 2 3 2 2 2 2" xfId="2820" xr:uid="{208B7FAA-F4E0-448E-BDB5-F02B200D45C6}"/>
    <cellStyle name="Moneda 5 6 2 3 2 2 2 2 2" xfId="6132" xr:uid="{B04DE4F7-2F62-4286-B4F6-6C064B5EC4E4}"/>
    <cellStyle name="Moneda 5 6 2 3 2 2 2 2 2 2" xfId="12756" xr:uid="{78D11222-6434-432A-9FCC-E5A73B01CB66}"/>
    <cellStyle name="Moneda 5 6 2 3 2 2 2 2 3" xfId="9444" xr:uid="{451DB779-532D-4A25-BDFD-41D955166867}"/>
    <cellStyle name="Moneda 5 6 2 3 2 2 2 3" xfId="4476" xr:uid="{42EAEAC3-0F3E-4E9A-85FB-FC0938CC1ADE}"/>
    <cellStyle name="Moneda 5 6 2 3 2 2 2 3 2" xfId="11100" xr:uid="{1979D96D-73AA-45DE-9477-FFF3889E0418}"/>
    <cellStyle name="Moneda 5 6 2 3 2 2 2 4" xfId="7788" xr:uid="{67508701-5006-4E87-97BB-6A93E60EF0B8}"/>
    <cellStyle name="Moneda 5 6 2 3 2 2 3" xfId="1716" xr:uid="{DA2609D4-18A5-43A4-8099-D3365A431E05}"/>
    <cellStyle name="Moneda 5 6 2 3 2 2 3 2" xfId="3372" xr:uid="{8CAA38ED-1B25-4F5C-970A-C781517BCA3D}"/>
    <cellStyle name="Moneda 5 6 2 3 2 2 3 2 2" xfId="6684" xr:uid="{35A91B47-0601-47D6-B1ED-7EB6CA0310CF}"/>
    <cellStyle name="Moneda 5 6 2 3 2 2 3 2 2 2" xfId="13308" xr:uid="{4C0C422B-90FE-421A-8DB2-E17C0FCB9484}"/>
    <cellStyle name="Moneda 5 6 2 3 2 2 3 2 3" xfId="9996" xr:uid="{A30B1F93-48D0-4933-B6D8-4654222A4837}"/>
    <cellStyle name="Moneda 5 6 2 3 2 2 3 3" xfId="5028" xr:uid="{3D4C1C83-B6ED-464A-909D-1FF46D3AD8CF}"/>
    <cellStyle name="Moneda 5 6 2 3 2 2 3 3 2" xfId="11652" xr:uid="{A3A6AD9C-C76E-4CF3-8B5D-68BF436CBE22}"/>
    <cellStyle name="Moneda 5 6 2 3 2 2 3 4" xfId="8340" xr:uid="{CD57E250-F699-457C-BCF3-F92B02F3B8FF}"/>
    <cellStyle name="Moneda 5 6 2 3 2 2 4" xfId="2268" xr:uid="{6BF984DE-6775-4156-B128-57A43A34B35B}"/>
    <cellStyle name="Moneda 5 6 2 3 2 2 4 2" xfId="5580" xr:uid="{FBF3CD11-188D-4C3F-93EA-C5A9427EB536}"/>
    <cellStyle name="Moneda 5 6 2 3 2 2 4 2 2" xfId="12204" xr:uid="{89A5E841-A69E-439B-B6D9-6C0D1D554F02}"/>
    <cellStyle name="Moneda 5 6 2 3 2 2 4 3" xfId="8892" xr:uid="{BA85D03F-4D1B-4DDA-833E-933FFDFDD959}"/>
    <cellStyle name="Moneda 5 6 2 3 2 2 5" xfId="3924" xr:uid="{0F45DB9A-829E-4B98-B1CA-B63BC4937B06}"/>
    <cellStyle name="Moneda 5 6 2 3 2 2 5 2" xfId="10548" xr:uid="{A8146AEC-6E7A-4015-AC20-398A32ADC966}"/>
    <cellStyle name="Moneda 5 6 2 3 2 2 6" xfId="7236" xr:uid="{7F707033-640F-41A7-8D01-790D525DFAC6}"/>
    <cellStyle name="Moneda 5 6 2 3 2 3" xfId="888" xr:uid="{2017389F-DD8E-4A5C-BAEE-D36E834EA3BB}"/>
    <cellStyle name="Moneda 5 6 2 3 2 3 2" xfId="2544" xr:uid="{DAEE2344-E968-437E-8987-7CA98C066CD8}"/>
    <cellStyle name="Moneda 5 6 2 3 2 3 2 2" xfId="5856" xr:uid="{5DF60268-95F6-4853-A927-0BA177711A70}"/>
    <cellStyle name="Moneda 5 6 2 3 2 3 2 2 2" xfId="12480" xr:uid="{98E792C2-14D2-4D94-B2DF-3EE146AD7C1D}"/>
    <cellStyle name="Moneda 5 6 2 3 2 3 2 3" xfId="9168" xr:uid="{8C23CA7A-11C5-439F-B184-45A46129C44B}"/>
    <cellStyle name="Moneda 5 6 2 3 2 3 3" xfId="4200" xr:uid="{D4FD62A2-571A-40A8-8BB4-08F57AAE8C62}"/>
    <cellStyle name="Moneda 5 6 2 3 2 3 3 2" xfId="10824" xr:uid="{919BC6C7-D9A0-414D-89E2-7C850A3048F3}"/>
    <cellStyle name="Moneda 5 6 2 3 2 3 4" xfId="7512" xr:uid="{6C534BF6-A650-4258-B71A-0D7B9B52E98F}"/>
    <cellStyle name="Moneda 5 6 2 3 2 4" xfId="1440" xr:uid="{BAD82DBE-883A-4561-975B-7A3F75844294}"/>
    <cellStyle name="Moneda 5 6 2 3 2 4 2" xfId="3096" xr:uid="{97CA868A-AFF9-48BE-9A8E-61F16FF10E85}"/>
    <cellStyle name="Moneda 5 6 2 3 2 4 2 2" xfId="6408" xr:uid="{DE11A6F4-E371-4F43-A158-D2279B173BAA}"/>
    <cellStyle name="Moneda 5 6 2 3 2 4 2 2 2" xfId="13032" xr:uid="{F46204CC-EA82-42C9-B8A2-979138C75ABE}"/>
    <cellStyle name="Moneda 5 6 2 3 2 4 2 3" xfId="9720" xr:uid="{05B7970A-89A3-4816-A7FB-9946C0514D71}"/>
    <cellStyle name="Moneda 5 6 2 3 2 4 3" xfId="4752" xr:uid="{96793AA8-2B29-4AB8-B5C4-557FAE4C8131}"/>
    <cellStyle name="Moneda 5 6 2 3 2 4 3 2" xfId="11376" xr:uid="{0405E556-D943-4570-BC33-77BD93571E7D}"/>
    <cellStyle name="Moneda 5 6 2 3 2 4 4" xfId="8064" xr:uid="{639F9D60-F037-4745-AD70-DDB3A4D095C7}"/>
    <cellStyle name="Moneda 5 6 2 3 2 5" xfId="1992" xr:uid="{8CB03A1D-A5CC-493F-9224-E33E8AC12FF1}"/>
    <cellStyle name="Moneda 5 6 2 3 2 5 2" xfId="5304" xr:uid="{F09752DE-8F27-48E9-8645-561475889B08}"/>
    <cellStyle name="Moneda 5 6 2 3 2 5 2 2" xfId="11928" xr:uid="{6AFBE29D-A653-4457-8E8E-755734356D1B}"/>
    <cellStyle name="Moneda 5 6 2 3 2 5 3" xfId="8616" xr:uid="{E5115038-E81F-4F55-9906-63AF2E5186E5}"/>
    <cellStyle name="Moneda 5 6 2 3 2 6" xfId="3648" xr:uid="{D61F2821-D933-4FB0-A2FF-8EB67506EB59}"/>
    <cellStyle name="Moneda 5 6 2 3 2 6 2" xfId="10272" xr:uid="{FE9FA31B-3A99-44CC-B980-FF33D188C159}"/>
    <cellStyle name="Moneda 5 6 2 3 2 7" xfId="6960" xr:uid="{3FAB8CE7-A486-4330-96D8-7CEC993CF9C4}"/>
    <cellStyle name="Moneda 5 6 2 3 3" xfId="474" xr:uid="{9106E6C4-4336-4D56-B1BD-182D7897C190}"/>
    <cellStyle name="Moneda 5 6 2 3 3 2" xfId="1026" xr:uid="{85E9EF96-D76E-4822-9393-1445CB47969C}"/>
    <cellStyle name="Moneda 5 6 2 3 3 2 2" xfId="2682" xr:uid="{B574C92D-269C-4B90-9C2D-170A37237F6E}"/>
    <cellStyle name="Moneda 5 6 2 3 3 2 2 2" xfId="5994" xr:uid="{CE6480B0-A194-4107-9947-93FFE6821198}"/>
    <cellStyle name="Moneda 5 6 2 3 3 2 2 2 2" xfId="12618" xr:uid="{192E2AE3-F97C-41D4-8FC2-C52FC1C90F1D}"/>
    <cellStyle name="Moneda 5 6 2 3 3 2 2 3" xfId="9306" xr:uid="{9B595BAC-7B4F-4DA0-934A-056F7F18985B}"/>
    <cellStyle name="Moneda 5 6 2 3 3 2 3" xfId="4338" xr:uid="{C4935135-A604-405B-B499-8AC1F9A5AEF1}"/>
    <cellStyle name="Moneda 5 6 2 3 3 2 3 2" xfId="10962" xr:uid="{E04D8169-443A-45CE-82EB-C165302E43F3}"/>
    <cellStyle name="Moneda 5 6 2 3 3 2 4" xfId="7650" xr:uid="{6A3ED498-0028-4767-8DCB-361DE7A811F8}"/>
    <cellStyle name="Moneda 5 6 2 3 3 3" xfId="1578" xr:uid="{08B140AE-2219-4B51-9059-E77D04E3D270}"/>
    <cellStyle name="Moneda 5 6 2 3 3 3 2" xfId="3234" xr:uid="{D61095B2-5403-4FE8-A756-92161BD7AACE}"/>
    <cellStyle name="Moneda 5 6 2 3 3 3 2 2" xfId="6546" xr:uid="{A5EB8723-9EEE-407D-BCC4-DA3EFA416AA8}"/>
    <cellStyle name="Moneda 5 6 2 3 3 3 2 2 2" xfId="13170" xr:uid="{6968932E-B85A-461E-B2E4-8F612B7E4971}"/>
    <cellStyle name="Moneda 5 6 2 3 3 3 2 3" xfId="9858" xr:uid="{1F80BE2A-CE7C-42D7-A12E-AD4265F79670}"/>
    <cellStyle name="Moneda 5 6 2 3 3 3 3" xfId="4890" xr:uid="{4C3A1E9E-D83B-4812-B60D-9C3177A0AF9E}"/>
    <cellStyle name="Moneda 5 6 2 3 3 3 3 2" xfId="11514" xr:uid="{9E42F5B2-BD00-479C-95CB-89F2E9FF8E93}"/>
    <cellStyle name="Moneda 5 6 2 3 3 3 4" xfId="8202" xr:uid="{FB146B65-7A63-4B10-93A3-8E417E3012C4}"/>
    <cellStyle name="Moneda 5 6 2 3 3 4" xfId="2130" xr:uid="{92D8AEF7-92A7-4B88-9380-7CEDDE61BBCC}"/>
    <cellStyle name="Moneda 5 6 2 3 3 4 2" xfId="5442" xr:uid="{63BCFD4D-E802-44F5-91EC-AF6D56185ECD}"/>
    <cellStyle name="Moneda 5 6 2 3 3 4 2 2" xfId="12066" xr:uid="{CC019858-E3BA-4118-A230-CE59E354000A}"/>
    <cellStyle name="Moneda 5 6 2 3 3 4 3" xfId="8754" xr:uid="{8D3EF649-DE8F-4151-9AA0-CCB6DB6B4409}"/>
    <cellStyle name="Moneda 5 6 2 3 3 5" xfId="3786" xr:uid="{A49CDFA8-77C3-4E9C-8721-1E69BAC8D589}"/>
    <cellStyle name="Moneda 5 6 2 3 3 5 2" xfId="10410" xr:uid="{59FFA07A-B599-4C12-87F2-AF1837D80A4F}"/>
    <cellStyle name="Moneda 5 6 2 3 3 6" xfId="7098" xr:uid="{C85F8ABF-EC2D-4185-9FF8-81E4B6BAC8BF}"/>
    <cellStyle name="Moneda 5 6 2 3 4" xfId="750" xr:uid="{312797DC-5772-4884-A619-9DB2583F4B67}"/>
    <cellStyle name="Moneda 5 6 2 3 4 2" xfId="2406" xr:uid="{BAFA711D-FFA7-4CF6-BA35-483E9626EBE3}"/>
    <cellStyle name="Moneda 5 6 2 3 4 2 2" xfId="5718" xr:uid="{2FF00631-093B-4958-9A90-87136CF5EE24}"/>
    <cellStyle name="Moneda 5 6 2 3 4 2 2 2" xfId="12342" xr:uid="{39C3D6E5-22ED-4409-89F7-C17227A0E9B3}"/>
    <cellStyle name="Moneda 5 6 2 3 4 2 3" xfId="9030" xr:uid="{9408AFAC-36D6-404A-969D-6C00E3189577}"/>
    <cellStyle name="Moneda 5 6 2 3 4 3" xfId="4062" xr:uid="{E26AFB32-304F-40F3-ADD5-6E70AC249CF0}"/>
    <cellStyle name="Moneda 5 6 2 3 4 3 2" xfId="10686" xr:uid="{E2A3D950-1472-409B-BFC5-E8ABF7FCCEA7}"/>
    <cellStyle name="Moneda 5 6 2 3 4 4" xfId="7374" xr:uid="{400A667E-1EF7-4963-92A1-62F874F17B30}"/>
    <cellStyle name="Moneda 5 6 2 3 5" xfId="1302" xr:uid="{2A013A4B-8B15-4B67-991D-1ADFA8846823}"/>
    <cellStyle name="Moneda 5 6 2 3 5 2" xfId="2958" xr:uid="{890DF94E-DE0F-4D8B-B22A-103BA24E3C50}"/>
    <cellStyle name="Moneda 5 6 2 3 5 2 2" xfId="6270" xr:uid="{1A81DF91-3AE3-4085-8B46-3E995F6181D1}"/>
    <cellStyle name="Moneda 5 6 2 3 5 2 2 2" xfId="12894" xr:uid="{4C410E63-BD54-479C-B788-FFA9F9C5E274}"/>
    <cellStyle name="Moneda 5 6 2 3 5 2 3" xfId="9582" xr:uid="{1EE678E9-5513-481E-91AE-10267482B709}"/>
    <cellStyle name="Moneda 5 6 2 3 5 3" xfId="4614" xr:uid="{59D6AA14-CDEF-4C2A-BE85-C9E9CF3FD2DE}"/>
    <cellStyle name="Moneda 5 6 2 3 5 3 2" xfId="11238" xr:uid="{278404A0-663D-4CE9-BB41-B43959B9F526}"/>
    <cellStyle name="Moneda 5 6 2 3 5 4" xfId="7926" xr:uid="{3E5442AA-DF61-46C0-83F9-0F0E22C6B973}"/>
    <cellStyle name="Moneda 5 6 2 3 6" xfId="1854" xr:uid="{AAE6E453-3DD0-4915-B174-B5B8F502F6BF}"/>
    <cellStyle name="Moneda 5 6 2 3 6 2" xfId="5166" xr:uid="{F49AC5B2-0882-4D0D-BC7C-BBE28F30CC32}"/>
    <cellStyle name="Moneda 5 6 2 3 6 2 2" xfId="11790" xr:uid="{BA0FB6A2-C8EC-4D17-BE8F-8B697B57DC55}"/>
    <cellStyle name="Moneda 5 6 2 3 6 3" xfId="8478" xr:uid="{9E840807-2FD3-4929-8672-86CBDC359B1A}"/>
    <cellStyle name="Moneda 5 6 2 3 7" xfId="3510" xr:uid="{60F1D39D-6A0B-4352-9C45-FBE19E9332F3}"/>
    <cellStyle name="Moneda 5 6 2 3 7 2" xfId="10134" xr:uid="{66A21ECA-FD89-42AD-B2A9-88D519E80BD0}"/>
    <cellStyle name="Moneda 5 6 2 3 8" xfId="6822" xr:uid="{ACFCE8A4-0942-45B8-9DA4-92AD7668F144}"/>
    <cellStyle name="Moneda 5 6 2 4" xfId="267" xr:uid="{725523F7-D566-4D9B-A800-BCD43AEEF12D}"/>
    <cellStyle name="Moneda 5 6 2 4 2" xfId="543" xr:uid="{00D8976E-6A99-4D8A-9AA4-82B57BFCB245}"/>
    <cellStyle name="Moneda 5 6 2 4 2 2" xfId="1095" xr:uid="{5EDB28DC-1D68-4B16-881D-7B66CFA5E926}"/>
    <cellStyle name="Moneda 5 6 2 4 2 2 2" xfId="2751" xr:uid="{596C4D09-AD40-4B58-99E8-ADC8F3F4F5D9}"/>
    <cellStyle name="Moneda 5 6 2 4 2 2 2 2" xfId="6063" xr:uid="{CCDDA0AD-42B6-4C2E-A337-C2DE6B5A9F79}"/>
    <cellStyle name="Moneda 5 6 2 4 2 2 2 2 2" xfId="12687" xr:uid="{ED4DD8D2-264A-4385-BEFA-27DC7D30A8A3}"/>
    <cellStyle name="Moneda 5 6 2 4 2 2 2 3" xfId="9375" xr:uid="{F7EC7908-AE71-4116-8731-B19D9BDDDEF3}"/>
    <cellStyle name="Moneda 5 6 2 4 2 2 3" xfId="4407" xr:uid="{3DC00C16-0C7F-4C25-AAD7-0897C83B5606}"/>
    <cellStyle name="Moneda 5 6 2 4 2 2 3 2" xfId="11031" xr:uid="{703EA93A-4A00-45C1-8BF0-5B5BC0D36D62}"/>
    <cellStyle name="Moneda 5 6 2 4 2 2 4" xfId="7719" xr:uid="{8F51C074-3DA9-470F-B9D3-2C3E5A30B4D6}"/>
    <cellStyle name="Moneda 5 6 2 4 2 3" xfId="1647" xr:uid="{B2FF4BA5-16D9-404F-B6BB-8DB5A7D46471}"/>
    <cellStyle name="Moneda 5 6 2 4 2 3 2" xfId="3303" xr:uid="{53A68352-334A-45FD-895A-08B295C38D3C}"/>
    <cellStyle name="Moneda 5 6 2 4 2 3 2 2" xfId="6615" xr:uid="{C82E312A-7AEC-4C31-B260-17242E94641A}"/>
    <cellStyle name="Moneda 5 6 2 4 2 3 2 2 2" xfId="13239" xr:uid="{9CFDDAB3-7CE6-43C0-9FA6-71F3B9390696}"/>
    <cellStyle name="Moneda 5 6 2 4 2 3 2 3" xfId="9927" xr:uid="{037509B1-7604-4BA8-AF50-18D9016D509E}"/>
    <cellStyle name="Moneda 5 6 2 4 2 3 3" xfId="4959" xr:uid="{B2168710-02B4-4344-94B9-F342B03AFE2A}"/>
    <cellStyle name="Moneda 5 6 2 4 2 3 3 2" xfId="11583" xr:uid="{4A3F3F6E-B190-49D0-9775-FEA41B27C8DF}"/>
    <cellStyle name="Moneda 5 6 2 4 2 3 4" xfId="8271" xr:uid="{3A549D38-3746-4031-8BBE-EDCA712BAFD6}"/>
    <cellStyle name="Moneda 5 6 2 4 2 4" xfId="2199" xr:uid="{36348EED-63C2-4C69-9DC0-0F0CD5DEFAFB}"/>
    <cellStyle name="Moneda 5 6 2 4 2 4 2" xfId="5511" xr:uid="{6A9929EE-C49C-4BFA-A8EF-876C3897D019}"/>
    <cellStyle name="Moneda 5 6 2 4 2 4 2 2" xfId="12135" xr:uid="{5E4BE83A-C3E4-4B9C-B11A-66863B74EE5F}"/>
    <cellStyle name="Moneda 5 6 2 4 2 4 3" xfId="8823" xr:uid="{C2A6535A-4C82-41B0-96DD-1C5274EC3439}"/>
    <cellStyle name="Moneda 5 6 2 4 2 5" xfId="3855" xr:uid="{D5B0440B-DFF6-4119-A93C-9CA6C4098A88}"/>
    <cellStyle name="Moneda 5 6 2 4 2 5 2" xfId="10479" xr:uid="{71381129-9582-425F-9C08-46EA0DCE7DF4}"/>
    <cellStyle name="Moneda 5 6 2 4 2 6" xfId="7167" xr:uid="{E1A92A94-BE1A-4C88-991B-0864EAF1243C}"/>
    <cellStyle name="Moneda 5 6 2 4 3" xfId="819" xr:uid="{2FE8790E-E19A-4429-975B-A0BBBC7E254F}"/>
    <cellStyle name="Moneda 5 6 2 4 3 2" xfId="2475" xr:uid="{413D7100-02B2-4C4E-AD76-E6173E7A7313}"/>
    <cellStyle name="Moneda 5 6 2 4 3 2 2" xfId="5787" xr:uid="{951E0ED8-A4F9-4A56-A1E1-400B867A24DA}"/>
    <cellStyle name="Moneda 5 6 2 4 3 2 2 2" xfId="12411" xr:uid="{B3490419-09CD-4C6A-9307-222A36E477AE}"/>
    <cellStyle name="Moneda 5 6 2 4 3 2 3" xfId="9099" xr:uid="{F989003B-AEE3-4E54-A17A-9077CCAC0D76}"/>
    <cellStyle name="Moneda 5 6 2 4 3 3" xfId="4131" xr:uid="{C3A746F0-910C-4272-8873-4AB960CAE020}"/>
    <cellStyle name="Moneda 5 6 2 4 3 3 2" xfId="10755" xr:uid="{F585F0A1-4F3A-493E-BE24-2990773CA17F}"/>
    <cellStyle name="Moneda 5 6 2 4 3 4" xfId="7443" xr:uid="{C8141EE9-5CDF-41AE-9099-AFB4FD09390B}"/>
    <cellStyle name="Moneda 5 6 2 4 4" xfId="1371" xr:uid="{29E6EAC2-6328-4727-B93D-4D69CF83AFC4}"/>
    <cellStyle name="Moneda 5 6 2 4 4 2" xfId="3027" xr:uid="{0D1F5344-DBC3-4276-AF15-7859D55CA844}"/>
    <cellStyle name="Moneda 5 6 2 4 4 2 2" xfId="6339" xr:uid="{CF1910FE-3BFF-434C-8A08-114BC1FA4E36}"/>
    <cellStyle name="Moneda 5 6 2 4 4 2 2 2" xfId="12963" xr:uid="{06B85370-5F02-4BE7-A13B-F9A2F6B89BA8}"/>
    <cellStyle name="Moneda 5 6 2 4 4 2 3" xfId="9651" xr:uid="{C59E59D8-79BA-455E-B8F7-A8664DEA92F5}"/>
    <cellStyle name="Moneda 5 6 2 4 4 3" xfId="4683" xr:uid="{B2F3AD9D-5B9B-4B17-806D-5CBFE279BB43}"/>
    <cellStyle name="Moneda 5 6 2 4 4 3 2" xfId="11307" xr:uid="{E4FC7226-8DAF-4553-B4AF-DCB85F75E0E7}"/>
    <cellStyle name="Moneda 5 6 2 4 4 4" xfId="7995" xr:uid="{99CEB211-29BB-42CC-A705-C34780D2114D}"/>
    <cellStyle name="Moneda 5 6 2 4 5" xfId="1923" xr:uid="{8255D821-072C-4083-A9FD-90CE27FE3A18}"/>
    <cellStyle name="Moneda 5 6 2 4 5 2" xfId="5235" xr:uid="{680CD380-E418-4985-9F2D-25ADDC7E20FF}"/>
    <cellStyle name="Moneda 5 6 2 4 5 2 2" xfId="11859" xr:uid="{54C6C986-166E-477D-936C-98B252804464}"/>
    <cellStyle name="Moneda 5 6 2 4 5 3" xfId="8547" xr:uid="{0C4A197D-B4D6-4216-A0F3-1F7077FDC182}"/>
    <cellStyle name="Moneda 5 6 2 4 6" xfId="3579" xr:uid="{9746797E-E8C4-4DCD-B369-6C5E708D6D69}"/>
    <cellStyle name="Moneda 5 6 2 4 6 2" xfId="10203" xr:uid="{9AFBC47B-723F-479C-AE6B-4169928B2CE1}"/>
    <cellStyle name="Moneda 5 6 2 4 7" xfId="6891" xr:uid="{DBBEAC52-423A-4594-BAAB-504F6E963DD6}"/>
    <cellStyle name="Moneda 5 6 2 5" xfId="405" xr:uid="{939BECC0-8B71-4C34-A03C-C3F1BA36A08C}"/>
    <cellStyle name="Moneda 5 6 2 5 2" xfId="957" xr:uid="{F97067F5-74E2-4D4F-B30E-9AF57A908AA7}"/>
    <cellStyle name="Moneda 5 6 2 5 2 2" xfId="2613" xr:uid="{66A7B0EA-C1E8-4775-B8C0-A46BF5415F63}"/>
    <cellStyle name="Moneda 5 6 2 5 2 2 2" xfId="5925" xr:uid="{20119098-5FF3-4CC3-A7A6-66D2A14673D0}"/>
    <cellStyle name="Moneda 5 6 2 5 2 2 2 2" xfId="12549" xr:uid="{74DFB25A-AEBB-46CD-8CF2-49F990453875}"/>
    <cellStyle name="Moneda 5 6 2 5 2 2 3" xfId="9237" xr:uid="{55C4BB83-F3A8-4F1C-8758-68A95C5215F3}"/>
    <cellStyle name="Moneda 5 6 2 5 2 3" xfId="4269" xr:uid="{F1864AA2-122E-4DD7-B6FC-A673BE090C3A}"/>
    <cellStyle name="Moneda 5 6 2 5 2 3 2" xfId="10893" xr:uid="{EAED5FB2-AD4E-497B-BC57-C328B923674F}"/>
    <cellStyle name="Moneda 5 6 2 5 2 4" xfId="7581" xr:uid="{CDEDCB15-FF20-4C69-9383-397ECB6BA4A5}"/>
    <cellStyle name="Moneda 5 6 2 5 3" xfId="1509" xr:uid="{3CD69DD5-AA9C-4539-A5A5-F57E32120177}"/>
    <cellStyle name="Moneda 5 6 2 5 3 2" xfId="3165" xr:uid="{B30278F2-573A-4924-BECF-255212AEA33F}"/>
    <cellStyle name="Moneda 5 6 2 5 3 2 2" xfId="6477" xr:uid="{DE5E69E3-7025-4061-B011-4A236DB55894}"/>
    <cellStyle name="Moneda 5 6 2 5 3 2 2 2" xfId="13101" xr:uid="{6C0A2DC5-BCFC-4E4F-8AFD-AC4A664314B8}"/>
    <cellStyle name="Moneda 5 6 2 5 3 2 3" xfId="9789" xr:uid="{584C9EA7-FFE6-4202-842B-63242B178663}"/>
    <cellStyle name="Moneda 5 6 2 5 3 3" xfId="4821" xr:uid="{A0BD8C53-EC64-43BD-98F1-41CEC34037E4}"/>
    <cellStyle name="Moneda 5 6 2 5 3 3 2" xfId="11445" xr:uid="{54DD7270-732E-4A74-8B18-BA9F54E18DF0}"/>
    <cellStyle name="Moneda 5 6 2 5 3 4" xfId="8133" xr:uid="{ABA9CCFC-1286-4166-A49D-40B828A2C562}"/>
    <cellStyle name="Moneda 5 6 2 5 4" xfId="2061" xr:uid="{5AFA9224-B854-44AD-B426-D5AC79910E67}"/>
    <cellStyle name="Moneda 5 6 2 5 4 2" xfId="5373" xr:uid="{34A4105B-6DAD-4E1F-9299-1FFD1D28665D}"/>
    <cellStyle name="Moneda 5 6 2 5 4 2 2" xfId="11997" xr:uid="{7F56B0F5-5BF5-4578-91B2-56C316AB4882}"/>
    <cellStyle name="Moneda 5 6 2 5 4 3" xfId="8685" xr:uid="{19566184-672F-4F4D-ABA0-DE79DBBAC568}"/>
    <cellStyle name="Moneda 5 6 2 5 5" xfId="3717" xr:uid="{688D7814-FD27-423B-8299-EFB141692BAF}"/>
    <cellStyle name="Moneda 5 6 2 5 5 2" xfId="10341" xr:uid="{0B29176D-21EB-41DA-A325-9865D88E9496}"/>
    <cellStyle name="Moneda 5 6 2 5 6" xfId="7029" xr:uid="{50F3C35D-C292-40F7-BC7E-C35C360A07C0}"/>
    <cellStyle name="Moneda 5 6 2 6" xfId="681" xr:uid="{16156964-47FB-4BF4-B6BC-E8335A7FE26C}"/>
    <cellStyle name="Moneda 5 6 2 6 2" xfId="2337" xr:uid="{1F4E45AA-B62F-40C6-A2B6-0044D3E07ACA}"/>
    <cellStyle name="Moneda 5 6 2 6 2 2" xfId="5649" xr:uid="{512E25AA-E9E5-4058-8A5C-F38359EE2ED1}"/>
    <cellStyle name="Moneda 5 6 2 6 2 2 2" xfId="12273" xr:uid="{64476558-450A-4C3F-8B0F-9EA28B95D32B}"/>
    <cellStyle name="Moneda 5 6 2 6 2 3" xfId="8961" xr:uid="{1AB6A243-CAA1-4C49-BCC2-E5E4E7DC0E33}"/>
    <cellStyle name="Moneda 5 6 2 6 3" xfId="3993" xr:uid="{F6D2FC2A-0A82-494C-95B8-0944DE6C4F40}"/>
    <cellStyle name="Moneda 5 6 2 6 3 2" xfId="10617" xr:uid="{07B15706-5A12-43F0-8362-4511D3D0EF3E}"/>
    <cellStyle name="Moneda 5 6 2 6 4" xfId="7305" xr:uid="{60B9E763-6690-45AE-9B4B-D5614D6D219F}"/>
    <cellStyle name="Moneda 5 6 2 7" xfId="1233" xr:uid="{2F114EC3-FC39-4C60-95FA-8B0E98EC3CDB}"/>
    <cellStyle name="Moneda 5 6 2 7 2" xfId="2889" xr:uid="{F084AD84-EA96-47AB-A499-E87FEFEBC0CB}"/>
    <cellStyle name="Moneda 5 6 2 7 2 2" xfId="6201" xr:uid="{A7A949FA-82F7-4624-AF77-6B25CACD5015}"/>
    <cellStyle name="Moneda 5 6 2 7 2 2 2" xfId="12825" xr:uid="{35A9C770-E4DD-4D7A-815D-A85D0492F3FD}"/>
    <cellStyle name="Moneda 5 6 2 7 2 3" xfId="9513" xr:uid="{E4107478-25F0-491A-88F1-51C1289E80C6}"/>
    <cellStyle name="Moneda 5 6 2 7 3" xfId="4545" xr:uid="{447B4461-4073-4953-A6D6-277FE9764AFF}"/>
    <cellStyle name="Moneda 5 6 2 7 3 2" xfId="11169" xr:uid="{4876BEF4-FD58-415A-B0BF-2BE36BBC45C1}"/>
    <cellStyle name="Moneda 5 6 2 7 4" xfId="7857" xr:uid="{4ED0B8FB-A882-449D-99FC-B6CFBB4C30F7}"/>
    <cellStyle name="Moneda 5 6 2 8" xfId="1785" xr:uid="{F63D6C0D-CB62-49AD-9747-AE7CEBAA7C96}"/>
    <cellStyle name="Moneda 5 6 2 8 2" xfId="5097" xr:uid="{13596DE7-CC4D-4D08-9527-263E474B2E07}"/>
    <cellStyle name="Moneda 5 6 2 8 2 2" xfId="11721" xr:uid="{1BAABD43-CC98-4289-9398-AA2D6653C002}"/>
    <cellStyle name="Moneda 5 6 2 8 3" xfId="8409" xr:uid="{21C79E33-9BB3-44C4-96C2-CE1884EAC49C}"/>
    <cellStyle name="Moneda 5 6 2 9" xfId="3441" xr:uid="{60C4AF77-BFB3-4BF4-A15F-C0B0144CFE69}"/>
    <cellStyle name="Moneda 5 6 2 9 2" xfId="10065" xr:uid="{B0FFBD11-1525-4985-8BA3-40AE6C9DE56B}"/>
    <cellStyle name="Moneda 5 6 3" xfId="147" xr:uid="{373904C0-2657-47EA-B758-287706864980}"/>
    <cellStyle name="Moneda 5 6 3 2" xfId="216" xr:uid="{1F39A68A-926B-41C3-BC22-E451EE8EF891}"/>
    <cellStyle name="Moneda 5 6 3 2 2" xfId="354" xr:uid="{9D8E155F-0979-40B7-8B4A-DD6022965770}"/>
    <cellStyle name="Moneda 5 6 3 2 2 2" xfId="630" xr:uid="{67ED193E-C12A-40C2-9D68-D13EE860626E}"/>
    <cellStyle name="Moneda 5 6 3 2 2 2 2" xfId="1182" xr:uid="{FE2637A8-5C02-4D95-BD78-01F7E8B27BC8}"/>
    <cellStyle name="Moneda 5 6 3 2 2 2 2 2" xfId="2838" xr:uid="{200241FE-B5BD-4720-8F0C-DCBA2A64E5B7}"/>
    <cellStyle name="Moneda 5 6 3 2 2 2 2 2 2" xfId="6150" xr:uid="{7EAEFD87-00A7-402E-B23D-EBDB6ACC7429}"/>
    <cellStyle name="Moneda 5 6 3 2 2 2 2 2 2 2" xfId="12774" xr:uid="{750504E0-CA58-44C9-A454-7B654F7BF24D}"/>
    <cellStyle name="Moneda 5 6 3 2 2 2 2 2 3" xfId="9462" xr:uid="{530E7DB8-2E4A-4662-9891-029F87E29D0C}"/>
    <cellStyle name="Moneda 5 6 3 2 2 2 2 3" xfId="4494" xr:uid="{6D93F8E0-F17F-496D-ABC1-3FE969348728}"/>
    <cellStyle name="Moneda 5 6 3 2 2 2 2 3 2" xfId="11118" xr:uid="{A5AD1D15-7861-4C30-B718-938DF84F997C}"/>
    <cellStyle name="Moneda 5 6 3 2 2 2 2 4" xfId="7806" xr:uid="{16C148DD-EBF1-4537-8501-6B76BAF5AE48}"/>
    <cellStyle name="Moneda 5 6 3 2 2 2 3" xfId="1734" xr:uid="{59C4FB10-B0B2-452A-9E68-F4E8D0688580}"/>
    <cellStyle name="Moneda 5 6 3 2 2 2 3 2" xfId="3390" xr:uid="{4ACAF2B7-B44F-4B0F-AD5F-289E57FB9296}"/>
    <cellStyle name="Moneda 5 6 3 2 2 2 3 2 2" xfId="6702" xr:uid="{5C1BB1C9-E836-4CC9-830A-6DBDA1160B85}"/>
    <cellStyle name="Moneda 5 6 3 2 2 2 3 2 2 2" xfId="13326" xr:uid="{CE8814CC-69B1-41F1-9AFD-00DBB5751E9D}"/>
    <cellStyle name="Moneda 5 6 3 2 2 2 3 2 3" xfId="10014" xr:uid="{4720AF1E-61F9-4959-AED8-5609DCDFF5B0}"/>
    <cellStyle name="Moneda 5 6 3 2 2 2 3 3" xfId="5046" xr:uid="{06A902F7-2DF5-4A7D-B994-C483B5C4EB71}"/>
    <cellStyle name="Moneda 5 6 3 2 2 2 3 3 2" xfId="11670" xr:uid="{A1ECE64D-F9D5-4E6D-8409-0C3735BA5FDB}"/>
    <cellStyle name="Moneda 5 6 3 2 2 2 3 4" xfId="8358" xr:uid="{79FD6799-2ECA-4383-B774-33EB206CEF5C}"/>
    <cellStyle name="Moneda 5 6 3 2 2 2 4" xfId="2286" xr:uid="{3AA2B858-F777-48D2-B0DE-B10DB43CD683}"/>
    <cellStyle name="Moneda 5 6 3 2 2 2 4 2" xfId="5598" xr:uid="{AB2E2E3A-327F-4C50-93F7-A6C1C5375C07}"/>
    <cellStyle name="Moneda 5 6 3 2 2 2 4 2 2" xfId="12222" xr:uid="{38939E66-E220-4E19-BAB0-B02ED839FDE2}"/>
    <cellStyle name="Moneda 5 6 3 2 2 2 4 3" xfId="8910" xr:uid="{6488A34A-151B-4AFE-8CBC-A9FB4F0DAFFB}"/>
    <cellStyle name="Moneda 5 6 3 2 2 2 5" xfId="3942" xr:uid="{AC5AD597-4033-4D59-A83A-C78C1D81033D}"/>
    <cellStyle name="Moneda 5 6 3 2 2 2 5 2" xfId="10566" xr:uid="{CAFA9F9B-2B44-40CB-8ACD-A52C7EFEE2C6}"/>
    <cellStyle name="Moneda 5 6 3 2 2 2 6" xfId="7254" xr:uid="{B2AC2074-AA4E-4B0C-BEE8-7BCD5C699C7F}"/>
    <cellStyle name="Moneda 5 6 3 2 2 3" xfId="906" xr:uid="{1621FCB5-AA10-4131-BCF1-EE087C804627}"/>
    <cellStyle name="Moneda 5 6 3 2 2 3 2" xfId="2562" xr:uid="{0F02B366-FC05-47A4-B7DB-94CAFE9688C5}"/>
    <cellStyle name="Moneda 5 6 3 2 2 3 2 2" xfId="5874" xr:uid="{7A02F121-88DE-46F2-B83E-53E01DE882E2}"/>
    <cellStyle name="Moneda 5 6 3 2 2 3 2 2 2" xfId="12498" xr:uid="{29958D50-92E0-4BD6-9D2C-04E0AC45E5BB}"/>
    <cellStyle name="Moneda 5 6 3 2 2 3 2 3" xfId="9186" xr:uid="{B943527F-7DAC-4075-A326-6284D583D61D}"/>
    <cellStyle name="Moneda 5 6 3 2 2 3 3" xfId="4218" xr:uid="{661AA748-5C8B-4354-BB5F-3D5C1D6A8B03}"/>
    <cellStyle name="Moneda 5 6 3 2 2 3 3 2" xfId="10842" xr:uid="{B1FCF414-8F34-4BD7-B068-75C10970FFCE}"/>
    <cellStyle name="Moneda 5 6 3 2 2 3 4" xfId="7530" xr:uid="{184D19DF-087A-43C5-B214-49109F5DEBE3}"/>
    <cellStyle name="Moneda 5 6 3 2 2 4" xfId="1458" xr:uid="{3CC7696D-09E0-4CE4-ADE0-D8885418CE6D}"/>
    <cellStyle name="Moneda 5 6 3 2 2 4 2" xfId="3114" xr:uid="{DD3E4630-1BB6-4CB4-BED4-90358E8DC2A1}"/>
    <cellStyle name="Moneda 5 6 3 2 2 4 2 2" xfId="6426" xr:uid="{05448FF3-B0C8-44E1-B3EC-716ED918F3F9}"/>
    <cellStyle name="Moneda 5 6 3 2 2 4 2 2 2" xfId="13050" xr:uid="{AC99C6E3-C3B7-4053-945D-C56AE0C621D9}"/>
    <cellStyle name="Moneda 5 6 3 2 2 4 2 3" xfId="9738" xr:uid="{E7C098AF-FD2B-48E9-B8CB-FFB3303F6181}"/>
    <cellStyle name="Moneda 5 6 3 2 2 4 3" xfId="4770" xr:uid="{D29AC13B-C32C-401F-8BD1-70CD73B79807}"/>
    <cellStyle name="Moneda 5 6 3 2 2 4 3 2" xfId="11394" xr:uid="{3568FD71-8276-4600-AB1B-17DCF7740C61}"/>
    <cellStyle name="Moneda 5 6 3 2 2 4 4" xfId="8082" xr:uid="{E48A28FE-521F-4CE1-B6C5-337D795EC5CF}"/>
    <cellStyle name="Moneda 5 6 3 2 2 5" xfId="2010" xr:uid="{0370C29E-9B54-4B32-8F41-C1D370E3C3D0}"/>
    <cellStyle name="Moneda 5 6 3 2 2 5 2" xfId="5322" xr:uid="{11EECA10-2B53-4E98-8D9D-61EE4E0E8DD7}"/>
    <cellStyle name="Moneda 5 6 3 2 2 5 2 2" xfId="11946" xr:uid="{D8CBEB5D-CB11-4170-A00C-69BB744F2933}"/>
    <cellStyle name="Moneda 5 6 3 2 2 5 3" xfId="8634" xr:uid="{C1396A4E-FB7B-49EC-902C-371A5D85F90A}"/>
    <cellStyle name="Moneda 5 6 3 2 2 6" xfId="3666" xr:uid="{C9B09355-6B02-49E1-939B-135D7336B350}"/>
    <cellStyle name="Moneda 5 6 3 2 2 6 2" xfId="10290" xr:uid="{3C2F6497-E565-431F-9319-723C76984C65}"/>
    <cellStyle name="Moneda 5 6 3 2 2 7" xfId="6978" xr:uid="{F84C5949-5D5B-47A0-BEFD-D8BD4ADCE4A8}"/>
    <cellStyle name="Moneda 5 6 3 2 3" xfId="492" xr:uid="{07785C86-728E-49BC-82B0-B1277944EEAA}"/>
    <cellStyle name="Moneda 5 6 3 2 3 2" xfId="1044" xr:uid="{6453A332-F707-4D21-A1BD-2213C724CA93}"/>
    <cellStyle name="Moneda 5 6 3 2 3 2 2" xfId="2700" xr:uid="{B2F4D576-63E9-4813-948C-DC7E4943DE2E}"/>
    <cellStyle name="Moneda 5 6 3 2 3 2 2 2" xfId="6012" xr:uid="{4EBA1679-E304-47C7-A565-26A07917D4F1}"/>
    <cellStyle name="Moneda 5 6 3 2 3 2 2 2 2" xfId="12636" xr:uid="{E65C357F-B275-4697-9F95-25A3F36389FB}"/>
    <cellStyle name="Moneda 5 6 3 2 3 2 2 3" xfId="9324" xr:uid="{4620B34D-CC14-455B-88F9-DE740F932EA1}"/>
    <cellStyle name="Moneda 5 6 3 2 3 2 3" xfId="4356" xr:uid="{EEE504E6-DADA-4E7C-8A13-5381F4B803A8}"/>
    <cellStyle name="Moneda 5 6 3 2 3 2 3 2" xfId="10980" xr:uid="{E0013801-448E-46CB-8E38-108B39071E42}"/>
    <cellStyle name="Moneda 5 6 3 2 3 2 4" xfId="7668" xr:uid="{F43A9113-BD47-4489-8983-5AD84BF57F8A}"/>
    <cellStyle name="Moneda 5 6 3 2 3 3" xfId="1596" xr:uid="{BB808BC8-2BE8-49F0-9EF5-84D0DEFFCA0F}"/>
    <cellStyle name="Moneda 5 6 3 2 3 3 2" xfId="3252" xr:uid="{99C3EFB8-FF9B-4DA7-8023-C20D2487EA14}"/>
    <cellStyle name="Moneda 5 6 3 2 3 3 2 2" xfId="6564" xr:uid="{57487FE8-E8F9-4F08-A7FB-885AB22CB61D}"/>
    <cellStyle name="Moneda 5 6 3 2 3 3 2 2 2" xfId="13188" xr:uid="{DE30F35E-31D5-4455-BC0C-34507DD0E590}"/>
    <cellStyle name="Moneda 5 6 3 2 3 3 2 3" xfId="9876" xr:uid="{0138C4D3-A2F2-4910-AC63-4BF13DA79179}"/>
    <cellStyle name="Moneda 5 6 3 2 3 3 3" xfId="4908" xr:uid="{B6F3C438-9F0A-479B-807C-53E45D91DD6F}"/>
    <cellStyle name="Moneda 5 6 3 2 3 3 3 2" xfId="11532" xr:uid="{49C72CB4-A10B-4650-9203-912236853D45}"/>
    <cellStyle name="Moneda 5 6 3 2 3 3 4" xfId="8220" xr:uid="{6B92F6D6-EA0B-4E27-82C4-73A70FA37395}"/>
    <cellStyle name="Moneda 5 6 3 2 3 4" xfId="2148" xr:uid="{62829061-B1BC-465E-B665-5998E53044C8}"/>
    <cellStyle name="Moneda 5 6 3 2 3 4 2" xfId="5460" xr:uid="{5879DB6E-3E92-4F85-9EC9-BB959312F5A7}"/>
    <cellStyle name="Moneda 5 6 3 2 3 4 2 2" xfId="12084" xr:uid="{40B6C9DF-5417-46C4-9444-A2D54613CB16}"/>
    <cellStyle name="Moneda 5 6 3 2 3 4 3" xfId="8772" xr:uid="{C96A2703-3456-40B7-B60E-65670604260E}"/>
    <cellStyle name="Moneda 5 6 3 2 3 5" xfId="3804" xr:uid="{FE7C360B-62CF-4E60-A46B-EE8E6755C77D}"/>
    <cellStyle name="Moneda 5 6 3 2 3 5 2" xfId="10428" xr:uid="{DBEFF52F-A4AD-4B6C-A819-DC25C6E74F00}"/>
    <cellStyle name="Moneda 5 6 3 2 3 6" xfId="7116" xr:uid="{34DAECEF-A169-4A42-A485-0A5206B2D7F3}"/>
    <cellStyle name="Moneda 5 6 3 2 4" xfId="768" xr:uid="{47F97F30-06A9-4957-A0C2-656CB059061E}"/>
    <cellStyle name="Moneda 5 6 3 2 4 2" xfId="2424" xr:uid="{6593D4BC-B9E2-4348-AC1C-198610B379EC}"/>
    <cellStyle name="Moneda 5 6 3 2 4 2 2" xfId="5736" xr:uid="{B1986966-9A5C-48C8-A54E-D1F19AF055CF}"/>
    <cellStyle name="Moneda 5 6 3 2 4 2 2 2" xfId="12360" xr:uid="{CA710823-CB14-4882-8032-39F553D064F6}"/>
    <cellStyle name="Moneda 5 6 3 2 4 2 3" xfId="9048" xr:uid="{91C8F138-0250-4F3E-AC97-46E5216854BF}"/>
    <cellStyle name="Moneda 5 6 3 2 4 3" xfId="4080" xr:uid="{CA80ACCF-9BEE-4F77-BE8E-78605303F413}"/>
    <cellStyle name="Moneda 5 6 3 2 4 3 2" xfId="10704" xr:uid="{CE6EB3E5-CE10-4C93-B7C0-99582191738B}"/>
    <cellStyle name="Moneda 5 6 3 2 4 4" xfId="7392" xr:uid="{A2E6822F-FB2C-4DC2-8AAF-9A365C63FF39}"/>
    <cellStyle name="Moneda 5 6 3 2 5" xfId="1320" xr:uid="{BAC4005F-EA14-44B9-991D-A72ACD7D71D5}"/>
    <cellStyle name="Moneda 5 6 3 2 5 2" xfId="2976" xr:uid="{12DE21A7-4440-45D2-8463-6C547A9129B9}"/>
    <cellStyle name="Moneda 5 6 3 2 5 2 2" xfId="6288" xr:uid="{2E5862A1-9DE0-4BCA-8B4D-76BA6DB8F9D7}"/>
    <cellStyle name="Moneda 5 6 3 2 5 2 2 2" xfId="12912" xr:uid="{DF5B22F5-B1AC-4BAA-82D5-1A8C46D8D855}"/>
    <cellStyle name="Moneda 5 6 3 2 5 2 3" xfId="9600" xr:uid="{32B691B6-04FE-4737-9C7C-14AE1F24B992}"/>
    <cellStyle name="Moneda 5 6 3 2 5 3" xfId="4632" xr:uid="{010F49AC-B2FA-4E5C-AA4E-7B7E610EF3E9}"/>
    <cellStyle name="Moneda 5 6 3 2 5 3 2" xfId="11256" xr:uid="{6DB70653-F04F-400C-B7A6-8F2642FED2DD}"/>
    <cellStyle name="Moneda 5 6 3 2 5 4" xfId="7944" xr:uid="{D0369237-708D-47BA-BD0D-59F47ACCDE67}"/>
    <cellStyle name="Moneda 5 6 3 2 6" xfId="1872" xr:uid="{094D48D7-E26A-4BED-A014-A712F21646B8}"/>
    <cellStyle name="Moneda 5 6 3 2 6 2" xfId="5184" xr:uid="{12452E76-5092-4F38-BE07-9F8B8A305C75}"/>
    <cellStyle name="Moneda 5 6 3 2 6 2 2" xfId="11808" xr:uid="{B09EB214-7AC0-4E67-AEA4-E889CDF0AA49}"/>
    <cellStyle name="Moneda 5 6 3 2 6 3" xfId="8496" xr:uid="{C64CE64C-8829-431B-B466-9941D3A9859B}"/>
    <cellStyle name="Moneda 5 6 3 2 7" xfId="3528" xr:uid="{A5C055E4-B674-42CF-BA32-DAC9361E72D8}"/>
    <cellStyle name="Moneda 5 6 3 2 7 2" xfId="10152" xr:uid="{3B4CC21E-D691-4700-A79B-B8B74D2A9CF4}"/>
    <cellStyle name="Moneda 5 6 3 2 8" xfId="6840" xr:uid="{FCEBED07-7105-4FA4-8DB8-4F04BE12BE3C}"/>
    <cellStyle name="Moneda 5 6 3 3" xfId="285" xr:uid="{3F3DA03B-2452-4034-97BF-CCD69A0EC759}"/>
    <cellStyle name="Moneda 5 6 3 3 2" xfId="561" xr:uid="{5862967D-CBCA-4E68-9CE9-694A2C33ADED}"/>
    <cellStyle name="Moneda 5 6 3 3 2 2" xfId="1113" xr:uid="{101143B1-FBE2-4663-9C53-03E96EF3F7C2}"/>
    <cellStyle name="Moneda 5 6 3 3 2 2 2" xfId="2769" xr:uid="{6A5E05E4-0455-441A-90ED-16E499E9656A}"/>
    <cellStyle name="Moneda 5 6 3 3 2 2 2 2" xfId="6081" xr:uid="{9D214CF2-94D2-442A-A3DC-DE3B47EF97C1}"/>
    <cellStyle name="Moneda 5 6 3 3 2 2 2 2 2" xfId="12705" xr:uid="{F65FEFB4-E484-4C59-9222-6FD25B792F9B}"/>
    <cellStyle name="Moneda 5 6 3 3 2 2 2 3" xfId="9393" xr:uid="{94A739D7-A901-4305-8B8E-830B7DB87F30}"/>
    <cellStyle name="Moneda 5 6 3 3 2 2 3" xfId="4425" xr:uid="{0553A993-FEE2-4FA0-BD79-739D18EA98DD}"/>
    <cellStyle name="Moneda 5 6 3 3 2 2 3 2" xfId="11049" xr:uid="{D630C226-F12A-4BEF-AAE4-6C738A45DCEC}"/>
    <cellStyle name="Moneda 5 6 3 3 2 2 4" xfId="7737" xr:uid="{0450FD84-8F84-4182-B4E6-2BD86F433746}"/>
    <cellStyle name="Moneda 5 6 3 3 2 3" xfId="1665" xr:uid="{0C1B851E-7C70-47ED-9FAD-A17C224FCC8B}"/>
    <cellStyle name="Moneda 5 6 3 3 2 3 2" xfId="3321" xr:uid="{A6F1128A-6F49-4267-A203-A081AD7B9EAC}"/>
    <cellStyle name="Moneda 5 6 3 3 2 3 2 2" xfId="6633" xr:uid="{B943958E-4892-48E5-B0B4-2D093A39C008}"/>
    <cellStyle name="Moneda 5 6 3 3 2 3 2 2 2" xfId="13257" xr:uid="{7CDE39FC-B827-42F4-B762-B1D00639FF94}"/>
    <cellStyle name="Moneda 5 6 3 3 2 3 2 3" xfId="9945" xr:uid="{A09D9B52-0BDA-413F-8E95-21E52A94A649}"/>
    <cellStyle name="Moneda 5 6 3 3 2 3 3" xfId="4977" xr:uid="{E0BC74FB-08D6-44B2-B04D-5F32370B39C0}"/>
    <cellStyle name="Moneda 5 6 3 3 2 3 3 2" xfId="11601" xr:uid="{592DD6E9-9BE6-4476-814F-7F6F684C0B61}"/>
    <cellStyle name="Moneda 5 6 3 3 2 3 4" xfId="8289" xr:uid="{C747A264-D628-4C9A-9668-E1018CDACBCA}"/>
    <cellStyle name="Moneda 5 6 3 3 2 4" xfId="2217" xr:uid="{EDE9ED38-F66A-459E-9BBD-3C1407ED0475}"/>
    <cellStyle name="Moneda 5 6 3 3 2 4 2" xfId="5529" xr:uid="{5F7E3C2A-E0C3-4338-821A-D50A3E065E77}"/>
    <cellStyle name="Moneda 5 6 3 3 2 4 2 2" xfId="12153" xr:uid="{E4B99EB0-39D2-4DC5-8541-7D395F82EF05}"/>
    <cellStyle name="Moneda 5 6 3 3 2 4 3" xfId="8841" xr:uid="{6AA47A4D-6A77-4D51-984C-19163C15D687}"/>
    <cellStyle name="Moneda 5 6 3 3 2 5" xfId="3873" xr:uid="{A80F8FBB-6940-43A5-B8B2-DBA58DF740C6}"/>
    <cellStyle name="Moneda 5 6 3 3 2 5 2" xfId="10497" xr:uid="{5BA97ED6-5707-4AA0-8518-3643B069B0EB}"/>
    <cellStyle name="Moneda 5 6 3 3 2 6" xfId="7185" xr:uid="{1209586F-D2EF-4F0F-AE6C-A28C1AD34A9E}"/>
    <cellStyle name="Moneda 5 6 3 3 3" xfId="837" xr:uid="{D3BDB7F5-D73C-4DB6-8C90-9408F9994B96}"/>
    <cellStyle name="Moneda 5 6 3 3 3 2" xfId="2493" xr:uid="{B0DE2BDB-E260-4C7B-88E5-6EBAA7AEA9B8}"/>
    <cellStyle name="Moneda 5 6 3 3 3 2 2" xfId="5805" xr:uid="{16D26772-9D21-4CEC-A6A5-95F727F81851}"/>
    <cellStyle name="Moneda 5 6 3 3 3 2 2 2" xfId="12429" xr:uid="{C2BB43D9-3700-44B2-997C-833661074087}"/>
    <cellStyle name="Moneda 5 6 3 3 3 2 3" xfId="9117" xr:uid="{0369513A-C902-4F20-84E0-3194EFC3833F}"/>
    <cellStyle name="Moneda 5 6 3 3 3 3" xfId="4149" xr:uid="{2F3A0645-CA5A-485B-AE32-C6AC8E2CB45C}"/>
    <cellStyle name="Moneda 5 6 3 3 3 3 2" xfId="10773" xr:uid="{49327FEB-BB29-4036-8957-E13F75B84A6E}"/>
    <cellStyle name="Moneda 5 6 3 3 3 4" xfId="7461" xr:uid="{5CB09739-3D41-4CB9-9454-54E0211F9460}"/>
    <cellStyle name="Moneda 5 6 3 3 4" xfId="1389" xr:uid="{AEFD758E-19DF-4FD9-B9B9-50E866C1DA1D}"/>
    <cellStyle name="Moneda 5 6 3 3 4 2" xfId="3045" xr:uid="{387E6DDE-8E19-42AF-BC7A-057CEBC5E7A2}"/>
    <cellStyle name="Moneda 5 6 3 3 4 2 2" xfId="6357" xr:uid="{6DD82773-943A-4C8A-ADB5-E770BC7FA1F5}"/>
    <cellStyle name="Moneda 5 6 3 3 4 2 2 2" xfId="12981" xr:uid="{141C8520-4E44-4DC3-909B-BEC0CBF40410}"/>
    <cellStyle name="Moneda 5 6 3 3 4 2 3" xfId="9669" xr:uid="{A537CB72-0232-4BED-925E-008BB9F1F947}"/>
    <cellStyle name="Moneda 5 6 3 3 4 3" xfId="4701" xr:uid="{BEBFA523-D0AB-49E2-B7CC-73D6DABB3CF0}"/>
    <cellStyle name="Moneda 5 6 3 3 4 3 2" xfId="11325" xr:uid="{3DE6397D-EDF2-4BA4-8F70-91C6A1849A81}"/>
    <cellStyle name="Moneda 5 6 3 3 4 4" xfId="8013" xr:uid="{E9F4D0A9-739C-44B2-AB71-823B8E52556C}"/>
    <cellStyle name="Moneda 5 6 3 3 5" xfId="1941" xr:uid="{1ACEFFD1-DF3C-41B4-9BC6-2F40E2CFE128}"/>
    <cellStyle name="Moneda 5 6 3 3 5 2" xfId="5253" xr:uid="{2E7122EF-91CA-4EC6-BB11-EE1CDAFE4CD9}"/>
    <cellStyle name="Moneda 5 6 3 3 5 2 2" xfId="11877" xr:uid="{5607C56A-AC0F-4572-9A55-E5AFA7DFE5D9}"/>
    <cellStyle name="Moneda 5 6 3 3 5 3" xfId="8565" xr:uid="{41057E19-8C37-496D-B345-B6915C37294F}"/>
    <cellStyle name="Moneda 5 6 3 3 6" xfId="3597" xr:uid="{2F225D03-A54D-4976-82C3-49FB551E3605}"/>
    <cellStyle name="Moneda 5 6 3 3 6 2" xfId="10221" xr:uid="{D7F53B2C-CDD2-494C-B6E5-4E9DD7935AA6}"/>
    <cellStyle name="Moneda 5 6 3 3 7" xfId="6909" xr:uid="{E3B93F1D-C905-4EE0-B3FF-B4334D4EEE91}"/>
    <cellStyle name="Moneda 5 6 3 4" xfId="423" xr:uid="{022EFB14-97B9-43DF-A9E6-5536DA3C44BA}"/>
    <cellStyle name="Moneda 5 6 3 4 2" xfId="975" xr:uid="{BE49E8DC-D6DD-41D6-8456-EA8D4F51CF16}"/>
    <cellStyle name="Moneda 5 6 3 4 2 2" xfId="2631" xr:uid="{54C85E69-D67F-4047-A324-16817999E224}"/>
    <cellStyle name="Moneda 5 6 3 4 2 2 2" xfId="5943" xr:uid="{2CBB4549-C236-4BBF-9DDB-3FD682E719BB}"/>
    <cellStyle name="Moneda 5 6 3 4 2 2 2 2" xfId="12567" xr:uid="{4E6ACD92-170A-46E7-AECE-94C04CD88FF3}"/>
    <cellStyle name="Moneda 5 6 3 4 2 2 3" xfId="9255" xr:uid="{F4FF3282-EAA7-4340-9877-61E3836B55A1}"/>
    <cellStyle name="Moneda 5 6 3 4 2 3" xfId="4287" xr:uid="{7C6F74C4-3EDA-4979-9463-9338AA18B526}"/>
    <cellStyle name="Moneda 5 6 3 4 2 3 2" xfId="10911" xr:uid="{174CC301-97A0-470F-B2A1-B89CD17857FD}"/>
    <cellStyle name="Moneda 5 6 3 4 2 4" xfId="7599" xr:uid="{5DD22FFC-9EA5-497D-80A1-69D02040BB8A}"/>
    <cellStyle name="Moneda 5 6 3 4 3" xfId="1527" xr:uid="{7E30C58A-B352-400A-B858-2894F0F7DFF8}"/>
    <cellStyle name="Moneda 5 6 3 4 3 2" xfId="3183" xr:uid="{A0623ABA-3FD5-4C3B-B033-5BBD1B8F00FC}"/>
    <cellStyle name="Moneda 5 6 3 4 3 2 2" xfId="6495" xr:uid="{5B01ABE6-8E71-4F4F-A33F-67025B759E1D}"/>
    <cellStyle name="Moneda 5 6 3 4 3 2 2 2" xfId="13119" xr:uid="{D8D7A114-AB5E-48B5-8CA9-4AC57F48EDF9}"/>
    <cellStyle name="Moneda 5 6 3 4 3 2 3" xfId="9807" xr:uid="{E3F32FE2-9FCE-431C-BE0E-A75E40641C48}"/>
    <cellStyle name="Moneda 5 6 3 4 3 3" xfId="4839" xr:uid="{98281BA2-F6F6-403D-9726-EE63CE052F1E}"/>
    <cellStyle name="Moneda 5 6 3 4 3 3 2" xfId="11463" xr:uid="{5DC6FBE9-C67A-41D4-9CF7-5193DFDE2FAB}"/>
    <cellStyle name="Moneda 5 6 3 4 3 4" xfId="8151" xr:uid="{1552A65E-5DA7-4F80-AF67-46794ABA9BEB}"/>
    <cellStyle name="Moneda 5 6 3 4 4" xfId="2079" xr:uid="{B38433A9-2D4D-40BA-9D44-D1A6DE24B3C8}"/>
    <cellStyle name="Moneda 5 6 3 4 4 2" xfId="5391" xr:uid="{AD68C41A-6C4D-4BFB-A771-F2EE5119807D}"/>
    <cellStyle name="Moneda 5 6 3 4 4 2 2" xfId="12015" xr:uid="{20C1798A-FEDA-475B-9117-D3FB37E59D40}"/>
    <cellStyle name="Moneda 5 6 3 4 4 3" xfId="8703" xr:uid="{01A6204D-FB9E-4A63-8E45-826DE5AE9D97}"/>
    <cellStyle name="Moneda 5 6 3 4 5" xfId="3735" xr:uid="{F3085931-6802-450D-BB82-C191505B480E}"/>
    <cellStyle name="Moneda 5 6 3 4 5 2" xfId="10359" xr:uid="{613D3AA4-2B8F-44B3-AE90-07BA877460D7}"/>
    <cellStyle name="Moneda 5 6 3 4 6" xfId="7047" xr:uid="{897A7548-BC8B-4C20-95C7-9B1BE8097928}"/>
    <cellStyle name="Moneda 5 6 3 5" xfId="699" xr:uid="{9B922ED5-88CC-4333-8AB0-954A865E1F87}"/>
    <cellStyle name="Moneda 5 6 3 5 2" xfId="2355" xr:uid="{5BE4F9ED-085F-49DC-AEF0-E74C3FE22833}"/>
    <cellStyle name="Moneda 5 6 3 5 2 2" xfId="5667" xr:uid="{DE5947D8-6E15-4E51-982D-81CA65DC6A60}"/>
    <cellStyle name="Moneda 5 6 3 5 2 2 2" xfId="12291" xr:uid="{F3220B86-F4D7-439C-8460-6727EAEB1C5B}"/>
    <cellStyle name="Moneda 5 6 3 5 2 3" xfId="8979" xr:uid="{E94584DF-5B35-4E92-8F7B-3A4111851CF8}"/>
    <cellStyle name="Moneda 5 6 3 5 3" xfId="4011" xr:uid="{16A814ED-6FCD-4097-BC55-4FB6837220C2}"/>
    <cellStyle name="Moneda 5 6 3 5 3 2" xfId="10635" xr:uid="{560F088C-C738-48DE-966A-FFFADD85740A}"/>
    <cellStyle name="Moneda 5 6 3 5 4" xfId="7323" xr:uid="{E2A39DFE-8C2D-4909-BD47-6279D752AB14}"/>
    <cellStyle name="Moneda 5 6 3 6" xfId="1251" xr:uid="{6E2D8530-D4FA-45F9-BE0F-8A4648E15945}"/>
    <cellStyle name="Moneda 5 6 3 6 2" xfId="2907" xr:uid="{598DC1D6-6995-4C2E-9609-72E9AC657312}"/>
    <cellStyle name="Moneda 5 6 3 6 2 2" xfId="6219" xr:uid="{3B3B2EDB-C1CB-4C72-9EF8-BFD0780497AE}"/>
    <cellStyle name="Moneda 5 6 3 6 2 2 2" xfId="12843" xr:uid="{943AD73A-4D24-491F-8363-D26E9860AA79}"/>
    <cellStyle name="Moneda 5 6 3 6 2 3" xfId="9531" xr:uid="{EAF21F8D-A33D-48A5-905E-EEA66912C016}"/>
    <cellStyle name="Moneda 5 6 3 6 3" xfId="4563" xr:uid="{C1BF5DF9-B927-4EFE-AC4F-E54C2C641D40}"/>
    <cellStyle name="Moneda 5 6 3 6 3 2" xfId="11187" xr:uid="{62C4DC20-386A-4AB5-A405-DA7E62D12173}"/>
    <cellStyle name="Moneda 5 6 3 6 4" xfId="7875" xr:uid="{CBA646E2-70A6-445C-83F2-3973DEB7244A}"/>
    <cellStyle name="Moneda 5 6 3 7" xfId="1803" xr:uid="{F1DC2C26-53CB-4360-8B15-36D6F9EDCD94}"/>
    <cellStyle name="Moneda 5 6 3 7 2" xfId="5115" xr:uid="{861E2D88-5E12-4457-83BD-68DCE2C76744}"/>
    <cellStyle name="Moneda 5 6 3 7 2 2" xfId="11739" xr:uid="{97B68A93-13BC-41CA-B02E-942596C26384}"/>
    <cellStyle name="Moneda 5 6 3 7 3" xfId="8427" xr:uid="{8E1BA6AB-5926-4441-8C1C-5C86F17657E5}"/>
    <cellStyle name="Moneda 5 6 3 8" xfId="3459" xr:uid="{E24AABB1-0C0F-45C6-877E-B69FD8B5CB13}"/>
    <cellStyle name="Moneda 5 6 3 8 2" xfId="10083" xr:uid="{B467D6E8-6525-416B-8270-68B933E407CB}"/>
    <cellStyle name="Moneda 5 6 3 9" xfId="6771" xr:uid="{D09291C1-AF90-4934-A66A-E6955441D157}"/>
    <cellStyle name="Moneda 5 6 4" xfId="182" xr:uid="{28E7EE1C-EC2E-44B3-AADD-03C37426BD6F}"/>
    <cellStyle name="Moneda 5 6 4 2" xfId="320" xr:uid="{DB210E05-3FA1-42FF-ACF3-91BE5A1E35B3}"/>
    <cellStyle name="Moneda 5 6 4 2 2" xfId="596" xr:uid="{C1050FB8-AFE7-4393-845A-56786A86463A}"/>
    <cellStyle name="Moneda 5 6 4 2 2 2" xfId="1148" xr:uid="{F6B78692-9864-4A40-8E43-15DE7E505539}"/>
    <cellStyle name="Moneda 5 6 4 2 2 2 2" xfId="2804" xr:uid="{F410C084-9767-4C04-AB51-FE3CEA87D31C}"/>
    <cellStyle name="Moneda 5 6 4 2 2 2 2 2" xfId="6116" xr:uid="{3C569070-90C1-420E-8A48-2927A1F9AE9F}"/>
    <cellStyle name="Moneda 5 6 4 2 2 2 2 2 2" xfId="12740" xr:uid="{218EA082-C0CD-4502-95ED-DC235E9C4FC2}"/>
    <cellStyle name="Moneda 5 6 4 2 2 2 2 3" xfId="9428" xr:uid="{9E1529BB-34C1-48C1-8E2B-8C3D82DB937D}"/>
    <cellStyle name="Moneda 5 6 4 2 2 2 3" xfId="4460" xr:uid="{3869CB7D-CE86-452B-98D3-9DFE23DFFFEA}"/>
    <cellStyle name="Moneda 5 6 4 2 2 2 3 2" xfId="11084" xr:uid="{C88AC0DD-2460-4124-BB2A-09AE82358B74}"/>
    <cellStyle name="Moneda 5 6 4 2 2 2 4" xfId="7772" xr:uid="{6D46A068-CC80-4F73-BFA5-608B33F50E60}"/>
    <cellStyle name="Moneda 5 6 4 2 2 3" xfId="1700" xr:uid="{45798A8B-AB97-4B49-9454-99A376E2D5A7}"/>
    <cellStyle name="Moneda 5 6 4 2 2 3 2" xfId="3356" xr:uid="{8D000128-B7A8-4B63-8B34-2A4CE3AFFE65}"/>
    <cellStyle name="Moneda 5 6 4 2 2 3 2 2" xfId="6668" xr:uid="{AD8E046E-3FF0-49EE-A030-E3B9B96D844D}"/>
    <cellStyle name="Moneda 5 6 4 2 2 3 2 2 2" xfId="13292" xr:uid="{5CC11EA2-6EC5-4F71-94FF-D6A1B88D6B29}"/>
    <cellStyle name="Moneda 5 6 4 2 2 3 2 3" xfId="9980" xr:uid="{2595F640-EBE3-4B44-A9FA-5FE53C829BD3}"/>
    <cellStyle name="Moneda 5 6 4 2 2 3 3" xfId="5012" xr:uid="{184911E9-9288-4491-A767-D1479A7BC48D}"/>
    <cellStyle name="Moneda 5 6 4 2 2 3 3 2" xfId="11636" xr:uid="{83C9F782-B559-4EC4-92D8-B06BF5D180B7}"/>
    <cellStyle name="Moneda 5 6 4 2 2 3 4" xfId="8324" xr:uid="{37C9C381-F5A4-479B-8F12-7DA9011479CC}"/>
    <cellStyle name="Moneda 5 6 4 2 2 4" xfId="2252" xr:uid="{A0DE96E3-20A8-417E-8AFC-ABE89E71F472}"/>
    <cellStyle name="Moneda 5 6 4 2 2 4 2" xfId="5564" xr:uid="{4C1A792B-85E1-4108-A80E-9E0915A72207}"/>
    <cellStyle name="Moneda 5 6 4 2 2 4 2 2" xfId="12188" xr:uid="{69A67303-6969-4E28-ACAC-BB0C841DE01F}"/>
    <cellStyle name="Moneda 5 6 4 2 2 4 3" xfId="8876" xr:uid="{B1B32F19-5A8C-4756-9237-C3B5FCE98680}"/>
    <cellStyle name="Moneda 5 6 4 2 2 5" xfId="3908" xr:uid="{FD5C6491-F0EF-4B56-B206-55FFE50256C8}"/>
    <cellStyle name="Moneda 5 6 4 2 2 5 2" xfId="10532" xr:uid="{C50E9706-2BD2-45B9-9C6C-1796D296CEF7}"/>
    <cellStyle name="Moneda 5 6 4 2 2 6" xfId="7220" xr:uid="{E1F54C89-CFF6-423E-A9C6-EBDA1098252D}"/>
    <cellStyle name="Moneda 5 6 4 2 3" xfId="872" xr:uid="{1E810AD6-DC8B-41F4-8496-8D8D7C8FF802}"/>
    <cellStyle name="Moneda 5 6 4 2 3 2" xfId="2528" xr:uid="{A51A5934-1D95-4D24-BED4-DBBD0C6D5F91}"/>
    <cellStyle name="Moneda 5 6 4 2 3 2 2" xfId="5840" xr:uid="{A95E70C0-9F05-4587-A514-4404EA3E1BFE}"/>
    <cellStyle name="Moneda 5 6 4 2 3 2 2 2" xfId="12464" xr:uid="{5AC2D560-701C-4914-8466-07E92070FD85}"/>
    <cellStyle name="Moneda 5 6 4 2 3 2 3" xfId="9152" xr:uid="{E68E7520-3828-45F1-A2BC-C6E4C1C01571}"/>
    <cellStyle name="Moneda 5 6 4 2 3 3" xfId="4184" xr:uid="{4EB560FA-6075-4D11-807C-9C65EED8D80E}"/>
    <cellStyle name="Moneda 5 6 4 2 3 3 2" xfId="10808" xr:uid="{E8F5FB20-4487-4F5E-B17F-DCA7E9998A63}"/>
    <cellStyle name="Moneda 5 6 4 2 3 4" xfId="7496" xr:uid="{C4F0D7EA-0D8B-4B25-B821-BD94621F517C}"/>
    <cellStyle name="Moneda 5 6 4 2 4" xfId="1424" xr:uid="{4B7F5EF1-14DA-42B1-B330-96723667CCCC}"/>
    <cellStyle name="Moneda 5 6 4 2 4 2" xfId="3080" xr:uid="{B8D7EE30-D36A-45CD-95D6-C256D32C9E52}"/>
    <cellStyle name="Moneda 5 6 4 2 4 2 2" xfId="6392" xr:uid="{E752E39E-173C-42AD-B0A9-4F3A13732FBA}"/>
    <cellStyle name="Moneda 5 6 4 2 4 2 2 2" xfId="13016" xr:uid="{B616BD85-D55B-4144-997C-B52C650552AE}"/>
    <cellStyle name="Moneda 5 6 4 2 4 2 3" xfId="9704" xr:uid="{1254AD1B-EFC7-4E36-857D-C2FCC8C7AFE9}"/>
    <cellStyle name="Moneda 5 6 4 2 4 3" xfId="4736" xr:uid="{7A90AF1B-3C4A-42DB-8B4A-9E6D025B8259}"/>
    <cellStyle name="Moneda 5 6 4 2 4 3 2" xfId="11360" xr:uid="{E3CF92A1-25FA-404D-A266-23A6A1483442}"/>
    <cellStyle name="Moneda 5 6 4 2 4 4" xfId="8048" xr:uid="{B5435216-4388-43C1-BD70-C7EAB94D67C9}"/>
    <cellStyle name="Moneda 5 6 4 2 5" xfId="1976" xr:uid="{7F5EF64F-A312-4789-8892-8223708B746C}"/>
    <cellStyle name="Moneda 5 6 4 2 5 2" xfId="5288" xr:uid="{49DDF7FB-4CD7-45C3-9609-AC5940B0198A}"/>
    <cellStyle name="Moneda 5 6 4 2 5 2 2" xfId="11912" xr:uid="{334FF7BB-4012-4D05-93E4-113E152F19A4}"/>
    <cellStyle name="Moneda 5 6 4 2 5 3" xfId="8600" xr:uid="{43CE8A64-64E6-44BD-83BD-45D14D297790}"/>
    <cellStyle name="Moneda 5 6 4 2 6" xfId="3632" xr:uid="{9C746450-A8C2-4AE3-8AC6-F70AD743F412}"/>
    <cellStyle name="Moneda 5 6 4 2 6 2" xfId="10256" xr:uid="{07CFCB2C-6637-48BA-8ED4-C9D04B21D30A}"/>
    <cellStyle name="Moneda 5 6 4 2 7" xfId="6944" xr:uid="{C2864F70-307B-4633-A7BE-E6DC7C49D635}"/>
    <cellStyle name="Moneda 5 6 4 3" xfId="458" xr:uid="{B3385A6A-8E6C-476A-A6B1-24CB9C879B73}"/>
    <cellStyle name="Moneda 5 6 4 3 2" xfId="1010" xr:uid="{E79AE2CA-8C34-4E55-9857-76186D124441}"/>
    <cellStyle name="Moneda 5 6 4 3 2 2" xfId="2666" xr:uid="{974CE6AD-7E1B-4B2D-9A54-E80AA7C746C2}"/>
    <cellStyle name="Moneda 5 6 4 3 2 2 2" xfId="5978" xr:uid="{462199E9-8C09-4FCC-94CE-10ACB6AD5ECB}"/>
    <cellStyle name="Moneda 5 6 4 3 2 2 2 2" xfId="12602" xr:uid="{3839B990-E86A-41D2-84CF-0703274C45CC}"/>
    <cellStyle name="Moneda 5 6 4 3 2 2 3" xfId="9290" xr:uid="{9A47050C-6A8E-4FDE-991C-667D01A87F37}"/>
    <cellStyle name="Moneda 5 6 4 3 2 3" xfId="4322" xr:uid="{A267B40D-979C-40D4-A08C-F00ADA315D6D}"/>
    <cellStyle name="Moneda 5 6 4 3 2 3 2" xfId="10946" xr:uid="{16CD4862-6E6B-4394-8CEE-825046613339}"/>
    <cellStyle name="Moneda 5 6 4 3 2 4" xfId="7634" xr:uid="{66FCCAC3-1FB6-4F24-A24C-4B3CDB071427}"/>
    <cellStyle name="Moneda 5 6 4 3 3" xfId="1562" xr:uid="{D6A63302-0257-4C25-B478-A197109FE06C}"/>
    <cellStyle name="Moneda 5 6 4 3 3 2" xfId="3218" xr:uid="{186134B8-9374-43DE-ACEB-E934A1DE8046}"/>
    <cellStyle name="Moneda 5 6 4 3 3 2 2" xfId="6530" xr:uid="{6D343C58-7B9E-4D6A-819A-5C80A4D2C2D4}"/>
    <cellStyle name="Moneda 5 6 4 3 3 2 2 2" xfId="13154" xr:uid="{BF23B9EC-97A7-42C2-A7FC-70FC58B240E5}"/>
    <cellStyle name="Moneda 5 6 4 3 3 2 3" xfId="9842" xr:uid="{166A48ED-F3EF-4E71-A95D-071B49C7CFFD}"/>
    <cellStyle name="Moneda 5 6 4 3 3 3" xfId="4874" xr:uid="{7F0142EB-532C-4F3B-B988-0D47FC74523D}"/>
    <cellStyle name="Moneda 5 6 4 3 3 3 2" xfId="11498" xr:uid="{50828D0B-BED6-4DCD-9A1D-F6BF0771A1AF}"/>
    <cellStyle name="Moneda 5 6 4 3 3 4" xfId="8186" xr:uid="{8641A232-EA9D-4D2A-8610-DFCDF45BDCA0}"/>
    <cellStyle name="Moneda 5 6 4 3 4" xfId="2114" xr:uid="{ECCCA1DB-CD29-48B9-97FF-5B82F72759D0}"/>
    <cellStyle name="Moneda 5 6 4 3 4 2" xfId="5426" xr:uid="{3F53ADD6-429E-4C2E-AE94-14BCCFF3E222}"/>
    <cellStyle name="Moneda 5 6 4 3 4 2 2" xfId="12050" xr:uid="{2F5932E7-02FF-4D16-B228-60D13AD6577B}"/>
    <cellStyle name="Moneda 5 6 4 3 4 3" xfId="8738" xr:uid="{D421E60A-D969-4F2E-897C-EDAD3D3548D1}"/>
    <cellStyle name="Moneda 5 6 4 3 5" xfId="3770" xr:uid="{D22D9FB7-09A0-4A6C-BFBC-6D6D169312E9}"/>
    <cellStyle name="Moneda 5 6 4 3 5 2" xfId="10394" xr:uid="{3DEC12EF-31CD-4A40-BCDF-1C1EF86FF797}"/>
    <cellStyle name="Moneda 5 6 4 3 6" xfId="7082" xr:uid="{250FC3C6-FFC8-4CCF-AE63-F5AC420163DA}"/>
    <cellStyle name="Moneda 5 6 4 4" xfId="734" xr:uid="{7FBEBC50-155A-4ACC-BBAC-9D348151CB8A}"/>
    <cellStyle name="Moneda 5 6 4 4 2" xfId="2390" xr:uid="{549EDFA6-C6E2-44AB-84CC-E9EC2365297E}"/>
    <cellStyle name="Moneda 5 6 4 4 2 2" xfId="5702" xr:uid="{BDE633FE-AD17-49C8-9E4F-5A90640E8A80}"/>
    <cellStyle name="Moneda 5 6 4 4 2 2 2" xfId="12326" xr:uid="{7DA5FA55-F248-4439-8F20-A3DFD3EA7768}"/>
    <cellStyle name="Moneda 5 6 4 4 2 3" xfId="9014" xr:uid="{637A414F-5DFA-45FB-AED5-0EC87D07822C}"/>
    <cellStyle name="Moneda 5 6 4 4 3" xfId="4046" xr:uid="{C7895452-B1AC-4D76-A1B0-DE122DC68064}"/>
    <cellStyle name="Moneda 5 6 4 4 3 2" xfId="10670" xr:uid="{07C249E7-D0CC-4581-8138-793F15EE7BC2}"/>
    <cellStyle name="Moneda 5 6 4 4 4" xfId="7358" xr:uid="{8B6BBFCE-B3C2-42AC-97A5-E844B3D999A6}"/>
    <cellStyle name="Moneda 5 6 4 5" xfId="1286" xr:uid="{0AF295A5-D221-40D9-A62F-E01F7A7E380C}"/>
    <cellStyle name="Moneda 5 6 4 5 2" xfId="2942" xr:uid="{70462F77-E336-4980-8D08-255909FCA238}"/>
    <cellStyle name="Moneda 5 6 4 5 2 2" xfId="6254" xr:uid="{C3C7B14C-118D-4D8A-A4E6-A081390F96EC}"/>
    <cellStyle name="Moneda 5 6 4 5 2 2 2" xfId="12878" xr:uid="{9B8A8752-F0A0-44F9-8808-78883AC8AA47}"/>
    <cellStyle name="Moneda 5 6 4 5 2 3" xfId="9566" xr:uid="{EDDC34F5-9F15-4E24-9380-D1096B8DDE75}"/>
    <cellStyle name="Moneda 5 6 4 5 3" xfId="4598" xr:uid="{1B54A503-70A0-4064-BCD5-44AF27560A60}"/>
    <cellStyle name="Moneda 5 6 4 5 3 2" xfId="11222" xr:uid="{AA32B7C1-B189-42B2-B9E6-CE442F4B9D74}"/>
    <cellStyle name="Moneda 5 6 4 5 4" xfId="7910" xr:uid="{D75FDBAC-E8AE-4C07-A6D7-DAF0A1F7A610}"/>
    <cellStyle name="Moneda 5 6 4 6" xfId="1838" xr:uid="{3B80CC94-6294-4E58-AD06-5C86B78F5EDE}"/>
    <cellStyle name="Moneda 5 6 4 6 2" xfId="5150" xr:uid="{B0F5CBC9-41CA-43FB-874C-6D0462C67C8B}"/>
    <cellStyle name="Moneda 5 6 4 6 2 2" xfId="11774" xr:uid="{47097CB5-6464-4BC2-ADBB-92823CC68F1A}"/>
    <cellStyle name="Moneda 5 6 4 6 3" xfId="8462" xr:uid="{0B38D1BA-EEF2-45D8-8882-C395BBF53D00}"/>
    <cellStyle name="Moneda 5 6 4 7" xfId="3494" xr:uid="{51753B07-1FD5-43EC-9541-495A9E733BB8}"/>
    <cellStyle name="Moneda 5 6 4 7 2" xfId="10118" xr:uid="{5C366A8B-B860-40FC-AE8C-0A20DDB34097}"/>
    <cellStyle name="Moneda 5 6 4 8" xfId="6806" xr:uid="{01B577D9-ECA9-4366-8290-A58428EB23C8}"/>
    <cellStyle name="Moneda 5 6 5" xfId="251" xr:uid="{8071D3BB-B2F7-41EF-91D1-C355FFB0FB16}"/>
    <cellStyle name="Moneda 5 6 5 2" xfId="527" xr:uid="{D6CC4324-AA94-4929-9137-3A611D1AB28E}"/>
    <cellStyle name="Moneda 5 6 5 2 2" xfId="1079" xr:uid="{5A219080-9BE5-4CA2-A40F-1BC784D02F54}"/>
    <cellStyle name="Moneda 5 6 5 2 2 2" xfId="2735" xr:uid="{8957AA12-83EA-4BE0-BB1A-ED902744691A}"/>
    <cellStyle name="Moneda 5 6 5 2 2 2 2" xfId="6047" xr:uid="{0075161C-6EA7-4AF0-8333-9A267D5FABA7}"/>
    <cellStyle name="Moneda 5 6 5 2 2 2 2 2" xfId="12671" xr:uid="{226828E9-DBED-4962-95E5-4E849B5856B0}"/>
    <cellStyle name="Moneda 5 6 5 2 2 2 3" xfId="9359" xr:uid="{2A1343FA-8420-49AB-B3C7-BAAF9D5D0085}"/>
    <cellStyle name="Moneda 5 6 5 2 2 3" xfId="4391" xr:uid="{28C09B8C-AF5E-4339-9797-0BE68BE1C2CE}"/>
    <cellStyle name="Moneda 5 6 5 2 2 3 2" xfId="11015" xr:uid="{5C604B39-1F78-4D2E-99BB-31A8852859C3}"/>
    <cellStyle name="Moneda 5 6 5 2 2 4" xfId="7703" xr:uid="{8CD44194-A6E7-483A-9DB0-B81FCB9585BA}"/>
    <cellStyle name="Moneda 5 6 5 2 3" xfId="1631" xr:uid="{7F2E4FAA-EE14-491D-AF42-10D808F12B8F}"/>
    <cellStyle name="Moneda 5 6 5 2 3 2" xfId="3287" xr:uid="{D094308A-1230-463C-B9A3-5162B3501553}"/>
    <cellStyle name="Moneda 5 6 5 2 3 2 2" xfId="6599" xr:uid="{ECC2791E-D7E5-4576-9417-0FA710142C60}"/>
    <cellStyle name="Moneda 5 6 5 2 3 2 2 2" xfId="13223" xr:uid="{32938CD4-924D-4D54-AFA3-CD5DAF128995}"/>
    <cellStyle name="Moneda 5 6 5 2 3 2 3" xfId="9911" xr:uid="{BF3BC72D-3859-4036-8C88-AAA6C4AA9A07}"/>
    <cellStyle name="Moneda 5 6 5 2 3 3" xfId="4943" xr:uid="{974CDED3-2918-4ACE-9DE2-1BA64B4F4096}"/>
    <cellStyle name="Moneda 5 6 5 2 3 3 2" xfId="11567" xr:uid="{532B2653-3359-4121-85F3-B43C4EB94511}"/>
    <cellStyle name="Moneda 5 6 5 2 3 4" xfId="8255" xr:uid="{07A84700-DB03-427F-9C67-1C3CF0249D2B}"/>
    <cellStyle name="Moneda 5 6 5 2 4" xfId="2183" xr:uid="{0F8160F0-93CC-4DEA-8A1E-0292E21CD07A}"/>
    <cellStyle name="Moneda 5 6 5 2 4 2" xfId="5495" xr:uid="{FCAF73F3-5445-4ECC-89CE-8009F2DB6B2E}"/>
    <cellStyle name="Moneda 5 6 5 2 4 2 2" xfId="12119" xr:uid="{E155A11E-1AF5-4316-800D-C885B70B8F4C}"/>
    <cellStyle name="Moneda 5 6 5 2 4 3" xfId="8807" xr:uid="{FD68603A-06F2-4962-9FA3-BB66AD1ADDE1}"/>
    <cellStyle name="Moneda 5 6 5 2 5" xfId="3839" xr:uid="{66BB80B1-2DBC-4C88-9DC7-AE825C805BBF}"/>
    <cellStyle name="Moneda 5 6 5 2 5 2" xfId="10463" xr:uid="{55C6AF95-51F6-4112-BD89-47BD5A89F827}"/>
    <cellStyle name="Moneda 5 6 5 2 6" xfId="7151" xr:uid="{B60DA9D8-8BE0-4F6A-B7F7-255AF6CA66D4}"/>
    <cellStyle name="Moneda 5 6 5 3" xfId="803" xr:uid="{1B731AD3-E093-4A16-8188-437CE9F422EE}"/>
    <cellStyle name="Moneda 5 6 5 3 2" xfId="2459" xr:uid="{9DE6FBC6-C445-485E-87F0-69906AC0DF99}"/>
    <cellStyle name="Moneda 5 6 5 3 2 2" xfId="5771" xr:uid="{9B80742C-77C7-436A-89B7-5D5375EF6F0B}"/>
    <cellStyle name="Moneda 5 6 5 3 2 2 2" xfId="12395" xr:uid="{59E5F1A1-B3AA-42A4-A53B-88EC3A9763D9}"/>
    <cellStyle name="Moneda 5 6 5 3 2 3" xfId="9083" xr:uid="{F9D5DCB7-ABCA-44A7-B516-82AB0C45BA25}"/>
    <cellStyle name="Moneda 5 6 5 3 3" xfId="4115" xr:uid="{D21AE6F8-E84F-4F79-888C-B2BBE90A339E}"/>
    <cellStyle name="Moneda 5 6 5 3 3 2" xfId="10739" xr:uid="{10CE4670-9D0A-4D61-A046-2FF80812EFF3}"/>
    <cellStyle name="Moneda 5 6 5 3 4" xfId="7427" xr:uid="{C0324EF4-F49A-4FC6-9A06-52C5BA25BE6A}"/>
    <cellStyle name="Moneda 5 6 5 4" xfId="1355" xr:uid="{31FA0509-2C79-42A6-93D0-50A9A92993F0}"/>
    <cellStyle name="Moneda 5 6 5 4 2" xfId="3011" xr:uid="{0E42D891-C545-46E6-AC2A-7EC31445802C}"/>
    <cellStyle name="Moneda 5 6 5 4 2 2" xfId="6323" xr:uid="{7DB902A4-012A-4D99-9B45-C11A984B40CC}"/>
    <cellStyle name="Moneda 5 6 5 4 2 2 2" xfId="12947" xr:uid="{C5A70C5C-571B-45EE-A5E4-F1A56CBD0E15}"/>
    <cellStyle name="Moneda 5 6 5 4 2 3" xfId="9635" xr:uid="{133F90C5-39C3-4E10-AE6A-91DABD466EB7}"/>
    <cellStyle name="Moneda 5 6 5 4 3" xfId="4667" xr:uid="{3879E4F8-762D-42A4-82C1-1018CB66CD1C}"/>
    <cellStyle name="Moneda 5 6 5 4 3 2" xfId="11291" xr:uid="{8F7BA117-5FC0-4F3D-B601-4899A12CEEF9}"/>
    <cellStyle name="Moneda 5 6 5 4 4" xfId="7979" xr:uid="{5C41DA9A-68EC-4665-8482-BDB36E5E04C4}"/>
    <cellStyle name="Moneda 5 6 5 5" xfId="1907" xr:uid="{DC852361-57F9-49ED-BDD2-9C63A05344C2}"/>
    <cellStyle name="Moneda 5 6 5 5 2" xfId="5219" xr:uid="{CAF49249-64D7-43A5-ADFE-88BB2F52906B}"/>
    <cellStyle name="Moneda 5 6 5 5 2 2" xfId="11843" xr:uid="{8C3D85DF-20B3-4DB7-9994-C8E452924B46}"/>
    <cellStyle name="Moneda 5 6 5 5 3" xfId="8531" xr:uid="{D2AAF03B-E8EC-4355-B63D-B5A9EF537817}"/>
    <cellStyle name="Moneda 5 6 5 6" xfId="3563" xr:uid="{0ABB48EB-854A-4801-AD56-D8DCE5083304}"/>
    <cellStyle name="Moneda 5 6 5 6 2" xfId="10187" xr:uid="{4DFA34B3-DB61-4A86-9464-9637C7C40CCA}"/>
    <cellStyle name="Moneda 5 6 5 7" xfId="6875" xr:uid="{CBA08994-BA69-494D-874B-3254D4273732}"/>
    <cellStyle name="Moneda 5 6 6" xfId="389" xr:uid="{00D811FD-EB92-44EA-9787-76989196B1BE}"/>
    <cellStyle name="Moneda 5 6 6 2" xfId="941" xr:uid="{89B29A2D-CEC1-4E6E-9ECA-5E94773B9EB2}"/>
    <cellStyle name="Moneda 5 6 6 2 2" xfId="2597" xr:uid="{1FF9C750-996A-4851-A064-8E5EC8F3DA52}"/>
    <cellStyle name="Moneda 5 6 6 2 2 2" xfId="5909" xr:uid="{0427B88F-4A6C-4D1F-B513-7CC86DA12908}"/>
    <cellStyle name="Moneda 5 6 6 2 2 2 2" xfId="12533" xr:uid="{5539CDE3-05EE-441B-8AF3-CBAA686CC215}"/>
    <cellStyle name="Moneda 5 6 6 2 2 3" xfId="9221" xr:uid="{BF7E1934-AF49-44E7-B03F-013B6A4F01C6}"/>
    <cellStyle name="Moneda 5 6 6 2 3" xfId="4253" xr:uid="{FD4C18D1-9432-4F02-932F-B708022AF2E4}"/>
    <cellStyle name="Moneda 5 6 6 2 3 2" xfId="10877" xr:uid="{74B853F2-0827-482C-95DA-5E80F698E15C}"/>
    <cellStyle name="Moneda 5 6 6 2 4" xfId="7565" xr:uid="{20DDC7AC-9EF2-4D7E-920D-39A57F7F9439}"/>
    <cellStyle name="Moneda 5 6 6 3" xfId="1493" xr:uid="{2E670A94-4775-4B02-B663-AC6EFEED68C9}"/>
    <cellStyle name="Moneda 5 6 6 3 2" xfId="3149" xr:uid="{2C84DBD6-4EBB-4A5C-8B30-52C45A61FE10}"/>
    <cellStyle name="Moneda 5 6 6 3 2 2" xfId="6461" xr:uid="{BB30DF87-1819-4F0A-9940-8173FBE2F477}"/>
    <cellStyle name="Moneda 5 6 6 3 2 2 2" xfId="13085" xr:uid="{B3CC2838-08FD-4C26-BF23-E03619A9749F}"/>
    <cellStyle name="Moneda 5 6 6 3 2 3" xfId="9773" xr:uid="{D682C0E3-C400-4B3B-913A-1264AE0A4923}"/>
    <cellStyle name="Moneda 5 6 6 3 3" xfId="4805" xr:uid="{3D816550-ED54-4BB6-8674-E2A626A2215F}"/>
    <cellStyle name="Moneda 5 6 6 3 3 2" xfId="11429" xr:uid="{C97DC6E2-44F9-41D4-A78F-C9E0B36F2589}"/>
    <cellStyle name="Moneda 5 6 6 3 4" xfId="8117" xr:uid="{69E27174-0B9A-4D8F-9C60-DFA407E23EDD}"/>
    <cellStyle name="Moneda 5 6 6 4" xfId="2045" xr:uid="{C106C383-58E0-4FD1-8211-0A026D8A73E9}"/>
    <cellStyle name="Moneda 5 6 6 4 2" xfId="5357" xr:uid="{F78F7F9E-2BEC-445C-8AB1-E9D291711C1C}"/>
    <cellStyle name="Moneda 5 6 6 4 2 2" xfId="11981" xr:uid="{C87FA2D9-3D02-4350-AD1C-36E2E96FE865}"/>
    <cellStyle name="Moneda 5 6 6 4 3" xfId="8669" xr:uid="{6627B98E-3532-41CF-A06E-5DF645BDD955}"/>
    <cellStyle name="Moneda 5 6 6 5" xfId="3701" xr:uid="{E4AABE2E-73AD-4C1E-BE7A-AAAB0861E4CD}"/>
    <cellStyle name="Moneda 5 6 6 5 2" xfId="10325" xr:uid="{CEC9458A-1933-45BC-8CE5-C4F0DA803A81}"/>
    <cellStyle name="Moneda 5 6 6 6" xfId="7013" xr:uid="{77CF1DC8-08FF-4B1D-933D-2E02C61ADB27}"/>
    <cellStyle name="Moneda 5 6 7" xfId="665" xr:uid="{196B05F3-7A7D-42E5-8630-4C8B6D6D08F2}"/>
    <cellStyle name="Moneda 5 6 7 2" xfId="2321" xr:uid="{B9BEADE7-E3E3-4E94-99B2-06A2756401C3}"/>
    <cellStyle name="Moneda 5 6 7 2 2" xfId="5633" xr:uid="{D1C4C63A-5769-4387-BAAA-7F1DFC9838D8}"/>
    <cellStyle name="Moneda 5 6 7 2 2 2" xfId="12257" xr:uid="{B3390CFF-4966-4D42-B004-A0BACC5EE02C}"/>
    <cellStyle name="Moneda 5 6 7 2 3" xfId="8945" xr:uid="{56F711DA-43D2-4D64-98B0-C3900B04E206}"/>
    <cellStyle name="Moneda 5 6 7 3" xfId="3977" xr:uid="{EFBA82AB-354C-42DA-9134-E2A0DF1EC326}"/>
    <cellStyle name="Moneda 5 6 7 3 2" xfId="10601" xr:uid="{F68CFB2B-3DC6-449D-8D43-3E49413D12AC}"/>
    <cellStyle name="Moneda 5 6 7 4" xfId="7289" xr:uid="{CF7A9BF4-9E5A-456D-9675-439B362D1885}"/>
    <cellStyle name="Moneda 5 6 8" xfId="1217" xr:uid="{2A5D3A7F-7043-4BB4-A700-7B4D56E0CC21}"/>
    <cellStyle name="Moneda 5 6 8 2" xfId="2873" xr:uid="{2F249EF8-D72A-47EC-914D-3D9ADFC101F1}"/>
    <cellStyle name="Moneda 5 6 8 2 2" xfId="6185" xr:uid="{026B1CCD-73AC-47F0-80F6-4E009E39CD65}"/>
    <cellStyle name="Moneda 5 6 8 2 2 2" xfId="12809" xr:uid="{E61D5705-5BD6-43B2-AD42-684EDD7E9065}"/>
    <cellStyle name="Moneda 5 6 8 2 3" xfId="9497" xr:uid="{25A518E7-534E-4CDF-98AE-CB303A240823}"/>
    <cellStyle name="Moneda 5 6 8 3" xfId="4529" xr:uid="{4CF7DDC3-B30E-4A08-A791-13D5C9FE1C68}"/>
    <cellStyle name="Moneda 5 6 8 3 2" xfId="11153" xr:uid="{9050C13D-462C-4B5D-B7B8-ACAD380B9188}"/>
    <cellStyle name="Moneda 5 6 8 4" xfId="7841" xr:uid="{A9DCD5D0-9B4F-4D08-815F-44E1A21D5A7F}"/>
    <cellStyle name="Moneda 5 6 9" xfId="1769" xr:uid="{58A92697-9B55-4F9F-94DD-F3BAC6C71BED}"/>
    <cellStyle name="Moneda 5 6 9 2" xfId="5081" xr:uid="{AAB1DD90-8BD6-4807-B6B8-D7C89894EFA3}"/>
    <cellStyle name="Moneda 5 6 9 2 2" xfId="11705" xr:uid="{2509A18B-7896-45D8-B916-28517591AF5D}"/>
    <cellStyle name="Moneda 5 6 9 3" xfId="8393" xr:uid="{4A0C3BB8-6884-4645-92AF-8A5A9E5C8834}"/>
    <cellStyle name="Moneda 5 7" xfId="115" xr:uid="{FF025C46-F712-4C59-9837-48724AAABDBC}"/>
    <cellStyle name="Moneda 5 7 10" xfId="6739" xr:uid="{8AE30E17-AE53-4895-A8E7-22E8A0125757}"/>
    <cellStyle name="Moneda 5 7 2" xfId="149" xr:uid="{1214F904-7309-45D5-BF86-E36289E6B4DE}"/>
    <cellStyle name="Moneda 5 7 2 2" xfId="218" xr:uid="{CDB2D75B-362B-4626-8D1A-5D47C959707D}"/>
    <cellStyle name="Moneda 5 7 2 2 2" xfId="356" xr:uid="{A3720397-3A9D-4734-A0C2-C4AD08D71E2A}"/>
    <cellStyle name="Moneda 5 7 2 2 2 2" xfId="632" xr:uid="{E0B22C0E-4938-4F94-8BE3-6234EB9C6B19}"/>
    <cellStyle name="Moneda 5 7 2 2 2 2 2" xfId="1184" xr:uid="{94120185-DCA8-4CAA-960E-B423C63BFF3A}"/>
    <cellStyle name="Moneda 5 7 2 2 2 2 2 2" xfId="2840" xr:uid="{4A8256C4-1263-41AD-8718-D4F04188322D}"/>
    <cellStyle name="Moneda 5 7 2 2 2 2 2 2 2" xfId="6152" xr:uid="{C9ECA547-EB01-4C4D-8F37-260A3A1D78C1}"/>
    <cellStyle name="Moneda 5 7 2 2 2 2 2 2 2 2" xfId="12776" xr:uid="{8BD6EB36-6E54-473A-A526-109824EA555C}"/>
    <cellStyle name="Moneda 5 7 2 2 2 2 2 2 3" xfId="9464" xr:uid="{F4E05C00-24DE-4D92-BB10-7EDC767C64B2}"/>
    <cellStyle name="Moneda 5 7 2 2 2 2 2 3" xfId="4496" xr:uid="{E1F3CCB4-0026-46A7-8D55-D56E1FD5D8C2}"/>
    <cellStyle name="Moneda 5 7 2 2 2 2 2 3 2" xfId="11120" xr:uid="{4729DF61-3F99-428B-BF24-D16F3BD41675}"/>
    <cellStyle name="Moneda 5 7 2 2 2 2 2 4" xfId="7808" xr:uid="{77BAB887-227B-4004-A5AF-09A15C9542DF}"/>
    <cellStyle name="Moneda 5 7 2 2 2 2 3" xfId="1736" xr:uid="{42705935-54E1-4F30-A40D-E31C37D2D7C0}"/>
    <cellStyle name="Moneda 5 7 2 2 2 2 3 2" xfId="3392" xr:uid="{BA89EAB2-D31D-49A5-9400-7CC99F4EBA72}"/>
    <cellStyle name="Moneda 5 7 2 2 2 2 3 2 2" xfId="6704" xr:uid="{A48CABC9-EC01-415D-9FA6-026041A2F639}"/>
    <cellStyle name="Moneda 5 7 2 2 2 2 3 2 2 2" xfId="13328" xr:uid="{A45C60B0-53D4-4517-9149-F67EA6FF1AC8}"/>
    <cellStyle name="Moneda 5 7 2 2 2 2 3 2 3" xfId="10016" xr:uid="{87CCC37D-3FD9-47C4-8056-51D8DC6D4E63}"/>
    <cellStyle name="Moneda 5 7 2 2 2 2 3 3" xfId="5048" xr:uid="{E9AD60F0-25FF-4C1A-A91C-B20C5E967138}"/>
    <cellStyle name="Moneda 5 7 2 2 2 2 3 3 2" xfId="11672" xr:uid="{A0640FDA-77D4-4293-AA5E-20B5FB9E9B8A}"/>
    <cellStyle name="Moneda 5 7 2 2 2 2 3 4" xfId="8360" xr:uid="{DC0F5E41-ADFE-4410-AF1C-9078884F5799}"/>
    <cellStyle name="Moneda 5 7 2 2 2 2 4" xfId="2288" xr:uid="{CA611BCC-D92D-443D-BEC5-46D7947BB31E}"/>
    <cellStyle name="Moneda 5 7 2 2 2 2 4 2" xfId="5600" xr:uid="{B866B82D-AA8D-44CF-AC4B-0DC2902D417A}"/>
    <cellStyle name="Moneda 5 7 2 2 2 2 4 2 2" xfId="12224" xr:uid="{6C9BE792-2E24-46FA-AB41-ED4BC2B89959}"/>
    <cellStyle name="Moneda 5 7 2 2 2 2 4 3" xfId="8912" xr:uid="{C9ACB1BF-FE1F-4CE5-AD91-A0C12587BC7F}"/>
    <cellStyle name="Moneda 5 7 2 2 2 2 5" xfId="3944" xr:uid="{DA08A549-E191-4DCE-99D3-A0E5CCA31F93}"/>
    <cellStyle name="Moneda 5 7 2 2 2 2 5 2" xfId="10568" xr:uid="{D7055C9F-1A9A-4E7E-9283-8BB55147BCBD}"/>
    <cellStyle name="Moneda 5 7 2 2 2 2 6" xfId="7256" xr:uid="{867E83E9-4C58-4880-9B44-A280768CC437}"/>
    <cellStyle name="Moneda 5 7 2 2 2 3" xfId="908" xr:uid="{C2C645C9-172B-47B0-9C27-A5994B73AA5A}"/>
    <cellStyle name="Moneda 5 7 2 2 2 3 2" xfId="2564" xr:uid="{DB6AD775-4FCF-4A15-845C-22B74DD4873B}"/>
    <cellStyle name="Moneda 5 7 2 2 2 3 2 2" xfId="5876" xr:uid="{89B0E0FD-8A3B-4EFC-ABE0-A5D36FC68633}"/>
    <cellStyle name="Moneda 5 7 2 2 2 3 2 2 2" xfId="12500" xr:uid="{92F64782-8D00-4168-A89F-7D8143D3E707}"/>
    <cellStyle name="Moneda 5 7 2 2 2 3 2 3" xfId="9188" xr:uid="{75E31619-52DB-4E4E-8CE1-8E5E40683D69}"/>
    <cellStyle name="Moneda 5 7 2 2 2 3 3" xfId="4220" xr:uid="{CB1C412C-6D70-4A55-A4BE-5FEC9EB1ABBE}"/>
    <cellStyle name="Moneda 5 7 2 2 2 3 3 2" xfId="10844" xr:uid="{EACF3469-722A-4BE2-983C-E721C6A1B4ED}"/>
    <cellStyle name="Moneda 5 7 2 2 2 3 4" xfId="7532" xr:uid="{D011A393-2487-4742-B515-4B2844F420A3}"/>
    <cellStyle name="Moneda 5 7 2 2 2 4" xfId="1460" xr:uid="{9201DC19-35E1-429D-97D4-81D22D4DC046}"/>
    <cellStyle name="Moneda 5 7 2 2 2 4 2" xfId="3116" xr:uid="{7BA339D7-CAC6-499C-946F-886C45796ABF}"/>
    <cellStyle name="Moneda 5 7 2 2 2 4 2 2" xfId="6428" xr:uid="{6C14328A-9992-42A9-BD0D-A7B11C6BC1CB}"/>
    <cellStyle name="Moneda 5 7 2 2 2 4 2 2 2" xfId="13052" xr:uid="{A41E5E2B-DDA0-44C3-AC70-9149B9ACE1C9}"/>
    <cellStyle name="Moneda 5 7 2 2 2 4 2 3" xfId="9740" xr:uid="{235C520C-DC2D-4B10-8D4F-3BF9026C62E5}"/>
    <cellStyle name="Moneda 5 7 2 2 2 4 3" xfId="4772" xr:uid="{90A6F56D-529C-41B9-8CFA-317EC0E703ED}"/>
    <cellStyle name="Moneda 5 7 2 2 2 4 3 2" xfId="11396" xr:uid="{B1B3AAF8-82FB-4AFD-9002-1FE20ABB2D60}"/>
    <cellStyle name="Moneda 5 7 2 2 2 4 4" xfId="8084" xr:uid="{47E530F8-CE5E-46D8-B5AD-E05C18D3DC66}"/>
    <cellStyle name="Moneda 5 7 2 2 2 5" xfId="2012" xr:uid="{E95188AC-4B97-4819-9112-9BE7B182AEF5}"/>
    <cellStyle name="Moneda 5 7 2 2 2 5 2" xfId="5324" xr:uid="{46B4F1EC-CD42-45D7-A706-57908C385ED6}"/>
    <cellStyle name="Moneda 5 7 2 2 2 5 2 2" xfId="11948" xr:uid="{23433D6B-698C-4498-B198-B2DD59D54E51}"/>
    <cellStyle name="Moneda 5 7 2 2 2 5 3" xfId="8636" xr:uid="{6E65FDC4-2C1A-4F89-BB57-47BAAF5EDD95}"/>
    <cellStyle name="Moneda 5 7 2 2 2 6" xfId="3668" xr:uid="{9B5CF4A6-9DBF-4887-8291-8100C8143C22}"/>
    <cellStyle name="Moneda 5 7 2 2 2 6 2" xfId="10292" xr:uid="{1F74EF66-EE38-4F7E-B0A3-8BF8AD1A585B}"/>
    <cellStyle name="Moneda 5 7 2 2 2 7" xfId="6980" xr:uid="{34EB1D03-1DBB-404F-BC1A-E04E85670E2E}"/>
    <cellStyle name="Moneda 5 7 2 2 3" xfId="494" xr:uid="{3FA6C246-09FC-40C7-9524-756901CEA35F}"/>
    <cellStyle name="Moneda 5 7 2 2 3 2" xfId="1046" xr:uid="{12103853-A4C0-4436-96D8-E8A6E7791833}"/>
    <cellStyle name="Moneda 5 7 2 2 3 2 2" xfId="2702" xr:uid="{EBE9C9DF-EC31-4F55-A619-BBA4505E7399}"/>
    <cellStyle name="Moneda 5 7 2 2 3 2 2 2" xfId="6014" xr:uid="{0B5602B0-AE14-4AA6-8A26-146E516DA52A}"/>
    <cellStyle name="Moneda 5 7 2 2 3 2 2 2 2" xfId="12638" xr:uid="{FDB32ACA-B3BE-4A3B-8470-7A8D4A31B15F}"/>
    <cellStyle name="Moneda 5 7 2 2 3 2 2 3" xfId="9326" xr:uid="{61BFC72D-0564-4E61-AF99-79E987999B59}"/>
    <cellStyle name="Moneda 5 7 2 2 3 2 3" xfId="4358" xr:uid="{AF69EFBE-1417-4CBA-B3AA-4CD523FE5A5C}"/>
    <cellStyle name="Moneda 5 7 2 2 3 2 3 2" xfId="10982" xr:uid="{013820B5-172D-4BF7-B0EF-E1CB2D8FC100}"/>
    <cellStyle name="Moneda 5 7 2 2 3 2 4" xfId="7670" xr:uid="{FBE22E36-FEB1-455F-B695-0B26E95C0C9C}"/>
    <cellStyle name="Moneda 5 7 2 2 3 3" xfId="1598" xr:uid="{63ED94F9-FBAA-4592-8A78-DE68BDD0B141}"/>
    <cellStyle name="Moneda 5 7 2 2 3 3 2" xfId="3254" xr:uid="{16B7BE6A-F463-4785-9024-B49186CF6F2A}"/>
    <cellStyle name="Moneda 5 7 2 2 3 3 2 2" xfId="6566" xr:uid="{2FF7D055-6B2B-4573-B7EF-5C3E443E0EB8}"/>
    <cellStyle name="Moneda 5 7 2 2 3 3 2 2 2" xfId="13190" xr:uid="{5F04D51B-9B11-4E4B-A448-0E03B71F40BC}"/>
    <cellStyle name="Moneda 5 7 2 2 3 3 2 3" xfId="9878" xr:uid="{9D321F10-04B4-41C7-984F-A7D38CFF3979}"/>
    <cellStyle name="Moneda 5 7 2 2 3 3 3" xfId="4910" xr:uid="{1C2617E6-17AD-4FD8-BBF5-834DFF2B2011}"/>
    <cellStyle name="Moneda 5 7 2 2 3 3 3 2" xfId="11534" xr:uid="{0913F71E-4675-4D8A-BEB1-BD9FEA0CCB2B}"/>
    <cellStyle name="Moneda 5 7 2 2 3 3 4" xfId="8222" xr:uid="{5FA6713E-077A-4B10-B582-3BD8F0482467}"/>
    <cellStyle name="Moneda 5 7 2 2 3 4" xfId="2150" xr:uid="{3F3B4AD6-704C-4771-A8A5-D914780A3466}"/>
    <cellStyle name="Moneda 5 7 2 2 3 4 2" xfId="5462" xr:uid="{DE210BF1-D45C-4357-874D-554FD9FC69A1}"/>
    <cellStyle name="Moneda 5 7 2 2 3 4 2 2" xfId="12086" xr:uid="{59E744B3-76AB-4AB2-BD7D-2846853B9A3F}"/>
    <cellStyle name="Moneda 5 7 2 2 3 4 3" xfId="8774" xr:uid="{F5986D68-1EFD-4D23-A7CC-12281AA271E0}"/>
    <cellStyle name="Moneda 5 7 2 2 3 5" xfId="3806" xr:uid="{EAA56D57-9A56-4092-B736-E9C7AA46D6D7}"/>
    <cellStyle name="Moneda 5 7 2 2 3 5 2" xfId="10430" xr:uid="{E79BB84F-FF59-4738-B227-4CD2AAFDFCCE}"/>
    <cellStyle name="Moneda 5 7 2 2 3 6" xfId="7118" xr:uid="{0681E4DA-DC0E-44F1-A2FE-7BADA73063E4}"/>
    <cellStyle name="Moneda 5 7 2 2 4" xfId="770" xr:uid="{10466CA2-86CD-4093-8981-6601407931BF}"/>
    <cellStyle name="Moneda 5 7 2 2 4 2" xfId="2426" xr:uid="{CCA1E375-4039-465D-80BA-DE34F1629657}"/>
    <cellStyle name="Moneda 5 7 2 2 4 2 2" xfId="5738" xr:uid="{917D4CDE-DBEC-4909-8926-BA1476840426}"/>
    <cellStyle name="Moneda 5 7 2 2 4 2 2 2" xfId="12362" xr:uid="{7D123D6C-5837-42B1-AC66-D623DE694952}"/>
    <cellStyle name="Moneda 5 7 2 2 4 2 3" xfId="9050" xr:uid="{4CDF1997-5332-4CE4-89CE-68C8DC982DD8}"/>
    <cellStyle name="Moneda 5 7 2 2 4 3" xfId="4082" xr:uid="{AAEDF3CC-68B0-46FB-AE0B-72C28ACED86E}"/>
    <cellStyle name="Moneda 5 7 2 2 4 3 2" xfId="10706" xr:uid="{69FC1239-F99C-48E2-A7D2-B20C3719328C}"/>
    <cellStyle name="Moneda 5 7 2 2 4 4" xfId="7394" xr:uid="{89B81C7A-CE68-4083-877E-2CB2DD97BA50}"/>
    <cellStyle name="Moneda 5 7 2 2 5" xfId="1322" xr:uid="{E6DCE87B-8946-489A-B874-217C4772CD21}"/>
    <cellStyle name="Moneda 5 7 2 2 5 2" xfId="2978" xr:uid="{B369F0C2-422A-40FA-A55F-800B54261446}"/>
    <cellStyle name="Moneda 5 7 2 2 5 2 2" xfId="6290" xr:uid="{DBD294D6-3F35-4822-A10C-AA73C06C6BED}"/>
    <cellStyle name="Moneda 5 7 2 2 5 2 2 2" xfId="12914" xr:uid="{6D50A39C-9E7A-46FD-AFB2-2AA317A6DB81}"/>
    <cellStyle name="Moneda 5 7 2 2 5 2 3" xfId="9602" xr:uid="{27F33A78-5682-4A14-8508-CE5E234C2986}"/>
    <cellStyle name="Moneda 5 7 2 2 5 3" xfId="4634" xr:uid="{6CE5F017-15AA-4CDE-97C1-DD01B76C3D71}"/>
    <cellStyle name="Moneda 5 7 2 2 5 3 2" xfId="11258" xr:uid="{ECF7F438-E998-441A-880D-0A8C27731867}"/>
    <cellStyle name="Moneda 5 7 2 2 5 4" xfId="7946" xr:uid="{113B28E9-ED32-48D7-906E-BF0C0D3B0BE7}"/>
    <cellStyle name="Moneda 5 7 2 2 6" xfId="1874" xr:uid="{C1249653-F11C-43C7-AA7D-E646B222CF6E}"/>
    <cellStyle name="Moneda 5 7 2 2 6 2" xfId="5186" xr:uid="{07564516-F516-4263-94F0-1590AEEA7E87}"/>
    <cellStyle name="Moneda 5 7 2 2 6 2 2" xfId="11810" xr:uid="{491233BF-EBB2-44D0-ADEF-34B1A73B51A7}"/>
    <cellStyle name="Moneda 5 7 2 2 6 3" xfId="8498" xr:uid="{8AFFDBEB-81D5-4068-99E0-37975B41E288}"/>
    <cellStyle name="Moneda 5 7 2 2 7" xfId="3530" xr:uid="{91BDEC43-88BA-4764-A829-4E32337D697F}"/>
    <cellStyle name="Moneda 5 7 2 2 7 2" xfId="10154" xr:uid="{61A26A70-0963-4182-B2EB-C470B4E13E51}"/>
    <cellStyle name="Moneda 5 7 2 2 8" xfId="6842" xr:uid="{44DC75AC-813D-483C-903D-615CC4443496}"/>
    <cellStyle name="Moneda 5 7 2 3" xfId="287" xr:uid="{35DB4B6B-8592-4600-9BEF-F1DE547D609C}"/>
    <cellStyle name="Moneda 5 7 2 3 2" xfId="563" xr:uid="{B6FD7AE8-2048-47CB-8B2C-9064362F86B4}"/>
    <cellStyle name="Moneda 5 7 2 3 2 2" xfId="1115" xr:uid="{C9DBF271-57A3-4DC2-951D-2C28012F1163}"/>
    <cellStyle name="Moneda 5 7 2 3 2 2 2" xfId="2771" xr:uid="{BC3A5BEF-3A3B-49F2-B060-80E2083A1DD8}"/>
    <cellStyle name="Moneda 5 7 2 3 2 2 2 2" xfId="6083" xr:uid="{409AC9B7-C895-41A8-B35C-C2266028C98D}"/>
    <cellStyle name="Moneda 5 7 2 3 2 2 2 2 2" xfId="12707" xr:uid="{E81A5266-9391-40BA-8DBF-932E8D292BEF}"/>
    <cellStyle name="Moneda 5 7 2 3 2 2 2 3" xfId="9395" xr:uid="{47176A0D-6551-4C63-9BD3-B2ACC4B906FC}"/>
    <cellStyle name="Moneda 5 7 2 3 2 2 3" xfId="4427" xr:uid="{0FD8413A-D77C-47CA-8A28-7A1416181EF4}"/>
    <cellStyle name="Moneda 5 7 2 3 2 2 3 2" xfId="11051" xr:uid="{20825530-12FC-46E9-8F52-86B58EB23B6A}"/>
    <cellStyle name="Moneda 5 7 2 3 2 2 4" xfId="7739" xr:uid="{51128148-0B1D-44D7-A6C0-5018F1FF9B47}"/>
    <cellStyle name="Moneda 5 7 2 3 2 3" xfId="1667" xr:uid="{A7F52642-4F2E-4B79-B5E1-CB08DEED3465}"/>
    <cellStyle name="Moneda 5 7 2 3 2 3 2" xfId="3323" xr:uid="{C216D8C9-F274-4A26-A056-18063F813DFD}"/>
    <cellStyle name="Moneda 5 7 2 3 2 3 2 2" xfId="6635" xr:uid="{D8BCFA39-A6A6-41CB-BB70-5D03082317B6}"/>
    <cellStyle name="Moneda 5 7 2 3 2 3 2 2 2" xfId="13259" xr:uid="{BBC6FD04-2AFE-42FA-AC9F-C268969738BD}"/>
    <cellStyle name="Moneda 5 7 2 3 2 3 2 3" xfId="9947" xr:uid="{54382DD4-66B9-4D59-B1CE-71EF5846850C}"/>
    <cellStyle name="Moneda 5 7 2 3 2 3 3" xfId="4979" xr:uid="{B7D76977-FC21-4BF2-BF4B-047DFADF912F}"/>
    <cellStyle name="Moneda 5 7 2 3 2 3 3 2" xfId="11603" xr:uid="{7CDE2768-6FCE-4928-A27B-3FD54D3FBF83}"/>
    <cellStyle name="Moneda 5 7 2 3 2 3 4" xfId="8291" xr:uid="{A6DBBB75-23AE-4668-95F5-E4BD98BC9E79}"/>
    <cellStyle name="Moneda 5 7 2 3 2 4" xfId="2219" xr:uid="{13D6A41A-FC98-425A-9D3E-AAC13F094828}"/>
    <cellStyle name="Moneda 5 7 2 3 2 4 2" xfId="5531" xr:uid="{7BE69255-0298-4C37-98C0-558875C4AD8A}"/>
    <cellStyle name="Moneda 5 7 2 3 2 4 2 2" xfId="12155" xr:uid="{5F3DF1CC-AB12-49E7-B07A-BFD7664632C6}"/>
    <cellStyle name="Moneda 5 7 2 3 2 4 3" xfId="8843" xr:uid="{172A814C-1604-4127-9DA6-B6800327A58C}"/>
    <cellStyle name="Moneda 5 7 2 3 2 5" xfId="3875" xr:uid="{6C97AF60-A36A-4EFF-A0E8-E61FD2BACC3C}"/>
    <cellStyle name="Moneda 5 7 2 3 2 5 2" xfId="10499" xr:uid="{3C7B30B6-B26A-4220-A4B0-3A1330D23A76}"/>
    <cellStyle name="Moneda 5 7 2 3 2 6" xfId="7187" xr:uid="{C2F2CA7D-56AB-4A06-93B0-03A45CBEAA86}"/>
    <cellStyle name="Moneda 5 7 2 3 3" xfId="839" xr:uid="{4D28EAA4-62DF-457B-8E41-BCF5AC29BEDC}"/>
    <cellStyle name="Moneda 5 7 2 3 3 2" xfId="2495" xr:uid="{CE346541-BDF8-40C4-9150-98B074848784}"/>
    <cellStyle name="Moneda 5 7 2 3 3 2 2" xfId="5807" xr:uid="{B541E98C-40F7-4117-AC51-6565543D84A5}"/>
    <cellStyle name="Moneda 5 7 2 3 3 2 2 2" xfId="12431" xr:uid="{DE617149-159D-4471-8BD7-1A91C876E606}"/>
    <cellStyle name="Moneda 5 7 2 3 3 2 3" xfId="9119" xr:uid="{3B9CEC97-5811-43CD-B521-95691E1D9B0F}"/>
    <cellStyle name="Moneda 5 7 2 3 3 3" xfId="4151" xr:uid="{6AD5FA66-6520-4D47-BB14-5D21302209AA}"/>
    <cellStyle name="Moneda 5 7 2 3 3 3 2" xfId="10775" xr:uid="{54DCAD7F-C70B-4E38-88C7-FDFCC54AADAE}"/>
    <cellStyle name="Moneda 5 7 2 3 3 4" xfId="7463" xr:uid="{BAF74A66-EB40-4975-82DB-14C437F278C0}"/>
    <cellStyle name="Moneda 5 7 2 3 4" xfId="1391" xr:uid="{6F68A359-4182-4799-91E3-8979C8DCC12E}"/>
    <cellStyle name="Moneda 5 7 2 3 4 2" xfId="3047" xr:uid="{67FD4E5F-9A8E-4FF0-A134-B01F4C809168}"/>
    <cellStyle name="Moneda 5 7 2 3 4 2 2" xfId="6359" xr:uid="{E0A66D23-65F5-4EDE-BAB5-3306800687AA}"/>
    <cellStyle name="Moneda 5 7 2 3 4 2 2 2" xfId="12983" xr:uid="{C941D43E-9129-421A-845F-64C72C2AE68B}"/>
    <cellStyle name="Moneda 5 7 2 3 4 2 3" xfId="9671" xr:uid="{84361741-13AE-485A-9240-F1E8421CE163}"/>
    <cellStyle name="Moneda 5 7 2 3 4 3" xfId="4703" xr:uid="{AA4BABE2-4486-4C00-AF78-9A3BF249297C}"/>
    <cellStyle name="Moneda 5 7 2 3 4 3 2" xfId="11327" xr:uid="{35A55F34-701A-42F3-B017-39E78132118B}"/>
    <cellStyle name="Moneda 5 7 2 3 4 4" xfId="8015" xr:uid="{C1225760-37CC-4965-93C2-0D808E26A731}"/>
    <cellStyle name="Moneda 5 7 2 3 5" xfId="1943" xr:uid="{E08C80A2-85A9-418C-8506-71AF361B0B07}"/>
    <cellStyle name="Moneda 5 7 2 3 5 2" xfId="5255" xr:uid="{7F438A96-74BD-4BDB-89FB-41B26314B41E}"/>
    <cellStyle name="Moneda 5 7 2 3 5 2 2" xfId="11879" xr:uid="{73DDAF59-9B40-4916-A7F7-536DA6B4F486}"/>
    <cellStyle name="Moneda 5 7 2 3 5 3" xfId="8567" xr:uid="{722A8BA4-FA2C-422B-95F8-7E324F5DE591}"/>
    <cellStyle name="Moneda 5 7 2 3 6" xfId="3599" xr:uid="{C1C29796-36D5-49F1-8DD1-F89114F02EE3}"/>
    <cellStyle name="Moneda 5 7 2 3 6 2" xfId="10223" xr:uid="{EA8F8731-CE65-4C7D-BA7E-94DC8AA523F1}"/>
    <cellStyle name="Moneda 5 7 2 3 7" xfId="6911" xr:uid="{81363373-7BED-4966-98C4-9602C11CCB93}"/>
    <cellStyle name="Moneda 5 7 2 4" xfId="425" xr:uid="{EC1430D3-296A-4E39-A2A7-A5DA4604089F}"/>
    <cellStyle name="Moneda 5 7 2 4 2" xfId="977" xr:uid="{97D4AEAF-FA9B-4162-B20F-51DEF971E1A2}"/>
    <cellStyle name="Moneda 5 7 2 4 2 2" xfId="2633" xr:uid="{154EBEDD-26EA-4C3C-B47B-BFCBF7A47FE9}"/>
    <cellStyle name="Moneda 5 7 2 4 2 2 2" xfId="5945" xr:uid="{1ECFE190-7CE5-4874-8EA3-1E8C39649CAB}"/>
    <cellStyle name="Moneda 5 7 2 4 2 2 2 2" xfId="12569" xr:uid="{EF635DDA-7876-4A3C-8A92-6D87D096E350}"/>
    <cellStyle name="Moneda 5 7 2 4 2 2 3" xfId="9257" xr:uid="{CA698FD6-D4AD-46F4-B012-81E67FA05F92}"/>
    <cellStyle name="Moneda 5 7 2 4 2 3" xfId="4289" xr:uid="{3DA39A9D-4E18-44A7-9CBD-E334B6F62D23}"/>
    <cellStyle name="Moneda 5 7 2 4 2 3 2" xfId="10913" xr:uid="{4924B085-B7D8-47D8-81D3-9D26A0DEF4C4}"/>
    <cellStyle name="Moneda 5 7 2 4 2 4" xfId="7601" xr:uid="{597AD721-03BE-49D2-B16B-091D0BC56349}"/>
    <cellStyle name="Moneda 5 7 2 4 3" xfId="1529" xr:uid="{B9AB4010-CE38-4947-8BE9-C4B901272AFD}"/>
    <cellStyle name="Moneda 5 7 2 4 3 2" xfId="3185" xr:uid="{0BB336A0-A635-4B30-9707-5160D6A89870}"/>
    <cellStyle name="Moneda 5 7 2 4 3 2 2" xfId="6497" xr:uid="{9DF7F79A-AABE-4EB7-9C68-A61297CC3896}"/>
    <cellStyle name="Moneda 5 7 2 4 3 2 2 2" xfId="13121" xr:uid="{EA1D7FA9-CACA-42D5-A01C-C69E635E0015}"/>
    <cellStyle name="Moneda 5 7 2 4 3 2 3" xfId="9809" xr:uid="{88116916-C6CE-4210-9BDD-394088CC407E}"/>
    <cellStyle name="Moneda 5 7 2 4 3 3" xfId="4841" xr:uid="{95FC460F-1472-4D79-A1EA-F550530566EF}"/>
    <cellStyle name="Moneda 5 7 2 4 3 3 2" xfId="11465" xr:uid="{F0C2DB6F-CFB3-4FF7-AD29-CB97AA4F4E51}"/>
    <cellStyle name="Moneda 5 7 2 4 3 4" xfId="8153" xr:uid="{A7064AC8-2F5B-4EA4-9A03-7E30EE8DD9E9}"/>
    <cellStyle name="Moneda 5 7 2 4 4" xfId="2081" xr:uid="{17E09929-70F0-490A-AC69-6DB29D1E91D6}"/>
    <cellStyle name="Moneda 5 7 2 4 4 2" xfId="5393" xr:uid="{67FFDAC5-BC00-4622-B406-2CC145C8648A}"/>
    <cellStyle name="Moneda 5 7 2 4 4 2 2" xfId="12017" xr:uid="{046F0495-FC4F-47E7-954E-0AFB094FDB91}"/>
    <cellStyle name="Moneda 5 7 2 4 4 3" xfId="8705" xr:uid="{E93AF09D-5AD7-4351-8172-5D0941AFE4D2}"/>
    <cellStyle name="Moneda 5 7 2 4 5" xfId="3737" xr:uid="{FCA90EBD-DCD9-4AFE-9450-3A6AA5D4A932}"/>
    <cellStyle name="Moneda 5 7 2 4 5 2" xfId="10361" xr:uid="{E5639D7B-9705-4B8D-8BF9-05AF0F42174D}"/>
    <cellStyle name="Moneda 5 7 2 4 6" xfId="7049" xr:uid="{82A32782-D4C0-411B-BD2A-E3004117F178}"/>
    <cellStyle name="Moneda 5 7 2 5" xfId="701" xr:uid="{78F0D35C-AB0A-49CD-8B92-D7BF440EBDC2}"/>
    <cellStyle name="Moneda 5 7 2 5 2" xfId="2357" xr:uid="{0042348C-FF18-4688-89D6-9EADAC82FC4B}"/>
    <cellStyle name="Moneda 5 7 2 5 2 2" xfId="5669" xr:uid="{4EF1F7DB-5715-4935-AC19-3CD66099B34A}"/>
    <cellStyle name="Moneda 5 7 2 5 2 2 2" xfId="12293" xr:uid="{FD9AFF27-9D36-4A71-8A4B-E81E248F046A}"/>
    <cellStyle name="Moneda 5 7 2 5 2 3" xfId="8981" xr:uid="{A2AD7A78-7262-48C8-8002-FA1B90316E79}"/>
    <cellStyle name="Moneda 5 7 2 5 3" xfId="4013" xr:uid="{330B0EE5-9FA4-4D25-BF6C-D4DB8BE7398F}"/>
    <cellStyle name="Moneda 5 7 2 5 3 2" xfId="10637" xr:uid="{056D51BE-4F9A-4AE1-8B7E-732C6384AFE7}"/>
    <cellStyle name="Moneda 5 7 2 5 4" xfId="7325" xr:uid="{D3761CC3-4498-4530-AD90-0C57BE95C7E4}"/>
    <cellStyle name="Moneda 5 7 2 6" xfId="1253" xr:uid="{64E0C530-CDD6-46A2-83CA-2B8C99EA8EF9}"/>
    <cellStyle name="Moneda 5 7 2 6 2" xfId="2909" xr:uid="{5F78ADBD-CA3C-4A54-AFF6-67EB9D6C9165}"/>
    <cellStyle name="Moneda 5 7 2 6 2 2" xfId="6221" xr:uid="{C4C616EC-4822-434D-990A-861C790A811B}"/>
    <cellStyle name="Moneda 5 7 2 6 2 2 2" xfId="12845" xr:uid="{7592E0A9-625F-46C0-AE37-831280C8C659}"/>
    <cellStyle name="Moneda 5 7 2 6 2 3" xfId="9533" xr:uid="{25DD0E3F-25ED-40F0-A323-3C978B77E52C}"/>
    <cellStyle name="Moneda 5 7 2 6 3" xfId="4565" xr:uid="{285E911D-1E31-444D-8271-31F5B8632FE6}"/>
    <cellStyle name="Moneda 5 7 2 6 3 2" xfId="11189" xr:uid="{7229E08F-6277-4478-A008-C892A6885C3C}"/>
    <cellStyle name="Moneda 5 7 2 6 4" xfId="7877" xr:uid="{FD8B45BC-B9DB-4A32-83C0-A58B0B11E97B}"/>
    <cellStyle name="Moneda 5 7 2 7" xfId="1805" xr:uid="{AE13E2C6-241E-404C-BBFB-63C98D4D9B6D}"/>
    <cellStyle name="Moneda 5 7 2 7 2" xfId="5117" xr:uid="{5016A4A8-4600-402D-B39C-919A757E3F5C}"/>
    <cellStyle name="Moneda 5 7 2 7 2 2" xfId="11741" xr:uid="{9E9AD51E-6F29-4D39-A87C-498896C948B4}"/>
    <cellStyle name="Moneda 5 7 2 7 3" xfId="8429" xr:uid="{B8352D51-39FA-4E24-AECD-0DD826E3827B}"/>
    <cellStyle name="Moneda 5 7 2 8" xfId="3461" xr:uid="{196BD6F6-6781-4384-8BE7-3AA5946957A1}"/>
    <cellStyle name="Moneda 5 7 2 8 2" xfId="10085" xr:uid="{37A444D3-1001-401D-B4FF-790059A54DB3}"/>
    <cellStyle name="Moneda 5 7 2 9" xfId="6773" xr:uid="{94833285-73EA-4C96-B3B4-4726702099E7}"/>
    <cellStyle name="Moneda 5 7 3" xfId="184" xr:uid="{443A38BC-1B59-4474-BD59-85DB7FC9B267}"/>
    <cellStyle name="Moneda 5 7 3 2" xfId="322" xr:uid="{7E55DBE2-C270-4D2A-9602-7FD3AB1F9CB9}"/>
    <cellStyle name="Moneda 5 7 3 2 2" xfId="598" xr:uid="{837A942B-B443-45A5-AD6F-BADCA03F9281}"/>
    <cellStyle name="Moneda 5 7 3 2 2 2" xfId="1150" xr:uid="{BF417EBF-8DC7-4C2E-969E-DB2E9233588B}"/>
    <cellStyle name="Moneda 5 7 3 2 2 2 2" xfId="2806" xr:uid="{E34D6F7A-5447-43C4-ABC6-5B47A79747EB}"/>
    <cellStyle name="Moneda 5 7 3 2 2 2 2 2" xfId="6118" xr:uid="{4466C0E9-507D-419C-8377-8D9AD900E688}"/>
    <cellStyle name="Moneda 5 7 3 2 2 2 2 2 2" xfId="12742" xr:uid="{14A2C9D4-95CB-4C20-BC20-348161F77D7E}"/>
    <cellStyle name="Moneda 5 7 3 2 2 2 2 3" xfId="9430" xr:uid="{06278D7E-973B-48C2-9448-1A9F03377731}"/>
    <cellStyle name="Moneda 5 7 3 2 2 2 3" xfId="4462" xr:uid="{83A81512-9768-482A-B955-1621CD2E213B}"/>
    <cellStyle name="Moneda 5 7 3 2 2 2 3 2" xfId="11086" xr:uid="{232FE535-C3C0-435D-9671-0A74C723F849}"/>
    <cellStyle name="Moneda 5 7 3 2 2 2 4" xfId="7774" xr:uid="{EE035554-A392-4956-92E3-886258446D93}"/>
    <cellStyle name="Moneda 5 7 3 2 2 3" xfId="1702" xr:uid="{6E493856-D4AD-414C-85F3-08EA62E932B6}"/>
    <cellStyle name="Moneda 5 7 3 2 2 3 2" xfId="3358" xr:uid="{F9867B3F-6C3B-4252-A1A8-13C705895A14}"/>
    <cellStyle name="Moneda 5 7 3 2 2 3 2 2" xfId="6670" xr:uid="{7CF6485E-7B7B-482F-BBF0-F41DB5EBDD79}"/>
    <cellStyle name="Moneda 5 7 3 2 2 3 2 2 2" xfId="13294" xr:uid="{B059BB04-689B-4393-BAC1-093D7EDA0DE7}"/>
    <cellStyle name="Moneda 5 7 3 2 2 3 2 3" xfId="9982" xr:uid="{A7A29D5C-634F-4DEB-8C94-3DEDE964789D}"/>
    <cellStyle name="Moneda 5 7 3 2 2 3 3" xfId="5014" xr:uid="{3F790D4E-A7A9-46C6-B29E-32B6F6F00D4E}"/>
    <cellStyle name="Moneda 5 7 3 2 2 3 3 2" xfId="11638" xr:uid="{8CD05F37-2BA0-4D8F-B3DB-5BD6F3EA4D1B}"/>
    <cellStyle name="Moneda 5 7 3 2 2 3 4" xfId="8326" xr:uid="{06250359-07E7-4079-8282-1E71B54D7751}"/>
    <cellStyle name="Moneda 5 7 3 2 2 4" xfId="2254" xr:uid="{88A4FB28-42A0-44D5-A551-8BB9943B3090}"/>
    <cellStyle name="Moneda 5 7 3 2 2 4 2" xfId="5566" xr:uid="{3EB2042E-6F7A-4C2C-A9FB-FB8993E7B43A}"/>
    <cellStyle name="Moneda 5 7 3 2 2 4 2 2" xfId="12190" xr:uid="{0CEE875E-DA86-4320-8D01-0922A5700756}"/>
    <cellStyle name="Moneda 5 7 3 2 2 4 3" xfId="8878" xr:uid="{FB29CEFF-9D80-4722-A83D-3C4591CD628D}"/>
    <cellStyle name="Moneda 5 7 3 2 2 5" xfId="3910" xr:uid="{D02A5246-F4C0-435F-9028-58B10EEF17E2}"/>
    <cellStyle name="Moneda 5 7 3 2 2 5 2" xfId="10534" xr:uid="{5DFB2FC4-7FD0-4B6B-9D0A-F328EE79D1B1}"/>
    <cellStyle name="Moneda 5 7 3 2 2 6" xfId="7222" xr:uid="{8BB22A99-7BD3-48A2-AD42-E6BD4946CD9F}"/>
    <cellStyle name="Moneda 5 7 3 2 3" xfId="874" xr:uid="{2B2CC5BD-6259-4B63-B4BA-F07E450CC3F7}"/>
    <cellStyle name="Moneda 5 7 3 2 3 2" xfId="2530" xr:uid="{582EC78A-4AB6-49C5-88C1-100B3B4A17CC}"/>
    <cellStyle name="Moneda 5 7 3 2 3 2 2" xfId="5842" xr:uid="{BCA83D12-5D05-45F7-90EA-4EAC90ECDC95}"/>
    <cellStyle name="Moneda 5 7 3 2 3 2 2 2" xfId="12466" xr:uid="{21E32EAA-9E3E-4535-AB8B-5AB1801FA47F}"/>
    <cellStyle name="Moneda 5 7 3 2 3 2 3" xfId="9154" xr:uid="{0E1F4CBA-503C-4B5F-98C2-745DA5422796}"/>
    <cellStyle name="Moneda 5 7 3 2 3 3" xfId="4186" xr:uid="{1E7420D4-E109-4FE0-882A-707FC40F3B56}"/>
    <cellStyle name="Moneda 5 7 3 2 3 3 2" xfId="10810" xr:uid="{AFA29C94-B85D-47B5-9B33-6E929D73951D}"/>
    <cellStyle name="Moneda 5 7 3 2 3 4" xfId="7498" xr:uid="{85013D7D-A3FE-46A2-BACB-36583ED3CA63}"/>
    <cellStyle name="Moneda 5 7 3 2 4" xfId="1426" xr:uid="{BACAC71D-C487-4BE1-A192-9ADC556563BE}"/>
    <cellStyle name="Moneda 5 7 3 2 4 2" xfId="3082" xr:uid="{8BD82E75-BA5B-4AD9-A229-27FDFC3EA88A}"/>
    <cellStyle name="Moneda 5 7 3 2 4 2 2" xfId="6394" xr:uid="{97FE7374-A18E-4EB3-800F-2D9A76255D3E}"/>
    <cellStyle name="Moneda 5 7 3 2 4 2 2 2" xfId="13018" xr:uid="{D3908A52-6FE6-408E-9ABD-CA814519538B}"/>
    <cellStyle name="Moneda 5 7 3 2 4 2 3" xfId="9706" xr:uid="{2CEBFA44-3760-4B3C-893C-A21615BDE6BB}"/>
    <cellStyle name="Moneda 5 7 3 2 4 3" xfId="4738" xr:uid="{2CF43E2D-8647-451C-93B7-89F8C6D82FC4}"/>
    <cellStyle name="Moneda 5 7 3 2 4 3 2" xfId="11362" xr:uid="{15E0003A-2BF4-495D-BC5F-60340BDA024E}"/>
    <cellStyle name="Moneda 5 7 3 2 4 4" xfId="8050" xr:uid="{878860D2-112E-428F-A049-E256DC83C642}"/>
    <cellStyle name="Moneda 5 7 3 2 5" xfId="1978" xr:uid="{3E614DCC-80FE-410C-B62F-0EAB77C04232}"/>
    <cellStyle name="Moneda 5 7 3 2 5 2" xfId="5290" xr:uid="{BE749D19-9B8A-43CF-9F67-3409E5D27888}"/>
    <cellStyle name="Moneda 5 7 3 2 5 2 2" xfId="11914" xr:uid="{2224C849-9547-4EF2-BC29-7CE6A4D3DCD2}"/>
    <cellStyle name="Moneda 5 7 3 2 5 3" xfId="8602" xr:uid="{F84E3F09-2351-44F1-8579-4F9CF820F6BE}"/>
    <cellStyle name="Moneda 5 7 3 2 6" xfId="3634" xr:uid="{60767728-DC85-40D7-93E6-A0F357F5F94C}"/>
    <cellStyle name="Moneda 5 7 3 2 6 2" xfId="10258" xr:uid="{E521E705-BEAE-40FC-B3D2-0BD56BF6BC4B}"/>
    <cellStyle name="Moneda 5 7 3 2 7" xfId="6946" xr:uid="{A5C44044-8819-47AF-964A-BE6BF5CD4664}"/>
    <cellStyle name="Moneda 5 7 3 3" xfId="460" xr:uid="{80E45973-EDCC-4A81-AD28-1630468E98B4}"/>
    <cellStyle name="Moneda 5 7 3 3 2" xfId="1012" xr:uid="{B5BA3965-F7DA-42F3-81F1-118E91C106C1}"/>
    <cellStyle name="Moneda 5 7 3 3 2 2" xfId="2668" xr:uid="{27523071-85D7-4460-9699-FE46691EABFB}"/>
    <cellStyle name="Moneda 5 7 3 3 2 2 2" xfId="5980" xr:uid="{C70277A2-9A84-4C19-9F12-8A1DE3E96BF1}"/>
    <cellStyle name="Moneda 5 7 3 3 2 2 2 2" xfId="12604" xr:uid="{CB71EAB6-4C2F-491D-978E-E19DC44F4C52}"/>
    <cellStyle name="Moneda 5 7 3 3 2 2 3" xfId="9292" xr:uid="{1301EE69-2FDC-4631-ACC5-5468F88E6D03}"/>
    <cellStyle name="Moneda 5 7 3 3 2 3" xfId="4324" xr:uid="{92FD0333-D948-424F-94E1-FD7D571DDA4B}"/>
    <cellStyle name="Moneda 5 7 3 3 2 3 2" xfId="10948" xr:uid="{39216B4E-91FB-49DC-88F5-079B8C25D43F}"/>
    <cellStyle name="Moneda 5 7 3 3 2 4" xfId="7636" xr:uid="{933FDFB9-1CF2-400F-961E-278A7B4F0F83}"/>
    <cellStyle name="Moneda 5 7 3 3 3" xfId="1564" xr:uid="{01688EB0-1BCA-4F48-90FA-B2FF6CDAABC2}"/>
    <cellStyle name="Moneda 5 7 3 3 3 2" xfId="3220" xr:uid="{0FB2049F-C68F-4ABA-AF74-9A6ACBAA9D46}"/>
    <cellStyle name="Moneda 5 7 3 3 3 2 2" xfId="6532" xr:uid="{F3960327-B9ED-4985-8F36-7CE99BB3F100}"/>
    <cellStyle name="Moneda 5 7 3 3 3 2 2 2" xfId="13156" xr:uid="{A77979A6-4F5E-4F28-938E-3F774E9748FA}"/>
    <cellStyle name="Moneda 5 7 3 3 3 2 3" xfId="9844" xr:uid="{A006F591-5539-45FD-8C2C-F32EA5D3ED42}"/>
    <cellStyle name="Moneda 5 7 3 3 3 3" xfId="4876" xr:uid="{2765A04E-C1C3-4EC1-BB1A-EA5D0D306A25}"/>
    <cellStyle name="Moneda 5 7 3 3 3 3 2" xfId="11500" xr:uid="{59DF668E-9C52-4FD6-85E9-1615118E1A1B}"/>
    <cellStyle name="Moneda 5 7 3 3 3 4" xfId="8188" xr:uid="{C91C5ED0-5C62-4CC8-B5CA-43140600176A}"/>
    <cellStyle name="Moneda 5 7 3 3 4" xfId="2116" xr:uid="{1791CED7-C82D-4F29-8C18-4B4BB3070C07}"/>
    <cellStyle name="Moneda 5 7 3 3 4 2" xfId="5428" xr:uid="{C1481CB9-1558-496C-9F0A-7192F83849C0}"/>
    <cellStyle name="Moneda 5 7 3 3 4 2 2" xfId="12052" xr:uid="{A6B8AB56-06B2-4DBE-9B54-1EF6C75663E1}"/>
    <cellStyle name="Moneda 5 7 3 3 4 3" xfId="8740" xr:uid="{DA905330-A740-47F4-BD7E-6D0964A6BA3D}"/>
    <cellStyle name="Moneda 5 7 3 3 5" xfId="3772" xr:uid="{CFF4E823-1D61-4988-8296-DBFB0D7580A0}"/>
    <cellStyle name="Moneda 5 7 3 3 5 2" xfId="10396" xr:uid="{B881AB51-D04E-414C-9B43-5F79FD149C16}"/>
    <cellStyle name="Moneda 5 7 3 3 6" xfId="7084" xr:uid="{48A87A5A-A3FF-426F-A4A5-2BECFEB5856F}"/>
    <cellStyle name="Moneda 5 7 3 4" xfId="736" xr:uid="{C116006C-A0DF-458E-8714-AE53092189C7}"/>
    <cellStyle name="Moneda 5 7 3 4 2" xfId="2392" xr:uid="{C3921B0D-CCE7-4CC0-807D-810251336F07}"/>
    <cellStyle name="Moneda 5 7 3 4 2 2" xfId="5704" xr:uid="{7C156020-598E-4879-84BB-CC9C1C30ED41}"/>
    <cellStyle name="Moneda 5 7 3 4 2 2 2" xfId="12328" xr:uid="{A832FF39-610A-47FD-95F1-35D70A82B5E8}"/>
    <cellStyle name="Moneda 5 7 3 4 2 3" xfId="9016" xr:uid="{01415D7A-F998-433E-B794-C4EF73D8A04B}"/>
    <cellStyle name="Moneda 5 7 3 4 3" xfId="4048" xr:uid="{DFC70186-33A9-4C3A-BDC9-BEC888A7A372}"/>
    <cellStyle name="Moneda 5 7 3 4 3 2" xfId="10672" xr:uid="{68503C79-5BAC-4A61-ABB5-03B91B89A122}"/>
    <cellStyle name="Moneda 5 7 3 4 4" xfId="7360" xr:uid="{7E7C782E-C241-4D66-9D57-079E118145CF}"/>
    <cellStyle name="Moneda 5 7 3 5" xfId="1288" xr:uid="{E21CA10D-4597-4912-8066-61AF4D70C882}"/>
    <cellStyle name="Moneda 5 7 3 5 2" xfId="2944" xr:uid="{F40CA727-547C-42A5-96A3-F6B71C64CF48}"/>
    <cellStyle name="Moneda 5 7 3 5 2 2" xfId="6256" xr:uid="{02B05439-AA34-4464-92C2-185580ADB4D8}"/>
    <cellStyle name="Moneda 5 7 3 5 2 2 2" xfId="12880" xr:uid="{F58DDFA7-FF39-44B9-B66F-25CF6BCFBED0}"/>
    <cellStyle name="Moneda 5 7 3 5 2 3" xfId="9568" xr:uid="{ED206D09-6EBD-40F0-A58B-2690D33898E9}"/>
    <cellStyle name="Moneda 5 7 3 5 3" xfId="4600" xr:uid="{3E90D034-DC55-44AC-BF7D-429C1DF88079}"/>
    <cellStyle name="Moneda 5 7 3 5 3 2" xfId="11224" xr:uid="{656E87F5-2591-43B6-BF6A-D734EC5A741C}"/>
    <cellStyle name="Moneda 5 7 3 5 4" xfId="7912" xr:uid="{C5A6F4FA-30AF-42A3-9E5F-ED478AB6C6A6}"/>
    <cellStyle name="Moneda 5 7 3 6" xfId="1840" xr:uid="{32006E9F-F6A9-4990-9E28-226A016BC689}"/>
    <cellStyle name="Moneda 5 7 3 6 2" xfId="5152" xr:uid="{25ADD6D5-2249-4FB2-BBF9-61CE5156CD3E}"/>
    <cellStyle name="Moneda 5 7 3 6 2 2" xfId="11776" xr:uid="{C1C439CE-05A4-4673-904D-CABF360C0313}"/>
    <cellStyle name="Moneda 5 7 3 6 3" xfId="8464" xr:uid="{6E00C5E6-6443-4E27-AAFC-5AA5344E7FFF}"/>
    <cellStyle name="Moneda 5 7 3 7" xfId="3496" xr:uid="{4922DABB-8178-4D59-8D42-63080677C387}"/>
    <cellStyle name="Moneda 5 7 3 7 2" xfId="10120" xr:uid="{BD9C0259-B202-4F1D-94F6-EC94037077AB}"/>
    <cellStyle name="Moneda 5 7 3 8" xfId="6808" xr:uid="{3345F057-6A08-4903-BAA5-6FFF235D26BC}"/>
    <cellStyle name="Moneda 5 7 4" xfId="253" xr:uid="{3F04C246-4E29-41DA-BF9C-6EACF7F68C01}"/>
    <cellStyle name="Moneda 5 7 4 2" xfId="529" xr:uid="{CDA37BD4-5B65-4195-96C7-2E9CB533F610}"/>
    <cellStyle name="Moneda 5 7 4 2 2" xfId="1081" xr:uid="{3EEE5950-E680-4890-BD7E-5CA213818217}"/>
    <cellStyle name="Moneda 5 7 4 2 2 2" xfId="2737" xr:uid="{EF68F7C2-371F-4C79-84F2-A4CCB1E90870}"/>
    <cellStyle name="Moneda 5 7 4 2 2 2 2" xfId="6049" xr:uid="{43381706-FE9B-4654-81C8-EC313F6DC5AA}"/>
    <cellStyle name="Moneda 5 7 4 2 2 2 2 2" xfId="12673" xr:uid="{0DAF44A4-C123-41FF-B6E6-F307180BE762}"/>
    <cellStyle name="Moneda 5 7 4 2 2 2 3" xfId="9361" xr:uid="{C8D24D9D-BF37-4386-984F-A8146D3E3D91}"/>
    <cellStyle name="Moneda 5 7 4 2 2 3" xfId="4393" xr:uid="{C9549CB4-66DC-454A-A131-45862B61E000}"/>
    <cellStyle name="Moneda 5 7 4 2 2 3 2" xfId="11017" xr:uid="{2E8C691C-8A37-4551-BBB3-D836B7B04CB6}"/>
    <cellStyle name="Moneda 5 7 4 2 2 4" xfId="7705" xr:uid="{1CA8E9F3-655D-463B-87BA-968C2EE3DD28}"/>
    <cellStyle name="Moneda 5 7 4 2 3" xfId="1633" xr:uid="{2F346E7B-BD45-4E5F-9B97-2702A79EFCD2}"/>
    <cellStyle name="Moneda 5 7 4 2 3 2" xfId="3289" xr:uid="{EEE21C72-1BB2-462E-899D-419D9FD921A5}"/>
    <cellStyle name="Moneda 5 7 4 2 3 2 2" xfId="6601" xr:uid="{E79BDBDB-5AF2-4E94-B139-C9C9AC763F05}"/>
    <cellStyle name="Moneda 5 7 4 2 3 2 2 2" xfId="13225" xr:uid="{7050FE66-D927-4639-B9A9-82C6D7935B2A}"/>
    <cellStyle name="Moneda 5 7 4 2 3 2 3" xfId="9913" xr:uid="{59F4A064-E813-4C9C-8811-EF4486786FCA}"/>
    <cellStyle name="Moneda 5 7 4 2 3 3" xfId="4945" xr:uid="{162626AD-6956-4D87-9EF2-E53CFE61EAC1}"/>
    <cellStyle name="Moneda 5 7 4 2 3 3 2" xfId="11569" xr:uid="{A9263464-B5D0-4B0D-9965-62DB4DE7792B}"/>
    <cellStyle name="Moneda 5 7 4 2 3 4" xfId="8257" xr:uid="{1AD908B2-E3FE-44CB-BDB7-A58730DA7692}"/>
    <cellStyle name="Moneda 5 7 4 2 4" xfId="2185" xr:uid="{09DC8991-A0FA-4803-BF80-5FB6618E62A2}"/>
    <cellStyle name="Moneda 5 7 4 2 4 2" xfId="5497" xr:uid="{946507BF-730A-4938-A341-796F9BC6FBEA}"/>
    <cellStyle name="Moneda 5 7 4 2 4 2 2" xfId="12121" xr:uid="{6D780975-FC13-4566-8381-96EC392B02A5}"/>
    <cellStyle name="Moneda 5 7 4 2 4 3" xfId="8809" xr:uid="{7274588C-4498-4AA3-B651-ABEA0D0FE8EF}"/>
    <cellStyle name="Moneda 5 7 4 2 5" xfId="3841" xr:uid="{82DEE5AE-4DFF-49A5-9264-5FFFB6BF6084}"/>
    <cellStyle name="Moneda 5 7 4 2 5 2" xfId="10465" xr:uid="{606B8837-BB4A-464F-812D-242CE21BEC0E}"/>
    <cellStyle name="Moneda 5 7 4 2 6" xfId="7153" xr:uid="{DF364E2D-30A1-45CA-875D-58B126C88B29}"/>
    <cellStyle name="Moneda 5 7 4 3" xfId="805" xr:uid="{54A231AF-4467-420D-A301-9270F0B5A759}"/>
    <cellStyle name="Moneda 5 7 4 3 2" xfId="2461" xr:uid="{3CFEC7B8-F804-4375-8B33-D6187D254653}"/>
    <cellStyle name="Moneda 5 7 4 3 2 2" xfId="5773" xr:uid="{9EB7CF83-FD50-468F-B592-33B459750E40}"/>
    <cellStyle name="Moneda 5 7 4 3 2 2 2" xfId="12397" xr:uid="{3C795E06-D75F-4A52-80F1-F1B542CD653F}"/>
    <cellStyle name="Moneda 5 7 4 3 2 3" xfId="9085" xr:uid="{D34A2BFE-8312-4807-99EA-42B403EAC4C2}"/>
    <cellStyle name="Moneda 5 7 4 3 3" xfId="4117" xr:uid="{D7E38159-93D0-446C-B274-8F5D06FEA860}"/>
    <cellStyle name="Moneda 5 7 4 3 3 2" xfId="10741" xr:uid="{F19D3126-A7AA-464D-AA4A-E80B025ECF5B}"/>
    <cellStyle name="Moneda 5 7 4 3 4" xfId="7429" xr:uid="{72FCCF13-00AE-4ED7-9FC5-729D391E153E}"/>
    <cellStyle name="Moneda 5 7 4 4" xfId="1357" xr:uid="{B5630177-E556-4164-9DED-FD4E85231868}"/>
    <cellStyle name="Moneda 5 7 4 4 2" xfId="3013" xr:uid="{31C9AF5E-CAB0-44F0-A07C-B372C56FE23D}"/>
    <cellStyle name="Moneda 5 7 4 4 2 2" xfId="6325" xr:uid="{1F91692B-81F5-45AF-B7B7-1F50CB3C0572}"/>
    <cellStyle name="Moneda 5 7 4 4 2 2 2" xfId="12949" xr:uid="{6805C211-1196-44DA-8895-57E194D14A1F}"/>
    <cellStyle name="Moneda 5 7 4 4 2 3" xfId="9637" xr:uid="{38DAA411-AD15-40BD-B988-B286E2B28CB5}"/>
    <cellStyle name="Moneda 5 7 4 4 3" xfId="4669" xr:uid="{F16ADCE8-DC39-4EB5-BF72-D794CF4026BD}"/>
    <cellStyle name="Moneda 5 7 4 4 3 2" xfId="11293" xr:uid="{F817BA1D-FBF9-4917-BD6F-FBA3155ABC26}"/>
    <cellStyle name="Moneda 5 7 4 4 4" xfId="7981" xr:uid="{72D772E0-6DBC-43D2-8765-4E4BC249A649}"/>
    <cellStyle name="Moneda 5 7 4 5" xfId="1909" xr:uid="{E7533521-477F-4846-B495-9A4C642BAEC0}"/>
    <cellStyle name="Moneda 5 7 4 5 2" xfId="5221" xr:uid="{DF757439-6F07-4CB7-AB7B-F158C3F56891}"/>
    <cellStyle name="Moneda 5 7 4 5 2 2" xfId="11845" xr:uid="{210B623B-4E55-46A0-B5BC-68FE5D822AF8}"/>
    <cellStyle name="Moneda 5 7 4 5 3" xfId="8533" xr:uid="{88366931-F2B6-4826-82AD-6B2F60DD1F68}"/>
    <cellStyle name="Moneda 5 7 4 6" xfId="3565" xr:uid="{7C4E8158-0602-4E23-8797-BCD47F7B0FA7}"/>
    <cellStyle name="Moneda 5 7 4 6 2" xfId="10189" xr:uid="{980074C0-1CEA-4EF6-B444-5A1345C405F7}"/>
    <cellStyle name="Moneda 5 7 4 7" xfId="6877" xr:uid="{303233D8-7E44-4618-ADD8-C251DF381A9D}"/>
    <cellStyle name="Moneda 5 7 5" xfId="391" xr:uid="{BF4F8285-F30B-48F9-B359-1EE1FA103D7C}"/>
    <cellStyle name="Moneda 5 7 5 2" xfId="943" xr:uid="{D43DD64A-FFA5-45D8-B065-30E2D3066425}"/>
    <cellStyle name="Moneda 5 7 5 2 2" xfId="2599" xr:uid="{373B6C0D-D1C5-4E77-B173-7FBBB883403E}"/>
    <cellStyle name="Moneda 5 7 5 2 2 2" xfId="5911" xr:uid="{DD1323CF-0756-41D5-B85C-CEC530D5D544}"/>
    <cellStyle name="Moneda 5 7 5 2 2 2 2" xfId="12535" xr:uid="{F41DDEEF-65EE-4ED4-BD93-849DDBAD3962}"/>
    <cellStyle name="Moneda 5 7 5 2 2 3" xfId="9223" xr:uid="{4E7797FB-43C0-459D-A2CE-EC52CCCD602C}"/>
    <cellStyle name="Moneda 5 7 5 2 3" xfId="4255" xr:uid="{E1AB68A8-9ADF-47F8-908A-6E0EE3437C88}"/>
    <cellStyle name="Moneda 5 7 5 2 3 2" xfId="10879" xr:uid="{7F9EAB5F-3F49-47FD-8299-587FF0FEE779}"/>
    <cellStyle name="Moneda 5 7 5 2 4" xfId="7567" xr:uid="{60DB6706-4680-4C7B-B549-1642DA6AED03}"/>
    <cellStyle name="Moneda 5 7 5 3" xfId="1495" xr:uid="{4234CD21-D6CC-4BDA-9B46-A4BC582CA17C}"/>
    <cellStyle name="Moneda 5 7 5 3 2" xfId="3151" xr:uid="{3D9F7E98-BAD4-4F96-86B6-A64DC29284C0}"/>
    <cellStyle name="Moneda 5 7 5 3 2 2" xfId="6463" xr:uid="{094D4424-24F6-4F6B-939A-FE93A06A5586}"/>
    <cellStyle name="Moneda 5 7 5 3 2 2 2" xfId="13087" xr:uid="{EBFF4F8B-2EF0-4078-B94C-D7265F4C77B4}"/>
    <cellStyle name="Moneda 5 7 5 3 2 3" xfId="9775" xr:uid="{6E88B025-A2DA-42C6-B864-DD8C9497EA8D}"/>
    <cellStyle name="Moneda 5 7 5 3 3" xfId="4807" xr:uid="{80068FE1-6DF2-4087-B020-04316902B4F6}"/>
    <cellStyle name="Moneda 5 7 5 3 3 2" xfId="11431" xr:uid="{A50FFBA3-341D-4D5B-AC37-80C152F950DA}"/>
    <cellStyle name="Moneda 5 7 5 3 4" xfId="8119" xr:uid="{12790227-FCFB-4D3B-96BD-3F48BB21B2E8}"/>
    <cellStyle name="Moneda 5 7 5 4" xfId="2047" xr:uid="{EBC323ED-96FD-453F-8558-BC480C28F24B}"/>
    <cellStyle name="Moneda 5 7 5 4 2" xfId="5359" xr:uid="{BB7E00E9-0DE0-4E3F-8FE7-4415D0507BFB}"/>
    <cellStyle name="Moneda 5 7 5 4 2 2" xfId="11983" xr:uid="{3ABFB742-CFB6-4485-AA28-89A908E006CA}"/>
    <cellStyle name="Moneda 5 7 5 4 3" xfId="8671" xr:uid="{221F5954-AD68-4203-B103-9DD346FD0578}"/>
    <cellStyle name="Moneda 5 7 5 5" xfId="3703" xr:uid="{F4823740-A74C-46EE-8724-B3A4F627982D}"/>
    <cellStyle name="Moneda 5 7 5 5 2" xfId="10327" xr:uid="{A30DDAA6-1B8B-49C8-9819-B035A9C3A6AE}"/>
    <cellStyle name="Moneda 5 7 5 6" xfId="7015" xr:uid="{95767474-F558-490A-8313-97C755215863}"/>
    <cellStyle name="Moneda 5 7 6" xfId="667" xr:uid="{ADE1A5A8-D4E3-4392-BEBB-2315083A998B}"/>
    <cellStyle name="Moneda 5 7 6 2" xfId="2323" xr:uid="{893E11C5-2C2A-4334-901A-A6C71DE6F114}"/>
    <cellStyle name="Moneda 5 7 6 2 2" xfId="5635" xr:uid="{BF8E0A0B-1A39-4D38-9751-059A05A72FB0}"/>
    <cellStyle name="Moneda 5 7 6 2 2 2" xfId="12259" xr:uid="{A6CB35A0-2BFE-44B2-A21B-03044FA7818F}"/>
    <cellStyle name="Moneda 5 7 6 2 3" xfId="8947" xr:uid="{DE2F603E-7E0B-445C-94D1-4FB1D850FB96}"/>
    <cellStyle name="Moneda 5 7 6 3" xfId="3979" xr:uid="{F6F67FEC-C56A-4437-8A02-C340B5F226AE}"/>
    <cellStyle name="Moneda 5 7 6 3 2" xfId="10603" xr:uid="{021017A2-FE2C-403C-BA58-A6F4AFD397A8}"/>
    <cellStyle name="Moneda 5 7 6 4" xfId="7291" xr:uid="{955839EB-DB77-46C7-8085-3A72C8D1C4D9}"/>
    <cellStyle name="Moneda 5 7 7" xfId="1219" xr:uid="{CC740148-08C5-4669-A281-CE01A40E8ACD}"/>
    <cellStyle name="Moneda 5 7 7 2" xfId="2875" xr:uid="{B4CD738A-7E1C-4AFB-A543-FA6C08D66A6C}"/>
    <cellStyle name="Moneda 5 7 7 2 2" xfId="6187" xr:uid="{8A037960-5FEF-4F5F-8DD0-4076CDE93768}"/>
    <cellStyle name="Moneda 5 7 7 2 2 2" xfId="12811" xr:uid="{F586BF28-5318-4DE1-8D87-E6EE92788389}"/>
    <cellStyle name="Moneda 5 7 7 2 3" xfId="9499" xr:uid="{03DB30DA-E530-4214-AABF-4EEB814028B0}"/>
    <cellStyle name="Moneda 5 7 7 3" xfId="4531" xr:uid="{92F4E6F2-4B36-4DAA-AA1F-402609323C09}"/>
    <cellStyle name="Moneda 5 7 7 3 2" xfId="11155" xr:uid="{04B0EEFE-8A18-4967-82C0-31F244E4BB5E}"/>
    <cellStyle name="Moneda 5 7 7 4" xfId="7843" xr:uid="{FF230BCD-443C-42E8-AA31-7F2EB590CCDF}"/>
    <cellStyle name="Moneda 5 7 8" xfId="1771" xr:uid="{845A1760-A7CF-4286-A0DB-D5CBDB5B7E66}"/>
    <cellStyle name="Moneda 5 7 8 2" xfId="5083" xr:uid="{11D723B1-8F84-48DF-965B-F008C8F21742}"/>
    <cellStyle name="Moneda 5 7 8 2 2" xfId="11707" xr:uid="{0FFD8A7F-E9D5-4F6D-91FA-0C19BA34B2D7}"/>
    <cellStyle name="Moneda 5 7 8 3" xfId="8395" xr:uid="{BA87C549-E746-4D01-ABC4-86D1067CDFB2}"/>
    <cellStyle name="Moneda 5 7 9" xfId="3427" xr:uid="{1D80ADF5-AEE5-409E-AE68-A691A29D6507}"/>
    <cellStyle name="Moneda 5 7 9 2" xfId="10051" xr:uid="{142F3F99-491E-40BF-91EA-4E699485FD7B}"/>
    <cellStyle name="Moneda 5 8" xfId="131" xr:uid="{258587C5-FBBB-4A29-B378-4A197D5E03CC}"/>
    <cellStyle name="Moneda 5 8 10" xfId="6755" xr:uid="{462605A1-3319-4E11-8F4A-CCD8B786457B}"/>
    <cellStyle name="Moneda 5 8 2" xfId="165" xr:uid="{0FB27EF7-E71D-4677-A8ED-6276E67E6C0E}"/>
    <cellStyle name="Moneda 5 8 2 2" xfId="234" xr:uid="{4A396AD9-3574-4560-A60A-498DB48A4980}"/>
    <cellStyle name="Moneda 5 8 2 2 2" xfId="372" xr:uid="{D062B4FE-408B-48EC-9E95-45D30F50CBDF}"/>
    <cellStyle name="Moneda 5 8 2 2 2 2" xfId="648" xr:uid="{030932DF-563D-4A4C-A16F-E03BD3EA1555}"/>
    <cellStyle name="Moneda 5 8 2 2 2 2 2" xfId="1200" xr:uid="{1C755B6D-9DA6-4A91-81F7-F97F01F4FA7F}"/>
    <cellStyle name="Moneda 5 8 2 2 2 2 2 2" xfId="2856" xr:uid="{DAC9799F-7E2C-48BC-87FD-1437A34505EF}"/>
    <cellStyle name="Moneda 5 8 2 2 2 2 2 2 2" xfId="6168" xr:uid="{442F4D2F-9A0D-4898-99B7-B7B400F3B219}"/>
    <cellStyle name="Moneda 5 8 2 2 2 2 2 2 2 2" xfId="12792" xr:uid="{305932DA-5FA8-47B8-B83C-F3638F2DBB56}"/>
    <cellStyle name="Moneda 5 8 2 2 2 2 2 2 3" xfId="9480" xr:uid="{B2D7D634-CCED-4124-B112-DD24DE74E249}"/>
    <cellStyle name="Moneda 5 8 2 2 2 2 2 3" xfId="4512" xr:uid="{18747A4F-0F0F-4F9B-B67A-65FA93BF3875}"/>
    <cellStyle name="Moneda 5 8 2 2 2 2 2 3 2" xfId="11136" xr:uid="{058B66D3-EAAF-4FF0-9A28-06FE7D1E4933}"/>
    <cellStyle name="Moneda 5 8 2 2 2 2 2 4" xfId="7824" xr:uid="{33871DCE-7D83-4407-A122-50B8B8192854}"/>
    <cellStyle name="Moneda 5 8 2 2 2 2 3" xfId="1752" xr:uid="{65807DAE-6E2B-485A-AB98-A8162B6524FD}"/>
    <cellStyle name="Moneda 5 8 2 2 2 2 3 2" xfId="3408" xr:uid="{3DD977F1-583D-43A5-8F71-52103F3D1AEA}"/>
    <cellStyle name="Moneda 5 8 2 2 2 2 3 2 2" xfId="6720" xr:uid="{9DA42B5E-F35B-4D70-A2D0-48D2274D2322}"/>
    <cellStyle name="Moneda 5 8 2 2 2 2 3 2 2 2" xfId="13344" xr:uid="{53106282-C8F4-41B2-BEF8-8FDE4E236BD1}"/>
    <cellStyle name="Moneda 5 8 2 2 2 2 3 2 3" xfId="10032" xr:uid="{DB338C2A-B6D6-4640-9C38-9A28745A6869}"/>
    <cellStyle name="Moneda 5 8 2 2 2 2 3 3" xfId="5064" xr:uid="{8FA208E7-DCE4-457A-A72F-A91499738943}"/>
    <cellStyle name="Moneda 5 8 2 2 2 2 3 3 2" xfId="11688" xr:uid="{84C47576-6215-4B7D-8F71-76C23E8F8067}"/>
    <cellStyle name="Moneda 5 8 2 2 2 2 3 4" xfId="8376" xr:uid="{DB47EF97-4775-4249-87A0-252EAAE7B548}"/>
    <cellStyle name="Moneda 5 8 2 2 2 2 4" xfId="2304" xr:uid="{4837206E-C46D-464F-A7BD-AE17C4EF2465}"/>
    <cellStyle name="Moneda 5 8 2 2 2 2 4 2" xfId="5616" xr:uid="{9770CE93-8D22-42BA-8663-6BB488E2EDB5}"/>
    <cellStyle name="Moneda 5 8 2 2 2 2 4 2 2" xfId="12240" xr:uid="{63889F93-445D-434D-9418-6CAAC17D9981}"/>
    <cellStyle name="Moneda 5 8 2 2 2 2 4 3" xfId="8928" xr:uid="{3B24F174-FCB4-4AAE-9961-A2235E289396}"/>
    <cellStyle name="Moneda 5 8 2 2 2 2 5" xfId="3960" xr:uid="{D5086C63-8736-4100-952F-8CBE970C4A9D}"/>
    <cellStyle name="Moneda 5 8 2 2 2 2 5 2" xfId="10584" xr:uid="{028815C9-46E5-4556-B627-C4D21E2BF1F3}"/>
    <cellStyle name="Moneda 5 8 2 2 2 2 6" xfId="7272" xr:uid="{934D2DE9-60C1-479A-83FB-76E42B3D2FB6}"/>
    <cellStyle name="Moneda 5 8 2 2 2 3" xfId="924" xr:uid="{31DA1955-1C89-4965-AC48-FABEEFDFD66C}"/>
    <cellStyle name="Moneda 5 8 2 2 2 3 2" xfId="2580" xr:uid="{308AF7C5-A287-44D5-94DD-23B33A35D86F}"/>
    <cellStyle name="Moneda 5 8 2 2 2 3 2 2" xfId="5892" xr:uid="{DE5F62ED-1D29-46B1-AB99-4BE7C3858F8B}"/>
    <cellStyle name="Moneda 5 8 2 2 2 3 2 2 2" xfId="12516" xr:uid="{E4F09663-9048-41FE-981C-03775A1A6829}"/>
    <cellStyle name="Moneda 5 8 2 2 2 3 2 3" xfId="9204" xr:uid="{F3B4DD25-15F6-40FF-84AE-D5DCEEDE924D}"/>
    <cellStyle name="Moneda 5 8 2 2 2 3 3" xfId="4236" xr:uid="{BB7B3B12-3C26-41EE-8BC9-B5C52E5BA19B}"/>
    <cellStyle name="Moneda 5 8 2 2 2 3 3 2" xfId="10860" xr:uid="{0C35D0CD-D8F2-4A94-B202-1D3151669A24}"/>
    <cellStyle name="Moneda 5 8 2 2 2 3 4" xfId="7548" xr:uid="{0DCB351C-2FD7-4F78-9985-0E66574ADD46}"/>
    <cellStyle name="Moneda 5 8 2 2 2 4" xfId="1476" xr:uid="{4285789D-DB7E-4ACF-82D2-842BDF767994}"/>
    <cellStyle name="Moneda 5 8 2 2 2 4 2" xfId="3132" xr:uid="{C63DADE5-31F0-49E0-B250-6466468AA7E0}"/>
    <cellStyle name="Moneda 5 8 2 2 2 4 2 2" xfId="6444" xr:uid="{7EAA6710-083F-482E-9246-1CD4F8F996B5}"/>
    <cellStyle name="Moneda 5 8 2 2 2 4 2 2 2" xfId="13068" xr:uid="{725723CB-9AE5-4452-9202-C4E5BD86901A}"/>
    <cellStyle name="Moneda 5 8 2 2 2 4 2 3" xfId="9756" xr:uid="{ED1C19A9-15D7-4B41-BDD2-B8046E907773}"/>
    <cellStyle name="Moneda 5 8 2 2 2 4 3" xfId="4788" xr:uid="{B1B6F521-4870-4A32-9B0C-F640ADA66970}"/>
    <cellStyle name="Moneda 5 8 2 2 2 4 3 2" xfId="11412" xr:uid="{912AF2F6-FE88-443D-BB7E-B32280E55F49}"/>
    <cellStyle name="Moneda 5 8 2 2 2 4 4" xfId="8100" xr:uid="{63294EA2-E9EB-4690-BE3D-AA3D5B6DA8CC}"/>
    <cellStyle name="Moneda 5 8 2 2 2 5" xfId="2028" xr:uid="{7029466D-6387-4DC5-8ABD-DAAB2184682C}"/>
    <cellStyle name="Moneda 5 8 2 2 2 5 2" xfId="5340" xr:uid="{A846F79A-765C-4A0F-8A28-4640B9652D26}"/>
    <cellStyle name="Moneda 5 8 2 2 2 5 2 2" xfId="11964" xr:uid="{59503C02-32C3-4E62-9C6E-3CE77890A2CA}"/>
    <cellStyle name="Moneda 5 8 2 2 2 5 3" xfId="8652" xr:uid="{FE75A355-0518-4D31-83C1-391C1DF9FC34}"/>
    <cellStyle name="Moneda 5 8 2 2 2 6" xfId="3684" xr:uid="{DEEA7DE1-D544-4A50-A7ED-E8730073F9A8}"/>
    <cellStyle name="Moneda 5 8 2 2 2 6 2" xfId="10308" xr:uid="{CDDED18F-DCB9-46AD-B98B-E73455412B17}"/>
    <cellStyle name="Moneda 5 8 2 2 2 7" xfId="6996" xr:uid="{5F3FFDEF-C49E-441B-B5AC-08AA7D729DB1}"/>
    <cellStyle name="Moneda 5 8 2 2 3" xfId="510" xr:uid="{C72B02C0-0365-4176-AD48-946556DDFBC4}"/>
    <cellStyle name="Moneda 5 8 2 2 3 2" xfId="1062" xr:uid="{920E5206-2B81-475F-B290-A9FDAC8AC4C6}"/>
    <cellStyle name="Moneda 5 8 2 2 3 2 2" xfId="2718" xr:uid="{0B008064-3C72-45DF-8241-F223336878B6}"/>
    <cellStyle name="Moneda 5 8 2 2 3 2 2 2" xfId="6030" xr:uid="{E5D5166D-5DD7-4584-AAC5-DAD51D5C28EC}"/>
    <cellStyle name="Moneda 5 8 2 2 3 2 2 2 2" xfId="12654" xr:uid="{C057AFD4-ECCC-41B5-AAD9-8EFD70B8FD55}"/>
    <cellStyle name="Moneda 5 8 2 2 3 2 2 3" xfId="9342" xr:uid="{D466FFBA-E046-4305-A533-6C163BD0093A}"/>
    <cellStyle name="Moneda 5 8 2 2 3 2 3" xfId="4374" xr:uid="{3DE81C21-F12A-4F89-815A-48E257E46587}"/>
    <cellStyle name="Moneda 5 8 2 2 3 2 3 2" xfId="10998" xr:uid="{2028D41B-9724-4B99-88D9-FAFA049CDE2A}"/>
    <cellStyle name="Moneda 5 8 2 2 3 2 4" xfId="7686" xr:uid="{8321376E-B2B8-4BF8-800E-A2EEB77D099D}"/>
    <cellStyle name="Moneda 5 8 2 2 3 3" xfId="1614" xr:uid="{FF46E40F-9294-4ACA-88D3-7FD271BAD05D}"/>
    <cellStyle name="Moneda 5 8 2 2 3 3 2" xfId="3270" xr:uid="{2AAA2A40-E15B-462C-911E-EC9ECE9A57FF}"/>
    <cellStyle name="Moneda 5 8 2 2 3 3 2 2" xfId="6582" xr:uid="{92945B26-E815-4826-A1CD-A4AAE043854C}"/>
    <cellStyle name="Moneda 5 8 2 2 3 3 2 2 2" xfId="13206" xr:uid="{6A4F7235-798B-4A6C-9C77-14D3471FDB92}"/>
    <cellStyle name="Moneda 5 8 2 2 3 3 2 3" xfId="9894" xr:uid="{90428022-E5B6-4B1D-8811-E4D7CADD400A}"/>
    <cellStyle name="Moneda 5 8 2 2 3 3 3" xfId="4926" xr:uid="{528734CC-7F26-499D-9427-D8781E8041A6}"/>
    <cellStyle name="Moneda 5 8 2 2 3 3 3 2" xfId="11550" xr:uid="{F1E26F0C-3742-4B57-9DD9-0155A4B6CD1A}"/>
    <cellStyle name="Moneda 5 8 2 2 3 3 4" xfId="8238" xr:uid="{59E01C86-3E41-498D-8252-6F58FC4A40A2}"/>
    <cellStyle name="Moneda 5 8 2 2 3 4" xfId="2166" xr:uid="{C6668870-3BC5-4FA8-9785-6544D34B540F}"/>
    <cellStyle name="Moneda 5 8 2 2 3 4 2" xfId="5478" xr:uid="{C70AAE7B-DC49-481D-B0A0-73C44C7A487F}"/>
    <cellStyle name="Moneda 5 8 2 2 3 4 2 2" xfId="12102" xr:uid="{EF3EBABB-6FD6-4EB2-87BE-17557A886284}"/>
    <cellStyle name="Moneda 5 8 2 2 3 4 3" xfId="8790" xr:uid="{BE58D6D1-106B-409B-8B49-0916B75FC7E4}"/>
    <cellStyle name="Moneda 5 8 2 2 3 5" xfId="3822" xr:uid="{1A6F54C5-BCA0-4F53-85A2-FAD0F7CA1571}"/>
    <cellStyle name="Moneda 5 8 2 2 3 5 2" xfId="10446" xr:uid="{A110433F-90E0-4E11-A07E-48E54130F687}"/>
    <cellStyle name="Moneda 5 8 2 2 3 6" xfId="7134" xr:uid="{C6B2754F-E39F-421D-960D-EFCD3CE1687B}"/>
    <cellStyle name="Moneda 5 8 2 2 4" xfId="786" xr:uid="{1C6F15AF-35C4-4CDE-8AC3-A471BA525CA9}"/>
    <cellStyle name="Moneda 5 8 2 2 4 2" xfId="2442" xr:uid="{7429D621-655E-4E8F-A6F5-F56CA22EFF2F}"/>
    <cellStyle name="Moneda 5 8 2 2 4 2 2" xfId="5754" xr:uid="{F7A08305-16C2-42D8-B1D7-4D9C33B55870}"/>
    <cellStyle name="Moneda 5 8 2 2 4 2 2 2" xfId="12378" xr:uid="{78F566E9-9419-4C87-B7F7-11533A61C1F3}"/>
    <cellStyle name="Moneda 5 8 2 2 4 2 3" xfId="9066" xr:uid="{DC54D480-D156-40F8-869E-C36D3176A89A}"/>
    <cellStyle name="Moneda 5 8 2 2 4 3" xfId="4098" xr:uid="{F3AF4CB9-3E96-47FC-A034-BF9A5257CD59}"/>
    <cellStyle name="Moneda 5 8 2 2 4 3 2" xfId="10722" xr:uid="{B6ACC77E-DA95-4797-A7D1-12F7954EBA54}"/>
    <cellStyle name="Moneda 5 8 2 2 4 4" xfId="7410" xr:uid="{B91F2E30-686C-474E-A37B-D5893051CC67}"/>
    <cellStyle name="Moneda 5 8 2 2 5" xfId="1338" xr:uid="{52338F7E-5F9C-4BC1-BDC6-D0C9806EB10A}"/>
    <cellStyle name="Moneda 5 8 2 2 5 2" xfId="2994" xr:uid="{206CD5D8-1481-4F1F-A630-70C66B3F2DD9}"/>
    <cellStyle name="Moneda 5 8 2 2 5 2 2" xfId="6306" xr:uid="{C0911357-A558-4AEC-97D5-6BCFB462DA54}"/>
    <cellStyle name="Moneda 5 8 2 2 5 2 2 2" xfId="12930" xr:uid="{D83C078C-0C2F-45EF-B6B9-A9D4BC86276E}"/>
    <cellStyle name="Moneda 5 8 2 2 5 2 3" xfId="9618" xr:uid="{BE31F8E2-1D5C-4135-9983-839528705F7F}"/>
    <cellStyle name="Moneda 5 8 2 2 5 3" xfId="4650" xr:uid="{75753D29-4297-4771-A824-9FFC07406768}"/>
    <cellStyle name="Moneda 5 8 2 2 5 3 2" xfId="11274" xr:uid="{22A1BA06-EA15-4FE1-90CD-444B29863896}"/>
    <cellStyle name="Moneda 5 8 2 2 5 4" xfId="7962" xr:uid="{C728783D-53BC-4374-9433-0E7588000ED5}"/>
    <cellStyle name="Moneda 5 8 2 2 6" xfId="1890" xr:uid="{D087B7D7-8BE7-4BBB-A583-04F6FBFCEF0C}"/>
    <cellStyle name="Moneda 5 8 2 2 6 2" xfId="5202" xr:uid="{25520A7E-8135-4642-B5A5-8F4CB7435FC7}"/>
    <cellStyle name="Moneda 5 8 2 2 6 2 2" xfId="11826" xr:uid="{DC6E4A10-4B0C-421C-931C-46AE777F9C51}"/>
    <cellStyle name="Moneda 5 8 2 2 6 3" xfId="8514" xr:uid="{24B7A66F-E306-4CD4-B0FE-86D7E8B5E726}"/>
    <cellStyle name="Moneda 5 8 2 2 7" xfId="3546" xr:uid="{9D8C8B92-2030-4598-9C1A-54074B489D28}"/>
    <cellStyle name="Moneda 5 8 2 2 7 2" xfId="10170" xr:uid="{83CD81AC-D3B9-4698-BD97-92E20FBAED80}"/>
    <cellStyle name="Moneda 5 8 2 2 8" xfId="6858" xr:uid="{6A61A0C8-FFD8-4AC6-86C1-74798AAD713F}"/>
    <cellStyle name="Moneda 5 8 2 3" xfId="303" xr:uid="{1FED7547-742D-4E2C-B787-795FBF1A5774}"/>
    <cellStyle name="Moneda 5 8 2 3 2" xfId="579" xr:uid="{28DB5AC8-54BC-4967-9348-8EE1A10AA717}"/>
    <cellStyle name="Moneda 5 8 2 3 2 2" xfId="1131" xr:uid="{E9123E1A-2959-41BD-878C-1BEF72FC2B33}"/>
    <cellStyle name="Moneda 5 8 2 3 2 2 2" xfId="2787" xr:uid="{773162D6-6260-4BB2-9369-EA6B2ED12293}"/>
    <cellStyle name="Moneda 5 8 2 3 2 2 2 2" xfId="6099" xr:uid="{C83F43A1-93F8-4360-B7B7-573350022E37}"/>
    <cellStyle name="Moneda 5 8 2 3 2 2 2 2 2" xfId="12723" xr:uid="{979EB89F-F549-4131-B974-1A55741BD8FC}"/>
    <cellStyle name="Moneda 5 8 2 3 2 2 2 3" xfId="9411" xr:uid="{C7641999-82F0-42B1-B156-91AAF56E57AE}"/>
    <cellStyle name="Moneda 5 8 2 3 2 2 3" xfId="4443" xr:uid="{0F1DF9AA-168C-4FAE-B243-3A7A839239BB}"/>
    <cellStyle name="Moneda 5 8 2 3 2 2 3 2" xfId="11067" xr:uid="{2CF5C6E4-BD7A-4776-8DCA-4E1E8E4D06C7}"/>
    <cellStyle name="Moneda 5 8 2 3 2 2 4" xfId="7755" xr:uid="{9F02E846-88FD-47DA-8ACF-5022D9F2AD6C}"/>
    <cellStyle name="Moneda 5 8 2 3 2 3" xfId="1683" xr:uid="{00C3C07E-F737-4FC5-90F3-A846AF0155A9}"/>
    <cellStyle name="Moneda 5 8 2 3 2 3 2" xfId="3339" xr:uid="{F9674108-ED5A-49E2-B436-A4FA10452109}"/>
    <cellStyle name="Moneda 5 8 2 3 2 3 2 2" xfId="6651" xr:uid="{1CF0C501-F378-4513-A707-EE24B4AB84BC}"/>
    <cellStyle name="Moneda 5 8 2 3 2 3 2 2 2" xfId="13275" xr:uid="{85585EBF-8117-4AF0-9891-AC21CCB61C0A}"/>
    <cellStyle name="Moneda 5 8 2 3 2 3 2 3" xfId="9963" xr:uid="{C63EA891-E0E6-49EA-9D66-1B114C15B761}"/>
    <cellStyle name="Moneda 5 8 2 3 2 3 3" xfId="4995" xr:uid="{C0A8EB89-52DE-4D96-81BC-119A54470032}"/>
    <cellStyle name="Moneda 5 8 2 3 2 3 3 2" xfId="11619" xr:uid="{026B07E4-E305-4707-B796-1207CFB11CB4}"/>
    <cellStyle name="Moneda 5 8 2 3 2 3 4" xfId="8307" xr:uid="{60F92596-3D53-4FFC-A7C3-1F9891438897}"/>
    <cellStyle name="Moneda 5 8 2 3 2 4" xfId="2235" xr:uid="{535DF3BB-CBF5-482B-9D54-17ED13FC2D3A}"/>
    <cellStyle name="Moneda 5 8 2 3 2 4 2" xfId="5547" xr:uid="{EA2C2735-F6EE-417F-9AC1-C8E32A1AB966}"/>
    <cellStyle name="Moneda 5 8 2 3 2 4 2 2" xfId="12171" xr:uid="{BA05821A-029A-476B-BEAB-BF99B5E34072}"/>
    <cellStyle name="Moneda 5 8 2 3 2 4 3" xfId="8859" xr:uid="{622D002B-E094-4BBA-875C-19DAD2374558}"/>
    <cellStyle name="Moneda 5 8 2 3 2 5" xfId="3891" xr:uid="{B6168244-35F3-438F-B44E-E4C2400F1509}"/>
    <cellStyle name="Moneda 5 8 2 3 2 5 2" xfId="10515" xr:uid="{8E0E1FE2-C95F-441E-B719-B4A14FCF9E88}"/>
    <cellStyle name="Moneda 5 8 2 3 2 6" xfId="7203" xr:uid="{3EF299B8-DF89-4931-8F52-32507953B2FD}"/>
    <cellStyle name="Moneda 5 8 2 3 3" xfId="855" xr:uid="{49E7AB21-3613-4B79-9724-FDF44CDFDBE6}"/>
    <cellStyle name="Moneda 5 8 2 3 3 2" xfId="2511" xr:uid="{7BCE5ADC-B730-4396-BB1A-F1956DD1EC2C}"/>
    <cellStyle name="Moneda 5 8 2 3 3 2 2" xfId="5823" xr:uid="{7AED22ED-899D-4B8F-98A1-40AECCBF83E9}"/>
    <cellStyle name="Moneda 5 8 2 3 3 2 2 2" xfId="12447" xr:uid="{119E43A0-FAC7-436A-A091-28C978D4EB21}"/>
    <cellStyle name="Moneda 5 8 2 3 3 2 3" xfId="9135" xr:uid="{AB1E3D4E-0225-481B-8407-F57210BB5124}"/>
    <cellStyle name="Moneda 5 8 2 3 3 3" xfId="4167" xr:uid="{56B29B89-1ED2-40E6-8420-2C71AC2A0161}"/>
    <cellStyle name="Moneda 5 8 2 3 3 3 2" xfId="10791" xr:uid="{F9B9531D-CD9A-4703-B899-C793A3AD91EC}"/>
    <cellStyle name="Moneda 5 8 2 3 3 4" xfId="7479" xr:uid="{AC507E17-85EE-4455-88D2-6F4B5C2AB910}"/>
    <cellStyle name="Moneda 5 8 2 3 4" xfId="1407" xr:uid="{1D2CCA9C-EFB4-4D1F-B829-761EBCF36A0F}"/>
    <cellStyle name="Moneda 5 8 2 3 4 2" xfId="3063" xr:uid="{AC871A3F-DF10-4A9A-AA14-D0A37BF81813}"/>
    <cellStyle name="Moneda 5 8 2 3 4 2 2" xfId="6375" xr:uid="{924440B1-D017-4340-8BCA-E881D721CAB3}"/>
    <cellStyle name="Moneda 5 8 2 3 4 2 2 2" xfId="12999" xr:uid="{DA14CC58-75BF-400C-905B-087CD5FE3E4C}"/>
    <cellStyle name="Moneda 5 8 2 3 4 2 3" xfId="9687" xr:uid="{E95A3AD0-E689-4338-9751-DE4F7E724DE7}"/>
    <cellStyle name="Moneda 5 8 2 3 4 3" xfId="4719" xr:uid="{17058ADE-3E30-4E47-81B0-BC9D6D143887}"/>
    <cellStyle name="Moneda 5 8 2 3 4 3 2" xfId="11343" xr:uid="{C43EBF60-9BCB-4A39-89A4-A796D0CC69C3}"/>
    <cellStyle name="Moneda 5 8 2 3 4 4" xfId="8031" xr:uid="{12C81680-BC84-40CA-AFA9-79D0384DA9E7}"/>
    <cellStyle name="Moneda 5 8 2 3 5" xfId="1959" xr:uid="{CB8831DF-B084-4473-AA0C-223AD1CEC783}"/>
    <cellStyle name="Moneda 5 8 2 3 5 2" xfId="5271" xr:uid="{67DB8714-D730-42F0-960F-47A15A26A5AC}"/>
    <cellStyle name="Moneda 5 8 2 3 5 2 2" xfId="11895" xr:uid="{80DCD80D-210D-4B5F-A44A-7B125D17769B}"/>
    <cellStyle name="Moneda 5 8 2 3 5 3" xfId="8583" xr:uid="{5B02B5BD-28B0-48C6-AB05-F3832601AC24}"/>
    <cellStyle name="Moneda 5 8 2 3 6" xfId="3615" xr:uid="{938946E8-9D08-43C9-BB09-F3F162ACEE55}"/>
    <cellStyle name="Moneda 5 8 2 3 6 2" xfId="10239" xr:uid="{CDAB99D0-E331-4116-9255-EC22F3713991}"/>
    <cellStyle name="Moneda 5 8 2 3 7" xfId="6927" xr:uid="{D91948C7-8E51-4542-868C-6E56E081531D}"/>
    <cellStyle name="Moneda 5 8 2 4" xfId="441" xr:uid="{7FD8ED03-58A6-49CB-B6CB-9458C186796C}"/>
    <cellStyle name="Moneda 5 8 2 4 2" xfId="993" xr:uid="{B61A077A-9B4F-4A50-9ECE-C7B8E1D3514B}"/>
    <cellStyle name="Moneda 5 8 2 4 2 2" xfId="2649" xr:uid="{94BB0367-9B26-48DC-8DE8-64FFFC7BFB7F}"/>
    <cellStyle name="Moneda 5 8 2 4 2 2 2" xfId="5961" xr:uid="{C040DFBD-341D-4460-B096-CD89861EA04B}"/>
    <cellStyle name="Moneda 5 8 2 4 2 2 2 2" xfId="12585" xr:uid="{ED97E127-DA1C-400E-B1DF-870E5E0D93EA}"/>
    <cellStyle name="Moneda 5 8 2 4 2 2 3" xfId="9273" xr:uid="{2A10C544-CD06-4053-800D-2E1FA90619A7}"/>
    <cellStyle name="Moneda 5 8 2 4 2 3" xfId="4305" xr:uid="{8404FB97-C0BA-463A-B0EC-56D4495A39C7}"/>
    <cellStyle name="Moneda 5 8 2 4 2 3 2" xfId="10929" xr:uid="{45B6BB7D-81BD-40E4-8475-4FDDEF01D396}"/>
    <cellStyle name="Moneda 5 8 2 4 2 4" xfId="7617" xr:uid="{28A00989-E129-4A17-B640-CB1513E167EA}"/>
    <cellStyle name="Moneda 5 8 2 4 3" xfId="1545" xr:uid="{BE212FFA-8C63-40AC-8084-172ED299C929}"/>
    <cellStyle name="Moneda 5 8 2 4 3 2" xfId="3201" xr:uid="{9EDCF43C-1B7B-4747-B877-DAD17AD6775E}"/>
    <cellStyle name="Moneda 5 8 2 4 3 2 2" xfId="6513" xr:uid="{5287B73B-F3AF-4659-8118-692117ED1C32}"/>
    <cellStyle name="Moneda 5 8 2 4 3 2 2 2" xfId="13137" xr:uid="{FF5E4D02-80B3-4904-979A-F1BC8FA133BB}"/>
    <cellStyle name="Moneda 5 8 2 4 3 2 3" xfId="9825" xr:uid="{B362E3F9-CFDE-47BD-8B7C-EDD07869E115}"/>
    <cellStyle name="Moneda 5 8 2 4 3 3" xfId="4857" xr:uid="{E93EA12C-E7F5-49A8-94FD-7CE89197CEA2}"/>
    <cellStyle name="Moneda 5 8 2 4 3 3 2" xfId="11481" xr:uid="{98D465C5-68FE-43BC-8A87-3CFCB7A95D65}"/>
    <cellStyle name="Moneda 5 8 2 4 3 4" xfId="8169" xr:uid="{20C54166-8AA9-4D93-86FB-3A8CEF0B1E62}"/>
    <cellStyle name="Moneda 5 8 2 4 4" xfId="2097" xr:uid="{707FE641-956D-44D1-A05F-50B2BE20FC25}"/>
    <cellStyle name="Moneda 5 8 2 4 4 2" xfId="5409" xr:uid="{4EEB1611-94E8-4024-871E-8CC068A5B764}"/>
    <cellStyle name="Moneda 5 8 2 4 4 2 2" xfId="12033" xr:uid="{379B2353-EF1C-4106-94B4-A521C1D1ECC3}"/>
    <cellStyle name="Moneda 5 8 2 4 4 3" xfId="8721" xr:uid="{D991D1A9-18DE-4278-94F5-FAD163CAC992}"/>
    <cellStyle name="Moneda 5 8 2 4 5" xfId="3753" xr:uid="{35421545-22C0-4B8E-8B3F-AE29E6929BD6}"/>
    <cellStyle name="Moneda 5 8 2 4 5 2" xfId="10377" xr:uid="{6B5DC6D8-CE06-497C-965D-6861CC25690B}"/>
    <cellStyle name="Moneda 5 8 2 4 6" xfId="7065" xr:uid="{00C9CFB9-3BBB-4245-B291-4F994E802C1D}"/>
    <cellStyle name="Moneda 5 8 2 5" xfId="717" xr:uid="{21AD8041-2BA6-4AC1-8DEF-85E5FC99B4F9}"/>
    <cellStyle name="Moneda 5 8 2 5 2" xfId="2373" xr:uid="{A5A814A6-BDCE-4798-A3E9-39510269F260}"/>
    <cellStyle name="Moneda 5 8 2 5 2 2" xfId="5685" xr:uid="{083310BD-1EE8-4065-99E4-4AA6148CEAC8}"/>
    <cellStyle name="Moneda 5 8 2 5 2 2 2" xfId="12309" xr:uid="{67E33FBF-17D3-462E-A679-5BED655D7B25}"/>
    <cellStyle name="Moneda 5 8 2 5 2 3" xfId="8997" xr:uid="{127E78AA-85EB-4261-9DE0-860A106F744D}"/>
    <cellStyle name="Moneda 5 8 2 5 3" xfId="4029" xr:uid="{3632D49C-BAE0-4E65-8071-5F18AE0101E4}"/>
    <cellStyle name="Moneda 5 8 2 5 3 2" xfId="10653" xr:uid="{C4899914-626D-4C03-BBB3-040BA1A025E8}"/>
    <cellStyle name="Moneda 5 8 2 5 4" xfId="7341" xr:uid="{EC198E39-B1A4-4003-A299-6DA516A6B0BB}"/>
    <cellStyle name="Moneda 5 8 2 6" xfId="1269" xr:uid="{32423B30-63A6-4D92-BE13-C51E88DB7AA1}"/>
    <cellStyle name="Moneda 5 8 2 6 2" xfId="2925" xr:uid="{C9ABCD68-F167-40D2-8C4E-42372BA5D988}"/>
    <cellStyle name="Moneda 5 8 2 6 2 2" xfId="6237" xr:uid="{4CB74387-559D-434B-BBA9-70A3C201B47B}"/>
    <cellStyle name="Moneda 5 8 2 6 2 2 2" xfId="12861" xr:uid="{1B434748-9FCF-4DA4-9C60-54731F954B80}"/>
    <cellStyle name="Moneda 5 8 2 6 2 3" xfId="9549" xr:uid="{FED4D131-1D6A-45AE-98D6-8C0E2E4E0CA4}"/>
    <cellStyle name="Moneda 5 8 2 6 3" xfId="4581" xr:uid="{41D2F686-69B8-487A-A2AC-5A809B4B9664}"/>
    <cellStyle name="Moneda 5 8 2 6 3 2" xfId="11205" xr:uid="{F48BC36F-7D81-4F51-B9A8-DD440C88A591}"/>
    <cellStyle name="Moneda 5 8 2 6 4" xfId="7893" xr:uid="{B6FE935B-D721-4046-B1C7-5FB080F7C9CD}"/>
    <cellStyle name="Moneda 5 8 2 7" xfId="1821" xr:uid="{287E3A6E-E2AD-4ED6-901D-8E8BC142F012}"/>
    <cellStyle name="Moneda 5 8 2 7 2" xfId="5133" xr:uid="{035337A7-D37A-42CB-847A-A73D7B17D935}"/>
    <cellStyle name="Moneda 5 8 2 7 2 2" xfId="11757" xr:uid="{36025073-76CA-4B08-B9A0-E95558BCAF62}"/>
    <cellStyle name="Moneda 5 8 2 7 3" xfId="8445" xr:uid="{8B6BAC5E-7878-4D45-BE15-0329E5BA4AC1}"/>
    <cellStyle name="Moneda 5 8 2 8" xfId="3477" xr:uid="{981457E1-E8D0-4FFC-A787-F6520116D952}"/>
    <cellStyle name="Moneda 5 8 2 8 2" xfId="10101" xr:uid="{BAA646F6-7C73-4E8C-AFA5-62B78D52C949}"/>
    <cellStyle name="Moneda 5 8 2 9" xfId="6789" xr:uid="{F2955B3D-C792-49C3-85F7-0859C2CC0423}"/>
    <cellStyle name="Moneda 5 8 3" xfId="200" xr:uid="{1FAF0717-CA39-49C1-9A1A-C914E06A624F}"/>
    <cellStyle name="Moneda 5 8 3 2" xfId="338" xr:uid="{DE04A928-D276-4C49-AE38-03F3C6D7F95E}"/>
    <cellStyle name="Moneda 5 8 3 2 2" xfId="614" xr:uid="{64976F97-5169-4275-A770-DF2D143C70D2}"/>
    <cellStyle name="Moneda 5 8 3 2 2 2" xfId="1166" xr:uid="{F7F196AD-C85B-482F-A9A5-7F4D85914AF9}"/>
    <cellStyle name="Moneda 5 8 3 2 2 2 2" xfId="2822" xr:uid="{2517036D-D1C6-47F8-B781-122D2E749151}"/>
    <cellStyle name="Moneda 5 8 3 2 2 2 2 2" xfId="6134" xr:uid="{2D878A72-245C-4C7B-8EE3-A088203F5B73}"/>
    <cellStyle name="Moneda 5 8 3 2 2 2 2 2 2" xfId="12758" xr:uid="{24182C22-5D85-401E-8FCE-E692C9660BFD}"/>
    <cellStyle name="Moneda 5 8 3 2 2 2 2 3" xfId="9446" xr:uid="{CDA972A7-C87D-482B-A039-0A94ED542761}"/>
    <cellStyle name="Moneda 5 8 3 2 2 2 3" xfId="4478" xr:uid="{CC346EFA-BCC3-416E-9D36-E276C4CA5307}"/>
    <cellStyle name="Moneda 5 8 3 2 2 2 3 2" xfId="11102" xr:uid="{0419D7D1-DBFE-4F9C-A0BA-11EC6E1743EC}"/>
    <cellStyle name="Moneda 5 8 3 2 2 2 4" xfId="7790" xr:uid="{1DB83CEB-2469-42E8-A683-FBAD4700D674}"/>
    <cellStyle name="Moneda 5 8 3 2 2 3" xfId="1718" xr:uid="{CC9A4467-24B9-4C4B-9C4C-FAADCD474DFF}"/>
    <cellStyle name="Moneda 5 8 3 2 2 3 2" xfId="3374" xr:uid="{5C432779-E6EF-4B9C-8C0C-E0D98062AB26}"/>
    <cellStyle name="Moneda 5 8 3 2 2 3 2 2" xfId="6686" xr:uid="{9EBEDACC-12B3-4FDD-8DA9-F2FB0AE1ECDB}"/>
    <cellStyle name="Moneda 5 8 3 2 2 3 2 2 2" xfId="13310" xr:uid="{B9B05476-3D86-448B-B3F8-6D14446E0B04}"/>
    <cellStyle name="Moneda 5 8 3 2 2 3 2 3" xfId="9998" xr:uid="{467C45D1-4C22-4B17-9775-514B7053CB54}"/>
    <cellStyle name="Moneda 5 8 3 2 2 3 3" xfId="5030" xr:uid="{7722D615-E979-4657-888F-8CD558E44302}"/>
    <cellStyle name="Moneda 5 8 3 2 2 3 3 2" xfId="11654" xr:uid="{2BF0E34B-F9DE-4CC8-B6FF-5F44D7D8884C}"/>
    <cellStyle name="Moneda 5 8 3 2 2 3 4" xfId="8342" xr:uid="{67AB6929-E22A-4D1F-A20A-D29BA4662504}"/>
    <cellStyle name="Moneda 5 8 3 2 2 4" xfId="2270" xr:uid="{3DB5A576-0BDA-47EC-AF9B-F002AF4FB0FE}"/>
    <cellStyle name="Moneda 5 8 3 2 2 4 2" xfId="5582" xr:uid="{C0FE3318-8939-47AC-B4FF-F13058F045CB}"/>
    <cellStyle name="Moneda 5 8 3 2 2 4 2 2" xfId="12206" xr:uid="{474853C9-FBDA-4F51-9FAA-A20566462EC2}"/>
    <cellStyle name="Moneda 5 8 3 2 2 4 3" xfId="8894" xr:uid="{9A7F6DA7-4085-4965-82EE-14060535DC40}"/>
    <cellStyle name="Moneda 5 8 3 2 2 5" xfId="3926" xr:uid="{E12F2927-AB11-4C41-A0A9-27FBDF1E507E}"/>
    <cellStyle name="Moneda 5 8 3 2 2 5 2" xfId="10550" xr:uid="{99F249EF-4862-42CB-ADB6-5132A1A092C8}"/>
    <cellStyle name="Moneda 5 8 3 2 2 6" xfId="7238" xr:uid="{3D6789C9-84FF-49DD-B9DC-3E06CC5DE97C}"/>
    <cellStyle name="Moneda 5 8 3 2 3" xfId="890" xr:uid="{1F422072-4A11-4B88-B648-A3824B211C3C}"/>
    <cellStyle name="Moneda 5 8 3 2 3 2" xfId="2546" xr:uid="{37E349C7-FC16-4BDA-AC98-E4F197116A5C}"/>
    <cellStyle name="Moneda 5 8 3 2 3 2 2" xfId="5858" xr:uid="{F7712BA9-5F20-4386-89D4-7994EF0D62A2}"/>
    <cellStyle name="Moneda 5 8 3 2 3 2 2 2" xfId="12482" xr:uid="{42528185-CDF2-4A93-96EB-A2A4204EAAC6}"/>
    <cellStyle name="Moneda 5 8 3 2 3 2 3" xfId="9170" xr:uid="{BE3BB384-6B7E-48E7-A7E9-BD115B1D5B5D}"/>
    <cellStyle name="Moneda 5 8 3 2 3 3" xfId="4202" xr:uid="{C550E9BD-B741-408C-9314-49F4A7B48F03}"/>
    <cellStyle name="Moneda 5 8 3 2 3 3 2" xfId="10826" xr:uid="{9C9B3ADA-7861-40C0-8B1C-7AE070D6D8F7}"/>
    <cellStyle name="Moneda 5 8 3 2 3 4" xfId="7514" xr:uid="{6FF13B01-3FB6-4E8D-A14D-656109E0E5D7}"/>
    <cellStyle name="Moneda 5 8 3 2 4" xfId="1442" xr:uid="{650034A0-C9B1-4298-A45A-2BC74D3B3AFC}"/>
    <cellStyle name="Moneda 5 8 3 2 4 2" xfId="3098" xr:uid="{B5923945-BCB7-405F-B592-BF694F824899}"/>
    <cellStyle name="Moneda 5 8 3 2 4 2 2" xfId="6410" xr:uid="{C4587C21-557F-4532-BEE4-30B23494C069}"/>
    <cellStyle name="Moneda 5 8 3 2 4 2 2 2" xfId="13034" xr:uid="{C3AECAD5-F789-4A77-A5DB-3CCBDC05FEB5}"/>
    <cellStyle name="Moneda 5 8 3 2 4 2 3" xfId="9722" xr:uid="{A01A609B-DD34-46B8-BD04-D299F1D479A0}"/>
    <cellStyle name="Moneda 5 8 3 2 4 3" xfId="4754" xr:uid="{4C45678D-91BE-4EE2-A7FA-1D3D78685FA7}"/>
    <cellStyle name="Moneda 5 8 3 2 4 3 2" xfId="11378" xr:uid="{A8E90521-2B95-4583-B5AC-C1FE36E8EAEC}"/>
    <cellStyle name="Moneda 5 8 3 2 4 4" xfId="8066" xr:uid="{A1C28709-9DDF-4BA2-BD9E-63A621E30848}"/>
    <cellStyle name="Moneda 5 8 3 2 5" xfId="1994" xr:uid="{3E9927BB-52DE-415F-8104-CB37C7DFB227}"/>
    <cellStyle name="Moneda 5 8 3 2 5 2" xfId="5306" xr:uid="{01529CED-0135-40BF-91EF-C0D4877F9A66}"/>
    <cellStyle name="Moneda 5 8 3 2 5 2 2" xfId="11930" xr:uid="{7D254570-1C7A-4402-BF18-580332195D79}"/>
    <cellStyle name="Moneda 5 8 3 2 5 3" xfId="8618" xr:uid="{29B08913-C8A7-4B87-9AAB-1F17CCA1B1EF}"/>
    <cellStyle name="Moneda 5 8 3 2 6" xfId="3650" xr:uid="{7C0D16F0-A32C-4044-B7DE-276B64F8F208}"/>
    <cellStyle name="Moneda 5 8 3 2 6 2" xfId="10274" xr:uid="{EA0CA7DA-6E83-4C1C-A1B7-CA6E3F14A757}"/>
    <cellStyle name="Moneda 5 8 3 2 7" xfId="6962" xr:uid="{E8C73E44-D269-4A3D-80BE-BE927CAE1557}"/>
    <cellStyle name="Moneda 5 8 3 3" xfId="476" xr:uid="{722BB62E-9035-4433-878F-CC1774406A6B}"/>
    <cellStyle name="Moneda 5 8 3 3 2" xfId="1028" xr:uid="{F7731752-CCB7-4C12-BA1F-E45168939E1B}"/>
    <cellStyle name="Moneda 5 8 3 3 2 2" xfId="2684" xr:uid="{227F9304-9C50-45C4-A32E-11E712B211CF}"/>
    <cellStyle name="Moneda 5 8 3 3 2 2 2" xfId="5996" xr:uid="{C763BA02-52E0-4F87-9259-566BAC01473E}"/>
    <cellStyle name="Moneda 5 8 3 3 2 2 2 2" xfId="12620" xr:uid="{B438DDAB-CCFE-4EC4-BD0A-A4B698A8756A}"/>
    <cellStyle name="Moneda 5 8 3 3 2 2 3" xfId="9308" xr:uid="{160E8846-C385-49C1-9ECD-5534197F2766}"/>
    <cellStyle name="Moneda 5 8 3 3 2 3" xfId="4340" xr:uid="{D0AB79A0-7B92-4D6F-874A-82A5F3F5CD56}"/>
    <cellStyle name="Moneda 5 8 3 3 2 3 2" xfId="10964" xr:uid="{3709E380-D4B8-4DD3-A6E4-BD93EA9975DF}"/>
    <cellStyle name="Moneda 5 8 3 3 2 4" xfId="7652" xr:uid="{5B04CCE4-3B0E-41BF-89DD-7BB6F1BC9240}"/>
    <cellStyle name="Moneda 5 8 3 3 3" xfId="1580" xr:uid="{7EBDD80C-2190-4EEE-82AB-73C25F15CD47}"/>
    <cellStyle name="Moneda 5 8 3 3 3 2" xfId="3236" xr:uid="{BCA6C799-8131-4826-8920-75FC32B4EA8C}"/>
    <cellStyle name="Moneda 5 8 3 3 3 2 2" xfId="6548" xr:uid="{3F775726-2772-4BB7-9F7C-D2E471A53AC8}"/>
    <cellStyle name="Moneda 5 8 3 3 3 2 2 2" xfId="13172" xr:uid="{11B766A0-EC89-486A-8D57-08D96FB70F2D}"/>
    <cellStyle name="Moneda 5 8 3 3 3 2 3" xfId="9860" xr:uid="{757855C3-E992-45F6-9AC0-2C89E4342408}"/>
    <cellStyle name="Moneda 5 8 3 3 3 3" xfId="4892" xr:uid="{36837A37-E002-43CD-9F8A-FD12D0BB8904}"/>
    <cellStyle name="Moneda 5 8 3 3 3 3 2" xfId="11516" xr:uid="{E5EC8594-7D70-476F-946D-2AA69897CC03}"/>
    <cellStyle name="Moneda 5 8 3 3 3 4" xfId="8204" xr:uid="{483B707E-B00C-4051-B52D-AC0184B2BCA8}"/>
    <cellStyle name="Moneda 5 8 3 3 4" xfId="2132" xr:uid="{50B0F42D-0FD6-4EBC-9285-14DE5DBBA911}"/>
    <cellStyle name="Moneda 5 8 3 3 4 2" xfId="5444" xr:uid="{A466D565-97E4-4D55-81F4-A3F8E081AB2D}"/>
    <cellStyle name="Moneda 5 8 3 3 4 2 2" xfId="12068" xr:uid="{1D35A35C-9C07-46FE-B41D-E57DE06B17B0}"/>
    <cellStyle name="Moneda 5 8 3 3 4 3" xfId="8756" xr:uid="{B8E3805C-DFFB-46A3-8057-5D3FDE4C680D}"/>
    <cellStyle name="Moneda 5 8 3 3 5" xfId="3788" xr:uid="{20A62218-FB5A-43EA-BAE5-225B0DD07CDF}"/>
    <cellStyle name="Moneda 5 8 3 3 5 2" xfId="10412" xr:uid="{4F7775DD-5126-482F-B1E0-96FF0E262D2E}"/>
    <cellStyle name="Moneda 5 8 3 3 6" xfId="7100" xr:uid="{99E1628F-DD56-41B4-A6A3-FC7A2FA909CF}"/>
    <cellStyle name="Moneda 5 8 3 4" xfId="752" xr:uid="{2F3D032A-F930-40BB-8BEF-BBB141B5FC00}"/>
    <cellStyle name="Moneda 5 8 3 4 2" xfId="2408" xr:uid="{8D806ACE-A006-4ACB-BD2B-4AEBDF5E1078}"/>
    <cellStyle name="Moneda 5 8 3 4 2 2" xfId="5720" xr:uid="{672A4C79-1394-4A13-A137-8D5A01D4AFCE}"/>
    <cellStyle name="Moneda 5 8 3 4 2 2 2" xfId="12344" xr:uid="{05E5E331-EBCF-48B5-AD3F-0C39587583E2}"/>
    <cellStyle name="Moneda 5 8 3 4 2 3" xfId="9032" xr:uid="{CC447A29-2031-4BB1-BA06-A4C6A99EE0E8}"/>
    <cellStyle name="Moneda 5 8 3 4 3" xfId="4064" xr:uid="{D9208EDF-AF55-4985-AE5B-4CCB695BE7AC}"/>
    <cellStyle name="Moneda 5 8 3 4 3 2" xfId="10688" xr:uid="{5D75E501-B8A3-4BC2-9901-A29F66EA4BFC}"/>
    <cellStyle name="Moneda 5 8 3 4 4" xfId="7376" xr:uid="{28D865AA-610C-4BA6-8399-9DFC6797A95D}"/>
    <cellStyle name="Moneda 5 8 3 5" xfId="1304" xr:uid="{3F1DA6DC-B0DE-49F5-89F7-4D81BEC3637D}"/>
    <cellStyle name="Moneda 5 8 3 5 2" xfId="2960" xr:uid="{06B50F00-4728-44A0-BFA1-E29B35BD00DC}"/>
    <cellStyle name="Moneda 5 8 3 5 2 2" xfId="6272" xr:uid="{669EE4AF-E68A-400F-B031-A513EEC68658}"/>
    <cellStyle name="Moneda 5 8 3 5 2 2 2" xfId="12896" xr:uid="{F8863A97-31CD-4B17-B533-EFB932CAD3F6}"/>
    <cellStyle name="Moneda 5 8 3 5 2 3" xfId="9584" xr:uid="{B9F63A06-A365-43E5-B750-7851D23529D3}"/>
    <cellStyle name="Moneda 5 8 3 5 3" xfId="4616" xr:uid="{FE0C93B3-8493-469D-B402-060F0E4AAD3C}"/>
    <cellStyle name="Moneda 5 8 3 5 3 2" xfId="11240" xr:uid="{25F0C9B9-5E60-43FD-B7C3-5A08EBD1696E}"/>
    <cellStyle name="Moneda 5 8 3 5 4" xfId="7928" xr:uid="{4FD807E6-C341-418D-BF53-DDAC9B31C00B}"/>
    <cellStyle name="Moneda 5 8 3 6" xfId="1856" xr:uid="{6CEF2709-F978-4938-AE27-7D7C09B9CFBB}"/>
    <cellStyle name="Moneda 5 8 3 6 2" xfId="5168" xr:uid="{2C9AE0C5-9F08-4100-AAE0-CDE1682C049C}"/>
    <cellStyle name="Moneda 5 8 3 6 2 2" xfId="11792" xr:uid="{4E07E1F7-05C4-4C2E-B23D-94959C161334}"/>
    <cellStyle name="Moneda 5 8 3 6 3" xfId="8480" xr:uid="{1CD73CC3-8244-4E39-9752-18BF921845C9}"/>
    <cellStyle name="Moneda 5 8 3 7" xfId="3512" xr:uid="{FA2C7A66-3E76-412D-BA1F-08E8CE046493}"/>
    <cellStyle name="Moneda 5 8 3 7 2" xfId="10136" xr:uid="{1F264FB6-C05B-4EF2-B22D-D5CA70ABB324}"/>
    <cellStyle name="Moneda 5 8 3 8" xfId="6824" xr:uid="{A86AD355-FCBF-4C51-9A6F-E2C98C29D873}"/>
    <cellStyle name="Moneda 5 8 4" xfId="269" xr:uid="{9A5E6EED-92B9-4C0A-9C21-49890C7E2C55}"/>
    <cellStyle name="Moneda 5 8 4 2" xfId="545" xr:uid="{CC6C80D3-C521-4F5B-B386-1032141C90DF}"/>
    <cellStyle name="Moneda 5 8 4 2 2" xfId="1097" xr:uid="{9F1774D9-5C41-4647-B314-170FBF1D8913}"/>
    <cellStyle name="Moneda 5 8 4 2 2 2" xfId="2753" xr:uid="{C8F8FC89-2563-41C7-B4DE-87182B76CB78}"/>
    <cellStyle name="Moneda 5 8 4 2 2 2 2" xfId="6065" xr:uid="{CC8EC003-FA92-4726-8FD7-CF7BE7BC5B4B}"/>
    <cellStyle name="Moneda 5 8 4 2 2 2 2 2" xfId="12689" xr:uid="{6C8B2311-573A-4B16-A935-BE845B0FB322}"/>
    <cellStyle name="Moneda 5 8 4 2 2 2 3" xfId="9377" xr:uid="{39BE5663-6739-43B7-8A48-4343D7F30314}"/>
    <cellStyle name="Moneda 5 8 4 2 2 3" xfId="4409" xr:uid="{4DDA40FB-1103-46DD-A7BA-F545EB9B4D5B}"/>
    <cellStyle name="Moneda 5 8 4 2 2 3 2" xfId="11033" xr:uid="{F9A1807F-19D3-4EF5-B0F0-E5F52107EF63}"/>
    <cellStyle name="Moneda 5 8 4 2 2 4" xfId="7721" xr:uid="{9BCBDED0-0CEC-4872-B1B2-68551CE81D4D}"/>
    <cellStyle name="Moneda 5 8 4 2 3" xfId="1649" xr:uid="{4D1BB8FC-41DE-4B5A-94A6-3A4AACB66A2E}"/>
    <cellStyle name="Moneda 5 8 4 2 3 2" xfId="3305" xr:uid="{2DF08A6B-2600-4B11-B50C-3B790FDBE918}"/>
    <cellStyle name="Moneda 5 8 4 2 3 2 2" xfId="6617" xr:uid="{B59FCDCD-BF1C-4975-AEA5-88F82437BEE5}"/>
    <cellStyle name="Moneda 5 8 4 2 3 2 2 2" xfId="13241" xr:uid="{1E778439-F5CA-4085-A3A2-D529D503959B}"/>
    <cellStyle name="Moneda 5 8 4 2 3 2 3" xfId="9929" xr:uid="{75380975-0C90-4887-8DC4-E08F5B32998C}"/>
    <cellStyle name="Moneda 5 8 4 2 3 3" xfId="4961" xr:uid="{AD99B1A2-E44D-4390-A6ED-6553634331BE}"/>
    <cellStyle name="Moneda 5 8 4 2 3 3 2" xfId="11585" xr:uid="{E21C519A-2418-46D4-873C-2C4ED3F3CA0B}"/>
    <cellStyle name="Moneda 5 8 4 2 3 4" xfId="8273" xr:uid="{B32FC948-09EF-43AA-9D5E-B6707BB1E2A2}"/>
    <cellStyle name="Moneda 5 8 4 2 4" xfId="2201" xr:uid="{BB781FDD-4C5D-483D-B7A7-864F5BBEB408}"/>
    <cellStyle name="Moneda 5 8 4 2 4 2" xfId="5513" xr:uid="{9EAC5B6F-1A11-4736-B069-9BA1CE470B36}"/>
    <cellStyle name="Moneda 5 8 4 2 4 2 2" xfId="12137" xr:uid="{DB517076-11D4-4B9E-9C7C-C3EDA8BF0182}"/>
    <cellStyle name="Moneda 5 8 4 2 4 3" xfId="8825" xr:uid="{3EEA110A-E96B-4CE4-A960-97D8E30F3CE9}"/>
    <cellStyle name="Moneda 5 8 4 2 5" xfId="3857" xr:uid="{DA0D4455-8B14-43C0-8D9C-20C747323C11}"/>
    <cellStyle name="Moneda 5 8 4 2 5 2" xfId="10481" xr:uid="{8EE44926-5945-4C1E-8958-F3934CBAB873}"/>
    <cellStyle name="Moneda 5 8 4 2 6" xfId="7169" xr:uid="{5EDDE6E5-D098-4447-8390-6EC255BD0184}"/>
    <cellStyle name="Moneda 5 8 4 3" xfId="821" xr:uid="{15638E79-C772-4558-905B-E34BE825867C}"/>
    <cellStyle name="Moneda 5 8 4 3 2" xfId="2477" xr:uid="{EDF3F691-564D-4180-B339-7B5955299337}"/>
    <cellStyle name="Moneda 5 8 4 3 2 2" xfId="5789" xr:uid="{9869E3C4-BCBB-4850-9C5F-D514980BC7D4}"/>
    <cellStyle name="Moneda 5 8 4 3 2 2 2" xfId="12413" xr:uid="{B33BBF02-0980-43D6-ADAB-B37F8D8A7CFF}"/>
    <cellStyle name="Moneda 5 8 4 3 2 3" xfId="9101" xr:uid="{06EFE9CA-74A4-4592-A5E2-9DA5383154D0}"/>
    <cellStyle name="Moneda 5 8 4 3 3" xfId="4133" xr:uid="{A0940E81-1BF6-44EB-BDEB-03C596AFBFE8}"/>
    <cellStyle name="Moneda 5 8 4 3 3 2" xfId="10757" xr:uid="{C907F908-6C90-4606-BB93-5F179EE050D7}"/>
    <cellStyle name="Moneda 5 8 4 3 4" xfId="7445" xr:uid="{2A92A5D4-A806-4304-8461-0EAD21975FBB}"/>
    <cellStyle name="Moneda 5 8 4 4" xfId="1373" xr:uid="{44A4CFE8-0F43-4DA7-AAA0-5DB52F86E08E}"/>
    <cellStyle name="Moneda 5 8 4 4 2" xfId="3029" xr:uid="{ABD2987B-2AC1-472F-A072-83F5B394DB4F}"/>
    <cellStyle name="Moneda 5 8 4 4 2 2" xfId="6341" xr:uid="{DD82837B-ECF7-496F-9931-9CC4708F2096}"/>
    <cellStyle name="Moneda 5 8 4 4 2 2 2" xfId="12965" xr:uid="{CF045CAE-901F-4570-B46C-4394F299EB3F}"/>
    <cellStyle name="Moneda 5 8 4 4 2 3" xfId="9653" xr:uid="{AAC3881E-702F-4894-A360-4DE7E0B225D2}"/>
    <cellStyle name="Moneda 5 8 4 4 3" xfId="4685" xr:uid="{23DDFBBD-32D6-404C-915E-7F2C31E5078C}"/>
    <cellStyle name="Moneda 5 8 4 4 3 2" xfId="11309" xr:uid="{F083C506-4400-4D87-A1CE-06859460AF16}"/>
    <cellStyle name="Moneda 5 8 4 4 4" xfId="7997" xr:uid="{06B0C3F6-DDCB-4551-A5E3-69F7AFA5C41F}"/>
    <cellStyle name="Moneda 5 8 4 5" xfId="1925" xr:uid="{08EA9AB7-6AAD-45D0-8ABA-CD3CEEA0EB5F}"/>
    <cellStyle name="Moneda 5 8 4 5 2" xfId="5237" xr:uid="{EC5B3D3D-F3D2-4B8A-A268-1993908D882C}"/>
    <cellStyle name="Moneda 5 8 4 5 2 2" xfId="11861" xr:uid="{5B3A1FEC-BC73-4BA8-879C-CD8A822EAAC7}"/>
    <cellStyle name="Moneda 5 8 4 5 3" xfId="8549" xr:uid="{011C6D17-4A44-4342-8B13-1C14470C82D0}"/>
    <cellStyle name="Moneda 5 8 4 6" xfId="3581" xr:uid="{6BD9BB97-864C-494D-9365-2C4AC4BC9F01}"/>
    <cellStyle name="Moneda 5 8 4 6 2" xfId="10205" xr:uid="{F8371A03-3E45-4AEE-AED2-0F53AC64768F}"/>
    <cellStyle name="Moneda 5 8 4 7" xfId="6893" xr:uid="{C3933933-DA85-43FA-9C00-C99B03D0B863}"/>
    <cellStyle name="Moneda 5 8 5" xfId="407" xr:uid="{DA42680D-D50F-4FEE-BFB6-0A91D5B67CFF}"/>
    <cellStyle name="Moneda 5 8 5 2" xfId="959" xr:uid="{78C86D6A-09AA-4601-9F44-A9286B49B105}"/>
    <cellStyle name="Moneda 5 8 5 2 2" xfId="2615" xr:uid="{8CCE1558-5E6A-4BEE-8BC4-1C76E10F3426}"/>
    <cellStyle name="Moneda 5 8 5 2 2 2" xfId="5927" xr:uid="{28D2BC45-529F-405F-87F5-F424CB02F231}"/>
    <cellStyle name="Moneda 5 8 5 2 2 2 2" xfId="12551" xr:uid="{2C223DB2-6E3A-4537-9377-BAEA363FFFC1}"/>
    <cellStyle name="Moneda 5 8 5 2 2 3" xfId="9239" xr:uid="{5704ABE1-1697-424E-9868-657E2B3C5277}"/>
    <cellStyle name="Moneda 5 8 5 2 3" xfId="4271" xr:uid="{31C7DCBF-0335-4953-9BAF-3A9EC6BB40FB}"/>
    <cellStyle name="Moneda 5 8 5 2 3 2" xfId="10895" xr:uid="{AF13D681-E976-4962-9BAB-F43D5C238A95}"/>
    <cellStyle name="Moneda 5 8 5 2 4" xfId="7583" xr:uid="{6F05C266-6BF7-41CF-8AC3-D70C4E3F2772}"/>
    <cellStyle name="Moneda 5 8 5 3" xfId="1511" xr:uid="{66D6B7C2-4E84-4128-8476-565EFC9EFC71}"/>
    <cellStyle name="Moneda 5 8 5 3 2" xfId="3167" xr:uid="{A2185E40-8D12-46A4-922E-F401F40CCE83}"/>
    <cellStyle name="Moneda 5 8 5 3 2 2" xfId="6479" xr:uid="{1C44D324-BB0D-4425-B571-C76435B9CFD8}"/>
    <cellStyle name="Moneda 5 8 5 3 2 2 2" xfId="13103" xr:uid="{B449C64B-C3F0-4BAD-A713-A4AF7B461583}"/>
    <cellStyle name="Moneda 5 8 5 3 2 3" xfId="9791" xr:uid="{D43F5985-B565-4AA1-A093-8329E2F4BE9C}"/>
    <cellStyle name="Moneda 5 8 5 3 3" xfId="4823" xr:uid="{94DD242F-5F57-4638-A9CA-54890143607B}"/>
    <cellStyle name="Moneda 5 8 5 3 3 2" xfId="11447" xr:uid="{4FE90EDE-A52C-461A-9409-5133FC3C3582}"/>
    <cellStyle name="Moneda 5 8 5 3 4" xfId="8135" xr:uid="{5AAEBC30-5892-4F03-BA3F-9EAAAF99F178}"/>
    <cellStyle name="Moneda 5 8 5 4" xfId="2063" xr:uid="{2499EF62-A70C-4041-92ED-D270D7C833E3}"/>
    <cellStyle name="Moneda 5 8 5 4 2" xfId="5375" xr:uid="{97B21134-0D49-4164-A697-20E3AAB36F41}"/>
    <cellStyle name="Moneda 5 8 5 4 2 2" xfId="11999" xr:uid="{FE787EA1-28D0-4E3B-8095-87951D434F7E}"/>
    <cellStyle name="Moneda 5 8 5 4 3" xfId="8687" xr:uid="{E1393237-DD88-43DB-9167-61D2D697B785}"/>
    <cellStyle name="Moneda 5 8 5 5" xfId="3719" xr:uid="{3F040F5A-4E7B-4BBB-BDE2-EDCD955FD80C}"/>
    <cellStyle name="Moneda 5 8 5 5 2" xfId="10343" xr:uid="{E0A3C97C-C56A-4F9C-AC26-87E4626B6752}"/>
    <cellStyle name="Moneda 5 8 5 6" xfId="7031" xr:uid="{527E4562-8278-4B49-A048-75E4C3F8EAA4}"/>
    <cellStyle name="Moneda 5 8 6" xfId="683" xr:uid="{BA7BAEF1-AE10-45D1-9C88-1A3FD3268935}"/>
    <cellStyle name="Moneda 5 8 6 2" xfId="2339" xr:uid="{D5EA8D38-86CE-45FC-AA8D-8D9D9AA6A69B}"/>
    <cellStyle name="Moneda 5 8 6 2 2" xfId="5651" xr:uid="{B0D2885E-C216-4E93-96C0-E99203AA1FDF}"/>
    <cellStyle name="Moneda 5 8 6 2 2 2" xfId="12275" xr:uid="{9A23A874-59DC-4AF8-B3D8-B0BD054161CF}"/>
    <cellStyle name="Moneda 5 8 6 2 3" xfId="8963" xr:uid="{0B647A7C-C9AA-47F5-AF40-DCAB413A1CD7}"/>
    <cellStyle name="Moneda 5 8 6 3" xfId="3995" xr:uid="{0C1BA4C0-3C4D-401C-85D8-0878D8BA9117}"/>
    <cellStyle name="Moneda 5 8 6 3 2" xfId="10619" xr:uid="{2F48C773-FBD6-4E5E-80EF-C4DA3F0B6006}"/>
    <cellStyle name="Moneda 5 8 6 4" xfId="7307" xr:uid="{A49924F7-C6C6-489A-B265-9951000D1984}"/>
    <cellStyle name="Moneda 5 8 7" xfId="1235" xr:uid="{7DB7801F-5059-4561-8F5D-96DBDDBD4710}"/>
    <cellStyle name="Moneda 5 8 7 2" xfId="2891" xr:uid="{3FDF8AFE-E5B8-45F8-A650-2EBECC90E8F4}"/>
    <cellStyle name="Moneda 5 8 7 2 2" xfId="6203" xr:uid="{9E5AC21C-EC01-430B-ADA5-144621BE7A6B}"/>
    <cellStyle name="Moneda 5 8 7 2 2 2" xfId="12827" xr:uid="{D3AC95F4-4B97-46C4-B3AC-DC997FB3189A}"/>
    <cellStyle name="Moneda 5 8 7 2 3" xfId="9515" xr:uid="{79265978-CC62-4AFE-9308-4ECDB016A85B}"/>
    <cellStyle name="Moneda 5 8 7 3" xfId="4547" xr:uid="{771AD307-8583-4E5A-8576-3240A5DF3E66}"/>
    <cellStyle name="Moneda 5 8 7 3 2" xfId="11171" xr:uid="{82FDD58D-9DB0-4D76-B1B1-75123F9D3FD7}"/>
    <cellStyle name="Moneda 5 8 7 4" xfId="7859" xr:uid="{72CE664C-4CD9-4837-89A5-A147F2C5CA31}"/>
    <cellStyle name="Moneda 5 8 8" xfId="1787" xr:uid="{2E98B3F1-D3C7-4927-917C-7E0A8B5DB4E5}"/>
    <cellStyle name="Moneda 5 8 8 2" xfId="5099" xr:uid="{B17FF43D-2621-462E-A77E-F3C3E65E3B54}"/>
    <cellStyle name="Moneda 5 8 8 2 2" xfId="11723" xr:uid="{B3434989-F830-4B50-B29A-12B34EFC41A6}"/>
    <cellStyle name="Moneda 5 8 8 3" xfId="8411" xr:uid="{71EED379-2DE3-4DF9-A6B4-04100AEC04A3}"/>
    <cellStyle name="Moneda 5 8 9" xfId="3443" xr:uid="{B5C9A9F7-ACD8-4387-973C-A5A7CEB6C658}"/>
    <cellStyle name="Moneda 5 8 9 2" xfId="10067" xr:uid="{49827E1A-E6CD-456C-9FC6-CCD22D368AEB}"/>
    <cellStyle name="Moneda 5 9" xfId="133" xr:uid="{F0C6999C-2DA9-4CE5-8C26-CF7F532DDEF3}"/>
    <cellStyle name="Moneda 5 9 2" xfId="202" xr:uid="{08BA6519-5545-4973-B341-D4E24C8C175B}"/>
    <cellStyle name="Moneda 5 9 2 2" xfId="340" xr:uid="{5B7155BB-0100-4588-B631-1A3BFF7D1116}"/>
    <cellStyle name="Moneda 5 9 2 2 2" xfId="616" xr:uid="{C03A8AB1-3A32-4CEA-94DD-3F8FD9E4F6B1}"/>
    <cellStyle name="Moneda 5 9 2 2 2 2" xfId="1168" xr:uid="{0A943B85-D6B1-4D13-99FB-5CCAEE5B5F2D}"/>
    <cellStyle name="Moneda 5 9 2 2 2 2 2" xfId="2824" xr:uid="{4B0702CA-F376-4A4B-A2F8-AF6618E9F366}"/>
    <cellStyle name="Moneda 5 9 2 2 2 2 2 2" xfId="6136" xr:uid="{730A22C9-461C-45EF-AD77-E2EF57410EF9}"/>
    <cellStyle name="Moneda 5 9 2 2 2 2 2 2 2" xfId="12760" xr:uid="{90C033BC-950B-475E-BCB4-9860ED7193F7}"/>
    <cellStyle name="Moneda 5 9 2 2 2 2 2 3" xfId="9448" xr:uid="{459400CA-FBAF-48F5-87E9-3FA26546FE42}"/>
    <cellStyle name="Moneda 5 9 2 2 2 2 3" xfId="4480" xr:uid="{0E3B6E34-EE4A-4CDA-8B3D-CCCCB1EE04C3}"/>
    <cellStyle name="Moneda 5 9 2 2 2 2 3 2" xfId="11104" xr:uid="{F13DAB16-BD04-4791-AD10-F4EFEED75A4A}"/>
    <cellStyle name="Moneda 5 9 2 2 2 2 4" xfId="7792" xr:uid="{64D50528-9BA5-4C08-8938-6D4C68445E6C}"/>
    <cellStyle name="Moneda 5 9 2 2 2 3" xfId="1720" xr:uid="{BFB5F919-7ADC-4E75-AB1A-05D6320ED809}"/>
    <cellStyle name="Moneda 5 9 2 2 2 3 2" xfId="3376" xr:uid="{4D3A150D-A2EC-495F-859D-5C751636CD88}"/>
    <cellStyle name="Moneda 5 9 2 2 2 3 2 2" xfId="6688" xr:uid="{20AFF52B-F69F-4837-B2B9-F4607FCA6EA4}"/>
    <cellStyle name="Moneda 5 9 2 2 2 3 2 2 2" xfId="13312" xr:uid="{B6D08F6E-627D-4C55-8370-14805EA29ECD}"/>
    <cellStyle name="Moneda 5 9 2 2 2 3 2 3" xfId="10000" xr:uid="{B6B52AE2-FAE3-46C6-80EC-5BDDC84FDFB6}"/>
    <cellStyle name="Moneda 5 9 2 2 2 3 3" xfId="5032" xr:uid="{DC142D21-3725-43A5-95A0-976987689BC3}"/>
    <cellStyle name="Moneda 5 9 2 2 2 3 3 2" xfId="11656" xr:uid="{1193615C-88D0-49A1-A129-80909F9D98F6}"/>
    <cellStyle name="Moneda 5 9 2 2 2 3 4" xfId="8344" xr:uid="{B9F48529-20EE-4004-92CB-7E5D1AF51CD5}"/>
    <cellStyle name="Moneda 5 9 2 2 2 4" xfId="2272" xr:uid="{7AE7C650-3CCF-4400-A2F7-3AACCD06AB06}"/>
    <cellStyle name="Moneda 5 9 2 2 2 4 2" xfId="5584" xr:uid="{E75E87DA-C3E2-4514-90ED-F61ED315828C}"/>
    <cellStyle name="Moneda 5 9 2 2 2 4 2 2" xfId="12208" xr:uid="{53B45894-9B75-445A-9FB1-BD04D0A44684}"/>
    <cellStyle name="Moneda 5 9 2 2 2 4 3" xfId="8896" xr:uid="{2C493866-6699-4969-A215-5EF4BF80D84E}"/>
    <cellStyle name="Moneda 5 9 2 2 2 5" xfId="3928" xr:uid="{D9904FA1-67FE-49F8-8DAA-5E48C0DE4767}"/>
    <cellStyle name="Moneda 5 9 2 2 2 5 2" xfId="10552" xr:uid="{3F1EC60D-DC8F-4631-8FF9-74020BD7D2A3}"/>
    <cellStyle name="Moneda 5 9 2 2 2 6" xfId="7240" xr:uid="{AE4C0E0B-8D71-483D-B982-00D90E642155}"/>
    <cellStyle name="Moneda 5 9 2 2 3" xfId="892" xr:uid="{B2D0A8AC-28D5-48EF-87EE-CD4EEAEF19AC}"/>
    <cellStyle name="Moneda 5 9 2 2 3 2" xfId="2548" xr:uid="{1A47FF38-4438-40AA-BA1F-1DB9F5E41FB3}"/>
    <cellStyle name="Moneda 5 9 2 2 3 2 2" xfId="5860" xr:uid="{A28CE1AB-2000-49CB-A5F8-E230985650AE}"/>
    <cellStyle name="Moneda 5 9 2 2 3 2 2 2" xfId="12484" xr:uid="{F3059C5A-6C43-4E66-9A3C-D66DDC370EA5}"/>
    <cellStyle name="Moneda 5 9 2 2 3 2 3" xfId="9172" xr:uid="{6E0D9C9D-ED3B-4447-B896-42932ECE50D6}"/>
    <cellStyle name="Moneda 5 9 2 2 3 3" xfId="4204" xr:uid="{F0730825-C3C9-40B9-89F4-B44D9C240E32}"/>
    <cellStyle name="Moneda 5 9 2 2 3 3 2" xfId="10828" xr:uid="{E5A8C72C-2A9A-4795-AD3B-ADFDCBE8C664}"/>
    <cellStyle name="Moneda 5 9 2 2 3 4" xfId="7516" xr:uid="{DA59039F-D920-4AAB-ADA9-B1C426257C19}"/>
    <cellStyle name="Moneda 5 9 2 2 4" xfId="1444" xr:uid="{03E222BF-1F8C-4F31-A599-B31D4A6A7226}"/>
    <cellStyle name="Moneda 5 9 2 2 4 2" xfId="3100" xr:uid="{1FB96880-9E47-4528-A3B4-895E00C81BA0}"/>
    <cellStyle name="Moneda 5 9 2 2 4 2 2" xfId="6412" xr:uid="{7F2E32BD-EA82-4608-B68F-7B1D30346727}"/>
    <cellStyle name="Moneda 5 9 2 2 4 2 2 2" xfId="13036" xr:uid="{1B598133-6F38-43B2-9654-52D1F939B996}"/>
    <cellStyle name="Moneda 5 9 2 2 4 2 3" xfId="9724" xr:uid="{A08CFAF5-5035-48CC-B5F2-1E93D9FFB86D}"/>
    <cellStyle name="Moneda 5 9 2 2 4 3" xfId="4756" xr:uid="{C0167C0B-37B1-4841-9258-68A93F70319D}"/>
    <cellStyle name="Moneda 5 9 2 2 4 3 2" xfId="11380" xr:uid="{90D79248-D1EF-4A02-950B-2420DD713913}"/>
    <cellStyle name="Moneda 5 9 2 2 4 4" xfId="8068" xr:uid="{CD767F47-33E5-4ED3-82E2-830CCEEC1362}"/>
    <cellStyle name="Moneda 5 9 2 2 5" xfId="1996" xr:uid="{9320CFB9-A4A5-40B0-AF26-97E32C77D890}"/>
    <cellStyle name="Moneda 5 9 2 2 5 2" xfId="5308" xr:uid="{7A0947F7-13BC-41D5-A92A-1B50F4046131}"/>
    <cellStyle name="Moneda 5 9 2 2 5 2 2" xfId="11932" xr:uid="{B040AD59-CBB6-45E3-B918-4B22B9E73E8C}"/>
    <cellStyle name="Moneda 5 9 2 2 5 3" xfId="8620" xr:uid="{DFC98B2F-3C93-4174-A339-9E5429B90E8C}"/>
    <cellStyle name="Moneda 5 9 2 2 6" xfId="3652" xr:uid="{975B1D13-8617-4F5B-9081-D79C2EDFFF6A}"/>
    <cellStyle name="Moneda 5 9 2 2 6 2" xfId="10276" xr:uid="{2C04DB83-F410-4EB2-B885-660E6F462BAD}"/>
    <cellStyle name="Moneda 5 9 2 2 7" xfId="6964" xr:uid="{D98C34D1-76EA-403E-B9C9-38244EBE8867}"/>
    <cellStyle name="Moneda 5 9 2 3" xfId="478" xr:uid="{D5A7463E-302A-4868-8EBA-4D1A0E0C1988}"/>
    <cellStyle name="Moneda 5 9 2 3 2" xfId="1030" xr:uid="{D690A997-5C43-44A6-9FC2-6F6F7A484DD7}"/>
    <cellStyle name="Moneda 5 9 2 3 2 2" xfId="2686" xr:uid="{34AD42F0-A952-4BAB-A9BE-697E0B0166F7}"/>
    <cellStyle name="Moneda 5 9 2 3 2 2 2" xfId="5998" xr:uid="{39CE7BEE-FD1A-45FE-A2EC-642F3AF15D90}"/>
    <cellStyle name="Moneda 5 9 2 3 2 2 2 2" xfId="12622" xr:uid="{3FB08FD6-9A79-40A2-AA99-890788A4C88E}"/>
    <cellStyle name="Moneda 5 9 2 3 2 2 3" xfId="9310" xr:uid="{C9ACB511-4942-401F-8997-FE663FC403E6}"/>
    <cellStyle name="Moneda 5 9 2 3 2 3" xfId="4342" xr:uid="{A9F820BF-A9A2-4B61-9491-227D72E96A41}"/>
    <cellStyle name="Moneda 5 9 2 3 2 3 2" xfId="10966" xr:uid="{F100C4A3-CC7F-4253-9670-3C451F03DDDE}"/>
    <cellStyle name="Moneda 5 9 2 3 2 4" xfId="7654" xr:uid="{92319151-FEA4-4EE8-96F8-B15DC8B3B4AA}"/>
    <cellStyle name="Moneda 5 9 2 3 3" xfId="1582" xr:uid="{4A228CA6-CEF1-4B43-964D-AD1FF94EE309}"/>
    <cellStyle name="Moneda 5 9 2 3 3 2" xfId="3238" xr:uid="{373D8F77-323A-435D-8DD2-DC1F90A87F85}"/>
    <cellStyle name="Moneda 5 9 2 3 3 2 2" xfId="6550" xr:uid="{C69479C4-45B5-47A7-97CC-EF4A3FCCA12D}"/>
    <cellStyle name="Moneda 5 9 2 3 3 2 2 2" xfId="13174" xr:uid="{8ED69F4F-33EB-4447-82B1-BC8545E962F8}"/>
    <cellStyle name="Moneda 5 9 2 3 3 2 3" xfId="9862" xr:uid="{74741767-D462-4313-8A3C-090FBE4F7957}"/>
    <cellStyle name="Moneda 5 9 2 3 3 3" xfId="4894" xr:uid="{F224D426-15CC-463F-B676-976F7E3D68B5}"/>
    <cellStyle name="Moneda 5 9 2 3 3 3 2" xfId="11518" xr:uid="{EA8D0C57-44B8-4B0B-8BF0-C5F7E9D8BEF7}"/>
    <cellStyle name="Moneda 5 9 2 3 3 4" xfId="8206" xr:uid="{77DB9154-14C6-4695-8FF0-8E42E870A130}"/>
    <cellStyle name="Moneda 5 9 2 3 4" xfId="2134" xr:uid="{00181B3F-0C42-475A-8859-316675F2D8FB}"/>
    <cellStyle name="Moneda 5 9 2 3 4 2" xfId="5446" xr:uid="{C2E1368E-7BBB-475E-839A-4BC9138DC3DC}"/>
    <cellStyle name="Moneda 5 9 2 3 4 2 2" xfId="12070" xr:uid="{C8450933-6764-4C94-B71E-9AA5D0989DA4}"/>
    <cellStyle name="Moneda 5 9 2 3 4 3" xfId="8758" xr:uid="{4028BE68-EE6D-4482-8939-33C4E6849E92}"/>
    <cellStyle name="Moneda 5 9 2 3 5" xfId="3790" xr:uid="{532C06C0-5534-4515-9B2A-D93B4B3C415F}"/>
    <cellStyle name="Moneda 5 9 2 3 5 2" xfId="10414" xr:uid="{2623BE51-88CE-4819-9619-9A887DA5C7C9}"/>
    <cellStyle name="Moneda 5 9 2 3 6" xfId="7102" xr:uid="{4493AE8F-A948-439B-9216-37426E2812E2}"/>
    <cellStyle name="Moneda 5 9 2 4" xfId="754" xr:uid="{FB8939DA-65B7-4DC6-BE44-666E7EB11280}"/>
    <cellStyle name="Moneda 5 9 2 4 2" xfId="2410" xr:uid="{632B2F13-FE5C-4F4E-950C-BAB995FEF654}"/>
    <cellStyle name="Moneda 5 9 2 4 2 2" xfId="5722" xr:uid="{4E454CA3-AAB7-406C-96D5-1821E2D7F4C7}"/>
    <cellStyle name="Moneda 5 9 2 4 2 2 2" xfId="12346" xr:uid="{C2DDC587-9E4B-41E9-A4B6-C0E4F05FD2EE}"/>
    <cellStyle name="Moneda 5 9 2 4 2 3" xfId="9034" xr:uid="{671C7B71-0874-4408-863C-C4BE2F3B0105}"/>
    <cellStyle name="Moneda 5 9 2 4 3" xfId="4066" xr:uid="{89B35982-867A-4004-A1A8-97CD4CEDBF43}"/>
    <cellStyle name="Moneda 5 9 2 4 3 2" xfId="10690" xr:uid="{6E37C463-9F49-4A2A-9662-DD3DC099E248}"/>
    <cellStyle name="Moneda 5 9 2 4 4" xfId="7378" xr:uid="{9F34914A-8108-4DD3-84B6-828D3A85230B}"/>
    <cellStyle name="Moneda 5 9 2 5" xfId="1306" xr:uid="{E92AE8AE-06B8-463A-AE6B-3C7425F58270}"/>
    <cellStyle name="Moneda 5 9 2 5 2" xfId="2962" xr:uid="{195969AA-14C6-4F32-84B8-79E50F2C6452}"/>
    <cellStyle name="Moneda 5 9 2 5 2 2" xfId="6274" xr:uid="{75EC3755-78E9-40B4-B5F9-77109CA40C80}"/>
    <cellStyle name="Moneda 5 9 2 5 2 2 2" xfId="12898" xr:uid="{AB0466B0-A9E7-4E1C-9B8C-03387118755D}"/>
    <cellStyle name="Moneda 5 9 2 5 2 3" xfId="9586" xr:uid="{66851C3C-26CB-43DC-ADCC-5A33EC9D988F}"/>
    <cellStyle name="Moneda 5 9 2 5 3" xfId="4618" xr:uid="{EBFDABFA-487E-4AF8-8629-CD7CA7ACF7A4}"/>
    <cellStyle name="Moneda 5 9 2 5 3 2" xfId="11242" xr:uid="{488B9842-F22B-4491-B196-06570A4729E0}"/>
    <cellStyle name="Moneda 5 9 2 5 4" xfId="7930" xr:uid="{8765D3F7-9B82-4842-8F2B-14405EEE4008}"/>
    <cellStyle name="Moneda 5 9 2 6" xfId="1858" xr:uid="{5B59A1BA-4C50-4C9A-AA0E-1D5518AFBA37}"/>
    <cellStyle name="Moneda 5 9 2 6 2" xfId="5170" xr:uid="{BD0A5EC1-60E4-4200-9AF7-53AC3C248B35}"/>
    <cellStyle name="Moneda 5 9 2 6 2 2" xfId="11794" xr:uid="{BB87C375-36DC-42C2-9B9A-C82F5A3675E6}"/>
    <cellStyle name="Moneda 5 9 2 6 3" xfId="8482" xr:uid="{D61028AC-2455-4A8A-BA40-3EDA53E01BED}"/>
    <cellStyle name="Moneda 5 9 2 7" xfId="3514" xr:uid="{61E86BBB-E7E3-40AF-B34C-E7A44C00B93D}"/>
    <cellStyle name="Moneda 5 9 2 7 2" xfId="10138" xr:uid="{6B58D100-8464-442C-B17B-2AFA4F5FAA9E}"/>
    <cellStyle name="Moneda 5 9 2 8" xfId="6826" xr:uid="{35306DA7-6F79-4BBC-AEC8-8ACC1E7DA662}"/>
    <cellStyle name="Moneda 5 9 3" xfId="271" xr:uid="{1D556990-3C15-4D58-95D1-CFD2FB5564F4}"/>
    <cellStyle name="Moneda 5 9 3 2" xfId="547" xr:uid="{4829FA18-EE8B-4D31-9A98-D2DD749545C6}"/>
    <cellStyle name="Moneda 5 9 3 2 2" xfId="1099" xr:uid="{A40EFA8F-5801-40FB-B517-9ED2B7949B89}"/>
    <cellStyle name="Moneda 5 9 3 2 2 2" xfId="2755" xr:uid="{41190672-45B2-4075-B746-F34027F74A45}"/>
    <cellStyle name="Moneda 5 9 3 2 2 2 2" xfId="6067" xr:uid="{CF775793-1AD2-42B4-8FFD-167FDAE70699}"/>
    <cellStyle name="Moneda 5 9 3 2 2 2 2 2" xfId="12691" xr:uid="{AF620BF5-2F4B-4258-BAED-6864511C0D9A}"/>
    <cellStyle name="Moneda 5 9 3 2 2 2 3" xfId="9379" xr:uid="{46A72F28-7A7B-412A-8CA1-ECB4C4C4C627}"/>
    <cellStyle name="Moneda 5 9 3 2 2 3" xfId="4411" xr:uid="{C62B8ABD-7F08-4703-B3B7-478DFF82890C}"/>
    <cellStyle name="Moneda 5 9 3 2 2 3 2" xfId="11035" xr:uid="{A10BE263-7016-46DF-97CE-C61CBF7DB880}"/>
    <cellStyle name="Moneda 5 9 3 2 2 4" xfId="7723" xr:uid="{3147E2FB-08BE-46D8-A049-B0E481DD7DE3}"/>
    <cellStyle name="Moneda 5 9 3 2 3" xfId="1651" xr:uid="{4F09CF5E-6528-48A7-A5C3-B5E36303ADEE}"/>
    <cellStyle name="Moneda 5 9 3 2 3 2" xfId="3307" xr:uid="{794DEDE2-2535-4015-9072-6A660276EBCA}"/>
    <cellStyle name="Moneda 5 9 3 2 3 2 2" xfId="6619" xr:uid="{49E92FB8-4813-4B44-ABF7-C48A921BCECC}"/>
    <cellStyle name="Moneda 5 9 3 2 3 2 2 2" xfId="13243" xr:uid="{AA7451CD-141B-4DD3-B703-47CD19F80653}"/>
    <cellStyle name="Moneda 5 9 3 2 3 2 3" xfId="9931" xr:uid="{BF1E96B1-E996-43B7-9786-2BA57421A90E}"/>
    <cellStyle name="Moneda 5 9 3 2 3 3" xfId="4963" xr:uid="{532945AA-B6C3-4C16-A026-8EFD4E26069F}"/>
    <cellStyle name="Moneda 5 9 3 2 3 3 2" xfId="11587" xr:uid="{6A2F0861-AA94-46BB-953C-63CA7B80F1F8}"/>
    <cellStyle name="Moneda 5 9 3 2 3 4" xfId="8275" xr:uid="{BEED70F7-3F2D-4CE7-A91C-7BA9D1B2BA91}"/>
    <cellStyle name="Moneda 5 9 3 2 4" xfId="2203" xr:uid="{453FF9E5-0DFE-4793-9C8B-F36EDBED3E34}"/>
    <cellStyle name="Moneda 5 9 3 2 4 2" xfId="5515" xr:uid="{2DEB5F00-EBEB-4930-B632-476DF0C3D3D8}"/>
    <cellStyle name="Moneda 5 9 3 2 4 2 2" xfId="12139" xr:uid="{33D6C0B0-2B02-42F6-BC22-C88B23C5DF63}"/>
    <cellStyle name="Moneda 5 9 3 2 4 3" xfId="8827" xr:uid="{5E8F89FF-8565-49CA-B8F4-5C52A5698870}"/>
    <cellStyle name="Moneda 5 9 3 2 5" xfId="3859" xr:uid="{7FDEDD9E-6B39-48D8-BB1C-8BDFAC8EB3E1}"/>
    <cellStyle name="Moneda 5 9 3 2 5 2" xfId="10483" xr:uid="{79C0EB87-2734-45E0-9CE9-C9E8B116C21A}"/>
    <cellStyle name="Moneda 5 9 3 2 6" xfId="7171" xr:uid="{0F981F79-A8DD-4A3D-BCED-F6507D03E7CD}"/>
    <cellStyle name="Moneda 5 9 3 3" xfId="823" xr:uid="{C4A89224-DCCA-4512-9B79-B5862F64D0F7}"/>
    <cellStyle name="Moneda 5 9 3 3 2" xfId="2479" xr:uid="{D76B667F-4E33-481C-B33A-DA4804F9CE60}"/>
    <cellStyle name="Moneda 5 9 3 3 2 2" xfId="5791" xr:uid="{38073697-D9C0-44D9-94E6-6F523FD1FDEE}"/>
    <cellStyle name="Moneda 5 9 3 3 2 2 2" xfId="12415" xr:uid="{FE06BA37-6A81-413A-A195-38D50AB15313}"/>
    <cellStyle name="Moneda 5 9 3 3 2 3" xfId="9103" xr:uid="{44D8C99E-3E9B-4283-925A-BA81CB7AB852}"/>
    <cellStyle name="Moneda 5 9 3 3 3" xfId="4135" xr:uid="{BACE0B0E-4F7C-48E4-ADB0-0C4A58349860}"/>
    <cellStyle name="Moneda 5 9 3 3 3 2" xfId="10759" xr:uid="{B38321BF-6BD7-44D2-8E89-E9E155F689C2}"/>
    <cellStyle name="Moneda 5 9 3 3 4" xfId="7447" xr:uid="{9B4A79D5-5BB3-4175-946F-FC03084DC6EA}"/>
    <cellStyle name="Moneda 5 9 3 4" xfId="1375" xr:uid="{B85F757C-145D-4720-93B2-086A6A018720}"/>
    <cellStyle name="Moneda 5 9 3 4 2" xfId="3031" xr:uid="{7CAFDFF0-1E55-43FD-B300-DD3CF720ECA0}"/>
    <cellStyle name="Moneda 5 9 3 4 2 2" xfId="6343" xr:uid="{17067CC0-B19F-4AD8-816E-42635D27383B}"/>
    <cellStyle name="Moneda 5 9 3 4 2 2 2" xfId="12967" xr:uid="{92A2FC2D-D0A3-4119-839F-3CFB364AAAF2}"/>
    <cellStyle name="Moneda 5 9 3 4 2 3" xfId="9655" xr:uid="{68D6EDB0-44AD-416A-BA5C-EF6314407E00}"/>
    <cellStyle name="Moneda 5 9 3 4 3" xfId="4687" xr:uid="{49A78277-147E-44C1-AF6A-83A4B64D63D8}"/>
    <cellStyle name="Moneda 5 9 3 4 3 2" xfId="11311" xr:uid="{3B364EFC-F506-4695-AC43-D90CE751B9B4}"/>
    <cellStyle name="Moneda 5 9 3 4 4" xfId="7999" xr:uid="{E862EA0F-0517-4AE9-AE93-88CB75F789DB}"/>
    <cellStyle name="Moneda 5 9 3 5" xfId="1927" xr:uid="{C1D08ABA-9267-4EB4-BE62-579A6A48BA68}"/>
    <cellStyle name="Moneda 5 9 3 5 2" xfId="5239" xr:uid="{95654A3B-5E84-4A62-BD52-9FCD74B3FAD4}"/>
    <cellStyle name="Moneda 5 9 3 5 2 2" xfId="11863" xr:uid="{F4C5ED1D-8C05-46F8-BE1A-57E643FBF7CC}"/>
    <cellStyle name="Moneda 5 9 3 5 3" xfId="8551" xr:uid="{33897994-F379-4BB4-8D74-04A866B0AFC3}"/>
    <cellStyle name="Moneda 5 9 3 6" xfId="3583" xr:uid="{E1B69CBE-D2E7-4076-99A2-F3A6E168AF91}"/>
    <cellStyle name="Moneda 5 9 3 6 2" xfId="10207" xr:uid="{535D043E-79C9-47B8-9C4F-428D9DD160E1}"/>
    <cellStyle name="Moneda 5 9 3 7" xfId="6895" xr:uid="{1D9A0711-B7DE-40D6-B91A-AFE85462D321}"/>
    <cellStyle name="Moneda 5 9 4" xfId="409" xr:uid="{931211BA-06D2-42EC-92D6-E5588C95F26D}"/>
    <cellStyle name="Moneda 5 9 4 2" xfId="961" xr:uid="{E1ACE8B0-4DF5-432D-9735-C25E33E01F09}"/>
    <cellStyle name="Moneda 5 9 4 2 2" xfId="2617" xr:uid="{934464C3-AB4A-4A48-83BC-7E00759EFFE8}"/>
    <cellStyle name="Moneda 5 9 4 2 2 2" xfId="5929" xr:uid="{F29402AF-7E07-4E63-ADB6-72DBE01D0E00}"/>
    <cellStyle name="Moneda 5 9 4 2 2 2 2" xfId="12553" xr:uid="{8DA86387-C1AA-4BC6-A1F2-826957F5DACF}"/>
    <cellStyle name="Moneda 5 9 4 2 2 3" xfId="9241" xr:uid="{5CF8EE6E-A07F-442F-BF57-809D06EC1670}"/>
    <cellStyle name="Moneda 5 9 4 2 3" xfId="4273" xr:uid="{20B629DF-58CF-4195-89D1-23E13EBC8BF6}"/>
    <cellStyle name="Moneda 5 9 4 2 3 2" xfId="10897" xr:uid="{86CD09DB-B451-406B-A62A-F7DF02813A2F}"/>
    <cellStyle name="Moneda 5 9 4 2 4" xfId="7585" xr:uid="{4D1D6C0F-3804-47EC-81C4-961B447C42AC}"/>
    <cellStyle name="Moneda 5 9 4 3" xfId="1513" xr:uid="{03E5433C-5139-47D3-B927-DBC81885501C}"/>
    <cellStyle name="Moneda 5 9 4 3 2" xfId="3169" xr:uid="{2247FFC6-7C32-4956-96C0-F1C9375CDD87}"/>
    <cellStyle name="Moneda 5 9 4 3 2 2" xfId="6481" xr:uid="{15F2F332-9AE8-481D-9B9A-A6B53F29540A}"/>
    <cellStyle name="Moneda 5 9 4 3 2 2 2" xfId="13105" xr:uid="{FA0A63EE-8D12-4833-87FE-644E4E0F93B9}"/>
    <cellStyle name="Moneda 5 9 4 3 2 3" xfId="9793" xr:uid="{B37CA872-4D85-4075-93B7-40B9A5306D4C}"/>
    <cellStyle name="Moneda 5 9 4 3 3" xfId="4825" xr:uid="{F5FEFD91-27E1-40A7-98C2-12C6D17067AE}"/>
    <cellStyle name="Moneda 5 9 4 3 3 2" xfId="11449" xr:uid="{22C5A757-78A4-4622-A3CE-05320339D4DB}"/>
    <cellStyle name="Moneda 5 9 4 3 4" xfId="8137" xr:uid="{F48DAF69-05FD-4BA0-8E04-C3B90C14B45B}"/>
    <cellStyle name="Moneda 5 9 4 4" xfId="2065" xr:uid="{18E0C213-5473-477E-BC0F-FE4DCF20BB68}"/>
    <cellStyle name="Moneda 5 9 4 4 2" xfId="5377" xr:uid="{B6CA355F-F41D-4110-8D7D-854297A27B84}"/>
    <cellStyle name="Moneda 5 9 4 4 2 2" xfId="12001" xr:uid="{5A6EA6E7-AE3F-4E25-ABD0-9BB68E473B38}"/>
    <cellStyle name="Moneda 5 9 4 4 3" xfId="8689" xr:uid="{C83B8D78-839C-4593-A27E-C6DF7F271786}"/>
    <cellStyle name="Moneda 5 9 4 5" xfId="3721" xr:uid="{D4B8B419-B02B-45AE-8F6D-AB8BB8D17A3A}"/>
    <cellStyle name="Moneda 5 9 4 5 2" xfId="10345" xr:uid="{10782B28-E3FB-407A-88AB-E445F3E1AE8A}"/>
    <cellStyle name="Moneda 5 9 4 6" xfId="7033" xr:uid="{40B431EC-A638-4FE6-900D-EB3B075E6768}"/>
    <cellStyle name="Moneda 5 9 5" xfId="685" xr:uid="{E980089C-9715-4F5A-B9B3-117059FEBE52}"/>
    <cellStyle name="Moneda 5 9 5 2" xfId="2341" xr:uid="{860F9CE3-0F03-4938-8D38-8C149B8C8695}"/>
    <cellStyle name="Moneda 5 9 5 2 2" xfId="5653" xr:uid="{AFC16124-3F3F-4711-A29F-ECA5001CBD7E}"/>
    <cellStyle name="Moneda 5 9 5 2 2 2" xfId="12277" xr:uid="{12CAB491-D458-4A7C-92DF-E9C367DEA84A}"/>
    <cellStyle name="Moneda 5 9 5 2 3" xfId="8965" xr:uid="{477227FF-F079-48DB-B92B-D4FA3578143D}"/>
    <cellStyle name="Moneda 5 9 5 3" xfId="3997" xr:uid="{C6ABE49D-38C1-4E81-A495-D59DAD3A015D}"/>
    <cellStyle name="Moneda 5 9 5 3 2" xfId="10621" xr:uid="{A393E0D3-90DB-4D4E-8017-8BB473406C5E}"/>
    <cellStyle name="Moneda 5 9 5 4" xfId="7309" xr:uid="{686CB3E0-F101-4F85-9FB6-5844A0F4BC38}"/>
    <cellStyle name="Moneda 5 9 6" xfId="1237" xr:uid="{F1714CF1-826C-451A-A4E5-1AD90B93A2A3}"/>
    <cellStyle name="Moneda 5 9 6 2" xfId="2893" xr:uid="{9B00EC3E-55EA-4FD4-84BA-43B37D05A389}"/>
    <cellStyle name="Moneda 5 9 6 2 2" xfId="6205" xr:uid="{E4071B2F-3FFA-4A33-BE3E-78ED7F8C3078}"/>
    <cellStyle name="Moneda 5 9 6 2 2 2" xfId="12829" xr:uid="{F566C9A8-BF88-4AE4-9E3B-CB56859995DC}"/>
    <cellStyle name="Moneda 5 9 6 2 3" xfId="9517" xr:uid="{B6CB15BA-90C4-47F1-B7F1-E956D007A31C}"/>
    <cellStyle name="Moneda 5 9 6 3" xfId="4549" xr:uid="{92A3D9B5-D8FB-41B0-B02F-A946004E2A1B}"/>
    <cellStyle name="Moneda 5 9 6 3 2" xfId="11173" xr:uid="{C983C147-7852-4BC2-BC23-093BB6A556A0}"/>
    <cellStyle name="Moneda 5 9 6 4" xfId="7861" xr:uid="{36197C8E-C587-4F33-803D-298FA0B40A76}"/>
    <cellStyle name="Moneda 5 9 7" xfId="1789" xr:uid="{B5179741-4276-45CE-B32F-4AE87B87EC4E}"/>
    <cellStyle name="Moneda 5 9 7 2" xfId="5101" xr:uid="{27D72767-DA63-4A72-87FA-CB8F30DB6DB3}"/>
    <cellStyle name="Moneda 5 9 7 2 2" xfId="11725" xr:uid="{014EA044-DC46-4577-B850-01B0E313370E}"/>
    <cellStyle name="Moneda 5 9 7 3" xfId="8413" xr:uid="{563FE618-8F25-490C-8DD0-755420519E8E}"/>
    <cellStyle name="Moneda 5 9 8" xfId="3445" xr:uid="{F1A1B00C-5571-46F4-B17A-2BE725931969}"/>
    <cellStyle name="Moneda 5 9 8 2" xfId="10069" xr:uid="{1047F35A-576C-4636-BB15-32E6C633A7B2}"/>
    <cellStyle name="Moneda 5 9 9" xfId="6757" xr:uid="{D306C717-73CC-4086-999E-86AE15B461DE}"/>
    <cellStyle name="Moneda 6" xfId="89" xr:uid="{00000000-0005-0000-0000-000028000000}"/>
    <cellStyle name="Moneda 7" xfId="166" xr:uid="{A48468BE-CF61-4059-AF3D-100E6C20387A}"/>
    <cellStyle name="Moneda 7 2" xfId="235" xr:uid="{F671F8D5-7678-4F1D-A053-B7C5F377A792}"/>
    <cellStyle name="Moneda 7 2 2" xfId="373" xr:uid="{E370C8DE-CA9F-4AC8-9A72-30E26D1367E6}"/>
    <cellStyle name="Moneda 7 2 2 2" xfId="649" xr:uid="{5326BD5E-66CF-4AC3-820F-87F3156C4EFF}"/>
    <cellStyle name="Moneda 7 2 2 2 2" xfId="1201" xr:uid="{F9F8EA92-6060-4A76-A1AB-A20AD3C2EDE1}"/>
    <cellStyle name="Moneda 7 2 2 2 2 2" xfId="2857" xr:uid="{A0F2C652-44B7-4545-8B1E-F1C2A4A9B090}"/>
    <cellStyle name="Moneda 7 2 2 2 2 2 2" xfId="6169" xr:uid="{9A393088-F195-479C-8109-83D34B3BF568}"/>
    <cellStyle name="Moneda 7 2 2 2 2 2 2 2" xfId="12793" xr:uid="{341F0715-6456-476F-B811-CF8213CAA019}"/>
    <cellStyle name="Moneda 7 2 2 2 2 2 3" xfId="9481" xr:uid="{8A1FB4C8-EC65-4DDA-9649-9C6A88AA9368}"/>
    <cellStyle name="Moneda 7 2 2 2 2 3" xfId="4513" xr:uid="{B3DB31E1-5ECE-4AB4-841F-42961E1922C4}"/>
    <cellStyle name="Moneda 7 2 2 2 2 3 2" xfId="11137" xr:uid="{14EC8F61-594B-4880-9F47-415B752D06E9}"/>
    <cellStyle name="Moneda 7 2 2 2 2 4" xfId="7825" xr:uid="{50D637D0-E6CE-4648-ABA4-35EA3C1DD212}"/>
    <cellStyle name="Moneda 7 2 2 2 3" xfId="1753" xr:uid="{1B1E19B5-2620-4D64-8A98-51AFDDB03A34}"/>
    <cellStyle name="Moneda 7 2 2 2 3 2" xfId="3409" xr:uid="{2C9A49D6-B6B6-470E-A9C3-A30B5C0429BC}"/>
    <cellStyle name="Moneda 7 2 2 2 3 2 2" xfId="6721" xr:uid="{C7328E95-CF4E-4D93-90D3-A05F249817DE}"/>
    <cellStyle name="Moneda 7 2 2 2 3 2 2 2" xfId="13345" xr:uid="{BFD1E46C-5C8A-44D3-84C0-A285796FB46D}"/>
    <cellStyle name="Moneda 7 2 2 2 3 2 3" xfId="10033" xr:uid="{65F9EBC7-8F60-4382-82F9-32EE3C9BC6A0}"/>
    <cellStyle name="Moneda 7 2 2 2 3 3" xfId="5065" xr:uid="{9F6E41B1-5446-49E7-A091-7BBDD9E5708E}"/>
    <cellStyle name="Moneda 7 2 2 2 3 3 2" xfId="11689" xr:uid="{5BC63EBB-1FBF-4A1C-ABE3-AAA82F7FB62E}"/>
    <cellStyle name="Moneda 7 2 2 2 3 4" xfId="8377" xr:uid="{39B919EF-C7DD-41F3-93BB-79512A0D0A64}"/>
    <cellStyle name="Moneda 7 2 2 2 4" xfId="2305" xr:uid="{F80247C3-FF5A-403A-9C9D-DE6CA6FED3D4}"/>
    <cellStyle name="Moneda 7 2 2 2 4 2" xfId="5617" xr:uid="{1E8FAE11-C8F8-431E-91CE-EA6A04A05AEC}"/>
    <cellStyle name="Moneda 7 2 2 2 4 2 2" xfId="12241" xr:uid="{0CEBC0DC-871F-4217-98FF-8A446CE467BD}"/>
    <cellStyle name="Moneda 7 2 2 2 4 3" xfId="8929" xr:uid="{0C50EE5F-9485-4425-B022-ACEC18FAD086}"/>
    <cellStyle name="Moneda 7 2 2 2 5" xfId="3961" xr:uid="{C29F1187-2411-495B-B72C-06E42C737A41}"/>
    <cellStyle name="Moneda 7 2 2 2 5 2" xfId="10585" xr:uid="{2605AF58-0183-4458-BEF0-CEEB2AAA41E2}"/>
    <cellStyle name="Moneda 7 2 2 2 6" xfId="7273" xr:uid="{F61677D0-D228-49B5-8F68-ABF41FF05956}"/>
    <cellStyle name="Moneda 7 2 2 3" xfId="925" xr:uid="{B5A82127-0206-4A72-9A32-CA1FDB33490E}"/>
    <cellStyle name="Moneda 7 2 2 3 2" xfId="2581" xr:uid="{FA40A4B4-5C44-4CDB-A820-7120F8524983}"/>
    <cellStyle name="Moneda 7 2 2 3 2 2" xfId="5893" xr:uid="{CE523F6C-ABA6-4AA6-8F59-F080E0A9E4D8}"/>
    <cellStyle name="Moneda 7 2 2 3 2 2 2" xfId="12517" xr:uid="{1265729A-9313-4990-BCBA-A16365FE6A3D}"/>
    <cellStyle name="Moneda 7 2 2 3 2 3" xfId="9205" xr:uid="{4825AD91-3A06-4972-BBC2-830E6EE9D163}"/>
    <cellStyle name="Moneda 7 2 2 3 3" xfId="4237" xr:uid="{7FFEEAEC-C569-48D5-972C-B6B54BD8FF48}"/>
    <cellStyle name="Moneda 7 2 2 3 3 2" xfId="10861" xr:uid="{A6EDF71A-B094-4C26-B883-B168FFF2AA46}"/>
    <cellStyle name="Moneda 7 2 2 3 4" xfId="7549" xr:uid="{BA1D644E-B478-43EC-990B-94A1DABF055E}"/>
    <cellStyle name="Moneda 7 2 2 4" xfId="1477" xr:uid="{F9266BBC-5F81-4004-9E64-3292C088A525}"/>
    <cellStyle name="Moneda 7 2 2 4 2" xfId="3133" xr:uid="{84F8EAA6-15D4-43BD-AF03-87D570F8D262}"/>
    <cellStyle name="Moneda 7 2 2 4 2 2" xfId="6445" xr:uid="{2BE1F1C9-0785-4405-832E-D9D083BE761C}"/>
    <cellStyle name="Moneda 7 2 2 4 2 2 2" xfId="13069" xr:uid="{1A0EE196-7A63-41AC-85C3-7DEE68D7BD5D}"/>
    <cellStyle name="Moneda 7 2 2 4 2 3" xfId="9757" xr:uid="{63A9999E-CD10-4DF9-A2AB-67D61329123F}"/>
    <cellStyle name="Moneda 7 2 2 4 3" xfId="4789" xr:uid="{42A1E3E8-40AA-40FA-8CED-158AEC8B8922}"/>
    <cellStyle name="Moneda 7 2 2 4 3 2" xfId="11413" xr:uid="{E88F551E-530A-45E2-B3BC-2010CC3C3D1A}"/>
    <cellStyle name="Moneda 7 2 2 4 4" xfId="8101" xr:uid="{3582827C-3D2C-4ECB-BDC8-8062F09C4876}"/>
    <cellStyle name="Moneda 7 2 2 5" xfId="2029" xr:uid="{858B44D0-B271-47DD-B786-1469D0F45DEC}"/>
    <cellStyle name="Moneda 7 2 2 5 2" xfId="5341" xr:uid="{825FAC9D-836A-4447-92F2-9C587E1919FB}"/>
    <cellStyle name="Moneda 7 2 2 5 2 2" xfId="11965" xr:uid="{A9910461-DB13-4F46-9FD1-F7193111C2B2}"/>
    <cellStyle name="Moneda 7 2 2 5 3" xfId="8653" xr:uid="{A0FDDE9A-3304-4036-807B-D09CE99DBF7C}"/>
    <cellStyle name="Moneda 7 2 2 6" xfId="3685" xr:uid="{9A4754B6-328F-439F-923D-7C003455409B}"/>
    <cellStyle name="Moneda 7 2 2 6 2" xfId="10309" xr:uid="{6F989E00-0E0F-4DF6-8DD9-491B5681486D}"/>
    <cellStyle name="Moneda 7 2 2 7" xfId="6997" xr:uid="{9E9F22AB-A089-4EC2-B5B8-242902B28B4F}"/>
    <cellStyle name="Moneda 7 2 3" xfId="511" xr:uid="{5B4A0241-22AD-4F24-BCC2-E024681212F2}"/>
    <cellStyle name="Moneda 7 2 3 2" xfId="1063" xr:uid="{CA484748-021A-4A40-9A7F-A0225BF5ADF5}"/>
    <cellStyle name="Moneda 7 2 3 2 2" xfId="2719" xr:uid="{148D1033-9AB1-4A29-9931-DCFE53185B5C}"/>
    <cellStyle name="Moneda 7 2 3 2 2 2" xfId="6031" xr:uid="{22F5F1CB-6D6D-4195-BA4D-7C796685DDB9}"/>
    <cellStyle name="Moneda 7 2 3 2 2 2 2" xfId="12655" xr:uid="{F130AD7D-F692-47F9-A61D-436926BEA554}"/>
    <cellStyle name="Moneda 7 2 3 2 2 3" xfId="9343" xr:uid="{8D04A6DC-2BE4-435A-ADB0-9DB7099F20BA}"/>
    <cellStyle name="Moneda 7 2 3 2 3" xfId="4375" xr:uid="{69E8996F-C5B5-45A5-A048-9E7BD1BF29F3}"/>
    <cellStyle name="Moneda 7 2 3 2 3 2" xfId="10999" xr:uid="{1DC4C999-4897-4D07-9C8D-D625A53409DE}"/>
    <cellStyle name="Moneda 7 2 3 2 4" xfId="7687" xr:uid="{4279E5F5-155B-4C7B-8790-6195784362C8}"/>
    <cellStyle name="Moneda 7 2 3 3" xfId="1615" xr:uid="{0B099687-38AD-4DF6-9390-74C116DF8722}"/>
    <cellStyle name="Moneda 7 2 3 3 2" xfId="3271" xr:uid="{18EB9AB1-0114-4D43-8158-8B017DC7240A}"/>
    <cellStyle name="Moneda 7 2 3 3 2 2" xfId="6583" xr:uid="{D42E4231-84EA-4C4E-A4BB-4FE48C9C75F5}"/>
    <cellStyle name="Moneda 7 2 3 3 2 2 2" xfId="13207" xr:uid="{D211DC93-317B-499D-BEE8-4BC4AC9550BD}"/>
    <cellStyle name="Moneda 7 2 3 3 2 3" xfId="9895" xr:uid="{3463F654-8E30-4BDB-AF29-CDEBEFDD7293}"/>
    <cellStyle name="Moneda 7 2 3 3 3" xfId="4927" xr:uid="{78C9BD20-F008-4D8D-B5A6-531B6C5F5007}"/>
    <cellStyle name="Moneda 7 2 3 3 3 2" xfId="11551" xr:uid="{7321C1D0-CFAF-4658-A33A-10E5AD8E47B5}"/>
    <cellStyle name="Moneda 7 2 3 3 4" xfId="8239" xr:uid="{4CB07C22-B81A-4FCF-B253-4479A3B68971}"/>
    <cellStyle name="Moneda 7 2 3 4" xfId="2167" xr:uid="{FDD892DC-876D-4AE8-85B1-19756032FE28}"/>
    <cellStyle name="Moneda 7 2 3 4 2" xfId="5479" xr:uid="{73A01E52-66F8-4C4F-AA10-CE716750B37A}"/>
    <cellStyle name="Moneda 7 2 3 4 2 2" xfId="12103" xr:uid="{E16D464A-D2A9-45E4-AE68-2BD3C94ADD90}"/>
    <cellStyle name="Moneda 7 2 3 4 3" xfId="8791" xr:uid="{A637C195-A42D-4521-BC29-3CE835DD4F99}"/>
    <cellStyle name="Moneda 7 2 3 5" xfId="3823" xr:uid="{0E0D9B80-2A46-458B-8460-AF82FB927C4B}"/>
    <cellStyle name="Moneda 7 2 3 5 2" xfId="10447" xr:uid="{1CFC9597-0B6D-435F-B44A-AF0768EF5387}"/>
    <cellStyle name="Moneda 7 2 3 6" xfId="7135" xr:uid="{525D08A2-3E99-4045-8470-59E4A8E3D5B7}"/>
    <cellStyle name="Moneda 7 2 4" xfId="787" xr:uid="{BA9C68D0-D740-4241-81B1-B7D41D23C5F6}"/>
    <cellStyle name="Moneda 7 2 4 2" xfId="2443" xr:uid="{640BCDDE-5E56-43CB-94D6-D8743824C7F2}"/>
    <cellStyle name="Moneda 7 2 4 2 2" xfId="5755" xr:uid="{6D800C5A-BE1D-4206-B5D9-CDB2617CCE53}"/>
    <cellStyle name="Moneda 7 2 4 2 2 2" xfId="12379" xr:uid="{B41805DC-A82A-4489-986E-B7A4429204B5}"/>
    <cellStyle name="Moneda 7 2 4 2 3" xfId="9067" xr:uid="{5D4254E6-DC44-4799-9E62-70C89EA0B2BC}"/>
    <cellStyle name="Moneda 7 2 4 3" xfId="4099" xr:uid="{E70D06A6-4DC3-4EED-8E4A-D8FB5913EA7C}"/>
    <cellStyle name="Moneda 7 2 4 3 2" xfId="10723" xr:uid="{658AED35-D67D-4FAB-9B70-F0B9A0BD6DA8}"/>
    <cellStyle name="Moneda 7 2 4 4" xfId="7411" xr:uid="{4256A861-0A46-45F9-B305-46427C6E59D8}"/>
    <cellStyle name="Moneda 7 2 5" xfId="1339" xr:uid="{F0BA9321-8832-4E02-BF8F-825EB3E2F3DF}"/>
    <cellStyle name="Moneda 7 2 5 2" xfId="2995" xr:uid="{40E46A73-7F5F-44C3-94D9-77DAA91279FC}"/>
    <cellStyle name="Moneda 7 2 5 2 2" xfId="6307" xr:uid="{87451041-A724-4726-9E16-92DD336A489C}"/>
    <cellStyle name="Moneda 7 2 5 2 2 2" xfId="12931" xr:uid="{4524D95A-8925-4F9C-9077-071CA3C1C184}"/>
    <cellStyle name="Moneda 7 2 5 2 3" xfId="9619" xr:uid="{CEF4A19C-5352-479E-92A3-33D613A81384}"/>
    <cellStyle name="Moneda 7 2 5 3" xfId="4651" xr:uid="{9388D8DD-F54A-4B91-A498-347D2C1B6AAB}"/>
    <cellStyle name="Moneda 7 2 5 3 2" xfId="11275" xr:uid="{61B17A6F-2539-46B3-99DD-D341C39C3BD0}"/>
    <cellStyle name="Moneda 7 2 5 4" xfId="7963" xr:uid="{CB4EB067-BB5E-4AC2-8E80-10D5DC50DAF1}"/>
    <cellStyle name="Moneda 7 2 6" xfId="1891" xr:uid="{83AED8E7-F791-449B-B98C-1105D6A20955}"/>
    <cellStyle name="Moneda 7 2 6 2" xfId="5203" xr:uid="{17108D64-13CF-47CD-9D8C-B46F604E497B}"/>
    <cellStyle name="Moneda 7 2 6 2 2" xfId="11827" xr:uid="{00606583-81C3-468F-BA16-2164ACE368F6}"/>
    <cellStyle name="Moneda 7 2 6 3" xfId="8515" xr:uid="{2E7F7002-67F3-4C64-A597-5A8272B9EEDA}"/>
    <cellStyle name="Moneda 7 2 7" xfId="3547" xr:uid="{90B6737D-28DE-4998-8E72-7DAB68B4C274}"/>
    <cellStyle name="Moneda 7 2 7 2" xfId="10171" xr:uid="{F2866456-D8EB-4E08-BC85-DBAA8E42DC3A}"/>
    <cellStyle name="Moneda 7 2 8" xfId="6859" xr:uid="{F7461BD4-8542-4F95-B0B5-73F1720BC281}"/>
    <cellStyle name="Moneda 7 3" xfId="304" xr:uid="{9C9FBFF5-D039-45A4-9DBD-64376FE9B814}"/>
    <cellStyle name="Moneda 7 3 2" xfId="580" xr:uid="{3C694F61-9EC3-440C-AD24-ADE57D32D4E4}"/>
    <cellStyle name="Moneda 7 3 2 2" xfId="1132" xr:uid="{018615E6-CEF8-4D0B-84E7-C79C3D664488}"/>
    <cellStyle name="Moneda 7 3 2 2 2" xfId="2788" xr:uid="{D64A028A-A1AF-4405-B2BF-544A48919F06}"/>
    <cellStyle name="Moneda 7 3 2 2 2 2" xfId="6100" xr:uid="{6C2BD542-B3B4-43E0-8D8C-D38353C738F5}"/>
    <cellStyle name="Moneda 7 3 2 2 2 2 2" xfId="12724" xr:uid="{11468D97-7EA3-4FEC-A63F-6C8FF1615909}"/>
    <cellStyle name="Moneda 7 3 2 2 2 3" xfId="9412" xr:uid="{6497846A-B88B-4D5A-8DE2-76D623E53720}"/>
    <cellStyle name="Moneda 7 3 2 2 3" xfId="4444" xr:uid="{1DF4D291-A0DB-44BB-84BA-680D4BCAE522}"/>
    <cellStyle name="Moneda 7 3 2 2 3 2" xfId="11068" xr:uid="{B4854787-56CB-47CE-A95C-018D78F40630}"/>
    <cellStyle name="Moneda 7 3 2 2 4" xfId="7756" xr:uid="{789340B7-C11F-446E-A679-944C5F264482}"/>
    <cellStyle name="Moneda 7 3 2 3" xfId="1684" xr:uid="{C2918B4A-78F2-4680-9D94-01E088FA1C13}"/>
    <cellStyle name="Moneda 7 3 2 3 2" xfId="3340" xr:uid="{13C2CA15-DA32-49D2-B7F8-1323E1A0D88B}"/>
    <cellStyle name="Moneda 7 3 2 3 2 2" xfId="6652" xr:uid="{6FADF04A-2ED9-46B5-B88E-D97B38B64DE7}"/>
    <cellStyle name="Moneda 7 3 2 3 2 2 2" xfId="13276" xr:uid="{B3438AA8-4128-4589-94D6-1C1DF234D833}"/>
    <cellStyle name="Moneda 7 3 2 3 2 3" xfId="9964" xr:uid="{F8D3EC34-B098-4D32-BF17-AA575C872B22}"/>
    <cellStyle name="Moneda 7 3 2 3 3" xfId="4996" xr:uid="{574A6494-C839-417D-BCBB-994193AF066F}"/>
    <cellStyle name="Moneda 7 3 2 3 3 2" xfId="11620" xr:uid="{5B7E53DE-C70A-46F4-9D6A-8ED98BC6E7F7}"/>
    <cellStyle name="Moneda 7 3 2 3 4" xfId="8308" xr:uid="{E3AE9D20-5BD2-4121-8897-4DFD4730971A}"/>
    <cellStyle name="Moneda 7 3 2 4" xfId="2236" xr:uid="{4DFD7914-0932-47F7-B0F2-E1ED8A9017E0}"/>
    <cellStyle name="Moneda 7 3 2 4 2" xfId="5548" xr:uid="{F24FF56E-90FD-4B90-8FCD-12C9F318DA13}"/>
    <cellStyle name="Moneda 7 3 2 4 2 2" xfId="12172" xr:uid="{A913A6CA-2690-40EF-BF72-D99E0A94AD5D}"/>
    <cellStyle name="Moneda 7 3 2 4 3" xfId="8860" xr:uid="{DFAA7A19-3B2A-4E8C-91C6-088755EF285D}"/>
    <cellStyle name="Moneda 7 3 2 5" xfId="3892" xr:uid="{90C63545-0CA2-4D97-A6F9-775EEC66BCCB}"/>
    <cellStyle name="Moneda 7 3 2 5 2" xfId="10516" xr:uid="{65ABDC6D-B6EE-4D72-B25B-4D5E821727C4}"/>
    <cellStyle name="Moneda 7 3 2 6" xfId="7204" xr:uid="{5012D1D5-3405-451A-802B-50FDBCE2D9A8}"/>
    <cellStyle name="Moneda 7 3 3" xfId="856" xr:uid="{526308EF-9B2F-46A2-BC71-359063ECAD18}"/>
    <cellStyle name="Moneda 7 3 3 2" xfId="2512" xr:uid="{69FFF4FE-B68C-498B-A352-43F5C7735C88}"/>
    <cellStyle name="Moneda 7 3 3 2 2" xfId="5824" xr:uid="{8B414B17-780F-4731-B0B9-94B983C5FF23}"/>
    <cellStyle name="Moneda 7 3 3 2 2 2" xfId="12448" xr:uid="{7FEB761E-7F01-493A-ACDB-6E9451B2EA92}"/>
    <cellStyle name="Moneda 7 3 3 2 3" xfId="9136" xr:uid="{D9AA25C6-9D55-4E7E-A63D-D7D25A4411BA}"/>
    <cellStyle name="Moneda 7 3 3 3" xfId="4168" xr:uid="{283E60D1-8765-4C6C-8004-EAD70EE84CB9}"/>
    <cellStyle name="Moneda 7 3 3 3 2" xfId="10792" xr:uid="{6990FD8A-BDF3-4944-B47A-518B15D3BC35}"/>
    <cellStyle name="Moneda 7 3 3 4" xfId="7480" xr:uid="{BDB68B25-15EE-4DC9-8B88-99E6001E7C30}"/>
    <cellStyle name="Moneda 7 3 4" xfId="1408" xr:uid="{D168182E-15C6-407B-85BA-810EB549A060}"/>
    <cellStyle name="Moneda 7 3 4 2" xfId="3064" xr:uid="{35092BCF-C4D4-4897-989E-9A820AB600CA}"/>
    <cellStyle name="Moneda 7 3 4 2 2" xfId="6376" xr:uid="{EA20E97E-DA55-4506-89D2-17523DCD0A77}"/>
    <cellStyle name="Moneda 7 3 4 2 2 2" xfId="13000" xr:uid="{ABDFD9EE-F428-4325-B8A8-19C200E84369}"/>
    <cellStyle name="Moneda 7 3 4 2 3" xfId="9688" xr:uid="{BAD578C4-F59C-44FA-824A-9A51DD724F18}"/>
    <cellStyle name="Moneda 7 3 4 3" xfId="4720" xr:uid="{00974221-D754-48F4-9F08-694D7870D5C1}"/>
    <cellStyle name="Moneda 7 3 4 3 2" xfId="11344" xr:uid="{1D740A08-0037-4CE7-8FDA-1FAF3F650901}"/>
    <cellStyle name="Moneda 7 3 4 4" xfId="8032" xr:uid="{54F4E7DB-153D-4056-B0F4-DE3D8160F75A}"/>
    <cellStyle name="Moneda 7 3 5" xfId="1960" xr:uid="{190C76EB-617E-4D92-BBBA-183C0C3F2D59}"/>
    <cellStyle name="Moneda 7 3 5 2" xfId="5272" xr:uid="{243C3D03-7A97-4B52-9428-621DFA0AF6EE}"/>
    <cellStyle name="Moneda 7 3 5 2 2" xfId="11896" xr:uid="{8EFE3F6C-FF70-47B1-8FB7-AC398A8D285E}"/>
    <cellStyle name="Moneda 7 3 5 3" xfId="8584" xr:uid="{D3C8CDEB-BFBE-44A8-A55C-1BF9D71C389D}"/>
    <cellStyle name="Moneda 7 3 6" xfId="3616" xr:uid="{95251177-7AF4-4340-82E7-90CB8870D1CA}"/>
    <cellStyle name="Moneda 7 3 6 2" xfId="10240" xr:uid="{3F3D64F8-84E3-4F2B-8A60-1AE6A1109090}"/>
    <cellStyle name="Moneda 7 3 7" xfId="6928" xr:uid="{A2E575E5-6D8A-46D4-B22C-4F7ACA0AA665}"/>
    <cellStyle name="Moneda 7 4" xfId="442" xr:uid="{52316E14-69D1-4928-B641-17A084001FAE}"/>
    <cellStyle name="Moneda 7 4 2" xfId="994" xr:uid="{D70AF075-DF30-48BC-B091-E6B652DA5BAB}"/>
    <cellStyle name="Moneda 7 4 2 2" xfId="2650" xr:uid="{A0DB99D2-A99B-4B4B-BBAD-4900E6AFFA41}"/>
    <cellStyle name="Moneda 7 4 2 2 2" xfId="5962" xr:uid="{AE7AD622-6316-4375-84A2-37B85EA69B16}"/>
    <cellStyle name="Moneda 7 4 2 2 2 2" xfId="12586" xr:uid="{849A899D-115F-47A1-8611-B57E2680613D}"/>
    <cellStyle name="Moneda 7 4 2 2 3" xfId="9274" xr:uid="{10FC77DE-1A37-48A6-90D5-E2509D84B6F8}"/>
    <cellStyle name="Moneda 7 4 2 3" xfId="4306" xr:uid="{A3FC70F2-DCF4-46F3-A316-F67A5CF73C5D}"/>
    <cellStyle name="Moneda 7 4 2 3 2" xfId="10930" xr:uid="{3154E821-59D8-422A-AC36-028B452C7419}"/>
    <cellStyle name="Moneda 7 4 2 4" xfId="7618" xr:uid="{7DF2FC22-AC2C-4B68-9C00-DE66A097FA5F}"/>
    <cellStyle name="Moneda 7 4 3" xfId="1546" xr:uid="{95D7FA0C-F3CE-4A60-A368-F08AB567008E}"/>
    <cellStyle name="Moneda 7 4 3 2" xfId="3202" xr:uid="{29F48508-9029-4C17-B568-D334FA812615}"/>
    <cellStyle name="Moneda 7 4 3 2 2" xfId="6514" xr:uid="{63C5A729-E323-4C27-B859-1310996A4A5B}"/>
    <cellStyle name="Moneda 7 4 3 2 2 2" xfId="13138" xr:uid="{31F77D55-2044-4F1D-B327-1A77717EA704}"/>
    <cellStyle name="Moneda 7 4 3 2 3" xfId="9826" xr:uid="{BFC5CE53-1D5B-4EAB-9305-B77A915F45B6}"/>
    <cellStyle name="Moneda 7 4 3 3" xfId="4858" xr:uid="{660982C6-3315-46D2-B6F2-25FF2BC208AF}"/>
    <cellStyle name="Moneda 7 4 3 3 2" xfId="11482" xr:uid="{1031DFE8-BA57-4EF5-8C47-95085E66BB7E}"/>
    <cellStyle name="Moneda 7 4 3 4" xfId="8170" xr:uid="{AD51F435-DB55-4000-90AE-D79B6133CB74}"/>
    <cellStyle name="Moneda 7 4 4" xfId="2098" xr:uid="{854855C6-E2D2-4A2B-B5F7-17152C2C6550}"/>
    <cellStyle name="Moneda 7 4 4 2" xfId="5410" xr:uid="{203118F0-F3F1-4A5E-B80F-5FD28450CEEA}"/>
    <cellStyle name="Moneda 7 4 4 2 2" xfId="12034" xr:uid="{373F43DA-53BB-425C-8FFB-6B122B17EB57}"/>
    <cellStyle name="Moneda 7 4 4 3" xfId="8722" xr:uid="{972D7E74-4F36-404F-9798-24D1DA5DF337}"/>
    <cellStyle name="Moneda 7 4 5" xfId="3754" xr:uid="{561E2F1E-1D35-4FB8-8E5A-9E334EA6FB63}"/>
    <cellStyle name="Moneda 7 4 5 2" xfId="10378" xr:uid="{16CF417E-35FD-42A1-9BF0-9112A719F09B}"/>
    <cellStyle name="Moneda 7 4 6" xfId="7066" xr:uid="{11915A61-41F1-4BFF-A539-DEFFA8973A43}"/>
    <cellStyle name="Moneda 7 5" xfId="718" xr:uid="{02AB2652-EF21-40F0-ABD4-A0F36A48A800}"/>
    <cellStyle name="Moneda 7 5 2" xfId="2374" xr:uid="{3469B867-BAE2-466D-B845-BD5EAE725D43}"/>
    <cellStyle name="Moneda 7 5 2 2" xfId="5686" xr:uid="{FF646C6B-B250-4EF2-BB68-24F4C5AABFBE}"/>
    <cellStyle name="Moneda 7 5 2 2 2" xfId="12310" xr:uid="{00F641E4-3494-495B-A09B-E27CB5A8D7AA}"/>
    <cellStyle name="Moneda 7 5 2 3" xfId="8998" xr:uid="{4107A850-74DE-4903-A0C0-9AC6AE7DC32C}"/>
    <cellStyle name="Moneda 7 5 3" xfId="4030" xr:uid="{D94E702A-AF53-4748-BE54-B3F2B162962A}"/>
    <cellStyle name="Moneda 7 5 3 2" xfId="10654" xr:uid="{C5D350B3-FDC0-4F45-B026-1B702BA5EA52}"/>
    <cellStyle name="Moneda 7 5 4" xfId="7342" xr:uid="{58ECDB24-42A0-40D4-B66F-F7F9B015E2E7}"/>
    <cellStyle name="Moneda 7 6" xfId="1270" xr:uid="{D9109B4E-FDE2-419E-A723-7EDAEF4ADF9F}"/>
    <cellStyle name="Moneda 7 6 2" xfId="2926" xr:uid="{BB9DC096-2105-4823-B221-A2E4410D12A2}"/>
    <cellStyle name="Moneda 7 6 2 2" xfId="6238" xr:uid="{ED21481F-8464-4C58-8846-8DBA24758E05}"/>
    <cellStyle name="Moneda 7 6 2 2 2" xfId="12862" xr:uid="{7E689FCF-C462-407E-83B8-9ED0A1AE58D4}"/>
    <cellStyle name="Moneda 7 6 2 3" xfId="9550" xr:uid="{DBCFDAEF-F8D9-4DA7-A988-E306BF33939E}"/>
    <cellStyle name="Moneda 7 6 3" xfId="4582" xr:uid="{86CDFA95-236C-4431-9021-67A78F6547AD}"/>
    <cellStyle name="Moneda 7 6 3 2" xfId="11206" xr:uid="{463AC790-3B51-4027-B050-17148BDC0DF3}"/>
    <cellStyle name="Moneda 7 6 4" xfId="7894" xr:uid="{07616135-B68C-4AF4-B643-30B930391834}"/>
    <cellStyle name="Moneda 7 7" xfId="1822" xr:uid="{603748CE-FD82-4FE8-9522-8BDB782401A3}"/>
    <cellStyle name="Moneda 7 7 2" xfId="5134" xr:uid="{03B127B7-F47C-46F5-B632-34D7DD6FE5B9}"/>
    <cellStyle name="Moneda 7 7 2 2" xfId="11758" xr:uid="{C48B36E2-A0B8-4336-BF0F-4AE484F9321C}"/>
    <cellStyle name="Moneda 7 7 3" xfId="8446" xr:uid="{AD8E5C47-5AF0-4ADE-BD45-C43BEC9630E2}"/>
    <cellStyle name="Moneda 7 8" xfId="3478" xr:uid="{FA0C0DA7-0A13-48C6-8CD5-D9B2B65D9020}"/>
    <cellStyle name="Moneda 7 8 2" xfId="10102" xr:uid="{955A413A-4CDB-4EFB-9528-302DCD592391}"/>
    <cellStyle name="Moneda 7 9" xfId="6790" xr:uid="{AF331C17-4786-4DB7-99F0-64F77B29001F}"/>
    <cellStyle name="Normal" xfId="0" builtinId="0"/>
    <cellStyle name="Normal 10" xfId="98" xr:uid="{00000000-0005-0000-0000-00002A000000}"/>
    <cellStyle name="Normal 13" xfId="28" xr:uid="{00000000-0005-0000-0000-00002B000000}"/>
    <cellStyle name="Normal 14" xfId="29" xr:uid="{00000000-0005-0000-0000-00002C000000}"/>
    <cellStyle name="Normal 2" xfId="6" xr:uid="{00000000-0005-0000-0000-00002D000000}"/>
    <cellStyle name="Normal 2 2" xfId="30" xr:uid="{00000000-0005-0000-0000-00002E000000}"/>
    <cellStyle name="Normal 2 2 2" xfId="31" xr:uid="{00000000-0005-0000-0000-00002F000000}"/>
    <cellStyle name="Normal 2 2 2 2" xfId="32" xr:uid="{00000000-0005-0000-0000-000030000000}"/>
    <cellStyle name="Normal 2 2 3" xfId="33" xr:uid="{00000000-0005-0000-0000-000031000000}"/>
    <cellStyle name="Normal 2 2 4" xfId="34" xr:uid="{00000000-0005-0000-0000-000032000000}"/>
    <cellStyle name="Normal 2 2 5" xfId="35" xr:uid="{00000000-0005-0000-0000-000033000000}"/>
    <cellStyle name="Normal 2 2 6" xfId="36" xr:uid="{00000000-0005-0000-0000-000034000000}"/>
    <cellStyle name="Normal 2 2 7" xfId="37" xr:uid="{00000000-0005-0000-0000-000035000000}"/>
    <cellStyle name="Normal 2 2 8" xfId="38" xr:uid="{00000000-0005-0000-0000-000036000000}"/>
    <cellStyle name="Normal 2 3" xfId="39" xr:uid="{00000000-0005-0000-0000-000037000000}"/>
    <cellStyle name="Normal 2 3 2" xfId="40" xr:uid="{00000000-0005-0000-0000-000038000000}"/>
    <cellStyle name="Normal 2 4" xfId="41" xr:uid="{00000000-0005-0000-0000-000039000000}"/>
    <cellStyle name="Normal 2 5" xfId="42" xr:uid="{00000000-0005-0000-0000-00003A000000}"/>
    <cellStyle name="Normal 2 6" xfId="43" xr:uid="{00000000-0005-0000-0000-00003B000000}"/>
    <cellStyle name="Normal 2 7" xfId="44" xr:uid="{00000000-0005-0000-0000-00003C000000}"/>
    <cellStyle name="Normal 2 8" xfId="45" xr:uid="{00000000-0005-0000-0000-00003D000000}"/>
    <cellStyle name="Normal 22" xfId="46" xr:uid="{00000000-0005-0000-0000-00003E000000}"/>
    <cellStyle name="Normal 3" xfId="7" xr:uid="{00000000-0005-0000-0000-00003F000000}"/>
    <cellStyle name="Normal 3 10" xfId="47" xr:uid="{00000000-0005-0000-0000-000040000000}"/>
    <cellStyle name="Normal 3 2" xfId="48" xr:uid="{00000000-0005-0000-0000-000041000000}"/>
    <cellStyle name="Normal 3 2 2" xfId="49" xr:uid="{00000000-0005-0000-0000-000042000000}"/>
    <cellStyle name="Normal 3 3" xfId="50" xr:uid="{00000000-0005-0000-0000-000043000000}"/>
    <cellStyle name="Normal 3 3 2" xfId="51" xr:uid="{00000000-0005-0000-0000-000044000000}"/>
    <cellStyle name="Normal 3 4" xfId="52" xr:uid="{00000000-0005-0000-0000-000045000000}"/>
    <cellStyle name="Normal 3 5" xfId="53" xr:uid="{00000000-0005-0000-0000-000046000000}"/>
    <cellStyle name="Normal 3 6" xfId="54" xr:uid="{00000000-0005-0000-0000-000047000000}"/>
    <cellStyle name="Normal 3 7" xfId="55" xr:uid="{00000000-0005-0000-0000-000048000000}"/>
    <cellStyle name="Normal 3 8" xfId="56" xr:uid="{00000000-0005-0000-0000-000049000000}"/>
    <cellStyle name="Normal 3 9" xfId="92" xr:uid="{00000000-0005-0000-0000-00004A000000}"/>
    <cellStyle name="Normal 4" xfId="57" xr:uid="{00000000-0005-0000-0000-00004B000000}"/>
    <cellStyle name="Normal 4 2" xfId="58" xr:uid="{00000000-0005-0000-0000-00004C000000}"/>
    <cellStyle name="Normal 5" xfId="59" xr:uid="{00000000-0005-0000-0000-00004D000000}"/>
    <cellStyle name="Normal 5 2" xfId="60" xr:uid="{00000000-0005-0000-0000-00004E000000}"/>
    <cellStyle name="Normal 5 3" xfId="61" xr:uid="{00000000-0005-0000-0000-00004F000000}"/>
    <cellStyle name="Normal 5 4" xfId="62" xr:uid="{00000000-0005-0000-0000-000050000000}"/>
    <cellStyle name="Normal 5 5" xfId="63" xr:uid="{00000000-0005-0000-0000-000051000000}"/>
    <cellStyle name="Normal 5 6" xfId="64" xr:uid="{00000000-0005-0000-0000-000052000000}"/>
    <cellStyle name="Normal 6" xfId="4" xr:uid="{00000000-0005-0000-0000-000053000000}"/>
    <cellStyle name="Normal 6 2" xfId="66" xr:uid="{00000000-0005-0000-0000-000054000000}"/>
    <cellStyle name="Normal 6 3" xfId="67" xr:uid="{00000000-0005-0000-0000-000055000000}"/>
    <cellStyle name="Normal 6 4" xfId="91" xr:uid="{00000000-0005-0000-0000-000056000000}"/>
    <cellStyle name="Normal 6 5" xfId="65" xr:uid="{00000000-0005-0000-0000-000057000000}"/>
    <cellStyle name="Normal 60" xfId="68" xr:uid="{00000000-0005-0000-0000-000058000000}"/>
    <cellStyle name="Normal 7" xfId="69" xr:uid="{00000000-0005-0000-0000-000059000000}"/>
    <cellStyle name="Normal 8" xfId="70" xr:uid="{00000000-0005-0000-0000-00005A000000}"/>
    <cellStyle name="Normal 9" xfId="2" xr:uid="{00000000-0005-0000-0000-00005B000000}"/>
    <cellStyle name="Normal 9 2" xfId="90" xr:uid="{00000000-0005-0000-0000-00005C000000}"/>
    <cellStyle name="Normal 9 3" xfId="71" xr:uid="{00000000-0005-0000-0000-00005D000000}"/>
    <cellStyle name="Notas 10" xfId="72" xr:uid="{00000000-0005-0000-0000-00005E000000}"/>
    <cellStyle name="Notas 11" xfId="73" xr:uid="{00000000-0005-0000-0000-00005F000000}"/>
    <cellStyle name="Notas 12" xfId="74" xr:uid="{00000000-0005-0000-0000-000060000000}"/>
    <cellStyle name="Notas 13" xfId="75" xr:uid="{00000000-0005-0000-0000-000061000000}"/>
    <cellStyle name="Notas 14" xfId="76" xr:uid="{00000000-0005-0000-0000-000062000000}"/>
    <cellStyle name="Notas 15" xfId="77" xr:uid="{00000000-0005-0000-0000-000063000000}"/>
    <cellStyle name="Notas 2" xfId="78" xr:uid="{00000000-0005-0000-0000-000064000000}"/>
    <cellStyle name="Notas 3" xfId="79" xr:uid="{00000000-0005-0000-0000-000065000000}"/>
    <cellStyle name="Notas 4" xfId="80" xr:uid="{00000000-0005-0000-0000-000066000000}"/>
    <cellStyle name="Notas 5" xfId="81" xr:uid="{00000000-0005-0000-0000-000067000000}"/>
    <cellStyle name="Notas 6" xfId="82" xr:uid="{00000000-0005-0000-0000-000068000000}"/>
    <cellStyle name="Notas 7" xfId="83" xr:uid="{00000000-0005-0000-0000-000069000000}"/>
    <cellStyle name="Notas 8" xfId="84" xr:uid="{00000000-0005-0000-0000-00006A000000}"/>
    <cellStyle name="Notas 9" xfId="85" xr:uid="{00000000-0005-0000-0000-00006B000000}"/>
    <cellStyle name="Porcentaje 4" xfId="5" xr:uid="{00000000-0005-0000-0000-00006C000000}"/>
    <cellStyle name="Porcentual 2" xfId="86" xr:uid="{00000000-0005-0000-0000-00006D000000}"/>
    <cellStyle name="Porcentual 3" xfId="87" xr:uid="{00000000-0005-0000-0000-00006E000000}"/>
  </cellStyles>
  <dxfs count="155">
    <dxf>
      <font>
        <b val="0"/>
        <strike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b val="0"/>
        <strike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numFmt numFmtId="174" formatCode="dd/mm/yyyy"/>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numFmt numFmtId="174" formatCode="dd/mm/yyyy"/>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rebuchet MS"/>
        <scheme val="none"/>
      </font>
      <numFmt numFmtId="3" formatCode="#,##0"/>
      <fill>
        <patternFill patternType="none">
          <fgColor theme="9" tint="0.79998168889431442"/>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rebuchet MS"/>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rebuchet MS"/>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rebuchet MS"/>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9"/>
        <color theme="1"/>
        <name val="Trebuchet MS"/>
        <scheme val="none"/>
      </font>
      <fill>
        <patternFill patternType="none">
          <bgColor auto="1"/>
        </patternFill>
      </fill>
    </dxf>
    <dxf>
      <border outline="0">
        <bottom style="thin">
          <color indexed="64"/>
        </bottom>
      </border>
    </dxf>
    <dxf>
      <font>
        <b/>
        <i val="0"/>
        <strike val="0"/>
        <condense val="0"/>
        <extend val="0"/>
        <outline val="0"/>
        <shadow val="0"/>
        <u val="none"/>
        <vertAlign val="baseline"/>
        <sz val="9"/>
        <color theme="1"/>
        <name val="Trebuchet MS"/>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168" formatCode="_(&quot;$&quot;\ * #,##0_);_(&quot;$&quot;\ * \(#,##0\);_(&quot;$&quot;\ * &quot;-&quot;??_);_(@_)"/>
      <alignment horizontal="center" vertical="center" textRotation="0" wrapText="0" indent="0" justifyLastLine="0" shrinkToFit="0" readingOrder="0"/>
    </dxf>
    <dxf>
      <numFmt numFmtId="168" formatCode="_(&quot;$&quot;\ * #,##0_);_(&quot;$&quot;\ * \(#,##0\);_(&quot;$&quot;\ * &quot;-&quot;??_);_(@_)"/>
      <fill>
        <patternFill patternType="none">
          <fgColor indexed="64"/>
          <bgColor indexed="65"/>
        </patternFill>
      </fill>
      <alignment textRotation="0" wrapText="0" indent="0" justifyLastLine="0" shrinkToFit="0" readingOrder="0"/>
    </dxf>
    <dxf>
      <numFmt numFmtId="19" formatCode="d/mm/yyyy"/>
      <alignment horizontal="center" vertical="center" textRotation="0" wrapText="0" indent="0" justifyLastLine="0" shrinkToFit="0" readingOrder="0"/>
    </dxf>
    <dxf>
      <numFmt numFmtId="19" formatCode="d/mm/yyyy"/>
      <fill>
        <patternFill patternType="none">
          <fgColor indexed="64"/>
          <bgColor indexed="65"/>
        </patternFill>
      </fill>
      <alignment textRotation="0" wrapText="0" indent="0" justifyLastLine="0" shrinkToFit="0" readingOrder="0"/>
    </dxf>
    <dxf>
      <numFmt numFmtId="19" formatCode="d/mm/yyyy"/>
    </dxf>
    <dxf>
      <numFmt numFmtId="19" formatCode="d/mm/yyyy"/>
      <fill>
        <patternFill patternType="none">
          <fgColor indexed="64"/>
          <bgColor indexed="65"/>
        </patternFill>
      </fil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19" formatCode="d/mm/yyyy"/>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numFmt numFmtId="168" formatCode="_(&quot;$&quot;\ * #,##0_);_(&quot;$&quot;\ * \(#,##0\);_(&quot;$&quot;\ * &quot;-&quot;??_);_(@_)"/>
      <alignment horizontal="center" vertical="center" textRotation="0" wrapText="0" indent="0" justifyLastLine="0" shrinkToFit="0" readingOrder="0"/>
    </dxf>
    <dxf>
      <numFmt numFmtId="168" formatCode="_(&quot;$&quot;\ * #,##0_);_(&quot;$&quot;\ * \(#,##0\);_(&quot;$&quot;\ * &quot;-&quot;??_);_(@_)"/>
      <fill>
        <patternFill patternType="none">
          <fgColor indexed="64"/>
          <bgColor indexed="65"/>
        </patternFill>
      </fill>
      <alignment textRotation="0" wrapText="0" indent="0" justifyLastLine="0" shrinkToFit="0" readingOrder="0"/>
    </dxf>
    <dxf>
      <numFmt numFmtId="168" formatCode="_(&quot;$&quot;\ * #,##0_);_(&quot;$&quot;\ * \(#,##0\);_(&quot;$&quot;\ * &quot;-&quot;??_);_(@_)"/>
    </dxf>
    <dxf>
      <numFmt numFmtId="168" formatCode="_(&quot;$&quot;\ * #,##0_);_(&quot;$&quot;\ * \(#,##0\);_(&quot;$&quot;\ * &quot;-&quot;??_);_(@_)"/>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numFmt numFmtId="1" formatCode="0"/>
      <alignment horizontal="center" vertical="bottom" textRotation="0" wrapText="0"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numFmt numFmtId="1" formatCode="0"/>
      <alignment horizontal="center" vertical="center" textRotation="0" wrapText="0" indent="0" justifyLastLine="0" shrinkToFit="0" readingOrder="0"/>
    </dxf>
    <dxf>
      <numFmt numFmtId="1" formatCode="0"/>
      <fill>
        <patternFill patternType="none">
          <fgColor indexed="64"/>
          <bgColor indexed="65"/>
        </patternFill>
      </fill>
      <alignment horizontal="center" vertical="center" textRotation="0" wrapText="0" indent="0" justifyLastLine="0" shrinkToFit="0" readingOrder="0"/>
    </dxf>
    <dxf>
      <numFmt numFmtId="19" formatCode="d/mm/yyyy"/>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174" formatCode="dd/mm/yyyy"/>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174" formatCode="dd/mm/yyyy"/>
      <fill>
        <patternFill patternType="none">
          <fgColor indexed="64"/>
          <bgColor indexed="65"/>
        </patternFill>
      </fill>
      <alignment horizontal="center" vertical="center" textRotation="0" wrapText="0" indent="0" justifyLastLine="0" shrinkToFit="0" readingOrder="0"/>
    </dxf>
    <dxf>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left" vertical="center" textRotation="0" wrapText="0"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font>
        <b val="0"/>
      </font>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174" formatCode="dd/mm/yyyy"/>
      <fill>
        <patternFill patternType="none">
          <fgColor indexed="64"/>
          <bgColor indexed="65"/>
        </patternFill>
      </fill>
      <alignment horizontal="center" vertical="center" textRotation="0" wrapText="0" indent="0" justifyLastLine="0" shrinkToFit="0" readingOrder="0"/>
    </dxf>
    <dxf>
      <numFmt numFmtId="2" formatCode="0.00"/>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bottom" textRotation="0" wrapText="0" indent="0" justifyLastLine="0" shrinkToFit="0" readingOrder="0"/>
    </dxf>
    <dxf>
      <fill>
        <patternFill patternType="none">
          <fgColor indexed="64"/>
          <bgColor indexed="65"/>
        </patternFill>
      </fill>
      <alignment textRotation="0" wrapText="0" indent="0" justifyLastLine="0" shrinkToFit="0" readingOrder="0"/>
    </dxf>
    <dxf>
      <numFmt numFmtId="19" formatCode="d/mm/yyyy"/>
      <alignment horizontal="center" vertical="center" textRotation="0" wrapText="0" indent="0" justifyLastLine="0" shrinkToFit="0" readingOrder="0"/>
    </dxf>
    <dxf>
      <numFmt numFmtId="174" formatCode="dd/mm/yyyy"/>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textRotation="0" wrapText="0" indent="0" justifyLastLine="0" shrinkToFit="0" readingOrder="0"/>
    </dxf>
    <dxf>
      <numFmt numFmtId="19" formatCode="d/mm/yyyy"/>
      <alignment horizontal="right" vertical="center" textRotation="0" wrapText="0" indent="0" justifyLastLine="0" shrinkToFit="0" readingOrder="0"/>
    </dxf>
    <dxf>
      <numFmt numFmtId="174" formatCode="dd/mm/yyyy"/>
      <fill>
        <patternFill patternType="none">
          <fgColor indexed="64"/>
          <bgColor indexed="65"/>
        </patternFill>
      </fill>
      <alignment horizontal="right" vertical="center" textRotation="0" wrapText="0" indent="0" justifyLastLine="0" shrinkToFit="0" readingOrder="0"/>
    </dxf>
    <dxf>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numFmt numFmtId="167" formatCode="_(* #,##0_);_(* \(#,##0\);_(* &quot;-&quot;??_);_(@_)"/>
    </dxf>
    <dxf>
      <numFmt numFmtId="167" formatCode="_(* #,##0_);_(* \(#,##0\);_(* &quot;-&quot;??_);_(@_)"/>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68" formatCode="_(&quot;$&quot;\ * #,##0_);_(&quot;$&quot;\ * \(#,##0\);_(&quot;$&quot;\ * &quot;-&quot;??_);_(@_)"/>
      <alignment horizontal="center" vertical="center" textRotation="0" wrapText="0" indent="0" justifyLastLine="0" shrinkToFit="0" readingOrder="0"/>
    </dxf>
    <dxf>
      <numFmt numFmtId="168" formatCode="_(&quot;$&quot;\ * #,##0_);_(&quot;$&quot;\ * \(#,##0\);_(&quot;$&quot;\ * &quot;-&quot;??_);_(@_)"/>
      <fill>
        <patternFill patternType="none">
          <fgColor indexed="64"/>
          <bgColor indexed="65"/>
        </patternFill>
      </fill>
      <alignment horizontal="center" vertical="center" textRotation="0" wrapText="0" indent="0" justifyLastLine="0" shrinkToFit="0" readingOrder="0"/>
    </dxf>
    <dxf>
      <numFmt numFmtId="168" formatCode="_(&quot;$&quot;\ * #,##0_);_(&quot;$&quot;\ * \(#,##0\);_(&quot;$&quot;\ * &quot;-&quot;??_);_(@_)"/>
      <alignment horizontal="center" vertical="center" textRotation="0" wrapText="0" indent="0" justifyLastLine="0" shrinkToFit="0" readingOrder="0"/>
    </dxf>
    <dxf>
      <numFmt numFmtId="168" formatCode="_(&quot;$&quot;\ * #,##0_);_(&quot;$&quot;\ * \(#,##0\);_(&quot;$&quot;\ * &quot;-&quot;??_);_(@_)"/>
      <fill>
        <patternFill patternType="none">
          <fgColor indexed="64"/>
          <bgColor indexed="65"/>
        </patternFill>
      </fill>
      <alignment horizontal="center" vertical="center" textRotation="0" wrapText="0" indent="0" justifyLastLine="0" shrinkToFit="0" readingOrder="0"/>
    </dxf>
    <dxf>
      <numFmt numFmtId="168" formatCode="_(&quot;$&quot;\ * #,##0_);_(&quot;$&quot;\ * \(#,##0\);_(&quot;$&quot;\ * &quot;-&quot;??_);_(@_)"/>
    </dxf>
    <dxf>
      <numFmt numFmtId="168" formatCode="_(&quot;$&quot;\ * #,##0_);_(&quot;$&quot;\ * \(#,##0\);_(&quot;$&quot;\ * &quot;-&quot;??_);_(@_)"/>
      <fill>
        <patternFill patternType="none">
          <fgColor indexed="64"/>
          <bgColor indexed="65"/>
        </patternFill>
      </fill>
      <alignment textRotation="0" wrapText="0" indent="0" justifyLastLine="0" shrinkToFit="0" readingOrder="0"/>
    </dxf>
    <dxf>
      <numFmt numFmtId="168" formatCode="_(&quot;$&quot;\ * #,##0_);_(&quot;$&quot;\ * \(#,##0\);_(&quot;$&quot;\ * &quot;-&quot;??_);_(@_)"/>
    </dxf>
    <dxf>
      <numFmt numFmtId="168" formatCode="_(&quot;$&quot;\ * #,##0_);_(&quot;$&quot;\ * \(#,##0\);_(&quot;$&quot;\ * &quot;-&quot;??_);_(@_)"/>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font>
        <i val="0"/>
      </font>
      <fill>
        <patternFill patternType="none">
          <fgColor indexed="64"/>
          <bgColor indexed="65"/>
        </patternFill>
      </fill>
      <alignment horizontal="center" vertical="center" textRotation="0" wrapText="0" indent="0" justifyLastLine="0" shrinkToFit="0" readingOrder="0"/>
    </dxf>
    <dxf>
      <numFmt numFmtId="167" formatCode="_(* #,##0_);_(* \(#,##0\);_(* &quot;-&quot;??_);_(@_)"/>
      <alignment horizontal="center" vertical="center" textRotation="0" wrapText="0" indent="0" justifyLastLine="0" shrinkToFit="0" readingOrder="0"/>
    </dxf>
    <dxf>
      <font>
        <i val="0"/>
      </font>
      <numFmt numFmtId="167" formatCode="_(* #,##0_);_(* \(#,##0\);_(* &quot;-&quot;??_);_(@_)"/>
      <fill>
        <patternFill patternType="none">
          <fgColor indexed="64"/>
          <bgColor indexed="65"/>
        </patternFill>
      </fill>
      <alignment horizontal="center" vertical="center" textRotation="0" wrapText="0" indent="0" justifyLastLine="0" shrinkToFit="0" readingOrder="0"/>
    </dxf>
    <dxf>
      <numFmt numFmtId="167" formatCode="_(* #,##0_);_(* \(#,##0\);_(* &quot;-&quot;??_);_(@_)"/>
    </dxf>
    <dxf>
      <font>
        <i val="0"/>
      </font>
      <numFmt numFmtId="167" formatCode="_(* #,##0_);_(* \(#,##0\);_(* &quot;-&quot;??_);_(@_)"/>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ont>
        <i val="0"/>
      </font>
      <fill>
        <patternFill patternType="none">
          <fgColor indexed="64"/>
          <bgColor indexed="65"/>
        </patternFill>
      </fill>
      <alignment horizontal="center" vertical="center" textRotation="0" wrapText="0" indent="0" justifyLastLine="0" shrinkToFit="0" readingOrder="0"/>
    </dxf>
    <dxf>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alignment horizontal="left" vertical="center" textRotation="0" wrapText="0" indent="0" justifyLastLine="0" shrinkToFit="0" readingOrder="0"/>
    </dxf>
    <dxf>
      <font>
        <strike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color theme="1"/>
      </font>
      <fill>
        <patternFill patternType="none">
          <fgColor indexed="64"/>
          <bgColor indexed="65"/>
        </patternFill>
      </fill>
      <alignment horizontal="general" vertical="bottom"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ill>
        <patternFill>
          <bgColor rgb="FFFF0000"/>
        </patternFill>
      </fill>
    </dxf>
    <dxf>
      <font>
        <b/>
        <i/>
      </font>
      <fill>
        <patternFill>
          <bgColor theme="9" tint="-0.499984740745262"/>
        </patternFill>
      </fill>
    </dxf>
    <dxf>
      <font>
        <b/>
        <i/>
      </font>
      <fill>
        <patternFill>
          <bgColor theme="9" tint="-0.499984740745262"/>
        </patternFill>
      </fill>
    </dxf>
  </dxfs>
  <tableStyles count="0" defaultTableStyle="TableStyleMedium2"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56</xdr:col>
      <xdr:colOff>0</xdr:colOff>
      <xdr:row>330</xdr:row>
      <xdr:rowOff>0</xdr:rowOff>
    </xdr:from>
    <xdr:to>
      <xdr:col>56</xdr:col>
      <xdr:colOff>7620</xdr:colOff>
      <xdr:row>330</xdr:row>
      <xdr:rowOff>7620</xdr:rowOff>
    </xdr:to>
    <xdr:pic>
      <xdr:nvPicPr>
        <xdr:cNvPr id="7" name="Picture 3828">
          <a:extLst>
            <a:ext uri="{FF2B5EF4-FFF2-40B4-BE49-F238E27FC236}">
              <a16:creationId xmlns:a16="http://schemas.microsoft.com/office/drawing/2014/main" id="{671AB497-0867-A6AE-BFCC-59A240D3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66020" y="5593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hernandez/AppData/Roaming/Microsoft/Excel/BASE%20DE%20DATOS%202016%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PO DEPENDENCIAS"/>
      <sheetName val="TABLA FINANCIERA"/>
      <sheetName val="PROVEDOR"/>
      <sheetName val="TIPOLOGIA"/>
      <sheetName val="BD"/>
      <sheetName val="BD_2"/>
      <sheetName val="FINANCIERA"/>
      <sheetName val="LISTAS"/>
      <sheetName val="LISTADO"/>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P2" t="str">
            <v>CÉDULA DE CIUDADANÍA</v>
          </cell>
        </row>
        <row r="3">
          <cell r="P3" t="str">
            <v>NIT</v>
          </cell>
        </row>
        <row r="4">
          <cell r="P4" t="str">
            <v>CEDULA EXTRANJERA</v>
          </cell>
        </row>
      </sheetData>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3:BY1096" totalsRowCount="1" headerRowDxfId="151" dataDxfId="149" totalsRowDxfId="148" headerRowBorderDxfId="150">
  <autoFilter ref="A3:BY1095" xr:uid="{00000000-000C-0000-FFFF-FFFF00000000}"/>
  <sortState xmlns:xlrd2="http://schemas.microsoft.com/office/spreadsheetml/2017/richdata2" ref="A4:BY1093">
    <sortCondition ref="B3:B967"/>
  </sortState>
  <tableColumns count="77">
    <tableColumn id="8" xr3:uid="{00000000-0010-0000-0000-000008000000}" name="AÑO" dataDxfId="147" totalsRowDxfId="146"/>
    <tableColumn id="9" xr3:uid="{00000000-0010-0000-0000-000009000000}" name="No. " dataDxfId="145" totalsRowDxfId="144"/>
    <tableColumn id="11" xr3:uid="{00000000-0010-0000-0000-00000B000000}" name="SIRECI" dataDxfId="143" totalsRowDxfId="142"/>
    <tableColumn id="12" xr3:uid="{00000000-0010-0000-0000-00000C000000}" name="MODALIDAD DE SELECCIÓN" dataDxfId="141"/>
    <tableColumn id="13" xr3:uid="{00000000-0010-0000-0000-00000D000000}" name="TIPO DE CONTRATO" dataDxfId="140"/>
    <tableColumn id="14" xr3:uid="{00000000-0010-0000-0000-00000E000000}" name="CAUSALES DENTRO DE LA MODALIDAD DE SELECCIÓN" dataDxfId="139"/>
    <tableColumn id="15" xr3:uid="{00000000-0010-0000-0000-00000F000000}" name="CLASE DE CONTRATO" dataDxfId="138"/>
    <tableColumn id="16" xr3:uid="{00000000-0010-0000-0000-000010000000}" name="NÚMERO DE PROCESO" dataDxfId="137" totalsRowDxfId="136"/>
    <tableColumn id="17" xr3:uid="{00000000-0010-0000-0000-000011000000}" name="PROFESIONAL / APOYO A LA GESTION" dataDxfId="135" totalsRowDxfId="134"/>
    <tableColumn id="18" xr3:uid="{00000000-0010-0000-0000-000012000000}" name="NOMBRE DEL CONTRATISTA" dataDxfId="133"/>
    <tableColumn id="19" xr3:uid="{00000000-0010-0000-0000-000013000000}" name="C: NATURALEZA JURÍDICA" dataDxfId="132" totalsRowDxfId="131"/>
    <tableColumn id="23" xr3:uid="{00000000-0010-0000-0000-000017000000}" name="PERFIL PROFESIONAL" dataDxfId="130" totalsRowDxfId="129"/>
    <tableColumn id="73" xr3:uid="{00000000-0010-0000-0000-000049000000}" name="LINK SIGEP" dataDxfId="128" totalsRowDxfId="127"/>
    <tableColumn id="24" xr3:uid="{00000000-0010-0000-0000-000018000000}" name="NOMBRE DEL REPRESENTANTE LEGAL" dataDxfId="126" totalsRowDxfId="125"/>
    <tableColumn id="25" xr3:uid="{00000000-0010-0000-0000-000019000000}" name="TIPO DE IDENTIFICACIÓN DEL REPRESENTANTE LEGAL" dataDxfId="124" totalsRowDxfId="123"/>
    <tableColumn id="26" xr3:uid="{00000000-0010-0000-0000-00001A000000}" name="NÚMERO DE IDENTIFICACIÓN DEL REPRESENTANTE LEGAL" dataDxfId="122" totalsRowDxfId="121"/>
    <tableColumn id="27" xr3:uid="{00000000-0010-0000-0000-00001B000000}" name="TIENE RUP" dataDxfId="120" totalsRowDxfId="119"/>
    <tableColumn id="67" xr3:uid="{00000000-0010-0000-0000-000043000000}" name="GRUPO SOLICITANTE" dataDxfId="118" totalsRowDxfId="117"/>
    <tableColumn id="28" xr3:uid="{00000000-0010-0000-0000-00001C000000}" name="DEPENDENCIA SOLICITANTE" dataDxfId="116"/>
    <tableColumn id="29" xr3:uid="{00000000-0010-0000-0000-00001D000000}" name="OBJETO   " dataDxfId="115"/>
    <tableColumn id="30" xr3:uid="{00000000-0010-0000-0000-00001E000000}" name="OBLIGACIONES" dataDxfId="114"/>
    <tableColumn id="31" xr3:uid="{00000000-0010-0000-0000-00001F000000}" name="VALOR DEL CONTRATO_x000a_(EN LETRAS)" dataDxfId="113"/>
    <tableColumn id="32" xr3:uid="{00000000-0010-0000-0000-000020000000}" name="VALOR DEL CONTRATO_x000a_(EN NUMEROS)" dataDxfId="112" totalsRowDxfId="111"/>
    <tableColumn id="120" xr3:uid="{00000000-0010-0000-0000-000078000000}" name="VALOR RECURSOS (MADS/FONAM)" dataDxfId="110" totalsRowDxfId="109"/>
    <tableColumn id="33" xr3:uid="{00000000-0010-0000-0000-000021000000}" name="VALOR PAGO MENSUAL" dataDxfId="108" totalsRowDxfId="107"/>
    <tableColumn id="78" xr3:uid="{00000000-0010-0000-0000-00004E000000}" name="VALOR VIGENCIA FUTURA" dataDxfId="106" totalsRowDxfId="105"/>
    <tableColumn id="34" xr3:uid="{00000000-0010-0000-0000-000022000000}" name="RECURSO (MADS/FONAM)" dataDxfId="104" totalsRowDxfId="103"/>
    <tableColumn id="35" xr3:uid="{00000000-0010-0000-0000-000023000000}" name="RECURSOS DE OTRA ENTIDAD" dataDxfId="102"/>
    <tableColumn id="36" xr3:uid="{00000000-0010-0000-0000-000024000000}" name="TIPO DE RECURSOS DE OTRA ENTIDAD" dataDxfId="101"/>
    <tableColumn id="37" xr3:uid="{00000000-0010-0000-0000-000025000000}" name="VALOR RECURSOS" dataDxfId="100" totalsRowDxfId="99">
      <calculatedColumnFormula>+Tabla3[[#This Row],[VALOR DEL CONTRATO
(EN NUMEROS)]]-Tabla3[[#This Row],[VALOR RECURSOS (MADS/FONAM)]]</calculatedColumnFormula>
    </tableColumn>
    <tableColumn id="40" xr3:uid="{00000000-0010-0000-0000-000028000000}" name="CDP_x000a_(INICIAL) " dataDxfId="98" totalsRowDxfId="97"/>
    <tableColumn id="41" xr3:uid="{00000000-0010-0000-0000-000029000000}" name="FECHA CDP_x000a_(INICIAL) " dataDxfId="96" totalsRowDxfId="95"/>
    <tableColumn id="42" xr3:uid="{00000000-0010-0000-0000-00002A000000}" name="RP_x000a_(INICIAL)" dataDxfId="94"/>
    <tableColumn id="43" xr3:uid="{00000000-0010-0000-0000-00002B000000}" name="FECHA RP_x000a_(INICIAL)" dataDxfId="93" totalsRowDxfId="92"/>
    <tableColumn id="44" xr3:uid="{00000000-0010-0000-0000-00002C000000}" name="AFECTACIÓN DEL RECURSO" dataDxfId="91" totalsRowDxfId="90"/>
    <tableColumn id="45" xr3:uid="{00000000-0010-0000-0000-00002D000000}" name="FUENTE DE FINANCIACIÓN" dataDxfId="89"/>
    <tableColumn id="88" xr3:uid="{06DD9716-0D30-4473-8BCD-D34A703C5C11}" name="CODIGO DEL PROYECTO PBIN" dataDxfId="88"/>
    <tableColumn id="51" xr3:uid="{00000000-0010-0000-0000-000033000000}" name="FECHA DE SUSCRIPCION DEL CONTRATO" dataDxfId="87" totalsRowDxfId="86"/>
    <tableColumn id="52" xr3:uid="{00000000-0010-0000-0000-000034000000}" name="DEPARTAMENTO  EJECUCIÓN" dataDxfId="85" totalsRowDxfId="84"/>
    <tableColumn id="53" xr3:uid="{00000000-0010-0000-0000-000035000000}" name="MUNICIPIO DE EJECUCIÓN" dataDxfId="83" totalsRowDxfId="82"/>
    <tableColumn id="54" xr3:uid="{00000000-0010-0000-0000-000036000000}" name="TIPO DE SEGUIMIENTO" dataDxfId="81"/>
    <tableColumn id="55" xr3:uid="{00000000-0010-0000-0000-000037000000}" name="NOMBRE DEL SUPERVISOR" dataDxfId="80"/>
    <tableColumn id="58" xr3:uid="{00000000-0010-0000-0000-00003A000000}" name="D_V (NIT/RUT)2" dataDxfId="79" totalsRowDxfId="78"/>
    <tableColumn id="59" xr3:uid="{00000000-0010-0000-0000-00003B000000}" name="NOMBRE DEL CARGO" dataDxfId="77"/>
    <tableColumn id="66" xr3:uid="{00000000-0010-0000-0000-000042000000}" name="DEPENDENCIA" dataDxfId="76"/>
    <tableColumn id="61" xr3:uid="{00000000-0010-0000-0000-00003D000000}" name="CÓDIGO SECOP" dataDxfId="75" totalsRowDxfId="74"/>
    <tableColumn id="62" xr3:uid="{00000000-0010-0000-0000-00003E000000}" name="LINK DE PUBLICACIÓN SECOP" dataDxfId="73" totalsRowDxfId="72"/>
    <tableColumn id="64" xr3:uid="{00000000-0010-0000-0000-000040000000}" name="GARANTÍAS" dataDxfId="71" totalsRowDxfId="70"/>
    <tableColumn id="65" xr3:uid="{00000000-0010-0000-0000-000041000000}" name="CLASE DE GARANTÍA" dataDxfId="69" totalsRowDxfId="68"/>
    <tableColumn id="68" xr3:uid="{00000000-0010-0000-0000-000044000000}" name="FECHA DE EXPEDICIÓN DE GARANTÍA" dataDxfId="67" totalsRowDxfId="66"/>
    <tableColumn id="70" xr3:uid="{00000000-0010-0000-0000-000046000000}" name="RIESGOS ASEGURADOS" dataDxfId="65" totalsRowDxfId="64"/>
    <tableColumn id="90" xr3:uid="{00000000-0010-0000-0000-00005A000000}" name="FECHA DE PERFECCIONAMIENTO Y CUMPLIMIENTO DE REQUISITOS" dataDxfId="63" totalsRowDxfId="62"/>
    <tableColumn id="91" xr3:uid="{00000000-0010-0000-0000-00005B000000}" name="FECHA INICIO" dataDxfId="61" totalsRowDxfId="60"/>
    <tableColumn id="92" xr3:uid="{00000000-0010-0000-0000-00005C000000}" name="FECHA TERMINACION_x000a_(INICIAL)" dataDxfId="59" totalsRowDxfId="58"/>
    <tableColumn id="93" xr3:uid="{00000000-0010-0000-0000-00005D000000}" name="PLAZO DE EJECUCIÓN EN DÍAS (INICIAL)" dataDxfId="57" totalsRowDxfId="56">
      <calculatedColumnFormula>+Tabla3[[#This Row],[FECHA TERMINACION
(INICIAL)]]-Tabla3[[#This Row],[FECHA INICIO]]</calculatedColumnFormula>
    </tableColumn>
    <tableColumn id="94" xr3:uid="{00000000-0010-0000-0000-00005E000000}" name="PLAZO DE EJECUCIÓN EN MESES (INICIAL)" dataDxfId="55" totalsRowDxfId="54">
      <calculatedColumnFormula>+Tabla3[[#This Row],[PLAZO DE EJECUCIÓN EN DÍAS (INICIAL)]]/30</calculatedColumnFormula>
    </tableColumn>
    <tableColumn id="95" xr3:uid="{00000000-0010-0000-0000-00005F000000}" name="PLAZO DE EJECUCION" dataDxfId="53"/>
    <tableColumn id="96" xr3:uid="{00000000-0010-0000-0000-000060000000}" name="VALOR REDUCIDO" dataDxfId="52" totalsRowDxfId="51">
      <calculatedColumnFormula>+#REF!</calculatedColumnFormula>
    </tableColumn>
    <tableColumn id="97" xr3:uid="{00000000-0010-0000-0000-000061000000}" name="VALOR ADICIONES" dataDxfId="50" totalsRowDxfId="49">
      <calculatedColumnFormula>+#REF!</calculatedColumnFormula>
    </tableColumn>
    <tableColumn id="98" xr3:uid="{00000000-0010-0000-0000-000062000000}" name="TOTAL TIEMPO PRORROGADO EN DÍAS_x000a_" dataDxfId="48" totalsRowDxfId="47">
      <calculatedColumnFormula>+#REF!</calculatedColumnFormula>
    </tableColumn>
    <tableColumn id="103" xr3:uid="{7C420139-FBE3-46F1-8D04-5A41751624D2}" name="CANTIDAD OTROSÍES" dataDxfId="46" totalsRowDxfId="45">
      <calculatedColumnFormula>+COUNTIF(Tabla3[[#This Row],[VALOR REDUCIDO]:[TOTAL TIEMPO PRORROGADO EN DÍAS
]],"&lt;&gt;0")</calculatedColumnFormula>
    </tableColumn>
    <tableColumn id="99" xr3:uid="{00000000-0010-0000-0000-000063000000}" name="SUSPENSIÓN" dataDxfId="44" totalsRowDxfId="43">
      <calculatedColumnFormula>+#REF!</calculatedColumnFormula>
    </tableColumn>
    <tableColumn id="100" xr3:uid="{00000000-0010-0000-0000-000064000000}" name="TERMINACIÓN ANTICIPADA_x000a_" dataDxfId="42" totalsRowDxfId="41">
      <calculatedColumnFormula>+#REF!</calculatedColumnFormula>
    </tableColumn>
    <tableColumn id="101" xr3:uid="{00000000-0010-0000-0000-000065000000}" name="CESIÓN" dataDxfId="40" totalsRowDxfId="39"/>
    <tableColumn id="109" xr3:uid="{00000000-0010-0000-0000-00006D000000}" name="PLAZO DE EJECUCIÓN FINAL DEL CONTRATO_x000a_(DÍAS)" dataDxfId="38">
      <calculatedColumnFormula>$BO4-$BN4</calculatedColumnFormula>
    </tableColumn>
    <tableColumn id="110" xr3:uid="{00000000-0010-0000-0000-00006E000000}" name="PLAZO DE EJECUCIÓN FINAL DEL CONTRATO_x000a_(DESDE)" dataDxfId="37" totalsRowDxfId="36">
      <calculatedColumnFormula>$BA4</calculatedColumnFormula>
    </tableColumn>
    <tableColumn id="111" xr3:uid="{00000000-0010-0000-0000-00006F000000}" name="PLAZO DE EJECUCIÓN FINAL DEL CONTRATO_x000a_(HASTA)" dataDxfId="35" totalsRowDxfId="34">
      <calculatedColumnFormula>$BB4+$BH4</calculatedColumnFormula>
    </tableColumn>
    <tableColumn id="113" xr3:uid="{00000000-0010-0000-0000-000071000000}" name="VALOR TOTAL DE CONTRATO (ANTES DE LIQUIDACIÓN - LIBERACIÓN DE SALDOS)" dataDxfId="33" totalsRowDxfId="32">
      <calculatedColumnFormula>$X4+$BG4-$BF4</calculatedColumnFormula>
    </tableColumn>
    <tableColumn id="89" xr3:uid="{177B3323-EFAB-49BB-80D4-CEF33C8C2833}" name="RECURSO TOTALES DESEMBOLSADOS" dataDxfId="31" totalsRowDxfId="30"/>
    <tableColumn id="102" xr3:uid="{471F2671-D507-47EC-B325-7E5312080B65}" name="RECURSOS PENDIENTES POR EJECUTAR" dataDxfId="29" totalsRowDxfId="28">
      <calculatedColumnFormula>+Tabla3[[#This Row],[VALOR TOTAL DE CONTRATO (ANTES DE LIQUIDACIÓN - LIBERACIÓN DE SALDOS)]]-Tabla3[[#This Row],[RECURSO TOTALES DESEMBOLSADOS]]</calculatedColumnFormula>
    </tableColumn>
    <tableColumn id="77" xr3:uid="{00000000-0010-0000-0000-00004D000000}" name="ANULADO" dataDxfId="27" totalsRowDxfId="26"/>
    <tableColumn id="121" xr3:uid="{00000000-0010-0000-0000-000079000000}" name="MES" dataDxfId="25" totalsRowDxfId="24">
      <calculatedColumnFormula>TEXT(AL4,"MMMM")</calculatedColumnFormula>
    </tableColumn>
    <tableColumn id="123" xr3:uid="{00000000-0010-0000-0000-00007B000000}" name="REVISION SECOP II" dataDxfId="23" totalsRowDxfId="22"/>
    <tableColumn id="80" xr3:uid="{00000000-0010-0000-0000-000050000000}" name="VINCULADO SIGEP" dataDxfId="21" totalsRowDxfId="20"/>
    <tableColumn id="84" xr3:uid="{00000000-0010-0000-0000-000054000000}" name="PAA   " dataDxfId="19" totalsRowDxfId="18"/>
    <tableColumn id="60" xr3:uid="{00000000-0010-0000-0000-00003C000000}" name="ENTIDAD" dataDxfId="17"/>
    <tableColumn id="69" xr3:uid="{00000000-0010-0000-0000-000045000000}" name="NIT"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1:K159" totalsRowShown="0" headerRowDxfId="15" dataDxfId="13" headerRowBorderDxfId="14" tableBorderDxfId="12" totalsRowBorderDxfId="11">
  <autoFilter ref="A1:K159" xr:uid="{00000000-0009-0000-0100-000004000000}"/>
  <tableColumns count="11">
    <tableColumn id="1" xr3:uid="{00000000-0010-0000-0200-000001000000}" name="CONTADOR" dataDxfId="10"/>
    <tableColumn id="2" xr3:uid="{00000000-0010-0000-0200-000002000000}" name="No. CONTRATO" dataDxfId="9"/>
    <tableColumn id="3" xr3:uid="{00000000-0010-0000-0200-000003000000}" name="CONTRATISTA" dataDxfId="8"/>
    <tableColumn id="4" xr3:uid="{00000000-0010-0000-0200-000004000000}" name="SUPERVISOR" dataDxfId="7"/>
    <tableColumn id="5" xr3:uid="{00000000-0010-0000-0200-000005000000}" name="CÉDULA" dataDxfId="6"/>
    <tableColumn id="6" xr3:uid="{00000000-0010-0000-0200-000006000000}" name="CARGO" dataDxfId="5"/>
    <tableColumn id="7" xr3:uid="{00000000-0010-0000-0200-000007000000}" name="DEPENDENCIA" dataDxfId="4"/>
    <tableColumn id="8" xr3:uid="{00000000-0010-0000-0200-000008000000}" name="FECHA INCIO SUPERVISION" dataDxfId="3"/>
    <tableColumn id="9" xr3:uid="{00000000-0010-0000-0200-000009000000}" name="FECHA FINAL SUPERVISION" dataDxfId="2"/>
    <tableColumn id="10" xr3:uid="{00000000-0010-0000-0200-00000A000000}" name="NOTA SUPERVISOR" dataDxfId="1"/>
    <tableColumn id="11" xr3:uid="{00000000-0010-0000-0200-00000B000000}" name="MEMORANDO" dataDxfId="0"/>
  </tableColumns>
  <tableStyleInfo name="TableStyleMedium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9529131&amp;isFromPublicArea=True&amp;isModal=False" TargetMode="External"/><Relationship Id="rId13" Type="http://schemas.openxmlformats.org/officeDocument/2006/relationships/table" Target="../tables/table1.xml"/><Relationship Id="rId3" Type="http://schemas.openxmlformats.org/officeDocument/2006/relationships/hyperlink" Target="https://www.funcionpublica.gov.co/dafpIndexerBHV/hvSigep/detallarHV/S4054240-8003-5" TargetMode="External"/><Relationship Id="rId7" Type="http://schemas.openxmlformats.org/officeDocument/2006/relationships/hyperlink" Target="https://community.secop.gov.co/Public/Tendering/OpportunityDetail/Index?noticeUID=CO1.NTC.9702936&amp;isFromPublicArea=True&amp;isModal=False" TargetMode="External"/><Relationship Id="rId12" Type="http://schemas.openxmlformats.org/officeDocument/2006/relationships/drawing" Target="../drawings/drawing1.xml"/><Relationship Id="rId2" Type="http://schemas.openxmlformats.org/officeDocument/2006/relationships/hyperlink" Target="https://www.funcionpublica.gov.co/dafpIndexerBHV/hvSigep/detallarHV/S794061-8003-5" TargetMode="External"/><Relationship Id="rId1" Type="http://schemas.openxmlformats.org/officeDocument/2006/relationships/hyperlink" Target="https://community.secop.gov.co/Public/Tendering/OpportunityDetail/Index?noticeUID=CO1.NTC.9809396&amp;isFromPublicArea=True&amp;isModal=true&amp;asPopupView=true" TargetMode="External"/><Relationship Id="rId6" Type="http://schemas.openxmlformats.org/officeDocument/2006/relationships/hyperlink" Target="https://www.funcionpublica.gov.co/dafpIndexerBHV/hvSigep/detallarHV/S1515315-8003-5" TargetMode="External"/><Relationship Id="rId11" Type="http://schemas.openxmlformats.org/officeDocument/2006/relationships/printerSettings" Target="../printerSettings/printerSettings1.bin"/><Relationship Id="rId5" Type="http://schemas.openxmlformats.org/officeDocument/2006/relationships/hyperlink" Target="https://www.funcionpublica.gov.co/dafpIndexerBHV/hvSigep/detallarHV/S404920-8003-5" TargetMode="External"/><Relationship Id="rId10" Type="http://schemas.openxmlformats.org/officeDocument/2006/relationships/hyperlink" Target="https://community.secop.gov.co/Public/Tendering/OpportunityDetail/Index?noticeUID=CO1.NTC.9368771&amp;isFromPublicArea=True&amp;isModal=true&amp;asPopupView=true" TargetMode="External"/><Relationship Id="rId4" Type="http://schemas.openxmlformats.org/officeDocument/2006/relationships/hyperlink" Target="https://www.funcionpublica.gov.co/dafpIndexerBHV/hvSigep/detallarHV/S4804920-8003-5" TargetMode="External"/><Relationship Id="rId9" Type="http://schemas.openxmlformats.org/officeDocument/2006/relationships/hyperlink" Target="https://community.secop.gov.co/Public/Tendering/OpportunityDetail/Index?noticeUID=CO1.NTC.9726734&amp;isFromPublicArea=True&amp;isModal=true&amp;asPopupView=tru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Z1321"/>
  <sheetViews>
    <sheetView tabSelected="1" zoomScale="85" zoomScaleNormal="85" zoomScaleSheetLayoutView="55" workbookViewId="0">
      <pane xSplit="2" ySplit="3" topLeftCell="C4" activePane="bottomRight" state="frozen"/>
      <selection activeCell="F962" sqref="F962"/>
      <selection pane="topRight" activeCell="F962" sqref="F962"/>
      <selection pane="bottomLeft" activeCell="F962" sqref="F962"/>
      <selection pane="bottomRight" activeCell="J1101" sqref="J1101"/>
    </sheetView>
  </sheetViews>
  <sheetFormatPr baseColWidth="10" defaultColWidth="11.42578125" defaultRowHeight="15" outlineLevelCol="1" x14ac:dyDescent="0.25"/>
  <cols>
    <col min="1" max="1" width="6.42578125" style="3" customWidth="1"/>
    <col min="2" max="2" width="15.140625" customWidth="1"/>
    <col min="3" max="3" width="8.5703125" customWidth="1"/>
    <col min="4" max="4" width="20.28515625" customWidth="1"/>
    <col min="5" max="5" width="20.28515625" customWidth="1" collapsed="1"/>
    <col min="6" max="6" width="21.42578125" customWidth="1"/>
    <col min="7" max="7" width="19.140625" customWidth="1"/>
    <col min="8" max="8" width="18.42578125" style="1" customWidth="1"/>
    <col min="9" max="9" width="19.85546875" customWidth="1"/>
    <col min="10" max="10" width="37.28515625" style="1" customWidth="1"/>
    <col min="11" max="11" width="21.28515625" style="1" customWidth="1"/>
    <col min="12" max="12" width="14.7109375" style="87" customWidth="1"/>
    <col min="13" max="13" width="20.85546875" style="79" customWidth="1"/>
    <col min="14" max="14" width="40.42578125" customWidth="1"/>
    <col min="15" max="15" width="23.85546875" style="59" customWidth="1"/>
    <col min="16" max="16" width="15.5703125" style="1" customWidth="1"/>
    <col min="17" max="17" width="6.7109375" style="1" customWidth="1"/>
    <col min="18" max="18" width="25.85546875" style="78" customWidth="1"/>
    <col min="19" max="19" width="19.28515625" customWidth="1"/>
    <col min="20" max="20" width="17.5703125" customWidth="1" collapsed="1"/>
    <col min="21" max="21" width="26.85546875" customWidth="1"/>
    <col min="22" max="22" width="27.140625" style="5" customWidth="1"/>
    <col min="23" max="23" width="19.28515625" style="5" customWidth="1"/>
    <col min="24" max="24" width="19.140625" style="5" customWidth="1"/>
    <col min="25" max="25" width="19.5703125" style="1" customWidth="1"/>
    <col min="26" max="26" width="16.5703125" style="1" customWidth="1"/>
    <col min="27" max="27" width="10.5703125" customWidth="1"/>
    <col min="28" max="28" width="10.85546875" customWidth="1"/>
    <col min="29" max="29" width="12.85546875" customWidth="1"/>
    <col min="30" max="30" width="17.85546875" customWidth="1"/>
    <col min="31" max="31" width="9.28515625" style="6" customWidth="1"/>
    <col min="32" max="32" width="13.85546875" customWidth="1"/>
    <col min="33" max="33" width="10.7109375" style="75" customWidth="1"/>
    <col min="34" max="34" width="12.85546875" style="1" customWidth="1"/>
    <col min="35" max="35" width="20.140625" style="2" customWidth="1"/>
    <col min="36" max="36" width="34.7109375" customWidth="1"/>
    <col min="37" max="37" width="25" customWidth="1"/>
    <col min="38" max="38" width="16.140625" style="1" customWidth="1" outlineLevel="1"/>
    <col min="39" max="39" width="18.28515625" style="1" customWidth="1" outlineLevel="1"/>
    <col min="40" max="40" width="17.28515625" customWidth="1" outlineLevel="1"/>
    <col min="41" max="41" width="17" customWidth="1" outlineLevel="1"/>
    <col min="42" max="42" width="21.42578125" customWidth="1"/>
    <col min="43" max="43" width="6" customWidth="1"/>
    <col min="44" max="44" width="12.140625" customWidth="1"/>
    <col min="45" max="45" width="19.28515625" style="1" customWidth="1"/>
    <col min="46" max="46" width="13.28515625" style="1" customWidth="1"/>
    <col min="47" max="47" width="24.140625" style="86" customWidth="1"/>
    <col min="48" max="48" width="12.42578125" customWidth="1" collapsed="1"/>
    <col min="49" max="49" width="17.140625" customWidth="1"/>
    <col min="50" max="50" width="14.140625" customWidth="1" collapsed="1"/>
    <col min="51" max="51" width="15.7109375" style="1" customWidth="1"/>
    <col min="52" max="52" width="15" style="1" customWidth="1"/>
    <col min="53" max="53" width="12.5703125" customWidth="1"/>
    <col min="54" max="54" width="15" customWidth="1"/>
    <col min="55" max="55" width="13.28515625" customWidth="1"/>
    <col min="56" max="56" width="6.85546875" style="2" customWidth="1"/>
    <col min="57" max="57" width="23.85546875" customWidth="1"/>
    <col min="58" max="58" width="17.5703125" customWidth="1"/>
    <col min="59" max="59" width="17.7109375" style="1" customWidth="1"/>
    <col min="60" max="61" width="14.85546875" style="1" customWidth="1"/>
    <col min="62" max="62" width="12.7109375" style="1" customWidth="1"/>
    <col min="63" max="63" width="12.85546875" style="1" customWidth="1"/>
    <col min="64" max="64" width="8.42578125" customWidth="1"/>
    <col min="65" max="65" width="13.28515625" customWidth="1"/>
    <col min="66" max="66" width="14.140625" customWidth="1"/>
    <col min="67" max="67" width="12" style="76" customWidth="1"/>
    <col min="68" max="68" width="18.5703125" style="1" customWidth="1"/>
    <col min="69" max="69" width="22" style="1" bestFit="1" customWidth="1"/>
    <col min="70" max="70" width="17.42578125" style="1" customWidth="1"/>
    <col min="71" max="71" width="16" style="1" customWidth="1"/>
    <col min="72" max="72" width="18.42578125" style="1" customWidth="1"/>
    <col min="73" max="74" width="11.42578125" customWidth="1"/>
    <col min="75" max="75" width="7.140625" customWidth="1"/>
    <col min="76" max="76" width="17.7109375" customWidth="1"/>
    <col min="77" max="77" width="13.7109375" customWidth="1"/>
  </cols>
  <sheetData>
    <row r="1" spans="1:77" ht="14.25" customHeight="1" x14ac:dyDescent="0.25">
      <c r="A1" s="107"/>
      <c r="B1" s="7"/>
      <c r="R1"/>
      <c r="AH1"/>
      <c r="AI1"/>
    </row>
    <row r="2" spans="1:77" ht="21.6" customHeight="1" x14ac:dyDescent="0.25">
      <c r="A2" s="108"/>
      <c r="B2" s="116" t="s">
        <v>1</v>
      </c>
      <c r="C2" s="116"/>
      <c r="D2" s="116"/>
      <c r="E2" s="116"/>
      <c r="F2" s="116"/>
      <c r="G2" s="117"/>
      <c r="H2" s="109" t="s">
        <v>2</v>
      </c>
      <c r="I2" s="110"/>
      <c r="J2" s="110"/>
      <c r="K2" s="110"/>
      <c r="L2" s="110"/>
      <c r="M2" s="110"/>
      <c r="N2" s="110"/>
      <c r="O2" s="110"/>
      <c r="P2" s="111"/>
      <c r="Q2" s="118" t="s">
        <v>3</v>
      </c>
      <c r="R2" s="114"/>
      <c r="S2" s="114"/>
      <c r="T2" s="114"/>
      <c r="U2" s="115"/>
      <c r="V2" s="118" t="s">
        <v>4</v>
      </c>
      <c r="W2" s="114"/>
      <c r="X2" s="114"/>
      <c r="Y2" s="114"/>
      <c r="Z2" s="114"/>
      <c r="AA2" s="114"/>
      <c r="AB2" s="114"/>
      <c r="AC2" s="114"/>
      <c r="AD2" s="114"/>
      <c r="AE2" s="114"/>
      <c r="AF2" s="114"/>
      <c r="AG2" s="114"/>
      <c r="AH2" s="114"/>
      <c r="AI2" s="114"/>
      <c r="AJ2" s="114"/>
      <c r="AK2" s="114"/>
      <c r="AL2" s="114" t="s">
        <v>5</v>
      </c>
      <c r="AM2" s="114"/>
      <c r="AN2" s="114"/>
      <c r="AO2" s="114"/>
      <c r="AP2" s="114"/>
      <c r="AQ2" s="114"/>
      <c r="AR2" s="114"/>
      <c r="AS2" s="115"/>
      <c r="AT2" s="62"/>
      <c r="AU2" s="62" t="s">
        <v>6</v>
      </c>
      <c r="AV2" s="112"/>
      <c r="AW2" s="112"/>
      <c r="AX2" s="112"/>
      <c r="AY2" s="113"/>
      <c r="AZ2" s="109" t="s">
        <v>8</v>
      </c>
      <c r="BA2" s="110"/>
      <c r="BB2" s="110"/>
      <c r="BC2" s="110"/>
      <c r="BD2" s="111"/>
      <c r="BE2" s="109" t="s">
        <v>9</v>
      </c>
      <c r="BF2" s="110"/>
      <c r="BG2" s="110"/>
      <c r="BH2" s="110"/>
      <c r="BI2" s="110"/>
      <c r="BJ2" s="111"/>
      <c r="BK2" s="109" t="s">
        <v>10</v>
      </c>
      <c r="BL2" s="111"/>
      <c r="BM2" s="109" t="s">
        <v>11</v>
      </c>
      <c r="BN2" s="110"/>
      <c r="BO2" s="110"/>
      <c r="BP2" s="111"/>
      <c r="BQ2" s="110"/>
      <c r="BR2" s="110"/>
      <c r="BS2" s="77"/>
      <c r="BT2" s="77" t="s">
        <v>113</v>
      </c>
    </row>
    <row r="3" spans="1:77" s="80" customFormat="1" ht="81.75" customHeight="1" x14ac:dyDescent="0.25">
      <c r="A3" s="80" t="s">
        <v>0</v>
      </c>
      <c r="B3" s="80" t="s">
        <v>12</v>
      </c>
      <c r="C3" s="80" t="s">
        <v>273</v>
      </c>
      <c r="D3" s="80" t="s">
        <v>13</v>
      </c>
      <c r="E3" s="80" t="s">
        <v>14</v>
      </c>
      <c r="F3" s="80" t="s">
        <v>15</v>
      </c>
      <c r="G3" s="80" t="s">
        <v>16</v>
      </c>
      <c r="H3" s="80" t="s">
        <v>17</v>
      </c>
      <c r="I3" s="80" t="s">
        <v>77</v>
      </c>
      <c r="J3" s="81" t="s">
        <v>18</v>
      </c>
      <c r="K3" s="80" t="s">
        <v>19</v>
      </c>
      <c r="L3" s="53" t="s">
        <v>20</v>
      </c>
      <c r="M3" s="80" t="s">
        <v>241</v>
      </c>
      <c r="N3" s="80" t="s">
        <v>21</v>
      </c>
      <c r="O3" s="80" t="s">
        <v>22</v>
      </c>
      <c r="P3" s="80" t="s">
        <v>23</v>
      </c>
      <c r="Q3" s="80" t="s">
        <v>24</v>
      </c>
      <c r="R3" s="82" t="s">
        <v>119</v>
      </c>
      <c r="S3" s="82" t="s">
        <v>25</v>
      </c>
      <c r="T3" s="82" t="s">
        <v>26</v>
      </c>
      <c r="U3" s="80" t="s">
        <v>27</v>
      </c>
      <c r="V3" s="80" t="s">
        <v>28</v>
      </c>
      <c r="W3" s="80" t="s">
        <v>29</v>
      </c>
      <c r="X3" s="80" t="s">
        <v>109</v>
      </c>
      <c r="Y3" s="80" t="s">
        <v>30</v>
      </c>
      <c r="Z3" s="80" t="s">
        <v>242</v>
      </c>
      <c r="AA3" s="80" t="s">
        <v>31</v>
      </c>
      <c r="AB3" s="83" t="s">
        <v>32</v>
      </c>
      <c r="AC3" s="80" t="s">
        <v>33</v>
      </c>
      <c r="AD3" s="83" t="s">
        <v>34</v>
      </c>
      <c r="AE3" s="80" t="s">
        <v>35</v>
      </c>
      <c r="AF3" s="80" t="s">
        <v>36</v>
      </c>
      <c r="AG3" s="80" t="s">
        <v>37</v>
      </c>
      <c r="AH3" s="80" t="s">
        <v>38</v>
      </c>
      <c r="AI3" s="80" t="s">
        <v>39</v>
      </c>
      <c r="AJ3" s="83" t="s">
        <v>40</v>
      </c>
      <c r="AK3" s="83" t="s">
        <v>281</v>
      </c>
      <c r="AL3" s="80" t="s">
        <v>41</v>
      </c>
      <c r="AM3" s="80" t="s">
        <v>42</v>
      </c>
      <c r="AN3" s="80" t="s">
        <v>43</v>
      </c>
      <c r="AO3" s="80" t="s">
        <v>44</v>
      </c>
      <c r="AP3" s="8" t="s">
        <v>312</v>
      </c>
      <c r="AQ3" s="80" t="s">
        <v>102</v>
      </c>
      <c r="AR3" s="80" t="s">
        <v>313</v>
      </c>
      <c r="AS3" s="92" t="s">
        <v>46</v>
      </c>
      <c r="AT3" s="80" t="s">
        <v>47</v>
      </c>
      <c r="AU3" s="80" t="s">
        <v>216</v>
      </c>
      <c r="AV3" s="80" t="s">
        <v>7</v>
      </c>
      <c r="AW3" s="80" t="s">
        <v>48</v>
      </c>
      <c r="AX3" s="80" t="s">
        <v>49</v>
      </c>
      <c r="AY3" s="80" t="s">
        <v>114</v>
      </c>
      <c r="AZ3" s="80" t="s">
        <v>50</v>
      </c>
      <c r="BA3" s="80" t="s">
        <v>51</v>
      </c>
      <c r="BB3" s="80" t="s">
        <v>52</v>
      </c>
      <c r="BC3" s="80" t="s">
        <v>53</v>
      </c>
      <c r="BD3" s="80" t="s">
        <v>54</v>
      </c>
      <c r="BE3" s="80" t="s">
        <v>55</v>
      </c>
      <c r="BF3" s="80" t="s">
        <v>56</v>
      </c>
      <c r="BG3" s="80" t="s">
        <v>57</v>
      </c>
      <c r="BH3" s="84" t="s">
        <v>58</v>
      </c>
      <c r="BI3" s="84" t="s">
        <v>314</v>
      </c>
      <c r="BJ3" s="82" t="s">
        <v>110</v>
      </c>
      <c r="BK3" s="80" t="s">
        <v>111</v>
      </c>
      <c r="BL3" s="80" t="s">
        <v>59</v>
      </c>
      <c r="BM3" s="85" t="s">
        <v>60</v>
      </c>
      <c r="BN3" s="85" t="s">
        <v>61</v>
      </c>
      <c r="BO3" s="82" t="s">
        <v>62</v>
      </c>
      <c r="BP3" s="82" t="s">
        <v>63</v>
      </c>
      <c r="BQ3" s="82" t="s">
        <v>310</v>
      </c>
      <c r="BR3" s="82" t="s">
        <v>311</v>
      </c>
      <c r="BS3" s="80" t="s">
        <v>128</v>
      </c>
      <c r="BT3" s="80" t="s">
        <v>112</v>
      </c>
      <c r="BU3" s="80" t="s">
        <v>183</v>
      </c>
      <c r="BV3" s="80" t="s">
        <v>243</v>
      </c>
      <c r="BW3" s="80" t="s">
        <v>244</v>
      </c>
      <c r="BX3" s="80" t="s">
        <v>120</v>
      </c>
      <c r="BY3" s="80" t="s">
        <v>80</v>
      </c>
    </row>
    <row r="4" spans="1:77" ht="16.5" x14ac:dyDescent="0.35">
      <c r="A4" s="1">
        <v>2026</v>
      </c>
      <c r="B4" s="3">
        <v>1</v>
      </c>
      <c r="C4" s="1" t="s">
        <v>65</v>
      </c>
      <c r="D4" t="s">
        <v>67</v>
      </c>
      <c r="E4" t="s">
        <v>70</v>
      </c>
      <c r="F4" t="s">
        <v>71</v>
      </c>
      <c r="G4" t="s">
        <v>105</v>
      </c>
      <c r="H4" s="1" t="s">
        <v>64</v>
      </c>
      <c r="I4" s="1" t="s">
        <v>271</v>
      </c>
      <c r="J4" t="s">
        <v>248</v>
      </c>
      <c r="K4" s="1" t="s">
        <v>78</v>
      </c>
      <c r="L4" s="87" t="s">
        <v>246</v>
      </c>
      <c r="M4" s="79" t="s">
        <v>6311</v>
      </c>
      <c r="N4" s="1" t="s">
        <v>3719</v>
      </c>
      <c r="O4" s="1" t="s">
        <v>3719</v>
      </c>
      <c r="P4" s="56" t="s">
        <v>3719</v>
      </c>
      <c r="Q4" s="1" t="s">
        <v>83</v>
      </c>
      <c r="R4" s="87" t="s">
        <v>88</v>
      </c>
      <c r="S4" s="87" t="s">
        <v>264</v>
      </c>
      <c r="T4" t="s">
        <v>320</v>
      </c>
      <c r="U4" t="s">
        <v>322</v>
      </c>
      <c r="V4" t="s">
        <v>321</v>
      </c>
      <c r="W4" s="5">
        <v>52808900</v>
      </c>
      <c r="X4" s="5">
        <v>52808900</v>
      </c>
      <c r="Y4" s="14">
        <v>4413000</v>
      </c>
      <c r="Z4" s="5">
        <v>0</v>
      </c>
      <c r="AA4" s="1" t="s">
        <v>95</v>
      </c>
      <c r="AB4" t="s">
        <v>83</v>
      </c>
      <c r="AC4" t="s">
        <v>76</v>
      </c>
      <c r="AD4" s="69">
        <f>+Tabla3[[#This Row],[VALOR DEL CONTRATO
(EN NUMEROS)]]-Tabla3[[#This Row],[VALOR RECURSOS (MADS/FONAM)]]</f>
        <v>0</v>
      </c>
      <c r="AE4" s="2">
        <v>2126</v>
      </c>
      <c r="AF4" s="88">
        <v>46024</v>
      </c>
      <c r="AG4">
        <v>1226</v>
      </c>
      <c r="AH4" s="75">
        <v>46024</v>
      </c>
      <c r="AI4" s="78" t="s">
        <v>98</v>
      </c>
      <c r="AJ4" t="s">
        <v>282</v>
      </c>
      <c r="AK4" s="72">
        <v>202400000000095</v>
      </c>
      <c r="AL4" s="75">
        <v>46024</v>
      </c>
      <c r="AM4" s="1" t="s">
        <v>257</v>
      </c>
      <c r="AN4" s="1" t="s">
        <v>257</v>
      </c>
      <c r="AO4" t="s">
        <v>100</v>
      </c>
      <c r="AP4" t="s">
        <v>319</v>
      </c>
      <c r="AQ4" s="1"/>
      <c r="AR4" t="s">
        <v>245</v>
      </c>
      <c r="AS4" t="s">
        <v>264</v>
      </c>
      <c r="AT4" s="1">
        <v>80111600</v>
      </c>
      <c r="AU4" s="93" t="s">
        <v>4164</v>
      </c>
      <c r="AV4" s="1" t="s">
        <v>210</v>
      </c>
      <c r="AW4" s="87" t="s">
        <v>103</v>
      </c>
      <c r="AX4" s="75">
        <v>46024</v>
      </c>
      <c r="AY4" t="s">
        <v>115</v>
      </c>
      <c r="AZ4" s="75">
        <v>46024</v>
      </c>
      <c r="BA4" s="75">
        <v>46024</v>
      </c>
      <c r="BB4" s="75">
        <v>46387</v>
      </c>
      <c r="BC4" s="89">
        <f>+Tabla3[[#This Row],[FECHA TERMINACION
(INICIAL)]]-Tabla3[[#This Row],[FECHA INICIO]]</f>
        <v>363</v>
      </c>
      <c r="BD4" s="89">
        <f>+Tabla3[[#This Row],[PLAZO DE EJECUCIÓN EN DÍAS (INICIAL)]]/30</f>
        <v>12.1</v>
      </c>
      <c r="BE4" t="s">
        <v>323</v>
      </c>
      <c r="BF4" s="5" t="e">
        <f>+#REF!</f>
        <v>#REF!</v>
      </c>
      <c r="BG4" s="5" t="e">
        <f>+#REF!</f>
        <v>#REF!</v>
      </c>
      <c r="BH4" s="1" t="e">
        <f>+#REF!</f>
        <v>#REF!</v>
      </c>
      <c r="BI4" s="1">
        <f>+COUNTIF(Tabla3[[#This Row],[VALOR REDUCIDO]:[TOTAL TIEMPO PRORROGADO EN DÍAS
]],"&lt;&gt;0")</f>
        <v>3</v>
      </c>
      <c r="BJ4" s="1" t="e">
        <f>+#REF!</f>
        <v>#REF!</v>
      </c>
      <c r="BK4" s="75" t="e">
        <f>+#REF!</f>
        <v>#REF!</v>
      </c>
      <c r="BL4" s="1" t="s">
        <v>83</v>
      </c>
      <c r="BM4" t="e">
        <f t="shared" ref="BM4:BM68" si="0">$BO4-$BN4</f>
        <v>#REF!</v>
      </c>
      <c r="BN4" s="7">
        <f t="shared" ref="BN4:BN68" si="1">$BA4</f>
        <v>46024</v>
      </c>
      <c r="BO4" s="7" t="e">
        <f t="shared" ref="BO4:BO68" si="2">$BB4+$BH4</f>
        <v>#REF!</v>
      </c>
      <c r="BP4" s="5" t="e">
        <f t="shared" ref="BP4:BP67" si="3">$X4+$BG4-$BF4</f>
        <v>#REF!</v>
      </c>
      <c r="BQ4" s="1">
        <v>21917900</v>
      </c>
      <c r="BR4" s="1" t="e">
        <f>+Tabla3[[#This Row],[VALOR TOTAL DE CONTRATO (ANTES DE LIQUIDACIÓN - LIBERACIÓN DE SALDOS)]]-Tabla3[[#This Row],[RECURSO TOTALES DESEMBOLSADOS]]</f>
        <v>#REF!</v>
      </c>
      <c r="BS4" s="1" t="s">
        <v>83</v>
      </c>
      <c r="BT4" s="1" t="str">
        <f t="shared" ref="BT4:BT67" si="4">TEXT(AL4,"MMMM")</f>
        <v>enero</v>
      </c>
      <c r="BU4" s="1" t="s">
        <v>82</v>
      </c>
      <c r="BV4" s="1" t="s">
        <v>82</v>
      </c>
      <c r="BW4" s="1" t="s">
        <v>82</v>
      </c>
      <c r="BX4" t="s">
        <v>258</v>
      </c>
      <c r="BY4" t="s">
        <v>259</v>
      </c>
    </row>
    <row r="5" spans="1:77" x14ac:dyDescent="0.25">
      <c r="A5" s="1">
        <v>2026</v>
      </c>
      <c r="B5" s="3">
        <v>2</v>
      </c>
      <c r="C5" s="1" t="s">
        <v>65</v>
      </c>
      <c r="D5" t="s">
        <v>67</v>
      </c>
      <c r="E5" t="s">
        <v>70</v>
      </c>
      <c r="F5" t="s">
        <v>71</v>
      </c>
      <c r="G5" t="s">
        <v>105</v>
      </c>
      <c r="H5" s="1" t="s">
        <v>64</v>
      </c>
      <c r="I5" s="1" t="s">
        <v>75</v>
      </c>
      <c r="J5" s="67" t="s">
        <v>324</v>
      </c>
      <c r="K5" s="1" t="s">
        <v>78</v>
      </c>
      <c r="L5" s="87" t="s">
        <v>290</v>
      </c>
      <c r="M5" s="79" t="s">
        <v>6312</v>
      </c>
      <c r="N5" s="1" t="s">
        <v>3719</v>
      </c>
      <c r="O5" s="1" t="s">
        <v>3719</v>
      </c>
      <c r="P5" s="56" t="s">
        <v>3719</v>
      </c>
      <c r="Q5" s="1" t="s">
        <v>83</v>
      </c>
      <c r="R5" s="87" t="s">
        <v>88</v>
      </c>
      <c r="S5" s="87" t="s">
        <v>264</v>
      </c>
      <c r="T5" t="s">
        <v>325</v>
      </c>
      <c r="U5" t="s">
        <v>327</v>
      </c>
      <c r="V5" t="s">
        <v>326</v>
      </c>
      <c r="W5" s="5">
        <v>119666667</v>
      </c>
      <c r="X5" s="5">
        <v>119666667</v>
      </c>
      <c r="Y5" s="5">
        <v>10000000</v>
      </c>
      <c r="Z5" s="5">
        <v>0</v>
      </c>
      <c r="AA5" s="1" t="s">
        <v>95</v>
      </c>
      <c r="AB5" t="s">
        <v>83</v>
      </c>
      <c r="AC5" t="s">
        <v>76</v>
      </c>
      <c r="AD5" s="69">
        <f>+Tabla3[[#This Row],[VALOR DEL CONTRATO
(EN NUMEROS)]]-Tabla3[[#This Row],[VALOR RECURSOS (MADS/FONAM)]]</f>
        <v>0</v>
      </c>
      <c r="AE5" s="2">
        <v>2126</v>
      </c>
      <c r="AF5" s="88">
        <v>46024</v>
      </c>
      <c r="AG5">
        <v>1426</v>
      </c>
      <c r="AH5" s="75">
        <v>46024</v>
      </c>
      <c r="AI5" s="78" t="s">
        <v>98</v>
      </c>
      <c r="AJ5" t="s">
        <v>282</v>
      </c>
      <c r="AK5" s="72">
        <v>202400000000095</v>
      </c>
      <c r="AL5" s="75">
        <v>46024</v>
      </c>
      <c r="AM5" s="1" t="s">
        <v>257</v>
      </c>
      <c r="AN5" s="1" t="s">
        <v>257</v>
      </c>
      <c r="AO5" t="s">
        <v>100</v>
      </c>
      <c r="AP5" t="s">
        <v>319</v>
      </c>
      <c r="AQ5" s="1"/>
      <c r="AR5" t="s">
        <v>245</v>
      </c>
      <c r="AS5" t="s">
        <v>264</v>
      </c>
      <c r="AT5" s="1">
        <v>80111600</v>
      </c>
      <c r="AU5" s="93" t="s">
        <v>4165</v>
      </c>
      <c r="AV5" s="1" t="s">
        <v>210</v>
      </c>
      <c r="AW5" s="87" t="s">
        <v>103</v>
      </c>
      <c r="AX5" s="75">
        <v>46024</v>
      </c>
      <c r="AY5" t="s">
        <v>115</v>
      </c>
      <c r="AZ5" s="75">
        <v>46024</v>
      </c>
      <c r="BA5" s="75">
        <v>46024</v>
      </c>
      <c r="BB5" s="75">
        <v>46387</v>
      </c>
      <c r="BC5" s="89">
        <f>+Tabla3[[#This Row],[FECHA TERMINACION
(INICIAL)]]-Tabla3[[#This Row],[FECHA INICIO]]</f>
        <v>363</v>
      </c>
      <c r="BD5" s="89">
        <f>+Tabla3[[#This Row],[PLAZO DE EJECUCIÓN EN DÍAS (INICIAL)]]/30</f>
        <v>12.1</v>
      </c>
      <c r="BE5" t="s">
        <v>323</v>
      </c>
      <c r="BF5" s="5" t="e">
        <f>+#REF!</f>
        <v>#REF!</v>
      </c>
      <c r="BG5" s="5" t="e">
        <f>+#REF!</f>
        <v>#REF!</v>
      </c>
      <c r="BH5" s="1" t="e">
        <f>+#REF!</f>
        <v>#REF!</v>
      </c>
      <c r="BI5" s="1">
        <f>+COUNTIF(Tabla3[[#This Row],[VALOR REDUCIDO]:[TOTAL TIEMPO PRORROGADO EN DÍAS
]],"&lt;&gt;0")</f>
        <v>3</v>
      </c>
      <c r="BJ5" s="1" t="e">
        <f>+#REF!</f>
        <v>#REF!</v>
      </c>
      <c r="BK5" s="75" t="e">
        <f>+#REF!</f>
        <v>#REF!</v>
      </c>
      <c r="BL5" s="1" t="s">
        <v>83</v>
      </c>
      <c r="BM5" t="e">
        <f t="shared" si="0"/>
        <v>#REF!</v>
      </c>
      <c r="BN5" s="7">
        <f t="shared" si="1"/>
        <v>46024</v>
      </c>
      <c r="BO5" s="7" t="e">
        <f t="shared" si="2"/>
        <v>#REF!</v>
      </c>
      <c r="BP5" s="5" t="e">
        <f t="shared" si="3"/>
        <v>#REF!</v>
      </c>
      <c r="BQ5" s="1">
        <v>39666667</v>
      </c>
      <c r="BR5" s="1" t="e">
        <f>+Tabla3[[#This Row],[VALOR TOTAL DE CONTRATO (ANTES DE LIQUIDACIÓN - LIBERACIÓN DE SALDOS)]]-Tabla3[[#This Row],[RECURSO TOTALES DESEMBOLSADOS]]</f>
        <v>#REF!</v>
      </c>
      <c r="BS5" s="1" t="s">
        <v>83</v>
      </c>
      <c r="BT5" s="1" t="str">
        <f t="shared" si="4"/>
        <v>enero</v>
      </c>
      <c r="BU5" s="1" t="s">
        <v>82</v>
      </c>
      <c r="BV5" s="1" t="s">
        <v>82</v>
      </c>
      <c r="BW5" s="1" t="s">
        <v>82</v>
      </c>
      <c r="BX5" t="s">
        <v>258</v>
      </c>
      <c r="BY5" t="s">
        <v>259</v>
      </c>
    </row>
    <row r="6" spans="1:77" x14ac:dyDescent="0.25">
      <c r="A6" s="1">
        <v>2026</v>
      </c>
      <c r="B6" s="3">
        <v>3</v>
      </c>
      <c r="C6" s="1" t="s">
        <v>65</v>
      </c>
      <c r="D6" t="s">
        <v>67</v>
      </c>
      <c r="E6" t="s">
        <v>70</v>
      </c>
      <c r="F6" t="s">
        <v>71</v>
      </c>
      <c r="G6" t="s">
        <v>105</v>
      </c>
      <c r="H6" s="1" t="s">
        <v>64</v>
      </c>
      <c r="I6" s="1" t="s">
        <v>75</v>
      </c>
      <c r="J6" s="67" t="s">
        <v>328</v>
      </c>
      <c r="K6" s="1" t="s">
        <v>78</v>
      </c>
      <c r="L6" s="87" t="s">
        <v>81</v>
      </c>
      <c r="M6" s="79" t="s">
        <v>6313</v>
      </c>
      <c r="N6" s="1" t="s">
        <v>3719</v>
      </c>
      <c r="O6" s="1" t="s">
        <v>3719</v>
      </c>
      <c r="P6" s="56" t="s">
        <v>3719</v>
      </c>
      <c r="Q6" s="1" t="s">
        <v>83</v>
      </c>
      <c r="R6" s="87" t="s">
        <v>88</v>
      </c>
      <c r="S6" s="87" t="s">
        <v>264</v>
      </c>
      <c r="T6" t="s">
        <v>329</v>
      </c>
      <c r="U6" t="s">
        <v>330</v>
      </c>
      <c r="V6" t="s">
        <v>326</v>
      </c>
      <c r="W6" s="5">
        <v>119166667</v>
      </c>
      <c r="X6" s="5">
        <v>119166667</v>
      </c>
      <c r="Y6" s="5">
        <v>10000000</v>
      </c>
      <c r="Z6" s="5">
        <v>0</v>
      </c>
      <c r="AA6" s="1" t="s">
        <v>95</v>
      </c>
      <c r="AB6" t="s">
        <v>83</v>
      </c>
      <c r="AC6" t="s">
        <v>76</v>
      </c>
      <c r="AD6" s="69">
        <f>+Tabla3[[#This Row],[VALOR DEL CONTRATO
(EN NUMEROS)]]-Tabla3[[#This Row],[VALOR RECURSOS (MADS/FONAM)]]</f>
        <v>0</v>
      </c>
      <c r="AE6" s="2">
        <v>2126</v>
      </c>
      <c r="AF6" s="88">
        <v>46024</v>
      </c>
      <c r="AG6">
        <v>1526</v>
      </c>
      <c r="AH6" s="75">
        <v>46024</v>
      </c>
      <c r="AI6" s="78" t="s">
        <v>98</v>
      </c>
      <c r="AJ6" t="s">
        <v>282</v>
      </c>
      <c r="AK6" s="72">
        <v>202400000000095</v>
      </c>
      <c r="AL6" s="75">
        <v>46024</v>
      </c>
      <c r="AM6" s="1" t="s">
        <v>257</v>
      </c>
      <c r="AN6" s="1" t="s">
        <v>257</v>
      </c>
      <c r="AO6" t="s">
        <v>100</v>
      </c>
      <c r="AP6" t="s">
        <v>319</v>
      </c>
      <c r="AQ6" s="1"/>
      <c r="AR6" t="s">
        <v>245</v>
      </c>
      <c r="AS6" t="s">
        <v>264</v>
      </c>
      <c r="AT6" s="1">
        <v>80111600</v>
      </c>
      <c r="AU6" s="93" t="s">
        <v>4166</v>
      </c>
      <c r="AV6" s="1" t="s">
        <v>210</v>
      </c>
      <c r="AW6" s="87" t="s">
        <v>103</v>
      </c>
      <c r="AX6" s="75">
        <v>46024</v>
      </c>
      <c r="AY6" t="s">
        <v>115</v>
      </c>
      <c r="AZ6" s="75">
        <v>46024</v>
      </c>
      <c r="BA6" s="75">
        <v>46024</v>
      </c>
      <c r="BB6" s="75">
        <v>46387</v>
      </c>
      <c r="BC6" s="89">
        <f>+Tabla3[[#This Row],[FECHA TERMINACION
(INICIAL)]]-Tabla3[[#This Row],[FECHA INICIO]]</f>
        <v>363</v>
      </c>
      <c r="BD6" s="89">
        <f>+Tabla3[[#This Row],[PLAZO DE EJECUCIÓN EN DÍAS (INICIAL)]]/30</f>
        <v>12.1</v>
      </c>
      <c r="BE6" t="s">
        <v>323</v>
      </c>
      <c r="BF6" s="5" t="e">
        <f>+#REF!</f>
        <v>#REF!</v>
      </c>
      <c r="BG6" s="5" t="e">
        <f>+#REF!</f>
        <v>#REF!</v>
      </c>
      <c r="BH6" s="1" t="e">
        <f>+#REF!</f>
        <v>#REF!</v>
      </c>
      <c r="BI6" s="1">
        <f>+COUNTIF(Tabla3[[#This Row],[VALOR REDUCIDO]:[TOTAL TIEMPO PRORROGADO EN DÍAS
]],"&lt;&gt;0")</f>
        <v>3</v>
      </c>
      <c r="BJ6" s="1" t="e">
        <f>+#REF!</f>
        <v>#REF!</v>
      </c>
      <c r="BK6" s="75" t="e">
        <f>+#REF!</f>
        <v>#REF!</v>
      </c>
      <c r="BL6" s="1" t="s">
        <v>83</v>
      </c>
      <c r="BM6" t="e">
        <f t="shared" si="0"/>
        <v>#REF!</v>
      </c>
      <c r="BN6" s="7">
        <f t="shared" si="1"/>
        <v>46024</v>
      </c>
      <c r="BO6" s="7" t="e">
        <f t="shared" si="2"/>
        <v>#REF!</v>
      </c>
      <c r="BP6" s="5" t="e">
        <f t="shared" si="3"/>
        <v>#REF!</v>
      </c>
      <c r="BQ6" s="1">
        <v>49666667</v>
      </c>
      <c r="BR6" s="1" t="e">
        <f>+Tabla3[[#This Row],[VALOR TOTAL DE CONTRATO (ANTES DE LIQUIDACIÓN - LIBERACIÓN DE SALDOS)]]-Tabla3[[#This Row],[RECURSO TOTALES DESEMBOLSADOS]]</f>
        <v>#REF!</v>
      </c>
      <c r="BS6" s="1" t="s">
        <v>83</v>
      </c>
      <c r="BT6" s="1" t="str">
        <f t="shared" si="4"/>
        <v>enero</v>
      </c>
      <c r="BU6" s="1" t="s">
        <v>82</v>
      </c>
      <c r="BV6" s="1" t="s">
        <v>82</v>
      </c>
      <c r="BW6" s="1" t="s">
        <v>82</v>
      </c>
      <c r="BX6" t="s">
        <v>258</v>
      </c>
      <c r="BY6" t="s">
        <v>259</v>
      </c>
    </row>
    <row r="7" spans="1:77" x14ac:dyDescent="0.25">
      <c r="A7" s="1">
        <v>2026</v>
      </c>
      <c r="B7" s="3">
        <v>4</v>
      </c>
      <c r="C7" s="1" t="s">
        <v>65</v>
      </c>
      <c r="D7" t="s">
        <v>67</v>
      </c>
      <c r="E7" t="s">
        <v>70</v>
      </c>
      <c r="F7" t="s">
        <v>71</v>
      </c>
      <c r="G7" t="s">
        <v>105</v>
      </c>
      <c r="H7" s="1" t="s">
        <v>64</v>
      </c>
      <c r="I7" s="1" t="s">
        <v>75</v>
      </c>
      <c r="J7" t="s">
        <v>251</v>
      </c>
      <c r="K7" s="1" t="s">
        <v>78</v>
      </c>
      <c r="L7" s="87" t="s">
        <v>81</v>
      </c>
      <c r="M7" s="79" t="s">
        <v>6314</v>
      </c>
      <c r="N7" s="1" t="s">
        <v>3719</v>
      </c>
      <c r="O7" s="1" t="s">
        <v>3719</v>
      </c>
      <c r="P7" s="56" t="s">
        <v>3719</v>
      </c>
      <c r="Q7" s="1" t="s">
        <v>83</v>
      </c>
      <c r="R7" s="87" t="s">
        <v>88</v>
      </c>
      <c r="S7" s="87" t="s">
        <v>264</v>
      </c>
      <c r="T7" t="s">
        <v>331</v>
      </c>
      <c r="U7" t="s">
        <v>333</v>
      </c>
      <c r="V7" t="s">
        <v>332</v>
      </c>
      <c r="W7" s="5">
        <v>97648000</v>
      </c>
      <c r="X7" s="5">
        <v>97648000</v>
      </c>
      <c r="Y7" s="5">
        <v>8160000</v>
      </c>
      <c r="Z7" s="5">
        <v>0</v>
      </c>
      <c r="AA7" s="1" t="s">
        <v>95</v>
      </c>
      <c r="AB7" t="s">
        <v>83</v>
      </c>
      <c r="AC7" t="s">
        <v>76</v>
      </c>
      <c r="AD7" s="69">
        <f>+Tabla3[[#This Row],[VALOR DEL CONTRATO
(EN NUMEROS)]]-Tabla3[[#This Row],[VALOR RECURSOS (MADS/FONAM)]]</f>
        <v>0</v>
      </c>
      <c r="AE7" s="2">
        <v>2126</v>
      </c>
      <c r="AF7" s="88">
        <v>46024</v>
      </c>
      <c r="AG7">
        <v>1326</v>
      </c>
      <c r="AH7" s="75">
        <v>46024</v>
      </c>
      <c r="AI7" s="78" t="s">
        <v>98</v>
      </c>
      <c r="AJ7" t="s">
        <v>282</v>
      </c>
      <c r="AK7" s="72">
        <v>202400000000095</v>
      </c>
      <c r="AL7" s="75">
        <v>46024</v>
      </c>
      <c r="AM7" s="1" t="s">
        <v>257</v>
      </c>
      <c r="AN7" s="1" t="s">
        <v>257</v>
      </c>
      <c r="AO7" t="s">
        <v>100</v>
      </c>
      <c r="AP7" t="s">
        <v>319</v>
      </c>
      <c r="AQ7" s="1"/>
      <c r="AR7" t="s">
        <v>245</v>
      </c>
      <c r="AS7" t="s">
        <v>264</v>
      </c>
      <c r="AT7" s="1">
        <v>80111600</v>
      </c>
      <c r="AU7" s="93" t="s">
        <v>4167</v>
      </c>
      <c r="AV7" s="1" t="s">
        <v>210</v>
      </c>
      <c r="AW7" s="87" t="s">
        <v>103</v>
      </c>
      <c r="AX7" s="75">
        <v>46024</v>
      </c>
      <c r="AY7" t="s">
        <v>115</v>
      </c>
      <c r="AZ7" s="75">
        <v>46024</v>
      </c>
      <c r="BA7" s="75">
        <v>46024</v>
      </c>
      <c r="BB7" s="75">
        <v>46386</v>
      </c>
      <c r="BC7" s="89">
        <f>+Tabla3[[#This Row],[FECHA TERMINACION
(INICIAL)]]-Tabla3[[#This Row],[FECHA INICIO]]</f>
        <v>362</v>
      </c>
      <c r="BD7" s="89">
        <f>+Tabla3[[#This Row],[PLAZO DE EJECUCIÓN EN DÍAS (INICIAL)]]/30</f>
        <v>12.066666666666666</v>
      </c>
      <c r="BE7" t="s">
        <v>323</v>
      </c>
      <c r="BF7" s="5" t="e">
        <f>+#REF!</f>
        <v>#REF!</v>
      </c>
      <c r="BG7" s="5" t="e">
        <f>+#REF!</f>
        <v>#REF!</v>
      </c>
      <c r="BH7" s="1" t="e">
        <f>+#REF!</f>
        <v>#REF!</v>
      </c>
      <c r="BI7" s="1">
        <f>+COUNTIF(Tabla3[[#This Row],[VALOR REDUCIDO]:[TOTAL TIEMPO PRORROGADO EN DÍAS
]],"&lt;&gt;0")</f>
        <v>3</v>
      </c>
      <c r="BJ7" s="1" t="e">
        <f>+#REF!</f>
        <v>#REF!</v>
      </c>
      <c r="BK7" s="75" t="e">
        <f>+#REF!</f>
        <v>#REF!</v>
      </c>
      <c r="BL7" s="1" t="s">
        <v>83</v>
      </c>
      <c r="BM7" t="e">
        <f t="shared" si="0"/>
        <v>#REF!</v>
      </c>
      <c r="BN7" s="7">
        <f t="shared" si="1"/>
        <v>46024</v>
      </c>
      <c r="BO7" s="7" t="e">
        <f t="shared" si="2"/>
        <v>#REF!</v>
      </c>
      <c r="BP7" s="5" t="e">
        <f t="shared" si="3"/>
        <v>#REF!</v>
      </c>
      <c r="BQ7" s="1">
        <v>40528000</v>
      </c>
      <c r="BR7" s="1" t="e">
        <f>+Tabla3[[#This Row],[VALOR TOTAL DE CONTRATO (ANTES DE LIQUIDACIÓN - LIBERACIÓN DE SALDOS)]]-Tabla3[[#This Row],[RECURSO TOTALES DESEMBOLSADOS]]</f>
        <v>#REF!</v>
      </c>
      <c r="BS7" s="1" t="s">
        <v>83</v>
      </c>
      <c r="BT7" s="1" t="str">
        <f t="shared" si="4"/>
        <v>enero</v>
      </c>
      <c r="BU7" s="1" t="s">
        <v>82</v>
      </c>
      <c r="BV7" s="1" t="s">
        <v>82</v>
      </c>
      <c r="BW7" s="1" t="s">
        <v>82</v>
      </c>
      <c r="BX7" t="s">
        <v>258</v>
      </c>
      <c r="BY7" t="s">
        <v>259</v>
      </c>
    </row>
    <row r="8" spans="1:77" x14ac:dyDescent="0.25">
      <c r="A8" s="1">
        <v>2026</v>
      </c>
      <c r="B8" s="3">
        <v>5</v>
      </c>
      <c r="C8" s="1" t="s">
        <v>65</v>
      </c>
      <c r="D8" t="s">
        <v>67</v>
      </c>
      <c r="E8" t="s">
        <v>70</v>
      </c>
      <c r="F8" t="s">
        <v>71</v>
      </c>
      <c r="G8" t="s">
        <v>105</v>
      </c>
      <c r="H8" s="1" t="s">
        <v>64</v>
      </c>
      <c r="I8" s="1" t="s">
        <v>75</v>
      </c>
      <c r="J8" t="s">
        <v>287</v>
      </c>
      <c r="K8" s="1" t="s">
        <v>78</v>
      </c>
      <c r="L8" s="87" t="s">
        <v>81</v>
      </c>
      <c r="M8" s="79" t="s">
        <v>6315</v>
      </c>
      <c r="N8" s="1" t="s">
        <v>3719</v>
      </c>
      <c r="O8" s="1" t="s">
        <v>3719</v>
      </c>
      <c r="P8" s="56" t="s">
        <v>3719</v>
      </c>
      <c r="Q8" s="1" t="s">
        <v>83</v>
      </c>
      <c r="R8" s="87" t="s">
        <v>88</v>
      </c>
      <c r="S8" s="87" t="s">
        <v>264</v>
      </c>
      <c r="T8" t="s">
        <v>334</v>
      </c>
      <c r="U8" t="s">
        <v>336</v>
      </c>
      <c r="V8" t="s">
        <v>335</v>
      </c>
      <c r="W8" s="5">
        <v>122060000</v>
      </c>
      <c r="X8" s="5">
        <v>122060000</v>
      </c>
      <c r="Y8" s="5">
        <v>10200000</v>
      </c>
      <c r="Z8" s="5">
        <v>0</v>
      </c>
      <c r="AA8" s="1" t="s">
        <v>95</v>
      </c>
      <c r="AB8" t="s">
        <v>83</v>
      </c>
      <c r="AC8" t="s">
        <v>76</v>
      </c>
      <c r="AD8" s="69">
        <f>+Tabla3[[#This Row],[VALOR DEL CONTRATO
(EN NUMEROS)]]-Tabla3[[#This Row],[VALOR RECURSOS (MADS/FONAM)]]</f>
        <v>0</v>
      </c>
      <c r="AE8" s="2">
        <v>2126</v>
      </c>
      <c r="AF8" s="88">
        <v>46024</v>
      </c>
      <c r="AG8">
        <v>1626</v>
      </c>
      <c r="AH8" s="75">
        <v>46024</v>
      </c>
      <c r="AI8" s="78" t="s">
        <v>98</v>
      </c>
      <c r="AJ8" t="s">
        <v>282</v>
      </c>
      <c r="AK8" s="72">
        <v>202400000000095</v>
      </c>
      <c r="AL8" s="75">
        <v>46024</v>
      </c>
      <c r="AM8" s="1" t="s">
        <v>257</v>
      </c>
      <c r="AN8" s="1" t="s">
        <v>257</v>
      </c>
      <c r="AO8" t="s">
        <v>100</v>
      </c>
      <c r="AP8" t="s">
        <v>319</v>
      </c>
      <c r="AQ8" s="1"/>
      <c r="AR8" t="s">
        <v>245</v>
      </c>
      <c r="AS8" t="s">
        <v>264</v>
      </c>
      <c r="AT8" s="1">
        <v>80111600</v>
      </c>
      <c r="AU8" s="93" t="s">
        <v>4168</v>
      </c>
      <c r="AV8" s="1" t="s">
        <v>210</v>
      </c>
      <c r="AW8" s="87" t="s">
        <v>103</v>
      </c>
      <c r="AX8" s="75">
        <v>46024</v>
      </c>
      <c r="AY8" t="s">
        <v>115</v>
      </c>
      <c r="AZ8" s="75">
        <v>46024</v>
      </c>
      <c r="BA8" s="75">
        <v>46024</v>
      </c>
      <c r="BB8" s="75">
        <v>46387</v>
      </c>
      <c r="BC8" s="89">
        <f>+Tabla3[[#This Row],[FECHA TERMINACION
(INICIAL)]]-Tabla3[[#This Row],[FECHA INICIO]]</f>
        <v>363</v>
      </c>
      <c r="BD8" s="89">
        <f>+Tabla3[[#This Row],[PLAZO DE EJECUCIÓN EN DÍAS (INICIAL)]]/30</f>
        <v>12.1</v>
      </c>
      <c r="BE8" t="s">
        <v>323</v>
      </c>
      <c r="BF8" s="5" t="e">
        <f>+#REF!</f>
        <v>#REF!</v>
      </c>
      <c r="BG8" s="5" t="e">
        <f>+#REF!</f>
        <v>#REF!</v>
      </c>
      <c r="BH8" s="1" t="e">
        <f>+#REF!</f>
        <v>#REF!</v>
      </c>
      <c r="BI8" s="1">
        <f>+COUNTIF(Tabla3[[#This Row],[VALOR REDUCIDO]:[TOTAL TIEMPO PRORROGADO EN DÍAS
]],"&lt;&gt;0")</f>
        <v>3</v>
      </c>
      <c r="BJ8" s="1" t="e">
        <f>+#REF!</f>
        <v>#REF!</v>
      </c>
      <c r="BK8" s="75" t="e">
        <f>+#REF!</f>
        <v>#REF!</v>
      </c>
      <c r="BL8" s="1" t="s">
        <v>83</v>
      </c>
      <c r="BM8" t="e">
        <f t="shared" si="0"/>
        <v>#REF!</v>
      </c>
      <c r="BN8" s="7">
        <f t="shared" si="1"/>
        <v>46024</v>
      </c>
      <c r="BO8" s="7" t="e">
        <f t="shared" si="2"/>
        <v>#REF!</v>
      </c>
      <c r="BP8" s="5" t="e">
        <f t="shared" si="3"/>
        <v>#REF!</v>
      </c>
      <c r="BQ8" s="1">
        <v>50660000</v>
      </c>
      <c r="BR8" s="1" t="e">
        <f>+Tabla3[[#This Row],[VALOR TOTAL DE CONTRATO (ANTES DE LIQUIDACIÓN - LIBERACIÓN DE SALDOS)]]-Tabla3[[#This Row],[RECURSO TOTALES DESEMBOLSADOS]]</f>
        <v>#REF!</v>
      </c>
      <c r="BS8" s="1" t="s">
        <v>83</v>
      </c>
      <c r="BT8" s="1" t="str">
        <f t="shared" si="4"/>
        <v>enero</v>
      </c>
      <c r="BU8" s="1" t="s">
        <v>82</v>
      </c>
      <c r="BV8" s="1" t="s">
        <v>82</v>
      </c>
      <c r="BW8" s="1" t="s">
        <v>82</v>
      </c>
      <c r="BX8" t="s">
        <v>258</v>
      </c>
      <c r="BY8" t="s">
        <v>259</v>
      </c>
    </row>
    <row r="9" spans="1:77" x14ac:dyDescent="0.25">
      <c r="A9" s="1">
        <v>2026</v>
      </c>
      <c r="B9" s="3">
        <v>6</v>
      </c>
      <c r="C9" s="1" t="s">
        <v>65</v>
      </c>
      <c r="D9" t="s">
        <v>67</v>
      </c>
      <c r="E9" t="s">
        <v>70</v>
      </c>
      <c r="F9" t="s">
        <v>71</v>
      </c>
      <c r="G9" t="s">
        <v>105</v>
      </c>
      <c r="H9" s="1" t="s">
        <v>64</v>
      </c>
      <c r="I9" s="1" t="s">
        <v>75</v>
      </c>
      <c r="J9" t="s">
        <v>302</v>
      </c>
      <c r="K9" s="1" t="s">
        <v>78</v>
      </c>
      <c r="L9" s="87" t="s">
        <v>289</v>
      </c>
      <c r="M9" s="79" t="s">
        <v>6316</v>
      </c>
      <c r="N9" s="1" t="s">
        <v>3719</v>
      </c>
      <c r="O9" s="1" t="s">
        <v>3719</v>
      </c>
      <c r="P9" s="56" t="s">
        <v>3719</v>
      </c>
      <c r="Q9" s="1" t="s">
        <v>83</v>
      </c>
      <c r="R9" s="87" t="s">
        <v>88</v>
      </c>
      <c r="S9" s="87" t="s">
        <v>264</v>
      </c>
      <c r="T9" t="s">
        <v>331</v>
      </c>
      <c r="U9" t="s">
        <v>337</v>
      </c>
      <c r="V9" t="s">
        <v>332</v>
      </c>
      <c r="W9" s="5">
        <v>97648000</v>
      </c>
      <c r="X9" s="5">
        <v>97648000</v>
      </c>
      <c r="Y9" s="5">
        <v>8160000</v>
      </c>
      <c r="Z9" s="5">
        <v>0</v>
      </c>
      <c r="AA9" s="1" t="s">
        <v>95</v>
      </c>
      <c r="AB9" t="s">
        <v>83</v>
      </c>
      <c r="AC9" t="s">
        <v>76</v>
      </c>
      <c r="AD9" s="69">
        <f>+Tabla3[[#This Row],[VALOR DEL CONTRATO
(EN NUMEROS)]]-Tabla3[[#This Row],[VALOR RECURSOS (MADS/FONAM)]]</f>
        <v>0</v>
      </c>
      <c r="AE9" s="2">
        <v>2126</v>
      </c>
      <c r="AF9" s="88">
        <v>46024</v>
      </c>
      <c r="AG9">
        <v>1926</v>
      </c>
      <c r="AH9" s="75">
        <v>46024</v>
      </c>
      <c r="AI9" s="78" t="s">
        <v>98</v>
      </c>
      <c r="AJ9" t="s">
        <v>282</v>
      </c>
      <c r="AK9" s="72">
        <v>202400000000095</v>
      </c>
      <c r="AL9" s="75">
        <v>46024</v>
      </c>
      <c r="AM9" s="1" t="s">
        <v>257</v>
      </c>
      <c r="AN9" s="1" t="s">
        <v>257</v>
      </c>
      <c r="AO9" t="s">
        <v>100</v>
      </c>
      <c r="AP9" t="s">
        <v>319</v>
      </c>
      <c r="AQ9" s="1"/>
      <c r="AR9" t="s">
        <v>245</v>
      </c>
      <c r="AS9" t="s">
        <v>264</v>
      </c>
      <c r="AT9" s="1">
        <v>80111600</v>
      </c>
      <c r="AU9" s="93" t="s">
        <v>4169</v>
      </c>
      <c r="AV9" s="1" t="s">
        <v>210</v>
      </c>
      <c r="AW9" s="87" t="s">
        <v>103</v>
      </c>
      <c r="AX9" s="75">
        <v>46024</v>
      </c>
      <c r="AY9" t="s">
        <v>115</v>
      </c>
      <c r="AZ9" s="75">
        <v>46024</v>
      </c>
      <c r="BA9" s="75">
        <v>46024</v>
      </c>
      <c r="BB9" s="75">
        <v>46387</v>
      </c>
      <c r="BC9" s="89">
        <f>+Tabla3[[#This Row],[FECHA TERMINACION
(INICIAL)]]-Tabla3[[#This Row],[FECHA INICIO]]</f>
        <v>363</v>
      </c>
      <c r="BD9" s="89">
        <f>+Tabla3[[#This Row],[PLAZO DE EJECUCIÓN EN DÍAS (INICIAL)]]/30</f>
        <v>12.1</v>
      </c>
      <c r="BE9" t="s">
        <v>323</v>
      </c>
      <c r="BF9" s="5" t="e">
        <f>+#REF!</f>
        <v>#REF!</v>
      </c>
      <c r="BG9" s="5" t="e">
        <f>+#REF!</f>
        <v>#REF!</v>
      </c>
      <c r="BH9" s="1" t="e">
        <f>+#REF!</f>
        <v>#REF!</v>
      </c>
      <c r="BI9" s="1">
        <f>+COUNTIF(Tabla3[[#This Row],[VALOR REDUCIDO]:[TOTAL TIEMPO PRORROGADO EN DÍAS
]],"&lt;&gt;0")</f>
        <v>3</v>
      </c>
      <c r="BJ9" s="1" t="e">
        <f>+#REF!</f>
        <v>#REF!</v>
      </c>
      <c r="BK9" s="75" t="e">
        <f>+#REF!</f>
        <v>#REF!</v>
      </c>
      <c r="BL9" s="1" t="s">
        <v>83</v>
      </c>
      <c r="BM9" t="e">
        <f t="shared" si="0"/>
        <v>#REF!</v>
      </c>
      <c r="BN9" s="7">
        <f t="shared" si="1"/>
        <v>46024</v>
      </c>
      <c r="BO9" s="7" t="e">
        <f t="shared" si="2"/>
        <v>#REF!</v>
      </c>
      <c r="BP9" s="5" t="e">
        <f t="shared" si="3"/>
        <v>#REF!</v>
      </c>
      <c r="BQ9" s="1">
        <v>40528000</v>
      </c>
      <c r="BR9" s="1" t="e">
        <f>+Tabla3[[#This Row],[VALOR TOTAL DE CONTRATO (ANTES DE LIQUIDACIÓN - LIBERACIÓN DE SALDOS)]]-Tabla3[[#This Row],[RECURSO TOTALES DESEMBOLSADOS]]</f>
        <v>#REF!</v>
      </c>
      <c r="BS9" s="1" t="s">
        <v>83</v>
      </c>
      <c r="BT9" s="1" t="str">
        <f t="shared" si="4"/>
        <v>enero</v>
      </c>
      <c r="BU9" s="1" t="s">
        <v>82</v>
      </c>
      <c r="BV9" s="1" t="s">
        <v>82</v>
      </c>
      <c r="BW9" s="1" t="s">
        <v>82</v>
      </c>
      <c r="BX9" t="s">
        <v>258</v>
      </c>
      <c r="BY9" t="s">
        <v>259</v>
      </c>
    </row>
    <row r="10" spans="1:77" x14ac:dyDescent="0.25">
      <c r="A10" s="1">
        <v>2026</v>
      </c>
      <c r="B10" s="3">
        <v>7</v>
      </c>
      <c r="C10" s="1" t="s">
        <v>65</v>
      </c>
      <c r="D10" t="s">
        <v>67</v>
      </c>
      <c r="E10" t="s">
        <v>70</v>
      </c>
      <c r="F10" t="s">
        <v>71</v>
      </c>
      <c r="G10" t="s">
        <v>105</v>
      </c>
      <c r="H10" s="1" t="s">
        <v>64</v>
      </c>
      <c r="I10" s="1" t="s">
        <v>75</v>
      </c>
      <c r="J10" t="s">
        <v>317</v>
      </c>
      <c r="K10" s="1" t="s">
        <v>78</v>
      </c>
      <c r="L10" s="87" t="s">
        <v>81</v>
      </c>
      <c r="M10" s="79" t="s">
        <v>6317</v>
      </c>
      <c r="N10" s="1" t="s">
        <v>3719</v>
      </c>
      <c r="O10" s="1" t="s">
        <v>3719</v>
      </c>
      <c r="P10" s="56" t="s">
        <v>3719</v>
      </c>
      <c r="Q10" s="1" t="s">
        <v>83</v>
      </c>
      <c r="R10" s="87" t="s">
        <v>88</v>
      </c>
      <c r="S10" s="87" t="s">
        <v>264</v>
      </c>
      <c r="T10" t="s">
        <v>331</v>
      </c>
      <c r="U10" t="s">
        <v>337</v>
      </c>
      <c r="V10" t="s">
        <v>332</v>
      </c>
      <c r="W10" s="5">
        <v>97648000</v>
      </c>
      <c r="X10" s="5">
        <v>97648000</v>
      </c>
      <c r="Y10" s="5">
        <v>8160000</v>
      </c>
      <c r="Z10" s="5">
        <v>0</v>
      </c>
      <c r="AA10" s="1" t="s">
        <v>95</v>
      </c>
      <c r="AB10" t="s">
        <v>83</v>
      </c>
      <c r="AC10" t="s">
        <v>76</v>
      </c>
      <c r="AD10" s="69">
        <f>+Tabla3[[#This Row],[VALOR DEL CONTRATO
(EN NUMEROS)]]-Tabla3[[#This Row],[VALOR RECURSOS (MADS/FONAM)]]</f>
        <v>0</v>
      </c>
      <c r="AE10" s="2">
        <v>2126</v>
      </c>
      <c r="AF10" s="88">
        <v>46024</v>
      </c>
      <c r="AG10">
        <v>2026</v>
      </c>
      <c r="AH10" s="75">
        <v>46024</v>
      </c>
      <c r="AI10" s="78" t="s">
        <v>98</v>
      </c>
      <c r="AJ10" t="s">
        <v>282</v>
      </c>
      <c r="AK10" s="72">
        <v>202400000000095</v>
      </c>
      <c r="AL10" s="75">
        <v>46024</v>
      </c>
      <c r="AM10" s="1" t="s">
        <v>257</v>
      </c>
      <c r="AN10" s="1" t="s">
        <v>257</v>
      </c>
      <c r="AO10" t="s">
        <v>100</v>
      </c>
      <c r="AP10" t="s">
        <v>319</v>
      </c>
      <c r="AQ10" s="1"/>
      <c r="AR10" t="s">
        <v>245</v>
      </c>
      <c r="AS10" t="s">
        <v>264</v>
      </c>
      <c r="AT10" s="1">
        <v>80111600</v>
      </c>
      <c r="AU10" s="93" t="s">
        <v>4170</v>
      </c>
      <c r="AV10" s="1" t="s">
        <v>210</v>
      </c>
      <c r="AW10" s="87" t="s">
        <v>103</v>
      </c>
      <c r="AX10" s="75">
        <v>46024</v>
      </c>
      <c r="AY10" t="s">
        <v>115</v>
      </c>
      <c r="AZ10" s="75">
        <v>46024</v>
      </c>
      <c r="BA10" s="75">
        <v>46028</v>
      </c>
      <c r="BB10" s="75">
        <v>46387</v>
      </c>
      <c r="BC10" s="89">
        <f>+Tabla3[[#This Row],[FECHA TERMINACION
(INICIAL)]]-Tabla3[[#This Row],[FECHA INICIO]]</f>
        <v>359</v>
      </c>
      <c r="BD10" s="89">
        <f>+Tabla3[[#This Row],[PLAZO DE EJECUCIÓN EN DÍAS (INICIAL)]]/30</f>
        <v>11.966666666666667</v>
      </c>
      <c r="BE10" t="s">
        <v>323</v>
      </c>
      <c r="BF10" s="5" t="e">
        <f>+#REF!</f>
        <v>#REF!</v>
      </c>
      <c r="BG10" s="5" t="e">
        <f>+#REF!</f>
        <v>#REF!</v>
      </c>
      <c r="BH10" s="1" t="e">
        <f>+#REF!</f>
        <v>#REF!</v>
      </c>
      <c r="BI10" s="1">
        <f>+COUNTIF(Tabla3[[#This Row],[VALOR REDUCIDO]:[TOTAL TIEMPO PRORROGADO EN DÍAS
]],"&lt;&gt;0")</f>
        <v>3</v>
      </c>
      <c r="BJ10" s="1" t="e">
        <f>+#REF!</f>
        <v>#REF!</v>
      </c>
      <c r="BK10" s="75" t="e">
        <f>+#REF!</f>
        <v>#REF!</v>
      </c>
      <c r="BL10" s="1" t="s">
        <v>83</v>
      </c>
      <c r="BM10" t="e">
        <f t="shared" si="0"/>
        <v>#REF!</v>
      </c>
      <c r="BN10" s="7">
        <f t="shared" si="1"/>
        <v>46028</v>
      </c>
      <c r="BO10" s="7" t="e">
        <f t="shared" si="2"/>
        <v>#REF!</v>
      </c>
      <c r="BP10" s="5" t="e">
        <f t="shared" si="3"/>
        <v>#REF!</v>
      </c>
      <c r="BQ10" s="1">
        <v>39440000</v>
      </c>
      <c r="BR10" s="1" t="e">
        <f>+Tabla3[[#This Row],[VALOR TOTAL DE CONTRATO (ANTES DE LIQUIDACIÓN - LIBERACIÓN DE SALDOS)]]-Tabla3[[#This Row],[RECURSO TOTALES DESEMBOLSADOS]]</f>
        <v>#REF!</v>
      </c>
      <c r="BS10" s="1" t="s">
        <v>83</v>
      </c>
      <c r="BT10" s="1" t="str">
        <f t="shared" si="4"/>
        <v>enero</v>
      </c>
      <c r="BU10" s="1" t="s">
        <v>82</v>
      </c>
      <c r="BV10" s="1" t="s">
        <v>82</v>
      </c>
      <c r="BW10" s="1" t="s">
        <v>82</v>
      </c>
      <c r="BX10" t="s">
        <v>258</v>
      </c>
      <c r="BY10" t="s">
        <v>259</v>
      </c>
    </row>
    <row r="11" spans="1:77" x14ac:dyDescent="0.25">
      <c r="A11" s="1">
        <v>2026</v>
      </c>
      <c r="B11" s="3">
        <v>8</v>
      </c>
      <c r="C11" s="1" t="s">
        <v>65</v>
      </c>
      <c r="D11" t="s">
        <v>67</v>
      </c>
      <c r="E11" t="s">
        <v>70</v>
      </c>
      <c r="F11" t="s">
        <v>71</v>
      </c>
      <c r="G11" t="s">
        <v>105</v>
      </c>
      <c r="H11" s="1" t="s">
        <v>64</v>
      </c>
      <c r="I11" s="1" t="s">
        <v>75</v>
      </c>
      <c r="J11" t="s">
        <v>272</v>
      </c>
      <c r="K11" s="1" t="s">
        <v>78</v>
      </c>
      <c r="L11" s="87" t="s">
        <v>81</v>
      </c>
      <c r="M11" s="79" t="s">
        <v>6318</v>
      </c>
      <c r="N11" s="1" t="s">
        <v>3719</v>
      </c>
      <c r="O11" s="1" t="s">
        <v>3719</v>
      </c>
      <c r="P11" s="56" t="s">
        <v>3719</v>
      </c>
      <c r="Q11" s="1" t="s">
        <v>83</v>
      </c>
      <c r="R11" s="87" t="s">
        <v>88</v>
      </c>
      <c r="S11" s="87" t="s">
        <v>264</v>
      </c>
      <c r="T11" t="s">
        <v>331</v>
      </c>
      <c r="U11" t="s">
        <v>337</v>
      </c>
      <c r="V11" t="s">
        <v>332</v>
      </c>
      <c r="W11" s="5">
        <v>97648000</v>
      </c>
      <c r="X11" s="5">
        <v>97648000</v>
      </c>
      <c r="Y11" s="5">
        <v>8160000</v>
      </c>
      <c r="Z11" s="5">
        <v>0</v>
      </c>
      <c r="AA11" s="1" t="s">
        <v>95</v>
      </c>
      <c r="AB11" t="s">
        <v>83</v>
      </c>
      <c r="AC11" t="s">
        <v>76</v>
      </c>
      <c r="AD11" s="69">
        <f>+Tabla3[[#This Row],[VALOR DEL CONTRATO
(EN NUMEROS)]]-Tabla3[[#This Row],[VALOR RECURSOS (MADS/FONAM)]]</f>
        <v>0</v>
      </c>
      <c r="AE11" s="2">
        <v>2126</v>
      </c>
      <c r="AF11" s="88">
        <v>46024</v>
      </c>
      <c r="AG11">
        <v>3526</v>
      </c>
      <c r="AH11" s="75">
        <v>46024</v>
      </c>
      <c r="AI11" s="78" t="s">
        <v>98</v>
      </c>
      <c r="AJ11" t="s">
        <v>282</v>
      </c>
      <c r="AK11" s="72">
        <v>202400000000095</v>
      </c>
      <c r="AL11" s="75">
        <v>46024</v>
      </c>
      <c r="AM11" s="1" t="s">
        <v>257</v>
      </c>
      <c r="AN11" s="1" t="s">
        <v>257</v>
      </c>
      <c r="AO11" t="s">
        <v>100</v>
      </c>
      <c r="AP11" t="s">
        <v>319</v>
      </c>
      <c r="AQ11" s="1"/>
      <c r="AR11" t="s">
        <v>245</v>
      </c>
      <c r="AS11" t="s">
        <v>264</v>
      </c>
      <c r="AT11" s="1">
        <v>80111600</v>
      </c>
      <c r="AU11" s="93" t="s">
        <v>4171</v>
      </c>
      <c r="AV11" s="1" t="s">
        <v>210</v>
      </c>
      <c r="AW11" s="87" t="s">
        <v>103</v>
      </c>
      <c r="AX11" s="75">
        <v>46024</v>
      </c>
      <c r="AY11" t="s">
        <v>115</v>
      </c>
      <c r="AZ11" s="75">
        <v>46024</v>
      </c>
      <c r="BA11" s="75">
        <v>46024</v>
      </c>
      <c r="BB11" s="75">
        <v>46387</v>
      </c>
      <c r="BC11" s="89">
        <f>+Tabla3[[#This Row],[FECHA TERMINACION
(INICIAL)]]-Tabla3[[#This Row],[FECHA INICIO]]</f>
        <v>363</v>
      </c>
      <c r="BD11" s="89">
        <f>+Tabla3[[#This Row],[PLAZO DE EJECUCIÓN EN DÍAS (INICIAL)]]/30</f>
        <v>12.1</v>
      </c>
      <c r="BE11" t="s">
        <v>323</v>
      </c>
      <c r="BF11" s="5" t="e">
        <f>+#REF!</f>
        <v>#REF!</v>
      </c>
      <c r="BG11" s="5" t="e">
        <f>+#REF!</f>
        <v>#REF!</v>
      </c>
      <c r="BH11" s="1" t="e">
        <f>+#REF!</f>
        <v>#REF!</v>
      </c>
      <c r="BI11" s="1">
        <f>+COUNTIF(Tabla3[[#This Row],[VALOR REDUCIDO]:[TOTAL TIEMPO PRORROGADO EN DÍAS
]],"&lt;&gt;0")</f>
        <v>3</v>
      </c>
      <c r="BJ11" s="1" t="e">
        <f>+#REF!</f>
        <v>#REF!</v>
      </c>
      <c r="BK11" s="75" t="e">
        <f>+#REF!</f>
        <v>#REF!</v>
      </c>
      <c r="BL11" s="1" t="s">
        <v>83</v>
      </c>
      <c r="BM11" t="e">
        <f t="shared" si="0"/>
        <v>#REF!</v>
      </c>
      <c r="BN11" s="7">
        <f t="shared" si="1"/>
        <v>46024</v>
      </c>
      <c r="BO11" s="7" t="e">
        <f t="shared" si="2"/>
        <v>#REF!</v>
      </c>
      <c r="BP11" s="5" t="e">
        <f t="shared" si="3"/>
        <v>#REF!</v>
      </c>
      <c r="BQ11" s="1">
        <v>40528000</v>
      </c>
      <c r="BR11" s="1" t="e">
        <f>+Tabla3[[#This Row],[VALOR TOTAL DE CONTRATO (ANTES DE LIQUIDACIÓN - LIBERACIÓN DE SALDOS)]]-Tabla3[[#This Row],[RECURSO TOTALES DESEMBOLSADOS]]</f>
        <v>#REF!</v>
      </c>
      <c r="BS11" s="1" t="s">
        <v>83</v>
      </c>
      <c r="BT11" s="1" t="str">
        <f t="shared" si="4"/>
        <v>enero</v>
      </c>
      <c r="BU11" s="1" t="s">
        <v>82</v>
      </c>
      <c r="BV11" s="1" t="s">
        <v>82</v>
      </c>
      <c r="BW11" s="1" t="s">
        <v>82</v>
      </c>
      <c r="BX11" t="s">
        <v>258</v>
      </c>
      <c r="BY11" t="s">
        <v>259</v>
      </c>
    </row>
    <row r="12" spans="1:77" x14ac:dyDescent="0.25">
      <c r="A12" s="1">
        <v>2026</v>
      </c>
      <c r="B12" s="3">
        <v>9</v>
      </c>
      <c r="C12" s="1" t="s">
        <v>65</v>
      </c>
      <c r="D12" t="s">
        <v>67</v>
      </c>
      <c r="E12" t="s">
        <v>70</v>
      </c>
      <c r="F12" t="s">
        <v>71</v>
      </c>
      <c r="G12" t="s">
        <v>105</v>
      </c>
      <c r="H12" s="1" t="s">
        <v>64</v>
      </c>
      <c r="I12" s="1" t="s">
        <v>75</v>
      </c>
      <c r="J12" t="s">
        <v>316</v>
      </c>
      <c r="K12" s="1" t="s">
        <v>78</v>
      </c>
      <c r="L12" s="87" t="s">
        <v>81</v>
      </c>
      <c r="M12" s="79" t="s">
        <v>6319</v>
      </c>
      <c r="N12" s="1" t="s">
        <v>3719</v>
      </c>
      <c r="O12" s="1" t="s">
        <v>3719</v>
      </c>
      <c r="P12" s="56" t="s">
        <v>3719</v>
      </c>
      <c r="Q12" s="1" t="s">
        <v>83</v>
      </c>
      <c r="R12" s="87" t="s">
        <v>88</v>
      </c>
      <c r="S12" s="87" t="s">
        <v>264</v>
      </c>
      <c r="T12" t="s">
        <v>331</v>
      </c>
      <c r="U12" t="s">
        <v>339</v>
      </c>
      <c r="V12" t="s">
        <v>338</v>
      </c>
      <c r="W12" s="5">
        <v>101716667</v>
      </c>
      <c r="X12" s="5">
        <v>101716667</v>
      </c>
      <c r="Y12" s="5">
        <v>8500000</v>
      </c>
      <c r="Z12" s="5">
        <v>0</v>
      </c>
      <c r="AA12" s="1" t="s">
        <v>95</v>
      </c>
      <c r="AB12" t="s">
        <v>83</v>
      </c>
      <c r="AC12" t="s">
        <v>76</v>
      </c>
      <c r="AD12" s="69">
        <f>+Tabla3[[#This Row],[VALOR DEL CONTRATO
(EN NUMEROS)]]-Tabla3[[#This Row],[VALOR RECURSOS (MADS/FONAM)]]</f>
        <v>0</v>
      </c>
      <c r="AE12" s="2">
        <v>2126</v>
      </c>
      <c r="AF12" s="88">
        <v>46024</v>
      </c>
      <c r="AG12">
        <v>2226</v>
      </c>
      <c r="AH12" s="75">
        <v>46024</v>
      </c>
      <c r="AI12" s="78" t="s">
        <v>98</v>
      </c>
      <c r="AJ12" t="s">
        <v>282</v>
      </c>
      <c r="AK12" s="72">
        <v>202400000000095</v>
      </c>
      <c r="AL12" s="75">
        <v>46024</v>
      </c>
      <c r="AM12" s="1" t="s">
        <v>257</v>
      </c>
      <c r="AN12" s="1" t="s">
        <v>257</v>
      </c>
      <c r="AO12" t="s">
        <v>100</v>
      </c>
      <c r="AP12" t="s">
        <v>319</v>
      </c>
      <c r="AQ12" s="1"/>
      <c r="AR12" t="s">
        <v>245</v>
      </c>
      <c r="AS12" t="s">
        <v>264</v>
      </c>
      <c r="AT12" s="1">
        <v>80111600</v>
      </c>
      <c r="AU12" s="93" t="s">
        <v>4172</v>
      </c>
      <c r="AV12" s="1" t="s">
        <v>210</v>
      </c>
      <c r="AW12" s="87" t="s">
        <v>103</v>
      </c>
      <c r="AX12" s="75">
        <v>46024</v>
      </c>
      <c r="AY12" t="s">
        <v>115</v>
      </c>
      <c r="AZ12" s="75">
        <v>46024</v>
      </c>
      <c r="BA12" s="75">
        <v>46024</v>
      </c>
      <c r="BB12" s="75">
        <v>46387</v>
      </c>
      <c r="BC12" s="89">
        <f>+Tabla3[[#This Row],[FECHA TERMINACION
(INICIAL)]]-Tabla3[[#This Row],[FECHA INICIO]]</f>
        <v>363</v>
      </c>
      <c r="BD12" s="89">
        <f>+Tabla3[[#This Row],[PLAZO DE EJECUCIÓN EN DÍAS (INICIAL)]]/30</f>
        <v>12.1</v>
      </c>
      <c r="BE12" t="s">
        <v>323</v>
      </c>
      <c r="BF12" s="5" t="e">
        <f>+#REF!</f>
        <v>#REF!</v>
      </c>
      <c r="BG12" s="5" t="e">
        <f>+#REF!</f>
        <v>#REF!</v>
      </c>
      <c r="BH12" s="1" t="e">
        <f>+#REF!</f>
        <v>#REF!</v>
      </c>
      <c r="BI12" s="1">
        <f>+COUNTIF(Tabla3[[#This Row],[VALOR REDUCIDO]:[TOTAL TIEMPO PRORROGADO EN DÍAS
]],"&lt;&gt;0")</f>
        <v>3</v>
      </c>
      <c r="BJ12" s="1" t="e">
        <f>+#REF!</f>
        <v>#REF!</v>
      </c>
      <c r="BK12" s="75" t="e">
        <f>+#REF!</f>
        <v>#REF!</v>
      </c>
      <c r="BL12" s="1" t="s">
        <v>83</v>
      </c>
      <c r="BM12" t="e">
        <f t="shared" si="0"/>
        <v>#REF!</v>
      </c>
      <c r="BN12" s="7">
        <f t="shared" si="1"/>
        <v>46024</v>
      </c>
      <c r="BO12" s="7" t="e">
        <f t="shared" si="2"/>
        <v>#REF!</v>
      </c>
      <c r="BP12" s="5" t="e">
        <f t="shared" si="3"/>
        <v>#REF!</v>
      </c>
      <c r="BQ12" s="1">
        <v>42216667</v>
      </c>
      <c r="BR12" s="1" t="e">
        <f>+Tabla3[[#This Row],[VALOR TOTAL DE CONTRATO (ANTES DE LIQUIDACIÓN - LIBERACIÓN DE SALDOS)]]-Tabla3[[#This Row],[RECURSO TOTALES DESEMBOLSADOS]]</f>
        <v>#REF!</v>
      </c>
      <c r="BS12" s="1" t="s">
        <v>83</v>
      </c>
      <c r="BT12" s="1" t="str">
        <f t="shared" si="4"/>
        <v>enero</v>
      </c>
      <c r="BU12" s="1" t="s">
        <v>82</v>
      </c>
      <c r="BV12" s="1" t="s">
        <v>82</v>
      </c>
      <c r="BW12" s="1" t="s">
        <v>82</v>
      </c>
      <c r="BX12" t="s">
        <v>258</v>
      </c>
      <c r="BY12" t="s">
        <v>259</v>
      </c>
    </row>
    <row r="13" spans="1:77" x14ac:dyDescent="0.25">
      <c r="A13" s="1">
        <v>2026</v>
      </c>
      <c r="B13" s="3">
        <v>10</v>
      </c>
      <c r="C13" s="1" t="s">
        <v>65</v>
      </c>
      <c r="D13" t="s">
        <v>67</v>
      </c>
      <c r="E13" t="s">
        <v>70</v>
      </c>
      <c r="F13" t="s">
        <v>71</v>
      </c>
      <c r="G13" t="s">
        <v>105</v>
      </c>
      <c r="H13" s="1" t="s">
        <v>64</v>
      </c>
      <c r="I13" s="1" t="s">
        <v>75</v>
      </c>
      <c r="J13" t="s">
        <v>318</v>
      </c>
      <c r="K13" s="1" t="s">
        <v>78</v>
      </c>
      <c r="L13" s="87" t="s">
        <v>81</v>
      </c>
      <c r="M13" s="79" t="s">
        <v>6320</v>
      </c>
      <c r="N13" s="1" t="s">
        <v>3719</v>
      </c>
      <c r="O13" s="1" t="s">
        <v>3719</v>
      </c>
      <c r="P13" s="56" t="s">
        <v>3719</v>
      </c>
      <c r="Q13" s="1" t="s">
        <v>83</v>
      </c>
      <c r="R13" s="87" t="s">
        <v>88</v>
      </c>
      <c r="S13" s="87" t="s">
        <v>264</v>
      </c>
      <c r="T13" t="s">
        <v>331</v>
      </c>
      <c r="U13" t="s">
        <v>337</v>
      </c>
      <c r="V13" t="s">
        <v>332</v>
      </c>
      <c r="W13" s="5">
        <v>97648000</v>
      </c>
      <c r="X13" s="5">
        <v>97648000</v>
      </c>
      <c r="Y13" s="5">
        <v>8160000</v>
      </c>
      <c r="Z13" s="5">
        <v>0</v>
      </c>
      <c r="AA13" s="1" t="s">
        <v>95</v>
      </c>
      <c r="AB13" t="s">
        <v>83</v>
      </c>
      <c r="AC13" t="s">
        <v>76</v>
      </c>
      <c r="AD13" s="69">
        <f>+Tabla3[[#This Row],[VALOR DEL CONTRATO
(EN NUMEROS)]]-Tabla3[[#This Row],[VALOR RECURSOS (MADS/FONAM)]]</f>
        <v>0</v>
      </c>
      <c r="AE13" s="2">
        <v>2126</v>
      </c>
      <c r="AF13" s="88">
        <v>46024</v>
      </c>
      <c r="AG13">
        <v>2326</v>
      </c>
      <c r="AH13" s="75">
        <v>46024</v>
      </c>
      <c r="AI13" s="78" t="s">
        <v>98</v>
      </c>
      <c r="AJ13" t="s">
        <v>282</v>
      </c>
      <c r="AK13" s="72">
        <v>202400000000095</v>
      </c>
      <c r="AL13" s="75">
        <v>46024</v>
      </c>
      <c r="AM13" s="1" t="s">
        <v>257</v>
      </c>
      <c r="AN13" s="1" t="s">
        <v>257</v>
      </c>
      <c r="AO13" t="s">
        <v>100</v>
      </c>
      <c r="AP13" t="s">
        <v>319</v>
      </c>
      <c r="AQ13" s="1"/>
      <c r="AR13" t="s">
        <v>245</v>
      </c>
      <c r="AS13" t="s">
        <v>264</v>
      </c>
      <c r="AT13" s="1">
        <v>80111600</v>
      </c>
      <c r="AU13" s="93" t="s">
        <v>4173</v>
      </c>
      <c r="AV13" s="1" t="s">
        <v>210</v>
      </c>
      <c r="AW13" s="87" t="s">
        <v>103</v>
      </c>
      <c r="AX13" s="75">
        <v>46024</v>
      </c>
      <c r="AY13" t="s">
        <v>115</v>
      </c>
      <c r="AZ13" s="75">
        <v>46024</v>
      </c>
      <c r="BA13" s="75">
        <v>46024</v>
      </c>
      <c r="BB13" s="75">
        <v>46387</v>
      </c>
      <c r="BC13" s="89">
        <f>+Tabla3[[#This Row],[FECHA TERMINACION
(INICIAL)]]-Tabla3[[#This Row],[FECHA INICIO]]</f>
        <v>363</v>
      </c>
      <c r="BD13" s="89">
        <f>+Tabla3[[#This Row],[PLAZO DE EJECUCIÓN EN DÍAS (INICIAL)]]/30</f>
        <v>12.1</v>
      </c>
      <c r="BE13" t="s">
        <v>323</v>
      </c>
      <c r="BF13" s="5" t="e">
        <f>+#REF!</f>
        <v>#REF!</v>
      </c>
      <c r="BG13" s="5" t="e">
        <f>+#REF!</f>
        <v>#REF!</v>
      </c>
      <c r="BH13" s="1" t="e">
        <f>+#REF!</f>
        <v>#REF!</v>
      </c>
      <c r="BI13" s="1">
        <f>+COUNTIF(Tabla3[[#This Row],[VALOR REDUCIDO]:[TOTAL TIEMPO PRORROGADO EN DÍAS
]],"&lt;&gt;0")</f>
        <v>3</v>
      </c>
      <c r="BJ13" s="1" t="e">
        <f>+#REF!</f>
        <v>#REF!</v>
      </c>
      <c r="BK13" s="75" t="e">
        <f>+#REF!</f>
        <v>#REF!</v>
      </c>
      <c r="BL13" s="1" t="s">
        <v>83</v>
      </c>
      <c r="BM13" t="e">
        <f t="shared" si="0"/>
        <v>#REF!</v>
      </c>
      <c r="BN13" s="7">
        <f t="shared" si="1"/>
        <v>46024</v>
      </c>
      <c r="BO13" s="7" t="e">
        <f t="shared" si="2"/>
        <v>#REF!</v>
      </c>
      <c r="BP13" s="5" t="e">
        <f t="shared" si="3"/>
        <v>#REF!</v>
      </c>
      <c r="BQ13" s="1">
        <v>32368000</v>
      </c>
      <c r="BR13" s="1" t="e">
        <f>+Tabla3[[#This Row],[VALOR TOTAL DE CONTRATO (ANTES DE LIQUIDACIÓN - LIBERACIÓN DE SALDOS)]]-Tabla3[[#This Row],[RECURSO TOTALES DESEMBOLSADOS]]</f>
        <v>#REF!</v>
      </c>
      <c r="BS13" s="1" t="s">
        <v>83</v>
      </c>
      <c r="BT13" s="1" t="str">
        <f t="shared" si="4"/>
        <v>enero</v>
      </c>
      <c r="BU13" s="1" t="s">
        <v>82</v>
      </c>
      <c r="BV13" s="1" t="s">
        <v>82</v>
      </c>
      <c r="BW13" s="1" t="s">
        <v>82</v>
      </c>
      <c r="BX13" t="s">
        <v>258</v>
      </c>
      <c r="BY13" t="s">
        <v>259</v>
      </c>
    </row>
    <row r="14" spans="1:77" x14ac:dyDescent="0.25">
      <c r="A14" s="1">
        <v>2026</v>
      </c>
      <c r="B14" s="3">
        <v>11</v>
      </c>
      <c r="C14" s="1" t="s">
        <v>65</v>
      </c>
      <c r="D14" t="s">
        <v>67</v>
      </c>
      <c r="E14" t="s">
        <v>70</v>
      </c>
      <c r="F14" t="s">
        <v>71</v>
      </c>
      <c r="G14" t="s">
        <v>105</v>
      </c>
      <c r="H14" s="1" t="s">
        <v>64</v>
      </c>
      <c r="I14" s="1" t="s">
        <v>75</v>
      </c>
      <c r="J14" t="s">
        <v>315</v>
      </c>
      <c r="K14" s="1" t="s">
        <v>78</v>
      </c>
      <c r="L14" s="87" t="s">
        <v>81</v>
      </c>
      <c r="M14" s="79" t="s">
        <v>6321</v>
      </c>
      <c r="N14" s="1" t="s">
        <v>3719</v>
      </c>
      <c r="O14" s="1" t="s">
        <v>3719</v>
      </c>
      <c r="P14" s="56" t="s">
        <v>3719</v>
      </c>
      <c r="Q14" s="1" t="s">
        <v>83</v>
      </c>
      <c r="R14" s="87" t="s">
        <v>88</v>
      </c>
      <c r="S14" s="87" t="s">
        <v>264</v>
      </c>
      <c r="T14" t="s">
        <v>331</v>
      </c>
      <c r="U14" t="s">
        <v>339</v>
      </c>
      <c r="V14" t="s">
        <v>340</v>
      </c>
      <c r="W14" s="5">
        <v>67716617</v>
      </c>
      <c r="X14" s="5">
        <v>67716617</v>
      </c>
      <c r="Y14" s="5">
        <v>8500000</v>
      </c>
      <c r="Z14" s="5">
        <v>0</v>
      </c>
      <c r="AA14" s="1" t="s">
        <v>95</v>
      </c>
      <c r="AB14" t="s">
        <v>83</v>
      </c>
      <c r="AC14" t="s">
        <v>76</v>
      </c>
      <c r="AD14" s="69">
        <f>+Tabla3[[#This Row],[VALOR DEL CONTRATO
(EN NUMEROS)]]-Tabla3[[#This Row],[VALOR RECURSOS (MADS/FONAM)]]</f>
        <v>0</v>
      </c>
      <c r="AE14" s="2">
        <v>2126</v>
      </c>
      <c r="AF14" s="88">
        <v>46024</v>
      </c>
      <c r="AG14">
        <v>3426</v>
      </c>
      <c r="AH14" s="75">
        <v>46024</v>
      </c>
      <c r="AI14" s="78" t="s">
        <v>98</v>
      </c>
      <c r="AJ14" t="s">
        <v>282</v>
      </c>
      <c r="AK14" s="72">
        <v>202400000000095</v>
      </c>
      <c r="AL14" s="75">
        <v>46024</v>
      </c>
      <c r="AM14" s="1" t="s">
        <v>257</v>
      </c>
      <c r="AN14" s="1" t="s">
        <v>257</v>
      </c>
      <c r="AO14" t="s">
        <v>100</v>
      </c>
      <c r="AP14" t="s">
        <v>319</v>
      </c>
      <c r="AQ14" s="1"/>
      <c r="AR14" t="s">
        <v>245</v>
      </c>
      <c r="AS14" t="s">
        <v>264</v>
      </c>
      <c r="AT14" s="1">
        <v>80111600</v>
      </c>
      <c r="AU14" s="93" t="s">
        <v>4174</v>
      </c>
      <c r="AV14" s="1" t="s">
        <v>210</v>
      </c>
      <c r="AW14" s="87" t="s">
        <v>103</v>
      </c>
      <c r="AX14" s="75">
        <v>46024</v>
      </c>
      <c r="AY14" t="s">
        <v>115</v>
      </c>
      <c r="AZ14" s="75">
        <v>46024</v>
      </c>
      <c r="BA14" s="75">
        <v>46024</v>
      </c>
      <c r="BB14" s="75">
        <v>46265</v>
      </c>
      <c r="BC14" s="89">
        <f>+Tabla3[[#This Row],[FECHA TERMINACION
(INICIAL)]]-Tabla3[[#This Row],[FECHA INICIO]]</f>
        <v>241</v>
      </c>
      <c r="BD14" s="89">
        <f>+Tabla3[[#This Row],[PLAZO DE EJECUCIÓN EN DÍAS (INICIAL)]]/30</f>
        <v>8.0333333333333332</v>
      </c>
      <c r="BE14" t="s">
        <v>341</v>
      </c>
      <c r="BF14" s="5" t="e">
        <f>+#REF!</f>
        <v>#REF!</v>
      </c>
      <c r="BG14" s="5" t="e">
        <f>+#REF!</f>
        <v>#REF!</v>
      </c>
      <c r="BH14" s="1" t="e">
        <f>+#REF!</f>
        <v>#REF!</v>
      </c>
      <c r="BI14" s="1">
        <f>+COUNTIF(Tabla3[[#This Row],[VALOR REDUCIDO]:[TOTAL TIEMPO PRORROGADO EN DÍAS
]],"&lt;&gt;0")</f>
        <v>3</v>
      </c>
      <c r="BJ14" s="1" t="e">
        <f>+#REF!</f>
        <v>#REF!</v>
      </c>
      <c r="BK14" s="75" t="e">
        <f>+#REF!</f>
        <v>#REF!</v>
      </c>
      <c r="BL14" s="1" t="s">
        <v>83</v>
      </c>
      <c r="BM14" t="e">
        <f t="shared" si="0"/>
        <v>#REF!</v>
      </c>
      <c r="BN14" s="7">
        <f t="shared" si="1"/>
        <v>46024</v>
      </c>
      <c r="BO14" s="7" t="e">
        <f t="shared" si="2"/>
        <v>#REF!</v>
      </c>
      <c r="BP14" s="5" t="e">
        <f t="shared" si="3"/>
        <v>#REF!</v>
      </c>
      <c r="BQ14" s="1">
        <v>42216667</v>
      </c>
      <c r="BR14" s="1" t="e">
        <f>+Tabla3[[#This Row],[VALOR TOTAL DE CONTRATO (ANTES DE LIQUIDACIÓN - LIBERACIÓN DE SALDOS)]]-Tabla3[[#This Row],[RECURSO TOTALES DESEMBOLSADOS]]</f>
        <v>#REF!</v>
      </c>
      <c r="BS14" s="1" t="s">
        <v>83</v>
      </c>
      <c r="BT14" s="1" t="str">
        <f t="shared" si="4"/>
        <v>enero</v>
      </c>
      <c r="BU14" s="1" t="s">
        <v>82</v>
      </c>
      <c r="BV14" s="1" t="s">
        <v>82</v>
      </c>
      <c r="BW14" s="1" t="s">
        <v>82</v>
      </c>
      <c r="BX14" t="s">
        <v>258</v>
      </c>
      <c r="BY14" t="s">
        <v>259</v>
      </c>
    </row>
    <row r="15" spans="1:77" x14ac:dyDescent="0.25">
      <c r="A15" s="1">
        <v>2026</v>
      </c>
      <c r="B15" s="3">
        <v>12</v>
      </c>
      <c r="C15" s="1" t="s">
        <v>65</v>
      </c>
      <c r="D15" t="s">
        <v>67</v>
      </c>
      <c r="E15" t="s">
        <v>70</v>
      </c>
      <c r="F15" t="s">
        <v>71</v>
      </c>
      <c r="G15" t="s">
        <v>105</v>
      </c>
      <c r="H15" s="1" t="s">
        <v>64</v>
      </c>
      <c r="I15" s="1" t="s">
        <v>271</v>
      </c>
      <c r="J15" t="s">
        <v>306</v>
      </c>
      <c r="K15" s="1" t="s">
        <v>78</v>
      </c>
      <c r="L15" s="87" t="s">
        <v>307</v>
      </c>
      <c r="M15" s="79" t="s">
        <v>6322</v>
      </c>
      <c r="N15" s="1" t="s">
        <v>3719</v>
      </c>
      <c r="O15" s="1" t="s">
        <v>3719</v>
      </c>
      <c r="P15" s="56" t="s">
        <v>3719</v>
      </c>
      <c r="Q15" s="1" t="s">
        <v>83</v>
      </c>
      <c r="R15" s="87" t="s">
        <v>256</v>
      </c>
      <c r="S15" s="87" t="s">
        <v>256</v>
      </c>
      <c r="T15" t="s">
        <v>342</v>
      </c>
      <c r="U15" t="s">
        <v>344</v>
      </c>
      <c r="V15" t="s">
        <v>343</v>
      </c>
      <c r="W15" s="5">
        <v>57500000</v>
      </c>
      <c r="X15" s="5">
        <v>57500000</v>
      </c>
      <c r="Y15" s="5">
        <v>5000000</v>
      </c>
      <c r="Z15" s="5">
        <v>0</v>
      </c>
      <c r="AA15" s="1" t="s">
        <v>95</v>
      </c>
      <c r="AB15" t="s">
        <v>83</v>
      </c>
      <c r="AC15" t="s">
        <v>76</v>
      </c>
      <c r="AD15" s="69">
        <f>+Tabla3[[#This Row],[VALOR DEL CONTRATO
(EN NUMEROS)]]-Tabla3[[#This Row],[VALOR RECURSOS (MADS/FONAM)]]</f>
        <v>0</v>
      </c>
      <c r="AE15" s="2">
        <v>2426</v>
      </c>
      <c r="AF15" s="88">
        <v>46024</v>
      </c>
      <c r="AG15">
        <v>5226</v>
      </c>
      <c r="AH15" s="75">
        <v>46024</v>
      </c>
      <c r="AI15" s="78" t="s">
        <v>98</v>
      </c>
      <c r="AJ15" t="s">
        <v>296</v>
      </c>
      <c r="AK15" s="72">
        <v>202400000000078</v>
      </c>
      <c r="AL15" s="75">
        <v>46024</v>
      </c>
      <c r="AM15" s="1" t="s">
        <v>257</v>
      </c>
      <c r="AN15" s="1" t="s">
        <v>257</v>
      </c>
      <c r="AO15" t="s">
        <v>100</v>
      </c>
      <c r="AP15" t="s">
        <v>293</v>
      </c>
      <c r="AQ15" s="1"/>
      <c r="AR15" t="s">
        <v>294</v>
      </c>
      <c r="AS15" t="s">
        <v>1403</v>
      </c>
      <c r="AT15" s="1">
        <v>80111600</v>
      </c>
      <c r="AU15" s="93" t="s">
        <v>4175</v>
      </c>
      <c r="AV15" s="1" t="s">
        <v>210</v>
      </c>
      <c r="AW15" s="87" t="s">
        <v>103</v>
      </c>
      <c r="AX15" s="75">
        <v>46024</v>
      </c>
      <c r="AY15" t="s">
        <v>115</v>
      </c>
      <c r="AZ15" s="75">
        <v>46024</v>
      </c>
      <c r="BA15" s="103">
        <v>46024</v>
      </c>
      <c r="BB15" s="103">
        <v>46372</v>
      </c>
      <c r="BC15" s="89">
        <f>+Tabla3[[#This Row],[FECHA TERMINACION
(INICIAL)]]-Tabla3[[#This Row],[FECHA INICIO]]</f>
        <v>348</v>
      </c>
      <c r="BD15" s="89">
        <f>+Tabla3[[#This Row],[PLAZO DE EJECUCIÓN EN DÍAS (INICIAL)]]/30</f>
        <v>11.6</v>
      </c>
      <c r="BE15" t="s">
        <v>345</v>
      </c>
      <c r="BF15" s="5" t="e">
        <f>+#REF!</f>
        <v>#REF!</v>
      </c>
      <c r="BG15" s="5" t="e">
        <f>+#REF!</f>
        <v>#REF!</v>
      </c>
      <c r="BH15" s="1" t="e">
        <f>+#REF!</f>
        <v>#REF!</v>
      </c>
      <c r="BI15" s="1">
        <f>+COUNTIF(Tabla3[[#This Row],[VALOR REDUCIDO]:[TOTAL TIEMPO PRORROGADO EN DÍAS
]],"&lt;&gt;0")</f>
        <v>3</v>
      </c>
      <c r="BJ15" s="1" t="e">
        <f>+#REF!</f>
        <v>#REF!</v>
      </c>
      <c r="BK15" s="75" t="e">
        <f>+#REF!</f>
        <v>#REF!</v>
      </c>
      <c r="BL15" s="1" t="s">
        <v>83</v>
      </c>
      <c r="BM15" t="e">
        <f t="shared" si="0"/>
        <v>#REF!</v>
      </c>
      <c r="BN15" s="7">
        <f t="shared" si="1"/>
        <v>46024</v>
      </c>
      <c r="BO15" s="7" t="e">
        <f t="shared" si="2"/>
        <v>#REF!</v>
      </c>
      <c r="BP15" s="5" t="e">
        <f t="shared" si="3"/>
        <v>#REF!</v>
      </c>
      <c r="BQ15" s="1">
        <v>24833333</v>
      </c>
      <c r="BR15" s="1" t="e">
        <f>+Tabla3[[#This Row],[VALOR TOTAL DE CONTRATO (ANTES DE LIQUIDACIÓN - LIBERACIÓN DE SALDOS)]]-Tabla3[[#This Row],[RECURSO TOTALES DESEMBOLSADOS]]</f>
        <v>#REF!</v>
      </c>
      <c r="BS15" s="1" t="s">
        <v>83</v>
      </c>
      <c r="BT15" s="1" t="str">
        <f t="shared" si="4"/>
        <v>enero</v>
      </c>
      <c r="BU15" s="1" t="s">
        <v>82</v>
      </c>
      <c r="BV15" s="1" t="s">
        <v>82</v>
      </c>
      <c r="BW15" s="1" t="s">
        <v>82</v>
      </c>
      <c r="BX15" t="s">
        <v>258</v>
      </c>
      <c r="BY15" t="s">
        <v>259</v>
      </c>
    </row>
    <row r="16" spans="1:77" x14ac:dyDescent="0.25">
      <c r="A16" s="1">
        <v>2026</v>
      </c>
      <c r="B16" s="3">
        <v>13</v>
      </c>
      <c r="C16" s="1" t="s">
        <v>65</v>
      </c>
      <c r="D16" t="s">
        <v>67</v>
      </c>
      <c r="E16" t="s">
        <v>70</v>
      </c>
      <c r="F16" t="s">
        <v>71</v>
      </c>
      <c r="G16" t="s">
        <v>105</v>
      </c>
      <c r="H16" s="1" t="s">
        <v>64</v>
      </c>
      <c r="I16" s="1" t="s">
        <v>271</v>
      </c>
      <c r="J16" t="s">
        <v>308</v>
      </c>
      <c r="K16" s="1" t="s">
        <v>78</v>
      </c>
      <c r="L16" s="87" t="s">
        <v>81</v>
      </c>
      <c r="M16" s="79" t="s">
        <v>6323</v>
      </c>
      <c r="N16" s="1" t="s">
        <v>3719</v>
      </c>
      <c r="O16" s="1" t="s">
        <v>3719</v>
      </c>
      <c r="P16" s="56" t="s">
        <v>3719</v>
      </c>
      <c r="Q16" s="1" t="s">
        <v>83</v>
      </c>
      <c r="R16" s="87" t="s">
        <v>88</v>
      </c>
      <c r="S16" s="87" t="s">
        <v>264</v>
      </c>
      <c r="T16" t="s">
        <v>346</v>
      </c>
      <c r="U16" t="s">
        <v>348</v>
      </c>
      <c r="V16" t="s">
        <v>347</v>
      </c>
      <c r="W16" s="5">
        <v>47866667</v>
      </c>
      <c r="X16" s="5">
        <v>47866667</v>
      </c>
      <c r="Y16" s="5">
        <v>4000000</v>
      </c>
      <c r="Z16" s="5">
        <v>0</v>
      </c>
      <c r="AA16" s="1" t="s">
        <v>95</v>
      </c>
      <c r="AB16" t="s">
        <v>83</v>
      </c>
      <c r="AC16" t="s">
        <v>76</v>
      </c>
      <c r="AD16" s="69">
        <f>+Tabla3[[#This Row],[VALOR DEL CONTRATO
(EN NUMEROS)]]-Tabla3[[#This Row],[VALOR RECURSOS (MADS/FONAM)]]</f>
        <v>0</v>
      </c>
      <c r="AE16" s="2">
        <v>2126</v>
      </c>
      <c r="AF16" s="88">
        <v>46024</v>
      </c>
      <c r="AG16">
        <v>2426</v>
      </c>
      <c r="AH16" s="75">
        <v>46024</v>
      </c>
      <c r="AI16" s="78" t="s">
        <v>98</v>
      </c>
      <c r="AJ16" t="s">
        <v>282</v>
      </c>
      <c r="AK16" s="72">
        <v>202400000000095</v>
      </c>
      <c r="AL16" s="75">
        <v>46024</v>
      </c>
      <c r="AM16" s="1" t="s">
        <v>257</v>
      </c>
      <c r="AN16" s="1" t="s">
        <v>257</v>
      </c>
      <c r="AO16" t="s">
        <v>100</v>
      </c>
      <c r="AP16" t="s">
        <v>319</v>
      </c>
      <c r="AQ16" s="1"/>
      <c r="AR16" t="s">
        <v>245</v>
      </c>
      <c r="AS16" t="s">
        <v>264</v>
      </c>
      <c r="AT16" s="1">
        <v>80111600</v>
      </c>
      <c r="AU16" s="93" t="s">
        <v>4176</v>
      </c>
      <c r="AV16" s="1" t="s">
        <v>210</v>
      </c>
      <c r="AW16" s="87" t="s">
        <v>103</v>
      </c>
      <c r="AX16" s="75">
        <v>46024</v>
      </c>
      <c r="AY16" t="s">
        <v>115</v>
      </c>
      <c r="AZ16" s="75">
        <v>46024</v>
      </c>
      <c r="BA16" s="75">
        <v>46024</v>
      </c>
      <c r="BB16" s="75">
        <v>46387</v>
      </c>
      <c r="BC16" s="89">
        <f>+Tabla3[[#This Row],[FECHA TERMINACION
(INICIAL)]]-Tabla3[[#This Row],[FECHA INICIO]]</f>
        <v>363</v>
      </c>
      <c r="BD16" s="89">
        <f>+Tabla3[[#This Row],[PLAZO DE EJECUCIÓN EN DÍAS (INICIAL)]]/30</f>
        <v>12.1</v>
      </c>
      <c r="BE16" t="s">
        <v>323</v>
      </c>
      <c r="BF16" s="5" t="e">
        <f>+#REF!</f>
        <v>#REF!</v>
      </c>
      <c r="BG16" s="5" t="e">
        <f>+#REF!</f>
        <v>#REF!</v>
      </c>
      <c r="BH16" s="1" t="e">
        <f>+#REF!</f>
        <v>#REF!</v>
      </c>
      <c r="BI16" s="1">
        <f>+COUNTIF(Tabla3[[#This Row],[VALOR REDUCIDO]:[TOTAL TIEMPO PRORROGADO EN DÍAS
]],"&lt;&gt;0")</f>
        <v>3</v>
      </c>
      <c r="BJ16" s="1" t="e">
        <f>+#REF!</f>
        <v>#REF!</v>
      </c>
      <c r="BK16" s="75" t="e">
        <f>+#REF!</f>
        <v>#REF!</v>
      </c>
      <c r="BL16" s="1" t="s">
        <v>83</v>
      </c>
      <c r="BM16" t="e">
        <f t="shared" si="0"/>
        <v>#REF!</v>
      </c>
      <c r="BN16" s="7">
        <f t="shared" si="1"/>
        <v>46024</v>
      </c>
      <c r="BO16" s="7" t="e">
        <f t="shared" si="2"/>
        <v>#REF!</v>
      </c>
      <c r="BP16" s="5" t="e">
        <f t="shared" si="3"/>
        <v>#REF!</v>
      </c>
      <c r="BQ16" s="1">
        <v>19866667</v>
      </c>
      <c r="BR16" s="1" t="e">
        <f>+Tabla3[[#This Row],[VALOR TOTAL DE CONTRATO (ANTES DE LIQUIDACIÓN - LIBERACIÓN DE SALDOS)]]-Tabla3[[#This Row],[RECURSO TOTALES DESEMBOLSADOS]]</f>
        <v>#REF!</v>
      </c>
      <c r="BS16" s="1" t="s">
        <v>83</v>
      </c>
      <c r="BT16" s="1" t="str">
        <f t="shared" si="4"/>
        <v>enero</v>
      </c>
      <c r="BU16" s="1" t="s">
        <v>82</v>
      </c>
      <c r="BV16" s="1" t="s">
        <v>82</v>
      </c>
      <c r="BW16" s="1" t="s">
        <v>82</v>
      </c>
      <c r="BX16" t="s">
        <v>258</v>
      </c>
      <c r="BY16" t="s">
        <v>259</v>
      </c>
    </row>
    <row r="17" spans="1:77" x14ac:dyDescent="0.25">
      <c r="A17" s="1">
        <v>2026</v>
      </c>
      <c r="B17" s="3">
        <v>14</v>
      </c>
      <c r="C17" s="1" t="s">
        <v>65</v>
      </c>
      <c r="D17" t="s">
        <v>67</v>
      </c>
      <c r="E17" t="s">
        <v>70</v>
      </c>
      <c r="F17" t="s">
        <v>71</v>
      </c>
      <c r="G17" t="s">
        <v>105</v>
      </c>
      <c r="H17" s="1" t="s">
        <v>64</v>
      </c>
      <c r="I17" s="1" t="s">
        <v>75</v>
      </c>
      <c r="J17" t="s">
        <v>305</v>
      </c>
      <c r="K17" s="1" t="s">
        <v>78</v>
      </c>
      <c r="L17" s="87" t="s">
        <v>81</v>
      </c>
      <c r="M17" s="79" t="s">
        <v>6324</v>
      </c>
      <c r="N17" s="1" t="s">
        <v>3719</v>
      </c>
      <c r="O17" s="1" t="s">
        <v>3719</v>
      </c>
      <c r="P17" s="56" t="s">
        <v>3719</v>
      </c>
      <c r="Q17" s="1" t="s">
        <v>83</v>
      </c>
      <c r="R17" s="87" t="s">
        <v>88</v>
      </c>
      <c r="S17" s="87" t="s">
        <v>264</v>
      </c>
      <c r="T17" t="s">
        <v>349</v>
      </c>
      <c r="U17" t="s">
        <v>351</v>
      </c>
      <c r="V17" t="s">
        <v>350</v>
      </c>
      <c r="W17" s="5">
        <v>31824000</v>
      </c>
      <c r="X17" s="5">
        <v>31824000</v>
      </c>
      <c r="Y17" s="5">
        <v>5304000</v>
      </c>
      <c r="Z17" s="5">
        <v>0</v>
      </c>
      <c r="AA17" s="1" t="s">
        <v>95</v>
      </c>
      <c r="AB17" t="s">
        <v>83</v>
      </c>
      <c r="AC17" t="s">
        <v>76</v>
      </c>
      <c r="AD17" s="69">
        <f>+Tabla3[[#This Row],[VALOR DEL CONTRATO
(EN NUMEROS)]]-Tabla3[[#This Row],[VALOR RECURSOS (MADS/FONAM)]]</f>
        <v>0</v>
      </c>
      <c r="AE17" s="2">
        <v>2126</v>
      </c>
      <c r="AF17" s="88">
        <v>46024</v>
      </c>
      <c r="AG17">
        <v>2526</v>
      </c>
      <c r="AH17" s="75">
        <v>46024</v>
      </c>
      <c r="AI17" s="78" t="s">
        <v>98</v>
      </c>
      <c r="AJ17" t="s">
        <v>282</v>
      </c>
      <c r="AK17" s="72">
        <v>202400000000095</v>
      </c>
      <c r="AL17" s="75">
        <v>46024</v>
      </c>
      <c r="AM17" s="1" t="s">
        <v>257</v>
      </c>
      <c r="AN17" s="1" t="s">
        <v>257</v>
      </c>
      <c r="AO17" t="s">
        <v>100</v>
      </c>
      <c r="AP17" t="s">
        <v>319</v>
      </c>
      <c r="AQ17" s="1"/>
      <c r="AR17" t="s">
        <v>245</v>
      </c>
      <c r="AS17" t="s">
        <v>264</v>
      </c>
      <c r="AT17" s="1">
        <v>80111600</v>
      </c>
      <c r="AU17" s="93" t="s">
        <v>4177</v>
      </c>
      <c r="AV17" s="1" t="s">
        <v>210</v>
      </c>
      <c r="AW17" s="87" t="s">
        <v>103</v>
      </c>
      <c r="AX17" s="75">
        <v>46024</v>
      </c>
      <c r="AY17" t="s">
        <v>115</v>
      </c>
      <c r="AZ17" s="75">
        <v>46024</v>
      </c>
      <c r="BA17" s="75">
        <v>46024</v>
      </c>
      <c r="BB17" s="75">
        <v>46204</v>
      </c>
      <c r="BC17" s="89">
        <f>+Tabla3[[#This Row],[FECHA TERMINACION
(INICIAL)]]-Tabla3[[#This Row],[FECHA INICIO]]</f>
        <v>180</v>
      </c>
      <c r="BD17" s="89">
        <f>+Tabla3[[#This Row],[PLAZO DE EJECUCIÓN EN DÍAS (INICIAL)]]/30</f>
        <v>6</v>
      </c>
      <c r="BE17" t="s">
        <v>352</v>
      </c>
      <c r="BF17" s="5" t="e">
        <f>+#REF!</f>
        <v>#REF!</v>
      </c>
      <c r="BG17" s="5" t="e">
        <f>+#REF!</f>
        <v>#REF!</v>
      </c>
      <c r="BH17" s="1" t="e">
        <f>+#REF!</f>
        <v>#REF!</v>
      </c>
      <c r="BI17" s="1">
        <f>+COUNTIF(Tabla3[[#This Row],[VALOR REDUCIDO]:[TOTAL TIEMPO PRORROGADO EN DÍAS
]],"&lt;&gt;0")</f>
        <v>3</v>
      </c>
      <c r="BJ17" s="1" t="e">
        <f>+#REF!</f>
        <v>#REF!</v>
      </c>
      <c r="BK17" s="75" t="e">
        <f>+#REF!</f>
        <v>#REF!</v>
      </c>
      <c r="BL17" s="1" t="s">
        <v>83</v>
      </c>
      <c r="BM17" t="e">
        <f t="shared" si="0"/>
        <v>#REF!</v>
      </c>
      <c r="BN17" s="7">
        <f t="shared" si="1"/>
        <v>46024</v>
      </c>
      <c r="BO17" s="7" t="e">
        <f t="shared" si="2"/>
        <v>#REF!</v>
      </c>
      <c r="BP17" s="5" t="e">
        <f t="shared" si="3"/>
        <v>#REF!</v>
      </c>
      <c r="BQ17" s="1">
        <v>21039200</v>
      </c>
      <c r="BR17" s="1" t="e">
        <f>+Tabla3[[#This Row],[VALOR TOTAL DE CONTRATO (ANTES DE LIQUIDACIÓN - LIBERACIÓN DE SALDOS)]]-Tabla3[[#This Row],[RECURSO TOTALES DESEMBOLSADOS]]</f>
        <v>#REF!</v>
      </c>
      <c r="BS17" s="1" t="s">
        <v>83</v>
      </c>
      <c r="BT17" s="1" t="str">
        <f t="shared" si="4"/>
        <v>enero</v>
      </c>
      <c r="BU17" s="1" t="s">
        <v>82</v>
      </c>
      <c r="BV17" s="1" t="s">
        <v>82</v>
      </c>
      <c r="BW17" s="1" t="s">
        <v>82</v>
      </c>
      <c r="BX17" t="s">
        <v>258</v>
      </c>
      <c r="BY17" t="s">
        <v>259</v>
      </c>
    </row>
    <row r="18" spans="1:77" ht="14.45" customHeight="1" x14ac:dyDescent="0.25">
      <c r="A18" s="1">
        <v>2026</v>
      </c>
      <c r="B18" s="3">
        <v>15</v>
      </c>
      <c r="C18" s="1" t="s">
        <v>65</v>
      </c>
      <c r="D18" t="s">
        <v>67</v>
      </c>
      <c r="E18" t="s">
        <v>70</v>
      </c>
      <c r="F18" t="s">
        <v>71</v>
      </c>
      <c r="G18" t="s">
        <v>105</v>
      </c>
      <c r="H18" s="1" t="s">
        <v>64</v>
      </c>
      <c r="I18" s="1" t="s">
        <v>75</v>
      </c>
      <c r="J18" t="s">
        <v>309</v>
      </c>
      <c r="K18" s="1" t="s">
        <v>78</v>
      </c>
      <c r="L18" s="87" t="s">
        <v>81</v>
      </c>
      <c r="M18" s="79" t="s">
        <v>6325</v>
      </c>
      <c r="N18" s="1" t="s">
        <v>3719</v>
      </c>
      <c r="O18" s="1" t="s">
        <v>3719</v>
      </c>
      <c r="P18" s="56" t="s">
        <v>3719</v>
      </c>
      <c r="Q18" s="1" t="s">
        <v>83</v>
      </c>
      <c r="R18" s="87" t="s">
        <v>88</v>
      </c>
      <c r="S18" s="87" t="s">
        <v>264</v>
      </c>
      <c r="T18" t="s">
        <v>331</v>
      </c>
      <c r="U18" t="s">
        <v>354</v>
      </c>
      <c r="V18" t="s">
        <v>353</v>
      </c>
      <c r="W18" s="5">
        <v>76287500</v>
      </c>
      <c r="X18" s="5">
        <v>76287500</v>
      </c>
      <c r="Y18" s="5">
        <v>6375000</v>
      </c>
      <c r="Z18" s="5">
        <v>0</v>
      </c>
      <c r="AA18" s="1" t="s">
        <v>95</v>
      </c>
      <c r="AB18" t="s">
        <v>83</v>
      </c>
      <c r="AC18" t="s">
        <v>76</v>
      </c>
      <c r="AD18" s="69">
        <f>+Tabla3[[#This Row],[VALOR DEL CONTRATO
(EN NUMEROS)]]-Tabla3[[#This Row],[VALOR RECURSOS (MADS/FONAM)]]</f>
        <v>0</v>
      </c>
      <c r="AE18" s="2">
        <v>2126</v>
      </c>
      <c r="AF18" s="88">
        <v>46024</v>
      </c>
      <c r="AG18">
        <v>2826</v>
      </c>
      <c r="AH18" s="75">
        <v>46024</v>
      </c>
      <c r="AI18" s="78" t="s">
        <v>98</v>
      </c>
      <c r="AJ18" t="s">
        <v>282</v>
      </c>
      <c r="AK18" s="72">
        <v>202400000000095</v>
      </c>
      <c r="AL18" s="75">
        <v>46024</v>
      </c>
      <c r="AM18" s="1" t="s">
        <v>257</v>
      </c>
      <c r="AN18" s="1" t="s">
        <v>257</v>
      </c>
      <c r="AO18" t="s">
        <v>100</v>
      </c>
      <c r="AP18" t="s">
        <v>319</v>
      </c>
      <c r="AQ18" s="1"/>
      <c r="AR18" t="s">
        <v>245</v>
      </c>
      <c r="AS18" t="s">
        <v>264</v>
      </c>
      <c r="AT18" s="1">
        <v>80111600</v>
      </c>
      <c r="AU18" s="93" t="s">
        <v>4178</v>
      </c>
      <c r="AV18" s="1" t="s">
        <v>210</v>
      </c>
      <c r="AW18" s="87" t="s">
        <v>103</v>
      </c>
      <c r="AX18" s="75">
        <v>46024</v>
      </c>
      <c r="AY18" t="s">
        <v>115</v>
      </c>
      <c r="AZ18" s="75">
        <v>46024</v>
      </c>
      <c r="BA18" s="75">
        <v>46024</v>
      </c>
      <c r="BB18" s="75">
        <v>46387</v>
      </c>
      <c r="BC18" s="89">
        <f>+Tabla3[[#This Row],[FECHA TERMINACION
(INICIAL)]]-Tabla3[[#This Row],[FECHA INICIO]]</f>
        <v>363</v>
      </c>
      <c r="BD18" s="89">
        <f>+Tabla3[[#This Row],[PLAZO DE EJECUCIÓN EN DÍAS (INICIAL)]]/30</f>
        <v>12.1</v>
      </c>
      <c r="BE18" t="s">
        <v>323</v>
      </c>
      <c r="BF18" s="5" t="e">
        <f>+#REF!</f>
        <v>#REF!</v>
      </c>
      <c r="BG18" s="5" t="e">
        <f>+#REF!</f>
        <v>#REF!</v>
      </c>
      <c r="BH18" s="1" t="e">
        <f>+#REF!</f>
        <v>#REF!</v>
      </c>
      <c r="BI18" s="1">
        <f>+COUNTIF(Tabla3[[#This Row],[VALOR REDUCIDO]:[TOTAL TIEMPO PRORROGADO EN DÍAS
]],"&lt;&gt;0")</f>
        <v>3</v>
      </c>
      <c r="BJ18" s="1" t="e">
        <f>+#REF!</f>
        <v>#REF!</v>
      </c>
      <c r="BK18" s="75" t="e">
        <f>+#REF!</f>
        <v>#REF!</v>
      </c>
      <c r="BL18" s="1" t="s">
        <v>83</v>
      </c>
      <c r="BM18" t="e">
        <f t="shared" si="0"/>
        <v>#REF!</v>
      </c>
      <c r="BN18" s="7">
        <f t="shared" si="1"/>
        <v>46024</v>
      </c>
      <c r="BO18" s="7" t="e">
        <f t="shared" si="2"/>
        <v>#REF!</v>
      </c>
      <c r="BP18" s="5" t="e">
        <f t="shared" si="3"/>
        <v>#REF!</v>
      </c>
      <c r="BQ18" s="1">
        <v>31662500</v>
      </c>
      <c r="BR18" s="1" t="e">
        <f>+Tabla3[[#This Row],[VALOR TOTAL DE CONTRATO (ANTES DE LIQUIDACIÓN - LIBERACIÓN DE SALDOS)]]-Tabla3[[#This Row],[RECURSO TOTALES DESEMBOLSADOS]]</f>
        <v>#REF!</v>
      </c>
      <c r="BS18" s="1" t="s">
        <v>83</v>
      </c>
      <c r="BT18" s="1" t="str">
        <f t="shared" si="4"/>
        <v>enero</v>
      </c>
      <c r="BU18" s="1" t="s">
        <v>82</v>
      </c>
      <c r="BV18" s="1" t="s">
        <v>82</v>
      </c>
      <c r="BW18" s="1" t="s">
        <v>82</v>
      </c>
      <c r="BX18" t="s">
        <v>258</v>
      </c>
      <c r="BY18" t="s">
        <v>259</v>
      </c>
    </row>
    <row r="19" spans="1:77" x14ac:dyDescent="0.25">
      <c r="A19" s="1">
        <v>2026</v>
      </c>
      <c r="B19" s="3">
        <v>16</v>
      </c>
      <c r="C19" s="1" t="s">
        <v>65</v>
      </c>
      <c r="D19" t="s">
        <v>67</v>
      </c>
      <c r="E19" t="s">
        <v>70</v>
      </c>
      <c r="F19" t="s">
        <v>71</v>
      </c>
      <c r="G19" t="s">
        <v>105</v>
      </c>
      <c r="H19" s="1" t="s">
        <v>64</v>
      </c>
      <c r="I19" s="1" t="s">
        <v>75</v>
      </c>
      <c r="J19" t="s">
        <v>285</v>
      </c>
      <c r="K19" s="1" t="s">
        <v>78</v>
      </c>
      <c r="L19" s="87" t="s">
        <v>286</v>
      </c>
      <c r="M19" s="79" t="s">
        <v>6326</v>
      </c>
      <c r="N19" s="1" t="s">
        <v>3719</v>
      </c>
      <c r="O19" s="1" t="s">
        <v>3719</v>
      </c>
      <c r="P19" s="56" t="s">
        <v>3719</v>
      </c>
      <c r="Q19" s="1" t="s">
        <v>83</v>
      </c>
      <c r="R19" s="87" t="s">
        <v>88</v>
      </c>
      <c r="S19" s="87" t="s">
        <v>264</v>
      </c>
      <c r="T19" t="s">
        <v>355</v>
      </c>
      <c r="U19" t="s">
        <v>357</v>
      </c>
      <c r="V19" t="s">
        <v>356</v>
      </c>
      <c r="W19" s="5">
        <v>84728000</v>
      </c>
      <c r="X19" s="5">
        <v>84728000</v>
      </c>
      <c r="Y19" s="5">
        <v>7140000</v>
      </c>
      <c r="Z19" s="5">
        <v>0</v>
      </c>
      <c r="AA19" s="1" t="s">
        <v>95</v>
      </c>
      <c r="AB19" t="s">
        <v>83</v>
      </c>
      <c r="AC19" t="s">
        <v>76</v>
      </c>
      <c r="AD19" s="69">
        <f>+Tabla3[[#This Row],[VALOR DEL CONTRATO
(EN NUMEROS)]]-Tabla3[[#This Row],[VALOR RECURSOS (MADS/FONAM)]]</f>
        <v>0</v>
      </c>
      <c r="AE19" s="2">
        <v>2126</v>
      </c>
      <c r="AF19" s="88">
        <v>46024</v>
      </c>
      <c r="AG19">
        <v>3826</v>
      </c>
      <c r="AH19" s="75">
        <v>46024</v>
      </c>
      <c r="AI19" s="78" t="s">
        <v>98</v>
      </c>
      <c r="AJ19" t="s">
        <v>282</v>
      </c>
      <c r="AK19" s="72">
        <v>202400000000095</v>
      </c>
      <c r="AL19" s="75">
        <v>46024</v>
      </c>
      <c r="AM19" s="1" t="s">
        <v>257</v>
      </c>
      <c r="AN19" s="1" t="s">
        <v>257</v>
      </c>
      <c r="AO19" t="s">
        <v>100</v>
      </c>
      <c r="AP19" t="s">
        <v>319</v>
      </c>
      <c r="AQ19" s="1"/>
      <c r="AR19" t="s">
        <v>245</v>
      </c>
      <c r="AS19" t="s">
        <v>264</v>
      </c>
      <c r="AT19" s="1">
        <v>80111600</v>
      </c>
      <c r="AU19" s="93" t="s">
        <v>4179</v>
      </c>
      <c r="AV19" s="1" t="s">
        <v>210</v>
      </c>
      <c r="AW19" s="87" t="s">
        <v>103</v>
      </c>
      <c r="AX19" s="75">
        <v>46024</v>
      </c>
      <c r="AY19" t="s">
        <v>115</v>
      </c>
      <c r="AZ19" s="75">
        <v>46024</v>
      </c>
      <c r="BA19" s="75">
        <v>46024</v>
      </c>
      <c r="BB19" s="75">
        <v>46383</v>
      </c>
      <c r="BC19" s="89">
        <f>+Tabla3[[#This Row],[FECHA TERMINACION
(INICIAL)]]-Tabla3[[#This Row],[FECHA INICIO]]</f>
        <v>359</v>
      </c>
      <c r="BD19" s="89">
        <f>+Tabla3[[#This Row],[PLAZO DE EJECUCIÓN EN DÍAS (INICIAL)]]/30</f>
        <v>11.966666666666667</v>
      </c>
      <c r="BE19" t="s">
        <v>358</v>
      </c>
      <c r="BF19" s="5" t="e">
        <f>+#REF!</f>
        <v>#REF!</v>
      </c>
      <c r="BG19" s="5" t="e">
        <f>+#REF!</f>
        <v>#REF!</v>
      </c>
      <c r="BH19" s="1" t="e">
        <f>+#REF!</f>
        <v>#REF!</v>
      </c>
      <c r="BI19" s="1">
        <f>+COUNTIF(Tabla3[[#This Row],[VALOR REDUCIDO]:[TOTAL TIEMPO PRORROGADO EN DÍAS
]],"&lt;&gt;0")</f>
        <v>3</v>
      </c>
      <c r="BJ19" s="1" t="e">
        <f>+#REF!</f>
        <v>#REF!</v>
      </c>
      <c r="BK19" s="75" t="e">
        <f>+#REF!</f>
        <v>#REF!</v>
      </c>
      <c r="BL19" s="1" t="s">
        <v>83</v>
      </c>
      <c r="BM19" t="e">
        <f t="shared" si="0"/>
        <v>#REF!</v>
      </c>
      <c r="BN19" s="7">
        <f t="shared" si="1"/>
        <v>46024</v>
      </c>
      <c r="BO19" s="7" t="e">
        <f t="shared" si="2"/>
        <v>#REF!</v>
      </c>
      <c r="BP19" s="5" t="e">
        <f t="shared" si="3"/>
        <v>#REF!</v>
      </c>
      <c r="BQ19" s="1">
        <v>35462000</v>
      </c>
      <c r="BR19" s="1" t="e">
        <f>+Tabla3[[#This Row],[VALOR TOTAL DE CONTRATO (ANTES DE LIQUIDACIÓN - LIBERACIÓN DE SALDOS)]]-Tabla3[[#This Row],[RECURSO TOTALES DESEMBOLSADOS]]</f>
        <v>#REF!</v>
      </c>
      <c r="BS19" s="1" t="s">
        <v>83</v>
      </c>
      <c r="BT19" s="1" t="str">
        <f t="shared" si="4"/>
        <v>enero</v>
      </c>
      <c r="BU19" s="1" t="s">
        <v>82</v>
      </c>
      <c r="BV19" s="1" t="s">
        <v>82</v>
      </c>
      <c r="BW19" s="1" t="s">
        <v>82</v>
      </c>
      <c r="BX19" t="s">
        <v>258</v>
      </c>
      <c r="BY19" t="s">
        <v>259</v>
      </c>
    </row>
    <row r="20" spans="1:77" x14ac:dyDescent="0.25">
      <c r="A20" s="1">
        <v>2026</v>
      </c>
      <c r="B20" s="3">
        <v>17</v>
      </c>
      <c r="C20" s="1" t="s">
        <v>65</v>
      </c>
      <c r="D20" t="s">
        <v>67</v>
      </c>
      <c r="E20" t="s">
        <v>70</v>
      </c>
      <c r="F20" t="s">
        <v>71</v>
      </c>
      <c r="G20" t="s">
        <v>105</v>
      </c>
      <c r="H20" s="1" t="s">
        <v>64</v>
      </c>
      <c r="I20" s="1" t="s">
        <v>75</v>
      </c>
      <c r="J20" t="s">
        <v>283</v>
      </c>
      <c r="K20" s="1" t="s">
        <v>78</v>
      </c>
      <c r="L20" s="87" t="s">
        <v>284</v>
      </c>
      <c r="M20" s="79" t="s">
        <v>6327</v>
      </c>
      <c r="N20" s="1" t="s">
        <v>3719</v>
      </c>
      <c r="O20" s="1" t="s">
        <v>3719</v>
      </c>
      <c r="P20" s="56" t="s">
        <v>3719</v>
      </c>
      <c r="Q20" s="1" t="s">
        <v>83</v>
      </c>
      <c r="R20" s="87" t="s">
        <v>88</v>
      </c>
      <c r="S20" s="87" t="s">
        <v>264</v>
      </c>
      <c r="T20" t="s">
        <v>359</v>
      </c>
      <c r="U20" t="s">
        <v>361</v>
      </c>
      <c r="V20" t="s">
        <v>360</v>
      </c>
      <c r="W20" s="5">
        <v>62940800</v>
      </c>
      <c r="X20" s="5">
        <v>62940800</v>
      </c>
      <c r="Y20" s="5">
        <v>5304000</v>
      </c>
      <c r="Z20" s="5">
        <v>0</v>
      </c>
      <c r="AA20" s="1" t="s">
        <v>95</v>
      </c>
      <c r="AB20" t="s">
        <v>83</v>
      </c>
      <c r="AC20" t="s">
        <v>76</v>
      </c>
      <c r="AD20" s="69">
        <f>+Tabla3[[#This Row],[VALOR DEL CONTRATO
(EN NUMEROS)]]-Tabla3[[#This Row],[VALOR RECURSOS (MADS/FONAM)]]</f>
        <v>0</v>
      </c>
      <c r="AE20" s="2">
        <v>2126</v>
      </c>
      <c r="AF20" s="88">
        <v>46024</v>
      </c>
      <c r="AG20">
        <v>4026</v>
      </c>
      <c r="AH20" s="75">
        <v>46024</v>
      </c>
      <c r="AI20" s="78" t="s">
        <v>98</v>
      </c>
      <c r="AJ20" t="s">
        <v>282</v>
      </c>
      <c r="AK20" s="72">
        <v>202400000000095</v>
      </c>
      <c r="AL20" s="75">
        <v>46024</v>
      </c>
      <c r="AM20" s="1" t="s">
        <v>257</v>
      </c>
      <c r="AN20" s="1" t="s">
        <v>257</v>
      </c>
      <c r="AO20" t="s">
        <v>100</v>
      </c>
      <c r="AP20" t="s">
        <v>319</v>
      </c>
      <c r="AQ20" s="1"/>
      <c r="AR20" t="s">
        <v>245</v>
      </c>
      <c r="AS20" t="s">
        <v>264</v>
      </c>
      <c r="AT20" s="1">
        <v>80111600</v>
      </c>
      <c r="AU20" s="93" t="s">
        <v>4180</v>
      </c>
      <c r="AV20" s="1" t="s">
        <v>210</v>
      </c>
      <c r="AW20" s="87" t="s">
        <v>103</v>
      </c>
      <c r="AX20" s="75">
        <v>46024</v>
      </c>
      <c r="AY20" t="s">
        <v>115</v>
      </c>
      <c r="AZ20" s="75">
        <v>46024</v>
      </c>
      <c r="BA20" s="75">
        <v>46024</v>
      </c>
      <c r="BB20" s="75">
        <v>46383</v>
      </c>
      <c r="BC20" s="89">
        <f>+Tabla3[[#This Row],[FECHA TERMINACION
(INICIAL)]]-Tabla3[[#This Row],[FECHA INICIO]]</f>
        <v>359</v>
      </c>
      <c r="BD20" s="89">
        <f>+Tabla3[[#This Row],[PLAZO DE EJECUCIÓN EN DÍAS (INICIAL)]]/30</f>
        <v>11.966666666666667</v>
      </c>
      <c r="BE20" t="s">
        <v>358</v>
      </c>
      <c r="BF20" s="5" t="e">
        <f>+#REF!</f>
        <v>#REF!</v>
      </c>
      <c r="BG20" s="5" t="e">
        <f>+#REF!</f>
        <v>#REF!</v>
      </c>
      <c r="BH20" s="1" t="e">
        <f>+#REF!</f>
        <v>#REF!</v>
      </c>
      <c r="BI20" s="1">
        <f>+COUNTIF(Tabla3[[#This Row],[VALOR REDUCIDO]:[TOTAL TIEMPO PRORROGADO EN DÍAS
]],"&lt;&gt;0")</f>
        <v>3</v>
      </c>
      <c r="BJ20" s="1" t="e">
        <f>+#REF!</f>
        <v>#REF!</v>
      </c>
      <c r="BK20" s="75" t="e">
        <f>+#REF!</f>
        <v>#REF!</v>
      </c>
      <c r="BL20" s="1" t="s">
        <v>83</v>
      </c>
      <c r="BM20" t="e">
        <f t="shared" si="0"/>
        <v>#REF!</v>
      </c>
      <c r="BN20" s="7">
        <f t="shared" si="1"/>
        <v>46024</v>
      </c>
      <c r="BO20" s="7" t="e">
        <f t="shared" si="2"/>
        <v>#REF!</v>
      </c>
      <c r="BP20" s="5" t="e">
        <f t="shared" si="3"/>
        <v>#REF!</v>
      </c>
      <c r="BQ20" s="1">
        <v>26343200</v>
      </c>
      <c r="BR20" s="1" t="e">
        <f>+Tabla3[[#This Row],[VALOR TOTAL DE CONTRATO (ANTES DE LIQUIDACIÓN - LIBERACIÓN DE SALDOS)]]-Tabla3[[#This Row],[RECURSO TOTALES DESEMBOLSADOS]]</f>
        <v>#REF!</v>
      </c>
      <c r="BS20" s="1" t="s">
        <v>83</v>
      </c>
      <c r="BT20" s="1" t="str">
        <f t="shared" si="4"/>
        <v>enero</v>
      </c>
      <c r="BU20" s="1" t="s">
        <v>82</v>
      </c>
      <c r="BV20" s="1" t="s">
        <v>82</v>
      </c>
      <c r="BW20" s="1" t="s">
        <v>82</v>
      </c>
      <c r="BX20" t="s">
        <v>258</v>
      </c>
      <c r="BY20" t="s">
        <v>259</v>
      </c>
    </row>
    <row r="21" spans="1:77" x14ac:dyDescent="0.25">
      <c r="A21" s="1">
        <v>2026</v>
      </c>
      <c r="B21" s="3">
        <v>18</v>
      </c>
      <c r="C21" s="1" t="s">
        <v>65</v>
      </c>
      <c r="D21" t="s">
        <v>67</v>
      </c>
      <c r="E21" t="s">
        <v>70</v>
      </c>
      <c r="F21" t="s">
        <v>71</v>
      </c>
      <c r="G21" t="s">
        <v>105</v>
      </c>
      <c r="H21" s="1" t="s">
        <v>64</v>
      </c>
      <c r="I21" s="1" t="s">
        <v>75</v>
      </c>
      <c r="J21" t="s">
        <v>288</v>
      </c>
      <c r="K21" s="1" t="s">
        <v>78</v>
      </c>
      <c r="L21" s="87" t="s">
        <v>284</v>
      </c>
      <c r="M21" s="79" t="s">
        <v>6328</v>
      </c>
      <c r="N21" s="1" t="s">
        <v>3719</v>
      </c>
      <c r="O21" s="1" t="s">
        <v>3719</v>
      </c>
      <c r="P21" s="56" t="s">
        <v>3719</v>
      </c>
      <c r="Q21" s="1" t="s">
        <v>83</v>
      </c>
      <c r="R21" s="87" t="s">
        <v>88</v>
      </c>
      <c r="S21" s="87" t="s">
        <v>264</v>
      </c>
      <c r="T21" t="s">
        <v>362</v>
      </c>
      <c r="U21" t="s">
        <v>364</v>
      </c>
      <c r="V21" t="s">
        <v>363</v>
      </c>
      <c r="W21" s="5">
        <v>44064000</v>
      </c>
      <c r="X21" s="5">
        <v>44064000</v>
      </c>
      <c r="Y21" s="5">
        <v>7344000</v>
      </c>
      <c r="Z21" s="5">
        <v>0</v>
      </c>
      <c r="AA21" s="1" t="s">
        <v>95</v>
      </c>
      <c r="AB21" t="s">
        <v>83</v>
      </c>
      <c r="AC21" t="s">
        <v>76</v>
      </c>
      <c r="AD21" s="69">
        <f>+Tabla3[[#This Row],[VALOR DEL CONTRATO
(EN NUMEROS)]]-Tabla3[[#This Row],[VALOR RECURSOS (MADS/FONAM)]]</f>
        <v>0</v>
      </c>
      <c r="AE21" s="2">
        <v>2126</v>
      </c>
      <c r="AF21" s="88">
        <v>46024</v>
      </c>
      <c r="AG21">
        <v>4226</v>
      </c>
      <c r="AH21" s="75">
        <v>46024</v>
      </c>
      <c r="AI21" s="78" t="s">
        <v>98</v>
      </c>
      <c r="AJ21" t="s">
        <v>282</v>
      </c>
      <c r="AK21" s="72">
        <v>202400000000095</v>
      </c>
      <c r="AL21" s="75">
        <v>46024</v>
      </c>
      <c r="AM21" s="1" t="s">
        <v>257</v>
      </c>
      <c r="AN21" s="1" t="s">
        <v>257</v>
      </c>
      <c r="AO21" t="s">
        <v>100</v>
      </c>
      <c r="AP21" t="s">
        <v>319</v>
      </c>
      <c r="AQ21" s="1"/>
      <c r="AR21" t="s">
        <v>245</v>
      </c>
      <c r="AS21" t="s">
        <v>264</v>
      </c>
      <c r="AT21" s="1">
        <v>80111600</v>
      </c>
      <c r="AU21" s="93" t="s">
        <v>4181</v>
      </c>
      <c r="AV21" s="1" t="s">
        <v>210</v>
      </c>
      <c r="AW21" s="87" t="s">
        <v>103</v>
      </c>
      <c r="AX21" s="75">
        <v>46024</v>
      </c>
      <c r="AY21" t="s">
        <v>115</v>
      </c>
      <c r="AZ21" s="75">
        <v>46024</v>
      </c>
      <c r="BA21" s="75">
        <v>46027</v>
      </c>
      <c r="BB21" s="75">
        <v>46207</v>
      </c>
      <c r="BC21" s="89">
        <f>+Tabla3[[#This Row],[FECHA TERMINACION
(INICIAL)]]-Tabla3[[#This Row],[FECHA INICIO]]</f>
        <v>180</v>
      </c>
      <c r="BD21" s="89">
        <f>+Tabla3[[#This Row],[PLAZO DE EJECUCIÓN EN DÍAS (INICIAL)]]/30</f>
        <v>6</v>
      </c>
      <c r="BE21" t="s">
        <v>352</v>
      </c>
      <c r="BF21" s="5" t="e">
        <f>+#REF!</f>
        <v>#REF!</v>
      </c>
      <c r="BG21" s="5" t="e">
        <f>+#REF!</f>
        <v>#REF!</v>
      </c>
      <c r="BH21" s="1" t="e">
        <f>+#REF!</f>
        <v>#REF!</v>
      </c>
      <c r="BI21" s="1">
        <f>+COUNTIF(Tabla3[[#This Row],[VALOR REDUCIDO]:[TOTAL TIEMPO PRORROGADO EN DÍAS
]],"&lt;&gt;0")</f>
        <v>3</v>
      </c>
      <c r="BJ21" s="1" t="e">
        <f>+#REF!</f>
        <v>#REF!</v>
      </c>
      <c r="BK21" s="75" t="e">
        <f>+#REF!</f>
        <v>#REF!</v>
      </c>
      <c r="BL21" s="1" t="s">
        <v>83</v>
      </c>
      <c r="BM21" t="e">
        <f t="shared" si="0"/>
        <v>#REF!</v>
      </c>
      <c r="BN21" s="7">
        <f t="shared" si="1"/>
        <v>46027</v>
      </c>
      <c r="BO21" s="7" t="e">
        <f t="shared" si="2"/>
        <v>#REF!</v>
      </c>
      <c r="BP21" s="5" t="e">
        <f t="shared" si="3"/>
        <v>#REF!</v>
      </c>
      <c r="BQ21" s="1">
        <v>35740800</v>
      </c>
      <c r="BR21" s="1" t="e">
        <f>+Tabla3[[#This Row],[VALOR TOTAL DE CONTRATO (ANTES DE LIQUIDACIÓN - LIBERACIÓN DE SALDOS)]]-Tabla3[[#This Row],[RECURSO TOTALES DESEMBOLSADOS]]</f>
        <v>#REF!</v>
      </c>
      <c r="BS21" s="1" t="s">
        <v>83</v>
      </c>
      <c r="BT21" s="1" t="str">
        <f t="shared" si="4"/>
        <v>enero</v>
      </c>
      <c r="BU21" s="1" t="s">
        <v>82</v>
      </c>
      <c r="BV21" s="1" t="s">
        <v>82</v>
      </c>
      <c r="BW21" s="1" t="s">
        <v>82</v>
      </c>
      <c r="BX21" t="s">
        <v>258</v>
      </c>
      <c r="BY21" t="s">
        <v>259</v>
      </c>
    </row>
    <row r="22" spans="1:77" x14ac:dyDescent="0.25">
      <c r="A22" s="1">
        <v>2026</v>
      </c>
      <c r="B22" s="3">
        <v>19</v>
      </c>
      <c r="C22" s="1" t="s">
        <v>65</v>
      </c>
      <c r="D22" t="s">
        <v>67</v>
      </c>
      <c r="E22" t="s">
        <v>70</v>
      </c>
      <c r="F22" t="s">
        <v>71</v>
      </c>
      <c r="G22" t="s">
        <v>105</v>
      </c>
      <c r="H22" s="1" t="s">
        <v>64</v>
      </c>
      <c r="I22" s="1" t="s">
        <v>75</v>
      </c>
      <c r="J22" t="s">
        <v>299</v>
      </c>
      <c r="K22" s="1" t="s">
        <v>78</v>
      </c>
      <c r="L22" s="87" t="s">
        <v>246</v>
      </c>
      <c r="M22" s="79" t="s">
        <v>6329</v>
      </c>
      <c r="N22" s="1" t="s">
        <v>3719</v>
      </c>
      <c r="O22" s="1" t="s">
        <v>3719</v>
      </c>
      <c r="P22" s="56" t="s">
        <v>3719</v>
      </c>
      <c r="Q22" s="1" t="s">
        <v>83</v>
      </c>
      <c r="R22" s="87" t="s">
        <v>260</v>
      </c>
      <c r="S22" s="87" t="s">
        <v>260</v>
      </c>
      <c r="T22" t="s">
        <v>365</v>
      </c>
      <c r="U22" t="s">
        <v>367</v>
      </c>
      <c r="V22" t="s">
        <v>366</v>
      </c>
      <c r="W22" s="5">
        <v>58000000</v>
      </c>
      <c r="X22" s="5">
        <v>58000000</v>
      </c>
      <c r="Y22" s="5">
        <v>5800000</v>
      </c>
      <c r="Z22" s="5">
        <v>0</v>
      </c>
      <c r="AA22" s="1" t="s">
        <v>95</v>
      </c>
      <c r="AB22" t="s">
        <v>83</v>
      </c>
      <c r="AC22" t="s">
        <v>76</v>
      </c>
      <c r="AD22" s="69">
        <f>+Tabla3[[#This Row],[VALOR DEL CONTRATO
(EN NUMEROS)]]-Tabla3[[#This Row],[VALOR RECURSOS (MADS/FONAM)]]</f>
        <v>0</v>
      </c>
      <c r="AE22" s="2">
        <v>6626</v>
      </c>
      <c r="AF22" s="88">
        <v>46024</v>
      </c>
      <c r="AG22">
        <v>3726</v>
      </c>
      <c r="AH22" s="75">
        <v>46024</v>
      </c>
      <c r="AI22" s="78" t="s">
        <v>98</v>
      </c>
      <c r="AJ22" t="s">
        <v>291</v>
      </c>
      <c r="AK22" s="72">
        <v>202300000000177</v>
      </c>
      <c r="AL22" s="75">
        <v>46024</v>
      </c>
      <c r="AM22" s="1" t="s">
        <v>257</v>
      </c>
      <c r="AN22" s="1" t="s">
        <v>257</v>
      </c>
      <c r="AO22" t="s">
        <v>100</v>
      </c>
      <c r="AP22" t="s">
        <v>300</v>
      </c>
      <c r="AQ22" s="1"/>
      <c r="AR22" t="s">
        <v>301</v>
      </c>
      <c r="AS22" t="s">
        <v>260</v>
      </c>
      <c r="AT22" s="1">
        <v>80111600</v>
      </c>
      <c r="AU22" s="93" t="s">
        <v>4182</v>
      </c>
      <c r="AV22" s="1" t="s">
        <v>210</v>
      </c>
      <c r="AW22" s="87" t="s">
        <v>103</v>
      </c>
      <c r="AX22" s="75">
        <v>46024</v>
      </c>
      <c r="AY22" t="s">
        <v>116</v>
      </c>
      <c r="AZ22" s="75">
        <v>46024</v>
      </c>
      <c r="BA22" s="103">
        <v>46024</v>
      </c>
      <c r="BB22" s="103">
        <v>46327</v>
      </c>
      <c r="BC22" s="89">
        <f>+Tabla3[[#This Row],[FECHA TERMINACION
(INICIAL)]]-Tabla3[[#This Row],[FECHA INICIO]]</f>
        <v>303</v>
      </c>
      <c r="BD22" s="89">
        <f>+Tabla3[[#This Row],[PLAZO DE EJECUCIÓN EN DÍAS (INICIAL)]]/30</f>
        <v>10.1</v>
      </c>
      <c r="BE22" t="s">
        <v>368</v>
      </c>
      <c r="BF22" s="5" t="e">
        <f>+#REF!</f>
        <v>#REF!</v>
      </c>
      <c r="BG22" s="5" t="e">
        <f>+#REF!</f>
        <v>#REF!</v>
      </c>
      <c r="BH22" s="1" t="e">
        <f>+#REF!</f>
        <v>#REF!</v>
      </c>
      <c r="BI22" s="1">
        <f>+COUNTIF(Tabla3[[#This Row],[VALOR REDUCIDO]:[TOTAL TIEMPO PRORROGADO EN DÍAS
]],"&lt;&gt;0")</f>
        <v>3</v>
      </c>
      <c r="BJ22" s="1" t="e">
        <f>+#REF!</f>
        <v>#REF!</v>
      </c>
      <c r="BK22" s="75" t="e">
        <f>+#REF!</f>
        <v>#REF!</v>
      </c>
      <c r="BL22" s="1" t="s">
        <v>83</v>
      </c>
      <c r="BM22" t="e">
        <f t="shared" si="0"/>
        <v>#REF!</v>
      </c>
      <c r="BN22" s="7">
        <f t="shared" si="1"/>
        <v>46024</v>
      </c>
      <c r="BO22" s="7" t="e">
        <f t="shared" si="2"/>
        <v>#REF!</v>
      </c>
      <c r="BP22" s="5" t="e">
        <f t="shared" si="3"/>
        <v>#REF!</v>
      </c>
      <c r="BQ22" s="1">
        <v>28806667</v>
      </c>
      <c r="BR22" s="1" t="e">
        <f>+Tabla3[[#This Row],[VALOR TOTAL DE CONTRATO (ANTES DE LIQUIDACIÓN - LIBERACIÓN DE SALDOS)]]-Tabla3[[#This Row],[RECURSO TOTALES DESEMBOLSADOS]]</f>
        <v>#REF!</v>
      </c>
      <c r="BS22" s="1" t="s">
        <v>83</v>
      </c>
      <c r="BT22" s="1" t="str">
        <f t="shared" si="4"/>
        <v>enero</v>
      </c>
      <c r="BU22" s="1" t="s">
        <v>82</v>
      </c>
      <c r="BV22" s="1" t="s">
        <v>82</v>
      </c>
      <c r="BW22" s="1" t="s">
        <v>82</v>
      </c>
      <c r="BX22" t="s">
        <v>258</v>
      </c>
      <c r="BY22" t="s">
        <v>259</v>
      </c>
    </row>
    <row r="23" spans="1:77" x14ac:dyDescent="0.25">
      <c r="A23" s="1">
        <v>2026</v>
      </c>
      <c r="B23" s="3">
        <v>20</v>
      </c>
      <c r="C23" s="1" t="s">
        <v>65</v>
      </c>
      <c r="D23" t="s">
        <v>67</v>
      </c>
      <c r="E23" t="s">
        <v>70</v>
      </c>
      <c r="F23" t="s">
        <v>71</v>
      </c>
      <c r="G23" t="s">
        <v>105</v>
      </c>
      <c r="H23" s="1" t="s">
        <v>64</v>
      </c>
      <c r="I23" s="1" t="s">
        <v>75</v>
      </c>
      <c r="J23" t="s">
        <v>297</v>
      </c>
      <c r="K23" s="1" t="s">
        <v>78</v>
      </c>
      <c r="L23" s="87" t="s">
        <v>298</v>
      </c>
      <c r="M23" s="79" t="s">
        <v>6330</v>
      </c>
      <c r="N23" s="1" t="s">
        <v>3719</v>
      </c>
      <c r="O23" s="1" t="s">
        <v>3719</v>
      </c>
      <c r="P23" s="56" t="s">
        <v>3719</v>
      </c>
      <c r="Q23" s="1" t="s">
        <v>83</v>
      </c>
      <c r="R23" s="87" t="s">
        <v>256</v>
      </c>
      <c r="S23" s="87" t="s">
        <v>256</v>
      </c>
      <c r="T23" t="s">
        <v>369</v>
      </c>
      <c r="U23" t="s">
        <v>371</v>
      </c>
      <c r="V23" t="s">
        <v>370</v>
      </c>
      <c r="W23" s="5">
        <v>117300000</v>
      </c>
      <c r="X23" s="5">
        <v>117300000</v>
      </c>
      <c r="Y23" s="5">
        <v>10200000</v>
      </c>
      <c r="Z23" s="5">
        <v>0</v>
      </c>
      <c r="AA23" s="1" t="s">
        <v>95</v>
      </c>
      <c r="AB23" t="s">
        <v>83</v>
      </c>
      <c r="AC23" t="s">
        <v>76</v>
      </c>
      <c r="AD23" s="69">
        <f>+Tabla3[[#This Row],[VALOR DEL CONTRATO
(EN NUMEROS)]]-Tabla3[[#This Row],[VALOR RECURSOS (MADS/FONAM)]]</f>
        <v>0</v>
      </c>
      <c r="AE23" s="2">
        <v>2426</v>
      </c>
      <c r="AF23" s="88">
        <v>46024</v>
      </c>
      <c r="AG23">
        <v>5626</v>
      </c>
      <c r="AH23" s="75">
        <v>46024</v>
      </c>
      <c r="AI23" s="78" t="s">
        <v>98</v>
      </c>
      <c r="AJ23" t="s">
        <v>296</v>
      </c>
      <c r="AK23" s="72">
        <v>202400000000078</v>
      </c>
      <c r="AL23" s="75">
        <v>46024</v>
      </c>
      <c r="AM23" s="1" t="s">
        <v>257</v>
      </c>
      <c r="AN23" s="1" t="s">
        <v>257</v>
      </c>
      <c r="AO23" t="s">
        <v>100</v>
      </c>
      <c r="AP23" t="s">
        <v>293</v>
      </c>
      <c r="AQ23" s="1"/>
      <c r="AR23" t="s">
        <v>294</v>
      </c>
      <c r="AS23" t="s">
        <v>1403</v>
      </c>
      <c r="AT23" s="1">
        <v>80111600</v>
      </c>
      <c r="AU23" s="93" t="s">
        <v>4183</v>
      </c>
      <c r="AV23" s="1" t="s">
        <v>210</v>
      </c>
      <c r="AW23" s="87" t="s">
        <v>103</v>
      </c>
      <c r="AX23" s="75">
        <v>46024</v>
      </c>
      <c r="AY23" t="s">
        <v>116</v>
      </c>
      <c r="AZ23" s="75">
        <v>46024</v>
      </c>
      <c r="BA23" s="75">
        <v>46024</v>
      </c>
      <c r="BB23" s="75">
        <v>46372</v>
      </c>
      <c r="BC23" s="89">
        <f>+Tabla3[[#This Row],[FECHA TERMINACION
(INICIAL)]]-Tabla3[[#This Row],[FECHA INICIO]]</f>
        <v>348</v>
      </c>
      <c r="BD23" s="89">
        <f>+Tabla3[[#This Row],[PLAZO DE EJECUCIÓN EN DÍAS (INICIAL)]]/30</f>
        <v>11.6</v>
      </c>
      <c r="BE23" t="s">
        <v>372</v>
      </c>
      <c r="BF23" s="5" t="e">
        <f>+#REF!</f>
        <v>#REF!</v>
      </c>
      <c r="BG23" s="5" t="e">
        <f>+#REF!</f>
        <v>#REF!</v>
      </c>
      <c r="BH23" s="1" t="e">
        <f>+#REF!</f>
        <v>#REF!</v>
      </c>
      <c r="BI23" s="1">
        <f>+COUNTIF(Tabla3[[#This Row],[VALOR REDUCIDO]:[TOTAL TIEMPO PRORROGADO EN DÍAS
]],"&lt;&gt;0")</f>
        <v>3</v>
      </c>
      <c r="BJ23" s="1" t="e">
        <f>+#REF!</f>
        <v>#REF!</v>
      </c>
      <c r="BK23" s="75" t="e">
        <f>+#REF!</f>
        <v>#REF!</v>
      </c>
      <c r="BL23" s="1" t="s">
        <v>83</v>
      </c>
      <c r="BM23" t="e">
        <f t="shared" si="0"/>
        <v>#REF!</v>
      </c>
      <c r="BN23" s="7">
        <f t="shared" si="1"/>
        <v>46024</v>
      </c>
      <c r="BO23" s="7" t="e">
        <f t="shared" si="2"/>
        <v>#REF!</v>
      </c>
      <c r="BP23" s="5" t="e">
        <f t="shared" si="3"/>
        <v>#REF!</v>
      </c>
      <c r="BQ23" s="1">
        <v>50660000</v>
      </c>
      <c r="BR23" s="1" t="e">
        <f>+Tabla3[[#This Row],[VALOR TOTAL DE CONTRATO (ANTES DE LIQUIDACIÓN - LIBERACIÓN DE SALDOS)]]-Tabla3[[#This Row],[RECURSO TOTALES DESEMBOLSADOS]]</f>
        <v>#REF!</v>
      </c>
      <c r="BS23" s="1" t="s">
        <v>83</v>
      </c>
      <c r="BT23" s="1" t="str">
        <f t="shared" si="4"/>
        <v>enero</v>
      </c>
      <c r="BU23" s="1" t="s">
        <v>82</v>
      </c>
      <c r="BV23" s="1" t="s">
        <v>82</v>
      </c>
      <c r="BW23" s="1" t="s">
        <v>82</v>
      </c>
      <c r="BX23" t="s">
        <v>258</v>
      </c>
      <c r="BY23" t="s">
        <v>259</v>
      </c>
    </row>
    <row r="24" spans="1:77" x14ac:dyDescent="0.25">
      <c r="A24" s="1">
        <v>2026</v>
      </c>
      <c r="B24" s="3">
        <v>21</v>
      </c>
      <c r="C24" s="1" t="s">
        <v>65</v>
      </c>
      <c r="D24" t="s">
        <v>67</v>
      </c>
      <c r="E24" t="s">
        <v>70</v>
      </c>
      <c r="F24" t="s">
        <v>71</v>
      </c>
      <c r="G24" t="s">
        <v>105</v>
      </c>
      <c r="H24" s="1" t="s">
        <v>64</v>
      </c>
      <c r="I24" s="1" t="s">
        <v>75</v>
      </c>
      <c r="J24" t="s">
        <v>303</v>
      </c>
      <c r="K24" s="1" t="s">
        <v>78</v>
      </c>
      <c r="L24" s="87" t="s">
        <v>304</v>
      </c>
      <c r="M24" s="79" t="s">
        <v>6331</v>
      </c>
      <c r="N24" s="1" t="s">
        <v>3719</v>
      </c>
      <c r="O24" s="1" t="s">
        <v>3719</v>
      </c>
      <c r="P24" s="56" t="s">
        <v>3719</v>
      </c>
      <c r="Q24" s="1" t="s">
        <v>83</v>
      </c>
      <c r="R24" s="87" t="s">
        <v>256</v>
      </c>
      <c r="S24" s="87" t="s">
        <v>256</v>
      </c>
      <c r="T24" t="s">
        <v>373</v>
      </c>
      <c r="U24" t="s">
        <v>375</v>
      </c>
      <c r="V24" t="s">
        <v>374</v>
      </c>
      <c r="W24" s="5">
        <v>129030000</v>
      </c>
      <c r="X24" s="5">
        <v>129030000</v>
      </c>
      <c r="Y24" s="5">
        <v>11220000</v>
      </c>
      <c r="Z24" s="5">
        <v>0</v>
      </c>
      <c r="AA24" s="1" t="s">
        <v>95</v>
      </c>
      <c r="AB24" t="s">
        <v>83</v>
      </c>
      <c r="AC24" t="s">
        <v>76</v>
      </c>
      <c r="AD24" s="69">
        <f>+Tabla3[[#This Row],[VALOR DEL CONTRATO
(EN NUMEROS)]]-Tabla3[[#This Row],[VALOR RECURSOS (MADS/FONAM)]]</f>
        <v>0</v>
      </c>
      <c r="AE24" s="2">
        <v>2426</v>
      </c>
      <c r="AF24" s="88">
        <v>46024</v>
      </c>
      <c r="AG24">
        <v>4526</v>
      </c>
      <c r="AH24" s="75">
        <v>46024</v>
      </c>
      <c r="AI24" s="78" t="s">
        <v>98</v>
      </c>
      <c r="AJ24" t="s">
        <v>296</v>
      </c>
      <c r="AK24" s="72">
        <v>202400000000078</v>
      </c>
      <c r="AL24" s="75">
        <v>46024</v>
      </c>
      <c r="AM24" s="1" t="s">
        <v>257</v>
      </c>
      <c r="AN24" s="1" t="s">
        <v>257</v>
      </c>
      <c r="AO24" t="s">
        <v>100</v>
      </c>
      <c r="AP24" t="s">
        <v>293</v>
      </c>
      <c r="AQ24" s="1"/>
      <c r="AR24" t="s">
        <v>294</v>
      </c>
      <c r="AS24" t="s">
        <v>1403</v>
      </c>
      <c r="AT24" s="1">
        <v>80111600</v>
      </c>
      <c r="AU24" s="93" t="s">
        <v>4184</v>
      </c>
      <c r="AV24" s="1" t="s">
        <v>210</v>
      </c>
      <c r="AW24" s="87" t="s">
        <v>103</v>
      </c>
      <c r="AX24" s="75">
        <v>46024</v>
      </c>
      <c r="AY24" t="s">
        <v>116</v>
      </c>
      <c r="AZ24" s="75">
        <v>46024</v>
      </c>
      <c r="BA24" s="75">
        <v>46024</v>
      </c>
      <c r="BB24" s="75">
        <v>46372</v>
      </c>
      <c r="BC24" s="89">
        <f>+Tabla3[[#This Row],[FECHA TERMINACION
(INICIAL)]]-Tabla3[[#This Row],[FECHA INICIO]]</f>
        <v>348</v>
      </c>
      <c r="BD24" s="89">
        <f>+Tabla3[[#This Row],[PLAZO DE EJECUCIÓN EN DÍAS (INICIAL)]]/30</f>
        <v>11.6</v>
      </c>
      <c r="BE24" t="s">
        <v>376</v>
      </c>
      <c r="BF24" s="5" t="e">
        <f>+#REF!</f>
        <v>#REF!</v>
      </c>
      <c r="BG24" s="5" t="e">
        <f>+#REF!</f>
        <v>#REF!</v>
      </c>
      <c r="BH24" s="1" t="e">
        <f>+#REF!</f>
        <v>#REF!</v>
      </c>
      <c r="BI24" s="1">
        <f>+COUNTIF(Tabla3[[#This Row],[VALOR REDUCIDO]:[TOTAL TIEMPO PRORROGADO EN DÍAS
]],"&lt;&gt;0")</f>
        <v>3</v>
      </c>
      <c r="BJ24" s="1" t="e">
        <f>+#REF!</f>
        <v>#REF!</v>
      </c>
      <c r="BK24" s="75" t="e">
        <f>+#REF!</f>
        <v>#REF!</v>
      </c>
      <c r="BL24" s="1" t="s">
        <v>83</v>
      </c>
      <c r="BM24" t="e">
        <f t="shared" si="0"/>
        <v>#REF!</v>
      </c>
      <c r="BN24" s="7">
        <f t="shared" si="1"/>
        <v>46024</v>
      </c>
      <c r="BO24" s="7" t="e">
        <f t="shared" si="2"/>
        <v>#REF!</v>
      </c>
      <c r="BP24" s="5" t="e">
        <f t="shared" si="3"/>
        <v>#REF!</v>
      </c>
      <c r="BQ24" s="1">
        <v>55726000</v>
      </c>
      <c r="BR24" s="1" t="e">
        <f>+Tabla3[[#This Row],[VALOR TOTAL DE CONTRATO (ANTES DE LIQUIDACIÓN - LIBERACIÓN DE SALDOS)]]-Tabla3[[#This Row],[RECURSO TOTALES DESEMBOLSADOS]]</f>
        <v>#REF!</v>
      </c>
      <c r="BS24" s="1" t="s">
        <v>83</v>
      </c>
      <c r="BT24" s="1" t="str">
        <f t="shared" si="4"/>
        <v>enero</v>
      </c>
      <c r="BU24" s="1" t="s">
        <v>82</v>
      </c>
      <c r="BV24" s="1" t="s">
        <v>82</v>
      </c>
      <c r="BW24" s="1" t="s">
        <v>82</v>
      </c>
      <c r="BX24" t="s">
        <v>258</v>
      </c>
      <c r="BY24" t="s">
        <v>259</v>
      </c>
    </row>
    <row r="25" spans="1:77" x14ac:dyDescent="0.25">
      <c r="A25" s="1">
        <v>2026</v>
      </c>
      <c r="B25" s="3">
        <v>22</v>
      </c>
      <c r="C25" s="1" t="s">
        <v>65</v>
      </c>
      <c r="D25" t="s">
        <v>67</v>
      </c>
      <c r="E25" t="s">
        <v>70</v>
      </c>
      <c r="F25" t="s">
        <v>71</v>
      </c>
      <c r="G25" t="s">
        <v>105</v>
      </c>
      <c r="H25" s="1" t="s">
        <v>64</v>
      </c>
      <c r="I25" s="1" t="s">
        <v>75</v>
      </c>
      <c r="J25" t="s">
        <v>377</v>
      </c>
      <c r="K25" s="1" t="s">
        <v>78</v>
      </c>
      <c r="L25" s="87" t="s">
        <v>81</v>
      </c>
      <c r="M25" s="79" t="s">
        <v>6332</v>
      </c>
      <c r="N25" s="1" t="s">
        <v>3719</v>
      </c>
      <c r="O25" s="1" t="s">
        <v>3719</v>
      </c>
      <c r="P25" s="56" t="s">
        <v>3719</v>
      </c>
      <c r="Q25" s="1" t="s">
        <v>83</v>
      </c>
      <c r="R25" s="87" t="s">
        <v>256</v>
      </c>
      <c r="S25" s="87" t="s">
        <v>256</v>
      </c>
      <c r="T25" t="s">
        <v>378</v>
      </c>
      <c r="U25" t="s">
        <v>380</v>
      </c>
      <c r="V25" t="s">
        <v>379</v>
      </c>
      <c r="W25" s="5">
        <v>51000000</v>
      </c>
      <c r="X25" s="5">
        <v>51000000</v>
      </c>
      <c r="Y25" s="5">
        <v>8500000</v>
      </c>
      <c r="Z25" s="5">
        <v>0</v>
      </c>
      <c r="AA25" s="1" t="s">
        <v>95</v>
      </c>
      <c r="AB25" t="s">
        <v>83</v>
      </c>
      <c r="AC25" t="s">
        <v>76</v>
      </c>
      <c r="AD25" s="69">
        <f>+Tabla3[[#This Row],[VALOR DEL CONTRATO
(EN NUMEROS)]]-Tabla3[[#This Row],[VALOR RECURSOS (MADS/FONAM)]]</f>
        <v>0</v>
      </c>
      <c r="AE25" s="2">
        <v>2426</v>
      </c>
      <c r="AF25" s="88">
        <v>46024</v>
      </c>
      <c r="AG25">
        <v>6126</v>
      </c>
      <c r="AH25" s="75">
        <v>46024</v>
      </c>
      <c r="AI25" s="78" t="s">
        <v>98</v>
      </c>
      <c r="AJ25" t="s">
        <v>296</v>
      </c>
      <c r="AK25" s="72">
        <v>202400000000078</v>
      </c>
      <c r="AL25" s="75">
        <v>46024</v>
      </c>
      <c r="AM25" s="1" t="s">
        <v>257</v>
      </c>
      <c r="AN25" s="1" t="s">
        <v>257</v>
      </c>
      <c r="AO25" t="s">
        <v>100</v>
      </c>
      <c r="AP25" t="s">
        <v>293</v>
      </c>
      <c r="AQ25" s="1"/>
      <c r="AR25" t="s">
        <v>294</v>
      </c>
      <c r="AS25" t="s">
        <v>1403</v>
      </c>
      <c r="AT25" s="1">
        <v>80111600</v>
      </c>
      <c r="AU25" s="93" t="s">
        <v>4185</v>
      </c>
      <c r="AV25" s="1" t="s">
        <v>210</v>
      </c>
      <c r="AW25" s="87" t="s">
        <v>103</v>
      </c>
      <c r="AX25" s="75">
        <v>46024</v>
      </c>
      <c r="AY25" t="s">
        <v>116</v>
      </c>
      <c r="AZ25" s="75">
        <v>46024</v>
      </c>
      <c r="BA25" s="75">
        <v>46029</v>
      </c>
      <c r="BB25" s="6">
        <v>46058</v>
      </c>
      <c r="BC25" s="89">
        <f>+Tabla3[[#This Row],[FECHA TERMINACION
(INICIAL)]]-Tabla3[[#This Row],[FECHA INICIO]]</f>
        <v>29</v>
      </c>
      <c r="BD25" s="89">
        <f>+Tabla3[[#This Row],[PLAZO DE EJECUCIÓN EN DÍAS (INICIAL)]]/30</f>
        <v>0.96666666666666667</v>
      </c>
      <c r="BE25" t="s">
        <v>381</v>
      </c>
      <c r="BF25" s="5" t="e">
        <f>+#REF!</f>
        <v>#REF!</v>
      </c>
      <c r="BG25" s="5" t="e">
        <f>+#REF!</f>
        <v>#REF!</v>
      </c>
      <c r="BH25" s="1" t="e">
        <f>+#REF!</f>
        <v>#REF!</v>
      </c>
      <c r="BI25" s="1">
        <f>+COUNTIF(Tabla3[[#This Row],[VALOR REDUCIDO]:[TOTAL TIEMPO PRORROGADO EN DÍAS
]],"&lt;&gt;0")</f>
        <v>3</v>
      </c>
      <c r="BJ25" s="1" t="e">
        <f>+#REF!</f>
        <v>#REF!</v>
      </c>
      <c r="BK25" s="75" t="e">
        <f>+#REF!</f>
        <v>#REF!</v>
      </c>
      <c r="BL25" s="1" t="s">
        <v>82</v>
      </c>
      <c r="BM25" t="e">
        <f t="shared" si="0"/>
        <v>#REF!</v>
      </c>
      <c r="BN25" s="7">
        <f t="shared" si="1"/>
        <v>46029</v>
      </c>
      <c r="BO25" s="7" t="e">
        <f t="shared" si="2"/>
        <v>#REF!</v>
      </c>
      <c r="BP25" s="5" t="e">
        <f t="shared" si="3"/>
        <v>#REF!</v>
      </c>
      <c r="BQ25" s="1">
        <v>8500000</v>
      </c>
      <c r="BR25" s="1" t="e">
        <f>+Tabla3[[#This Row],[VALOR TOTAL DE CONTRATO (ANTES DE LIQUIDACIÓN - LIBERACIÓN DE SALDOS)]]-Tabla3[[#This Row],[RECURSO TOTALES DESEMBOLSADOS]]</f>
        <v>#REF!</v>
      </c>
      <c r="BS25" s="1" t="s">
        <v>83</v>
      </c>
      <c r="BT25" s="1" t="str">
        <f t="shared" si="4"/>
        <v>enero</v>
      </c>
      <c r="BU25" s="1" t="s">
        <v>82</v>
      </c>
      <c r="BV25" s="1" t="s">
        <v>82</v>
      </c>
      <c r="BW25" s="1" t="s">
        <v>82</v>
      </c>
      <c r="BX25" t="s">
        <v>258</v>
      </c>
      <c r="BY25" t="s">
        <v>259</v>
      </c>
    </row>
    <row r="26" spans="1:77" x14ac:dyDescent="0.25">
      <c r="A26" s="1">
        <v>2026</v>
      </c>
      <c r="B26" s="3" t="s">
        <v>6268</v>
      </c>
      <c r="C26" s="1" t="s">
        <v>65</v>
      </c>
      <c r="D26" t="s">
        <v>67</v>
      </c>
      <c r="E26" t="s">
        <v>70</v>
      </c>
      <c r="F26" t="s">
        <v>71</v>
      </c>
      <c r="G26" t="s">
        <v>105</v>
      </c>
      <c r="H26" s="1" t="s">
        <v>64</v>
      </c>
      <c r="I26" s="1" t="s">
        <v>75</v>
      </c>
      <c r="J26" t="s">
        <v>6269</v>
      </c>
      <c r="K26" s="1" t="s">
        <v>78</v>
      </c>
      <c r="L26" s="87" t="s">
        <v>81</v>
      </c>
      <c r="M26" s="79" t="s">
        <v>6332</v>
      </c>
      <c r="N26" s="1" t="s">
        <v>3719</v>
      </c>
      <c r="O26" s="1" t="s">
        <v>3719</v>
      </c>
      <c r="P26" s="56" t="s">
        <v>3719</v>
      </c>
      <c r="Q26" s="1" t="s">
        <v>83</v>
      </c>
      <c r="R26" s="87" t="s">
        <v>256</v>
      </c>
      <c r="S26" s="87" t="s">
        <v>256</v>
      </c>
      <c r="T26" t="s">
        <v>378</v>
      </c>
      <c r="U26" t="s">
        <v>380</v>
      </c>
      <c r="V26" t="s">
        <v>6270</v>
      </c>
      <c r="W26" s="5">
        <v>42500000</v>
      </c>
      <c r="X26" s="5">
        <v>42500000</v>
      </c>
      <c r="Y26" s="5">
        <v>8500000</v>
      </c>
      <c r="Z26" s="5">
        <v>0</v>
      </c>
      <c r="AA26" s="1" t="s">
        <v>95</v>
      </c>
      <c r="AB26" t="s">
        <v>83</v>
      </c>
      <c r="AC26" t="s">
        <v>76</v>
      </c>
      <c r="AD26" s="69">
        <f>+Tabla3[[#This Row],[VALOR DEL CONTRATO
(EN NUMEROS)]]-Tabla3[[#This Row],[VALOR RECURSOS (MADS/FONAM)]]</f>
        <v>0</v>
      </c>
      <c r="AE26" s="2">
        <v>2426</v>
      </c>
      <c r="AF26" s="88">
        <v>46024</v>
      </c>
      <c r="AG26">
        <v>121926</v>
      </c>
      <c r="AH26" s="75">
        <v>46062</v>
      </c>
      <c r="AI26" s="78" t="s">
        <v>98</v>
      </c>
      <c r="AJ26" t="s">
        <v>296</v>
      </c>
      <c r="AK26" s="72">
        <v>202400000000078</v>
      </c>
      <c r="AL26" s="75">
        <v>46060</v>
      </c>
      <c r="AM26" s="1" t="s">
        <v>257</v>
      </c>
      <c r="AN26" s="1" t="s">
        <v>257</v>
      </c>
      <c r="AO26" t="s">
        <v>100</v>
      </c>
      <c r="AP26" t="s">
        <v>293</v>
      </c>
      <c r="AQ26" s="1"/>
      <c r="AR26" t="s">
        <v>294</v>
      </c>
      <c r="AS26" t="s">
        <v>1403</v>
      </c>
      <c r="AT26" s="1">
        <v>80111600</v>
      </c>
      <c r="AU26" s="93" t="s">
        <v>4185</v>
      </c>
      <c r="AV26" s="1" t="s">
        <v>210</v>
      </c>
      <c r="AW26" s="87" t="s">
        <v>103</v>
      </c>
      <c r="AX26" s="75">
        <v>46062</v>
      </c>
      <c r="AY26" t="s">
        <v>116</v>
      </c>
      <c r="AZ26" s="75">
        <v>46062</v>
      </c>
      <c r="BA26" s="75">
        <v>46059</v>
      </c>
      <c r="BB26" s="6">
        <v>46209</v>
      </c>
      <c r="BC26" s="89">
        <f>+Tabla3[[#This Row],[FECHA TERMINACION
(INICIAL)]]-Tabla3[[#This Row],[FECHA INICIO]]</f>
        <v>150</v>
      </c>
      <c r="BD26" s="89">
        <f>+Tabla3[[#This Row],[PLAZO DE EJECUCIÓN EN DÍAS (INICIAL)]]/30</f>
        <v>5</v>
      </c>
      <c r="BE26" t="s">
        <v>6271</v>
      </c>
      <c r="BF26" s="5" t="e">
        <f>+#REF!</f>
        <v>#REF!</v>
      </c>
      <c r="BG26" s="5" t="e">
        <f>+#REF!</f>
        <v>#REF!</v>
      </c>
      <c r="BH26" s="1" t="e">
        <f>+#REF!</f>
        <v>#REF!</v>
      </c>
      <c r="BI26" s="1">
        <f>+COUNTIF(Tabla3[[#This Row],[VALOR REDUCIDO]:[TOTAL TIEMPO PRORROGADO EN DÍAS
]],"&lt;&gt;0")</f>
        <v>3</v>
      </c>
      <c r="BJ26" s="1" t="e">
        <f>+#REF!</f>
        <v>#REF!</v>
      </c>
      <c r="BK26" s="75" t="e">
        <f>+#REF!</f>
        <v>#REF!</v>
      </c>
      <c r="BL26" s="1" t="s">
        <v>83</v>
      </c>
      <c r="BM26" t="e">
        <f t="shared" si="0"/>
        <v>#REF!</v>
      </c>
      <c r="BN26" s="7">
        <f t="shared" si="1"/>
        <v>46059</v>
      </c>
      <c r="BO26" s="7" t="e">
        <f t="shared" si="2"/>
        <v>#REF!</v>
      </c>
      <c r="BP26" s="5" t="e">
        <f t="shared" si="3"/>
        <v>#REF!</v>
      </c>
      <c r="BQ26" s="1">
        <v>32300000</v>
      </c>
      <c r="BR26" s="1" t="e">
        <f>+Tabla3[[#This Row],[VALOR TOTAL DE CONTRATO (ANTES DE LIQUIDACIÓN - LIBERACIÓN DE SALDOS)]]-Tabla3[[#This Row],[RECURSO TOTALES DESEMBOLSADOS]]</f>
        <v>#REF!</v>
      </c>
      <c r="BS26" s="1" t="s">
        <v>83</v>
      </c>
      <c r="BT26" s="1" t="str">
        <f t="shared" si="4"/>
        <v>febrero</v>
      </c>
      <c r="BU26" s="1" t="s">
        <v>82</v>
      </c>
      <c r="BV26" s="1" t="s">
        <v>82</v>
      </c>
      <c r="BW26" s="1" t="s">
        <v>82</v>
      </c>
      <c r="BX26" t="s">
        <v>258</v>
      </c>
      <c r="BY26" t="s">
        <v>259</v>
      </c>
    </row>
    <row r="27" spans="1:77" x14ac:dyDescent="0.25">
      <c r="A27" s="1">
        <v>2026</v>
      </c>
      <c r="B27" s="3">
        <v>23</v>
      </c>
      <c r="C27" s="1" t="s">
        <v>65</v>
      </c>
      <c r="D27" t="s">
        <v>67</v>
      </c>
      <c r="E27" t="s">
        <v>70</v>
      </c>
      <c r="F27" t="s">
        <v>71</v>
      </c>
      <c r="G27" t="s">
        <v>105</v>
      </c>
      <c r="H27" s="1" t="s">
        <v>64</v>
      </c>
      <c r="I27" s="1" t="s">
        <v>75</v>
      </c>
      <c r="J27" t="s">
        <v>382</v>
      </c>
      <c r="K27" s="1" t="s">
        <v>78</v>
      </c>
      <c r="L27" s="87" t="s">
        <v>289</v>
      </c>
      <c r="M27" s="79" t="s">
        <v>6333</v>
      </c>
      <c r="N27" s="1" t="s">
        <v>3719</v>
      </c>
      <c r="O27" s="1" t="s">
        <v>3719</v>
      </c>
      <c r="P27" s="56" t="s">
        <v>3719</v>
      </c>
      <c r="Q27" s="1" t="s">
        <v>83</v>
      </c>
      <c r="R27" s="87" t="s">
        <v>260</v>
      </c>
      <c r="S27" s="87" t="s">
        <v>260</v>
      </c>
      <c r="T27" t="s">
        <v>383</v>
      </c>
      <c r="U27" t="s">
        <v>385</v>
      </c>
      <c r="V27" t="s">
        <v>384</v>
      </c>
      <c r="W27" s="5">
        <v>121000000</v>
      </c>
      <c r="X27" s="5">
        <v>121000000</v>
      </c>
      <c r="Y27" s="5">
        <v>11000000</v>
      </c>
      <c r="Z27" s="5">
        <v>0</v>
      </c>
      <c r="AA27" s="1" t="s">
        <v>95</v>
      </c>
      <c r="AB27" t="s">
        <v>83</v>
      </c>
      <c r="AC27" t="s">
        <v>76</v>
      </c>
      <c r="AD27" s="69">
        <f>+Tabla3[[#This Row],[VALOR DEL CONTRATO
(EN NUMEROS)]]-Tabla3[[#This Row],[VALOR RECURSOS (MADS/FONAM)]]</f>
        <v>0</v>
      </c>
      <c r="AE27" s="2">
        <v>6626</v>
      </c>
      <c r="AF27" s="88">
        <v>46024</v>
      </c>
      <c r="AG27">
        <v>4326</v>
      </c>
      <c r="AH27" s="75">
        <v>46024</v>
      </c>
      <c r="AI27" s="78" t="s">
        <v>98</v>
      </c>
      <c r="AJ27" t="s">
        <v>386</v>
      </c>
      <c r="AK27" s="72">
        <v>202300000000177</v>
      </c>
      <c r="AL27" s="75">
        <v>46024</v>
      </c>
      <c r="AM27" s="1" t="s">
        <v>257</v>
      </c>
      <c r="AN27" s="1" t="s">
        <v>257</v>
      </c>
      <c r="AO27" t="s">
        <v>100</v>
      </c>
      <c r="AP27" t="s">
        <v>387</v>
      </c>
      <c r="AQ27" s="1"/>
      <c r="AR27" t="s">
        <v>6272</v>
      </c>
      <c r="AS27" t="s">
        <v>260</v>
      </c>
      <c r="AT27" s="1">
        <v>80111600</v>
      </c>
      <c r="AU27" s="93" t="s">
        <v>4186</v>
      </c>
      <c r="AV27" s="1" t="s">
        <v>210</v>
      </c>
      <c r="AW27" s="87" t="s">
        <v>103</v>
      </c>
      <c r="AX27" s="75">
        <v>46024</v>
      </c>
      <c r="AY27" t="s">
        <v>116</v>
      </c>
      <c r="AZ27" s="75">
        <v>46024</v>
      </c>
      <c r="BA27" s="75">
        <v>46024</v>
      </c>
      <c r="BB27" s="75">
        <v>46357</v>
      </c>
      <c r="BC27" s="89">
        <f>+Tabla3[[#This Row],[FECHA TERMINACION
(INICIAL)]]-Tabla3[[#This Row],[FECHA INICIO]]</f>
        <v>333</v>
      </c>
      <c r="BD27" s="89">
        <f>+Tabla3[[#This Row],[PLAZO DE EJECUCIÓN EN DÍAS (INICIAL)]]/30</f>
        <v>11.1</v>
      </c>
      <c r="BE27" t="s">
        <v>388</v>
      </c>
      <c r="BF27" s="5" t="e">
        <f>+#REF!</f>
        <v>#REF!</v>
      </c>
      <c r="BG27" s="5" t="e">
        <f>+#REF!</f>
        <v>#REF!</v>
      </c>
      <c r="BH27" s="1" t="e">
        <f>+#REF!</f>
        <v>#REF!</v>
      </c>
      <c r="BI27" s="1">
        <f>+COUNTIF(Tabla3[[#This Row],[VALOR REDUCIDO]:[TOTAL TIEMPO PRORROGADO EN DÍAS
]],"&lt;&gt;0")</f>
        <v>3</v>
      </c>
      <c r="BJ27" s="1" t="e">
        <f>+#REF!</f>
        <v>#REF!</v>
      </c>
      <c r="BK27" s="75" t="e">
        <f>+#REF!</f>
        <v>#REF!</v>
      </c>
      <c r="BL27" s="1" t="s">
        <v>83</v>
      </c>
      <c r="BM27" t="e">
        <f t="shared" si="0"/>
        <v>#REF!</v>
      </c>
      <c r="BN27" s="7">
        <f t="shared" si="1"/>
        <v>46024</v>
      </c>
      <c r="BO27" s="7" t="e">
        <f t="shared" si="2"/>
        <v>#REF!</v>
      </c>
      <c r="BP27" s="5" t="e">
        <f t="shared" si="3"/>
        <v>#REF!</v>
      </c>
      <c r="BQ27" s="1">
        <v>54633333</v>
      </c>
      <c r="BR27" s="1" t="e">
        <f>+Tabla3[[#This Row],[VALOR TOTAL DE CONTRATO (ANTES DE LIQUIDACIÓN - LIBERACIÓN DE SALDOS)]]-Tabla3[[#This Row],[RECURSO TOTALES DESEMBOLSADOS]]</f>
        <v>#REF!</v>
      </c>
      <c r="BS27" s="1" t="s">
        <v>83</v>
      </c>
      <c r="BT27" s="1" t="str">
        <f t="shared" si="4"/>
        <v>enero</v>
      </c>
      <c r="BU27" s="1" t="s">
        <v>82</v>
      </c>
      <c r="BV27" s="1" t="s">
        <v>82</v>
      </c>
      <c r="BW27" s="1" t="s">
        <v>82</v>
      </c>
      <c r="BX27" t="s">
        <v>258</v>
      </c>
      <c r="BY27" t="s">
        <v>259</v>
      </c>
    </row>
    <row r="28" spans="1:77" x14ac:dyDescent="0.25">
      <c r="A28" s="1">
        <v>2026</v>
      </c>
      <c r="B28" s="3">
        <v>24</v>
      </c>
      <c r="C28" s="1" t="s">
        <v>65</v>
      </c>
      <c r="D28" t="s">
        <v>67</v>
      </c>
      <c r="E28" t="s">
        <v>70</v>
      </c>
      <c r="F28" t="s">
        <v>71</v>
      </c>
      <c r="G28" t="s">
        <v>105</v>
      </c>
      <c r="H28" s="1" t="s">
        <v>64</v>
      </c>
      <c r="I28" s="1" t="s">
        <v>75</v>
      </c>
      <c r="J28" t="s">
        <v>389</v>
      </c>
      <c r="K28" s="1" t="s">
        <v>78</v>
      </c>
      <c r="L28" s="87" t="s">
        <v>390</v>
      </c>
      <c r="M28" s="79" t="s">
        <v>6334</v>
      </c>
      <c r="N28" s="1" t="s">
        <v>3719</v>
      </c>
      <c r="O28" s="1" t="s">
        <v>3719</v>
      </c>
      <c r="P28" s="56" t="s">
        <v>3719</v>
      </c>
      <c r="Q28" s="1" t="s">
        <v>83</v>
      </c>
      <c r="R28" s="87" t="s">
        <v>260</v>
      </c>
      <c r="S28" s="87" t="s">
        <v>260</v>
      </c>
      <c r="T28" t="s">
        <v>391</v>
      </c>
      <c r="U28" t="s">
        <v>393</v>
      </c>
      <c r="V28" t="s">
        <v>392</v>
      </c>
      <c r="W28" s="5">
        <v>110000000</v>
      </c>
      <c r="X28" s="5">
        <v>110000000</v>
      </c>
      <c r="Y28" s="5">
        <v>10000000</v>
      </c>
      <c r="Z28" s="5">
        <v>0</v>
      </c>
      <c r="AA28" s="1" t="s">
        <v>95</v>
      </c>
      <c r="AB28" t="s">
        <v>83</v>
      </c>
      <c r="AC28" t="s">
        <v>76</v>
      </c>
      <c r="AD28" s="69">
        <f>+Tabla3[[#This Row],[VALOR DEL CONTRATO
(EN NUMEROS)]]-Tabla3[[#This Row],[VALOR RECURSOS (MADS/FONAM)]]</f>
        <v>0</v>
      </c>
      <c r="AE28" s="2">
        <v>6626</v>
      </c>
      <c r="AF28" s="88">
        <v>46024</v>
      </c>
      <c r="AG28">
        <v>4126</v>
      </c>
      <c r="AH28" s="75">
        <v>46024</v>
      </c>
      <c r="AI28" s="78" t="s">
        <v>98</v>
      </c>
      <c r="AJ28" t="s">
        <v>386</v>
      </c>
      <c r="AK28" s="72">
        <v>202300000000177</v>
      </c>
      <c r="AL28" s="75">
        <v>46024</v>
      </c>
      <c r="AM28" s="1" t="s">
        <v>257</v>
      </c>
      <c r="AN28" s="1" t="s">
        <v>257</v>
      </c>
      <c r="AO28" t="s">
        <v>100</v>
      </c>
      <c r="AP28" t="s">
        <v>387</v>
      </c>
      <c r="AQ28" s="1"/>
      <c r="AR28" t="s">
        <v>6272</v>
      </c>
      <c r="AS28" t="s">
        <v>260</v>
      </c>
      <c r="AT28" s="1">
        <v>80111600</v>
      </c>
      <c r="AU28" s="93" t="s">
        <v>4187</v>
      </c>
      <c r="AV28" s="1" t="s">
        <v>210</v>
      </c>
      <c r="AW28" s="87" t="s">
        <v>103</v>
      </c>
      <c r="AX28" s="75">
        <v>46024</v>
      </c>
      <c r="AY28" t="s">
        <v>115</v>
      </c>
      <c r="AZ28" s="75">
        <v>46024</v>
      </c>
      <c r="BA28" s="75">
        <v>46024</v>
      </c>
      <c r="BB28" s="75">
        <v>46357</v>
      </c>
      <c r="BC28" s="89">
        <f>+Tabla3[[#This Row],[FECHA TERMINACION
(INICIAL)]]-Tabla3[[#This Row],[FECHA INICIO]]</f>
        <v>333</v>
      </c>
      <c r="BD28" s="89">
        <f>+Tabla3[[#This Row],[PLAZO DE EJECUCIÓN EN DÍAS (INICIAL)]]/30</f>
        <v>11.1</v>
      </c>
      <c r="BE28" t="s">
        <v>388</v>
      </c>
      <c r="BF28" s="5" t="e">
        <f>+#REF!</f>
        <v>#REF!</v>
      </c>
      <c r="BG28" s="5" t="e">
        <f>+#REF!</f>
        <v>#REF!</v>
      </c>
      <c r="BH28" s="1" t="e">
        <f>+#REF!</f>
        <v>#REF!</v>
      </c>
      <c r="BI28" s="1">
        <f>+COUNTIF(Tabla3[[#This Row],[VALOR REDUCIDO]:[TOTAL TIEMPO PRORROGADO EN DÍAS
]],"&lt;&gt;0")</f>
        <v>3</v>
      </c>
      <c r="BJ28" s="1" t="e">
        <f>+#REF!</f>
        <v>#REF!</v>
      </c>
      <c r="BK28" s="75" t="e">
        <f>+#REF!</f>
        <v>#REF!</v>
      </c>
      <c r="BL28" s="1" t="s">
        <v>83</v>
      </c>
      <c r="BM28" t="e">
        <f t="shared" si="0"/>
        <v>#REF!</v>
      </c>
      <c r="BN28" s="7">
        <f t="shared" si="1"/>
        <v>46024</v>
      </c>
      <c r="BO28" s="7" t="e">
        <f t="shared" si="2"/>
        <v>#REF!</v>
      </c>
      <c r="BP28" s="5" t="e">
        <f t="shared" si="3"/>
        <v>#REF!</v>
      </c>
      <c r="BQ28" s="1">
        <v>49666667</v>
      </c>
      <c r="BR28" s="1" t="e">
        <f>+Tabla3[[#This Row],[VALOR TOTAL DE CONTRATO (ANTES DE LIQUIDACIÓN - LIBERACIÓN DE SALDOS)]]-Tabla3[[#This Row],[RECURSO TOTALES DESEMBOLSADOS]]</f>
        <v>#REF!</v>
      </c>
      <c r="BS28" s="1" t="s">
        <v>83</v>
      </c>
      <c r="BT28" s="1" t="str">
        <f t="shared" si="4"/>
        <v>enero</v>
      </c>
      <c r="BU28" s="1" t="s">
        <v>82</v>
      </c>
      <c r="BV28" s="1" t="s">
        <v>82</v>
      </c>
      <c r="BW28" s="1" t="s">
        <v>82</v>
      </c>
      <c r="BX28" t="s">
        <v>258</v>
      </c>
      <c r="BY28" t="s">
        <v>259</v>
      </c>
    </row>
    <row r="29" spans="1:77" x14ac:dyDescent="0.25">
      <c r="A29" s="1">
        <v>2026</v>
      </c>
      <c r="B29" s="3">
        <v>25</v>
      </c>
      <c r="C29" s="1" t="s">
        <v>65</v>
      </c>
      <c r="D29" t="s">
        <v>67</v>
      </c>
      <c r="E29" t="s">
        <v>70</v>
      </c>
      <c r="F29" t="s">
        <v>71</v>
      </c>
      <c r="G29" t="s">
        <v>105</v>
      </c>
      <c r="H29" s="1" t="s">
        <v>64</v>
      </c>
      <c r="I29" s="1" t="s">
        <v>75</v>
      </c>
      <c r="J29" t="s">
        <v>123</v>
      </c>
      <c r="K29" s="1" t="s">
        <v>78</v>
      </c>
      <c r="L29" s="87" t="s">
        <v>81</v>
      </c>
      <c r="M29" s="79" t="s">
        <v>6335</v>
      </c>
      <c r="N29" s="1" t="s">
        <v>3719</v>
      </c>
      <c r="O29" s="1" t="s">
        <v>3719</v>
      </c>
      <c r="P29" s="56" t="s">
        <v>3719</v>
      </c>
      <c r="Q29" s="1" t="s">
        <v>83</v>
      </c>
      <c r="R29" s="87" t="s">
        <v>255</v>
      </c>
      <c r="S29" s="87" t="s">
        <v>255</v>
      </c>
      <c r="T29" t="s">
        <v>394</v>
      </c>
      <c r="U29" t="s">
        <v>398</v>
      </c>
      <c r="V29" t="s">
        <v>397</v>
      </c>
      <c r="W29" s="5">
        <v>120700000</v>
      </c>
      <c r="X29" s="5">
        <v>120700000</v>
      </c>
      <c r="Y29" s="5">
        <v>10200000</v>
      </c>
      <c r="Z29" s="5">
        <v>0</v>
      </c>
      <c r="AA29" s="1" t="s">
        <v>95</v>
      </c>
      <c r="AB29" t="s">
        <v>83</v>
      </c>
      <c r="AC29" t="s">
        <v>76</v>
      </c>
      <c r="AD29" s="69">
        <f>+Tabla3[[#This Row],[VALOR DEL CONTRATO
(EN NUMEROS)]]-Tabla3[[#This Row],[VALOR RECURSOS (MADS/FONAM)]]</f>
        <v>0</v>
      </c>
      <c r="AE29" s="2">
        <v>1426</v>
      </c>
      <c r="AF29" s="88">
        <v>46024</v>
      </c>
      <c r="AG29">
        <v>6526</v>
      </c>
      <c r="AH29" s="75">
        <v>46027</v>
      </c>
      <c r="AI29" s="78" t="s">
        <v>98</v>
      </c>
      <c r="AJ29" t="s">
        <v>395</v>
      </c>
      <c r="AK29" s="72">
        <v>202400000000095</v>
      </c>
      <c r="AL29" s="75">
        <v>46025</v>
      </c>
      <c r="AM29" s="1" t="s">
        <v>257</v>
      </c>
      <c r="AN29" s="1" t="s">
        <v>257</v>
      </c>
      <c r="AO29" t="s">
        <v>100</v>
      </c>
      <c r="AP29" t="s">
        <v>402</v>
      </c>
      <c r="AQ29" s="1"/>
      <c r="AR29" t="s">
        <v>396</v>
      </c>
      <c r="AS29" t="s">
        <v>255</v>
      </c>
      <c r="AT29" s="1">
        <v>80111600</v>
      </c>
      <c r="AU29" s="93" t="s">
        <v>4188</v>
      </c>
      <c r="AV29" s="1" t="s">
        <v>210</v>
      </c>
      <c r="AW29" s="87" t="s">
        <v>103</v>
      </c>
      <c r="AX29" s="75">
        <v>46026</v>
      </c>
      <c r="AY29" t="s">
        <v>116</v>
      </c>
      <c r="AZ29" s="75">
        <v>46026</v>
      </c>
      <c r="BA29" s="75">
        <v>46027</v>
      </c>
      <c r="BB29" s="6">
        <v>46385</v>
      </c>
      <c r="BC29" s="89">
        <f>+Tabla3[[#This Row],[FECHA TERMINACION
(INICIAL)]]-Tabla3[[#This Row],[FECHA INICIO]]</f>
        <v>358</v>
      </c>
      <c r="BD29" s="89">
        <f>+Tabla3[[#This Row],[PLAZO DE EJECUCIÓN EN DÍAS (INICIAL)]]/30</f>
        <v>11.933333333333334</v>
      </c>
      <c r="BE29" t="s">
        <v>399</v>
      </c>
      <c r="BF29" s="5" t="e">
        <f>+#REF!</f>
        <v>#REF!</v>
      </c>
      <c r="BG29" s="5" t="e">
        <f>+#REF!</f>
        <v>#REF!</v>
      </c>
      <c r="BH29" s="1" t="e">
        <f>+#REF!</f>
        <v>#REF!</v>
      </c>
      <c r="BI29" s="1">
        <f>+COUNTIF(Tabla3[[#This Row],[VALOR REDUCIDO]:[TOTAL TIEMPO PRORROGADO EN DÍAS
]],"&lt;&gt;0")</f>
        <v>3</v>
      </c>
      <c r="BJ29" s="1" t="e">
        <f>+#REF!</f>
        <v>#REF!</v>
      </c>
      <c r="BK29" s="75" t="e">
        <f>+#REF!</f>
        <v>#REF!</v>
      </c>
      <c r="BL29" s="1" t="s">
        <v>83</v>
      </c>
      <c r="BM29" t="e">
        <f t="shared" si="0"/>
        <v>#REF!</v>
      </c>
      <c r="BN29" s="7">
        <f t="shared" si="1"/>
        <v>46027</v>
      </c>
      <c r="BO29" s="7" t="e">
        <f t="shared" si="2"/>
        <v>#REF!</v>
      </c>
      <c r="BP29" s="5" t="e">
        <f t="shared" si="3"/>
        <v>#REF!</v>
      </c>
      <c r="BQ29" s="1">
        <v>49640000</v>
      </c>
      <c r="BR29" s="1" t="e">
        <f>+Tabla3[[#This Row],[VALOR TOTAL DE CONTRATO (ANTES DE LIQUIDACIÓN - LIBERACIÓN DE SALDOS)]]-Tabla3[[#This Row],[RECURSO TOTALES DESEMBOLSADOS]]</f>
        <v>#REF!</v>
      </c>
      <c r="BS29" s="1" t="s">
        <v>83</v>
      </c>
      <c r="BT29" s="1" t="str">
        <f t="shared" si="4"/>
        <v>enero</v>
      </c>
      <c r="BU29" s="1" t="s">
        <v>82</v>
      </c>
      <c r="BV29" s="1" t="s">
        <v>82</v>
      </c>
      <c r="BW29" s="1" t="s">
        <v>82</v>
      </c>
      <c r="BX29" t="s">
        <v>258</v>
      </c>
      <c r="BY29" t="s">
        <v>259</v>
      </c>
    </row>
    <row r="30" spans="1:77" x14ac:dyDescent="0.25">
      <c r="A30" s="1">
        <v>2026</v>
      </c>
      <c r="B30" s="3">
        <v>26</v>
      </c>
      <c r="C30" s="1" t="s">
        <v>65</v>
      </c>
      <c r="D30" t="s">
        <v>67</v>
      </c>
      <c r="E30" t="s">
        <v>70</v>
      </c>
      <c r="F30" t="s">
        <v>71</v>
      </c>
      <c r="G30" t="s">
        <v>105</v>
      </c>
      <c r="H30" s="1" t="s">
        <v>64</v>
      </c>
      <c r="I30" s="1" t="s">
        <v>75</v>
      </c>
      <c r="J30" t="s">
        <v>400</v>
      </c>
      <c r="K30" s="1" t="s">
        <v>78</v>
      </c>
      <c r="L30" s="87" t="s">
        <v>81</v>
      </c>
      <c r="M30" s="79" t="s">
        <v>6336</v>
      </c>
      <c r="N30" s="1" t="s">
        <v>3719</v>
      </c>
      <c r="O30" s="1" t="s">
        <v>3719</v>
      </c>
      <c r="P30" s="56" t="s">
        <v>3719</v>
      </c>
      <c r="Q30" s="1" t="s">
        <v>83</v>
      </c>
      <c r="R30" s="87" t="s">
        <v>255</v>
      </c>
      <c r="S30" s="87" t="s">
        <v>255</v>
      </c>
      <c r="T30" t="s">
        <v>394</v>
      </c>
      <c r="U30" t="s">
        <v>398</v>
      </c>
      <c r="V30" t="s">
        <v>401</v>
      </c>
      <c r="W30" s="5">
        <v>136754800</v>
      </c>
      <c r="X30" s="5">
        <v>136754800</v>
      </c>
      <c r="Y30" s="5">
        <v>12138000</v>
      </c>
      <c r="Z30" s="5">
        <v>0</v>
      </c>
      <c r="AA30" s="1" t="s">
        <v>95</v>
      </c>
      <c r="AB30" t="s">
        <v>83</v>
      </c>
      <c r="AC30" t="s">
        <v>76</v>
      </c>
      <c r="AD30" s="69">
        <f>+Tabla3[[#This Row],[VALOR DEL CONTRATO
(EN NUMEROS)]]-Tabla3[[#This Row],[VALOR RECURSOS (MADS/FONAM)]]</f>
        <v>0</v>
      </c>
      <c r="AE30" s="2">
        <v>1426</v>
      </c>
      <c r="AF30" s="88">
        <v>46024</v>
      </c>
      <c r="AG30">
        <v>6426</v>
      </c>
      <c r="AH30" s="75">
        <v>46027</v>
      </c>
      <c r="AI30" s="78" t="s">
        <v>98</v>
      </c>
      <c r="AJ30" t="s">
        <v>395</v>
      </c>
      <c r="AK30" s="72">
        <v>202400000000095</v>
      </c>
      <c r="AL30" s="75">
        <v>46024</v>
      </c>
      <c r="AM30" s="1" t="s">
        <v>257</v>
      </c>
      <c r="AN30" s="1" t="s">
        <v>257</v>
      </c>
      <c r="AO30" t="s">
        <v>100</v>
      </c>
      <c r="AP30" t="s">
        <v>402</v>
      </c>
      <c r="AQ30" s="1"/>
      <c r="AR30" t="s">
        <v>396</v>
      </c>
      <c r="AS30" t="s">
        <v>255</v>
      </c>
      <c r="AT30" s="1">
        <v>80111600</v>
      </c>
      <c r="AU30" s="93" t="s">
        <v>4189</v>
      </c>
      <c r="AV30" s="1" t="s">
        <v>210</v>
      </c>
      <c r="AW30" s="87" t="s">
        <v>103</v>
      </c>
      <c r="AX30" s="75">
        <v>46024</v>
      </c>
      <c r="AY30" t="s">
        <v>115</v>
      </c>
      <c r="AZ30" s="75">
        <v>46024</v>
      </c>
      <c r="BA30" s="75">
        <v>46027</v>
      </c>
      <c r="BB30" s="75">
        <v>46368</v>
      </c>
      <c r="BC30" s="89">
        <f>+Tabla3[[#This Row],[FECHA TERMINACION
(INICIAL)]]-Tabla3[[#This Row],[FECHA INICIO]]</f>
        <v>341</v>
      </c>
      <c r="BD30" s="89">
        <f>+Tabla3[[#This Row],[PLAZO DE EJECUCIÓN EN DÍAS (INICIAL)]]/30</f>
        <v>11.366666666666667</v>
      </c>
      <c r="BE30" t="s">
        <v>403</v>
      </c>
      <c r="BF30" s="5" t="e">
        <f>+#REF!</f>
        <v>#REF!</v>
      </c>
      <c r="BG30" s="5" t="e">
        <f>+#REF!</f>
        <v>#REF!</v>
      </c>
      <c r="BH30" s="1" t="e">
        <f>+#REF!</f>
        <v>#REF!</v>
      </c>
      <c r="BI30" s="1">
        <f>+COUNTIF(Tabla3[[#This Row],[VALOR REDUCIDO]:[TOTAL TIEMPO PRORROGADO EN DÍAS
]],"&lt;&gt;0")</f>
        <v>3</v>
      </c>
      <c r="BJ30" s="1" t="e">
        <f>+#REF!</f>
        <v>#REF!</v>
      </c>
      <c r="BK30" s="75" t="e">
        <f>+#REF!</f>
        <v>#REF!</v>
      </c>
      <c r="BL30" s="1" t="s">
        <v>83</v>
      </c>
      <c r="BM30" t="e">
        <f t="shared" si="0"/>
        <v>#REF!</v>
      </c>
      <c r="BN30" s="7">
        <f t="shared" si="1"/>
        <v>46027</v>
      </c>
      <c r="BO30" s="7" t="e">
        <f t="shared" si="2"/>
        <v>#REF!</v>
      </c>
      <c r="BP30" s="5" t="e">
        <f t="shared" si="3"/>
        <v>#REF!</v>
      </c>
      <c r="BQ30" s="1">
        <v>59071600</v>
      </c>
      <c r="BR30" s="1" t="e">
        <f>+Tabla3[[#This Row],[VALOR TOTAL DE CONTRATO (ANTES DE LIQUIDACIÓN - LIBERACIÓN DE SALDOS)]]-Tabla3[[#This Row],[RECURSO TOTALES DESEMBOLSADOS]]</f>
        <v>#REF!</v>
      </c>
      <c r="BS30" s="1" t="s">
        <v>83</v>
      </c>
      <c r="BT30" s="1" t="str">
        <f t="shared" si="4"/>
        <v>enero</v>
      </c>
      <c r="BU30" s="1" t="s">
        <v>82</v>
      </c>
      <c r="BV30" s="1" t="s">
        <v>82</v>
      </c>
      <c r="BW30" s="1" t="s">
        <v>82</v>
      </c>
      <c r="BX30" t="s">
        <v>258</v>
      </c>
      <c r="BY30" t="s">
        <v>259</v>
      </c>
    </row>
    <row r="31" spans="1:77" x14ac:dyDescent="0.25">
      <c r="A31" s="1">
        <v>2026</v>
      </c>
      <c r="B31" s="3">
        <v>27</v>
      </c>
      <c r="C31" s="1" t="s">
        <v>65</v>
      </c>
      <c r="D31" t="s">
        <v>67</v>
      </c>
      <c r="E31" t="s">
        <v>70</v>
      </c>
      <c r="F31" t="s">
        <v>71</v>
      </c>
      <c r="G31" t="s">
        <v>105</v>
      </c>
      <c r="H31" s="1" t="s">
        <v>64</v>
      </c>
      <c r="I31" s="1" t="s">
        <v>75</v>
      </c>
      <c r="J31" t="s">
        <v>249</v>
      </c>
      <c r="K31" s="1" t="s">
        <v>78</v>
      </c>
      <c r="L31" s="87" t="s">
        <v>81</v>
      </c>
      <c r="M31" s="79" t="s">
        <v>6337</v>
      </c>
      <c r="N31" s="1" t="s">
        <v>3719</v>
      </c>
      <c r="O31" s="1" t="s">
        <v>3719</v>
      </c>
      <c r="P31" s="56" t="s">
        <v>3719</v>
      </c>
      <c r="Q31" s="1" t="s">
        <v>83</v>
      </c>
      <c r="R31" s="87" t="s">
        <v>254</v>
      </c>
      <c r="S31" s="87" t="s">
        <v>254</v>
      </c>
      <c r="T31" t="s">
        <v>409</v>
      </c>
      <c r="U31" t="s">
        <v>411</v>
      </c>
      <c r="V31" t="s">
        <v>410</v>
      </c>
      <c r="W31" s="5">
        <v>119666667</v>
      </c>
      <c r="X31" s="5">
        <v>119666667</v>
      </c>
      <c r="Y31" s="5">
        <v>10000000</v>
      </c>
      <c r="Z31" s="5">
        <v>0</v>
      </c>
      <c r="AA31" s="1" t="s">
        <v>95</v>
      </c>
      <c r="AB31" t="s">
        <v>83</v>
      </c>
      <c r="AC31" t="s">
        <v>76</v>
      </c>
      <c r="AD31" s="69">
        <f>+Tabla3[[#This Row],[VALOR DEL CONTRATO
(EN NUMEROS)]]-Tabla3[[#This Row],[VALOR RECURSOS (MADS/FONAM)]]</f>
        <v>0</v>
      </c>
      <c r="AE31" s="2">
        <v>5626</v>
      </c>
      <c r="AF31" s="88">
        <v>46024</v>
      </c>
      <c r="AG31">
        <v>3926</v>
      </c>
      <c r="AH31" s="75">
        <v>46024</v>
      </c>
      <c r="AI31" s="78" t="s">
        <v>98</v>
      </c>
      <c r="AJ31" t="s">
        <v>404</v>
      </c>
      <c r="AK31" s="72">
        <v>202400000000095</v>
      </c>
      <c r="AL31" s="75">
        <v>46024</v>
      </c>
      <c r="AM31" s="1" t="s">
        <v>257</v>
      </c>
      <c r="AN31" s="1" t="s">
        <v>257</v>
      </c>
      <c r="AO31" t="s">
        <v>100</v>
      </c>
      <c r="AP31" t="s">
        <v>412</v>
      </c>
      <c r="AQ31" s="2"/>
      <c r="AR31" t="s">
        <v>413</v>
      </c>
      <c r="AS31" t="s">
        <v>254</v>
      </c>
      <c r="AT31" s="1">
        <v>80111600</v>
      </c>
      <c r="AU31" s="93" t="s">
        <v>4190</v>
      </c>
      <c r="AV31" s="1" t="s">
        <v>210</v>
      </c>
      <c r="AW31" s="87" t="s">
        <v>103</v>
      </c>
      <c r="AX31" s="75">
        <v>46024</v>
      </c>
      <c r="AY31" t="s">
        <v>115</v>
      </c>
      <c r="AZ31" s="75">
        <v>46024</v>
      </c>
      <c r="BA31" s="75">
        <v>46024</v>
      </c>
      <c r="BB31" s="6">
        <v>46386</v>
      </c>
      <c r="BC31" s="89">
        <f>+Tabla3[[#This Row],[FECHA TERMINACION
(INICIAL)]]-Tabla3[[#This Row],[FECHA INICIO]]</f>
        <v>362</v>
      </c>
      <c r="BD31" s="89">
        <f>+Tabla3[[#This Row],[PLAZO DE EJECUCIÓN EN DÍAS (INICIAL)]]/30</f>
        <v>12.066666666666666</v>
      </c>
      <c r="BE31" t="s">
        <v>414</v>
      </c>
      <c r="BF31" s="5" t="e">
        <f>+#REF!</f>
        <v>#REF!</v>
      </c>
      <c r="BG31" s="5" t="e">
        <f>+#REF!</f>
        <v>#REF!</v>
      </c>
      <c r="BH31" s="1" t="e">
        <f>+#REF!</f>
        <v>#REF!</v>
      </c>
      <c r="BI31" s="1">
        <f>+COUNTIF(Tabla3[[#This Row],[VALOR REDUCIDO]:[TOTAL TIEMPO PRORROGADO EN DÍAS
]],"&lt;&gt;0")</f>
        <v>3</v>
      </c>
      <c r="BJ31" s="1" t="e">
        <f>+#REF!</f>
        <v>#REF!</v>
      </c>
      <c r="BK31" s="75" t="e">
        <f>+#REF!</f>
        <v>#REF!</v>
      </c>
      <c r="BL31" s="1" t="s">
        <v>83</v>
      </c>
      <c r="BM31" t="e">
        <f t="shared" si="0"/>
        <v>#REF!</v>
      </c>
      <c r="BN31" s="7">
        <f t="shared" si="1"/>
        <v>46024</v>
      </c>
      <c r="BO31" s="7" t="e">
        <f t="shared" si="2"/>
        <v>#REF!</v>
      </c>
      <c r="BP31" s="5" t="e">
        <f t="shared" si="3"/>
        <v>#REF!</v>
      </c>
      <c r="BQ31" s="1">
        <v>49666667</v>
      </c>
      <c r="BR31" s="1" t="e">
        <f>+Tabla3[[#This Row],[VALOR TOTAL DE CONTRATO (ANTES DE LIQUIDACIÓN - LIBERACIÓN DE SALDOS)]]-Tabla3[[#This Row],[RECURSO TOTALES DESEMBOLSADOS]]</f>
        <v>#REF!</v>
      </c>
      <c r="BS31" s="1" t="s">
        <v>83</v>
      </c>
      <c r="BT31" s="1" t="str">
        <f t="shared" si="4"/>
        <v>enero</v>
      </c>
      <c r="BU31" s="1" t="s">
        <v>82</v>
      </c>
      <c r="BV31" s="1" t="s">
        <v>82</v>
      </c>
      <c r="BW31" s="1" t="s">
        <v>82</v>
      </c>
      <c r="BX31" t="s">
        <v>258</v>
      </c>
      <c r="BY31" t="s">
        <v>259</v>
      </c>
    </row>
    <row r="32" spans="1:77" x14ac:dyDescent="0.25">
      <c r="A32" s="1">
        <v>2026</v>
      </c>
      <c r="B32" s="3">
        <v>28</v>
      </c>
      <c r="C32" s="1" t="s">
        <v>65</v>
      </c>
      <c r="D32" t="s">
        <v>67</v>
      </c>
      <c r="E32" t="s">
        <v>70</v>
      </c>
      <c r="F32" t="s">
        <v>71</v>
      </c>
      <c r="G32" t="s">
        <v>105</v>
      </c>
      <c r="H32" s="1" t="s">
        <v>64</v>
      </c>
      <c r="I32" s="1" t="s">
        <v>75</v>
      </c>
      <c r="J32" t="s">
        <v>405</v>
      </c>
      <c r="K32" s="1" t="s">
        <v>78</v>
      </c>
      <c r="L32" s="87" t="s">
        <v>81</v>
      </c>
      <c r="M32" s="79" t="s">
        <v>6338</v>
      </c>
      <c r="N32" s="1" t="s">
        <v>3719</v>
      </c>
      <c r="O32" s="1" t="s">
        <v>3719</v>
      </c>
      <c r="P32" s="56" t="s">
        <v>3719</v>
      </c>
      <c r="Q32" s="1" t="s">
        <v>83</v>
      </c>
      <c r="R32" s="87" t="s">
        <v>266</v>
      </c>
      <c r="S32" s="87" t="s">
        <v>266</v>
      </c>
      <c r="T32" t="s">
        <v>466</v>
      </c>
      <c r="U32" t="s">
        <v>468</v>
      </c>
      <c r="V32" t="s">
        <v>467</v>
      </c>
      <c r="W32" s="5">
        <v>73573333</v>
      </c>
      <c r="X32" s="5">
        <v>73573333</v>
      </c>
      <c r="Y32" s="5">
        <v>6200000</v>
      </c>
      <c r="Z32" s="5">
        <v>0</v>
      </c>
      <c r="AA32" s="1" t="s">
        <v>95</v>
      </c>
      <c r="AB32" t="s">
        <v>83</v>
      </c>
      <c r="AC32" t="s">
        <v>76</v>
      </c>
      <c r="AD32" s="69">
        <f>+Tabla3[[#This Row],[VALOR DEL CONTRATO
(EN NUMEROS)]]-Tabla3[[#This Row],[VALOR RECURSOS (MADS/FONAM)]]</f>
        <v>0</v>
      </c>
      <c r="AE32" s="2">
        <v>426</v>
      </c>
      <c r="AF32" s="88">
        <v>46024</v>
      </c>
      <c r="AG32">
        <v>8326</v>
      </c>
      <c r="AH32" s="75">
        <v>46027</v>
      </c>
      <c r="AI32" s="78" t="s">
        <v>98</v>
      </c>
      <c r="AJ32" t="s">
        <v>464</v>
      </c>
      <c r="AK32" s="72">
        <v>202400000000095</v>
      </c>
      <c r="AL32" s="75">
        <v>46027</v>
      </c>
      <c r="AM32" s="1" t="s">
        <v>257</v>
      </c>
      <c r="AN32" s="1" t="s">
        <v>257</v>
      </c>
      <c r="AO32" t="s">
        <v>100</v>
      </c>
      <c r="AP32" t="s">
        <v>406</v>
      </c>
      <c r="AQ32" s="1"/>
      <c r="AR32" t="s">
        <v>407</v>
      </c>
      <c r="AS32" t="s">
        <v>408</v>
      </c>
      <c r="AT32" s="1">
        <v>80111600</v>
      </c>
      <c r="AU32" s="93" t="s">
        <v>4191</v>
      </c>
      <c r="AV32" s="1" t="s">
        <v>210</v>
      </c>
      <c r="AW32" s="87" t="s">
        <v>103</v>
      </c>
      <c r="AX32" s="75">
        <v>46027</v>
      </c>
      <c r="AY32" t="s">
        <v>116</v>
      </c>
      <c r="AZ32" s="75">
        <v>46027</v>
      </c>
      <c r="BA32" s="75">
        <v>46027</v>
      </c>
      <c r="BB32" s="75">
        <v>46386</v>
      </c>
      <c r="BC32" s="89">
        <f>+Tabla3[[#This Row],[FECHA TERMINACION
(INICIAL)]]-Tabla3[[#This Row],[FECHA INICIO]]</f>
        <v>359</v>
      </c>
      <c r="BD32" s="89">
        <f>+Tabla3[[#This Row],[PLAZO DE EJECUCIÓN EN DÍAS (INICIAL)]]/30</f>
        <v>11.966666666666667</v>
      </c>
      <c r="BE32" t="s">
        <v>469</v>
      </c>
      <c r="BF32" s="5" t="e">
        <f>+#REF!</f>
        <v>#REF!</v>
      </c>
      <c r="BG32" s="5" t="e">
        <f>+#REF!</f>
        <v>#REF!</v>
      </c>
      <c r="BH32" s="1" t="e">
        <f>+#REF!</f>
        <v>#REF!</v>
      </c>
      <c r="BI32" s="1">
        <f>+COUNTIF(Tabla3[[#This Row],[VALOR REDUCIDO]:[TOTAL TIEMPO PRORROGADO EN DÍAS
]],"&lt;&gt;0")</f>
        <v>3</v>
      </c>
      <c r="BJ32" s="1" t="e">
        <f>+#REF!</f>
        <v>#REF!</v>
      </c>
      <c r="BK32" s="75" t="e">
        <f>+#REF!</f>
        <v>#REF!</v>
      </c>
      <c r="BL32" s="1" t="s">
        <v>83</v>
      </c>
      <c r="BM32" t="e">
        <f t="shared" si="0"/>
        <v>#REF!</v>
      </c>
      <c r="BN32" s="7">
        <f t="shared" si="1"/>
        <v>46027</v>
      </c>
      <c r="BO32" s="7" t="e">
        <f t="shared" si="2"/>
        <v>#REF!</v>
      </c>
      <c r="BP32" s="5" t="e">
        <f t="shared" si="3"/>
        <v>#REF!</v>
      </c>
      <c r="BQ32" s="1">
        <v>30173333</v>
      </c>
      <c r="BR32" s="1" t="e">
        <f>+Tabla3[[#This Row],[VALOR TOTAL DE CONTRATO (ANTES DE LIQUIDACIÓN - LIBERACIÓN DE SALDOS)]]-Tabla3[[#This Row],[RECURSO TOTALES DESEMBOLSADOS]]</f>
        <v>#REF!</v>
      </c>
      <c r="BS32" s="1" t="s">
        <v>83</v>
      </c>
      <c r="BT32" s="1" t="str">
        <f t="shared" si="4"/>
        <v>enero</v>
      </c>
      <c r="BU32" s="1" t="s">
        <v>82</v>
      </c>
      <c r="BV32" s="1" t="s">
        <v>82</v>
      </c>
      <c r="BW32" s="1" t="s">
        <v>82</v>
      </c>
      <c r="BX32" t="s">
        <v>258</v>
      </c>
      <c r="BY32" t="s">
        <v>259</v>
      </c>
    </row>
    <row r="33" spans="1:77" x14ac:dyDescent="0.25">
      <c r="A33" s="1">
        <v>2026</v>
      </c>
      <c r="B33" s="3">
        <v>29</v>
      </c>
      <c r="C33" s="1" t="s">
        <v>65</v>
      </c>
      <c r="D33" t="s">
        <v>67</v>
      </c>
      <c r="E33" t="s">
        <v>70</v>
      </c>
      <c r="F33" t="s">
        <v>71</v>
      </c>
      <c r="G33" t="s">
        <v>105</v>
      </c>
      <c r="H33" s="1" t="s">
        <v>64</v>
      </c>
      <c r="I33" s="1" t="s">
        <v>271</v>
      </c>
      <c r="J33" t="s">
        <v>460</v>
      </c>
      <c r="K33" s="1" t="s">
        <v>78</v>
      </c>
      <c r="L33" s="87" t="s">
        <v>461</v>
      </c>
      <c r="M33" s="79" t="s">
        <v>6339</v>
      </c>
      <c r="N33" s="1" t="s">
        <v>3719</v>
      </c>
      <c r="O33" s="1" t="s">
        <v>3719</v>
      </c>
      <c r="P33" s="56" t="s">
        <v>3719</v>
      </c>
      <c r="Q33" s="1" t="s">
        <v>83</v>
      </c>
      <c r="R33" s="87" t="s">
        <v>266</v>
      </c>
      <c r="S33" s="87" t="s">
        <v>266</v>
      </c>
      <c r="T33" t="s">
        <v>462</v>
      </c>
      <c r="U33" t="s">
        <v>473</v>
      </c>
      <c r="V33" t="s">
        <v>463</v>
      </c>
      <c r="W33" s="5">
        <v>53400000</v>
      </c>
      <c r="X33" s="5">
        <v>53400000</v>
      </c>
      <c r="Y33" s="5">
        <v>4500000</v>
      </c>
      <c r="Z33" s="5">
        <v>0</v>
      </c>
      <c r="AA33" s="1" t="s">
        <v>95</v>
      </c>
      <c r="AB33" t="s">
        <v>83</v>
      </c>
      <c r="AC33" t="s">
        <v>76</v>
      </c>
      <c r="AD33" s="69">
        <f>+Tabla3[[#This Row],[VALOR DEL CONTRATO
(EN NUMEROS)]]-Tabla3[[#This Row],[VALOR RECURSOS (MADS/FONAM)]]</f>
        <v>0</v>
      </c>
      <c r="AE33" s="2">
        <v>426</v>
      </c>
      <c r="AF33" s="88">
        <v>46024</v>
      </c>
      <c r="AG33">
        <v>8626</v>
      </c>
      <c r="AH33" s="75">
        <v>46027</v>
      </c>
      <c r="AI33" s="78" t="s">
        <v>98</v>
      </c>
      <c r="AJ33" t="s">
        <v>464</v>
      </c>
      <c r="AK33" s="72">
        <v>202400000000095</v>
      </c>
      <c r="AL33" s="75">
        <v>46027</v>
      </c>
      <c r="AM33" s="1" t="s">
        <v>257</v>
      </c>
      <c r="AN33" s="1" t="s">
        <v>257</v>
      </c>
      <c r="AO33" t="s">
        <v>100</v>
      </c>
      <c r="AP33" t="s">
        <v>406</v>
      </c>
      <c r="AQ33" s="1"/>
      <c r="AR33" t="s">
        <v>407</v>
      </c>
      <c r="AS33" t="s">
        <v>408</v>
      </c>
      <c r="AT33" s="1">
        <v>80111600</v>
      </c>
      <c r="AU33" s="93" t="s">
        <v>4192</v>
      </c>
      <c r="AV33" s="1" t="s">
        <v>210</v>
      </c>
      <c r="AW33" s="87" t="s">
        <v>103</v>
      </c>
      <c r="AX33" s="75">
        <v>46027</v>
      </c>
      <c r="AY33" s="87" t="s">
        <v>115</v>
      </c>
      <c r="AZ33" s="75">
        <v>46027</v>
      </c>
      <c r="BA33" s="75">
        <v>46027</v>
      </c>
      <c r="BB33" s="75">
        <v>46387</v>
      </c>
      <c r="BC33" s="89">
        <f>+Tabla3[[#This Row],[FECHA TERMINACION
(INICIAL)]]-Tabla3[[#This Row],[FECHA INICIO]]</f>
        <v>360</v>
      </c>
      <c r="BD33" s="89">
        <f>+Tabla3[[#This Row],[PLAZO DE EJECUCIÓN EN DÍAS (INICIAL)]]/30</f>
        <v>12</v>
      </c>
      <c r="BE33" t="s">
        <v>465</v>
      </c>
      <c r="BF33" s="5" t="e">
        <f>+#REF!</f>
        <v>#REF!</v>
      </c>
      <c r="BG33" s="5" t="e">
        <f>+#REF!</f>
        <v>#REF!</v>
      </c>
      <c r="BH33" s="1" t="e">
        <f>+#REF!</f>
        <v>#REF!</v>
      </c>
      <c r="BI33" s="1">
        <f>+COUNTIF(Tabla3[[#This Row],[VALOR REDUCIDO]:[TOTAL TIEMPO PRORROGADO EN DÍAS
]],"&lt;&gt;0")</f>
        <v>3</v>
      </c>
      <c r="BJ33" s="1" t="e">
        <f>+#REF!</f>
        <v>#REF!</v>
      </c>
      <c r="BK33" s="75" t="e">
        <f>+#REF!</f>
        <v>#REF!</v>
      </c>
      <c r="BL33" s="1" t="s">
        <v>83</v>
      </c>
      <c r="BM33" t="e">
        <f t="shared" si="0"/>
        <v>#REF!</v>
      </c>
      <c r="BN33" s="7">
        <f t="shared" si="1"/>
        <v>46027</v>
      </c>
      <c r="BO33" s="7" t="e">
        <f t="shared" si="2"/>
        <v>#REF!</v>
      </c>
      <c r="BP33" s="5" t="e">
        <f t="shared" si="3"/>
        <v>#REF!</v>
      </c>
      <c r="BQ33" s="1">
        <v>21900000</v>
      </c>
      <c r="BR33" s="1" t="e">
        <f>+Tabla3[[#This Row],[VALOR TOTAL DE CONTRATO (ANTES DE LIQUIDACIÓN - LIBERACIÓN DE SALDOS)]]-Tabla3[[#This Row],[RECURSO TOTALES DESEMBOLSADOS]]</f>
        <v>#REF!</v>
      </c>
      <c r="BS33" s="1" t="s">
        <v>83</v>
      </c>
      <c r="BT33" s="1" t="str">
        <f t="shared" si="4"/>
        <v>enero</v>
      </c>
      <c r="BU33" s="1" t="s">
        <v>82</v>
      </c>
      <c r="BV33" s="1" t="s">
        <v>82</v>
      </c>
      <c r="BW33" s="1" t="s">
        <v>82</v>
      </c>
      <c r="BX33" t="s">
        <v>258</v>
      </c>
      <c r="BY33" t="s">
        <v>259</v>
      </c>
    </row>
    <row r="34" spans="1:77" x14ac:dyDescent="0.25">
      <c r="A34" s="1">
        <v>2026</v>
      </c>
      <c r="B34" s="3">
        <v>30</v>
      </c>
      <c r="C34" s="1" t="s">
        <v>65</v>
      </c>
      <c r="D34" t="s">
        <v>67</v>
      </c>
      <c r="E34" t="s">
        <v>70</v>
      </c>
      <c r="F34" t="s">
        <v>71</v>
      </c>
      <c r="G34" t="s">
        <v>105</v>
      </c>
      <c r="H34" s="1" t="s">
        <v>64</v>
      </c>
      <c r="I34" s="1" t="s">
        <v>75</v>
      </c>
      <c r="J34" t="s">
        <v>415</v>
      </c>
      <c r="K34" s="1" t="s">
        <v>78</v>
      </c>
      <c r="L34" s="87" t="s">
        <v>81</v>
      </c>
      <c r="M34" s="79" t="s">
        <v>6340</v>
      </c>
      <c r="N34" s="1" t="s">
        <v>3719</v>
      </c>
      <c r="O34" s="1" t="s">
        <v>3719</v>
      </c>
      <c r="P34" s="56" t="s">
        <v>3719</v>
      </c>
      <c r="Q34" s="1" t="s">
        <v>83</v>
      </c>
      <c r="R34" s="87" t="s">
        <v>269</v>
      </c>
      <c r="S34" s="87" t="s">
        <v>269</v>
      </c>
      <c r="T34" t="s">
        <v>419</v>
      </c>
      <c r="U34" t="s">
        <v>421</v>
      </c>
      <c r="V34" t="s">
        <v>420</v>
      </c>
      <c r="W34" s="5">
        <v>172559333</v>
      </c>
      <c r="X34" s="5">
        <v>172559333</v>
      </c>
      <c r="Y34" s="5">
        <v>14420000</v>
      </c>
      <c r="Z34" s="5">
        <v>0</v>
      </c>
      <c r="AA34" s="1" t="s">
        <v>95</v>
      </c>
      <c r="AB34" t="s">
        <v>83</v>
      </c>
      <c r="AC34" t="s">
        <v>76</v>
      </c>
      <c r="AD34" s="69">
        <f>+Tabla3[[#This Row],[VALOR DEL CONTRATO
(EN NUMEROS)]]-Tabla3[[#This Row],[VALOR RECURSOS (MADS/FONAM)]]</f>
        <v>0</v>
      </c>
      <c r="AE34" s="2">
        <v>3726</v>
      </c>
      <c r="AF34" s="88">
        <v>46024</v>
      </c>
      <c r="AG34">
        <v>4826</v>
      </c>
      <c r="AH34" s="75">
        <v>46024</v>
      </c>
      <c r="AI34" s="78" t="s">
        <v>98</v>
      </c>
      <c r="AJ34" t="s">
        <v>416</v>
      </c>
      <c r="AK34" s="72">
        <v>202400000000055</v>
      </c>
      <c r="AL34" s="75">
        <v>46024</v>
      </c>
      <c r="AM34" s="1" t="s">
        <v>257</v>
      </c>
      <c r="AN34" s="1" t="s">
        <v>257</v>
      </c>
      <c r="AO34" t="s">
        <v>100</v>
      </c>
      <c r="AP34" t="s">
        <v>150</v>
      </c>
      <c r="AQ34" s="1"/>
      <c r="AR34" t="s">
        <v>417</v>
      </c>
      <c r="AS34" t="s">
        <v>418</v>
      </c>
      <c r="AT34" s="1">
        <v>80111600</v>
      </c>
      <c r="AU34" s="93" t="s">
        <v>4193</v>
      </c>
      <c r="AV34" s="1" t="s">
        <v>211</v>
      </c>
      <c r="AW34" s="87" t="s">
        <v>104</v>
      </c>
      <c r="AX34" s="75" t="s">
        <v>76</v>
      </c>
      <c r="AY34" t="s">
        <v>108</v>
      </c>
      <c r="AZ34" s="75">
        <v>46024</v>
      </c>
      <c r="BA34" s="75">
        <v>46024</v>
      </c>
      <c r="BB34" s="75">
        <v>46386</v>
      </c>
      <c r="BC34" s="89">
        <f>+Tabla3[[#This Row],[FECHA TERMINACION
(INICIAL)]]-Tabla3[[#This Row],[FECHA INICIO]]</f>
        <v>362</v>
      </c>
      <c r="BD34" s="89">
        <f>+Tabla3[[#This Row],[PLAZO DE EJECUCIÓN EN DÍAS (INICIAL)]]/30</f>
        <v>12.066666666666666</v>
      </c>
      <c r="BE34" t="s">
        <v>422</v>
      </c>
      <c r="BF34" s="5" t="e">
        <f>+#REF!</f>
        <v>#REF!</v>
      </c>
      <c r="BG34" s="5" t="e">
        <f>+#REF!</f>
        <v>#REF!</v>
      </c>
      <c r="BH34" s="1" t="e">
        <f>+#REF!</f>
        <v>#REF!</v>
      </c>
      <c r="BI34" s="1">
        <f>+COUNTIF(Tabla3[[#This Row],[VALOR REDUCIDO]:[TOTAL TIEMPO PRORROGADO EN DÍAS
]],"&lt;&gt;0")</f>
        <v>3</v>
      </c>
      <c r="BJ34" s="1" t="e">
        <f>+#REF!</f>
        <v>#REF!</v>
      </c>
      <c r="BK34" s="75" t="e">
        <f>+#REF!</f>
        <v>#REF!</v>
      </c>
      <c r="BL34" s="1" t="s">
        <v>83</v>
      </c>
      <c r="BM34" t="e">
        <f t="shared" si="0"/>
        <v>#REF!</v>
      </c>
      <c r="BN34" s="7">
        <f t="shared" si="1"/>
        <v>46024</v>
      </c>
      <c r="BO34" s="7" t="e">
        <f t="shared" si="2"/>
        <v>#REF!</v>
      </c>
      <c r="BP34" s="5" t="e">
        <f t="shared" si="3"/>
        <v>#REF!</v>
      </c>
      <c r="BQ34" s="1">
        <v>71619333</v>
      </c>
      <c r="BR34" s="1" t="e">
        <f>+Tabla3[[#This Row],[VALOR TOTAL DE CONTRATO (ANTES DE LIQUIDACIÓN - LIBERACIÓN DE SALDOS)]]-Tabla3[[#This Row],[RECURSO TOTALES DESEMBOLSADOS]]</f>
        <v>#REF!</v>
      </c>
      <c r="BS34" s="1" t="s">
        <v>83</v>
      </c>
      <c r="BT34" s="1" t="str">
        <f t="shared" si="4"/>
        <v>enero</v>
      </c>
      <c r="BU34" s="1" t="s">
        <v>82</v>
      </c>
      <c r="BV34" s="1" t="s">
        <v>82</v>
      </c>
      <c r="BW34" s="1" t="s">
        <v>82</v>
      </c>
      <c r="BX34" t="s">
        <v>258</v>
      </c>
      <c r="BY34" t="s">
        <v>259</v>
      </c>
    </row>
    <row r="35" spans="1:77" ht="15" customHeight="1" x14ac:dyDescent="0.25">
      <c r="A35" s="1">
        <v>2026</v>
      </c>
      <c r="B35" s="3">
        <v>31</v>
      </c>
      <c r="C35" s="1" t="s">
        <v>65</v>
      </c>
      <c r="D35" t="s">
        <v>67</v>
      </c>
      <c r="E35" t="s">
        <v>70</v>
      </c>
      <c r="F35" t="s">
        <v>71</v>
      </c>
      <c r="G35" t="s">
        <v>105</v>
      </c>
      <c r="H35" s="1" t="s">
        <v>64</v>
      </c>
      <c r="I35" s="1" t="s">
        <v>75</v>
      </c>
      <c r="J35" t="s">
        <v>423</v>
      </c>
      <c r="K35" s="1" t="s">
        <v>78</v>
      </c>
      <c r="L35" s="87" t="s">
        <v>284</v>
      </c>
      <c r="M35" s="79" t="s">
        <v>6341</v>
      </c>
      <c r="N35" s="1" t="s">
        <v>3719</v>
      </c>
      <c r="O35" s="1" t="s">
        <v>3719</v>
      </c>
      <c r="P35" s="56" t="s">
        <v>3719</v>
      </c>
      <c r="Q35" s="1" t="s">
        <v>83</v>
      </c>
      <c r="R35" s="87" t="s">
        <v>269</v>
      </c>
      <c r="S35" s="87" t="s">
        <v>269</v>
      </c>
      <c r="T35" t="s">
        <v>425</v>
      </c>
      <c r="U35" t="s">
        <v>426</v>
      </c>
      <c r="V35" t="s">
        <v>420</v>
      </c>
      <c r="W35" s="5">
        <v>172559333</v>
      </c>
      <c r="X35" s="5">
        <v>172559333</v>
      </c>
      <c r="Y35" s="5">
        <v>14420000</v>
      </c>
      <c r="Z35" s="5">
        <v>0</v>
      </c>
      <c r="AA35" s="1" t="s">
        <v>95</v>
      </c>
      <c r="AB35" t="s">
        <v>83</v>
      </c>
      <c r="AC35" t="s">
        <v>76</v>
      </c>
      <c r="AD35" s="69">
        <f>+Tabla3[[#This Row],[VALOR DEL CONTRATO
(EN NUMEROS)]]-Tabla3[[#This Row],[VALOR RECURSOS (MADS/FONAM)]]</f>
        <v>0</v>
      </c>
      <c r="AE35" s="2">
        <v>3626</v>
      </c>
      <c r="AF35" s="88">
        <v>46024</v>
      </c>
      <c r="AG35">
        <v>5126</v>
      </c>
      <c r="AH35" s="75">
        <v>46024</v>
      </c>
      <c r="AI35" s="78" t="s">
        <v>98</v>
      </c>
      <c r="AJ35" t="s">
        <v>424</v>
      </c>
      <c r="AK35" s="72">
        <v>202400000000071</v>
      </c>
      <c r="AL35" s="75">
        <v>46024</v>
      </c>
      <c r="AM35" s="1" t="s">
        <v>257</v>
      </c>
      <c r="AN35" s="1" t="s">
        <v>257</v>
      </c>
      <c r="AO35" t="s">
        <v>100</v>
      </c>
      <c r="AP35" t="s">
        <v>150</v>
      </c>
      <c r="AQ35" s="1"/>
      <c r="AR35" t="s">
        <v>417</v>
      </c>
      <c r="AS35" t="s">
        <v>418</v>
      </c>
      <c r="AT35" s="1">
        <v>80111600</v>
      </c>
      <c r="AU35" s="93" t="s">
        <v>4194</v>
      </c>
      <c r="AV35" s="1" t="s">
        <v>211</v>
      </c>
      <c r="AW35" s="87" t="s">
        <v>104</v>
      </c>
      <c r="AX35" s="75" t="s">
        <v>76</v>
      </c>
      <c r="AY35" t="s">
        <v>108</v>
      </c>
      <c r="AZ35" s="75">
        <v>46024</v>
      </c>
      <c r="BA35" s="75">
        <v>46024</v>
      </c>
      <c r="BB35" s="75">
        <v>46386</v>
      </c>
      <c r="BC35" s="89">
        <f>+Tabla3[[#This Row],[FECHA TERMINACION
(INICIAL)]]-Tabla3[[#This Row],[FECHA INICIO]]</f>
        <v>362</v>
      </c>
      <c r="BD35" s="89">
        <f>+Tabla3[[#This Row],[PLAZO DE EJECUCIÓN EN DÍAS (INICIAL)]]/30</f>
        <v>12.066666666666666</v>
      </c>
      <c r="BE35" t="s">
        <v>427</v>
      </c>
      <c r="BF35" s="5" t="e">
        <f>+#REF!</f>
        <v>#REF!</v>
      </c>
      <c r="BG35" s="5" t="e">
        <f>+#REF!</f>
        <v>#REF!</v>
      </c>
      <c r="BH35" s="1" t="e">
        <f>+#REF!</f>
        <v>#REF!</v>
      </c>
      <c r="BI35" s="1">
        <f>+COUNTIF(Tabla3[[#This Row],[VALOR REDUCIDO]:[TOTAL TIEMPO PRORROGADO EN DÍAS
]],"&lt;&gt;0")</f>
        <v>3</v>
      </c>
      <c r="BJ35" s="1" t="e">
        <f>+#REF!</f>
        <v>#REF!</v>
      </c>
      <c r="BK35" s="75" t="e">
        <f>+#REF!</f>
        <v>#REF!</v>
      </c>
      <c r="BL35" s="1" t="s">
        <v>83</v>
      </c>
      <c r="BM35" t="e">
        <f t="shared" si="0"/>
        <v>#REF!</v>
      </c>
      <c r="BN35" s="7">
        <f t="shared" si="1"/>
        <v>46024</v>
      </c>
      <c r="BO35" s="7" t="e">
        <f t="shared" si="2"/>
        <v>#REF!</v>
      </c>
      <c r="BP35" s="5" t="e">
        <f t="shared" si="3"/>
        <v>#REF!</v>
      </c>
      <c r="BQ35" s="1">
        <v>71619333</v>
      </c>
      <c r="BR35" s="1" t="e">
        <f>+Tabla3[[#This Row],[VALOR TOTAL DE CONTRATO (ANTES DE LIQUIDACIÓN - LIBERACIÓN DE SALDOS)]]-Tabla3[[#This Row],[RECURSO TOTALES DESEMBOLSADOS]]</f>
        <v>#REF!</v>
      </c>
      <c r="BS35" s="1" t="s">
        <v>83</v>
      </c>
      <c r="BT35" s="1" t="str">
        <f t="shared" si="4"/>
        <v>enero</v>
      </c>
      <c r="BU35" s="1" t="s">
        <v>82</v>
      </c>
      <c r="BV35" s="1" t="s">
        <v>82</v>
      </c>
      <c r="BW35" s="1" t="s">
        <v>82</v>
      </c>
      <c r="BX35" t="s">
        <v>258</v>
      </c>
      <c r="BY35" t="s">
        <v>259</v>
      </c>
    </row>
    <row r="36" spans="1:77" ht="16.5" x14ac:dyDescent="0.35">
      <c r="A36" s="1">
        <v>2026</v>
      </c>
      <c r="B36" s="3">
        <v>32</v>
      </c>
      <c r="C36" s="1" t="s">
        <v>65</v>
      </c>
      <c r="D36" t="s">
        <v>67</v>
      </c>
      <c r="E36" t="s">
        <v>70</v>
      </c>
      <c r="F36" t="s">
        <v>71</v>
      </c>
      <c r="G36" t="s">
        <v>105</v>
      </c>
      <c r="H36" s="1" t="s">
        <v>64</v>
      </c>
      <c r="I36" s="1" t="s">
        <v>75</v>
      </c>
      <c r="J36" t="s">
        <v>428</v>
      </c>
      <c r="K36" s="1" t="s">
        <v>78</v>
      </c>
      <c r="L36" s="87" t="s">
        <v>81</v>
      </c>
      <c r="M36" s="94" t="s">
        <v>6342</v>
      </c>
      <c r="N36" s="1" t="s">
        <v>3719</v>
      </c>
      <c r="O36" s="1" t="s">
        <v>3719</v>
      </c>
      <c r="P36" s="56" t="s">
        <v>3719</v>
      </c>
      <c r="Q36" s="1" t="s">
        <v>83</v>
      </c>
      <c r="R36" s="87" t="s">
        <v>269</v>
      </c>
      <c r="S36" s="87" t="s">
        <v>269</v>
      </c>
      <c r="T36" t="s">
        <v>429</v>
      </c>
      <c r="U36" t="s">
        <v>431</v>
      </c>
      <c r="V36" t="s">
        <v>430</v>
      </c>
      <c r="W36" s="5">
        <v>90640000</v>
      </c>
      <c r="X36" s="5">
        <v>90640000</v>
      </c>
      <c r="Y36" s="5">
        <v>8240000</v>
      </c>
      <c r="Z36" s="5">
        <v>0</v>
      </c>
      <c r="AA36" s="1" t="s">
        <v>95</v>
      </c>
      <c r="AB36" t="s">
        <v>83</v>
      </c>
      <c r="AC36" t="s">
        <v>76</v>
      </c>
      <c r="AD36" s="69">
        <f>+Tabla3[[#This Row],[VALOR DEL CONTRATO
(EN NUMEROS)]]-Tabla3[[#This Row],[VALOR RECURSOS (MADS/FONAM)]]</f>
        <v>0</v>
      </c>
      <c r="AE36" s="2">
        <v>3726</v>
      </c>
      <c r="AF36" s="88">
        <v>46024</v>
      </c>
      <c r="AG36">
        <v>5726</v>
      </c>
      <c r="AH36" s="75">
        <v>46024</v>
      </c>
      <c r="AI36" s="78" t="s">
        <v>98</v>
      </c>
      <c r="AJ36" t="s">
        <v>416</v>
      </c>
      <c r="AK36" s="72">
        <v>202400000000055</v>
      </c>
      <c r="AL36" s="75">
        <v>46024</v>
      </c>
      <c r="AM36" s="1" t="s">
        <v>257</v>
      </c>
      <c r="AN36" s="1" t="s">
        <v>257</v>
      </c>
      <c r="AO36" t="s">
        <v>100</v>
      </c>
      <c r="AP36" t="s">
        <v>150</v>
      </c>
      <c r="AQ36" s="14"/>
      <c r="AR36" t="s">
        <v>417</v>
      </c>
      <c r="AS36" t="s">
        <v>418</v>
      </c>
      <c r="AT36" s="1">
        <v>80111600</v>
      </c>
      <c r="AU36" s="93" t="s">
        <v>4195</v>
      </c>
      <c r="AV36" s="1" t="s">
        <v>211</v>
      </c>
      <c r="AW36" s="87" t="s">
        <v>104</v>
      </c>
      <c r="AX36" s="75" t="s">
        <v>76</v>
      </c>
      <c r="AY36" s="87" t="s">
        <v>108</v>
      </c>
      <c r="AZ36" s="75">
        <v>46024</v>
      </c>
      <c r="BA36" s="75">
        <v>46024</v>
      </c>
      <c r="BB36" s="75">
        <v>46357</v>
      </c>
      <c r="BC36" s="89">
        <f>+Tabla3[[#This Row],[FECHA TERMINACION
(INICIAL)]]-Tabla3[[#This Row],[FECHA INICIO]]</f>
        <v>333</v>
      </c>
      <c r="BD36" s="89">
        <f>+Tabla3[[#This Row],[PLAZO DE EJECUCIÓN EN DÍAS (INICIAL)]]/30</f>
        <v>11.1</v>
      </c>
      <c r="BE36" t="s">
        <v>432</v>
      </c>
      <c r="BF36" s="5" t="e">
        <f>+#REF!</f>
        <v>#REF!</v>
      </c>
      <c r="BG36" s="5" t="e">
        <f>+#REF!</f>
        <v>#REF!</v>
      </c>
      <c r="BH36" s="1" t="e">
        <f>+#REF!</f>
        <v>#REF!</v>
      </c>
      <c r="BI36" s="1">
        <f>+COUNTIF(Tabla3[[#This Row],[VALOR REDUCIDO]:[TOTAL TIEMPO PRORROGADO EN DÍAS
]],"&lt;&gt;0")</f>
        <v>3</v>
      </c>
      <c r="BJ36" s="1" t="e">
        <f>+#REF!</f>
        <v>#REF!</v>
      </c>
      <c r="BK36" s="75" t="e">
        <f>+#REF!</f>
        <v>#REF!</v>
      </c>
      <c r="BL36" s="1" t="s">
        <v>83</v>
      </c>
      <c r="BM36" t="e">
        <f t="shared" si="0"/>
        <v>#REF!</v>
      </c>
      <c r="BN36" s="7">
        <f t="shared" si="1"/>
        <v>46024</v>
      </c>
      <c r="BO36" s="7" t="e">
        <f t="shared" si="2"/>
        <v>#REF!</v>
      </c>
      <c r="BP36" s="5" t="e">
        <f t="shared" si="3"/>
        <v>#REF!</v>
      </c>
      <c r="BQ36" s="1">
        <v>40925333</v>
      </c>
      <c r="BR36" s="1" t="e">
        <f>+Tabla3[[#This Row],[VALOR TOTAL DE CONTRATO (ANTES DE LIQUIDACIÓN - LIBERACIÓN DE SALDOS)]]-Tabla3[[#This Row],[RECURSO TOTALES DESEMBOLSADOS]]</f>
        <v>#REF!</v>
      </c>
      <c r="BS36" s="1" t="s">
        <v>83</v>
      </c>
      <c r="BT36" s="1" t="str">
        <f t="shared" si="4"/>
        <v>enero</v>
      </c>
      <c r="BU36" s="1" t="s">
        <v>82</v>
      </c>
      <c r="BV36" s="1" t="s">
        <v>82</v>
      </c>
      <c r="BW36" s="1" t="s">
        <v>82</v>
      </c>
      <c r="BX36" t="s">
        <v>258</v>
      </c>
      <c r="BY36" t="s">
        <v>259</v>
      </c>
    </row>
    <row r="37" spans="1:77" ht="16.5" x14ac:dyDescent="0.35">
      <c r="A37" s="1">
        <v>2026</v>
      </c>
      <c r="B37" s="3">
        <v>33</v>
      </c>
      <c r="C37" s="1" t="s">
        <v>65</v>
      </c>
      <c r="D37" t="s">
        <v>67</v>
      </c>
      <c r="E37" t="s">
        <v>70</v>
      </c>
      <c r="F37" t="s">
        <v>71</v>
      </c>
      <c r="G37" t="s">
        <v>105</v>
      </c>
      <c r="H37" s="1" t="s">
        <v>64</v>
      </c>
      <c r="I37" s="1" t="s">
        <v>75</v>
      </c>
      <c r="J37" t="s">
        <v>433</v>
      </c>
      <c r="K37" s="1" t="s">
        <v>78</v>
      </c>
      <c r="L37" s="87" t="s">
        <v>81</v>
      </c>
      <c r="M37" s="79" t="s">
        <v>6343</v>
      </c>
      <c r="N37" s="1" t="s">
        <v>3719</v>
      </c>
      <c r="O37" s="1" t="s">
        <v>3719</v>
      </c>
      <c r="P37" s="56" t="s">
        <v>3719</v>
      </c>
      <c r="Q37" s="1" t="s">
        <v>83</v>
      </c>
      <c r="R37" s="87" t="s">
        <v>269</v>
      </c>
      <c r="S37" s="87" t="s">
        <v>269</v>
      </c>
      <c r="T37" t="s">
        <v>434</v>
      </c>
      <c r="U37" t="s">
        <v>436</v>
      </c>
      <c r="V37" t="s">
        <v>435</v>
      </c>
      <c r="W37" s="5">
        <v>107911212</v>
      </c>
      <c r="X37" s="5">
        <v>107911212</v>
      </c>
      <c r="Y37" s="5">
        <v>9017650</v>
      </c>
      <c r="Z37" s="5">
        <v>0</v>
      </c>
      <c r="AA37" s="1" t="s">
        <v>95</v>
      </c>
      <c r="AB37" t="s">
        <v>83</v>
      </c>
      <c r="AC37" t="s">
        <v>76</v>
      </c>
      <c r="AD37" s="69">
        <f>+Tabla3[[#This Row],[VALOR DEL CONTRATO
(EN NUMEROS)]]-Tabla3[[#This Row],[VALOR RECURSOS (MADS/FONAM)]]</f>
        <v>0</v>
      </c>
      <c r="AE37" s="2">
        <v>3626</v>
      </c>
      <c r="AF37" s="88">
        <v>46024</v>
      </c>
      <c r="AG37">
        <v>5326</v>
      </c>
      <c r="AH37" s="75">
        <v>46024</v>
      </c>
      <c r="AI37" s="78" t="s">
        <v>98</v>
      </c>
      <c r="AJ37" t="s">
        <v>424</v>
      </c>
      <c r="AK37" s="72">
        <v>202400000000071</v>
      </c>
      <c r="AL37" s="75">
        <v>46024</v>
      </c>
      <c r="AM37" s="1" t="s">
        <v>257</v>
      </c>
      <c r="AN37" s="1" t="s">
        <v>257</v>
      </c>
      <c r="AO37" t="s">
        <v>100</v>
      </c>
      <c r="AP37" t="s">
        <v>150</v>
      </c>
      <c r="AQ37" s="14"/>
      <c r="AR37" t="s">
        <v>417</v>
      </c>
      <c r="AS37" t="s">
        <v>418</v>
      </c>
      <c r="AT37" s="1">
        <v>80111600</v>
      </c>
      <c r="AU37" s="93" t="s">
        <v>4196</v>
      </c>
      <c r="AV37" s="1" t="s">
        <v>211</v>
      </c>
      <c r="AW37" s="87" t="s">
        <v>104</v>
      </c>
      <c r="AX37" s="75" t="s">
        <v>76</v>
      </c>
      <c r="AY37" s="87" t="s">
        <v>108</v>
      </c>
      <c r="AZ37" s="75">
        <v>46024</v>
      </c>
      <c r="BA37" s="75">
        <v>46024</v>
      </c>
      <c r="BB37" s="75">
        <v>46386</v>
      </c>
      <c r="BC37" s="89">
        <f>+Tabla3[[#This Row],[FECHA TERMINACION
(INICIAL)]]-Tabla3[[#This Row],[FECHA INICIO]]</f>
        <v>362</v>
      </c>
      <c r="BD37" s="89">
        <f>+Tabla3[[#This Row],[PLAZO DE EJECUCIÓN EN DÍAS (INICIAL)]]/30</f>
        <v>12.066666666666666</v>
      </c>
      <c r="BE37" t="s">
        <v>437</v>
      </c>
      <c r="BF37" s="5" t="e">
        <f>+#REF!</f>
        <v>#REF!</v>
      </c>
      <c r="BG37" s="5" t="e">
        <f>+#REF!</f>
        <v>#REF!</v>
      </c>
      <c r="BH37" s="1" t="e">
        <f>+#REF!</f>
        <v>#REF!</v>
      </c>
      <c r="BI37" s="1">
        <f>+COUNTIF(Tabla3[[#This Row],[VALOR REDUCIDO]:[TOTAL TIEMPO PRORROGADO EN DÍAS
]],"&lt;&gt;0")</f>
        <v>3</v>
      </c>
      <c r="BJ37" s="1" t="e">
        <f>+#REF!</f>
        <v>#REF!</v>
      </c>
      <c r="BK37" s="75" t="e">
        <f>+#REF!</f>
        <v>#REF!</v>
      </c>
      <c r="BL37" s="1" t="s">
        <v>83</v>
      </c>
      <c r="BM37" t="e">
        <f t="shared" si="0"/>
        <v>#REF!</v>
      </c>
      <c r="BN37" s="7">
        <f t="shared" si="1"/>
        <v>46024</v>
      </c>
      <c r="BO37" s="7" t="e">
        <f t="shared" si="2"/>
        <v>#REF!</v>
      </c>
      <c r="BP37" s="5" t="e">
        <f t="shared" si="3"/>
        <v>#REF!</v>
      </c>
      <c r="BQ37" s="1">
        <v>44787662</v>
      </c>
      <c r="BR37" s="1" t="e">
        <f>+Tabla3[[#This Row],[VALOR TOTAL DE CONTRATO (ANTES DE LIQUIDACIÓN - LIBERACIÓN DE SALDOS)]]-Tabla3[[#This Row],[RECURSO TOTALES DESEMBOLSADOS]]</f>
        <v>#REF!</v>
      </c>
      <c r="BS37" s="1" t="s">
        <v>83</v>
      </c>
      <c r="BT37" s="1" t="str">
        <f t="shared" si="4"/>
        <v>enero</v>
      </c>
      <c r="BU37" s="1" t="s">
        <v>82</v>
      </c>
      <c r="BV37" s="1" t="s">
        <v>82</v>
      </c>
      <c r="BW37" s="1" t="s">
        <v>82</v>
      </c>
      <c r="BX37" t="s">
        <v>258</v>
      </c>
      <c r="BY37" t="s">
        <v>259</v>
      </c>
    </row>
    <row r="38" spans="1:77" x14ac:dyDescent="0.25">
      <c r="A38" s="1">
        <v>2026</v>
      </c>
      <c r="B38" s="3">
        <v>34</v>
      </c>
      <c r="C38" s="1" t="s">
        <v>65</v>
      </c>
      <c r="D38" t="s">
        <v>67</v>
      </c>
      <c r="E38" t="s">
        <v>70</v>
      </c>
      <c r="F38" t="s">
        <v>71</v>
      </c>
      <c r="G38" t="s">
        <v>105</v>
      </c>
      <c r="H38" s="1" t="s">
        <v>64</v>
      </c>
      <c r="I38" s="1" t="s">
        <v>75</v>
      </c>
      <c r="J38" t="s">
        <v>276</v>
      </c>
      <c r="K38" s="1" t="s">
        <v>78</v>
      </c>
      <c r="L38" s="87" t="s">
        <v>289</v>
      </c>
      <c r="M38" s="79" t="s">
        <v>6344</v>
      </c>
      <c r="N38" s="1" t="s">
        <v>3719</v>
      </c>
      <c r="O38" s="1" t="s">
        <v>3719</v>
      </c>
      <c r="P38" s="56" t="s">
        <v>3719</v>
      </c>
      <c r="Q38" s="1" t="s">
        <v>83</v>
      </c>
      <c r="R38" s="87" t="s">
        <v>270</v>
      </c>
      <c r="S38" s="87" t="s">
        <v>270</v>
      </c>
      <c r="T38" t="s">
        <v>439</v>
      </c>
      <c r="U38" t="s">
        <v>441</v>
      </c>
      <c r="V38" t="s">
        <v>440</v>
      </c>
      <c r="W38" s="5">
        <v>91000000</v>
      </c>
      <c r="X38" s="5">
        <v>91000000</v>
      </c>
      <c r="Y38" s="5">
        <v>7800000</v>
      </c>
      <c r="Z38" s="5">
        <v>0</v>
      </c>
      <c r="AA38" s="1" t="s">
        <v>95</v>
      </c>
      <c r="AB38" t="s">
        <v>83</v>
      </c>
      <c r="AC38" t="s">
        <v>76</v>
      </c>
      <c r="AD38" s="69">
        <f>+Tabla3[[#This Row],[VALOR DEL CONTRATO
(EN NUMEROS)]]-Tabla3[[#This Row],[VALOR RECURSOS (MADS/FONAM)]]</f>
        <v>0</v>
      </c>
      <c r="AE38" s="2">
        <v>926</v>
      </c>
      <c r="AF38" s="88">
        <v>46024</v>
      </c>
      <c r="AG38">
        <v>1826</v>
      </c>
      <c r="AH38" s="75">
        <v>46024</v>
      </c>
      <c r="AI38" s="78" t="s">
        <v>98</v>
      </c>
      <c r="AJ38" t="s">
        <v>296</v>
      </c>
      <c r="AK38" s="72">
        <v>202400000000078</v>
      </c>
      <c r="AL38" s="75">
        <v>46024</v>
      </c>
      <c r="AM38" s="1" t="s">
        <v>257</v>
      </c>
      <c r="AN38" s="1" t="s">
        <v>257</v>
      </c>
      <c r="AO38" t="s">
        <v>100</v>
      </c>
      <c r="AP38" t="s">
        <v>442</v>
      </c>
      <c r="AQ38" s="1"/>
      <c r="AR38" t="s">
        <v>443</v>
      </c>
      <c r="AS38" t="s">
        <v>438</v>
      </c>
      <c r="AT38" s="1">
        <v>80111600</v>
      </c>
      <c r="AU38" s="93" t="s">
        <v>4197</v>
      </c>
      <c r="AV38" s="1" t="s">
        <v>210</v>
      </c>
      <c r="AW38" s="87" t="s">
        <v>103</v>
      </c>
      <c r="AX38" s="75">
        <v>46024</v>
      </c>
      <c r="AY38" s="87" t="s">
        <v>116</v>
      </c>
      <c r="AZ38" s="75">
        <v>46024</v>
      </c>
      <c r="BA38" s="75">
        <v>46024</v>
      </c>
      <c r="BB38" s="75">
        <v>46377</v>
      </c>
      <c r="BC38" s="89">
        <f>+Tabla3[[#This Row],[FECHA TERMINACION
(INICIAL)]]-Tabla3[[#This Row],[FECHA INICIO]]</f>
        <v>353</v>
      </c>
      <c r="BD38" s="89">
        <f>+Tabla3[[#This Row],[PLAZO DE EJECUCIÓN EN DÍAS (INICIAL)]]/30</f>
        <v>11.766666666666667</v>
      </c>
      <c r="BE38" t="s">
        <v>444</v>
      </c>
      <c r="BF38" s="5" t="e">
        <f>+#REF!</f>
        <v>#REF!</v>
      </c>
      <c r="BG38" s="5" t="e">
        <f>+#REF!</f>
        <v>#REF!</v>
      </c>
      <c r="BH38" s="1" t="e">
        <f>+#REF!</f>
        <v>#REF!</v>
      </c>
      <c r="BI38" s="1">
        <f>+COUNTIF(Tabla3[[#This Row],[VALOR REDUCIDO]:[TOTAL TIEMPO PRORROGADO EN DÍAS
]],"&lt;&gt;0")</f>
        <v>3</v>
      </c>
      <c r="BJ38" s="1" t="e">
        <f>+#REF!</f>
        <v>#REF!</v>
      </c>
      <c r="BK38" s="75" t="e">
        <f>+#REF!</f>
        <v>#REF!</v>
      </c>
      <c r="BL38" s="1" t="s">
        <v>83</v>
      </c>
      <c r="BM38" t="e">
        <f t="shared" si="0"/>
        <v>#REF!</v>
      </c>
      <c r="BN38" s="7">
        <f t="shared" si="1"/>
        <v>46024</v>
      </c>
      <c r="BO38" s="7" t="e">
        <f t="shared" si="2"/>
        <v>#REF!</v>
      </c>
      <c r="BP38" s="5" t="e">
        <f t="shared" si="3"/>
        <v>#REF!</v>
      </c>
      <c r="BQ38" s="1">
        <v>38740000</v>
      </c>
      <c r="BR38" s="1" t="e">
        <f>+Tabla3[[#This Row],[VALOR TOTAL DE CONTRATO (ANTES DE LIQUIDACIÓN - LIBERACIÓN DE SALDOS)]]-Tabla3[[#This Row],[RECURSO TOTALES DESEMBOLSADOS]]</f>
        <v>#REF!</v>
      </c>
      <c r="BS38" s="1" t="s">
        <v>83</v>
      </c>
      <c r="BT38" s="1" t="str">
        <f t="shared" si="4"/>
        <v>enero</v>
      </c>
      <c r="BU38" s="1" t="s">
        <v>82</v>
      </c>
      <c r="BV38" s="1" t="s">
        <v>82</v>
      </c>
      <c r="BW38" s="1" t="s">
        <v>82</v>
      </c>
      <c r="BX38" t="s">
        <v>258</v>
      </c>
      <c r="BY38" t="s">
        <v>259</v>
      </c>
    </row>
    <row r="39" spans="1:77" x14ac:dyDescent="0.25">
      <c r="A39" s="1">
        <v>2026</v>
      </c>
      <c r="B39" s="3">
        <v>35</v>
      </c>
      <c r="C39" s="1" t="s">
        <v>65</v>
      </c>
      <c r="D39" t="s">
        <v>67</v>
      </c>
      <c r="E39" t="s">
        <v>70</v>
      </c>
      <c r="F39" t="s">
        <v>71</v>
      </c>
      <c r="G39" t="s">
        <v>105</v>
      </c>
      <c r="H39" s="1" t="s">
        <v>64</v>
      </c>
      <c r="I39" s="1" t="s">
        <v>75</v>
      </c>
      <c r="J39" t="s">
        <v>445</v>
      </c>
      <c r="K39" s="1" t="s">
        <v>78</v>
      </c>
      <c r="L39" s="87" t="s">
        <v>446</v>
      </c>
      <c r="M39" s="79" t="s">
        <v>6345</v>
      </c>
      <c r="N39" s="1" t="s">
        <v>3719</v>
      </c>
      <c r="O39" s="1" t="s">
        <v>3719</v>
      </c>
      <c r="P39" s="56" t="s">
        <v>3719</v>
      </c>
      <c r="Q39" s="1" t="s">
        <v>83</v>
      </c>
      <c r="R39" s="87" t="s">
        <v>270</v>
      </c>
      <c r="S39" s="87" t="s">
        <v>270</v>
      </c>
      <c r="T39" t="s">
        <v>447</v>
      </c>
      <c r="U39" t="s">
        <v>449</v>
      </c>
      <c r="V39" t="s">
        <v>448</v>
      </c>
      <c r="W39" s="5">
        <v>92166667</v>
      </c>
      <c r="X39" s="5">
        <v>92166667</v>
      </c>
      <c r="Y39" s="5">
        <v>7900000</v>
      </c>
      <c r="Z39" s="5">
        <v>0</v>
      </c>
      <c r="AA39" s="1" t="s">
        <v>95</v>
      </c>
      <c r="AB39" t="s">
        <v>83</v>
      </c>
      <c r="AC39" t="s">
        <v>76</v>
      </c>
      <c r="AD39" s="69">
        <f>+Tabla3[[#This Row],[VALOR DEL CONTRATO
(EN NUMEROS)]]-Tabla3[[#This Row],[VALOR RECURSOS (MADS/FONAM)]]</f>
        <v>0</v>
      </c>
      <c r="AE39" s="2">
        <v>926</v>
      </c>
      <c r="AF39" s="88">
        <v>46024</v>
      </c>
      <c r="AG39">
        <v>2126</v>
      </c>
      <c r="AH39" s="75">
        <v>46024</v>
      </c>
      <c r="AI39" s="78" t="s">
        <v>98</v>
      </c>
      <c r="AJ39" t="s">
        <v>296</v>
      </c>
      <c r="AK39" s="72">
        <v>202400000000078</v>
      </c>
      <c r="AL39" s="75">
        <v>46024</v>
      </c>
      <c r="AM39" s="1" t="s">
        <v>257</v>
      </c>
      <c r="AN39" s="1" t="s">
        <v>257</v>
      </c>
      <c r="AO39" t="s">
        <v>100</v>
      </c>
      <c r="AP39" t="s">
        <v>442</v>
      </c>
      <c r="AQ39" s="1"/>
      <c r="AR39" t="s">
        <v>443</v>
      </c>
      <c r="AS39" t="s">
        <v>438</v>
      </c>
      <c r="AT39" s="1">
        <v>80111600</v>
      </c>
      <c r="AU39" s="93" t="s">
        <v>4198</v>
      </c>
      <c r="AV39" s="1" t="s">
        <v>210</v>
      </c>
      <c r="AW39" s="87" t="s">
        <v>103</v>
      </c>
      <c r="AX39" s="75">
        <v>46024</v>
      </c>
      <c r="AY39" s="87" t="s">
        <v>116</v>
      </c>
      <c r="AZ39" s="75">
        <v>46024</v>
      </c>
      <c r="BA39" s="75">
        <v>46024</v>
      </c>
      <c r="BB39" s="75">
        <v>46377</v>
      </c>
      <c r="BC39" s="89">
        <f>+Tabla3[[#This Row],[FECHA TERMINACION
(INICIAL)]]-Tabla3[[#This Row],[FECHA INICIO]]</f>
        <v>353</v>
      </c>
      <c r="BD39" s="89">
        <f>+Tabla3[[#This Row],[PLAZO DE EJECUCIÓN EN DÍAS (INICIAL)]]/30</f>
        <v>11.766666666666667</v>
      </c>
      <c r="BE39" t="s">
        <v>459</v>
      </c>
      <c r="BF39" s="5" t="e">
        <f>+#REF!</f>
        <v>#REF!</v>
      </c>
      <c r="BG39" s="5" t="e">
        <f>+#REF!</f>
        <v>#REF!</v>
      </c>
      <c r="BH39" s="1" t="e">
        <f>+#REF!</f>
        <v>#REF!</v>
      </c>
      <c r="BI39" s="1">
        <f>+COUNTIF(Tabla3[[#This Row],[VALOR REDUCIDO]:[TOTAL TIEMPO PRORROGADO EN DÍAS
]],"&lt;&gt;0")</f>
        <v>3</v>
      </c>
      <c r="BJ39" s="1" t="e">
        <f>+#REF!</f>
        <v>#REF!</v>
      </c>
      <c r="BK39" s="75" t="e">
        <f>+#REF!</f>
        <v>#REF!</v>
      </c>
      <c r="BL39" s="1" t="s">
        <v>83</v>
      </c>
      <c r="BM39" t="e">
        <f t="shared" si="0"/>
        <v>#REF!</v>
      </c>
      <c r="BN39" s="7">
        <f t="shared" si="1"/>
        <v>46024</v>
      </c>
      <c r="BO39" s="7" t="e">
        <f t="shared" si="2"/>
        <v>#REF!</v>
      </c>
      <c r="BP39" s="5" t="e">
        <f t="shared" si="3"/>
        <v>#REF!</v>
      </c>
      <c r="BQ39" s="1">
        <v>39236667</v>
      </c>
      <c r="BR39" s="1" t="e">
        <f>+Tabla3[[#This Row],[VALOR TOTAL DE CONTRATO (ANTES DE LIQUIDACIÓN - LIBERACIÓN DE SALDOS)]]-Tabla3[[#This Row],[RECURSO TOTALES DESEMBOLSADOS]]</f>
        <v>#REF!</v>
      </c>
      <c r="BS39" s="1" t="s">
        <v>83</v>
      </c>
      <c r="BT39" s="1" t="str">
        <f t="shared" si="4"/>
        <v>enero</v>
      </c>
      <c r="BU39" s="1" t="s">
        <v>82</v>
      </c>
      <c r="BV39" s="1" t="s">
        <v>82</v>
      </c>
      <c r="BW39" s="1" t="s">
        <v>82</v>
      </c>
      <c r="BX39" t="s">
        <v>258</v>
      </c>
      <c r="BY39" t="s">
        <v>259</v>
      </c>
    </row>
    <row r="40" spans="1:77" x14ac:dyDescent="0.25">
      <c r="A40" s="1">
        <v>2026</v>
      </c>
      <c r="B40" s="3">
        <v>36</v>
      </c>
      <c r="C40" s="1" t="s">
        <v>65</v>
      </c>
      <c r="D40" t="s">
        <v>67</v>
      </c>
      <c r="E40" t="s">
        <v>70</v>
      </c>
      <c r="F40" t="s">
        <v>71</v>
      </c>
      <c r="G40" t="s">
        <v>105</v>
      </c>
      <c r="H40" s="1" t="s">
        <v>64</v>
      </c>
      <c r="I40" s="1" t="s">
        <v>75</v>
      </c>
      <c r="J40" t="s">
        <v>450</v>
      </c>
      <c r="K40" s="1" t="s">
        <v>78</v>
      </c>
      <c r="L40" s="87" t="s">
        <v>81</v>
      </c>
      <c r="M40" s="79" t="s">
        <v>6346</v>
      </c>
      <c r="N40" s="1" t="s">
        <v>3719</v>
      </c>
      <c r="O40" s="1" t="s">
        <v>3719</v>
      </c>
      <c r="P40" s="56" t="s">
        <v>3719</v>
      </c>
      <c r="Q40" s="1" t="s">
        <v>83</v>
      </c>
      <c r="R40" s="87" t="s">
        <v>262</v>
      </c>
      <c r="S40" s="87" t="s">
        <v>262</v>
      </c>
      <c r="T40" t="s">
        <v>451</v>
      </c>
      <c r="U40" t="s">
        <v>458</v>
      </c>
      <c r="V40" t="s">
        <v>457</v>
      </c>
      <c r="W40" s="5">
        <v>96600000</v>
      </c>
      <c r="X40" s="5">
        <v>96600000</v>
      </c>
      <c r="Y40" s="5">
        <v>8400000</v>
      </c>
      <c r="Z40" s="5">
        <v>0</v>
      </c>
      <c r="AA40" s="1" t="s">
        <v>95</v>
      </c>
      <c r="AB40" t="s">
        <v>83</v>
      </c>
      <c r="AC40" t="s">
        <v>76</v>
      </c>
      <c r="AD40" s="69">
        <f>+Tabla3[[#This Row],[VALOR DEL CONTRATO
(EN NUMEROS)]]-Tabla3[[#This Row],[VALOR RECURSOS (MADS/FONAM)]]</f>
        <v>0</v>
      </c>
      <c r="AE40" s="2">
        <v>2526</v>
      </c>
      <c r="AF40" s="88">
        <v>46024</v>
      </c>
      <c r="AG40">
        <v>6226</v>
      </c>
      <c r="AH40" s="75">
        <v>46027</v>
      </c>
      <c r="AI40" s="78" t="s">
        <v>98</v>
      </c>
      <c r="AJ40" t="s">
        <v>296</v>
      </c>
      <c r="AK40" s="72">
        <v>202400000000078</v>
      </c>
      <c r="AL40" s="75">
        <v>46024</v>
      </c>
      <c r="AM40" s="1" t="s">
        <v>257</v>
      </c>
      <c r="AN40" s="1" t="s">
        <v>257</v>
      </c>
      <c r="AO40" t="s">
        <v>100</v>
      </c>
      <c r="AP40" t="s">
        <v>452</v>
      </c>
      <c r="AQ40" s="1"/>
      <c r="AR40" t="s">
        <v>453</v>
      </c>
      <c r="AS40" t="s">
        <v>454</v>
      </c>
      <c r="AT40" s="1">
        <v>80111600</v>
      </c>
      <c r="AU40" s="93" t="s">
        <v>4199</v>
      </c>
      <c r="AV40" s="1" t="s">
        <v>210</v>
      </c>
      <c r="AW40" s="87" t="s">
        <v>103</v>
      </c>
      <c r="AX40" s="75">
        <v>46027</v>
      </c>
      <c r="AY40" s="87" t="s">
        <v>116</v>
      </c>
      <c r="AZ40" s="75">
        <v>46027</v>
      </c>
      <c r="BA40" s="75">
        <v>46030</v>
      </c>
      <c r="BB40" s="75">
        <v>46373</v>
      </c>
      <c r="BC40" s="89">
        <f>+Tabla3[[#This Row],[FECHA TERMINACION
(INICIAL)]]-Tabla3[[#This Row],[FECHA INICIO]]</f>
        <v>343</v>
      </c>
      <c r="BD40" s="89">
        <f>+Tabla3[[#This Row],[PLAZO DE EJECUCIÓN EN DÍAS (INICIAL)]]/30</f>
        <v>11.433333333333334</v>
      </c>
      <c r="BE40" t="s">
        <v>459</v>
      </c>
      <c r="BF40" s="5" t="e">
        <f>+#REF!</f>
        <v>#REF!</v>
      </c>
      <c r="BG40" s="5" t="e">
        <f>+#REF!</f>
        <v>#REF!</v>
      </c>
      <c r="BH40" s="1" t="e">
        <f>+#REF!</f>
        <v>#REF!</v>
      </c>
      <c r="BI40" s="1">
        <f>+COUNTIF(Tabla3[[#This Row],[VALOR REDUCIDO]:[TOTAL TIEMPO PRORROGADO EN DÍAS
]],"&lt;&gt;0")</f>
        <v>3</v>
      </c>
      <c r="BJ40" s="1" t="e">
        <f>+#REF!</f>
        <v>#REF!</v>
      </c>
      <c r="BK40" s="75" t="e">
        <f>+#REF!</f>
        <v>#REF!</v>
      </c>
      <c r="BL40" s="1" t="s">
        <v>83</v>
      </c>
      <c r="BM40" t="e">
        <f t="shared" si="0"/>
        <v>#REF!</v>
      </c>
      <c r="BN40" s="7">
        <f t="shared" si="1"/>
        <v>46030</v>
      </c>
      <c r="BO40" s="7" t="e">
        <f t="shared" si="2"/>
        <v>#REF!</v>
      </c>
      <c r="BP40" s="5" t="e">
        <f t="shared" si="3"/>
        <v>#REF!</v>
      </c>
      <c r="BQ40" s="1">
        <v>40040000</v>
      </c>
      <c r="BR40" s="1" t="e">
        <f>+Tabla3[[#This Row],[VALOR TOTAL DE CONTRATO (ANTES DE LIQUIDACIÓN - LIBERACIÓN DE SALDOS)]]-Tabla3[[#This Row],[RECURSO TOTALES DESEMBOLSADOS]]</f>
        <v>#REF!</v>
      </c>
      <c r="BS40" s="1" t="s">
        <v>83</v>
      </c>
      <c r="BT40" s="1" t="str">
        <f t="shared" si="4"/>
        <v>enero</v>
      </c>
      <c r="BU40" s="1" t="s">
        <v>82</v>
      </c>
      <c r="BV40" s="1" t="s">
        <v>82</v>
      </c>
      <c r="BW40" s="1" t="s">
        <v>82</v>
      </c>
      <c r="BX40" t="s">
        <v>258</v>
      </c>
      <c r="BY40" t="s">
        <v>259</v>
      </c>
    </row>
    <row r="41" spans="1:77" x14ac:dyDescent="0.25">
      <c r="A41" s="1">
        <v>2026</v>
      </c>
      <c r="B41" s="3">
        <v>37</v>
      </c>
      <c r="C41" s="1" t="s">
        <v>65</v>
      </c>
      <c r="D41" t="s">
        <v>67</v>
      </c>
      <c r="E41" t="s">
        <v>70</v>
      </c>
      <c r="F41" t="s">
        <v>71</v>
      </c>
      <c r="G41" t="s">
        <v>105</v>
      </c>
      <c r="H41" s="1" t="s">
        <v>64</v>
      </c>
      <c r="I41" s="1" t="s">
        <v>75</v>
      </c>
      <c r="J41" t="s">
        <v>455</v>
      </c>
      <c r="K41" s="1" t="s">
        <v>78</v>
      </c>
      <c r="L41" s="87" t="s">
        <v>81</v>
      </c>
      <c r="M41" s="79" t="s">
        <v>6347</v>
      </c>
      <c r="N41" s="1" t="s">
        <v>3719</v>
      </c>
      <c r="O41" s="1" t="s">
        <v>3719</v>
      </c>
      <c r="P41" s="56" t="s">
        <v>3719</v>
      </c>
      <c r="Q41" s="1" t="s">
        <v>83</v>
      </c>
      <c r="R41" s="87" t="s">
        <v>262</v>
      </c>
      <c r="S41" s="87" t="s">
        <v>262</v>
      </c>
      <c r="T41" t="s">
        <v>456</v>
      </c>
      <c r="U41" t="s">
        <v>471</v>
      </c>
      <c r="V41" t="s">
        <v>470</v>
      </c>
      <c r="W41" s="5">
        <v>141520750</v>
      </c>
      <c r="X41" s="5">
        <v>141520750</v>
      </c>
      <c r="Y41" s="5">
        <v>11959500</v>
      </c>
      <c r="Z41" s="5">
        <v>0</v>
      </c>
      <c r="AA41" s="1" t="s">
        <v>95</v>
      </c>
      <c r="AB41" t="s">
        <v>83</v>
      </c>
      <c r="AC41" t="s">
        <v>76</v>
      </c>
      <c r="AD41" s="69">
        <f>+Tabla3[[#This Row],[VALOR DEL CONTRATO
(EN NUMEROS)]]-Tabla3[[#This Row],[VALOR RECURSOS (MADS/FONAM)]]</f>
        <v>0</v>
      </c>
      <c r="AE41" s="2">
        <v>2526</v>
      </c>
      <c r="AF41" s="88">
        <v>46024</v>
      </c>
      <c r="AG41">
        <v>10026</v>
      </c>
      <c r="AH41" s="75">
        <v>46027</v>
      </c>
      <c r="AI41" s="78" t="s">
        <v>98</v>
      </c>
      <c r="AJ41" t="s">
        <v>296</v>
      </c>
      <c r="AK41" s="72">
        <v>202400000000078</v>
      </c>
      <c r="AL41" s="75">
        <v>46027</v>
      </c>
      <c r="AM41" s="1" t="s">
        <v>257</v>
      </c>
      <c r="AN41" s="1" t="s">
        <v>257</v>
      </c>
      <c r="AO41" t="s">
        <v>100</v>
      </c>
      <c r="AP41" t="s">
        <v>452</v>
      </c>
      <c r="AQ41" s="1"/>
      <c r="AR41" t="s">
        <v>453</v>
      </c>
      <c r="AS41" t="s">
        <v>454</v>
      </c>
      <c r="AT41" s="1">
        <v>80111600</v>
      </c>
      <c r="AU41" s="93" t="s">
        <v>4200</v>
      </c>
      <c r="AV41" s="1" t="s">
        <v>210</v>
      </c>
      <c r="AW41" s="87" t="s">
        <v>103</v>
      </c>
      <c r="AX41" s="75">
        <v>46027</v>
      </c>
      <c r="AY41" s="87" t="s">
        <v>115</v>
      </c>
      <c r="AZ41" s="75">
        <v>46027</v>
      </c>
      <c r="BA41" s="75">
        <v>46027</v>
      </c>
      <c r="BB41" s="75">
        <v>46386</v>
      </c>
      <c r="BC41" s="89">
        <f>+Tabla3[[#This Row],[FECHA TERMINACION
(INICIAL)]]-Tabla3[[#This Row],[FECHA INICIO]]</f>
        <v>359</v>
      </c>
      <c r="BD41" s="89">
        <f>+Tabla3[[#This Row],[PLAZO DE EJECUCIÓN EN DÍAS (INICIAL)]]/30</f>
        <v>11.966666666666667</v>
      </c>
      <c r="BE41" t="s">
        <v>472</v>
      </c>
      <c r="BF41" s="5" t="e">
        <f>+#REF!</f>
        <v>#REF!</v>
      </c>
      <c r="BG41" s="5" t="e">
        <f>+#REF!</f>
        <v>#REF!</v>
      </c>
      <c r="BH41" s="1" t="e">
        <f>+#REF!</f>
        <v>#REF!</v>
      </c>
      <c r="BI41" s="1">
        <f>+COUNTIF(Tabla3[[#This Row],[VALOR REDUCIDO]:[TOTAL TIEMPO PRORROGADO EN DÍAS
]],"&lt;&gt;0")</f>
        <v>3</v>
      </c>
      <c r="BJ41" s="1" t="e">
        <f>+#REF!</f>
        <v>#REF!</v>
      </c>
      <c r="BK41" s="75" t="e">
        <f>+#REF!</f>
        <v>#REF!</v>
      </c>
      <c r="BL41" s="1" t="s">
        <v>83</v>
      </c>
      <c r="BM41" t="e">
        <f t="shared" si="0"/>
        <v>#REF!</v>
      </c>
      <c r="BN41" s="7">
        <f t="shared" si="1"/>
        <v>46027</v>
      </c>
      <c r="BO41" s="7" t="e">
        <f t="shared" si="2"/>
        <v>#REF!</v>
      </c>
      <c r="BP41" s="5" t="e">
        <f t="shared" si="3"/>
        <v>#REF!</v>
      </c>
      <c r="BQ41" s="1">
        <v>58202900</v>
      </c>
      <c r="BR41" s="1" t="e">
        <f>+Tabla3[[#This Row],[VALOR TOTAL DE CONTRATO (ANTES DE LIQUIDACIÓN - LIBERACIÓN DE SALDOS)]]-Tabla3[[#This Row],[RECURSO TOTALES DESEMBOLSADOS]]</f>
        <v>#REF!</v>
      </c>
      <c r="BS41" s="1" t="s">
        <v>83</v>
      </c>
      <c r="BT41" s="1" t="str">
        <f t="shared" si="4"/>
        <v>enero</v>
      </c>
      <c r="BU41" s="1" t="s">
        <v>82</v>
      </c>
      <c r="BV41" s="1" t="s">
        <v>82</v>
      </c>
      <c r="BW41" s="1" t="s">
        <v>82</v>
      </c>
      <c r="BX41" t="s">
        <v>258</v>
      </c>
      <c r="BY41" t="s">
        <v>259</v>
      </c>
    </row>
    <row r="42" spans="1:77" x14ac:dyDescent="0.25">
      <c r="A42" s="1">
        <v>2026</v>
      </c>
      <c r="B42" s="3">
        <v>38</v>
      </c>
      <c r="C42" s="1" t="s">
        <v>65</v>
      </c>
      <c r="D42" t="s">
        <v>67</v>
      </c>
      <c r="E42" t="s">
        <v>70</v>
      </c>
      <c r="F42" t="s">
        <v>71</v>
      </c>
      <c r="G42" t="s">
        <v>105</v>
      </c>
      <c r="H42" s="1" t="s">
        <v>64</v>
      </c>
      <c r="I42" s="1" t="s">
        <v>75</v>
      </c>
      <c r="J42" t="s">
        <v>274</v>
      </c>
      <c r="K42" s="1" t="s">
        <v>78</v>
      </c>
      <c r="L42" s="87" t="s">
        <v>1909</v>
      </c>
      <c r="M42" s="79" t="s">
        <v>6348</v>
      </c>
      <c r="N42" s="1" t="s">
        <v>3719</v>
      </c>
      <c r="O42" s="1" t="s">
        <v>3719</v>
      </c>
      <c r="P42" s="56" t="s">
        <v>3719</v>
      </c>
      <c r="Q42" s="1" t="s">
        <v>83</v>
      </c>
      <c r="R42" s="87" t="s">
        <v>555</v>
      </c>
      <c r="S42" t="s">
        <v>264</v>
      </c>
      <c r="T42" t="s">
        <v>1910</v>
      </c>
      <c r="U42" t="s">
        <v>1912</v>
      </c>
      <c r="V42" t="s">
        <v>1911</v>
      </c>
      <c r="W42" s="5">
        <v>85442000</v>
      </c>
      <c r="X42" s="5">
        <v>85442000</v>
      </c>
      <c r="Y42" s="5">
        <v>7140000</v>
      </c>
      <c r="Z42" s="5">
        <v>0</v>
      </c>
      <c r="AA42" s="1" t="s">
        <v>95</v>
      </c>
      <c r="AB42" t="s">
        <v>83</v>
      </c>
      <c r="AC42" t="s">
        <v>76</v>
      </c>
      <c r="AD42" s="69">
        <f>+Tabla3[[#This Row],[VALOR DEL CONTRATO
(EN NUMEROS)]]-Tabla3[[#This Row],[VALOR RECURSOS (MADS/FONAM)]]</f>
        <v>0</v>
      </c>
      <c r="AE42" s="2">
        <v>3226</v>
      </c>
      <c r="AF42" s="88">
        <v>46024</v>
      </c>
      <c r="AG42">
        <v>6326</v>
      </c>
      <c r="AH42" s="75">
        <v>46027</v>
      </c>
      <c r="AI42" s="78" t="s">
        <v>98</v>
      </c>
      <c r="AJ42" t="s">
        <v>282</v>
      </c>
      <c r="AK42" s="72">
        <v>202400000000095</v>
      </c>
      <c r="AL42" s="75">
        <v>46025</v>
      </c>
      <c r="AM42" s="1" t="s">
        <v>257</v>
      </c>
      <c r="AN42" s="1" t="s">
        <v>257</v>
      </c>
      <c r="AO42" t="s">
        <v>100</v>
      </c>
      <c r="AP42" t="s">
        <v>3477</v>
      </c>
      <c r="AQ42" s="1"/>
      <c r="AR42" t="s">
        <v>556</v>
      </c>
      <c r="AS42" t="s">
        <v>264</v>
      </c>
      <c r="AT42" s="1">
        <v>80111600</v>
      </c>
      <c r="AU42" s="93" t="s">
        <v>5627</v>
      </c>
      <c r="AV42" s="1" t="s">
        <v>210</v>
      </c>
      <c r="AW42" s="87" t="s">
        <v>103</v>
      </c>
      <c r="AX42" s="75">
        <v>46027</v>
      </c>
      <c r="AY42" s="87" t="s">
        <v>116</v>
      </c>
      <c r="AZ42" s="75">
        <v>46027</v>
      </c>
      <c r="BA42" s="75">
        <v>46028</v>
      </c>
      <c r="BB42" s="75">
        <v>46387</v>
      </c>
      <c r="BC42" s="89">
        <f>+Tabla3[[#This Row],[FECHA TERMINACION
(INICIAL)]]-Tabla3[[#This Row],[FECHA INICIO]]</f>
        <v>359</v>
      </c>
      <c r="BD42" s="89">
        <f>+Tabla3[[#This Row],[PLAZO DE EJECUCIÓN EN DÍAS (INICIAL)]]/30</f>
        <v>11.966666666666667</v>
      </c>
      <c r="BE42" t="s">
        <v>1913</v>
      </c>
      <c r="BF42" s="5" t="e">
        <f>+#REF!</f>
        <v>#REF!</v>
      </c>
      <c r="BG42" s="5" t="e">
        <f>+#REF!</f>
        <v>#REF!</v>
      </c>
      <c r="BH42" s="1" t="e">
        <f>+#REF!</f>
        <v>#REF!</v>
      </c>
      <c r="BI42" s="1">
        <f>+COUNTIF(Tabla3[[#This Row],[VALOR REDUCIDO]:[TOTAL TIEMPO PRORROGADO EN DÍAS
]],"&lt;&gt;0")</f>
        <v>3</v>
      </c>
      <c r="BJ42" s="1" t="e">
        <f>+#REF!</f>
        <v>#REF!</v>
      </c>
      <c r="BK42" s="75" t="e">
        <f>+#REF!</f>
        <v>#REF!</v>
      </c>
      <c r="BL42" s="1" t="s">
        <v>83</v>
      </c>
      <c r="BM42" t="e">
        <f t="shared" si="0"/>
        <v>#REF!</v>
      </c>
      <c r="BN42" s="7">
        <f t="shared" si="1"/>
        <v>46028</v>
      </c>
      <c r="BO42" s="7" t="e">
        <f t="shared" si="2"/>
        <v>#REF!</v>
      </c>
      <c r="BP42" s="5" t="e">
        <f t="shared" si="3"/>
        <v>#REF!</v>
      </c>
      <c r="BQ42" s="1">
        <v>34748000</v>
      </c>
      <c r="BR42" s="1" t="e">
        <f>+Tabla3[[#This Row],[VALOR TOTAL DE CONTRATO (ANTES DE LIQUIDACIÓN - LIBERACIÓN DE SALDOS)]]-Tabla3[[#This Row],[RECURSO TOTALES DESEMBOLSADOS]]</f>
        <v>#REF!</v>
      </c>
      <c r="BS42" s="1" t="s">
        <v>83</v>
      </c>
      <c r="BT42" s="1" t="str">
        <f t="shared" si="4"/>
        <v>enero</v>
      </c>
      <c r="BU42" s="1" t="s">
        <v>82</v>
      </c>
      <c r="BV42" s="1" t="s">
        <v>82</v>
      </c>
      <c r="BW42" s="1" t="s">
        <v>82</v>
      </c>
      <c r="BX42" t="s">
        <v>258</v>
      </c>
      <c r="BY42" t="s">
        <v>259</v>
      </c>
    </row>
    <row r="43" spans="1:77" x14ac:dyDescent="0.25">
      <c r="A43" s="1">
        <v>2026</v>
      </c>
      <c r="B43" s="3">
        <v>39</v>
      </c>
      <c r="C43" s="1" t="s">
        <v>65</v>
      </c>
      <c r="D43" t="s">
        <v>67</v>
      </c>
      <c r="E43" t="s">
        <v>70</v>
      </c>
      <c r="F43" t="s">
        <v>71</v>
      </c>
      <c r="G43" t="s">
        <v>105</v>
      </c>
      <c r="H43" s="1" t="s">
        <v>64</v>
      </c>
      <c r="I43" s="1" t="s">
        <v>75</v>
      </c>
      <c r="J43" t="s">
        <v>474</v>
      </c>
      <c r="K43" s="1" t="s">
        <v>78</v>
      </c>
      <c r="L43" s="87" t="s">
        <v>81</v>
      </c>
      <c r="M43" s="79" t="s">
        <v>6349</v>
      </c>
      <c r="N43" s="1" t="s">
        <v>3719</v>
      </c>
      <c r="O43" s="1" t="s">
        <v>3719</v>
      </c>
      <c r="P43" s="56" t="s">
        <v>3719</v>
      </c>
      <c r="Q43" s="1" t="s">
        <v>83</v>
      </c>
      <c r="R43" s="87" t="s">
        <v>476</v>
      </c>
      <c r="S43" t="s">
        <v>212</v>
      </c>
      <c r="T43" t="s">
        <v>475</v>
      </c>
      <c r="U43" t="s">
        <v>478</v>
      </c>
      <c r="V43" t="s">
        <v>477</v>
      </c>
      <c r="W43" s="5">
        <v>78980000</v>
      </c>
      <c r="X43" s="5">
        <v>78980000</v>
      </c>
      <c r="Y43" s="5">
        <v>6600000</v>
      </c>
      <c r="Z43" s="5">
        <v>0</v>
      </c>
      <c r="AA43" s="1" t="s">
        <v>95</v>
      </c>
      <c r="AB43" t="s">
        <v>83</v>
      </c>
      <c r="AC43" t="s">
        <v>76</v>
      </c>
      <c r="AD43" s="69">
        <f>+Tabla3[[#This Row],[VALOR DEL CONTRATO
(EN NUMEROS)]]-Tabla3[[#This Row],[VALOR RECURSOS (MADS/FONAM)]]</f>
        <v>0</v>
      </c>
      <c r="AE43" s="2">
        <v>3926</v>
      </c>
      <c r="AF43" s="88">
        <v>46024</v>
      </c>
      <c r="AG43">
        <v>4626</v>
      </c>
      <c r="AH43" s="75">
        <v>46024</v>
      </c>
      <c r="AI43" s="78" t="s">
        <v>98</v>
      </c>
      <c r="AJ43" t="s">
        <v>282</v>
      </c>
      <c r="AK43" s="72">
        <v>202400000000095</v>
      </c>
      <c r="AL43" s="75">
        <v>46024</v>
      </c>
      <c r="AM43" s="1" t="s">
        <v>257</v>
      </c>
      <c r="AN43" s="1" t="s">
        <v>257</v>
      </c>
      <c r="AO43" t="s">
        <v>100</v>
      </c>
      <c r="AP43" t="s">
        <v>479</v>
      </c>
      <c r="AQ43" s="1"/>
      <c r="AR43" t="s">
        <v>480</v>
      </c>
      <c r="AS43" t="s">
        <v>212</v>
      </c>
      <c r="AT43" s="1">
        <v>80111600</v>
      </c>
      <c r="AU43" s="93" t="s">
        <v>4201</v>
      </c>
      <c r="AV43" s="1" t="s">
        <v>210</v>
      </c>
      <c r="AW43" s="87" t="s">
        <v>103</v>
      </c>
      <c r="AX43" s="75">
        <v>46024</v>
      </c>
      <c r="AY43" s="87" t="s">
        <v>115</v>
      </c>
      <c r="AZ43" s="75">
        <v>46024</v>
      </c>
      <c r="BA43" s="75">
        <v>46024</v>
      </c>
      <c r="BB43" s="75">
        <v>46387</v>
      </c>
      <c r="BC43" s="89">
        <f>+Tabla3[[#This Row],[FECHA TERMINACION
(INICIAL)]]-Tabla3[[#This Row],[FECHA INICIO]]</f>
        <v>363</v>
      </c>
      <c r="BD43" s="89">
        <f>+Tabla3[[#This Row],[PLAZO DE EJECUCIÓN EN DÍAS (INICIAL)]]/30</f>
        <v>12.1</v>
      </c>
      <c r="BE43" t="s">
        <v>481</v>
      </c>
      <c r="BF43" s="5" t="e">
        <f>+#REF!</f>
        <v>#REF!</v>
      </c>
      <c r="BG43" s="5" t="e">
        <f>+#REF!</f>
        <v>#REF!</v>
      </c>
      <c r="BH43" s="1" t="e">
        <f>+#REF!</f>
        <v>#REF!</v>
      </c>
      <c r="BI43" s="1">
        <f>+COUNTIF(Tabla3[[#This Row],[VALOR REDUCIDO]:[TOTAL TIEMPO PRORROGADO EN DÍAS
]],"&lt;&gt;0")</f>
        <v>3</v>
      </c>
      <c r="BJ43" s="1" t="e">
        <f>+#REF!</f>
        <v>#REF!</v>
      </c>
      <c r="BK43" s="75" t="e">
        <f>+#REF!</f>
        <v>#REF!</v>
      </c>
      <c r="BL43" s="1" t="s">
        <v>83</v>
      </c>
      <c r="BM43" t="e">
        <f t="shared" si="0"/>
        <v>#REF!</v>
      </c>
      <c r="BN43" s="7">
        <f t="shared" si="1"/>
        <v>46024</v>
      </c>
      <c r="BO43" s="7" t="e">
        <f t="shared" si="2"/>
        <v>#REF!</v>
      </c>
      <c r="BP43" s="5" t="e">
        <f t="shared" si="3"/>
        <v>#REF!</v>
      </c>
      <c r="BQ43" s="1">
        <v>32780000</v>
      </c>
      <c r="BR43" s="1" t="e">
        <f>+Tabla3[[#This Row],[VALOR TOTAL DE CONTRATO (ANTES DE LIQUIDACIÓN - LIBERACIÓN DE SALDOS)]]-Tabla3[[#This Row],[RECURSO TOTALES DESEMBOLSADOS]]</f>
        <v>#REF!</v>
      </c>
      <c r="BS43" s="1" t="s">
        <v>83</v>
      </c>
      <c r="BT43" s="1" t="str">
        <f t="shared" si="4"/>
        <v>enero</v>
      </c>
      <c r="BU43" s="1" t="s">
        <v>82</v>
      </c>
      <c r="BV43" s="1" t="s">
        <v>82</v>
      </c>
      <c r="BW43" s="1" t="s">
        <v>82</v>
      </c>
      <c r="BX43" t="s">
        <v>258</v>
      </c>
      <c r="BY43" t="s">
        <v>259</v>
      </c>
    </row>
    <row r="44" spans="1:77" x14ac:dyDescent="0.25">
      <c r="A44" s="1">
        <v>2026</v>
      </c>
      <c r="B44" s="3">
        <v>40</v>
      </c>
      <c r="C44" s="1" t="s">
        <v>65</v>
      </c>
      <c r="D44" t="s">
        <v>67</v>
      </c>
      <c r="E44" t="s">
        <v>70</v>
      </c>
      <c r="F44" t="s">
        <v>71</v>
      </c>
      <c r="G44" t="s">
        <v>105</v>
      </c>
      <c r="H44" s="1" t="s">
        <v>64</v>
      </c>
      <c r="I44" s="1" t="s">
        <v>75</v>
      </c>
      <c r="J44" t="s">
        <v>482</v>
      </c>
      <c r="K44" s="1" t="s">
        <v>78</v>
      </c>
      <c r="L44" s="87" t="s">
        <v>483</v>
      </c>
      <c r="M44" s="79" t="s">
        <v>6350</v>
      </c>
      <c r="N44" s="1" t="s">
        <v>3719</v>
      </c>
      <c r="O44" s="1" t="s">
        <v>3719</v>
      </c>
      <c r="P44" s="56" t="s">
        <v>3719</v>
      </c>
      <c r="Q44" s="1" t="s">
        <v>83</v>
      </c>
      <c r="R44" s="87" t="s">
        <v>89</v>
      </c>
      <c r="S44" t="s">
        <v>212</v>
      </c>
      <c r="T44" t="s">
        <v>484</v>
      </c>
      <c r="U44" t="s">
        <v>486</v>
      </c>
      <c r="V44" t="s">
        <v>485</v>
      </c>
      <c r="W44" s="5">
        <v>57535733</v>
      </c>
      <c r="X44" s="5">
        <v>57535733</v>
      </c>
      <c r="Y44" s="5">
        <v>4808000</v>
      </c>
      <c r="Z44" s="5">
        <v>0</v>
      </c>
      <c r="AA44" s="1" t="s">
        <v>95</v>
      </c>
      <c r="AB44" t="s">
        <v>83</v>
      </c>
      <c r="AC44" t="s">
        <v>76</v>
      </c>
      <c r="AD44" s="69">
        <f>+Tabla3[[#This Row],[VALOR DEL CONTRATO
(EN NUMEROS)]]-Tabla3[[#This Row],[VALOR RECURSOS (MADS/FONAM)]]</f>
        <v>0</v>
      </c>
      <c r="AE44" s="2">
        <v>3926</v>
      </c>
      <c r="AF44" s="88">
        <v>46024</v>
      </c>
      <c r="AG44">
        <v>4926</v>
      </c>
      <c r="AH44" s="75">
        <v>46024</v>
      </c>
      <c r="AI44" s="78" t="s">
        <v>98</v>
      </c>
      <c r="AJ44" t="s">
        <v>282</v>
      </c>
      <c r="AK44" s="72">
        <v>202400000000095</v>
      </c>
      <c r="AL44" s="75">
        <v>46024</v>
      </c>
      <c r="AM44" s="1" t="s">
        <v>257</v>
      </c>
      <c r="AN44" s="1" t="s">
        <v>257</v>
      </c>
      <c r="AO44" t="s">
        <v>100</v>
      </c>
      <c r="AP44" t="s">
        <v>479</v>
      </c>
      <c r="AQ44" s="1"/>
      <c r="AR44" t="s">
        <v>480</v>
      </c>
      <c r="AS44" t="s">
        <v>212</v>
      </c>
      <c r="AT44" s="1">
        <v>80111600</v>
      </c>
      <c r="AU44" s="93" t="s">
        <v>4202</v>
      </c>
      <c r="AV44" s="1" t="s">
        <v>210</v>
      </c>
      <c r="AW44" s="87" t="s">
        <v>103</v>
      </c>
      <c r="AX44" s="75">
        <v>46024</v>
      </c>
      <c r="AY44" s="87" t="s">
        <v>115</v>
      </c>
      <c r="AZ44" s="75">
        <v>46024</v>
      </c>
      <c r="BA44" s="75">
        <v>46024</v>
      </c>
      <c r="BB44" s="6">
        <v>46387</v>
      </c>
      <c r="BC44" s="89">
        <f>+Tabla3[[#This Row],[FECHA TERMINACION
(INICIAL)]]-Tabla3[[#This Row],[FECHA INICIO]]</f>
        <v>363</v>
      </c>
      <c r="BD44" s="89">
        <f>+Tabla3[[#This Row],[PLAZO DE EJECUCIÓN EN DÍAS (INICIAL)]]/30</f>
        <v>12.1</v>
      </c>
      <c r="BE44" t="s">
        <v>481</v>
      </c>
      <c r="BF44" s="5" t="e">
        <f>+#REF!</f>
        <v>#REF!</v>
      </c>
      <c r="BG44" s="5" t="e">
        <f>+#REF!</f>
        <v>#REF!</v>
      </c>
      <c r="BH44" s="1" t="e">
        <f>+#REF!</f>
        <v>#REF!</v>
      </c>
      <c r="BI44" s="1">
        <f>+COUNTIF(Tabla3[[#This Row],[VALOR REDUCIDO]:[TOTAL TIEMPO PRORROGADO EN DÍAS
]],"&lt;&gt;0")</f>
        <v>3</v>
      </c>
      <c r="BJ44" s="1" t="e">
        <f>+#REF!</f>
        <v>#REF!</v>
      </c>
      <c r="BK44" s="75" t="e">
        <f>+#REF!</f>
        <v>#REF!</v>
      </c>
      <c r="BL44" s="1" t="s">
        <v>83</v>
      </c>
      <c r="BM44" t="e">
        <f t="shared" si="0"/>
        <v>#REF!</v>
      </c>
      <c r="BN44" s="7">
        <f t="shared" si="1"/>
        <v>46024</v>
      </c>
      <c r="BO44" s="7" t="e">
        <f t="shared" si="2"/>
        <v>#REF!</v>
      </c>
      <c r="BP44" s="5" t="e">
        <f t="shared" si="3"/>
        <v>#REF!</v>
      </c>
      <c r="BQ44" s="1">
        <v>23879733</v>
      </c>
      <c r="BR44" s="1" t="e">
        <f>+Tabla3[[#This Row],[VALOR TOTAL DE CONTRATO (ANTES DE LIQUIDACIÓN - LIBERACIÓN DE SALDOS)]]-Tabla3[[#This Row],[RECURSO TOTALES DESEMBOLSADOS]]</f>
        <v>#REF!</v>
      </c>
      <c r="BS44" s="1" t="s">
        <v>83</v>
      </c>
      <c r="BT44" s="1" t="str">
        <f t="shared" si="4"/>
        <v>enero</v>
      </c>
      <c r="BU44" s="1" t="s">
        <v>82</v>
      </c>
      <c r="BV44" s="1" t="s">
        <v>82</v>
      </c>
      <c r="BW44" s="1" t="s">
        <v>82</v>
      </c>
      <c r="BX44" t="s">
        <v>258</v>
      </c>
      <c r="BY44" t="s">
        <v>259</v>
      </c>
    </row>
    <row r="45" spans="1:77" x14ac:dyDescent="0.25">
      <c r="A45" s="1">
        <v>2026</v>
      </c>
      <c r="B45" s="3">
        <v>41</v>
      </c>
      <c r="C45" s="1" t="s">
        <v>65</v>
      </c>
      <c r="D45" t="s">
        <v>67</v>
      </c>
      <c r="E45" t="s">
        <v>70</v>
      </c>
      <c r="F45" t="s">
        <v>71</v>
      </c>
      <c r="G45" t="s">
        <v>105</v>
      </c>
      <c r="H45" s="1" t="s">
        <v>64</v>
      </c>
      <c r="I45" s="1" t="s">
        <v>75</v>
      </c>
      <c r="J45" t="s">
        <v>1421</v>
      </c>
      <c r="K45" s="1" t="s">
        <v>78</v>
      </c>
      <c r="L45" s="87" t="s">
        <v>538</v>
      </c>
      <c r="M45" s="79" t="s">
        <v>6351</v>
      </c>
      <c r="N45" s="1" t="s">
        <v>3719</v>
      </c>
      <c r="O45" s="1" t="s">
        <v>3719</v>
      </c>
      <c r="P45" s="56" t="s">
        <v>3719</v>
      </c>
      <c r="Q45" s="1" t="s">
        <v>83</v>
      </c>
      <c r="R45" s="87" t="s">
        <v>89</v>
      </c>
      <c r="S45" t="s">
        <v>212</v>
      </c>
      <c r="T45" t="s">
        <v>1422</v>
      </c>
      <c r="U45" t="s">
        <v>1424</v>
      </c>
      <c r="V45" t="s">
        <v>1423</v>
      </c>
      <c r="W45" s="5">
        <v>75900000</v>
      </c>
      <c r="X45" s="5">
        <v>75900000</v>
      </c>
      <c r="Y45" s="5">
        <v>6600000</v>
      </c>
      <c r="Z45" s="5">
        <v>0</v>
      </c>
      <c r="AA45" s="1" t="s">
        <v>95</v>
      </c>
      <c r="AB45" t="s">
        <v>83</v>
      </c>
      <c r="AC45" t="s">
        <v>76</v>
      </c>
      <c r="AD45" s="69">
        <f>+Tabla3[[#This Row],[VALOR DEL CONTRATO
(EN NUMEROS)]]-Tabla3[[#This Row],[VALOR RECURSOS (MADS/FONAM)]]</f>
        <v>0</v>
      </c>
      <c r="AE45" s="2">
        <v>3926</v>
      </c>
      <c r="AF45" s="88">
        <v>46024</v>
      </c>
      <c r="AG45">
        <v>16626</v>
      </c>
      <c r="AH45" s="75">
        <v>46028</v>
      </c>
      <c r="AI45" s="78" t="s">
        <v>98</v>
      </c>
      <c r="AJ45" t="s">
        <v>282</v>
      </c>
      <c r="AK45" s="72">
        <v>202400000000095</v>
      </c>
      <c r="AL45" s="75">
        <v>46028</v>
      </c>
      <c r="AM45" s="1" t="s">
        <v>257</v>
      </c>
      <c r="AN45" s="1" t="s">
        <v>257</v>
      </c>
      <c r="AO45" t="s">
        <v>100</v>
      </c>
      <c r="AP45" t="s">
        <v>479</v>
      </c>
      <c r="AQ45" s="1"/>
      <c r="AR45" t="s">
        <v>480</v>
      </c>
      <c r="AS45" t="s">
        <v>212</v>
      </c>
      <c r="AT45" s="1">
        <v>80111600</v>
      </c>
      <c r="AU45" s="93" t="s">
        <v>4203</v>
      </c>
      <c r="AV45" s="1" t="s">
        <v>210</v>
      </c>
      <c r="AW45" s="87" t="s">
        <v>103</v>
      </c>
      <c r="AX45" s="75">
        <v>46028</v>
      </c>
      <c r="AY45" s="87" t="s">
        <v>115</v>
      </c>
      <c r="AZ45" s="75">
        <v>46028</v>
      </c>
      <c r="BA45" s="75">
        <v>46028</v>
      </c>
      <c r="BB45" s="75">
        <v>46376</v>
      </c>
      <c r="BC45" s="89">
        <f>+Tabla3[[#This Row],[FECHA TERMINACION
(INICIAL)]]-Tabla3[[#This Row],[FECHA INICIO]]</f>
        <v>348</v>
      </c>
      <c r="BD45" s="89">
        <f>+Tabla3[[#This Row],[PLAZO DE EJECUCIÓN EN DÍAS (INICIAL)]]/30</f>
        <v>11.6</v>
      </c>
      <c r="BE45" t="s">
        <v>1425</v>
      </c>
      <c r="BF45" s="5" t="e">
        <f>+#REF!</f>
        <v>#REF!</v>
      </c>
      <c r="BG45" s="5" t="e">
        <f>+#REF!</f>
        <v>#REF!</v>
      </c>
      <c r="BH45" s="1" t="e">
        <f>+#REF!</f>
        <v>#REF!</v>
      </c>
      <c r="BI45" s="1">
        <f>+COUNTIF(Tabla3[[#This Row],[VALOR REDUCIDO]:[TOTAL TIEMPO PRORROGADO EN DÍAS
]],"&lt;&gt;0")</f>
        <v>3</v>
      </c>
      <c r="BJ45" s="1" t="e">
        <f>+#REF!</f>
        <v>#REF!</v>
      </c>
      <c r="BK45" s="75" t="e">
        <f>+#REF!</f>
        <v>#REF!</v>
      </c>
      <c r="BL45" s="1" t="s">
        <v>83</v>
      </c>
      <c r="BM45" t="e">
        <f t="shared" si="0"/>
        <v>#REF!</v>
      </c>
      <c r="BN45" s="7">
        <f t="shared" si="1"/>
        <v>46028</v>
      </c>
      <c r="BO45" s="7" t="e">
        <f t="shared" si="2"/>
        <v>#REF!</v>
      </c>
      <c r="BP45" s="5" t="e">
        <f t="shared" si="3"/>
        <v>#REF!</v>
      </c>
      <c r="BQ45" s="1">
        <v>31900000</v>
      </c>
      <c r="BR45" s="1" t="e">
        <f>+Tabla3[[#This Row],[VALOR TOTAL DE CONTRATO (ANTES DE LIQUIDACIÓN - LIBERACIÓN DE SALDOS)]]-Tabla3[[#This Row],[RECURSO TOTALES DESEMBOLSADOS]]</f>
        <v>#REF!</v>
      </c>
      <c r="BS45" s="1" t="s">
        <v>83</v>
      </c>
      <c r="BT45" s="1" t="str">
        <f t="shared" si="4"/>
        <v>enero</v>
      </c>
      <c r="BU45" s="1" t="s">
        <v>82</v>
      </c>
      <c r="BV45" s="1" t="s">
        <v>82</v>
      </c>
      <c r="BW45" s="1" t="s">
        <v>82</v>
      </c>
      <c r="BX45" t="s">
        <v>258</v>
      </c>
      <c r="BY45" t="s">
        <v>259</v>
      </c>
    </row>
    <row r="46" spans="1:77" x14ac:dyDescent="0.25">
      <c r="A46" s="1">
        <v>2026</v>
      </c>
      <c r="B46" s="3">
        <v>42</v>
      </c>
      <c r="C46" s="1" t="s">
        <v>65</v>
      </c>
      <c r="D46" t="s">
        <v>67</v>
      </c>
      <c r="E46" t="s">
        <v>70</v>
      </c>
      <c r="F46" t="s">
        <v>71</v>
      </c>
      <c r="G46" t="s">
        <v>105</v>
      </c>
      <c r="H46" s="1" t="s">
        <v>64</v>
      </c>
      <c r="I46" s="1" t="s">
        <v>75</v>
      </c>
      <c r="J46" t="s">
        <v>292</v>
      </c>
      <c r="K46" s="1" t="s">
        <v>78</v>
      </c>
      <c r="L46" s="87" t="s">
        <v>81</v>
      </c>
      <c r="M46" s="79" t="s">
        <v>6352</v>
      </c>
      <c r="N46" s="1" t="s">
        <v>3719</v>
      </c>
      <c r="O46" s="1" t="s">
        <v>3719</v>
      </c>
      <c r="P46" s="56" t="s">
        <v>3719</v>
      </c>
      <c r="Q46" s="1" t="s">
        <v>83</v>
      </c>
      <c r="R46" s="87" t="s">
        <v>89</v>
      </c>
      <c r="S46" t="s">
        <v>212</v>
      </c>
      <c r="T46" t="s">
        <v>475</v>
      </c>
      <c r="U46" t="s">
        <v>478</v>
      </c>
      <c r="V46" t="s">
        <v>477</v>
      </c>
      <c r="W46" s="5">
        <v>78980000</v>
      </c>
      <c r="X46" s="5">
        <v>78980000</v>
      </c>
      <c r="Y46" s="5">
        <v>6600000</v>
      </c>
      <c r="Z46" s="5" t="s">
        <v>1045</v>
      </c>
      <c r="AA46" s="1" t="s">
        <v>95</v>
      </c>
      <c r="AB46" t="s">
        <v>83</v>
      </c>
      <c r="AC46" t="s">
        <v>76</v>
      </c>
      <c r="AD46" s="69">
        <f>+Tabla3[[#This Row],[VALOR DEL CONTRATO
(EN NUMEROS)]]-Tabla3[[#This Row],[VALOR RECURSOS (MADS/FONAM)]]</f>
        <v>0</v>
      </c>
      <c r="AE46" s="2">
        <v>3926</v>
      </c>
      <c r="AF46" s="88">
        <v>46024</v>
      </c>
      <c r="AG46">
        <v>6026</v>
      </c>
      <c r="AH46" s="75">
        <v>46024</v>
      </c>
      <c r="AI46" s="78" t="s">
        <v>98</v>
      </c>
      <c r="AJ46" t="s">
        <v>282</v>
      </c>
      <c r="AK46" s="72">
        <v>202400000000095</v>
      </c>
      <c r="AL46" s="75">
        <v>46024</v>
      </c>
      <c r="AM46" s="1" t="s">
        <v>257</v>
      </c>
      <c r="AN46" s="1" t="s">
        <v>257</v>
      </c>
      <c r="AO46" t="s">
        <v>100</v>
      </c>
      <c r="AP46" t="s">
        <v>479</v>
      </c>
      <c r="AQ46" s="1"/>
      <c r="AR46" t="s">
        <v>480</v>
      </c>
      <c r="AS46" t="s">
        <v>212</v>
      </c>
      <c r="AT46" s="1">
        <v>80111600</v>
      </c>
      <c r="AU46" s="93" t="s">
        <v>4204</v>
      </c>
      <c r="AV46" s="1" t="s">
        <v>210</v>
      </c>
      <c r="AW46" s="87" t="s">
        <v>103</v>
      </c>
      <c r="AX46" s="75">
        <v>46024</v>
      </c>
      <c r="AY46" s="87" t="s">
        <v>115</v>
      </c>
      <c r="AZ46" s="75">
        <v>46024</v>
      </c>
      <c r="BA46" s="75">
        <v>46024</v>
      </c>
      <c r="BB46" s="75">
        <v>46387</v>
      </c>
      <c r="BC46" s="89">
        <f>+Tabla3[[#This Row],[FECHA TERMINACION
(INICIAL)]]-Tabla3[[#This Row],[FECHA INICIO]]</f>
        <v>363</v>
      </c>
      <c r="BD46" s="89">
        <f>+Tabla3[[#This Row],[PLAZO DE EJECUCIÓN EN DÍAS (INICIAL)]]/30</f>
        <v>12.1</v>
      </c>
      <c r="BE46" t="s">
        <v>481</v>
      </c>
      <c r="BF46" s="5" t="e">
        <f>+#REF!</f>
        <v>#REF!</v>
      </c>
      <c r="BG46" s="5" t="e">
        <f>+#REF!</f>
        <v>#REF!</v>
      </c>
      <c r="BH46" s="1" t="e">
        <f>+#REF!</f>
        <v>#REF!</v>
      </c>
      <c r="BI46" s="1">
        <f>+COUNTIF(Tabla3[[#This Row],[VALOR REDUCIDO]:[TOTAL TIEMPO PRORROGADO EN DÍAS
]],"&lt;&gt;0")</f>
        <v>3</v>
      </c>
      <c r="BJ46" s="1" t="e">
        <f>+#REF!</f>
        <v>#REF!</v>
      </c>
      <c r="BK46" s="75" t="e">
        <f>+#REF!</f>
        <v>#REF!</v>
      </c>
      <c r="BL46" s="1" t="s">
        <v>83</v>
      </c>
      <c r="BM46" t="e">
        <f t="shared" si="0"/>
        <v>#REF!</v>
      </c>
      <c r="BN46" s="7">
        <f t="shared" si="1"/>
        <v>46024</v>
      </c>
      <c r="BO46" s="7" t="e">
        <f t="shared" si="2"/>
        <v>#REF!</v>
      </c>
      <c r="BP46" s="5" t="e">
        <f t="shared" si="3"/>
        <v>#REF!</v>
      </c>
      <c r="BQ46" s="1">
        <v>32780000</v>
      </c>
      <c r="BR46" s="1" t="e">
        <f>+Tabla3[[#This Row],[VALOR TOTAL DE CONTRATO (ANTES DE LIQUIDACIÓN - LIBERACIÓN DE SALDOS)]]-Tabla3[[#This Row],[RECURSO TOTALES DESEMBOLSADOS]]</f>
        <v>#REF!</v>
      </c>
      <c r="BS46" s="1" t="s">
        <v>83</v>
      </c>
      <c r="BT46" s="1" t="str">
        <f t="shared" si="4"/>
        <v>enero</v>
      </c>
      <c r="BU46" s="1" t="s">
        <v>82</v>
      </c>
      <c r="BV46" s="1" t="s">
        <v>82</v>
      </c>
      <c r="BW46" s="1" t="s">
        <v>82</v>
      </c>
      <c r="BX46" t="s">
        <v>258</v>
      </c>
      <c r="BY46" t="s">
        <v>259</v>
      </c>
    </row>
    <row r="47" spans="1:77" x14ac:dyDescent="0.25">
      <c r="A47" s="1">
        <v>2026</v>
      </c>
      <c r="B47" s="3">
        <v>43</v>
      </c>
      <c r="C47" s="1" t="s">
        <v>65</v>
      </c>
      <c r="D47" t="s">
        <v>67</v>
      </c>
      <c r="E47" t="s">
        <v>70</v>
      </c>
      <c r="F47" t="s">
        <v>71</v>
      </c>
      <c r="G47" t="s">
        <v>105</v>
      </c>
      <c r="H47" s="1" t="s">
        <v>64</v>
      </c>
      <c r="I47" s="1" t="s">
        <v>75</v>
      </c>
      <c r="J47" t="s">
        <v>1046</v>
      </c>
      <c r="K47" s="1" t="s">
        <v>78</v>
      </c>
      <c r="L47" s="87" t="s">
        <v>81</v>
      </c>
      <c r="M47" s="79" t="s">
        <v>6353</v>
      </c>
      <c r="N47" s="1" t="s">
        <v>3719</v>
      </c>
      <c r="O47" s="1" t="s">
        <v>3719</v>
      </c>
      <c r="P47" s="56" t="s">
        <v>3719</v>
      </c>
      <c r="Q47" s="1" t="s">
        <v>83</v>
      </c>
      <c r="R47" s="87" t="s">
        <v>545</v>
      </c>
      <c r="S47" t="s">
        <v>264</v>
      </c>
      <c r="T47" t="s">
        <v>1047</v>
      </c>
      <c r="U47" t="s">
        <v>1048</v>
      </c>
      <c r="V47" t="s">
        <v>1049</v>
      </c>
      <c r="W47" s="5">
        <v>97648000</v>
      </c>
      <c r="X47" s="5">
        <v>97648000</v>
      </c>
      <c r="Y47" s="5">
        <v>8160000</v>
      </c>
      <c r="Z47" s="5" t="s">
        <v>1045</v>
      </c>
      <c r="AA47" s="1" t="s">
        <v>95</v>
      </c>
      <c r="AB47" t="s">
        <v>83</v>
      </c>
      <c r="AC47" t="s">
        <v>76</v>
      </c>
      <c r="AD47" s="69">
        <f>+Tabla3[[#This Row],[VALOR DEL CONTRATO
(EN NUMEROS)]]-Tabla3[[#This Row],[VALOR RECURSOS (MADS/FONAM)]]</f>
        <v>0</v>
      </c>
      <c r="AE47" s="2">
        <v>2626</v>
      </c>
      <c r="AF47" s="88">
        <v>46024</v>
      </c>
      <c r="AG47">
        <v>5526</v>
      </c>
      <c r="AH47" s="75">
        <v>46024</v>
      </c>
      <c r="AI47" s="78" t="s">
        <v>98</v>
      </c>
      <c r="AJ47" t="s">
        <v>282</v>
      </c>
      <c r="AK47" s="72">
        <v>202400000000095</v>
      </c>
      <c r="AL47" s="75">
        <v>46024</v>
      </c>
      <c r="AM47" s="1" t="s">
        <v>257</v>
      </c>
      <c r="AN47" s="1" t="s">
        <v>257</v>
      </c>
      <c r="AO47" t="s">
        <v>100</v>
      </c>
      <c r="AP47" t="s">
        <v>542</v>
      </c>
      <c r="AQ47" s="1"/>
      <c r="AR47" t="s">
        <v>6273</v>
      </c>
      <c r="AS47" s="87" t="s">
        <v>264</v>
      </c>
      <c r="AT47" s="1">
        <v>80111600</v>
      </c>
      <c r="AU47" s="93" t="s">
        <v>4205</v>
      </c>
      <c r="AV47" s="1" t="s">
        <v>210</v>
      </c>
      <c r="AW47" s="87" t="s">
        <v>103</v>
      </c>
      <c r="AX47" s="75">
        <v>46024</v>
      </c>
      <c r="AY47" s="87" t="s">
        <v>116</v>
      </c>
      <c r="AZ47" s="75">
        <v>46024</v>
      </c>
      <c r="BA47" s="75">
        <v>46024</v>
      </c>
      <c r="BB47" s="75">
        <v>46387</v>
      </c>
      <c r="BC47" s="89">
        <f>+Tabla3[[#This Row],[FECHA TERMINACION
(INICIAL)]]-Tabla3[[#This Row],[FECHA INICIO]]</f>
        <v>363</v>
      </c>
      <c r="BD47" s="89">
        <f>+Tabla3[[#This Row],[PLAZO DE EJECUCIÓN EN DÍAS (INICIAL)]]/30</f>
        <v>12.1</v>
      </c>
      <c r="BE47" t="s">
        <v>1050</v>
      </c>
      <c r="BF47" s="5" t="e">
        <f>+#REF!</f>
        <v>#REF!</v>
      </c>
      <c r="BG47" s="5" t="e">
        <f>+#REF!</f>
        <v>#REF!</v>
      </c>
      <c r="BH47" s="1" t="e">
        <f>+#REF!</f>
        <v>#REF!</v>
      </c>
      <c r="BI47" s="1">
        <f>+COUNTIF(Tabla3[[#This Row],[VALOR REDUCIDO]:[TOTAL TIEMPO PRORROGADO EN DÍAS
]],"&lt;&gt;0")</f>
        <v>3</v>
      </c>
      <c r="BJ47" s="1" t="e">
        <f>+#REF!</f>
        <v>#REF!</v>
      </c>
      <c r="BK47" s="75" t="e">
        <f>+#REF!</f>
        <v>#REF!</v>
      </c>
      <c r="BL47" s="1" t="s">
        <v>83</v>
      </c>
      <c r="BM47" t="e">
        <f t="shared" si="0"/>
        <v>#REF!</v>
      </c>
      <c r="BN47" s="7">
        <f t="shared" si="1"/>
        <v>46024</v>
      </c>
      <c r="BO47" s="7" t="e">
        <f t="shared" si="2"/>
        <v>#REF!</v>
      </c>
      <c r="BP47" s="5" t="e">
        <f t="shared" si="3"/>
        <v>#REF!</v>
      </c>
      <c r="BQ47" s="1">
        <v>40528000</v>
      </c>
      <c r="BR47" s="1" t="e">
        <f>+Tabla3[[#This Row],[VALOR TOTAL DE CONTRATO (ANTES DE LIQUIDACIÓN - LIBERACIÓN DE SALDOS)]]-Tabla3[[#This Row],[RECURSO TOTALES DESEMBOLSADOS]]</f>
        <v>#REF!</v>
      </c>
      <c r="BS47" s="1" t="s">
        <v>83</v>
      </c>
      <c r="BT47" s="1" t="str">
        <f t="shared" si="4"/>
        <v>enero</v>
      </c>
      <c r="BU47" s="1" t="s">
        <v>82</v>
      </c>
      <c r="BV47" s="1" t="s">
        <v>82</v>
      </c>
      <c r="BW47" s="1" t="s">
        <v>82</v>
      </c>
      <c r="BX47" t="s">
        <v>258</v>
      </c>
      <c r="BY47" t="s">
        <v>259</v>
      </c>
    </row>
    <row r="48" spans="1:77" x14ac:dyDescent="0.25">
      <c r="A48" s="1">
        <v>2026</v>
      </c>
      <c r="B48" s="3">
        <v>44</v>
      </c>
      <c r="C48" s="1" t="s">
        <v>65</v>
      </c>
      <c r="D48" t="s">
        <v>67</v>
      </c>
      <c r="E48" t="s">
        <v>70</v>
      </c>
      <c r="F48" t="s">
        <v>71</v>
      </c>
      <c r="G48" t="s">
        <v>105</v>
      </c>
      <c r="H48" s="1" t="s">
        <v>64</v>
      </c>
      <c r="I48" s="1" t="s">
        <v>75</v>
      </c>
      <c r="J48" t="s">
        <v>1051</v>
      </c>
      <c r="K48" s="1" t="s">
        <v>78</v>
      </c>
      <c r="L48" s="87" t="s">
        <v>81</v>
      </c>
      <c r="M48" s="79" t="s">
        <v>6354</v>
      </c>
      <c r="N48" s="1" t="s">
        <v>3719</v>
      </c>
      <c r="O48" s="1" t="s">
        <v>3719</v>
      </c>
      <c r="P48" s="56" t="s">
        <v>3719</v>
      </c>
      <c r="Q48" s="1" t="s">
        <v>83</v>
      </c>
      <c r="R48" s="87" t="s">
        <v>261</v>
      </c>
      <c r="S48" t="s">
        <v>261</v>
      </c>
      <c r="T48" t="s">
        <v>1052</v>
      </c>
      <c r="U48" t="s">
        <v>1053</v>
      </c>
      <c r="V48" t="s">
        <v>1054</v>
      </c>
      <c r="W48" s="5">
        <v>124775000</v>
      </c>
      <c r="X48" s="5">
        <v>124775000</v>
      </c>
      <c r="Y48" s="5">
        <v>10850000</v>
      </c>
      <c r="Z48" s="5" t="s">
        <v>1045</v>
      </c>
      <c r="AA48" s="1" t="s">
        <v>95</v>
      </c>
      <c r="AB48" t="s">
        <v>83</v>
      </c>
      <c r="AC48" t="s">
        <v>76</v>
      </c>
      <c r="AD48" s="69">
        <f>+Tabla3[[#This Row],[VALOR DEL CONTRATO
(EN NUMEROS)]]-Tabla3[[#This Row],[VALOR RECURSOS (MADS/FONAM)]]</f>
        <v>0</v>
      </c>
      <c r="AE48" s="2">
        <v>6226</v>
      </c>
      <c r="AF48" s="88">
        <v>46024</v>
      </c>
      <c r="AG48">
        <v>5826</v>
      </c>
      <c r="AH48" s="75">
        <v>46024</v>
      </c>
      <c r="AI48" s="78" t="s">
        <v>98</v>
      </c>
      <c r="AJ48" t="s">
        <v>1055</v>
      </c>
      <c r="AK48" s="72">
        <v>202300000000041</v>
      </c>
      <c r="AL48" s="75">
        <v>46024</v>
      </c>
      <c r="AM48" s="1" t="s">
        <v>257</v>
      </c>
      <c r="AN48" s="1" t="s">
        <v>257</v>
      </c>
      <c r="AO48" t="s">
        <v>100</v>
      </c>
      <c r="AP48" t="s">
        <v>1056</v>
      </c>
      <c r="AQ48" s="1"/>
      <c r="AR48" t="s">
        <v>1057</v>
      </c>
      <c r="AS48" t="s">
        <v>261</v>
      </c>
      <c r="AT48" s="1">
        <v>80111600</v>
      </c>
      <c r="AU48" s="93" t="s">
        <v>4206</v>
      </c>
      <c r="AV48" s="1" t="s">
        <v>210</v>
      </c>
      <c r="AW48" s="87" t="s">
        <v>103</v>
      </c>
      <c r="AX48" s="75">
        <v>46024</v>
      </c>
      <c r="AY48" s="87" t="s">
        <v>115</v>
      </c>
      <c r="AZ48" s="75">
        <v>46024</v>
      </c>
      <c r="BA48" s="75">
        <v>46024</v>
      </c>
      <c r="BB48" s="75">
        <v>46372</v>
      </c>
      <c r="BC48" s="89">
        <f>+Tabla3[[#This Row],[FECHA TERMINACION
(INICIAL)]]-Tabla3[[#This Row],[FECHA INICIO]]</f>
        <v>348</v>
      </c>
      <c r="BD48" s="89">
        <f>+Tabla3[[#This Row],[PLAZO DE EJECUCIÓN EN DÍAS (INICIAL)]]/30</f>
        <v>11.6</v>
      </c>
      <c r="BE48" t="s">
        <v>1058</v>
      </c>
      <c r="BF48" s="5" t="e">
        <f>+#REF!</f>
        <v>#REF!</v>
      </c>
      <c r="BG48" s="5" t="e">
        <f>+#REF!</f>
        <v>#REF!</v>
      </c>
      <c r="BH48" s="1" t="e">
        <f>+#REF!</f>
        <v>#REF!</v>
      </c>
      <c r="BI48" s="1">
        <f>+COUNTIF(Tabla3[[#This Row],[VALOR REDUCIDO]:[TOTAL TIEMPO PRORROGADO EN DÍAS
]],"&lt;&gt;0")</f>
        <v>3</v>
      </c>
      <c r="BJ48" s="1" t="e">
        <f>+#REF!</f>
        <v>#REF!</v>
      </c>
      <c r="BK48" s="75" t="e">
        <f>+#REF!</f>
        <v>#REF!</v>
      </c>
      <c r="BL48" s="1" t="s">
        <v>83</v>
      </c>
      <c r="BM48" t="e">
        <f t="shared" si="0"/>
        <v>#REF!</v>
      </c>
      <c r="BN48" s="7">
        <f t="shared" si="1"/>
        <v>46024</v>
      </c>
      <c r="BO48" s="7" t="e">
        <f t="shared" si="2"/>
        <v>#REF!</v>
      </c>
      <c r="BP48" s="5" t="e">
        <f t="shared" si="3"/>
        <v>#REF!</v>
      </c>
      <c r="BQ48" s="1">
        <v>53888333</v>
      </c>
      <c r="BR48" s="1" t="e">
        <f>+Tabla3[[#This Row],[VALOR TOTAL DE CONTRATO (ANTES DE LIQUIDACIÓN - LIBERACIÓN DE SALDOS)]]-Tabla3[[#This Row],[RECURSO TOTALES DESEMBOLSADOS]]</f>
        <v>#REF!</v>
      </c>
      <c r="BS48" s="1" t="s">
        <v>83</v>
      </c>
      <c r="BT48" s="1" t="str">
        <f t="shared" si="4"/>
        <v>enero</v>
      </c>
      <c r="BU48" s="1" t="s">
        <v>82</v>
      </c>
      <c r="BV48" s="1" t="s">
        <v>82</v>
      </c>
      <c r="BW48" s="1" t="s">
        <v>82</v>
      </c>
      <c r="BX48" t="s">
        <v>258</v>
      </c>
      <c r="BY48" t="s">
        <v>259</v>
      </c>
    </row>
    <row r="49" spans="1:77" x14ac:dyDescent="0.25">
      <c r="A49" s="1">
        <v>2026</v>
      </c>
      <c r="B49" s="3">
        <v>45</v>
      </c>
      <c r="C49" s="1" t="s">
        <v>65</v>
      </c>
      <c r="D49" t="s">
        <v>67</v>
      </c>
      <c r="E49" t="s">
        <v>70</v>
      </c>
      <c r="F49" t="s">
        <v>71</v>
      </c>
      <c r="G49" t="s">
        <v>105</v>
      </c>
      <c r="H49" s="1" t="s">
        <v>64</v>
      </c>
      <c r="I49" s="1" t="s">
        <v>75</v>
      </c>
      <c r="J49" t="s">
        <v>1059</v>
      </c>
      <c r="K49" s="1" t="s">
        <v>78</v>
      </c>
      <c r="L49" s="87" t="s">
        <v>1060</v>
      </c>
      <c r="M49" s="79" t="s">
        <v>6355</v>
      </c>
      <c r="N49" s="1" t="s">
        <v>3719</v>
      </c>
      <c r="O49" s="1" t="s">
        <v>3719</v>
      </c>
      <c r="P49" s="56" t="s">
        <v>3719</v>
      </c>
      <c r="Q49" s="1" t="s">
        <v>83</v>
      </c>
      <c r="R49" s="87" t="s">
        <v>92</v>
      </c>
      <c r="S49" s="87" t="s">
        <v>92</v>
      </c>
      <c r="T49" t="s">
        <v>1061</v>
      </c>
      <c r="U49" t="s">
        <v>1062</v>
      </c>
      <c r="V49" t="s">
        <v>1063</v>
      </c>
      <c r="W49" s="5">
        <v>107298488</v>
      </c>
      <c r="X49" s="5">
        <v>107298488</v>
      </c>
      <c r="Y49" s="5">
        <v>9754408</v>
      </c>
      <c r="Z49" s="5" t="s">
        <v>1045</v>
      </c>
      <c r="AA49" s="1" t="s">
        <v>95</v>
      </c>
      <c r="AB49" t="s">
        <v>83</v>
      </c>
      <c r="AC49" t="s">
        <v>76</v>
      </c>
      <c r="AD49" s="69">
        <f>+Tabla3[[#This Row],[VALOR DEL CONTRATO
(EN NUMEROS)]]-Tabla3[[#This Row],[VALOR RECURSOS (MADS/FONAM)]]</f>
        <v>0</v>
      </c>
      <c r="AE49" s="2">
        <v>7926</v>
      </c>
      <c r="AF49" s="88">
        <v>46024</v>
      </c>
      <c r="AG49">
        <v>7526</v>
      </c>
      <c r="AH49" s="75">
        <v>46027</v>
      </c>
      <c r="AI49" s="78" t="s">
        <v>98</v>
      </c>
      <c r="AJ49" t="s">
        <v>404</v>
      </c>
      <c r="AK49" s="72">
        <v>202400000000095</v>
      </c>
      <c r="AL49" s="75">
        <v>46027</v>
      </c>
      <c r="AM49" s="1" t="s">
        <v>257</v>
      </c>
      <c r="AN49" s="1" t="s">
        <v>257</v>
      </c>
      <c r="AO49" t="s">
        <v>100</v>
      </c>
      <c r="AP49" t="s">
        <v>906</v>
      </c>
      <c r="AQ49" s="1"/>
      <c r="AR49" t="s">
        <v>901</v>
      </c>
      <c r="AS49" t="s">
        <v>902</v>
      </c>
      <c r="AT49" s="1">
        <v>80111600</v>
      </c>
      <c r="AU49" s="93" t="s">
        <v>4207</v>
      </c>
      <c r="AV49" s="1" t="s">
        <v>210</v>
      </c>
      <c r="AW49" s="87" t="s">
        <v>103</v>
      </c>
      <c r="AX49" s="75">
        <v>46027</v>
      </c>
      <c r="AY49" s="87" t="s">
        <v>116</v>
      </c>
      <c r="AZ49" s="75">
        <v>46027</v>
      </c>
      <c r="BA49" s="75">
        <v>46027</v>
      </c>
      <c r="BB49" s="75">
        <v>46361</v>
      </c>
      <c r="BC49" s="89">
        <f>+Tabla3[[#This Row],[FECHA TERMINACION
(INICIAL)]]-Tabla3[[#This Row],[FECHA INICIO]]</f>
        <v>334</v>
      </c>
      <c r="BD49" s="89">
        <f>+Tabla3[[#This Row],[PLAZO DE EJECUCIÓN EN DÍAS (INICIAL)]]/30</f>
        <v>11.133333333333333</v>
      </c>
      <c r="BE49" t="s">
        <v>804</v>
      </c>
      <c r="BF49" s="5" t="e">
        <f>+#REF!</f>
        <v>#REF!</v>
      </c>
      <c r="BG49" s="5" t="e">
        <f>+#REF!</f>
        <v>#REF!</v>
      </c>
      <c r="BH49" s="1" t="e">
        <f>+#REF!</f>
        <v>#REF!</v>
      </c>
      <c r="BI49" s="1">
        <f>+COUNTIF(Tabla3[[#This Row],[VALOR REDUCIDO]:[TOTAL TIEMPO PRORROGADO EN DÍAS
]],"&lt;&gt;0")</f>
        <v>3</v>
      </c>
      <c r="BJ49" s="1" t="e">
        <f>+#REF!</f>
        <v>#REF!</v>
      </c>
      <c r="BK49" s="75" t="e">
        <f>+#REF!</f>
        <v>#REF!</v>
      </c>
      <c r="BL49" s="1" t="s">
        <v>83</v>
      </c>
      <c r="BM49" t="e">
        <f t="shared" si="0"/>
        <v>#REF!</v>
      </c>
      <c r="BN49" s="7">
        <f t="shared" si="1"/>
        <v>46027</v>
      </c>
      <c r="BO49" s="7" t="e">
        <f t="shared" si="2"/>
        <v>#REF!</v>
      </c>
      <c r="BP49" s="5" t="e">
        <f t="shared" si="3"/>
        <v>#REF!</v>
      </c>
      <c r="BQ49" s="1">
        <v>18208228</v>
      </c>
      <c r="BR49" s="1" t="e">
        <f>+Tabla3[[#This Row],[VALOR TOTAL DE CONTRATO (ANTES DE LIQUIDACIÓN - LIBERACIÓN DE SALDOS)]]-Tabla3[[#This Row],[RECURSO TOTALES DESEMBOLSADOS]]</f>
        <v>#REF!</v>
      </c>
      <c r="BS49" s="1" t="s">
        <v>83</v>
      </c>
      <c r="BT49" s="1" t="str">
        <f t="shared" si="4"/>
        <v>enero</v>
      </c>
      <c r="BU49" s="1" t="s">
        <v>82</v>
      </c>
      <c r="BV49" s="1" t="s">
        <v>82</v>
      </c>
      <c r="BW49" s="1" t="s">
        <v>82</v>
      </c>
      <c r="BX49" t="s">
        <v>258</v>
      </c>
      <c r="BY49" t="s">
        <v>259</v>
      </c>
    </row>
    <row r="50" spans="1:77" x14ac:dyDescent="0.25">
      <c r="A50" s="1">
        <v>2026</v>
      </c>
      <c r="B50" s="3">
        <v>46</v>
      </c>
      <c r="C50" s="1" t="s">
        <v>65</v>
      </c>
      <c r="D50" t="s">
        <v>67</v>
      </c>
      <c r="E50" t="s">
        <v>70</v>
      </c>
      <c r="F50" t="s">
        <v>71</v>
      </c>
      <c r="G50" t="s">
        <v>105</v>
      </c>
      <c r="H50" s="1" t="s">
        <v>64</v>
      </c>
      <c r="I50" s="1" t="s">
        <v>75</v>
      </c>
      <c r="J50" t="s">
        <v>1064</v>
      </c>
      <c r="K50" s="1" t="s">
        <v>78</v>
      </c>
      <c r="L50" s="87" t="s">
        <v>81</v>
      </c>
      <c r="M50" s="79" t="s">
        <v>6356</v>
      </c>
      <c r="N50" s="1" t="s">
        <v>3719</v>
      </c>
      <c r="O50" s="1" t="s">
        <v>3719</v>
      </c>
      <c r="P50" s="56" t="s">
        <v>3719</v>
      </c>
      <c r="Q50" s="1" t="s">
        <v>83</v>
      </c>
      <c r="R50" s="87" t="s">
        <v>254</v>
      </c>
      <c r="S50" s="87" t="s">
        <v>254</v>
      </c>
      <c r="T50" t="s">
        <v>664</v>
      </c>
      <c r="U50" t="s">
        <v>1065</v>
      </c>
      <c r="V50" t="s">
        <v>1066</v>
      </c>
      <c r="W50" s="5">
        <v>73236000</v>
      </c>
      <c r="X50" s="5">
        <v>73236000</v>
      </c>
      <c r="Y50" s="5">
        <v>6120000</v>
      </c>
      <c r="Z50" s="5" t="s">
        <v>1045</v>
      </c>
      <c r="AA50" s="1" t="s">
        <v>95</v>
      </c>
      <c r="AB50" t="s">
        <v>83</v>
      </c>
      <c r="AC50" t="s">
        <v>76</v>
      </c>
      <c r="AD50" s="69">
        <f>+Tabla3[[#This Row],[VALOR DEL CONTRATO
(EN NUMEROS)]]-Tabla3[[#This Row],[VALOR RECURSOS (MADS/FONAM)]]</f>
        <v>0</v>
      </c>
      <c r="AE50" s="2">
        <v>5626</v>
      </c>
      <c r="AF50" s="88">
        <v>46024</v>
      </c>
      <c r="AG50">
        <v>3626</v>
      </c>
      <c r="AH50" s="75">
        <v>46024</v>
      </c>
      <c r="AI50" s="78" t="s">
        <v>98</v>
      </c>
      <c r="AJ50" t="s">
        <v>404</v>
      </c>
      <c r="AK50" s="72">
        <v>202400000000095</v>
      </c>
      <c r="AL50" s="75">
        <v>46024</v>
      </c>
      <c r="AM50" s="1" t="s">
        <v>257</v>
      </c>
      <c r="AN50" s="1" t="s">
        <v>257</v>
      </c>
      <c r="AO50" t="s">
        <v>100</v>
      </c>
      <c r="AP50" t="s">
        <v>667</v>
      </c>
      <c r="AQ50" s="1"/>
      <c r="AR50" t="s">
        <v>6274</v>
      </c>
      <c r="AS50" t="s">
        <v>254</v>
      </c>
      <c r="AT50" s="1">
        <v>80111600</v>
      </c>
      <c r="AU50" s="93" t="s">
        <v>4208</v>
      </c>
      <c r="AV50" s="1" t="s">
        <v>210</v>
      </c>
      <c r="AW50" s="87" t="s">
        <v>103</v>
      </c>
      <c r="AX50" s="75">
        <v>46024</v>
      </c>
      <c r="AY50" s="87" t="s">
        <v>115</v>
      </c>
      <c r="AZ50" s="75">
        <v>46024</v>
      </c>
      <c r="BA50" s="75">
        <v>46024</v>
      </c>
      <c r="BB50" s="75">
        <v>46387</v>
      </c>
      <c r="BC50" s="89">
        <f>+Tabla3[[#This Row],[FECHA TERMINACION
(INICIAL)]]-Tabla3[[#This Row],[FECHA INICIO]]</f>
        <v>363</v>
      </c>
      <c r="BD50" s="89">
        <f>+Tabla3[[#This Row],[PLAZO DE EJECUCIÓN EN DÍAS (INICIAL)]]/30</f>
        <v>12.1</v>
      </c>
      <c r="BE50" t="s">
        <v>1068</v>
      </c>
      <c r="BF50" s="5" t="e">
        <f>+#REF!</f>
        <v>#REF!</v>
      </c>
      <c r="BG50" s="5" t="e">
        <f>+#REF!</f>
        <v>#REF!</v>
      </c>
      <c r="BH50" s="1" t="e">
        <f>+#REF!</f>
        <v>#REF!</v>
      </c>
      <c r="BI50" s="1">
        <f>+COUNTIF(Tabla3[[#This Row],[VALOR REDUCIDO]:[TOTAL TIEMPO PRORROGADO EN DÍAS
]],"&lt;&gt;0")</f>
        <v>3</v>
      </c>
      <c r="BJ50" s="1" t="e">
        <f>+#REF!</f>
        <v>#REF!</v>
      </c>
      <c r="BK50" s="75" t="e">
        <f>+#REF!</f>
        <v>#REF!</v>
      </c>
      <c r="BL50" s="1" t="s">
        <v>83</v>
      </c>
      <c r="BM50" t="e">
        <f t="shared" si="0"/>
        <v>#REF!</v>
      </c>
      <c r="BN50" s="7">
        <f t="shared" si="1"/>
        <v>46024</v>
      </c>
      <c r="BO50" s="7" t="e">
        <f t="shared" si="2"/>
        <v>#REF!</v>
      </c>
      <c r="BP50" s="5" t="e">
        <f t="shared" si="3"/>
        <v>#REF!</v>
      </c>
      <c r="BQ50" s="1">
        <v>30396000</v>
      </c>
      <c r="BR50" s="1" t="e">
        <f>+Tabla3[[#This Row],[VALOR TOTAL DE CONTRATO (ANTES DE LIQUIDACIÓN - LIBERACIÓN DE SALDOS)]]-Tabla3[[#This Row],[RECURSO TOTALES DESEMBOLSADOS]]</f>
        <v>#REF!</v>
      </c>
      <c r="BS50" s="1" t="s">
        <v>83</v>
      </c>
      <c r="BT50" s="1" t="str">
        <f t="shared" si="4"/>
        <v>enero</v>
      </c>
      <c r="BU50" s="1" t="s">
        <v>82</v>
      </c>
      <c r="BV50" s="1" t="s">
        <v>82</v>
      </c>
      <c r="BW50" s="1" t="s">
        <v>82</v>
      </c>
      <c r="BX50" t="s">
        <v>258</v>
      </c>
      <c r="BY50" t="s">
        <v>259</v>
      </c>
    </row>
    <row r="51" spans="1:77" x14ac:dyDescent="0.25">
      <c r="A51" s="1">
        <v>2026</v>
      </c>
      <c r="B51" s="3">
        <v>47</v>
      </c>
      <c r="C51" s="1" t="s">
        <v>65</v>
      </c>
      <c r="D51" t="s">
        <v>67</v>
      </c>
      <c r="E51" t="s">
        <v>70</v>
      </c>
      <c r="F51" t="s">
        <v>71</v>
      </c>
      <c r="G51" t="s">
        <v>105</v>
      </c>
      <c r="H51" s="1" t="s">
        <v>64</v>
      </c>
      <c r="I51" s="1" t="s">
        <v>75</v>
      </c>
      <c r="J51" t="s">
        <v>1426</v>
      </c>
      <c r="K51" s="1" t="s">
        <v>78</v>
      </c>
      <c r="L51" s="87" t="s">
        <v>1427</v>
      </c>
      <c r="M51" s="79" t="s">
        <v>6357</v>
      </c>
      <c r="N51" s="1" t="s">
        <v>3719</v>
      </c>
      <c r="O51" s="1" t="s">
        <v>3719</v>
      </c>
      <c r="P51" s="56" t="s">
        <v>3719</v>
      </c>
      <c r="Q51" s="1" t="s">
        <v>83</v>
      </c>
      <c r="R51" s="87" t="s">
        <v>261</v>
      </c>
      <c r="S51" s="87" t="s">
        <v>261</v>
      </c>
      <c r="T51" t="s">
        <v>1429</v>
      </c>
      <c r="U51" t="s">
        <v>1430</v>
      </c>
      <c r="V51" t="s">
        <v>1054</v>
      </c>
      <c r="W51" s="5">
        <v>124775000</v>
      </c>
      <c r="X51" s="5">
        <v>124775000</v>
      </c>
      <c r="Y51" s="5">
        <v>10850000</v>
      </c>
      <c r="Z51" s="5">
        <v>0</v>
      </c>
      <c r="AA51" s="1" t="s">
        <v>95</v>
      </c>
      <c r="AB51" t="s">
        <v>83</v>
      </c>
      <c r="AC51" t="s">
        <v>76</v>
      </c>
      <c r="AD51" s="69">
        <f>+Tabla3[[#This Row],[VALOR DEL CONTRATO
(EN NUMEROS)]]-Tabla3[[#This Row],[VALOR RECURSOS (MADS/FONAM)]]</f>
        <v>0</v>
      </c>
      <c r="AE51" s="2">
        <v>6226</v>
      </c>
      <c r="AF51" s="88">
        <v>46024</v>
      </c>
      <c r="AG51">
        <v>13426</v>
      </c>
      <c r="AH51" s="75">
        <v>46028</v>
      </c>
      <c r="AI51" s="78" t="s">
        <v>98</v>
      </c>
      <c r="AJ51" t="s">
        <v>1055</v>
      </c>
      <c r="AK51" s="72">
        <v>202300000000041</v>
      </c>
      <c r="AL51" s="75">
        <v>46028</v>
      </c>
      <c r="AM51" s="1" t="s">
        <v>257</v>
      </c>
      <c r="AN51" s="1" t="s">
        <v>257</v>
      </c>
      <c r="AO51" t="s">
        <v>100</v>
      </c>
      <c r="AP51" t="s">
        <v>1428</v>
      </c>
      <c r="AQ51" s="1"/>
      <c r="AR51" t="s">
        <v>1502</v>
      </c>
      <c r="AS51" t="s">
        <v>261</v>
      </c>
      <c r="AT51" s="1">
        <v>80111600</v>
      </c>
      <c r="AU51" s="93" t="s">
        <v>4209</v>
      </c>
      <c r="AV51" s="1" t="s">
        <v>210</v>
      </c>
      <c r="AW51" s="87" t="s">
        <v>103</v>
      </c>
      <c r="AX51" s="75">
        <v>46028</v>
      </c>
      <c r="AY51" s="87" t="s">
        <v>116</v>
      </c>
      <c r="AZ51" s="75">
        <v>46028</v>
      </c>
      <c r="BA51" s="75">
        <v>46028</v>
      </c>
      <c r="BB51" s="75">
        <v>46376</v>
      </c>
      <c r="BC51" s="89">
        <f>+Tabla3[[#This Row],[FECHA TERMINACION
(INICIAL)]]-Tabla3[[#This Row],[FECHA INICIO]]</f>
        <v>348</v>
      </c>
      <c r="BD51" s="89">
        <f>+Tabla3[[#This Row],[PLAZO DE EJECUCIÓN EN DÍAS (INICIAL)]]/30</f>
        <v>11.6</v>
      </c>
      <c r="BE51" t="s">
        <v>1058</v>
      </c>
      <c r="BF51" s="5" t="e">
        <f>+#REF!</f>
        <v>#REF!</v>
      </c>
      <c r="BG51" s="5" t="e">
        <f>+#REF!</f>
        <v>#REF!</v>
      </c>
      <c r="BH51" s="1" t="e">
        <f>+#REF!</f>
        <v>#REF!</v>
      </c>
      <c r="BI51" s="1">
        <f>+COUNTIF(Tabla3[[#This Row],[VALOR REDUCIDO]:[TOTAL TIEMPO PRORROGADO EN DÍAS
]],"&lt;&gt;0")</f>
        <v>3</v>
      </c>
      <c r="BJ51" s="1" t="e">
        <f>+#REF!</f>
        <v>#REF!</v>
      </c>
      <c r="BK51" s="75" t="e">
        <f>+#REF!</f>
        <v>#REF!</v>
      </c>
      <c r="BL51" s="1" t="s">
        <v>83</v>
      </c>
      <c r="BM51" t="e">
        <f t="shared" si="0"/>
        <v>#REF!</v>
      </c>
      <c r="BN51" s="7">
        <f t="shared" si="1"/>
        <v>46028</v>
      </c>
      <c r="BO51" s="7" t="e">
        <f t="shared" si="2"/>
        <v>#REF!</v>
      </c>
      <c r="BP51" s="5" t="e">
        <f t="shared" si="3"/>
        <v>#REF!</v>
      </c>
      <c r="BQ51" s="1">
        <v>52441667</v>
      </c>
      <c r="BR51" s="1" t="e">
        <f>+Tabla3[[#This Row],[VALOR TOTAL DE CONTRATO (ANTES DE LIQUIDACIÓN - LIBERACIÓN DE SALDOS)]]-Tabla3[[#This Row],[RECURSO TOTALES DESEMBOLSADOS]]</f>
        <v>#REF!</v>
      </c>
      <c r="BS51" s="1" t="s">
        <v>83</v>
      </c>
      <c r="BT51" s="1" t="str">
        <f t="shared" si="4"/>
        <v>enero</v>
      </c>
      <c r="BU51" s="1" t="s">
        <v>82</v>
      </c>
      <c r="BV51" s="1" t="s">
        <v>82</v>
      </c>
      <c r="BW51" s="1" t="s">
        <v>82</v>
      </c>
      <c r="BX51" t="s">
        <v>258</v>
      </c>
      <c r="BY51" t="s">
        <v>259</v>
      </c>
    </row>
    <row r="52" spans="1:77" x14ac:dyDescent="0.25">
      <c r="A52" s="1">
        <v>2026</v>
      </c>
      <c r="B52" s="3">
        <v>48</v>
      </c>
      <c r="C52" s="1" t="s">
        <v>65</v>
      </c>
      <c r="D52" t="s">
        <v>67</v>
      </c>
      <c r="E52" t="s">
        <v>70</v>
      </c>
      <c r="F52" t="s">
        <v>71</v>
      </c>
      <c r="G52" t="s">
        <v>105</v>
      </c>
      <c r="H52" s="1" t="s">
        <v>64</v>
      </c>
      <c r="I52" s="1" t="s">
        <v>75</v>
      </c>
      <c r="J52" t="s">
        <v>252</v>
      </c>
      <c r="K52" s="1" t="s">
        <v>78</v>
      </c>
      <c r="L52" s="87" t="s">
        <v>81</v>
      </c>
      <c r="M52" s="79" t="s">
        <v>6358</v>
      </c>
      <c r="N52" s="1" t="s">
        <v>3719</v>
      </c>
      <c r="O52" s="1" t="s">
        <v>3719</v>
      </c>
      <c r="P52" s="56" t="s">
        <v>3719</v>
      </c>
      <c r="Q52" s="1" t="s">
        <v>83</v>
      </c>
      <c r="R52" s="87" t="s">
        <v>212</v>
      </c>
      <c r="S52" s="87" t="s">
        <v>264</v>
      </c>
      <c r="T52" t="s">
        <v>1069</v>
      </c>
      <c r="U52" t="s">
        <v>1070</v>
      </c>
      <c r="V52" t="s">
        <v>1071</v>
      </c>
      <c r="W52" s="5">
        <v>97781333</v>
      </c>
      <c r="X52" s="5">
        <v>97781333</v>
      </c>
      <c r="Y52" s="5">
        <v>8240000</v>
      </c>
      <c r="Z52" s="5" t="s">
        <v>1045</v>
      </c>
      <c r="AA52" s="1" t="s">
        <v>95</v>
      </c>
      <c r="AB52" t="s">
        <v>83</v>
      </c>
      <c r="AC52" t="s">
        <v>76</v>
      </c>
      <c r="AD52" s="69">
        <f>+Tabla3[[#This Row],[VALOR DEL CONTRATO
(EN NUMEROS)]]-Tabla3[[#This Row],[VALOR RECURSOS (MADS/FONAM)]]</f>
        <v>0</v>
      </c>
      <c r="AE52" s="2">
        <v>1126</v>
      </c>
      <c r="AF52" s="88">
        <v>46024</v>
      </c>
      <c r="AG52">
        <v>8826</v>
      </c>
      <c r="AH52" s="75">
        <v>46027</v>
      </c>
      <c r="AI52" s="78" t="s">
        <v>98</v>
      </c>
      <c r="AJ52" t="s">
        <v>282</v>
      </c>
      <c r="AK52" s="72">
        <v>202400000000095</v>
      </c>
      <c r="AL52" s="75">
        <v>46027</v>
      </c>
      <c r="AM52" s="1" t="s">
        <v>257</v>
      </c>
      <c r="AN52" s="1" t="s">
        <v>257</v>
      </c>
      <c r="AO52" t="s">
        <v>100</v>
      </c>
      <c r="AP52" t="s">
        <v>1072</v>
      </c>
      <c r="AQ52" s="1"/>
      <c r="AR52" t="s">
        <v>1073</v>
      </c>
      <c r="AS52" t="s">
        <v>212</v>
      </c>
      <c r="AT52" s="1">
        <v>80111600</v>
      </c>
      <c r="AU52" s="93" t="s">
        <v>4210</v>
      </c>
      <c r="AV52" s="1" t="s">
        <v>210</v>
      </c>
      <c r="AW52" s="87" t="s">
        <v>103</v>
      </c>
      <c r="AX52" s="75">
        <v>46027</v>
      </c>
      <c r="AY52" s="87" t="s">
        <v>116</v>
      </c>
      <c r="AZ52" s="75">
        <v>46027</v>
      </c>
      <c r="BA52" s="75">
        <v>46027</v>
      </c>
      <c r="BB52" s="75">
        <v>46387</v>
      </c>
      <c r="BC52" s="89">
        <f>+Tabla3[[#This Row],[FECHA TERMINACION
(INICIAL)]]-Tabla3[[#This Row],[FECHA INICIO]]</f>
        <v>360</v>
      </c>
      <c r="BD52" s="89">
        <f>+Tabla3[[#This Row],[PLAZO DE EJECUCIÓN EN DÍAS (INICIAL)]]/30</f>
        <v>12</v>
      </c>
      <c r="BE52" t="s">
        <v>1074</v>
      </c>
      <c r="BF52" s="5" t="e">
        <f>+#REF!</f>
        <v>#REF!</v>
      </c>
      <c r="BG52" s="5" t="e">
        <f>+#REF!</f>
        <v>#REF!</v>
      </c>
      <c r="BH52" s="1" t="e">
        <f>+#REF!</f>
        <v>#REF!</v>
      </c>
      <c r="BI52" s="1">
        <f>+COUNTIF(Tabla3[[#This Row],[VALOR REDUCIDO]:[TOTAL TIEMPO PRORROGADO EN DÍAS
]],"&lt;&gt;0")</f>
        <v>3</v>
      </c>
      <c r="BJ52" s="1" t="e">
        <f>+#REF!</f>
        <v>#REF!</v>
      </c>
      <c r="BK52" s="75" t="e">
        <f>+#REF!</f>
        <v>#REF!</v>
      </c>
      <c r="BL52" s="1" t="s">
        <v>83</v>
      </c>
      <c r="BM52" t="e">
        <f t="shared" si="0"/>
        <v>#REF!</v>
      </c>
      <c r="BN52" s="7">
        <f t="shared" si="1"/>
        <v>46027</v>
      </c>
      <c r="BO52" s="7" t="e">
        <f t="shared" si="2"/>
        <v>#REF!</v>
      </c>
      <c r="BP52" s="5" t="e">
        <f t="shared" si="3"/>
        <v>#REF!</v>
      </c>
      <c r="BQ52" s="1">
        <v>40101333</v>
      </c>
      <c r="BR52" s="1" t="e">
        <f>+Tabla3[[#This Row],[VALOR TOTAL DE CONTRATO (ANTES DE LIQUIDACIÓN - LIBERACIÓN DE SALDOS)]]-Tabla3[[#This Row],[RECURSO TOTALES DESEMBOLSADOS]]</f>
        <v>#REF!</v>
      </c>
      <c r="BS52" s="1" t="s">
        <v>83</v>
      </c>
      <c r="BT52" s="1" t="str">
        <f t="shared" si="4"/>
        <v>enero</v>
      </c>
      <c r="BU52" s="1" t="s">
        <v>82</v>
      </c>
      <c r="BV52" s="1" t="s">
        <v>82</v>
      </c>
      <c r="BW52" s="1" t="s">
        <v>82</v>
      </c>
      <c r="BX52" t="s">
        <v>258</v>
      </c>
      <c r="BY52" t="s">
        <v>259</v>
      </c>
    </row>
    <row r="53" spans="1:77" x14ac:dyDescent="0.25">
      <c r="A53" s="1">
        <v>2026</v>
      </c>
      <c r="B53" s="3">
        <v>49</v>
      </c>
      <c r="C53" s="1" t="s">
        <v>65</v>
      </c>
      <c r="D53" t="s">
        <v>67</v>
      </c>
      <c r="E53" t="s">
        <v>70</v>
      </c>
      <c r="F53" t="s">
        <v>71</v>
      </c>
      <c r="G53" t="s">
        <v>105</v>
      </c>
      <c r="H53" s="1" t="s">
        <v>64</v>
      </c>
      <c r="I53" s="1" t="s">
        <v>75</v>
      </c>
      <c r="J53" t="s">
        <v>1075</v>
      </c>
      <c r="K53" s="1" t="s">
        <v>78</v>
      </c>
      <c r="L53" s="87" t="s">
        <v>246</v>
      </c>
      <c r="M53" s="79" t="s">
        <v>6359</v>
      </c>
      <c r="N53" s="1" t="s">
        <v>3719</v>
      </c>
      <c r="O53" s="1" t="s">
        <v>3719</v>
      </c>
      <c r="P53" s="56" t="s">
        <v>3719</v>
      </c>
      <c r="Q53" s="1" t="s">
        <v>83</v>
      </c>
      <c r="R53" s="87" t="s">
        <v>212</v>
      </c>
      <c r="S53" s="87" t="s">
        <v>264</v>
      </c>
      <c r="T53" t="s">
        <v>1076</v>
      </c>
      <c r="U53" t="s">
        <v>1077</v>
      </c>
      <c r="V53" t="s">
        <v>1078</v>
      </c>
      <c r="W53" s="5">
        <v>46315600</v>
      </c>
      <c r="X53" s="5">
        <v>46315600</v>
      </c>
      <c r="Y53" s="5">
        <v>3903000</v>
      </c>
      <c r="Z53" s="5" t="s">
        <v>1045</v>
      </c>
      <c r="AA53" s="1" t="s">
        <v>95</v>
      </c>
      <c r="AB53" t="s">
        <v>83</v>
      </c>
      <c r="AC53" t="s">
        <v>76</v>
      </c>
      <c r="AD53" s="69">
        <f>+Tabla3[[#This Row],[VALOR DEL CONTRATO
(EN NUMEROS)]]-Tabla3[[#This Row],[VALOR RECURSOS (MADS/FONAM)]]</f>
        <v>0</v>
      </c>
      <c r="AE53" s="2">
        <v>1126</v>
      </c>
      <c r="AF53" s="88">
        <v>46024</v>
      </c>
      <c r="AG53">
        <v>18426</v>
      </c>
      <c r="AH53" s="75">
        <v>46028</v>
      </c>
      <c r="AI53" s="78" t="s">
        <v>98</v>
      </c>
      <c r="AJ53" t="s">
        <v>282</v>
      </c>
      <c r="AK53" s="72">
        <v>202400000000095</v>
      </c>
      <c r="AL53" s="75">
        <v>46028</v>
      </c>
      <c r="AM53" s="1" t="s">
        <v>257</v>
      </c>
      <c r="AN53" s="1" t="s">
        <v>257</v>
      </c>
      <c r="AO53" t="s">
        <v>100</v>
      </c>
      <c r="AP53" t="s">
        <v>1072</v>
      </c>
      <c r="AQ53" s="1"/>
      <c r="AR53" t="s">
        <v>1073</v>
      </c>
      <c r="AS53" t="s">
        <v>212</v>
      </c>
      <c r="AT53" s="1">
        <v>80111600</v>
      </c>
      <c r="AU53" s="93" t="s">
        <v>4211</v>
      </c>
      <c r="AV53" s="1" t="s">
        <v>210</v>
      </c>
      <c r="AW53" s="87" t="s">
        <v>103</v>
      </c>
      <c r="AX53" s="75">
        <v>46028</v>
      </c>
      <c r="AY53" s="87" t="s">
        <v>116</v>
      </c>
      <c r="AZ53" s="75">
        <v>46028</v>
      </c>
      <c r="BA53" s="75">
        <v>46028</v>
      </c>
      <c r="BB53" s="75">
        <v>46387</v>
      </c>
      <c r="BC53" s="89">
        <f>+Tabla3[[#This Row],[FECHA TERMINACION
(INICIAL)]]-Tabla3[[#This Row],[FECHA INICIO]]</f>
        <v>359</v>
      </c>
      <c r="BD53" s="89">
        <f>+Tabla3[[#This Row],[PLAZO DE EJECUCIÓN EN DÍAS (INICIAL)]]/30</f>
        <v>11.966666666666667</v>
      </c>
      <c r="BE53" t="s">
        <v>1074</v>
      </c>
      <c r="BF53" s="5" t="e">
        <f>+#REF!</f>
        <v>#REF!</v>
      </c>
      <c r="BG53" s="5" t="e">
        <f>+#REF!</f>
        <v>#REF!</v>
      </c>
      <c r="BH53" s="1" t="e">
        <f>+#REF!</f>
        <v>#REF!</v>
      </c>
      <c r="BI53" s="1">
        <f>+COUNTIF(Tabla3[[#This Row],[VALOR REDUCIDO]:[TOTAL TIEMPO PRORROGADO EN DÍAS
]],"&lt;&gt;0")</f>
        <v>3</v>
      </c>
      <c r="BJ53" s="1" t="e">
        <f>+#REF!</f>
        <v>#REF!</v>
      </c>
      <c r="BK53" s="75" t="e">
        <f>+#REF!</f>
        <v>#REF!</v>
      </c>
      <c r="BL53" s="1" t="s">
        <v>83</v>
      </c>
      <c r="BM53" t="e">
        <f t="shared" si="0"/>
        <v>#REF!</v>
      </c>
      <c r="BN53" s="7">
        <f t="shared" si="1"/>
        <v>46028</v>
      </c>
      <c r="BO53" s="7" t="e">
        <f t="shared" si="2"/>
        <v>#REF!</v>
      </c>
      <c r="BP53" s="5" t="e">
        <f t="shared" si="3"/>
        <v>#REF!</v>
      </c>
      <c r="BQ53" s="1">
        <v>18864500</v>
      </c>
      <c r="BR53" s="1" t="e">
        <f>+Tabla3[[#This Row],[VALOR TOTAL DE CONTRATO (ANTES DE LIQUIDACIÓN - LIBERACIÓN DE SALDOS)]]-Tabla3[[#This Row],[RECURSO TOTALES DESEMBOLSADOS]]</f>
        <v>#REF!</v>
      </c>
      <c r="BS53" s="1" t="s">
        <v>83</v>
      </c>
      <c r="BT53" s="1" t="str">
        <f t="shared" si="4"/>
        <v>enero</v>
      </c>
      <c r="BU53" s="1" t="s">
        <v>82</v>
      </c>
      <c r="BV53" s="1" t="s">
        <v>82</v>
      </c>
      <c r="BW53" s="1" t="s">
        <v>82</v>
      </c>
      <c r="BX53" t="s">
        <v>258</v>
      </c>
      <c r="BY53" t="s">
        <v>259</v>
      </c>
    </row>
    <row r="54" spans="1:77" x14ac:dyDescent="0.25">
      <c r="A54" s="1">
        <v>2026</v>
      </c>
      <c r="B54" s="3">
        <v>50</v>
      </c>
      <c r="C54" s="1" t="s">
        <v>65</v>
      </c>
      <c r="D54" t="s">
        <v>67</v>
      </c>
      <c r="E54" t="s">
        <v>70</v>
      </c>
      <c r="F54" t="s">
        <v>71</v>
      </c>
      <c r="G54" t="s">
        <v>105</v>
      </c>
      <c r="H54" s="1" t="s">
        <v>64</v>
      </c>
      <c r="I54" s="1" t="s">
        <v>75</v>
      </c>
      <c r="J54" t="s">
        <v>1079</v>
      </c>
      <c r="K54" s="1" t="s">
        <v>78</v>
      </c>
      <c r="L54" s="87" t="s">
        <v>81</v>
      </c>
      <c r="M54" s="79" t="s">
        <v>6360</v>
      </c>
      <c r="N54" s="1" t="s">
        <v>3719</v>
      </c>
      <c r="O54" s="1" t="s">
        <v>3719</v>
      </c>
      <c r="P54" s="56" t="s">
        <v>3719</v>
      </c>
      <c r="Q54" s="1" t="s">
        <v>83</v>
      </c>
      <c r="R54" s="87" t="s">
        <v>265</v>
      </c>
      <c r="S54" s="87" t="s">
        <v>265</v>
      </c>
      <c r="T54" t="s">
        <v>1080</v>
      </c>
      <c r="U54" t="s">
        <v>1081</v>
      </c>
      <c r="V54" t="s">
        <v>1082</v>
      </c>
      <c r="W54" s="5">
        <v>114666667</v>
      </c>
      <c r="X54" s="5">
        <v>114666667</v>
      </c>
      <c r="Y54" s="5">
        <v>10000000</v>
      </c>
      <c r="Z54" s="5" t="s">
        <v>1045</v>
      </c>
      <c r="AA54" s="1" t="s">
        <v>95</v>
      </c>
      <c r="AB54" t="s">
        <v>83</v>
      </c>
      <c r="AC54" t="s">
        <v>76</v>
      </c>
      <c r="AD54" s="69">
        <f>+Tabla3[[#This Row],[VALOR DEL CONTRATO
(EN NUMEROS)]]-Tabla3[[#This Row],[VALOR RECURSOS (MADS/FONAM)]]</f>
        <v>0</v>
      </c>
      <c r="AE54" s="2">
        <v>1326</v>
      </c>
      <c r="AF54" s="88">
        <v>46024</v>
      </c>
      <c r="AG54">
        <v>4726</v>
      </c>
      <c r="AH54" s="75">
        <v>46024</v>
      </c>
      <c r="AI54" s="78" t="s">
        <v>98</v>
      </c>
      <c r="AJ54" t="s">
        <v>774</v>
      </c>
      <c r="AK54" s="72">
        <v>202400000000074</v>
      </c>
      <c r="AL54" s="75">
        <v>46024</v>
      </c>
      <c r="AM54" s="1" t="s">
        <v>257</v>
      </c>
      <c r="AN54" s="1" t="s">
        <v>257</v>
      </c>
      <c r="AO54" t="s">
        <v>100</v>
      </c>
      <c r="AP54" t="s">
        <v>775</v>
      </c>
      <c r="AQ54" s="1"/>
      <c r="AR54" t="s">
        <v>776</v>
      </c>
      <c r="AS54" t="s">
        <v>776</v>
      </c>
      <c r="AT54" s="1">
        <v>80111600</v>
      </c>
      <c r="AU54" s="93" t="s">
        <v>4212</v>
      </c>
      <c r="AV54" s="1" t="s">
        <v>210</v>
      </c>
      <c r="AW54" s="87" t="s">
        <v>103</v>
      </c>
      <c r="AX54" s="75">
        <v>46024</v>
      </c>
      <c r="AY54" s="87" t="s">
        <v>116</v>
      </c>
      <c r="AZ54" s="75">
        <v>46024</v>
      </c>
      <c r="BA54" s="75">
        <v>46024</v>
      </c>
      <c r="BB54" s="75">
        <v>46371</v>
      </c>
      <c r="BC54" s="89">
        <f>+Tabla3[[#This Row],[FECHA TERMINACION
(INICIAL)]]-Tabla3[[#This Row],[FECHA INICIO]]</f>
        <v>347</v>
      </c>
      <c r="BD54" s="89">
        <f>+Tabla3[[#This Row],[PLAZO DE EJECUCIÓN EN DÍAS (INICIAL)]]/30</f>
        <v>11.566666666666666</v>
      </c>
      <c r="BE54" t="s">
        <v>1083</v>
      </c>
      <c r="BF54" s="5" t="e">
        <f>+#REF!</f>
        <v>#REF!</v>
      </c>
      <c r="BG54" s="5" t="e">
        <f>+#REF!</f>
        <v>#REF!</v>
      </c>
      <c r="BH54" s="1" t="e">
        <f>+#REF!</f>
        <v>#REF!</v>
      </c>
      <c r="BI54" s="1">
        <f>+COUNTIF(Tabla3[[#This Row],[VALOR REDUCIDO]:[TOTAL TIEMPO PRORROGADO EN DÍAS
]],"&lt;&gt;0")</f>
        <v>3</v>
      </c>
      <c r="BJ54" s="1" t="e">
        <f>+#REF!</f>
        <v>#REF!</v>
      </c>
      <c r="BK54" s="75" t="e">
        <f>+#REF!</f>
        <v>#REF!</v>
      </c>
      <c r="BL54" s="1" t="s">
        <v>83</v>
      </c>
      <c r="BM54" t="e">
        <f t="shared" si="0"/>
        <v>#REF!</v>
      </c>
      <c r="BN54" s="7">
        <f t="shared" si="1"/>
        <v>46024</v>
      </c>
      <c r="BO54" s="7" t="e">
        <f t="shared" si="2"/>
        <v>#REF!</v>
      </c>
      <c r="BP54" s="5" t="e">
        <f t="shared" si="3"/>
        <v>#REF!</v>
      </c>
      <c r="BQ54" s="1">
        <v>49666667</v>
      </c>
      <c r="BR54" s="1" t="e">
        <f>+Tabla3[[#This Row],[VALOR TOTAL DE CONTRATO (ANTES DE LIQUIDACIÓN - LIBERACIÓN DE SALDOS)]]-Tabla3[[#This Row],[RECURSO TOTALES DESEMBOLSADOS]]</f>
        <v>#REF!</v>
      </c>
      <c r="BS54" s="1" t="s">
        <v>83</v>
      </c>
      <c r="BT54" s="1" t="str">
        <f t="shared" si="4"/>
        <v>enero</v>
      </c>
      <c r="BU54" s="1" t="s">
        <v>82</v>
      </c>
      <c r="BV54" s="1" t="s">
        <v>82</v>
      </c>
      <c r="BW54" s="1" t="s">
        <v>82</v>
      </c>
      <c r="BX54" t="s">
        <v>258</v>
      </c>
      <c r="BY54" t="s">
        <v>259</v>
      </c>
    </row>
    <row r="55" spans="1:77" x14ac:dyDescent="0.25">
      <c r="A55" s="1">
        <v>2026</v>
      </c>
      <c r="B55" s="3">
        <v>51</v>
      </c>
      <c r="C55" s="1" t="s">
        <v>65</v>
      </c>
      <c r="D55" t="s">
        <v>67</v>
      </c>
      <c r="E55" t="s">
        <v>70</v>
      </c>
      <c r="F55" t="s">
        <v>71</v>
      </c>
      <c r="G55" t="s">
        <v>105</v>
      </c>
      <c r="H55" s="1" t="s">
        <v>64</v>
      </c>
      <c r="I55" s="1" t="s">
        <v>75</v>
      </c>
      <c r="J55" t="s">
        <v>1084</v>
      </c>
      <c r="K55" s="1" t="s">
        <v>78</v>
      </c>
      <c r="L55" s="87" t="s">
        <v>81</v>
      </c>
      <c r="M55" s="94" t="s">
        <v>6361</v>
      </c>
      <c r="N55" s="1" t="s">
        <v>3719</v>
      </c>
      <c r="O55" s="1" t="s">
        <v>3719</v>
      </c>
      <c r="P55" s="56" t="s">
        <v>3719</v>
      </c>
      <c r="Q55" s="1" t="s">
        <v>83</v>
      </c>
      <c r="R55" s="87" t="s">
        <v>265</v>
      </c>
      <c r="S55" s="87" t="s">
        <v>265</v>
      </c>
      <c r="T55" t="s">
        <v>1085</v>
      </c>
      <c r="U55" t="s">
        <v>1086</v>
      </c>
      <c r="V55" t="s">
        <v>1087</v>
      </c>
      <c r="W55" s="5">
        <v>97466667</v>
      </c>
      <c r="X55" s="5">
        <v>97466667</v>
      </c>
      <c r="Y55" s="5">
        <v>8500000</v>
      </c>
      <c r="Z55" s="5" t="s">
        <v>1045</v>
      </c>
      <c r="AA55" s="1" t="s">
        <v>95</v>
      </c>
      <c r="AB55" t="s">
        <v>83</v>
      </c>
      <c r="AC55" t="s">
        <v>76</v>
      </c>
      <c r="AD55" s="69">
        <f>+Tabla3[[#This Row],[VALOR DEL CONTRATO
(EN NUMEROS)]]-Tabla3[[#This Row],[VALOR RECURSOS (MADS/FONAM)]]</f>
        <v>0</v>
      </c>
      <c r="AE55" s="2">
        <v>1326</v>
      </c>
      <c r="AF55" s="88">
        <v>46024</v>
      </c>
      <c r="AG55">
        <v>4426</v>
      </c>
      <c r="AH55" s="75">
        <v>46024</v>
      </c>
      <c r="AI55" s="78" t="s">
        <v>98</v>
      </c>
      <c r="AJ55" t="s">
        <v>774</v>
      </c>
      <c r="AK55" s="72">
        <v>202400000000074</v>
      </c>
      <c r="AL55" s="75">
        <v>46024</v>
      </c>
      <c r="AM55" s="1" t="s">
        <v>257</v>
      </c>
      <c r="AN55" s="1" t="s">
        <v>257</v>
      </c>
      <c r="AO55" t="s">
        <v>100</v>
      </c>
      <c r="AP55" t="s">
        <v>775</v>
      </c>
      <c r="AQ55" s="1"/>
      <c r="AR55" t="s">
        <v>776</v>
      </c>
      <c r="AS55" t="s">
        <v>776</v>
      </c>
      <c r="AT55" s="1">
        <v>80111600</v>
      </c>
      <c r="AU55" s="93" t="s">
        <v>4213</v>
      </c>
      <c r="AV55" s="1" t="s">
        <v>210</v>
      </c>
      <c r="AW55" s="87" t="s">
        <v>103</v>
      </c>
      <c r="AX55" s="75">
        <v>46024</v>
      </c>
      <c r="AY55" s="87" t="s">
        <v>116</v>
      </c>
      <c r="AZ55" s="75">
        <v>46024</v>
      </c>
      <c r="BA55" s="75">
        <v>46024</v>
      </c>
      <c r="BB55" s="75">
        <v>46371</v>
      </c>
      <c r="BC55" s="89">
        <f>+Tabla3[[#This Row],[FECHA TERMINACION
(INICIAL)]]-Tabla3[[#This Row],[FECHA INICIO]]</f>
        <v>347</v>
      </c>
      <c r="BD55" s="89">
        <f>+Tabla3[[#This Row],[PLAZO DE EJECUCIÓN EN DÍAS (INICIAL)]]/30</f>
        <v>11.566666666666666</v>
      </c>
      <c r="BE55" t="s">
        <v>1088</v>
      </c>
      <c r="BF55" s="5" t="e">
        <f>+#REF!</f>
        <v>#REF!</v>
      </c>
      <c r="BG55" s="5" t="e">
        <f>+#REF!</f>
        <v>#REF!</v>
      </c>
      <c r="BH55" s="1" t="e">
        <f>+#REF!</f>
        <v>#REF!</v>
      </c>
      <c r="BI55" s="1">
        <f>+COUNTIF(Tabla3[[#This Row],[VALOR REDUCIDO]:[TOTAL TIEMPO PRORROGADO EN DÍAS
]],"&lt;&gt;0")</f>
        <v>3</v>
      </c>
      <c r="BJ55" s="1" t="e">
        <f>+#REF!</f>
        <v>#REF!</v>
      </c>
      <c r="BK55" s="75" t="e">
        <f>+#REF!</f>
        <v>#REF!</v>
      </c>
      <c r="BL55" s="1" t="s">
        <v>83</v>
      </c>
      <c r="BM55" t="e">
        <f t="shared" si="0"/>
        <v>#REF!</v>
      </c>
      <c r="BN55" s="7">
        <f t="shared" si="1"/>
        <v>46024</v>
      </c>
      <c r="BO55" s="7" t="e">
        <f t="shared" si="2"/>
        <v>#REF!</v>
      </c>
      <c r="BP55" s="5" t="e">
        <f t="shared" si="3"/>
        <v>#REF!</v>
      </c>
      <c r="BQ55" s="1">
        <v>42216667</v>
      </c>
      <c r="BR55" s="1" t="e">
        <f>+Tabla3[[#This Row],[VALOR TOTAL DE CONTRATO (ANTES DE LIQUIDACIÓN - LIBERACIÓN DE SALDOS)]]-Tabla3[[#This Row],[RECURSO TOTALES DESEMBOLSADOS]]</f>
        <v>#REF!</v>
      </c>
      <c r="BS55" s="1" t="s">
        <v>83</v>
      </c>
      <c r="BT55" s="1" t="str">
        <f t="shared" si="4"/>
        <v>enero</v>
      </c>
      <c r="BU55" s="1" t="s">
        <v>82</v>
      </c>
      <c r="BV55" s="1" t="s">
        <v>82</v>
      </c>
      <c r="BW55" s="1" t="s">
        <v>82</v>
      </c>
      <c r="BX55" t="s">
        <v>258</v>
      </c>
      <c r="BY55" t="s">
        <v>259</v>
      </c>
    </row>
    <row r="56" spans="1:77" x14ac:dyDescent="0.25">
      <c r="A56" s="1">
        <v>2026</v>
      </c>
      <c r="B56" s="3">
        <v>52</v>
      </c>
      <c r="C56" s="1" t="s">
        <v>65</v>
      </c>
      <c r="D56" t="s">
        <v>67</v>
      </c>
      <c r="E56" t="s">
        <v>70</v>
      </c>
      <c r="F56" t="s">
        <v>71</v>
      </c>
      <c r="G56" t="s">
        <v>105</v>
      </c>
      <c r="H56" s="1" t="s">
        <v>64</v>
      </c>
      <c r="I56" s="1" t="s">
        <v>75</v>
      </c>
      <c r="J56" t="s">
        <v>1089</v>
      </c>
      <c r="K56" s="1" t="s">
        <v>78</v>
      </c>
      <c r="L56" s="87" t="s">
        <v>81</v>
      </c>
      <c r="M56" s="79" t="s">
        <v>6362</v>
      </c>
      <c r="N56" s="1" t="s">
        <v>3719</v>
      </c>
      <c r="O56" s="1" t="s">
        <v>3719</v>
      </c>
      <c r="P56" s="56" t="s">
        <v>3719</v>
      </c>
      <c r="Q56" s="1" t="s">
        <v>83</v>
      </c>
      <c r="R56" s="87" t="s">
        <v>212</v>
      </c>
      <c r="S56" s="87" t="s">
        <v>212</v>
      </c>
      <c r="T56" t="s">
        <v>1090</v>
      </c>
      <c r="U56" t="s">
        <v>1091</v>
      </c>
      <c r="V56" t="s">
        <v>1092</v>
      </c>
      <c r="W56" s="5">
        <v>72624000</v>
      </c>
      <c r="X56" s="5">
        <v>72624000</v>
      </c>
      <c r="Y56" s="5">
        <v>6120000</v>
      </c>
      <c r="Z56" s="5" t="s">
        <v>1045</v>
      </c>
      <c r="AA56" s="1" t="s">
        <v>95</v>
      </c>
      <c r="AB56" t="s">
        <v>83</v>
      </c>
      <c r="AC56" t="s">
        <v>76</v>
      </c>
      <c r="AD56" s="69">
        <f>+Tabla3[[#This Row],[VALOR DEL CONTRATO
(EN NUMEROS)]]-Tabla3[[#This Row],[VALOR RECURSOS (MADS/FONAM)]]</f>
        <v>0</v>
      </c>
      <c r="AE56" s="2">
        <v>1126</v>
      </c>
      <c r="AF56" s="88">
        <v>46024</v>
      </c>
      <c r="AG56">
        <v>8726</v>
      </c>
      <c r="AH56" s="75">
        <v>46027</v>
      </c>
      <c r="AI56" s="78" t="s">
        <v>98</v>
      </c>
      <c r="AJ56" t="s">
        <v>282</v>
      </c>
      <c r="AK56" s="72">
        <v>202400000000095</v>
      </c>
      <c r="AL56" s="75">
        <v>46027</v>
      </c>
      <c r="AM56" s="1" t="s">
        <v>257</v>
      </c>
      <c r="AN56" s="1" t="s">
        <v>257</v>
      </c>
      <c r="AO56" t="s">
        <v>100</v>
      </c>
      <c r="AP56" t="s">
        <v>1072</v>
      </c>
      <c r="AQ56" s="1"/>
      <c r="AR56" t="s">
        <v>1073</v>
      </c>
      <c r="AS56" t="s">
        <v>212</v>
      </c>
      <c r="AT56" s="1">
        <v>80111600</v>
      </c>
      <c r="AU56" s="93" t="s">
        <v>4214</v>
      </c>
      <c r="AV56" s="1" t="s">
        <v>210</v>
      </c>
      <c r="AW56" s="87" t="s">
        <v>103</v>
      </c>
      <c r="AX56" s="75">
        <v>46027</v>
      </c>
      <c r="AY56" s="87" t="s">
        <v>116</v>
      </c>
      <c r="AZ56" s="75">
        <v>46027</v>
      </c>
      <c r="BA56" s="75">
        <v>46027</v>
      </c>
      <c r="BB56" s="75">
        <v>46387</v>
      </c>
      <c r="BC56" s="89">
        <f>+Tabla3[[#This Row],[FECHA TERMINACION
(INICIAL)]]-Tabla3[[#This Row],[FECHA INICIO]]</f>
        <v>360</v>
      </c>
      <c r="BD56" s="89">
        <f>+Tabla3[[#This Row],[PLAZO DE EJECUCIÓN EN DÍAS (INICIAL)]]/30</f>
        <v>12</v>
      </c>
      <c r="BE56" t="s">
        <v>1074</v>
      </c>
      <c r="BF56" s="5" t="e">
        <f>+#REF!</f>
        <v>#REF!</v>
      </c>
      <c r="BG56" s="5" t="e">
        <f>+#REF!</f>
        <v>#REF!</v>
      </c>
      <c r="BH56" s="1" t="e">
        <f>+#REF!</f>
        <v>#REF!</v>
      </c>
      <c r="BI56" s="1">
        <f>+COUNTIF(Tabla3[[#This Row],[VALOR REDUCIDO]:[TOTAL TIEMPO PRORROGADO EN DÍAS
]],"&lt;&gt;0")</f>
        <v>3</v>
      </c>
      <c r="BJ56" s="1" t="e">
        <f>+#REF!</f>
        <v>#REF!</v>
      </c>
      <c r="BK56" s="75" t="e">
        <f>+#REF!</f>
        <v>#REF!</v>
      </c>
      <c r="BL56" s="1" t="s">
        <v>83</v>
      </c>
      <c r="BM56" t="e">
        <f t="shared" si="0"/>
        <v>#REF!</v>
      </c>
      <c r="BN56" s="7">
        <f t="shared" si="1"/>
        <v>46027</v>
      </c>
      <c r="BO56" s="7" t="e">
        <f t="shared" si="2"/>
        <v>#REF!</v>
      </c>
      <c r="BP56" s="5" t="e">
        <f t="shared" si="3"/>
        <v>#REF!</v>
      </c>
      <c r="BQ56" s="1">
        <v>29784000</v>
      </c>
      <c r="BR56" s="1" t="e">
        <f>+Tabla3[[#This Row],[VALOR TOTAL DE CONTRATO (ANTES DE LIQUIDACIÓN - LIBERACIÓN DE SALDOS)]]-Tabla3[[#This Row],[RECURSO TOTALES DESEMBOLSADOS]]</f>
        <v>#REF!</v>
      </c>
      <c r="BS56" s="1" t="s">
        <v>83</v>
      </c>
      <c r="BT56" s="1" t="str">
        <f t="shared" si="4"/>
        <v>enero</v>
      </c>
      <c r="BU56" s="1" t="s">
        <v>82</v>
      </c>
      <c r="BV56" s="1" t="s">
        <v>82</v>
      </c>
      <c r="BW56" s="1" t="s">
        <v>82</v>
      </c>
      <c r="BX56" t="s">
        <v>258</v>
      </c>
      <c r="BY56" t="s">
        <v>259</v>
      </c>
    </row>
    <row r="57" spans="1:77" x14ac:dyDescent="0.25">
      <c r="A57" s="1">
        <v>2026</v>
      </c>
      <c r="B57" s="3">
        <v>53</v>
      </c>
      <c r="C57" s="1" t="s">
        <v>65</v>
      </c>
      <c r="D57" t="s">
        <v>67</v>
      </c>
      <c r="E57" t="s">
        <v>70</v>
      </c>
      <c r="F57" t="s">
        <v>71</v>
      </c>
      <c r="G57" t="s">
        <v>105</v>
      </c>
      <c r="H57" s="1" t="s">
        <v>64</v>
      </c>
      <c r="I57" s="1" t="s">
        <v>75</v>
      </c>
      <c r="J57" t="s">
        <v>1431</v>
      </c>
      <c r="K57" s="1" t="s">
        <v>78</v>
      </c>
      <c r="L57" s="87" t="s">
        <v>81</v>
      </c>
      <c r="M57" s="79" t="s">
        <v>6363</v>
      </c>
      <c r="N57" s="1" t="s">
        <v>3719</v>
      </c>
      <c r="O57" s="1" t="s">
        <v>3719</v>
      </c>
      <c r="P57" s="56" t="s">
        <v>3719</v>
      </c>
      <c r="Q57" s="1" t="s">
        <v>83</v>
      </c>
      <c r="R57" s="87" t="s">
        <v>212</v>
      </c>
      <c r="S57" s="87" t="s">
        <v>212</v>
      </c>
      <c r="T57" t="s">
        <v>1432</v>
      </c>
      <c r="U57" t="s">
        <v>1433</v>
      </c>
      <c r="V57" t="s">
        <v>532</v>
      </c>
      <c r="W57" s="5">
        <v>142000000</v>
      </c>
      <c r="X57" s="5">
        <v>142000000</v>
      </c>
      <c r="Y57" s="5">
        <v>12000000</v>
      </c>
      <c r="Z57" s="5" t="s">
        <v>1045</v>
      </c>
      <c r="AA57" s="1" t="s">
        <v>95</v>
      </c>
      <c r="AB57" t="s">
        <v>83</v>
      </c>
      <c r="AC57" t="s">
        <v>76</v>
      </c>
      <c r="AD57" s="69">
        <f>+Tabla3[[#This Row],[VALOR DEL CONTRATO
(EN NUMEROS)]]-Tabla3[[#This Row],[VALOR RECURSOS (MADS/FONAM)]]</f>
        <v>0</v>
      </c>
      <c r="AE57" s="2">
        <v>1126</v>
      </c>
      <c r="AF57" s="88">
        <v>46024</v>
      </c>
      <c r="AG57">
        <v>26626</v>
      </c>
      <c r="AH57" s="75">
        <v>46030</v>
      </c>
      <c r="AI57" s="78" t="s">
        <v>98</v>
      </c>
      <c r="AJ57" t="s">
        <v>282</v>
      </c>
      <c r="AK57" s="72">
        <v>202400000000095</v>
      </c>
      <c r="AL57" s="75">
        <v>46028</v>
      </c>
      <c r="AM57" s="1" t="s">
        <v>257</v>
      </c>
      <c r="AN57" s="1" t="s">
        <v>257</v>
      </c>
      <c r="AO57" t="s">
        <v>100</v>
      </c>
      <c r="AP57" t="s">
        <v>1072</v>
      </c>
      <c r="AQ57" s="1"/>
      <c r="AR57" t="s">
        <v>1073</v>
      </c>
      <c r="AS57" t="s">
        <v>212</v>
      </c>
      <c r="AT57" s="1">
        <v>80111600</v>
      </c>
      <c r="AU57" s="93" t="s">
        <v>4215</v>
      </c>
      <c r="AV57" s="1" t="s">
        <v>210</v>
      </c>
      <c r="AW57" s="87" t="s">
        <v>103</v>
      </c>
      <c r="AX57" s="75">
        <v>46028</v>
      </c>
      <c r="AY57" s="87" t="s">
        <v>116</v>
      </c>
      <c r="AZ57" s="75">
        <v>46028</v>
      </c>
      <c r="BA57" s="75">
        <v>46030</v>
      </c>
      <c r="BB57" s="75">
        <v>46387</v>
      </c>
      <c r="BC57" s="89">
        <f>+Tabla3[[#This Row],[FECHA TERMINACION
(INICIAL)]]-Tabla3[[#This Row],[FECHA INICIO]]</f>
        <v>357</v>
      </c>
      <c r="BD57" s="89">
        <f>+Tabla3[[#This Row],[PLAZO DE EJECUCIÓN EN DÍAS (INICIAL)]]/30</f>
        <v>11.9</v>
      </c>
      <c r="BE57" t="s">
        <v>1434</v>
      </c>
      <c r="BF57" s="5" t="e">
        <f>+#REF!</f>
        <v>#REF!</v>
      </c>
      <c r="BG57" s="5" t="e">
        <f>+#REF!</f>
        <v>#REF!</v>
      </c>
      <c r="BH57" s="1" t="e">
        <f>+#REF!</f>
        <v>#REF!</v>
      </c>
      <c r="BI57" s="1">
        <f>+COUNTIF(Tabla3[[#This Row],[VALOR REDUCIDO]:[TOTAL TIEMPO PRORROGADO EN DÍAS
]],"&lt;&gt;0")</f>
        <v>3</v>
      </c>
      <c r="BJ57" s="1" t="e">
        <f>+#REF!</f>
        <v>#REF!</v>
      </c>
      <c r="BK57" s="75" t="e">
        <f>+#REF!</f>
        <v>#REF!</v>
      </c>
      <c r="BL57" s="1" t="s">
        <v>83</v>
      </c>
      <c r="BM57" t="e">
        <f t="shared" si="0"/>
        <v>#REF!</v>
      </c>
      <c r="BN57" s="7">
        <f t="shared" si="1"/>
        <v>46030</v>
      </c>
      <c r="BO57" s="7" t="e">
        <f t="shared" si="2"/>
        <v>#REF!</v>
      </c>
      <c r="BP57" s="5" t="e">
        <f t="shared" si="3"/>
        <v>#REF!</v>
      </c>
      <c r="BQ57" s="1">
        <v>57200000</v>
      </c>
      <c r="BR57" s="1" t="e">
        <f>+Tabla3[[#This Row],[VALOR TOTAL DE CONTRATO (ANTES DE LIQUIDACIÓN - LIBERACIÓN DE SALDOS)]]-Tabla3[[#This Row],[RECURSO TOTALES DESEMBOLSADOS]]</f>
        <v>#REF!</v>
      </c>
      <c r="BS57" s="1" t="s">
        <v>83</v>
      </c>
      <c r="BT57" s="1" t="str">
        <f t="shared" si="4"/>
        <v>enero</v>
      </c>
      <c r="BU57" s="1" t="s">
        <v>82</v>
      </c>
      <c r="BV57" s="1" t="s">
        <v>82</v>
      </c>
      <c r="BW57" s="1" t="s">
        <v>82</v>
      </c>
      <c r="BX57" t="s">
        <v>258</v>
      </c>
      <c r="BY57" t="s">
        <v>259</v>
      </c>
    </row>
    <row r="58" spans="1:77" x14ac:dyDescent="0.25">
      <c r="A58" s="1">
        <v>2026</v>
      </c>
      <c r="B58" s="3">
        <v>54</v>
      </c>
      <c r="C58" s="1" t="s">
        <v>65</v>
      </c>
      <c r="D58" t="s">
        <v>67</v>
      </c>
      <c r="E58" t="s">
        <v>70</v>
      </c>
      <c r="F58" t="s">
        <v>71</v>
      </c>
      <c r="G58" t="s">
        <v>105</v>
      </c>
      <c r="H58" s="1" t="s">
        <v>64</v>
      </c>
      <c r="I58" s="1" t="s">
        <v>75</v>
      </c>
      <c r="J58" t="s">
        <v>1093</v>
      </c>
      <c r="K58" s="1" t="s">
        <v>78</v>
      </c>
      <c r="L58" s="87" t="s">
        <v>1094</v>
      </c>
      <c r="M58" s="79" t="s">
        <v>6364</v>
      </c>
      <c r="N58" s="1" t="s">
        <v>3719</v>
      </c>
      <c r="O58" s="1" t="s">
        <v>3719</v>
      </c>
      <c r="P58" s="56" t="s">
        <v>3719</v>
      </c>
      <c r="Q58" s="1" t="s">
        <v>83</v>
      </c>
      <c r="R58" s="87" t="s">
        <v>212</v>
      </c>
      <c r="S58" s="87" t="s">
        <v>264</v>
      </c>
      <c r="T58" t="s">
        <v>1095</v>
      </c>
      <c r="U58" t="s">
        <v>1096</v>
      </c>
      <c r="V58" t="s">
        <v>1097</v>
      </c>
      <c r="W58" s="5">
        <v>121040000</v>
      </c>
      <c r="X58" s="5">
        <v>121040000</v>
      </c>
      <c r="Y58" s="5">
        <v>10200000</v>
      </c>
      <c r="Z58" s="5" t="s">
        <v>1045</v>
      </c>
      <c r="AA58" s="1" t="s">
        <v>95</v>
      </c>
      <c r="AB58" t="s">
        <v>83</v>
      </c>
      <c r="AC58" t="s">
        <v>76</v>
      </c>
      <c r="AD58" s="69">
        <f>+Tabla3[[#This Row],[VALOR DEL CONTRATO
(EN NUMEROS)]]-Tabla3[[#This Row],[VALOR RECURSOS (MADS/FONAM)]]</f>
        <v>0</v>
      </c>
      <c r="AE58" s="2">
        <v>1126</v>
      </c>
      <c r="AF58" s="88">
        <v>46024</v>
      </c>
      <c r="AG58">
        <v>12426</v>
      </c>
      <c r="AH58" s="75">
        <v>46027</v>
      </c>
      <c r="AI58" s="78" t="s">
        <v>98</v>
      </c>
      <c r="AJ58" t="s">
        <v>282</v>
      </c>
      <c r="AK58" s="72">
        <v>202400000000095</v>
      </c>
      <c r="AL58" s="75">
        <v>46027</v>
      </c>
      <c r="AM58" s="1" t="s">
        <v>257</v>
      </c>
      <c r="AN58" s="1" t="s">
        <v>257</v>
      </c>
      <c r="AO58" t="s">
        <v>100</v>
      </c>
      <c r="AP58" t="s">
        <v>1072</v>
      </c>
      <c r="AQ58" s="1"/>
      <c r="AR58" t="s">
        <v>1073</v>
      </c>
      <c r="AS58" t="s">
        <v>212</v>
      </c>
      <c r="AT58" s="1">
        <v>80111600</v>
      </c>
      <c r="AU58" s="93" t="s">
        <v>4216</v>
      </c>
      <c r="AV58" s="1" t="s">
        <v>210</v>
      </c>
      <c r="AW58" s="87" t="s">
        <v>103</v>
      </c>
      <c r="AX58" s="75">
        <v>46027</v>
      </c>
      <c r="AY58" s="87" t="s">
        <v>116</v>
      </c>
      <c r="AZ58" s="75">
        <v>46027</v>
      </c>
      <c r="BA58" s="75">
        <v>46027</v>
      </c>
      <c r="BB58" s="75">
        <v>46387</v>
      </c>
      <c r="BC58" s="89">
        <f>+Tabla3[[#This Row],[FECHA TERMINACION
(INICIAL)]]-Tabla3[[#This Row],[FECHA INICIO]]</f>
        <v>360</v>
      </c>
      <c r="BD58" s="89">
        <f>+Tabla3[[#This Row],[PLAZO DE EJECUCIÓN EN DÍAS (INICIAL)]]/30</f>
        <v>12</v>
      </c>
      <c r="BE58" t="s">
        <v>1074</v>
      </c>
      <c r="BF58" s="5" t="e">
        <f>+#REF!</f>
        <v>#REF!</v>
      </c>
      <c r="BG58" s="5" t="e">
        <f>+#REF!</f>
        <v>#REF!</v>
      </c>
      <c r="BH58" s="1" t="e">
        <f>+#REF!</f>
        <v>#REF!</v>
      </c>
      <c r="BI58" s="1">
        <f>+COUNTIF(Tabla3[[#This Row],[VALOR REDUCIDO]:[TOTAL TIEMPO PRORROGADO EN DÍAS
]],"&lt;&gt;0")</f>
        <v>3</v>
      </c>
      <c r="BJ58" s="1" t="e">
        <f>+#REF!</f>
        <v>#REF!</v>
      </c>
      <c r="BK58" s="75" t="e">
        <f>+#REF!</f>
        <v>#REF!</v>
      </c>
      <c r="BL58" s="1" t="s">
        <v>83</v>
      </c>
      <c r="BM58" t="e">
        <f t="shared" si="0"/>
        <v>#REF!</v>
      </c>
      <c r="BN58" s="7">
        <f t="shared" si="1"/>
        <v>46027</v>
      </c>
      <c r="BO58" s="7" t="e">
        <f t="shared" si="2"/>
        <v>#REF!</v>
      </c>
      <c r="BP58" s="5" t="e">
        <f t="shared" si="3"/>
        <v>#REF!</v>
      </c>
      <c r="BQ58" s="1">
        <v>49640000</v>
      </c>
      <c r="BR58" s="1" t="e">
        <f>+Tabla3[[#This Row],[VALOR TOTAL DE CONTRATO (ANTES DE LIQUIDACIÓN - LIBERACIÓN DE SALDOS)]]-Tabla3[[#This Row],[RECURSO TOTALES DESEMBOLSADOS]]</f>
        <v>#REF!</v>
      </c>
      <c r="BS58" s="1" t="s">
        <v>83</v>
      </c>
      <c r="BT58" s="1" t="str">
        <f t="shared" si="4"/>
        <v>enero</v>
      </c>
      <c r="BU58" s="1" t="s">
        <v>82</v>
      </c>
      <c r="BV58" s="1" t="s">
        <v>82</v>
      </c>
      <c r="BW58" s="1" t="s">
        <v>82</v>
      </c>
      <c r="BX58" t="s">
        <v>258</v>
      </c>
      <c r="BY58" t="s">
        <v>259</v>
      </c>
    </row>
    <row r="59" spans="1:77" x14ac:dyDescent="0.25">
      <c r="A59" s="1">
        <v>2026</v>
      </c>
      <c r="B59" s="3">
        <v>55</v>
      </c>
      <c r="C59" s="1" t="s">
        <v>65</v>
      </c>
      <c r="D59" t="s">
        <v>67</v>
      </c>
      <c r="E59" t="s">
        <v>70</v>
      </c>
      <c r="F59" t="s">
        <v>71</v>
      </c>
      <c r="G59" t="s">
        <v>105</v>
      </c>
      <c r="H59" s="1" t="s">
        <v>64</v>
      </c>
      <c r="I59" s="1" t="s">
        <v>75</v>
      </c>
      <c r="J59" t="s">
        <v>1098</v>
      </c>
      <c r="K59" s="1" t="s">
        <v>78</v>
      </c>
      <c r="L59" s="87" t="s">
        <v>284</v>
      </c>
      <c r="M59" s="79" t="s">
        <v>6365</v>
      </c>
      <c r="N59" s="1" t="s">
        <v>3719</v>
      </c>
      <c r="O59" s="1" t="s">
        <v>3719</v>
      </c>
      <c r="P59" s="56" t="s">
        <v>3719</v>
      </c>
      <c r="Q59" s="1" t="s">
        <v>83</v>
      </c>
      <c r="R59" s="87" t="s">
        <v>1099</v>
      </c>
      <c r="S59" s="87" t="s">
        <v>212</v>
      </c>
      <c r="T59" t="s">
        <v>1100</v>
      </c>
      <c r="U59" t="s">
        <v>1101</v>
      </c>
      <c r="V59" t="s">
        <v>1102</v>
      </c>
      <c r="W59" s="5">
        <v>83766667</v>
      </c>
      <c r="X59" s="5">
        <v>83766667</v>
      </c>
      <c r="Y59" s="5">
        <v>7000000</v>
      </c>
      <c r="Z59" s="5" t="s">
        <v>1045</v>
      </c>
      <c r="AA59" s="1" t="s">
        <v>95</v>
      </c>
      <c r="AB59" t="s">
        <v>83</v>
      </c>
      <c r="AC59" t="s">
        <v>76</v>
      </c>
      <c r="AD59" s="69">
        <f>+Tabla3[[#This Row],[VALOR DEL CONTRATO
(EN NUMEROS)]]-Tabla3[[#This Row],[VALOR RECURSOS (MADS/FONAM)]]</f>
        <v>0</v>
      </c>
      <c r="AE59" s="2">
        <v>1126</v>
      </c>
      <c r="AF59" s="88">
        <v>46024</v>
      </c>
      <c r="AG59">
        <v>5426</v>
      </c>
      <c r="AH59" s="75">
        <v>46024</v>
      </c>
      <c r="AI59" s="78" t="s">
        <v>98</v>
      </c>
      <c r="AJ59" t="s">
        <v>282</v>
      </c>
      <c r="AK59" s="72">
        <v>202400000000095</v>
      </c>
      <c r="AL59" s="75">
        <v>46024</v>
      </c>
      <c r="AM59" s="1" t="s">
        <v>257</v>
      </c>
      <c r="AN59" s="1" t="s">
        <v>257</v>
      </c>
      <c r="AO59" t="s">
        <v>100</v>
      </c>
      <c r="AP59" t="s">
        <v>1162</v>
      </c>
      <c r="AQ59" s="1"/>
      <c r="AR59" t="s">
        <v>1163</v>
      </c>
      <c r="AS59" t="s">
        <v>212</v>
      </c>
      <c r="AT59" s="1">
        <v>80111600</v>
      </c>
      <c r="AU59" s="93" t="s">
        <v>4217</v>
      </c>
      <c r="AV59" s="1" t="s">
        <v>210</v>
      </c>
      <c r="AW59" s="87" t="s">
        <v>103</v>
      </c>
      <c r="AX59" s="75">
        <v>46024</v>
      </c>
      <c r="AY59" s="87" t="s">
        <v>116</v>
      </c>
      <c r="AZ59" s="75">
        <v>46024</v>
      </c>
      <c r="BA59" s="75">
        <v>46024</v>
      </c>
      <c r="BB59" s="75">
        <v>46387</v>
      </c>
      <c r="BC59" s="89">
        <f>+Tabla3[[#This Row],[FECHA TERMINACION
(INICIAL)]]-Tabla3[[#This Row],[FECHA INICIO]]</f>
        <v>363</v>
      </c>
      <c r="BD59" s="89">
        <f>+Tabla3[[#This Row],[PLAZO DE EJECUCIÓN EN DÍAS (INICIAL)]]/30</f>
        <v>12.1</v>
      </c>
      <c r="BE59" t="s">
        <v>1103</v>
      </c>
      <c r="BF59" s="5" t="e">
        <f>+#REF!</f>
        <v>#REF!</v>
      </c>
      <c r="BG59" s="5" t="e">
        <f>+#REF!</f>
        <v>#REF!</v>
      </c>
      <c r="BH59" s="1" t="e">
        <f>+#REF!</f>
        <v>#REF!</v>
      </c>
      <c r="BI59" s="1">
        <f>+COUNTIF(Tabla3[[#This Row],[VALOR REDUCIDO]:[TOTAL TIEMPO PRORROGADO EN DÍAS
]],"&lt;&gt;0")</f>
        <v>3</v>
      </c>
      <c r="BJ59" s="1" t="e">
        <f>+#REF!</f>
        <v>#REF!</v>
      </c>
      <c r="BK59" s="75" t="e">
        <f>+#REF!</f>
        <v>#REF!</v>
      </c>
      <c r="BL59" s="1" t="s">
        <v>83</v>
      </c>
      <c r="BM59" t="e">
        <f t="shared" si="0"/>
        <v>#REF!</v>
      </c>
      <c r="BN59" s="7">
        <f t="shared" si="1"/>
        <v>46024</v>
      </c>
      <c r="BO59" s="7" t="e">
        <f t="shared" si="2"/>
        <v>#REF!</v>
      </c>
      <c r="BP59" s="5" t="e">
        <f t="shared" si="3"/>
        <v>#REF!</v>
      </c>
      <c r="BQ59" s="1">
        <v>34766667</v>
      </c>
      <c r="BR59" s="1" t="e">
        <f>+Tabla3[[#This Row],[VALOR TOTAL DE CONTRATO (ANTES DE LIQUIDACIÓN - LIBERACIÓN DE SALDOS)]]-Tabla3[[#This Row],[RECURSO TOTALES DESEMBOLSADOS]]</f>
        <v>#REF!</v>
      </c>
      <c r="BS59" s="1" t="s">
        <v>83</v>
      </c>
      <c r="BT59" s="1" t="str">
        <f t="shared" si="4"/>
        <v>enero</v>
      </c>
      <c r="BU59" s="1" t="s">
        <v>82</v>
      </c>
      <c r="BV59" s="1" t="s">
        <v>82</v>
      </c>
      <c r="BW59" s="1" t="s">
        <v>82</v>
      </c>
      <c r="BX59" t="s">
        <v>258</v>
      </c>
      <c r="BY59" t="s">
        <v>259</v>
      </c>
    </row>
    <row r="60" spans="1:77" x14ac:dyDescent="0.25">
      <c r="A60" s="1">
        <v>2026</v>
      </c>
      <c r="B60" s="3">
        <v>56</v>
      </c>
      <c r="C60" s="1" t="s">
        <v>65</v>
      </c>
      <c r="D60" t="s">
        <v>67</v>
      </c>
      <c r="E60" t="s">
        <v>70</v>
      </c>
      <c r="F60" t="s">
        <v>71</v>
      </c>
      <c r="G60" t="s">
        <v>105</v>
      </c>
      <c r="H60" s="1" t="s">
        <v>64</v>
      </c>
      <c r="I60" s="1" t="s">
        <v>75</v>
      </c>
      <c r="J60" t="s">
        <v>1104</v>
      </c>
      <c r="K60" s="1" t="s">
        <v>78</v>
      </c>
      <c r="L60" s="87" t="s">
        <v>390</v>
      </c>
      <c r="M60" s="79" t="s">
        <v>6366</v>
      </c>
      <c r="N60" s="1" t="s">
        <v>3719</v>
      </c>
      <c r="O60" s="1" t="s">
        <v>3719</v>
      </c>
      <c r="P60" s="56" t="s">
        <v>3719</v>
      </c>
      <c r="Q60" s="1" t="s">
        <v>83</v>
      </c>
      <c r="R60" s="87" t="s">
        <v>1105</v>
      </c>
      <c r="S60" s="87" t="s">
        <v>212</v>
      </c>
      <c r="T60" t="s">
        <v>1106</v>
      </c>
      <c r="U60" t="s">
        <v>1107</v>
      </c>
      <c r="V60" t="s">
        <v>1108</v>
      </c>
      <c r="W60" s="5">
        <v>145449733</v>
      </c>
      <c r="X60" s="5">
        <v>145449733</v>
      </c>
      <c r="Y60" s="5">
        <v>12257000</v>
      </c>
      <c r="Z60" s="5" t="s">
        <v>1045</v>
      </c>
      <c r="AA60" s="1" t="s">
        <v>95</v>
      </c>
      <c r="AB60" t="s">
        <v>83</v>
      </c>
      <c r="AC60" t="s">
        <v>76</v>
      </c>
      <c r="AD60" s="69">
        <f>+Tabla3[[#This Row],[VALOR DEL CONTRATO
(EN NUMEROS)]]-Tabla3[[#This Row],[VALOR RECURSOS (MADS/FONAM)]]</f>
        <v>0</v>
      </c>
      <c r="AE60" s="2">
        <v>1126</v>
      </c>
      <c r="AF60" s="88">
        <v>46024</v>
      </c>
      <c r="AG60">
        <v>8226</v>
      </c>
      <c r="AH60" s="75">
        <v>46027</v>
      </c>
      <c r="AI60" s="78" t="s">
        <v>98</v>
      </c>
      <c r="AJ60" t="s">
        <v>282</v>
      </c>
      <c r="AK60" s="72">
        <v>202400000000095</v>
      </c>
      <c r="AL60" s="75">
        <v>46027</v>
      </c>
      <c r="AM60" s="1" t="s">
        <v>257</v>
      </c>
      <c r="AN60" s="1" t="s">
        <v>257</v>
      </c>
      <c r="AO60" t="s">
        <v>100</v>
      </c>
      <c r="AP60" t="s">
        <v>1109</v>
      </c>
      <c r="AQ60" s="1"/>
      <c r="AR60" t="s">
        <v>1110</v>
      </c>
      <c r="AS60" t="s">
        <v>212</v>
      </c>
      <c r="AT60" s="1">
        <v>80111600</v>
      </c>
      <c r="AU60" s="93" t="s">
        <v>4218</v>
      </c>
      <c r="AV60" s="1" t="s">
        <v>210</v>
      </c>
      <c r="AW60" s="87" t="s">
        <v>103</v>
      </c>
      <c r="AX60" s="75">
        <v>46027</v>
      </c>
      <c r="AY60" s="87" t="s">
        <v>116</v>
      </c>
      <c r="AZ60" s="75">
        <v>46027</v>
      </c>
      <c r="BA60" s="75">
        <v>46027</v>
      </c>
      <c r="BB60" s="75">
        <v>46387</v>
      </c>
      <c r="BC60" s="89">
        <f>+Tabla3[[#This Row],[FECHA TERMINACION
(INICIAL)]]-Tabla3[[#This Row],[FECHA INICIO]]</f>
        <v>360</v>
      </c>
      <c r="BD60" s="89">
        <f>+Tabla3[[#This Row],[PLAZO DE EJECUCIÓN EN DÍAS (INICIAL)]]/30</f>
        <v>12</v>
      </c>
      <c r="BE60" t="s">
        <v>1111</v>
      </c>
      <c r="BF60" s="5" t="e">
        <f>+#REF!</f>
        <v>#REF!</v>
      </c>
      <c r="BG60" s="5" t="e">
        <f>+#REF!</f>
        <v>#REF!</v>
      </c>
      <c r="BH60" s="1" t="e">
        <f>+#REF!</f>
        <v>#REF!</v>
      </c>
      <c r="BI60" s="1">
        <f>+COUNTIF(Tabla3[[#This Row],[VALOR REDUCIDO]:[TOTAL TIEMPO PRORROGADO EN DÍAS
]],"&lt;&gt;0")</f>
        <v>3</v>
      </c>
      <c r="BJ60" s="1" t="e">
        <f>+#REF!</f>
        <v>#REF!</v>
      </c>
      <c r="BK60" s="75" t="e">
        <f>+#REF!</f>
        <v>#REF!</v>
      </c>
      <c r="BL60" s="1" t="s">
        <v>83</v>
      </c>
      <c r="BM60" t="e">
        <f t="shared" si="0"/>
        <v>#REF!</v>
      </c>
      <c r="BN60" s="7">
        <f t="shared" si="1"/>
        <v>46027</v>
      </c>
      <c r="BO60" s="7" t="e">
        <f t="shared" si="2"/>
        <v>#REF!</v>
      </c>
      <c r="BP60" s="5" t="e">
        <f t="shared" si="3"/>
        <v>#REF!</v>
      </c>
      <c r="BQ60" s="1">
        <v>59650733</v>
      </c>
      <c r="BR60" s="1" t="e">
        <f>+Tabla3[[#This Row],[VALOR TOTAL DE CONTRATO (ANTES DE LIQUIDACIÓN - LIBERACIÓN DE SALDOS)]]-Tabla3[[#This Row],[RECURSO TOTALES DESEMBOLSADOS]]</f>
        <v>#REF!</v>
      </c>
      <c r="BS60" s="1" t="s">
        <v>83</v>
      </c>
      <c r="BT60" s="1" t="str">
        <f t="shared" si="4"/>
        <v>enero</v>
      </c>
      <c r="BU60" s="1" t="s">
        <v>82</v>
      </c>
      <c r="BV60" s="1" t="s">
        <v>82</v>
      </c>
      <c r="BW60" s="1" t="s">
        <v>82</v>
      </c>
      <c r="BX60" t="s">
        <v>258</v>
      </c>
      <c r="BY60" t="s">
        <v>259</v>
      </c>
    </row>
    <row r="61" spans="1:77" x14ac:dyDescent="0.25">
      <c r="A61" s="1">
        <v>2026</v>
      </c>
      <c r="B61" s="3">
        <v>57</v>
      </c>
      <c r="C61" s="1" t="s">
        <v>65</v>
      </c>
      <c r="D61" t="s">
        <v>67</v>
      </c>
      <c r="E61" t="s">
        <v>70</v>
      </c>
      <c r="F61" t="s">
        <v>71</v>
      </c>
      <c r="G61" t="s">
        <v>105</v>
      </c>
      <c r="H61" s="1" t="s">
        <v>64</v>
      </c>
      <c r="I61" s="1" t="s">
        <v>75</v>
      </c>
      <c r="J61" t="s">
        <v>1435</v>
      </c>
      <c r="K61" s="1" t="s">
        <v>78</v>
      </c>
      <c r="L61" s="87" t="s">
        <v>446</v>
      </c>
      <c r="M61" s="79" t="s">
        <v>6367</v>
      </c>
      <c r="N61" s="1" t="s">
        <v>3719</v>
      </c>
      <c r="O61" s="1" t="s">
        <v>3719</v>
      </c>
      <c r="P61" s="56" t="s">
        <v>3719</v>
      </c>
      <c r="Q61" s="1" t="s">
        <v>83</v>
      </c>
      <c r="R61" s="87" t="s">
        <v>1436</v>
      </c>
      <c r="S61" s="87" t="s">
        <v>212</v>
      </c>
      <c r="T61" t="s">
        <v>1437</v>
      </c>
      <c r="U61" t="s">
        <v>1439</v>
      </c>
      <c r="V61" t="s">
        <v>1438</v>
      </c>
      <c r="W61" s="5">
        <v>71000000</v>
      </c>
      <c r="X61" s="5">
        <v>71000000</v>
      </c>
      <c r="Y61" s="5">
        <v>6000000</v>
      </c>
      <c r="Z61" s="5">
        <v>0</v>
      </c>
      <c r="AA61" s="1" t="s">
        <v>95</v>
      </c>
      <c r="AB61" t="s">
        <v>83</v>
      </c>
      <c r="AC61" t="s">
        <v>76</v>
      </c>
      <c r="AD61" s="69">
        <f>+Tabla3[[#This Row],[VALOR DEL CONTRATO
(EN NUMEROS)]]-Tabla3[[#This Row],[VALOR RECURSOS (MADS/FONAM)]]</f>
        <v>0</v>
      </c>
      <c r="AE61" s="2">
        <v>1126</v>
      </c>
      <c r="AF61" s="88">
        <v>46024</v>
      </c>
      <c r="AG61">
        <v>20626</v>
      </c>
      <c r="AH61" s="75">
        <v>46029</v>
      </c>
      <c r="AI61" s="78" t="s">
        <v>98</v>
      </c>
      <c r="AJ61" t="s">
        <v>282</v>
      </c>
      <c r="AK61" s="72">
        <v>202400000000095</v>
      </c>
      <c r="AL61" s="75">
        <v>46028</v>
      </c>
      <c r="AM61" s="1" t="s">
        <v>257</v>
      </c>
      <c r="AN61" s="1" t="s">
        <v>257</v>
      </c>
      <c r="AO61" t="s">
        <v>100</v>
      </c>
      <c r="AP61" t="s">
        <v>1440</v>
      </c>
      <c r="AQ61" s="1"/>
      <c r="AR61" t="s">
        <v>1441</v>
      </c>
      <c r="AS61" t="s">
        <v>212</v>
      </c>
      <c r="AT61" s="1">
        <v>80111600</v>
      </c>
      <c r="AU61" s="93" t="s">
        <v>4219</v>
      </c>
      <c r="AV61" s="1" t="s">
        <v>210</v>
      </c>
      <c r="AW61" s="87" t="s">
        <v>103</v>
      </c>
      <c r="AX61" s="75">
        <v>46027</v>
      </c>
      <c r="AY61" s="87" t="s">
        <v>116</v>
      </c>
      <c r="AZ61" s="75">
        <v>46027</v>
      </c>
      <c r="BA61" s="75">
        <v>46029</v>
      </c>
      <c r="BB61" s="75">
        <v>46387</v>
      </c>
      <c r="BC61" s="89">
        <f>+Tabla3[[#This Row],[FECHA TERMINACION
(INICIAL)]]-Tabla3[[#This Row],[FECHA INICIO]]</f>
        <v>358</v>
      </c>
      <c r="BD61" s="89">
        <f>+Tabla3[[#This Row],[PLAZO DE EJECUCIÓN EN DÍAS (INICIAL)]]/30</f>
        <v>11.933333333333334</v>
      </c>
      <c r="BE61" t="s">
        <v>1434</v>
      </c>
      <c r="BF61" s="5" t="e">
        <f>+#REF!</f>
        <v>#REF!</v>
      </c>
      <c r="BG61" s="5" t="e">
        <f>+#REF!</f>
        <v>#REF!</v>
      </c>
      <c r="BH61" s="1" t="e">
        <f>+#REF!</f>
        <v>#REF!</v>
      </c>
      <c r="BI61" s="1">
        <f>+COUNTIF(Tabla3[[#This Row],[VALOR REDUCIDO]:[TOTAL TIEMPO PRORROGADO EN DÍAS
]],"&lt;&gt;0")</f>
        <v>3</v>
      </c>
      <c r="BJ61" s="1" t="e">
        <f>+#REF!</f>
        <v>#REF!</v>
      </c>
      <c r="BK61" s="75" t="e">
        <f>+#REF!</f>
        <v>#REF!</v>
      </c>
      <c r="BL61" s="1" t="s">
        <v>83</v>
      </c>
      <c r="BM61" t="e">
        <f t="shared" si="0"/>
        <v>#REF!</v>
      </c>
      <c r="BN61" s="7">
        <f t="shared" si="1"/>
        <v>46029</v>
      </c>
      <c r="BO61" s="7" t="e">
        <f t="shared" si="2"/>
        <v>#REF!</v>
      </c>
      <c r="BP61" s="5" t="e">
        <f t="shared" si="3"/>
        <v>#REF!</v>
      </c>
      <c r="BQ61" s="1">
        <v>28800000</v>
      </c>
      <c r="BR61" s="1" t="e">
        <f>+Tabla3[[#This Row],[VALOR TOTAL DE CONTRATO (ANTES DE LIQUIDACIÓN - LIBERACIÓN DE SALDOS)]]-Tabla3[[#This Row],[RECURSO TOTALES DESEMBOLSADOS]]</f>
        <v>#REF!</v>
      </c>
      <c r="BS61" s="1" t="s">
        <v>83</v>
      </c>
      <c r="BT61" s="1" t="str">
        <f t="shared" si="4"/>
        <v>enero</v>
      </c>
      <c r="BU61" s="1" t="s">
        <v>82</v>
      </c>
      <c r="BV61" s="1" t="s">
        <v>82</v>
      </c>
      <c r="BW61" s="1" t="s">
        <v>82</v>
      </c>
      <c r="BX61" t="s">
        <v>258</v>
      </c>
      <c r="BY61" t="s">
        <v>259</v>
      </c>
    </row>
    <row r="62" spans="1:77" x14ac:dyDescent="0.25">
      <c r="A62" s="1">
        <v>2026</v>
      </c>
      <c r="B62" s="3">
        <v>58</v>
      </c>
      <c r="C62" s="1" t="s">
        <v>65</v>
      </c>
      <c r="D62" t="s">
        <v>67</v>
      </c>
      <c r="E62" t="s">
        <v>70</v>
      </c>
      <c r="F62" t="s">
        <v>71</v>
      </c>
      <c r="G62" t="s">
        <v>105</v>
      </c>
      <c r="H62" s="1" t="s">
        <v>64</v>
      </c>
      <c r="I62" s="1" t="s">
        <v>75</v>
      </c>
      <c r="J62" t="s">
        <v>1112</v>
      </c>
      <c r="K62" s="1" t="s">
        <v>78</v>
      </c>
      <c r="L62" s="87" t="s">
        <v>446</v>
      </c>
      <c r="M62" s="79" t="s">
        <v>6368</v>
      </c>
      <c r="N62" s="1" t="s">
        <v>3719</v>
      </c>
      <c r="O62" s="1" t="s">
        <v>3719</v>
      </c>
      <c r="P62" s="56" t="s">
        <v>3719</v>
      </c>
      <c r="Q62" s="1" t="s">
        <v>83</v>
      </c>
      <c r="R62" s="87" t="s">
        <v>261</v>
      </c>
      <c r="S62" s="87" t="s">
        <v>261</v>
      </c>
      <c r="T62" t="s">
        <v>1113</v>
      </c>
      <c r="U62" t="s">
        <v>1114</v>
      </c>
      <c r="V62" t="s">
        <v>1115</v>
      </c>
      <c r="W62" s="5">
        <v>108900000</v>
      </c>
      <c r="X62" s="5">
        <v>108900000</v>
      </c>
      <c r="Y62" s="5">
        <v>9900000</v>
      </c>
      <c r="Z62" s="5" t="s">
        <v>1045</v>
      </c>
      <c r="AA62" s="1" t="s">
        <v>95</v>
      </c>
      <c r="AB62" t="s">
        <v>83</v>
      </c>
      <c r="AC62" t="s">
        <v>76</v>
      </c>
      <c r="AD62" s="69">
        <f>+Tabla3[[#This Row],[VALOR DEL CONTRATO
(EN NUMEROS)]]-Tabla3[[#This Row],[VALOR RECURSOS (MADS/FONAM)]]</f>
        <v>0</v>
      </c>
      <c r="AE62" s="2">
        <v>6226</v>
      </c>
      <c r="AF62" s="88">
        <v>46024</v>
      </c>
      <c r="AG62">
        <v>13226</v>
      </c>
      <c r="AH62" s="75">
        <v>46028</v>
      </c>
      <c r="AI62" s="78" t="s">
        <v>98</v>
      </c>
      <c r="AJ62" t="s">
        <v>1055</v>
      </c>
      <c r="AK62" s="72">
        <v>202300000000041</v>
      </c>
      <c r="AL62" s="75">
        <v>46028</v>
      </c>
      <c r="AM62" s="1" t="s">
        <v>257</v>
      </c>
      <c r="AN62" s="1" t="s">
        <v>257</v>
      </c>
      <c r="AO62" t="s">
        <v>100</v>
      </c>
      <c r="AP62" t="s">
        <v>1116</v>
      </c>
      <c r="AQ62" s="1"/>
      <c r="AR62" t="s">
        <v>515</v>
      </c>
      <c r="AS62" t="s">
        <v>261</v>
      </c>
      <c r="AT62" s="1">
        <v>80111600</v>
      </c>
      <c r="AU62" s="93" t="s">
        <v>4220</v>
      </c>
      <c r="AV62" s="1" t="s">
        <v>210</v>
      </c>
      <c r="AW62" s="87" t="s">
        <v>103</v>
      </c>
      <c r="AX62" s="75">
        <v>46028</v>
      </c>
      <c r="AY62" s="87" t="s">
        <v>116</v>
      </c>
      <c r="AZ62" s="75">
        <v>46028</v>
      </c>
      <c r="BA62" s="75">
        <v>46028</v>
      </c>
      <c r="BB62" s="75">
        <v>46361</v>
      </c>
      <c r="BC62" s="89">
        <f>+Tabla3[[#This Row],[FECHA TERMINACION
(INICIAL)]]-Tabla3[[#This Row],[FECHA INICIO]]</f>
        <v>333</v>
      </c>
      <c r="BD62" s="89">
        <f>+Tabla3[[#This Row],[PLAZO DE EJECUCIÓN EN DÍAS (INICIAL)]]/30</f>
        <v>11.1</v>
      </c>
      <c r="BE62" t="s">
        <v>1117</v>
      </c>
      <c r="BF62" s="5" t="e">
        <f>+#REF!</f>
        <v>#REF!</v>
      </c>
      <c r="BG62" s="5" t="e">
        <f>+#REF!</f>
        <v>#REF!</v>
      </c>
      <c r="BH62" s="1" t="e">
        <f>+#REF!</f>
        <v>#REF!</v>
      </c>
      <c r="BI62" s="1">
        <f>+COUNTIF(Tabla3[[#This Row],[VALOR REDUCIDO]:[TOTAL TIEMPO PRORROGADO EN DÍAS
]],"&lt;&gt;0")</f>
        <v>3</v>
      </c>
      <c r="BJ62" s="1" t="e">
        <f>+#REF!</f>
        <v>#REF!</v>
      </c>
      <c r="BK62" s="75" t="e">
        <f>+#REF!</f>
        <v>#REF!</v>
      </c>
      <c r="BL62" s="1" t="s">
        <v>83</v>
      </c>
      <c r="BM62" t="e">
        <f t="shared" si="0"/>
        <v>#REF!</v>
      </c>
      <c r="BN62" s="7">
        <f t="shared" si="1"/>
        <v>46028</v>
      </c>
      <c r="BO62" s="7" t="e">
        <f t="shared" si="2"/>
        <v>#REF!</v>
      </c>
      <c r="BP62" s="5" t="e">
        <f t="shared" si="3"/>
        <v>#REF!</v>
      </c>
      <c r="BQ62" s="1">
        <v>37950000</v>
      </c>
      <c r="BR62" s="1" t="e">
        <f>+Tabla3[[#This Row],[VALOR TOTAL DE CONTRATO (ANTES DE LIQUIDACIÓN - LIBERACIÓN DE SALDOS)]]-Tabla3[[#This Row],[RECURSO TOTALES DESEMBOLSADOS]]</f>
        <v>#REF!</v>
      </c>
      <c r="BS62" s="1" t="s">
        <v>83</v>
      </c>
      <c r="BT62" s="1" t="str">
        <f t="shared" si="4"/>
        <v>enero</v>
      </c>
      <c r="BU62" s="1" t="s">
        <v>82</v>
      </c>
      <c r="BV62" s="1" t="s">
        <v>82</v>
      </c>
      <c r="BW62" s="1" t="s">
        <v>82</v>
      </c>
      <c r="BX62" t="s">
        <v>258</v>
      </c>
      <c r="BY62" t="s">
        <v>259</v>
      </c>
    </row>
    <row r="63" spans="1:77" x14ac:dyDescent="0.25">
      <c r="A63" s="1">
        <v>2026</v>
      </c>
      <c r="B63" s="3">
        <v>59</v>
      </c>
      <c r="C63" s="1" t="s">
        <v>65</v>
      </c>
      <c r="D63" t="s">
        <v>67</v>
      </c>
      <c r="E63" t="s">
        <v>70</v>
      </c>
      <c r="F63" t="s">
        <v>71</v>
      </c>
      <c r="G63" t="s">
        <v>105</v>
      </c>
      <c r="H63" s="1" t="s">
        <v>64</v>
      </c>
      <c r="I63" s="1" t="s">
        <v>75</v>
      </c>
      <c r="J63" t="s">
        <v>1442</v>
      </c>
      <c r="K63" s="1" t="s">
        <v>78</v>
      </c>
      <c r="L63" s="87" t="s">
        <v>81</v>
      </c>
      <c r="M63" s="79" t="s">
        <v>6369</v>
      </c>
      <c r="N63" s="1" t="s">
        <v>3719</v>
      </c>
      <c r="O63" s="1" t="s">
        <v>3719</v>
      </c>
      <c r="P63" s="56" t="s">
        <v>3719</v>
      </c>
      <c r="Q63" s="1" t="s">
        <v>83</v>
      </c>
      <c r="R63" s="87" t="s">
        <v>261</v>
      </c>
      <c r="S63" s="87" t="s">
        <v>261</v>
      </c>
      <c r="T63" t="s">
        <v>1445</v>
      </c>
      <c r="U63" t="s">
        <v>1447</v>
      </c>
      <c r="V63" t="s">
        <v>1446</v>
      </c>
      <c r="W63" s="5">
        <v>132000000</v>
      </c>
      <c r="X63" s="5">
        <v>132000000</v>
      </c>
      <c r="Y63" s="5">
        <v>12000000</v>
      </c>
      <c r="Z63" s="5">
        <v>0</v>
      </c>
      <c r="AA63" s="1" t="s">
        <v>95</v>
      </c>
      <c r="AB63" t="s">
        <v>83</v>
      </c>
      <c r="AC63" t="s">
        <v>76</v>
      </c>
      <c r="AD63" s="69">
        <f>+Tabla3[[#This Row],[VALOR DEL CONTRATO
(EN NUMEROS)]]-Tabla3[[#This Row],[VALOR RECURSOS (MADS/FONAM)]]</f>
        <v>0</v>
      </c>
      <c r="AE63" s="2">
        <v>6226</v>
      </c>
      <c r="AF63" s="88">
        <v>46024</v>
      </c>
      <c r="AG63">
        <v>24826</v>
      </c>
      <c r="AH63" s="75">
        <v>46029</v>
      </c>
      <c r="AI63" s="78" t="s">
        <v>98</v>
      </c>
      <c r="AJ63" t="s">
        <v>1055</v>
      </c>
      <c r="AK63" s="72">
        <v>202300000000041</v>
      </c>
      <c r="AL63" s="75">
        <v>46029</v>
      </c>
      <c r="AM63" s="1" t="s">
        <v>257</v>
      </c>
      <c r="AN63" s="1" t="s">
        <v>257</v>
      </c>
      <c r="AO63" t="s">
        <v>100</v>
      </c>
      <c r="AP63" t="s">
        <v>1443</v>
      </c>
      <c r="AQ63" s="1"/>
      <c r="AR63" t="s">
        <v>1444</v>
      </c>
      <c r="AS63" t="s">
        <v>261</v>
      </c>
      <c r="AT63" s="1">
        <v>80111600</v>
      </c>
      <c r="AU63" s="93" t="s">
        <v>4221</v>
      </c>
      <c r="AV63" s="1" t="s">
        <v>210</v>
      </c>
      <c r="AW63" s="87" t="s">
        <v>103</v>
      </c>
      <c r="AX63" s="75">
        <v>46029</v>
      </c>
      <c r="AY63" s="87" t="s">
        <v>116</v>
      </c>
      <c r="AZ63" s="75">
        <v>46029</v>
      </c>
      <c r="BA63" s="75">
        <v>46029</v>
      </c>
      <c r="BB63" s="75">
        <v>46362</v>
      </c>
      <c r="BC63" s="89">
        <f>+Tabla3[[#This Row],[FECHA TERMINACION
(INICIAL)]]-Tabla3[[#This Row],[FECHA INICIO]]</f>
        <v>333</v>
      </c>
      <c r="BD63" s="89">
        <f>+Tabla3[[#This Row],[PLAZO DE EJECUCIÓN EN DÍAS (INICIAL)]]/30</f>
        <v>11.1</v>
      </c>
      <c r="BE63" t="s">
        <v>1448</v>
      </c>
      <c r="BF63" s="5" t="e">
        <f>+#REF!</f>
        <v>#REF!</v>
      </c>
      <c r="BG63" s="5" t="e">
        <f>+#REF!</f>
        <v>#REF!</v>
      </c>
      <c r="BH63" s="1" t="e">
        <f>+#REF!</f>
        <v>#REF!</v>
      </c>
      <c r="BI63" s="1">
        <f>+COUNTIF(Tabla3[[#This Row],[VALOR REDUCIDO]:[TOTAL TIEMPO PRORROGADO EN DÍAS
]],"&lt;&gt;0")</f>
        <v>3</v>
      </c>
      <c r="BJ63" s="1" t="e">
        <f>+#REF!</f>
        <v>#REF!</v>
      </c>
      <c r="BK63" s="75" t="e">
        <f>+#REF!</f>
        <v>#REF!</v>
      </c>
      <c r="BL63" s="1" t="s">
        <v>83</v>
      </c>
      <c r="BM63" t="e">
        <f t="shared" si="0"/>
        <v>#REF!</v>
      </c>
      <c r="BN63" s="7">
        <f t="shared" si="1"/>
        <v>46029</v>
      </c>
      <c r="BO63" s="7" t="e">
        <f t="shared" si="2"/>
        <v>#REF!</v>
      </c>
      <c r="BP63" s="5" t="e">
        <f t="shared" si="3"/>
        <v>#REF!</v>
      </c>
      <c r="BQ63" s="1">
        <v>57600000</v>
      </c>
      <c r="BR63" s="1" t="e">
        <f>+Tabla3[[#This Row],[VALOR TOTAL DE CONTRATO (ANTES DE LIQUIDACIÓN - LIBERACIÓN DE SALDOS)]]-Tabla3[[#This Row],[RECURSO TOTALES DESEMBOLSADOS]]</f>
        <v>#REF!</v>
      </c>
      <c r="BS63" s="1" t="s">
        <v>83</v>
      </c>
      <c r="BT63" s="1" t="str">
        <f t="shared" si="4"/>
        <v>enero</v>
      </c>
      <c r="BU63" s="1" t="s">
        <v>82</v>
      </c>
      <c r="BV63" s="1" t="s">
        <v>82</v>
      </c>
      <c r="BW63" s="1" t="s">
        <v>82</v>
      </c>
      <c r="BX63" t="s">
        <v>258</v>
      </c>
      <c r="BY63" t="s">
        <v>259</v>
      </c>
    </row>
    <row r="64" spans="1:77" x14ac:dyDescent="0.25">
      <c r="A64" s="1">
        <v>2026</v>
      </c>
      <c r="B64" s="3">
        <v>60</v>
      </c>
      <c r="C64" s="1" t="s">
        <v>65</v>
      </c>
      <c r="D64" t="s">
        <v>67</v>
      </c>
      <c r="E64" t="s">
        <v>70</v>
      </c>
      <c r="F64" t="s">
        <v>71</v>
      </c>
      <c r="G64" t="s">
        <v>105</v>
      </c>
      <c r="H64" s="1" t="s">
        <v>64</v>
      </c>
      <c r="I64" s="1" t="s">
        <v>75</v>
      </c>
      <c r="J64" t="s">
        <v>1449</v>
      </c>
      <c r="K64" s="1" t="s">
        <v>78</v>
      </c>
      <c r="L64" s="87" t="s">
        <v>81</v>
      </c>
      <c r="M64" s="79" t="s">
        <v>6370</v>
      </c>
      <c r="N64" s="1" t="s">
        <v>3719</v>
      </c>
      <c r="O64" s="1" t="s">
        <v>3719</v>
      </c>
      <c r="P64" s="56" t="s">
        <v>3719</v>
      </c>
      <c r="Q64" s="1" t="s">
        <v>83</v>
      </c>
      <c r="R64" s="87" t="s">
        <v>260</v>
      </c>
      <c r="S64" s="87" t="s">
        <v>260</v>
      </c>
      <c r="T64" t="s">
        <v>1450</v>
      </c>
      <c r="U64" t="s">
        <v>1451</v>
      </c>
      <c r="V64" t="s">
        <v>392</v>
      </c>
      <c r="W64" s="5">
        <v>110000000</v>
      </c>
      <c r="X64" s="5">
        <v>110000000</v>
      </c>
      <c r="Y64" s="5">
        <v>10000000</v>
      </c>
      <c r="Z64" s="5">
        <v>0</v>
      </c>
      <c r="AA64" s="1" t="s">
        <v>95</v>
      </c>
      <c r="AB64" t="s">
        <v>83</v>
      </c>
      <c r="AC64" t="s">
        <v>76</v>
      </c>
      <c r="AD64" s="69">
        <f>+Tabla3[[#This Row],[VALOR DEL CONTRATO
(EN NUMEROS)]]-Tabla3[[#This Row],[VALOR RECURSOS (MADS/FONAM)]]</f>
        <v>0</v>
      </c>
      <c r="AE64" s="2">
        <v>6626</v>
      </c>
      <c r="AF64" s="88">
        <v>46024</v>
      </c>
      <c r="AG64">
        <v>18826</v>
      </c>
      <c r="AH64" s="75">
        <v>46028</v>
      </c>
      <c r="AI64" s="78" t="s">
        <v>98</v>
      </c>
      <c r="AJ64" t="s">
        <v>291</v>
      </c>
      <c r="AK64" s="72">
        <v>202300000000177</v>
      </c>
      <c r="AL64" s="75">
        <v>46028</v>
      </c>
      <c r="AM64" s="1" t="s">
        <v>257</v>
      </c>
      <c r="AN64" s="1" t="s">
        <v>257</v>
      </c>
      <c r="AO64" t="s">
        <v>100</v>
      </c>
      <c r="AP64" t="s">
        <v>387</v>
      </c>
      <c r="AQ64" s="1"/>
      <c r="AR64" t="s">
        <v>6272</v>
      </c>
      <c r="AS64" t="s">
        <v>260</v>
      </c>
      <c r="AT64" s="1">
        <v>80111600</v>
      </c>
      <c r="AU64" s="93" t="s">
        <v>4222</v>
      </c>
      <c r="AV64" s="1" t="s">
        <v>210</v>
      </c>
      <c r="AW64" s="87" t="s">
        <v>103</v>
      </c>
      <c r="AX64" s="75">
        <v>46028</v>
      </c>
      <c r="AY64" s="87" t="s">
        <v>115</v>
      </c>
      <c r="AZ64" s="75">
        <v>46028</v>
      </c>
      <c r="BA64" s="75">
        <v>46028</v>
      </c>
      <c r="BB64" s="75">
        <v>46361</v>
      </c>
      <c r="BC64" s="89">
        <f>+Tabla3[[#This Row],[FECHA TERMINACION
(INICIAL)]]-Tabla3[[#This Row],[FECHA INICIO]]</f>
        <v>333</v>
      </c>
      <c r="BD64" s="89">
        <f>+Tabla3[[#This Row],[PLAZO DE EJECUCIÓN EN DÍAS (INICIAL)]]/30</f>
        <v>11.1</v>
      </c>
      <c r="BE64" t="s">
        <v>1448</v>
      </c>
      <c r="BF64" s="5" t="e">
        <f>+#REF!</f>
        <v>#REF!</v>
      </c>
      <c r="BG64" s="5" t="e">
        <f>+#REF!</f>
        <v>#REF!</v>
      </c>
      <c r="BH64" s="1" t="e">
        <f>+#REF!</f>
        <v>#REF!</v>
      </c>
      <c r="BI64" s="1">
        <f>+COUNTIF(Tabla3[[#This Row],[VALOR REDUCIDO]:[TOTAL TIEMPO PRORROGADO EN DÍAS
]],"&lt;&gt;0")</f>
        <v>3</v>
      </c>
      <c r="BJ64" s="1" t="e">
        <f>+#REF!</f>
        <v>#REF!</v>
      </c>
      <c r="BK64" s="75" t="e">
        <f>+#REF!</f>
        <v>#REF!</v>
      </c>
      <c r="BL64" s="1" t="s">
        <v>83</v>
      </c>
      <c r="BM64" t="e">
        <f t="shared" si="0"/>
        <v>#REF!</v>
      </c>
      <c r="BN64" s="7">
        <f t="shared" si="1"/>
        <v>46028</v>
      </c>
      <c r="BO64" s="7" t="e">
        <f t="shared" si="2"/>
        <v>#REF!</v>
      </c>
      <c r="BP64" s="5" t="e">
        <f t="shared" si="3"/>
        <v>#REF!</v>
      </c>
      <c r="BQ64" s="1">
        <v>48333333</v>
      </c>
      <c r="BR64" s="1" t="e">
        <f>+Tabla3[[#This Row],[VALOR TOTAL DE CONTRATO (ANTES DE LIQUIDACIÓN - LIBERACIÓN DE SALDOS)]]-Tabla3[[#This Row],[RECURSO TOTALES DESEMBOLSADOS]]</f>
        <v>#REF!</v>
      </c>
      <c r="BS64" s="1" t="s">
        <v>83</v>
      </c>
      <c r="BT64" s="1" t="str">
        <f t="shared" si="4"/>
        <v>enero</v>
      </c>
      <c r="BU64" s="1" t="s">
        <v>82</v>
      </c>
      <c r="BV64" s="1" t="s">
        <v>82</v>
      </c>
      <c r="BW64" s="1" t="s">
        <v>82</v>
      </c>
      <c r="BX64" t="s">
        <v>258</v>
      </c>
      <c r="BY64" t="s">
        <v>259</v>
      </c>
    </row>
    <row r="65" spans="1:77" x14ac:dyDescent="0.25">
      <c r="A65" s="1">
        <v>2026</v>
      </c>
      <c r="B65" s="3">
        <v>61</v>
      </c>
      <c r="C65" s="1" t="s">
        <v>65</v>
      </c>
      <c r="D65" t="s">
        <v>67</v>
      </c>
      <c r="E65" t="s">
        <v>70</v>
      </c>
      <c r="F65" t="s">
        <v>71</v>
      </c>
      <c r="G65" t="s">
        <v>105</v>
      </c>
      <c r="H65" s="1" t="s">
        <v>64</v>
      </c>
      <c r="I65" s="1" t="s">
        <v>75</v>
      </c>
      <c r="J65" t="s">
        <v>487</v>
      </c>
      <c r="K65" s="1" t="s">
        <v>78</v>
      </c>
      <c r="L65" s="87" t="s">
        <v>488</v>
      </c>
      <c r="M65" s="79" t="s">
        <v>6371</v>
      </c>
      <c r="N65" s="1" t="s">
        <v>3719</v>
      </c>
      <c r="O65" s="1" t="s">
        <v>3719</v>
      </c>
      <c r="P65" s="56" t="s">
        <v>3719</v>
      </c>
      <c r="Q65" s="1" t="s">
        <v>83</v>
      </c>
      <c r="R65" s="87" t="s">
        <v>260</v>
      </c>
      <c r="S65" s="87" t="s">
        <v>260</v>
      </c>
      <c r="T65" t="s">
        <v>489</v>
      </c>
      <c r="U65" t="s">
        <v>491</v>
      </c>
      <c r="V65" t="s">
        <v>490</v>
      </c>
      <c r="W65" s="5">
        <v>49600000</v>
      </c>
      <c r="X65" s="5">
        <v>49600000</v>
      </c>
      <c r="Y65" s="5">
        <v>4960000</v>
      </c>
      <c r="Z65" s="5">
        <v>0</v>
      </c>
      <c r="AA65" s="1" t="s">
        <v>95</v>
      </c>
      <c r="AB65" t="s">
        <v>83</v>
      </c>
      <c r="AC65" t="s">
        <v>76</v>
      </c>
      <c r="AD65" s="69">
        <f>+Tabla3[[#This Row],[VALOR DEL CONTRATO
(EN NUMEROS)]]-Tabla3[[#This Row],[VALOR RECURSOS (MADS/FONAM)]]</f>
        <v>0</v>
      </c>
      <c r="AE65" s="2">
        <v>6626</v>
      </c>
      <c r="AF65" s="88">
        <v>46024</v>
      </c>
      <c r="AG65">
        <v>12826</v>
      </c>
      <c r="AH65" s="75">
        <v>46027</v>
      </c>
      <c r="AI65" s="78" t="s">
        <v>98</v>
      </c>
      <c r="AJ65" t="s">
        <v>386</v>
      </c>
      <c r="AK65" s="72">
        <v>202300000000177</v>
      </c>
      <c r="AL65" s="75">
        <v>46027</v>
      </c>
      <c r="AM65" s="1" t="s">
        <v>257</v>
      </c>
      <c r="AN65" s="1" t="s">
        <v>257</v>
      </c>
      <c r="AO65" t="s">
        <v>100</v>
      </c>
      <c r="AP65" t="s">
        <v>387</v>
      </c>
      <c r="AQ65" s="1"/>
      <c r="AR65" t="s">
        <v>6272</v>
      </c>
      <c r="AS65" t="s">
        <v>260</v>
      </c>
      <c r="AT65" s="1">
        <v>80111600</v>
      </c>
      <c r="AU65" s="93" t="s">
        <v>4223</v>
      </c>
      <c r="AV65" s="1" t="s">
        <v>210</v>
      </c>
      <c r="AW65" s="87" t="s">
        <v>103</v>
      </c>
      <c r="AX65" s="75">
        <v>46027</v>
      </c>
      <c r="AY65" t="s">
        <v>115</v>
      </c>
      <c r="AZ65" s="75">
        <v>46027</v>
      </c>
      <c r="BA65" s="75">
        <v>46027</v>
      </c>
      <c r="BB65" s="75">
        <v>46330</v>
      </c>
      <c r="BC65" s="89">
        <f>+Tabla3[[#This Row],[FECHA TERMINACION
(INICIAL)]]-Tabla3[[#This Row],[FECHA INICIO]]</f>
        <v>303</v>
      </c>
      <c r="BD65" s="89">
        <f>+Tabla3[[#This Row],[PLAZO DE EJECUCIÓN EN DÍAS (INICIAL)]]/30</f>
        <v>10.1</v>
      </c>
      <c r="BE65" t="s">
        <v>368</v>
      </c>
      <c r="BF65" s="5" t="e">
        <f>+#REF!</f>
        <v>#REF!</v>
      </c>
      <c r="BG65" s="5" t="e">
        <f>+#REF!</f>
        <v>#REF!</v>
      </c>
      <c r="BH65" s="1" t="e">
        <f>+#REF!</f>
        <v>#REF!</v>
      </c>
      <c r="BI65" s="1">
        <f>+COUNTIF(Tabla3[[#This Row],[VALOR REDUCIDO]:[TOTAL TIEMPO PRORROGADO EN DÍAS
]],"&lt;&gt;0")</f>
        <v>3</v>
      </c>
      <c r="BJ65" s="1" t="e">
        <f>+#REF!</f>
        <v>#REF!</v>
      </c>
      <c r="BK65" s="75" t="e">
        <f>+#REF!</f>
        <v>#REF!</v>
      </c>
      <c r="BL65" s="1" t="s">
        <v>83</v>
      </c>
      <c r="BM65" t="e">
        <f t="shared" si="0"/>
        <v>#REF!</v>
      </c>
      <c r="BN65" s="7">
        <f t="shared" si="1"/>
        <v>46027</v>
      </c>
      <c r="BO65" s="7" t="e">
        <f t="shared" si="2"/>
        <v>#REF!</v>
      </c>
      <c r="BP65" s="5" t="e">
        <f t="shared" si="3"/>
        <v>#REF!</v>
      </c>
      <c r="BQ65" s="1">
        <v>24138667</v>
      </c>
      <c r="BR65" s="1" t="e">
        <f>+Tabla3[[#This Row],[VALOR TOTAL DE CONTRATO (ANTES DE LIQUIDACIÓN - LIBERACIÓN DE SALDOS)]]-Tabla3[[#This Row],[RECURSO TOTALES DESEMBOLSADOS]]</f>
        <v>#REF!</v>
      </c>
      <c r="BS65" s="1" t="s">
        <v>83</v>
      </c>
      <c r="BT65" s="1" t="str">
        <f t="shared" si="4"/>
        <v>enero</v>
      </c>
      <c r="BU65" s="1" t="s">
        <v>82</v>
      </c>
      <c r="BV65" s="1" t="s">
        <v>82</v>
      </c>
      <c r="BW65" s="1" t="s">
        <v>82</v>
      </c>
      <c r="BX65" t="s">
        <v>258</v>
      </c>
      <c r="BY65" t="s">
        <v>259</v>
      </c>
    </row>
    <row r="66" spans="1:77" x14ac:dyDescent="0.25">
      <c r="A66" s="1">
        <v>2026</v>
      </c>
      <c r="B66" s="3">
        <v>62</v>
      </c>
      <c r="C66" s="1" t="s">
        <v>65</v>
      </c>
      <c r="D66" t="s">
        <v>67</v>
      </c>
      <c r="E66" t="s">
        <v>70</v>
      </c>
      <c r="F66" t="s">
        <v>71</v>
      </c>
      <c r="G66" t="s">
        <v>105</v>
      </c>
      <c r="H66" s="1" t="s">
        <v>64</v>
      </c>
      <c r="I66" s="1" t="s">
        <v>75</v>
      </c>
      <c r="J66" t="s">
        <v>492</v>
      </c>
      <c r="K66" s="1" t="s">
        <v>78</v>
      </c>
      <c r="L66" s="87" t="s">
        <v>493</v>
      </c>
      <c r="M66" s="79" t="s">
        <v>6372</v>
      </c>
      <c r="N66" s="1" t="s">
        <v>3719</v>
      </c>
      <c r="O66" s="1" t="s">
        <v>3719</v>
      </c>
      <c r="P66" s="56" t="s">
        <v>3719</v>
      </c>
      <c r="Q66" s="1" t="s">
        <v>83</v>
      </c>
      <c r="R66" s="87" t="s">
        <v>260</v>
      </c>
      <c r="S66" s="87" t="s">
        <v>260</v>
      </c>
      <c r="T66" t="s">
        <v>494</v>
      </c>
      <c r="U66" t="s">
        <v>496</v>
      </c>
      <c r="V66" t="s">
        <v>495</v>
      </c>
      <c r="W66" s="5">
        <v>70000000</v>
      </c>
      <c r="X66" s="5">
        <v>70000000</v>
      </c>
      <c r="Y66" s="5">
        <v>7000000</v>
      </c>
      <c r="Z66" s="5">
        <v>0</v>
      </c>
      <c r="AA66" s="1" t="s">
        <v>95</v>
      </c>
      <c r="AB66" t="s">
        <v>83</v>
      </c>
      <c r="AC66" t="s">
        <v>76</v>
      </c>
      <c r="AD66" s="69">
        <f>+Tabla3[[#This Row],[VALOR DEL CONTRATO
(EN NUMEROS)]]-Tabla3[[#This Row],[VALOR RECURSOS (MADS/FONAM)]]</f>
        <v>0</v>
      </c>
      <c r="AE66" s="2">
        <v>6626</v>
      </c>
      <c r="AF66" s="88">
        <v>46024</v>
      </c>
      <c r="AG66">
        <v>12926</v>
      </c>
      <c r="AH66" s="75">
        <v>46027</v>
      </c>
      <c r="AI66" s="78" t="s">
        <v>98</v>
      </c>
      <c r="AJ66" t="s">
        <v>386</v>
      </c>
      <c r="AK66" s="72">
        <v>202300000000177</v>
      </c>
      <c r="AL66" s="75">
        <v>46027</v>
      </c>
      <c r="AM66" s="1" t="s">
        <v>257</v>
      </c>
      <c r="AN66" s="1" t="s">
        <v>257</v>
      </c>
      <c r="AO66" t="s">
        <v>100</v>
      </c>
      <c r="AP66" t="s">
        <v>387</v>
      </c>
      <c r="AQ66" s="1"/>
      <c r="AR66" t="s">
        <v>6272</v>
      </c>
      <c r="AS66" t="s">
        <v>260</v>
      </c>
      <c r="AT66" s="1">
        <v>80111600</v>
      </c>
      <c r="AU66" s="93" t="s">
        <v>4224</v>
      </c>
      <c r="AV66" s="1" t="s">
        <v>210</v>
      </c>
      <c r="AW66" s="87" t="s">
        <v>103</v>
      </c>
      <c r="AX66" s="75">
        <v>46028</v>
      </c>
      <c r="AY66" t="s">
        <v>115</v>
      </c>
      <c r="AZ66" s="75">
        <v>46028</v>
      </c>
      <c r="BA66" s="75">
        <v>46028</v>
      </c>
      <c r="BB66" s="75">
        <v>46331</v>
      </c>
      <c r="BC66" s="89">
        <f>+Tabla3[[#This Row],[FECHA TERMINACION
(INICIAL)]]-Tabla3[[#This Row],[FECHA INICIO]]</f>
        <v>303</v>
      </c>
      <c r="BD66" s="89">
        <f>+Tabla3[[#This Row],[PLAZO DE EJECUCIÓN EN DÍAS (INICIAL)]]/30</f>
        <v>10.1</v>
      </c>
      <c r="BE66" t="s">
        <v>497</v>
      </c>
      <c r="BF66" s="5" t="e">
        <f>+#REF!</f>
        <v>#REF!</v>
      </c>
      <c r="BG66" s="5" t="e">
        <f>+#REF!</f>
        <v>#REF!</v>
      </c>
      <c r="BH66" s="1" t="e">
        <f>+#REF!</f>
        <v>#REF!</v>
      </c>
      <c r="BI66" s="1">
        <f>+COUNTIF(Tabla3[[#This Row],[VALOR REDUCIDO]:[TOTAL TIEMPO PRORROGADO EN DÍAS
]],"&lt;&gt;0")</f>
        <v>3</v>
      </c>
      <c r="BJ66" s="1" t="e">
        <f>+#REF!</f>
        <v>#REF!</v>
      </c>
      <c r="BK66" s="75" t="e">
        <f>+#REF!</f>
        <v>#REF!</v>
      </c>
      <c r="BL66" s="1" t="s">
        <v>83</v>
      </c>
      <c r="BM66" t="e">
        <f t="shared" si="0"/>
        <v>#REF!</v>
      </c>
      <c r="BN66" s="7">
        <f t="shared" si="1"/>
        <v>46028</v>
      </c>
      <c r="BO66" s="7" t="e">
        <f t="shared" si="2"/>
        <v>#REF!</v>
      </c>
      <c r="BP66" s="5" t="e">
        <f t="shared" si="3"/>
        <v>#REF!</v>
      </c>
      <c r="BQ66" s="1">
        <v>33833333</v>
      </c>
      <c r="BR66" s="1" t="e">
        <f>+Tabla3[[#This Row],[VALOR TOTAL DE CONTRATO (ANTES DE LIQUIDACIÓN - LIBERACIÓN DE SALDOS)]]-Tabla3[[#This Row],[RECURSO TOTALES DESEMBOLSADOS]]</f>
        <v>#REF!</v>
      </c>
      <c r="BS66" s="1" t="s">
        <v>83</v>
      </c>
      <c r="BT66" s="1" t="str">
        <f t="shared" si="4"/>
        <v>enero</v>
      </c>
      <c r="BU66" s="1" t="s">
        <v>82</v>
      </c>
      <c r="BV66" s="1" t="s">
        <v>82</v>
      </c>
      <c r="BW66" s="1" t="s">
        <v>82</v>
      </c>
      <c r="BX66" t="s">
        <v>258</v>
      </c>
      <c r="BY66" t="s">
        <v>259</v>
      </c>
    </row>
    <row r="67" spans="1:77" x14ac:dyDescent="0.25">
      <c r="A67" s="1">
        <v>2026</v>
      </c>
      <c r="B67" s="3">
        <v>63</v>
      </c>
      <c r="C67" s="1" t="s">
        <v>65</v>
      </c>
      <c r="D67" t="s">
        <v>67</v>
      </c>
      <c r="E67" t="s">
        <v>70</v>
      </c>
      <c r="F67" t="s">
        <v>71</v>
      </c>
      <c r="G67" t="s">
        <v>105</v>
      </c>
      <c r="H67" s="1" t="s">
        <v>64</v>
      </c>
      <c r="I67" s="1" t="s">
        <v>75</v>
      </c>
      <c r="J67" t="s">
        <v>1452</v>
      </c>
      <c r="K67" s="1" t="s">
        <v>78</v>
      </c>
      <c r="L67" s="87" t="s">
        <v>81</v>
      </c>
      <c r="M67" s="79" t="s">
        <v>6373</v>
      </c>
      <c r="N67" s="1" t="s">
        <v>3719</v>
      </c>
      <c r="O67" s="1" t="s">
        <v>3719</v>
      </c>
      <c r="P67" s="56" t="s">
        <v>3719</v>
      </c>
      <c r="Q67" s="1" t="s">
        <v>83</v>
      </c>
      <c r="R67" s="87" t="s">
        <v>261</v>
      </c>
      <c r="S67" s="87" t="s">
        <v>261</v>
      </c>
      <c r="T67" t="s">
        <v>1453</v>
      </c>
      <c r="U67" t="s">
        <v>1455</v>
      </c>
      <c r="V67" t="s">
        <v>1454</v>
      </c>
      <c r="W67" s="5">
        <v>132250000</v>
      </c>
      <c r="X67" s="5">
        <v>132250000</v>
      </c>
      <c r="Y67" s="5">
        <v>11500000</v>
      </c>
      <c r="Z67" s="5">
        <v>0</v>
      </c>
      <c r="AA67" s="1" t="s">
        <v>95</v>
      </c>
      <c r="AB67" t="s">
        <v>83</v>
      </c>
      <c r="AC67" t="s">
        <v>76</v>
      </c>
      <c r="AD67" s="69">
        <f>+Tabla3[[#This Row],[VALOR DEL CONTRATO
(EN NUMEROS)]]-Tabla3[[#This Row],[VALOR RECURSOS (MADS/FONAM)]]</f>
        <v>0</v>
      </c>
      <c r="AE67" s="2">
        <v>6226</v>
      </c>
      <c r="AF67" s="88">
        <v>46024</v>
      </c>
      <c r="AG67">
        <v>14726</v>
      </c>
      <c r="AH67" s="75">
        <v>46028</v>
      </c>
      <c r="AI67" s="78" t="s">
        <v>98</v>
      </c>
      <c r="AJ67" t="s">
        <v>1055</v>
      </c>
      <c r="AK67" s="72">
        <v>202300000000041</v>
      </c>
      <c r="AL67" s="75">
        <v>46028</v>
      </c>
      <c r="AM67" s="1" t="s">
        <v>257</v>
      </c>
      <c r="AN67" s="1" t="s">
        <v>257</v>
      </c>
      <c r="AO67" t="s">
        <v>100</v>
      </c>
      <c r="AP67" t="s">
        <v>1056</v>
      </c>
      <c r="AQ67" s="1"/>
      <c r="AR67" t="s">
        <v>1057</v>
      </c>
      <c r="AS67" t="s">
        <v>261</v>
      </c>
      <c r="AT67" s="1">
        <v>80111600</v>
      </c>
      <c r="AU67" s="93" t="s">
        <v>4225</v>
      </c>
      <c r="AV67" s="1" t="s">
        <v>210</v>
      </c>
      <c r="AW67" s="87" t="s">
        <v>103</v>
      </c>
      <c r="AX67" s="75">
        <v>46030</v>
      </c>
      <c r="AY67" t="s">
        <v>116</v>
      </c>
      <c r="AZ67" s="75">
        <v>46030</v>
      </c>
      <c r="BA67" s="75">
        <v>46030</v>
      </c>
      <c r="BB67" s="75">
        <v>46378</v>
      </c>
      <c r="BC67" s="89">
        <f>+Tabla3[[#This Row],[FECHA TERMINACION
(INICIAL)]]-Tabla3[[#This Row],[FECHA INICIO]]</f>
        <v>348</v>
      </c>
      <c r="BD67" s="89">
        <f>+Tabla3[[#This Row],[PLAZO DE EJECUCIÓN EN DÍAS (INICIAL)]]/30</f>
        <v>11.6</v>
      </c>
      <c r="BE67" t="s">
        <v>1456</v>
      </c>
      <c r="BF67" s="5" t="e">
        <f>+#REF!</f>
        <v>#REF!</v>
      </c>
      <c r="BG67" s="5" t="e">
        <f>+#REF!</f>
        <v>#REF!</v>
      </c>
      <c r="BH67" s="1" t="e">
        <f>+#REF!</f>
        <v>#REF!</v>
      </c>
      <c r="BI67" s="1">
        <f>+COUNTIF(Tabla3[[#This Row],[VALOR REDUCIDO]:[TOTAL TIEMPO PRORROGADO EN DÍAS
]],"&lt;&gt;0")</f>
        <v>3</v>
      </c>
      <c r="BJ67" s="1" t="e">
        <f>+#REF!</f>
        <v>#REF!</v>
      </c>
      <c r="BK67" s="75" t="e">
        <f>+#REF!</f>
        <v>#REF!</v>
      </c>
      <c r="BL67" s="1" t="s">
        <v>83</v>
      </c>
      <c r="BM67" t="e">
        <f t="shared" si="0"/>
        <v>#REF!</v>
      </c>
      <c r="BN67" s="7">
        <f t="shared" si="1"/>
        <v>46030</v>
      </c>
      <c r="BO67" s="7" t="e">
        <f t="shared" si="2"/>
        <v>#REF!</v>
      </c>
      <c r="BP67" s="5" t="e">
        <f t="shared" si="3"/>
        <v>#REF!</v>
      </c>
      <c r="BQ67" s="1">
        <v>31816667</v>
      </c>
      <c r="BR67" s="1" t="e">
        <f>+Tabla3[[#This Row],[VALOR TOTAL DE CONTRATO (ANTES DE LIQUIDACIÓN - LIBERACIÓN DE SALDOS)]]-Tabla3[[#This Row],[RECURSO TOTALES DESEMBOLSADOS]]</f>
        <v>#REF!</v>
      </c>
      <c r="BS67" s="1" t="s">
        <v>83</v>
      </c>
      <c r="BT67" s="1" t="str">
        <f t="shared" si="4"/>
        <v>enero</v>
      </c>
      <c r="BU67" s="1" t="s">
        <v>82</v>
      </c>
      <c r="BV67" s="1" t="s">
        <v>82</v>
      </c>
      <c r="BW67" s="1" t="s">
        <v>82</v>
      </c>
      <c r="BX67" t="s">
        <v>258</v>
      </c>
      <c r="BY67" t="s">
        <v>259</v>
      </c>
    </row>
    <row r="68" spans="1:77" x14ac:dyDescent="0.25">
      <c r="A68" s="1">
        <v>2026</v>
      </c>
      <c r="B68" s="3">
        <v>64</v>
      </c>
      <c r="C68" s="1" t="s">
        <v>65</v>
      </c>
      <c r="D68" t="s">
        <v>67</v>
      </c>
      <c r="E68" t="s">
        <v>70</v>
      </c>
      <c r="F68" t="s">
        <v>71</v>
      </c>
      <c r="G68" t="s">
        <v>105</v>
      </c>
      <c r="H68" s="1" t="s">
        <v>64</v>
      </c>
      <c r="I68" s="1" t="s">
        <v>271</v>
      </c>
      <c r="J68" t="s">
        <v>1457</v>
      </c>
      <c r="K68" s="1" t="s">
        <v>78</v>
      </c>
      <c r="L68" s="87" t="s">
        <v>246</v>
      </c>
      <c r="M68" s="79" t="s">
        <v>6374</v>
      </c>
      <c r="N68" s="1" t="s">
        <v>3719</v>
      </c>
      <c r="O68" s="1" t="s">
        <v>3719</v>
      </c>
      <c r="P68" s="56" t="s">
        <v>3719</v>
      </c>
      <c r="Q68" s="1" t="s">
        <v>83</v>
      </c>
      <c r="R68" s="87" t="s">
        <v>261</v>
      </c>
      <c r="S68" s="87" t="s">
        <v>261</v>
      </c>
      <c r="T68" t="s">
        <v>1458</v>
      </c>
      <c r="U68" t="s">
        <v>1460</v>
      </c>
      <c r="V68" t="s">
        <v>1459</v>
      </c>
      <c r="W68" s="5">
        <v>36838000</v>
      </c>
      <c r="X68" s="5">
        <v>36838000</v>
      </c>
      <c r="Y68" s="5">
        <v>3260000</v>
      </c>
      <c r="Z68" s="5">
        <v>0</v>
      </c>
      <c r="AA68" s="1" t="s">
        <v>95</v>
      </c>
      <c r="AB68" t="s">
        <v>83</v>
      </c>
      <c r="AC68" t="s">
        <v>76</v>
      </c>
      <c r="AD68" s="69">
        <f>+Tabla3[[#This Row],[VALOR DEL CONTRATO
(EN NUMEROS)]]-Tabla3[[#This Row],[VALOR RECURSOS (MADS/FONAM)]]</f>
        <v>0</v>
      </c>
      <c r="AE68" s="2">
        <v>6226</v>
      </c>
      <c r="AF68" s="88">
        <v>46024</v>
      </c>
      <c r="AG68">
        <v>21126</v>
      </c>
      <c r="AH68" s="75">
        <v>46029</v>
      </c>
      <c r="AI68" s="78" t="s">
        <v>98</v>
      </c>
      <c r="AJ68" t="s">
        <v>1055</v>
      </c>
      <c r="AK68" s="72">
        <v>202300000000041</v>
      </c>
      <c r="AL68" s="75">
        <v>46028</v>
      </c>
      <c r="AM68" s="1" t="s">
        <v>257</v>
      </c>
      <c r="AN68" s="1" t="s">
        <v>257</v>
      </c>
      <c r="AO68" t="s">
        <v>100</v>
      </c>
      <c r="AP68" t="s">
        <v>1116</v>
      </c>
      <c r="AQ68" s="2"/>
      <c r="AR68" t="s">
        <v>515</v>
      </c>
      <c r="AS68" t="s">
        <v>261</v>
      </c>
      <c r="AT68" s="1">
        <v>80111600</v>
      </c>
      <c r="AU68" s="93" t="s">
        <v>4226</v>
      </c>
      <c r="AV68" s="1" t="s">
        <v>210</v>
      </c>
      <c r="AW68" s="87" t="s">
        <v>103</v>
      </c>
      <c r="AX68" s="75">
        <v>46029</v>
      </c>
      <c r="AY68" t="s">
        <v>116</v>
      </c>
      <c r="AZ68" s="75">
        <v>46029</v>
      </c>
      <c r="BA68" s="75">
        <v>46029</v>
      </c>
      <c r="BB68" s="75">
        <v>46371</v>
      </c>
      <c r="BC68" s="89">
        <f>+Tabla3[[#This Row],[FECHA TERMINACION
(INICIAL)]]-Tabla3[[#This Row],[FECHA INICIO]]</f>
        <v>342</v>
      </c>
      <c r="BD68" s="89">
        <f>+Tabla3[[#This Row],[PLAZO DE EJECUCIÓN EN DÍAS (INICIAL)]]/30</f>
        <v>11.4</v>
      </c>
      <c r="BE68" t="s">
        <v>1461</v>
      </c>
      <c r="BF68" s="5" t="e">
        <f>+#REF!</f>
        <v>#REF!</v>
      </c>
      <c r="BG68" s="5" t="e">
        <f>+#REF!</f>
        <v>#REF!</v>
      </c>
      <c r="BH68" s="1" t="e">
        <f>+#REF!</f>
        <v>#REF!</v>
      </c>
      <c r="BI68" s="1">
        <f>+COUNTIF(Tabla3[[#This Row],[VALOR REDUCIDO]:[TOTAL TIEMPO PRORROGADO EN DÍAS
]],"&lt;&gt;0")</f>
        <v>3</v>
      </c>
      <c r="BJ68" s="1" t="e">
        <f>+#REF!</f>
        <v>#REF!</v>
      </c>
      <c r="BK68" s="75" t="e">
        <f>+#REF!</f>
        <v>#REF!</v>
      </c>
      <c r="BL68" s="1" t="s">
        <v>83</v>
      </c>
      <c r="BM68" t="e">
        <f t="shared" si="0"/>
        <v>#REF!</v>
      </c>
      <c r="BN68" s="7">
        <f t="shared" si="1"/>
        <v>46029</v>
      </c>
      <c r="BO68" s="7" t="e">
        <f t="shared" si="2"/>
        <v>#REF!</v>
      </c>
      <c r="BP68" s="5" t="e">
        <f t="shared" ref="BP68:BP130" si="5">$X68+$BG68-$BF68</f>
        <v>#REF!</v>
      </c>
      <c r="BQ68" s="1">
        <v>15648000</v>
      </c>
      <c r="BR68" s="1" t="e">
        <f>+Tabla3[[#This Row],[VALOR TOTAL DE CONTRATO (ANTES DE LIQUIDACIÓN - LIBERACIÓN DE SALDOS)]]-Tabla3[[#This Row],[RECURSO TOTALES DESEMBOLSADOS]]</f>
        <v>#REF!</v>
      </c>
      <c r="BS68" s="1" t="s">
        <v>83</v>
      </c>
      <c r="BT68" s="1" t="str">
        <f t="shared" ref="BT68:BT130" si="6">TEXT(AL68,"MMMM")</f>
        <v>enero</v>
      </c>
      <c r="BU68" s="1" t="s">
        <v>82</v>
      </c>
      <c r="BV68" s="1" t="s">
        <v>82</v>
      </c>
      <c r="BW68" s="1" t="s">
        <v>82</v>
      </c>
      <c r="BX68" t="s">
        <v>258</v>
      </c>
      <c r="BY68" t="s">
        <v>259</v>
      </c>
    </row>
    <row r="69" spans="1:77" x14ac:dyDescent="0.25">
      <c r="A69" s="1">
        <v>2026</v>
      </c>
      <c r="B69" s="3">
        <v>65</v>
      </c>
      <c r="C69" s="1" t="s">
        <v>65</v>
      </c>
      <c r="D69" t="s">
        <v>67</v>
      </c>
      <c r="E69" t="s">
        <v>70</v>
      </c>
      <c r="F69" t="s">
        <v>71</v>
      </c>
      <c r="G69" t="s">
        <v>105</v>
      </c>
      <c r="H69" s="1" t="s">
        <v>64</v>
      </c>
      <c r="I69" s="1" t="s">
        <v>75</v>
      </c>
      <c r="J69" t="s">
        <v>498</v>
      </c>
      <c r="K69" s="1" t="s">
        <v>78</v>
      </c>
      <c r="L69" s="87" t="s">
        <v>81</v>
      </c>
      <c r="M69" s="79" t="s">
        <v>6375</v>
      </c>
      <c r="N69" s="1" t="s">
        <v>3719</v>
      </c>
      <c r="O69" s="1" t="s">
        <v>3719</v>
      </c>
      <c r="P69" s="56" t="s">
        <v>3719</v>
      </c>
      <c r="Q69" s="1" t="s">
        <v>83</v>
      </c>
      <c r="R69" s="87" t="s">
        <v>254</v>
      </c>
      <c r="S69" s="87" t="s">
        <v>254</v>
      </c>
      <c r="T69" t="s">
        <v>500</v>
      </c>
      <c r="U69" t="s">
        <v>502</v>
      </c>
      <c r="V69" t="s">
        <v>501</v>
      </c>
      <c r="W69" s="5">
        <v>65083333</v>
      </c>
      <c r="X69" s="5">
        <v>65083333</v>
      </c>
      <c r="Y69" s="5">
        <v>5500000</v>
      </c>
      <c r="Z69" s="5">
        <v>0</v>
      </c>
      <c r="AA69" s="1" t="s">
        <v>95</v>
      </c>
      <c r="AB69" t="s">
        <v>83</v>
      </c>
      <c r="AC69" t="s">
        <v>76</v>
      </c>
      <c r="AD69" s="69">
        <f>+Tabla3[[#This Row],[VALOR DEL CONTRATO
(EN NUMEROS)]]-Tabla3[[#This Row],[VALOR RECURSOS (MADS/FONAM)]]</f>
        <v>0</v>
      </c>
      <c r="AE69" s="2">
        <v>5626</v>
      </c>
      <c r="AF69" s="88">
        <v>46024</v>
      </c>
      <c r="AG69">
        <v>13826</v>
      </c>
      <c r="AH69" s="75">
        <v>46028</v>
      </c>
      <c r="AI69" s="78" t="s">
        <v>98</v>
      </c>
      <c r="AJ69" t="s">
        <v>404</v>
      </c>
      <c r="AK69" s="72">
        <v>202400000000095</v>
      </c>
      <c r="AL69" s="75">
        <v>46027</v>
      </c>
      <c r="AM69" s="1" t="s">
        <v>257</v>
      </c>
      <c r="AN69" s="1" t="s">
        <v>257</v>
      </c>
      <c r="AO69" t="s">
        <v>100</v>
      </c>
      <c r="AP69" t="s">
        <v>412</v>
      </c>
      <c r="AQ69" s="2"/>
      <c r="AR69" t="s">
        <v>413</v>
      </c>
      <c r="AS69" t="s">
        <v>254</v>
      </c>
      <c r="AT69" s="1">
        <v>80111600</v>
      </c>
      <c r="AU69" s="93" t="s">
        <v>4227</v>
      </c>
      <c r="AV69" s="1" t="s">
        <v>210</v>
      </c>
      <c r="AW69" s="87" t="s">
        <v>103</v>
      </c>
      <c r="AX69" s="75">
        <v>46027</v>
      </c>
      <c r="AY69" t="s">
        <v>115</v>
      </c>
      <c r="AZ69" s="75">
        <v>46027</v>
      </c>
      <c r="BA69" s="75">
        <v>46028</v>
      </c>
      <c r="BB69" s="75">
        <v>46386</v>
      </c>
      <c r="BC69" s="89">
        <f>+Tabla3[[#This Row],[FECHA TERMINACION
(INICIAL)]]-Tabla3[[#This Row],[FECHA INICIO]]</f>
        <v>358</v>
      </c>
      <c r="BD69" s="89">
        <f>+Tabla3[[#This Row],[PLAZO DE EJECUCIÓN EN DÍAS (INICIAL)]]/30</f>
        <v>11.933333333333334</v>
      </c>
      <c r="BE69" t="s">
        <v>503</v>
      </c>
      <c r="BF69" s="5" t="e">
        <f>+#REF!</f>
        <v>#REF!</v>
      </c>
      <c r="BG69" s="5" t="e">
        <f>+#REF!</f>
        <v>#REF!</v>
      </c>
      <c r="BH69" s="1" t="e">
        <f>+#REF!</f>
        <v>#REF!</v>
      </c>
      <c r="BI69" s="1">
        <f>+COUNTIF(Tabla3[[#This Row],[VALOR REDUCIDO]:[TOTAL TIEMPO PRORROGADO EN DÍAS
]],"&lt;&gt;0")</f>
        <v>3</v>
      </c>
      <c r="BJ69" s="1" t="e">
        <f>+#REF!</f>
        <v>#REF!</v>
      </c>
      <c r="BK69" s="75" t="e">
        <f>+#REF!</f>
        <v>#REF!</v>
      </c>
      <c r="BL69" s="1" t="s">
        <v>83</v>
      </c>
      <c r="BM69" t="e">
        <f t="shared" ref="BM69:BM131" si="7">$BO69-$BN69</f>
        <v>#REF!</v>
      </c>
      <c r="BN69" s="7">
        <f t="shared" ref="BN69:BN131" si="8">$BA69</f>
        <v>46028</v>
      </c>
      <c r="BO69" s="7" t="e">
        <f t="shared" ref="BO69:BO131" si="9">$BB69+$BH69</f>
        <v>#REF!</v>
      </c>
      <c r="BP69" s="5" t="e">
        <f t="shared" si="5"/>
        <v>#REF!</v>
      </c>
      <c r="BQ69" s="1">
        <v>26583333</v>
      </c>
      <c r="BR69" s="1" t="e">
        <f>+Tabla3[[#This Row],[VALOR TOTAL DE CONTRATO (ANTES DE LIQUIDACIÓN - LIBERACIÓN DE SALDOS)]]-Tabla3[[#This Row],[RECURSO TOTALES DESEMBOLSADOS]]</f>
        <v>#REF!</v>
      </c>
      <c r="BS69" s="1" t="s">
        <v>83</v>
      </c>
      <c r="BT69" s="1" t="str">
        <f t="shared" si="6"/>
        <v>enero</v>
      </c>
      <c r="BU69" s="1" t="s">
        <v>82</v>
      </c>
      <c r="BV69" s="1" t="s">
        <v>82</v>
      </c>
      <c r="BW69" s="1" t="s">
        <v>82</v>
      </c>
      <c r="BX69" t="s">
        <v>258</v>
      </c>
      <c r="BY69" t="s">
        <v>259</v>
      </c>
    </row>
    <row r="70" spans="1:77" x14ac:dyDescent="0.25">
      <c r="A70" s="1">
        <v>2026</v>
      </c>
      <c r="B70" s="3">
        <v>66</v>
      </c>
      <c r="C70" s="1" t="s">
        <v>65</v>
      </c>
      <c r="D70" t="s">
        <v>67</v>
      </c>
      <c r="E70" t="s">
        <v>70</v>
      </c>
      <c r="F70" t="s">
        <v>71</v>
      </c>
      <c r="G70" t="s">
        <v>105</v>
      </c>
      <c r="H70" s="1" t="s">
        <v>64</v>
      </c>
      <c r="I70" s="1" t="s">
        <v>75</v>
      </c>
      <c r="J70" t="s">
        <v>504</v>
      </c>
      <c r="K70" s="1" t="s">
        <v>78</v>
      </c>
      <c r="L70" s="87" t="s">
        <v>81</v>
      </c>
      <c r="M70" s="79" t="s">
        <v>6376</v>
      </c>
      <c r="N70" s="1" t="s">
        <v>3719</v>
      </c>
      <c r="O70" s="1" t="s">
        <v>3719</v>
      </c>
      <c r="P70" s="56" t="s">
        <v>3719</v>
      </c>
      <c r="Q70" s="1" t="s">
        <v>83</v>
      </c>
      <c r="R70" s="87" t="s">
        <v>254</v>
      </c>
      <c r="S70" s="87" t="s">
        <v>254</v>
      </c>
      <c r="T70" t="s">
        <v>505</v>
      </c>
      <c r="U70" t="s">
        <v>507</v>
      </c>
      <c r="V70" t="s">
        <v>506</v>
      </c>
      <c r="W70" s="5">
        <v>204184167</v>
      </c>
      <c r="X70" s="5">
        <v>204184167</v>
      </c>
      <c r="Y70" s="5">
        <v>17255000</v>
      </c>
      <c r="Z70" s="5">
        <v>0</v>
      </c>
      <c r="AA70" s="1" t="s">
        <v>95</v>
      </c>
      <c r="AB70" t="s">
        <v>83</v>
      </c>
      <c r="AC70" t="s">
        <v>76</v>
      </c>
      <c r="AD70" s="69">
        <f>+Tabla3[[#This Row],[VALOR DEL CONTRATO
(EN NUMEROS)]]-Tabla3[[#This Row],[VALOR RECURSOS (MADS/FONAM)]]</f>
        <v>0</v>
      </c>
      <c r="AE70" s="2">
        <v>5626</v>
      </c>
      <c r="AF70" s="88">
        <v>46024</v>
      </c>
      <c r="AG70">
        <v>14026</v>
      </c>
      <c r="AH70" s="75">
        <v>46028</v>
      </c>
      <c r="AI70" s="78" t="s">
        <v>98</v>
      </c>
      <c r="AJ70" t="s">
        <v>404</v>
      </c>
      <c r="AK70" s="72">
        <v>202400000000095</v>
      </c>
      <c r="AL70" s="75">
        <v>46027</v>
      </c>
      <c r="AM70" s="1" t="s">
        <v>257</v>
      </c>
      <c r="AN70" s="1" t="s">
        <v>257</v>
      </c>
      <c r="AO70" t="s">
        <v>100</v>
      </c>
      <c r="AP70" t="s">
        <v>412</v>
      </c>
      <c r="AQ70" s="2"/>
      <c r="AR70" t="s">
        <v>413</v>
      </c>
      <c r="AS70" t="s">
        <v>254</v>
      </c>
      <c r="AT70" s="1">
        <v>80111600</v>
      </c>
      <c r="AU70" s="93" t="s">
        <v>4228</v>
      </c>
      <c r="AV70" s="1" t="s">
        <v>210</v>
      </c>
      <c r="AW70" s="87" t="s">
        <v>103</v>
      </c>
      <c r="AX70" s="75">
        <v>46027</v>
      </c>
      <c r="AY70" t="s">
        <v>115</v>
      </c>
      <c r="AZ70" s="75">
        <v>46027</v>
      </c>
      <c r="BA70" s="75">
        <v>46028</v>
      </c>
      <c r="BB70" s="75">
        <v>46387</v>
      </c>
      <c r="BC70" s="89">
        <f>+Tabla3[[#This Row],[FECHA TERMINACION
(INICIAL)]]-Tabla3[[#This Row],[FECHA INICIO]]</f>
        <v>359</v>
      </c>
      <c r="BD70" s="89">
        <f>+Tabla3[[#This Row],[PLAZO DE EJECUCIÓN EN DÍAS (INICIAL)]]/30</f>
        <v>11.966666666666667</v>
      </c>
      <c r="BE70" t="s">
        <v>508</v>
      </c>
      <c r="BF70" s="5" t="e">
        <f>+#REF!</f>
        <v>#REF!</v>
      </c>
      <c r="BG70" s="5" t="e">
        <f>+#REF!</f>
        <v>#REF!</v>
      </c>
      <c r="BH70" s="1" t="e">
        <f>+#REF!</f>
        <v>#REF!</v>
      </c>
      <c r="BI70" s="1">
        <f>+COUNTIF(Tabla3[[#This Row],[VALOR REDUCIDO]:[TOTAL TIEMPO PRORROGADO EN DÍAS
]],"&lt;&gt;0")</f>
        <v>3</v>
      </c>
      <c r="BJ70" s="1" t="e">
        <f>+#REF!</f>
        <v>#REF!</v>
      </c>
      <c r="BK70" s="75" t="e">
        <f>+#REF!</f>
        <v>#REF!</v>
      </c>
      <c r="BL70" s="1" t="s">
        <v>83</v>
      </c>
      <c r="BM70" t="e">
        <f t="shared" si="7"/>
        <v>#REF!</v>
      </c>
      <c r="BN70" s="7">
        <f t="shared" si="8"/>
        <v>46028</v>
      </c>
      <c r="BO70" s="7" t="e">
        <f t="shared" si="9"/>
        <v>#REF!</v>
      </c>
      <c r="BP70" s="5" t="e">
        <f t="shared" si="5"/>
        <v>#REF!</v>
      </c>
      <c r="BQ70" s="1">
        <v>83399167</v>
      </c>
      <c r="BR70" s="1" t="e">
        <f>+Tabla3[[#This Row],[VALOR TOTAL DE CONTRATO (ANTES DE LIQUIDACIÓN - LIBERACIÓN DE SALDOS)]]-Tabla3[[#This Row],[RECURSO TOTALES DESEMBOLSADOS]]</f>
        <v>#REF!</v>
      </c>
      <c r="BS70" s="1" t="s">
        <v>83</v>
      </c>
      <c r="BT70" s="1" t="str">
        <f t="shared" si="6"/>
        <v>enero</v>
      </c>
      <c r="BU70" s="1" t="s">
        <v>82</v>
      </c>
      <c r="BV70" s="1" t="s">
        <v>82</v>
      </c>
      <c r="BW70" s="1" t="s">
        <v>82</v>
      </c>
      <c r="BX70" t="s">
        <v>258</v>
      </c>
      <c r="BY70" t="s">
        <v>259</v>
      </c>
    </row>
    <row r="71" spans="1:77" x14ac:dyDescent="0.25">
      <c r="A71" s="1">
        <v>2026</v>
      </c>
      <c r="B71" s="3">
        <v>67</v>
      </c>
      <c r="C71" s="1" t="s">
        <v>65</v>
      </c>
      <c r="D71" t="s">
        <v>67</v>
      </c>
      <c r="E71" t="s">
        <v>70</v>
      </c>
      <c r="F71" t="s">
        <v>71</v>
      </c>
      <c r="G71" t="s">
        <v>105</v>
      </c>
      <c r="H71" s="1" t="s">
        <v>64</v>
      </c>
      <c r="I71" s="1" t="s">
        <v>75</v>
      </c>
      <c r="J71" t="s">
        <v>509</v>
      </c>
      <c r="K71" s="1" t="s">
        <v>78</v>
      </c>
      <c r="L71" s="87" t="s">
        <v>510</v>
      </c>
      <c r="M71" s="79" t="s">
        <v>6377</v>
      </c>
      <c r="N71" s="1" t="s">
        <v>3719</v>
      </c>
      <c r="O71" s="1" t="s">
        <v>3719</v>
      </c>
      <c r="P71" s="56" t="s">
        <v>3719</v>
      </c>
      <c r="Q71" s="1" t="s">
        <v>83</v>
      </c>
      <c r="R71" s="87" t="s">
        <v>261</v>
      </c>
      <c r="S71" s="87" t="s">
        <v>261</v>
      </c>
      <c r="T71" t="s">
        <v>511</v>
      </c>
      <c r="U71" t="s">
        <v>513</v>
      </c>
      <c r="V71" t="s">
        <v>512</v>
      </c>
      <c r="W71" s="5">
        <v>83000000</v>
      </c>
      <c r="X71" s="5">
        <v>83000000</v>
      </c>
      <c r="Y71" s="5">
        <v>8300000</v>
      </c>
      <c r="Z71" s="5">
        <v>0</v>
      </c>
      <c r="AA71" s="1" t="s">
        <v>95</v>
      </c>
      <c r="AB71" t="s">
        <v>83</v>
      </c>
      <c r="AC71" t="s">
        <v>76</v>
      </c>
      <c r="AD71" s="69">
        <f>+Tabla3[[#This Row],[VALOR DEL CONTRATO
(EN NUMEROS)]]-Tabla3[[#This Row],[VALOR RECURSOS (MADS/FONAM)]]</f>
        <v>0</v>
      </c>
      <c r="AE71" s="2">
        <v>6226</v>
      </c>
      <c r="AF71" s="88">
        <v>46024</v>
      </c>
      <c r="AG71">
        <v>13326</v>
      </c>
      <c r="AH71" s="75">
        <v>46028</v>
      </c>
      <c r="AI71" s="78" t="s">
        <v>98</v>
      </c>
      <c r="AJ71" t="s">
        <v>514</v>
      </c>
      <c r="AK71" s="72">
        <v>202300000000041</v>
      </c>
      <c r="AL71" s="75">
        <v>46028</v>
      </c>
      <c r="AM71" s="1" t="s">
        <v>257</v>
      </c>
      <c r="AN71" s="1" t="s">
        <v>257</v>
      </c>
      <c r="AO71" t="s">
        <v>100</v>
      </c>
      <c r="AP71" t="s">
        <v>516</v>
      </c>
      <c r="AQ71" s="1"/>
      <c r="AR71" t="s">
        <v>515</v>
      </c>
      <c r="AS71" t="s">
        <v>261</v>
      </c>
      <c r="AT71" s="1">
        <v>80111600</v>
      </c>
      <c r="AU71" s="93" t="s">
        <v>4229</v>
      </c>
      <c r="AV71" s="1" t="s">
        <v>210</v>
      </c>
      <c r="AW71" s="87" t="s">
        <v>103</v>
      </c>
      <c r="AX71" s="75">
        <v>46028</v>
      </c>
      <c r="AY71" t="s">
        <v>116</v>
      </c>
      <c r="AZ71" s="75">
        <v>46028</v>
      </c>
      <c r="BA71" s="75">
        <v>46028</v>
      </c>
      <c r="BB71" s="75">
        <v>46331</v>
      </c>
      <c r="BC71" s="89">
        <f>+Tabla3[[#This Row],[FECHA TERMINACION
(INICIAL)]]-Tabla3[[#This Row],[FECHA INICIO]]</f>
        <v>303</v>
      </c>
      <c r="BD71" s="89">
        <f>+Tabla3[[#This Row],[PLAZO DE EJECUCIÓN EN DÍAS (INICIAL)]]/30</f>
        <v>10.1</v>
      </c>
      <c r="BE71" t="s">
        <v>517</v>
      </c>
      <c r="BF71" s="5" t="e">
        <f>+#REF!</f>
        <v>#REF!</v>
      </c>
      <c r="BG71" s="5" t="e">
        <f>+#REF!</f>
        <v>#REF!</v>
      </c>
      <c r="BH71" s="1" t="e">
        <f>+#REF!</f>
        <v>#REF!</v>
      </c>
      <c r="BI71" s="1">
        <f>+COUNTIF(Tabla3[[#This Row],[VALOR REDUCIDO]:[TOTAL TIEMPO PRORROGADO EN DÍAS
]],"&lt;&gt;0")</f>
        <v>3</v>
      </c>
      <c r="BJ71" s="1" t="e">
        <f>+#REF!</f>
        <v>#REF!</v>
      </c>
      <c r="BK71" s="75" t="e">
        <f>+#REF!</f>
        <v>#REF!</v>
      </c>
      <c r="BL71" s="1" t="s">
        <v>83</v>
      </c>
      <c r="BM71" t="e">
        <f t="shared" si="7"/>
        <v>#REF!</v>
      </c>
      <c r="BN71" s="7">
        <f t="shared" si="8"/>
        <v>46028</v>
      </c>
      <c r="BO71" s="7" t="e">
        <f t="shared" si="9"/>
        <v>#REF!</v>
      </c>
      <c r="BP71" s="5" t="e">
        <f t="shared" si="5"/>
        <v>#REF!</v>
      </c>
      <c r="BQ71" s="1">
        <v>40116667</v>
      </c>
      <c r="BR71" s="1" t="e">
        <f>+Tabla3[[#This Row],[VALOR TOTAL DE CONTRATO (ANTES DE LIQUIDACIÓN - LIBERACIÓN DE SALDOS)]]-Tabla3[[#This Row],[RECURSO TOTALES DESEMBOLSADOS]]</f>
        <v>#REF!</v>
      </c>
      <c r="BS71" s="1" t="s">
        <v>83</v>
      </c>
      <c r="BT71" s="1" t="str">
        <f t="shared" si="6"/>
        <v>enero</v>
      </c>
      <c r="BU71" s="1" t="s">
        <v>82</v>
      </c>
      <c r="BV71" s="1" t="s">
        <v>82</v>
      </c>
      <c r="BW71" s="1" t="s">
        <v>82</v>
      </c>
      <c r="BX71" t="s">
        <v>258</v>
      </c>
      <c r="BY71" t="s">
        <v>259</v>
      </c>
    </row>
    <row r="72" spans="1:77" x14ac:dyDescent="0.25">
      <c r="A72" s="1">
        <v>2026</v>
      </c>
      <c r="B72" s="3">
        <v>68</v>
      </c>
      <c r="C72" s="1" t="s">
        <v>65</v>
      </c>
      <c r="D72" t="s">
        <v>67</v>
      </c>
      <c r="E72" t="s">
        <v>70</v>
      </c>
      <c r="F72" t="s">
        <v>71</v>
      </c>
      <c r="G72" t="s">
        <v>105</v>
      </c>
      <c r="H72" s="1" t="s">
        <v>64</v>
      </c>
      <c r="I72" s="1" t="s">
        <v>75</v>
      </c>
      <c r="J72" t="s">
        <v>518</v>
      </c>
      <c r="K72" s="1" t="s">
        <v>78</v>
      </c>
      <c r="L72" s="87" t="s">
        <v>81</v>
      </c>
      <c r="M72" s="79" t="s">
        <v>6378</v>
      </c>
      <c r="N72" s="1" t="s">
        <v>3719</v>
      </c>
      <c r="O72" s="1" t="s">
        <v>3719</v>
      </c>
      <c r="P72" s="56" t="s">
        <v>3719</v>
      </c>
      <c r="Q72" s="1" t="s">
        <v>83</v>
      </c>
      <c r="R72" s="87" t="s">
        <v>256</v>
      </c>
      <c r="S72" s="87" t="s">
        <v>256</v>
      </c>
      <c r="T72" t="s">
        <v>519</v>
      </c>
      <c r="U72" t="s">
        <v>521</v>
      </c>
      <c r="V72" t="s">
        <v>520</v>
      </c>
      <c r="W72" s="5">
        <v>126500000</v>
      </c>
      <c r="X72" s="5">
        <v>126500000</v>
      </c>
      <c r="Y72" s="5">
        <v>11000000</v>
      </c>
      <c r="Z72" s="5">
        <v>0</v>
      </c>
      <c r="AA72" s="1" t="s">
        <v>95</v>
      </c>
      <c r="AB72" t="s">
        <v>83</v>
      </c>
      <c r="AC72" t="s">
        <v>76</v>
      </c>
      <c r="AD72" s="69">
        <f>+Tabla3[[#This Row],[VALOR DEL CONTRATO
(EN NUMEROS)]]-Tabla3[[#This Row],[VALOR RECURSOS (MADS/FONAM)]]</f>
        <v>0</v>
      </c>
      <c r="AE72" s="2">
        <v>2426</v>
      </c>
      <c r="AF72" s="88">
        <v>46024</v>
      </c>
      <c r="AG72">
        <v>5026</v>
      </c>
      <c r="AH72" s="75">
        <v>46024</v>
      </c>
      <c r="AI72" s="78" t="s">
        <v>98</v>
      </c>
      <c r="AJ72" t="s">
        <v>296</v>
      </c>
      <c r="AK72" s="72">
        <v>202400000000078</v>
      </c>
      <c r="AL72" s="75">
        <v>46024</v>
      </c>
      <c r="AM72" s="1" t="s">
        <v>257</v>
      </c>
      <c r="AN72" s="1" t="s">
        <v>257</v>
      </c>
      <c r="AO72" t="s">
        <v>100</v>
      </c>
      <c r="AP72" t="s">
        <v>293</v>
      </c>
      <c r="AQ72" s="1"/>
      <c r="AR72" t="s">
        <v>294</v>
      </c>
      <c r="AS72" t="s">
        <v>1403</v>
      </c>
      <c r="AT72" s="1">
        <v>80111600</v>
      </c>
      <c r="AU72" s="93" t="s">
        <v>4230</v>
      </c>
      <c r="AV72" s="1" t="s">
        <v>210</v>
      </c>
      <c r="AW72" s="87" t="s">
        <v>103</v>
      </c>
      <c r="AX72" s="75">
        <v>46024</v>
      </c>
      <c r="AY72" t="s">
        <v>116</v>
      </c>
      <c r="AZ72" s="75">
        <v>46024</v>
      </c>
      <c r="BA72" s="75">
        <v>46024</v>
      </c>
      <c r="BB72" s="75">
        <v>46372</v>
      </c>
      <c r="BC72" s="89">
        <f>+Tabla3[[#This Row],[FECHA TERMINACION
(INICIAL)]]-Tabla3[[#This Row],[FECHA INICIO]]</f>
        <v>348</v>
      </c>
      <c r="BD72" s="89">
        <f>+Tabla3[[#This Row],[PLAZO DE EJECUCIÓN EN DÍAS (INICIAL)]]/30</f>
        <v>11.6</v>
      </c>
      <c r="BE72" t="s">
        <v>522</v>
      </c>
      <c r="BF72" s="5" t="e">
        <f>+#REF!</f>
        <v>#REF!</v>
      </c>
      <c r="BG72" s="5" t="e">
        <f>+#REF!</f>
        <v>#REF!</v>
      </c>
      <c r="BH72" s="1" t="e">
        <f>+#REF!</f>
        <v>#REF!</v>
      </c>
      <c r="BI72" s="1">
        <f>+COUNTIF(Tabla3[[#This Row],[VALOR REDUCIDO]:[TOTAL TIEMPO PRORROGADO EN DÍAS
]],"&lt;&gt;0")</f>
        <v>3</v>
      </c>
      <c r="BJ72" s="1" t="e">
        <f>+#REF!</f>
        <v>#REF!</v>
      </c>
      <c r="BK72" s="75" t="e">
        <f>+#REF!</f>
        <v>#REF!</v>
      </c>
      <c r="BL72" s="1" t="s">
        <v>83</v>
      </c>
      <c r="BM72" t="e">
        <f t="shared" si="7"/>
        <v>#REF!</v>
      </c>
      <c r="BN72" s="7">
        <f t="shared" si="8"/>
        <v>46024</v>
      </c>
      <c r="BO72" s="7" t="e">
        <f t="shared" si="9"/>
        <v>#REF!</v>
      </c>
      <c r="BP72" s="5" t="e">
        <f t="shared" si="5"/>
        <v>#REF!</v>
      </c>
      <c r="BQ72" s="1">
        <v>54633333</v>
      </c>
      <c r="BR72" s="1" t="e">
        <f>+Tabla3[[#This Row],[VALOR TOTAL DE CONTRATO (ANTES DE LIQUIDACIÓN - LIBERACIÓN DE SALDOS)]]-Tabla3[[#This Row],[RECURSO TOTALES DESEMBOLSADOS]]</f>
        <v>#REF!</v>
      </c>
      <c r="BS72" s="1" t="s">
        <v>83</v>
      </c>
      <c r="BT72" s="1" t="str">
        <f t="shared" si="6"/>
        <v>enero</v>
      </c>
      <c r="BU72" s="1" t="s">
        <v>82</v>
      </c>
      <c r="BV72" s="1" t="s">
        <v>82</v>
      </c>
      <c r="BW72" s="1" t="s">
        <v>82</v>
      </c>
      <c r="BX72" t="s">
        <v>258</v>
      </c>
      <c r="BY72" t="s">
        <v>259</v>
      </c>
    </row>
    <row r="73" spans="1:77" x14ac:dyDescent="0.25">
      <c r="A73" s="1">
        <v>2026</v>
      </c>
      <c r="B73" s="3">
        <v>69</v>
      </c>
      <c r="C73" s="1" t="s">
        <v>65</v>
      </c>
      <c r="D73" t="s">
        <v>67</v>
      </c>
      <c r="E73" t="s">
        <v>70</v>
      </c>
      <c r="F73" t="s">
        <v>71</v>
      </c>
      <c r="G73" t="s">
        <v>105</v>
      </c>
      <c r="H73" s="1" t="s">
        <v>64</v>
      </c>
      <c r="I73" s="1" t="s">
        <v>75</v>
      </c>
      <c r="J73" t="s">
        <v>523</v>
      </c>
      <c r="K73" s="1" t="s">
        <v>78</v>
      </c>
      <c r="L73" t="s">
        <v>524</v>
      </c>
      <c r="M73" s="79" t="s">
        <v>6379</v>
      </c>
      <c r="N73" s="1" t="s">
        <v>3719</v>
      </c>
      <c r="O73" s="1" t="s">
        <v>3719</v>
      </c>
      <c r="P73" s="56" t="s">
        <v>3719</v>
      </c>
      <c r="Q73" s="1" t="s">
        <v>83</v>
      </c>
      <c r="R73" s="87" t="s">
        <v>408</v>
      </c>
      <c r="S73" s="87" t="s">
        <v>266</v>
      </c>
      <c r="T73" t="s">
        <v>525</v>
      </c>
      <c r="U73" t="s">
        <v>527</v>
      </c>
      <c r="V73" t="s">
        <v>526</v>
      </c>
      <c r="W73" s="5">
        <v>59333333</v>
      </c>
      <c r="X73" s="5">
        <v>59333333</v>
      </c>
      <c r="Y73" s="5">
        <v>5000000</v>
      </c>
      <c r="Z73" s="5">
        <v>0</v>
      </c>
      <c r="AA73" s="1" t="s">
        <v>95</v>
      </c>
      <c r="AB73" t="s">
        <v>83</v>
      </c>
      <c r="AC73" t="s">
        <v>76</v>
      </c>
      <c r="AD73" s="69">
        <f>+Tabla3[[#This Row],[VALOR DEL CONTRATO
(EN NUMEROS)]]-Tabla3[[#This Row],[VALOR RECURSOS (MADS/FONAM)]]</f>
        <v>0</v>
      </c>
      <c r="AE73" s="2">
        <v>426</v>
      </c>
      <c r="AF73" s="88">
        <v>46024</v>
      </c>
      <c r="AG73">
        <v>9526</v>
      </c>
      <c r="AH73" s="75">
        <v>46027</v>
      </c>
      <c r="AI73" s="78" t="s">
        <v>98</v>
      </c>
      <c r="AJ73" t="s">
        <v>464</v>
      </c>
      <c r="AK73" s="72">
        <v>202400000000095</v>
      </c>
      <c r="AL73" s="75">
        <v>46027</v>
      </c>
      <c r="AM73" s="1" t="s">
        <v>257</v>
      </c>
      <c r="AN73" s="1" t="s">
        <v>257</v>
      </c>
      <c r="AO73" t="s">
        <v>100</v>
      </c>
      <c r="AP73" t="s">
        <v>406</v>
      </c>
      <c r="AQ73" s="1"/>
      <c r="AR73" t="s">
        <v>407</v>
      </c>
      <c r="AS73" t="s">
        <v>408</v>
      </c>
      <c r="AT73" s="1">
        <v>80111600</v>
      </c>
      <c r="AU73" s="93" t="s">
        <v>4231</v>
      </c>
      <c r="AV73" s="1" t="s">
        <v>210</v>
      </c>
      <c r="AW73" s="87" t="s">
        <v>103</v>
      </c>
      <c r="AX73" s="75">
        <v>46027</v>
      </c>
      <c r="AY73" s="87" t="s">
        <v>116</v>
      </c>
      <c r="AZ73" s="75">
        <v>46027</v>
      </c>
      <c r="BA73" s="75">
        <v>46027</v>
      </c>
      <c r="BB73" s="75">
        <v>46386</v>
      </c>
      <c r="BC73" s="89">
        <f>+Tabla3[[#This Row],[FECHA TERMINACION
(INICIAL)]]-Tabla3[[#This Row],[FECHA INICIO]]</f>
        <v>359</v>
      </c>
      <c r="BD73" s="89">
        <f>+Tabla3[[#This Row],[PLAZO DE EJECUCIÓN EN DÍAS (INICIAL)]]/30</f>
        <v>11.966666666666667</v>
      </c>
      <c r="BE73" t="s">
        <v>528</v>
      </c>
      <c r="BF73" s="5" t="e">
        <f>+#REF!</f>
        <v>#REF!</v>
      </c>
      <c r="BG73" s="5" t="e">
        <f>+#REF!</f>
        <v>#REF!</v>
      </c>
      <c r="BH73" s="1" t="e">
        <f>+#REF!</f>
        <v>#REF!</v>
      </c>
      <c r="BI73" s="1">
        <f>+COUNTIF(Tabla3[[#This Row],[VALOR REDUCIDO]:[TOTAL TIEMPO PRORROGADO EN DÍAS
]],"&lt;&gt;0")</f>
        <v>3</v>
      </c>
      <c r="BJ73" s="1" t="e">
        <f>+#REF!</f>
        <v>#REF!</v>
      </c>
      <c r="BK73" s="75" t="e">
        <f>+#REF!</f>
        <v>#REF!</v>
      </c>
      <c r="BL73" s="1" t="s">
        <v>83</v>
      </c>
      <c r="BM73" t="e">
        <f t="shared" si="7"/>
        <v>#REF!</v>
      </c>
      <c r="BN73" s="7">
        <f t="shared" si="8"/>
        <v>46027</v>
      </c>
      <c r="BO73" s="7" t="e">
        <f t="shared" si="9"/>
        <v>#REF!</v>
      </c>
      <c r="BP73" s="5" t="e">
        <f t="shared" si="5"/>
        <v>#REF!</v>
      </c>
      <c r="BQ73" s="1">
        <v>24333333</v>
      </c>
      <c r="BR73" s="1" t="e">
        <f>+Tabla3[[#This Row],[VALOR TOTAL DE CONTRATO (ANTES DE LIQUIDACIÓN - LIBERACIÓN DE SALDOS)]]-Tabla3[[#This Row],[RECURSO TOTALES DESEMBOLSADOS]]</f>
        <v>#REF!</v>
      </c>
      <c r="BS73" s="1" t="s">
        <v>83</v>
      </c>
      <c r="BT73" s="1" t="str">
        <f t="shared" si="6"/>
        <v>enero</v>
      </c>
      <c r="BU73" s="1" t="s">
        <v>82</v>
      </c>
      <c r="BV73" s="1" t="s">
        <v>82</v>
      </c>
      <c r="BW73" s="1" t="s">
        <v>82</v>
      </c>
      <c r="BX73" t="s">
        <v>258</v>
      </c>
      <c r="BY73" t="s">
        <v>259</v>
      </c>
    </row>
    <row r="74" spans="1:77" x14ac:dyDescent="0.25">
      <c r="A74" s="1">
        <v>2026</v>
      </c>
      <c r="B74" s="3">
        <v>70</v>
      </c>
      <c r="C74" s="1" t="s">
        <v>65</v>
      </c>
      <c r="D74" t="s">
        <v>67</v>
      </c>
      <c r="E74" t="s">
        <v>70</v>
      </c>
      <c r="F74" t="s">
        <v>71</v>
      </c>
      <c r="G74" t="s">
        <v>105</v>
      </c>
      <c r="H74" s="1" t="s">
        <v>64</v>
      </c>
      <c r="I74" s="1" t="s">
        <v>75</v>
      </c>
      <c r="J74" t="s">
        <v>247</v>
      </c>
      <c r="K74" s="1" t="s">
        <v>78</v>
      </c>
      <c r="L74" s="87" t="s">
        <v>81</v>
      </c>
      <c r="M74" s="79" t="s">
        <v>6380</v>
      </c>
      <c r="N74" s="1" t="s">
        <v>3719</v>
      </c>
      <c r="O74" s="1" t="s">
        <v>3719</v>
      </c>
      <c r="P74" s="56" t="s">
        <v>3719</v>
      </c>
      <c r="Q74" s="1" t="s">
        <v>83</v>
      </c>
      <c r="R74" s="87" t="s">
        <v>93</v>
      </c>
      <c r="S74" s="87" t="s">
        <v>93</v>
      </c>
      <c r="T74" t="s">
        <v>531</v>
      </c>
      <c r="U74" t="s">
        <v>533</v>
      </c>
      <c r="V74" t="s">
        <v>532</v>
      </c>
      <c r="W74" s="5">
        <v>142000000</v>
      </c>
      <c r="X74" s="5">
        <v>142000000</v>
      </c>
      <c r="Y74" s="5">
        <v>12000000</v>
      </c>
      <c r="Z74" s="5">
        <v>0</v>
      </c>
      <c r="AA74" s="1" t="s">
        <v>95</v>
      </c>
      <c r="AB74" t="s">
        <v>83</v>
      </c>
      <c r="AC74" t="s">
        <v>76</v>
      </c>
      <c r="AD74" s="69">
        <f>+Tabla3[[#This Row],[VALOR DEL CONTRATO
(EN NUMEROS)]]-Tabla3[[#This Row],[VALOR RECURSOS (MADS/FONAM)]]</f>
        <v>0</v>
      </c>
      <c r="AE74" s="2">
        <v>326</v>
      </c>
      <c r="AF74" s="88">
        <v>46024</v>
      </c>
      <c r="AG74">
        <v>2926</v>
      </c>
      <c r="AH74" s="75">
        <v>46024</v>
      </c>
      <c r="AI74" s="78" t="s">
        <v>98</v>
      </c>
      <c r="AJ74" t="s">
        <v>534</v>
      </c>
      <c r="AK74" s="72">
        <v>202300000000267</v>
      </c>
      <c r="AL74" s="75">
        <v>46024</v>
      </c>
      <c r="AM74" s="1" t="s">
        <v>257</v>
      </c>
      <c r="AN74" s="1" t="s">
        <v>257</v>
      </c>
      <c r="AO74" t="s">
        <v>100</v>
      </c>
      <c r="AP74" t="s">
        <v>535</v>
      </c>
      <c r="AQ74" s="1"/>
      <c r="AR74" t="s">
        <v>529</v>
      </c>
      <c r="AS74" t="s">
        <v>530</v>
      </c>
      <c r="AT74" s="1">
        <v>80111600</v>
      </c>
      <c r="AU74" s="93" t="s">
        <v>4232</v>
      </c>
      <c r="AV74" s="1" t="s">
        <v>210</v>
      </c>
      <c r="AW74" s="87" t="s">
        <v>103</v>
      </c>
      <c r="AX74" s="75">
        <v>46024</v>
      </c>
      <c r="AY74" s="87" t="s">
        <v>116</v>
      </c>
      <c r="AZ74" s="75">
        <v>46024</v>
      </c>
      <c r="BA74" s="75">
        <v>46024</v>
      </c>
      <c r="BB74" s="75">
        <v>46382</v>
      </c>
      <c r="BC74" s="89">
        <f>+Tabla3[[#This Row],[FECHA TERMINACION
(INICIAL)]]-Tabla3[[#This Row],[FECHA INICIO]]</f>
        <v>358</v>
      </c>
      <c r="BD74" s="89">
        <f>+Tabla3[[#This Row],[PLAZO DE EJECUCIÓN EN DÍAS (INICIAL)]]/30</f>
        <v>11.933333333333334</v>
      </c>
      <c r="BE74" t="s">
        <v>536</v>
      </c>
      <c r="BF74" s="5" t="e">
        <f>+#REF!</f>
        <v>#REF!</v>
      </c>
      <c r="BG74" s="5" t="e">
        <f>+#REF!</f>
        <v>#REF!</v>
      </c>
      <c r="BH74" s="1" t="e">
        <f>+#REF!</f>
        <v>#REF!</v>
      </c>
      <c r="BI74" s="1">
        <f>+COUNTIF(Tabla3[[#This Row],[VALOR REDUCIDO]:[TOTAL TIEMPO PRORROGADO EN DÍAS
]],"&lt;&gt;0")</f>
        <v>3</v>
      </c>
      <c r="BJ74" s="1" t="e">
        <f>+#REF!</f>
        <v>#REF!</v>
      </c>
      <c r="BK74" s="75" t="e">
        <f>+#REF!</f>
        <v>#REF!</v>
      </c>
      <c r="BL74" s="1" t="s">
        <v>83</v>
      </c>
      <c r="BM74" t="e">
        <f t="shared" si="7"/>
        <v>#REF!</v>
      </c>
      <c r="BN74" s="7">
        <f t="shared" si="8"/>
        <v>46024</v>
      </c>
      <c r="BO74" s="7" t="e">
        <f t="shared" si="9"/>
        <v>#REF!</v>
      </c>
      <c r="BP74" s="5" t="e">
        <f t="shared" si="5"/>
        <v>#REF!</v>
      </c>
      <c r="BQ74" s="1">
        <v>59600000</v>
      </c>
      <c r="BR74" s="1" t="e">
        <f>+Tabla3[[#This Row],[VALOR TOTAL DE CONTRATO (ANTES DE LIQUIDACIÓN - LIBERACIÓN DE SALDOS)]]-Tabla3[[#This Row],[RECURSO TOTALES DESEMBOLSADOS]]</f>
        <v>#REF!</v>
      </c>
      <c r="BS74" s="1" t="s">
        <v>83</v>
      </c>
      <c r="BT74" s="1" t="str">
        <f t="shared" si="6"/>
        <v>enero</v>
      </c>
      <c r="BU74" s="1" t="s">
        <v>82</v>
      </c>
      <c r="BV74" s="1" t="s">
        <v>82</v>
      </c>
      <c r="BW74" s="1" t="s">
        <v>82</v>
      </c>
      <c r="BX74" t="s">
        <v>258</v>
      </c>
      <c r="BY74" t="s">
        <v>259</v>
      </c>
    </row>
    <row r="75" spans="1:77" x14ac:dyDescent="0.25">
      <c r="A75" s="1">
        <v>2026</v>
      </c>
      <c r="B75" s="3">
        <v>71</v>
      </c>
      <c r="C75" s="1" t="s">
        <v>65</v>
      </c>
      <c r="D75" t="s">
        <v>67</v>
      </c>
      <c r="E75" t="s">
        <v>70</v>
      </c>
      <c r="F75" t="s">
        <v>71</v>
      </c>
      <c r="G75" t="s">
        <v>105</v>
      </c>
      <c r="H75" s="1" t="s">
        <v>64</v>
      </c>
      <c r="I75" s="1" t="s">
        <v>75</v>
      </c>
      <c r="J75" t="s">
        <v>1118</v>
      </c>
      <c r="K75" s="1" t="s">
        <v>78</v>
      </c>
      <c r="L75" s="87" t="s">
        <v>493</v>
      </c>
      <c r="M75" s="79" t="s">
        <v>6381</v>
      </c>
      <c r="N75" s="1" t="s">
        <v>3719</v>
      </c>
      <c r="O75" s="1" t="s">
        <v>3719</v>
      </c>
      <c r="P75" s="56" t="s">
        <v>3719</v>
      </c>
      <c r="Q75" s="1" t="s">
        <v>83</v>
      </c>
      <c r="R75" s="87" t="s">
        <v>265</v>
      </c>
      <c r="S75" s="87" t="s">
        <v>265</v>
      </c>
      <c r="T75" t="s">
        <v>1119</v>
      </c>
      <c r="U75" t="s">
        <v>1120</v>
      </c>
      <c r="V75" t="s">
        <v>1121</v>
      </c>
      <c r="W75" s="5">
        <v>107983333</v>
      </c>
      <c r="X75" s="5">
        <v>107983333</v>
      </c>
      <c r="Y75" s="5">
        <v>9500000</v>
      </c>
      <c r="Z75" s="5" t="s">
        <v>1045</v>
      </c>
      <c r="AA75" s="1" t="s">
        <v>95</v>
      </c>
      <c r="AB75" t="s">
        <v>83</v>
      </c>
      <c r="AC75" t="s">
        <v>76</v>
      </c>
      <c r="AD75" s="69">
        <f>+Tabla3[[#This Row],[VALOR DEL CONTRATO
(EN NUMEROS)]]-Tabla3[[#This Row],[VALOR RECURSOS (MADS/FONAM)]]</f>
        <v>0</v>
      </c>
      <c r="AE75" s="2">
        <v>1326</v>
      </c>
      <c r="AF75" s="88">
        <v>46024</v>
      </c>
      <c r="AG75">
        <v>7926</v>
      </c>
      <c r="AH75" s="75">
        <v>46027</v>
      </c>
      <c r="AI75" s="78" t="s">
        <v>98</v>
      </c>
      <c r="AJ75" t="s">
        <v>774</v>
      </c>
      <c r="AK75" s="72">
        <v>202400000000074</v>
      </c>
      <c r="AL75" s="75">
        <v>46027</v>
      </c>
      <c r="AM75" s="1" t="s">
        <v>257</v>
      </c>
      <c r="AN75" s="1" t="s">
        <v>257</v>
      </c>
      <c r="AO75" t="s">
        <v>100</v>
      </c>
      <c r="AP75" t="s">
        <v>775</v>
      </c>
      <c r="AQ75" s="1"/>
      <c r="AR75" t="s">
        <v>776</v>
      </c>
      <c r="AS75" t="s">
        <v>776</v>
      </c>
      <c r="AT75" s="1">
        <v>80111600</v>
      </c>
      <c r="AU75" s="93" t="s">
        <v>4233</v>
      </c>
      <c r="AV75" s="1" t="s">
        <v>210</v>
      </c>
      <c r="AW75" s="87" t="s">
        <v>103</v>
      </c>
      <c r="AX75" s="75">
        <v>46027</v>
      </c>
      <c r="AY75" s="87" t="s">
        <v>116</v>
      </c>
      <c r="AZ75" s="75">
        <v>46027</v>
      </c>
      <c r="BA75" s="75">
        <v>46027</v>
      </c>
      <c r="BB75" s="75">
        <v>46371</v>
      </c>
      <c r="BC75" s="89">
        <f>+Tabla3[[#This Row],[FECHA TERMINACION
(INICIAL)]]-Tabla3[[#This Row],[FECHA INICIO]]</f>
        <v>344</v>
      </c>
      <c r="BD75" s="89">
        <f>+Tabla3[[#This Row],[PLAZO DE EJECUCIÓN EN DÍAS (INICIAL)]]/30</f>
        <v>11.466666666666667</v>
      </c>
      <c r="BE75" t="s">
        <v>1122</v>
      </c>
      <c r="BF75" s="5" t="e">
        <f>+#REF!</f>
        <v>#REF!</v>
      </c>
      <c r="BG75" s="5" t="e">
        <f>+#REF!</f>
        <v>#REF!</v>
      </c>
      <c r="BH75" s="1" t="e">
        <f>+#REF!</f>
        <v>#REF!</v>
      </c>
      <c r="BI75" s="1">
        <f>+COUNTIF(Tabla3[[#This Row],[VALOR REDUCIDO]:[TOTAL TIEMPO PRORROGADO EN DÍAS
]],"&lt;&gt;0")</f>
        <v>3</v>
      </c>
      <c r="BJ75" s="1" t="e">
        <f>+#REF!</f>
        <v>#REF!</v>
      </c>
      <c r="BK75" s="75" t="e">
        <f>+#REF!</f>
        <v>#REF!</v>
      </c>
      <c r="BL75" s="1" t="s">
        <v>83</v>
      </c>
      <c r="BM75" t="e">
        <f t="shared" si="7"/>
        <v>#REF!</v>
      </c>
      <c r="BN75" s="7">
        <f t="shared" si="8"/>
        <v>46027</v>
      </c>
      <c r="BO75" s="7" t="e">
        <f t="shared" si="9"/>
        <v>#REF!</v>
      </c>
      <c r="BP75" s="5" t="e">
        <f t="shared" si="5"/>
        <v>#REF!</v>
      </c>
      <c r="BQ75" s="1">
        <v>46233333</v>
      </c>
      <c r="BR75" s="1" t="e">
        <f>+Tabla3[[#This Row],[VALOR TOTAL DE CONTRATO (ANTES DE LIQUIDACIÓN - LIBERACIÓN DE SALDOS)]]-Tabla3[[#This Row],[RECURSO TOTALES DESEMBOLSADOS]]</f>
        <v>#REF!</v>
      </c>
      <c r="BS75" s="1" t="s">
        <v>83</v>
      </c>
      <c r="BT75" s="1" t="str">
        <f t="shared" si="6"/>
        <v>enero</v>
      </c>
      <c r="BU75" s="1" t="s">
        <v>82</v>
      </c>
      <c r="BV75" s="1" t="s">
        <v>82</v>
      </c>
      <c r="BW75" s="1" t="s">
        <v>82</v>
      </c>
      <c r="BX75" t="s">
        <v>258</v>
      </c>
      <c r="BY75" t="s">
        <v>259</v>
      </c>
    </row>
    <row r="76" spans="1:77" x14ac:dyDescent="0.25">
      <c r="A76" s="1">
        <v>2026</v>
      </c>
      <c r="B76" s="3">
        <v>72</v>
      </c>
      <c r="C76" s="1" t="s">
        <v>65</v>
      </c>
      <c r="D76" t="s">
        <v>67</v>
      </c>
      <c r="E76" t="s">
        <v>70</v>
      </c>
      <c r="F76" t="s">
        <v>71</v>
      </c>
      <c r="G76" t="s">
        <v>105</v>
      </c>
      <c r="H76" s="1" t="s">
        <v>64</v>
      </c>
      <c r="I76" s="1" t="s">
        <v>75</v>
      </c>
      <c r="J76" t="s">
        <v>1123</v>
      </c>
      <c r="K76" s="1" t="s">
        <v>78</v>
      </c>
      <c r="L76" s="87" t="s">
        <v>1124</v>
      </c>
      <c r="M76" s="79" t="s">
        <v>6382</v>
      </c>
      <c r="N76" s="1" t="s">
        <v>3719</v>
      </c>
      <c r="O76" s="1" t="s">
        <v>3719</v>
      </c>
      <c r="P76" s="56" t="s">
        <v>3719</v>
      </c>
      <c r="Q76" s="1" t="s">
        <v>83</v>
      </c>
      <c r="R76" s="87" t="s">
        <v>265</v>
      </c>
      <c r="S76" s="87" t="s">
        <v>265</v>
      </c>
      <c r="T76" t="s">
        <v>1125</v>
      </c>
      <c r="U76" t="s">
        <v>1126</v>
      </c>
      <c r="V76" t="s">
        <v>772</v>
      </c>
      <c r="W76" s="5">
        <v>113666667</v>
      </c>
      <c r="X76" s="5">
        <v>113666667</v>
      </c>
      <c r="Y76" s="5">
        <v>10000000</v>
      </c>
      <c r="Z76" s="5" t="s">
        <v>1045</v>
      </c>
      <c r="AA76" s="1" t="s">
        <v>95</v>
      </c>
      <c r="AB76" t="s">
        <v>83</v>
      </c>
      <c r="AC76" t="s">
        <v>76</v>
      </c>
      <c r="AD76" s="69">
        <f>+Tabla3[[#This Row],[VALOR DEL CONTRATO
(EN NUMEROS)]]-Tabla3[[#This Row],[VALOR RECURSOS (MADS/FONAM)]]</f>
        <v>0</v>
      </c>
      <c r="AE76" s="2">
        <v>626</v>
      </c>
      <c r="AF76" s="88">
        <v>46024</v>
      </c>
      <c r="AG76">
        <v>9726</v>
      </c>
      <c r="AH76" s="75">
        <v>46027</v>
      </c>
      <c r="AI76" s="78" t="s">
        <v>98</v>
      </c>
      <c r="AJ76" t="s">
        <v>1127</v>
      </c>
      <c r="AK76" s="72">
        <v>202400000000074</v>
      </c>
      <c r="AL76" s="75">
        <v>46027</v>
      </c>
      <c r="AM76" s="1" t="s">
        <v>257</v>
      </c>
      <c r="AN76" s="1" t="s">
        <v>257</v>
      </c>
      <c r="AO76" t="s">
        <v>100</v>
      </c>
      <c r="AP76" t="s">
        <v>775</v>
      </c>
      <c r="AQ76" s="1"/>
      <c r="AR76" t="s">
        <v>776</v>
      </c>
      <c r="AS76" t="s">
        <v>776</v>
      </c>
      <c r="AT76" s="1">
        <v>80111600</v>
      </c>
      <c r="AU76" s="93" t="s">
        <v>4234</v>
      </c>
      <c r="AV76" s="1" t="s">
        <v>210</v>
      </c>
      <c r="AW76" s="87" t="s">
        <v>103</v>
      </c>
      <c r="AX76" s="75">
        <v>46027</v>
      </c>
      <c r="AY76" s="87" t="s">
        <v>116</v>
      </c>
      <c r="AZ76" s="75">
        <v>46027</v>
      </c>
      <c r="BA76" s="75">
        <v>46027</v>
      </c>
      <c r="BB76" s="75">
        <v>46371</v>
      </c>
      <c r="BC76" s="89">
        <f>+Tabla3[[#This Row],[FECHA TERMINACION
(INICIAL)]]-Tabla3[[#This Row],[FECHA INICIO]]</f>
        <v>344</v>
      </c>
      <c r="BD76" s="89">
        <f>+Tabla3[[#This Row],[PLAZO DE EJECUCIÓN EN DÍAS (INICIAL)]]/30</f>
        <v>11.466666666666667</v>
      </c>
      <c r="BE76" t="s">
        <v>1128</v>
      </c>
      <c r="BF76" s="5" t="e">
        <f>+#REF!</f>
        <v>#REF!</v>
      </c>
      <c r="BG76" s="5" t="e">
        <f>+#REF!</f>
        <v>#REF!</v>
      </c>
      <c r="BH76" s="1" t="e">
        <f>+#REF!</f>
        <v>#REF!</v>
      </c>
      <c r="BI76" s="1">
        <f>+COUNTIF(Tabla3[[#This Row],[VALOR REDUCIDO]:[TOTAL TIEMPO PRORROGADO EN DÍAS
]],"&lt;&gt;0")</f>
        <v>3</v>
      </c>
      <c r="BJ76" s="1" t="e">
        <f>+#REF!</f>
        <v>#REF!</v>
      </c>
      <c r="BK76" s="75" t="e">
        <f>+#REF!</f>
        <v>#REF!</v>
      </c>
      <c r="BL76" s="1" t="s">
        <v>83</v>
      </c>
      <c r="BM76" t="e">
        <f t="shared" si="7"/>
        <v>#REF!</v>
      </c>
      <c r="BN76" s="7">
        <f t="shared" si="8"/>
        <v>46027</v>
      </c>
      <c r="BO76" s="7" t="e">
        <f t="shared" si="9"/>
        <v>#REF!</v>
      </c>
      <c r="BP76" s="5" t="e">
        <f t="shared" si="5"/>
        <v>#REF!</v>
      </c>
      <c r="BQ76" s="1">
        <v>48666667</v>
      </c>
      <c r="BR76" s="1" t="e">
        <f>+Tabla3[[#This Row],[VALOR TOTAL DE CONTRATO (ANTES DE LIQUIDACIÓN - LIBERACIÓN DE SALDOS)]]-Tabla3[[#This Row],[RECURSO TOTALES DESEMBOLSADOS]]</f>
        <v>#REF!</v>
      </c>
      <c r="BS76" s="1" t="s">
        <v>83</v>
      </c>
      <c r="BT76" s="1" t="str">
        <f t="shared" si="6"/>
        <v>enero</v>
      </c>
      <c r="BU76" s="1" t="s">
        <v>82</v>
      </c>
      <c r="BV76" s="1" t="s">
        <v>82</v>
      </c>
      <c r="BW76" s="1" t="s">
        <v>82</v>
      </c>
      <c r="BX76" t="s">
        <v>258</v>
      </c>
      <c r="BY76" t="s">
        <v>259</v>
      </c>
    </row>
    <row r="77" spans="1:77" x14ac:dyDescent="0.25">
      <c r="A77" s="1">
        <v>2026</v>
      </c>
      <c r="B77" s="3">
        <v>73</v>
      </c>
      <c r="C77" s="1" t="s">
        <v>65</v>
      </c>
      <c r="D77" t="s">
        <v>67</v>
      </c>
      <c r="E77" t="s">
        <v>70</v>
      </c>
      <c r="F77" t="s">
        <v>71</v>
      </c>
      <c r="G77" t="s">
        <v>105</v>
      </c>
      <c r="H77" s="1" t="s">
        <v>64</v>
      </c>
      <c r="I77" s="1" t="s">
        <v>75</v>
      </c>
      <c r="J77" t="s">
        <v>1129</v>
      </c>
      <c r="K77" s="1" t="s">
        <v>78</v>
      </c>
      <c r="L77" s="87" t="s">
        <v>1130</v>
      </c>
      <c r="M77" s="79" t="s">
        <v>6383</v>
      </c>
      <c r="N77" s="1" t="s">
        <v>3719</v>
      </c>
      <c r="O77" s="1" t="s">
        <v>3719</v>
      </c>
      <c r="P77" s="56" t="s">
        <v>3719</v>
      </c>
      <c r="Q77" s="1" t="s">
        <v>83</v>
      </c>
      <c r="R77" s="87" t="s">
        <v>265</v>
      </c>
      <c r="S77" s="87" t="s">
        <v>265</v>
      </c>
      <c r="T77" t="s">
        <v>1131</v>
      </c>
      <c r="U77" t="s">
        <v>1132</v>
      </c>
      <c r="V77" t="s">
        <v>772</v>
      </c>
      <c r="W77" s="5">
        <v>113666667</v>
      </c>
      <c r="X77" s="5">
        <v>113666667</v>
      </c>
      <c r="Y77" s="5">
        <v>10000000</v>
      </c>
      <c r="Z77" s="5" t="s">
        <v>1045</v>
      </c>
      <c r="AA77" s="1" t="s">
        <v>95</v>
      </c>
      <c r="AB77" t="s">
        <v>83</v>
      </c>
      <c r="AC77" t="s">
        <v>76</v>
      </c>
      <c r="AD77" s="69">
        <f>+Tabla3[[#This Row],[VALOR DEL CONTRATO
(EN NUMEROS)]]-Tabla3[[#This Row],[VALOR RECURSOS (MADS/FONAM)]]</f>
        <v>0</v>
      </c>
      <c r="AE77" s="2">
        <v>1026</v>
      </c>
      <c r="AF77" s="88">
        <v>46024</v>
      </c>
      <c r="AG77">
        <v>10126</v>
      </c>
      <c r="AH77" s="75">
        <v>46027</v>
      </c>
      <c r="AI77" s="78" t="s">
        <v>98</v>
      </c>
      <c r="AJ77" t="s">
        <v>870</v>
      </c>
      <c r="AK77" s="72">
        <v>202400000000074</v>
      </c>
      <c r="AL77" s="75">
        <v>46027</v>
      </c>
      <c r="AM77" s="1" t="s">
        <v>257</v>
      </c>
      <c r="AN77" s="1" t="s">
        <v>257</v>
      </c>
      <c r="AO77" t="s">
        <v>100</v>
      </c>
      <c r="AP77" t="s">
        <v>775</v>
      </c>
      <c r="AQ77" s="2"/>
      <c r="AR77" t="s">
        <v>776</v>
      </c>
      <c r="AS77" t="s">
        <v>776</v>
      </c>
      <c r="AT77" s="1">
        <v>80111600</v>
      </c>
      <c r="AU77" s="93" t="s">
        <v>4235</v>
      </c>
      <c r="AV77" s="1" t="s">
        <v>210</v>
      </c>
      <c r="AW77" s="87" t="s">
        <v>103</v>
      </c>
      <c r="AX77" s="75">
        <v>46027</v>
      </c>
      <c r="AY77" s="87" t="s">
        <v>116</v>
      </c>
      <c r="AZ77" s="75">
        <v>46027</v>
      </c>
      <c r="BA77" s="75">
        <v>46027</v>
      </c>
      <c r="BB77" s="75">
        <v>46371</v>
      </c>
      <c r="BC77" s="89">
        <f>+Tabla3[[#This Row],[FECHA TERMINACION
(INICIAL)]]-Tabla3[[#This Row],[FECHA INICIO]]</f>
        <v>344</v>
      </c>
      <c r="BD77" s="89">
        <f>+Tabla3[[#This Row],[PLAZO DE EJECUCIÓN EN DÍAS (INICIAL)]]/30</f>
        <v>11.466666666666667</v>
      </c>
      <c r="BE77" t="s">
        <v>1128</v>
      </c>
      <c r="BF77" s="5" t="e">
        <f>+#REF!</f>
        <v>#REF!</v>
      </c>
      <c r="BG77" s="5" t="e">
        <f>+#REF!</f>
        <v>#REF!</v>
      </c>
      <c r="BH77" s="1" t="e">
        <f>+#REF!</f>
        <v>#REF!</v>
      </c>
      <c r="BI77" s="1">
        <f>+COUNTIF(Tabla3[[#This Row],[VALOR REDUCIDO]:[TOTAL TIEMPO PRORROGADO EN DÍAS
]],"&lt;&gt;0")</f>
        <v>3</v>
      </c>
      <c r="BJ77" s="1" t="e">
        <f>+#REF!</f>
        <v>#REF!</v>
      </c>
      <c r="BK77" s="75" t="e">
        <f>+#REF!</f>
        <v>#REF!</v>
      </c>
      <c r="BL77" s="1" t="s">
        <v>83</v>
      </c>
      <c r="BM77" t="e">
        <f t="shared" si="7"/>
        <v>#REF!</v>
      </c>
      <c r="BN77" s="7">
        <f t="shared" si="8"/>
        <v>46027</v>
      </c>
      <c r="BO77" s="7" t="e">
        <f t="shared" si="9"/>
        <v>#REF!</v>
      </c>
      <c r="BP77" s="5" t="e">
        <f t="shared" si="5"/>
        <v>#REF!</v>
      </c>
      <c r="BQ77" s="1">
        <v>38666667</v>
      </c>
      <c r="BR77" s="1" t="e">
        <f>+Tabla3[[#This Row],[VALOR TOTAL DE CONTRATO (ANTES DE LIQUIDACIÓN - LIBERACIÓN DE SALDOS)]]-Tabla3[[#This Row],[RECURSO TOTALES DESEMBOLSADOS]]</f>
        <v>#REF!</v>
      </c>
      <c r="BS77" s="1" t="s">
        <v>83</v>
      </c>
      <c r="BT77" s="1" t="str">
        <f t="shared" si="6"/>
        <v>enero</v>
      </c>
      <c r="BU77" s="1" t="s">
        <v>82</v>
      </c>
      <c r="BV77" s="1" t="s">
        <v>82</v>
      </c>
      <c r="BW77" s="1" t="s">
        <v>82</v>
      </c>
      <c r="BX77" t="s">
        <v>258</v>
      </c>
      <c r="BY77" t="s">
        <v>259</v>
      </c>
    </row>
    <row r="78" spans="1:77" x14ac:dyDescent="0.25">
      <c r="A78" s="1">
        <v>2026</v>
      </c>
      <c r="B78" s="3">
        <v>74</v>
      </c>
      <c r="C78" s="1" t="s">
        <v>65</v>
      </c>
      <c r="D78" t="s">
        <v>67</v>
      </c>
      <c r="E78" t="s">
        <v>70</v>
      </c>
      <c r="F78" t="s">
        <v>71</v>
      </c>
      <c r="G78" t="s">
        <v>105</v>
      </c>
      <c r="H78" s="1" t="s">
        <v>64</v>
      </c>
      <c r="I78" s="1" t="s">
        <v>75</v>
      </c>
      <c r="J78" t="s">
        <v>1133</v>
      </c>
      <c r="K78" s="1" t="s">
        <v>78</v>
      </c>
      <c r="L78" s="87" t="s">
        <v>869</v>
      </c>
      <c r="M78" s="79" t="s">
        <v>6384</v>
      </c>
      <c r="N78" s="1" t="s">
        <v>3719</v>
      </c>
      <c r="O78" s="1" t="s">
        <v>3719</v>
      </c>
      <c r="P78" s="56" t="s">
        <v>3719</v>
      </c>
      <c r="Q78" s="1" t="s">
        <v>83</v>
      </c>
      <c r="R78" s="87" t="s">
        <v>265</v>
      </c>
      <c r="S78" s="87" t="s">
        <v>265</v>
      </c>
      <c r="T78" t="s">
        <v>1134</v>
      </c>
      <c r="U78" t="s">
        <v>1135</v>
      </c>
      <c r="V78" t="s">
        <v>1136</v>
      </c>
      <c r="W78" s="5">
        <v>102300000</v>
      </c>
      <c r="X78" s="5">
        <v>102300000</v>
      </c>
      <c r="Y78" s="5">
        <v>9000000</v>
      </c>
      <c r="Z78" s="5" t="s">
        <v>1045</v>
      </c>
      <c r="AA78" s="1" t="s">
        <v>95</v>
      </c>
      <c r="AB78" t="s">
        <v>83</v>
      </c>
      <c r="AC78" t="s">
        <v>76</v>
      </c>
      <c r="AD78" s="69">
        <f>+Tabla3[[#This Row],[VALOR DEL CONTRATO
(EN NUMEROS)]]-Tabla3[[#This Row],[VALOR RECURSOS (MADS/FONAM)]]</f>
        <v>0</v>
      </c>
      <c r="AE78" s="2">
        <v>1326</v>
      </c>
      <c r="AF78" s="88">
        <v>46024</v>
      </c>
      <c r="AG78">
        <v>10226</v>
      </c>
      <c r="AH78" s="75">
        <v>46027</v>
      </c>
      <c r="AI78" s="78" t="s">
        <v>98</v>
      </c>
      <c r="AJ78" t="s">
        <v>774</v>
      </c>
      <c r="AK78" s="72">
        <v>202400000000074</v>
      </c>
      <c r="AL78" s="75">
        <v>46027</v>
      </c>
      <c r="AM78" s="1" t="s">
        <v>257</v>
      </c>
      <c r="AN78" s="1" t="s">
        <v>257</v>
      </c>
      <c r="AO78" t="s">
        <v>100</v>
      </c>
      <c r="AP78" t="s">
        <v>775</v>
      </c>
      <c r="AQ78" s="1"/>
      <c r="AR78" t="s">
        <v>776</v>
      </c>
      <c r="AS78" t="s">
        <v>776</v>
      </c>
      <c r="AT78" s="1">
        <v>80111600</v>
      </c>
      <c r="AU78" s="93" t="s">
        <v>4236</v>
      </c>
      <c r="AV78" s="1" t="s">
        <v>210</v>
      </c>
      <c r="AW78" s="87" t="s">
        <v>103</v>
      </c>
      <c r="AX78" s="75">
        <v>46027</v>
      </c>
      <c r="AY78" s="87" t="s">
        <v>116</v>
      </c>
      <c r="AZ78" s="75">
        <v>46027</v>
      </c>
      <c r="BA78" s="75">
        <v>46027</v>
      </c>
      <c r="BB78" s="75">
        <v>46371</v>
      </c>
      <c r="BC78" s="89">
        <f>+Tabla3[[#This Row],[FECHA TERMINACION
(INICIAL)]]-Tabla3[[#This Row],[FECHA INICIO]]</f>
        <v>344</v>
      </c>
      <c r="BD78" s="89">
        <f>+Tabla3[[#This Row],[PLAZO DE EJECUCIÓN EN DÍAS (INICIAL)]]/30</f>
        <v>11.466666666666667</v>
      </c>
      <c r="BE78" t="s">
        <v>1128</v>
      </c>
      <c r="BF78" s="5" t="e">
        <f>+#REF!</f>
        <v>#REF!</v>
      </c>
      <c r="BG78" s="5" t="e">
        <f>+#REF!</f>
        <v>#REF!</v>
      </c>
      <c r="BH78" s="1" t="e">
        <f>+#REF!</f>
        <v>#REF!</v>
      </c>
      <c r="BI78" s="1">
        <f>+COUNTIF(Tabla3[[#This Row],[VALOR REDUCIDO]:[TOTAL TIEMPO PRORROGADO EN DÍAS
]],"&lt;&gt;0")</f>
        <v>3</v>
      </c>
      <c r="BJ78" s="1" t="e">
        <f>+#REF!</f>
        <v>#REF!</v>
      </c>
      <c r="BK78" s="75" t="e">
        <f>+#REF!</f>
        <v>#REF!</v>
      </c>
      <c r="BL78" s="1" t="s">
        <v>83</v>
      </c>
      <c r="BM78" t="e">
        <f t="shared" si="7"/>
        <v>#REF!</v>
      </c>
      <c r="BN78" s="7">
        <f t="shared" si="8"/>
        <v>46027</v>
      </c>
      <c r="BO78" s="7" t="e">
        <f t="shared" si="9"/>
        <v>#REF!</v>
      </c>
      <c r="BP78" s="5" t="e">
        <f t="shared" si="5"/>
        <v>#REF!</v>
      </c>
      <c r="BQ78" s="1">
        <v>43800000</v>
      </c>
      <c r="BR78" s="1" t="e">
        <f>+Tabla3[[#This Row],[VALOR TOTAL DE CONTRATO (ANTES DE LIQUIDACIÓN - LIBERACIÓN DE SALDOS)]]-Tabla3[[#This Row],[RECURSO TOTALES DESEMBOLSADOS]]</f>
        <v>#REF!</v>
      </c>
      <c r="BS78" s="1" t="s">
        <v>83</v>
      </c>
      <c r="BT78" s="1" t="str">
        <f t="shared" si="6"/>
        <v>enero</v>
      </c>
      <c r="BU78" s="1" t="s">
        <v>82</v>
      </c>
      <c r="BV78" s="1" t="s">
        <v>82</v>
      </c>
      <c r="BW78" s="1" t="s">
        <v>82</v>
      </c>
      <c r="BX78" t="s">
        <v>258</v>
      </c>
      <c r="BY78" t="s">
        <v>259</v>
      </c>
    </row>
    <row r="79" spans="1:77" x14ac:dyDescent="0.25">
      <c r="A79" s="1">
        <v>2026</v>
      </c>
      <c r="B79" s="3">
        <v>75</v>
      </c>
      <c r="C79" s="1" t="s">
        <v>65</v>
      </c>
      <c r="D79" t="s">
        <v>67</v>
      </c>
      <c r="E79" t="s">
        <v>70</v>
      </c>
      <c r="F79" t="s">
        <v>71</v>
      </c>
      <c r="G79" t="s">
        <v>105</v>
      </c>
      <c r="H79" s="1" t="s">
        <v>64</v>
      </c>
      <c r="I79" s="1" t="s">
        <v>75</v>
      </c>
      <c r="J79" t="s">
        <v>1137</v>
      </c>
      <c r="K79" s="1" t="s">
        <v>78</v>
      </c>
      <c r="L79" s="87" t="s">
        <v>461</v>
      </c>
      <c r="M79" s="79" t="s">
        <v>6385</v>
      </c>
      <c r="N79" s="1" t="s">
        <v>3719</v>
      </c>
      <c r="O79" s="1" t="s">
        <v>3719</v>
      </c>
      <c r="P79" s="56" t="s">
        <v>3719</v>
      </c>
      <c r="Q79" s="1" t="s">
        <v>83</v>
      </c>
      <c r="R79" s="87" t="s">
        <v>408</v>
      </c>
      <c r="S79" s="87" t="s">
        <v>266</v>
      </c>
      <c r="T79" t="s">
        <v>525</v>
      </c>
      <c r="U79" t="s">
        <v>1138</v>
      </c>
      <c r="V79" t="s">
        <v>526</v>
      </c>
      <c r="W79" s="5">
        <v>59333333</v>
      </c>
      <c r="X79" s="5">
        <v>59333333</v>
      </c>
      <c r="Y79" s="5">
        <v>5000000</v>
      </c>
      <c r="Z79" s="5" t="s">
        <v>1045</v>
      </c>
      <c r="AA79" s="1" t="s">
        <v>95</v>
      </c>
      <c r="AB79" t="s">
        <v>83</v>
      </c>
      <c r="AC79" t="s">
        <v>76</v>
      </c>
      <c r="AD79" s="69">
        <f>+Tabla3[[#This Row],[VALOR DEL CONTRATO
(EN NUMEROS)]]-Tabla3[[#This Row],[VALOR RECURSOS (MADS/FONAM)]]</f>
        <v>0</v>
      </c>
      <c r="AE79" s="2">
        <v>426</v>
      </c>
      <c r="AF79" s="88">
        <v>46024</v>
      </c>
      <c r="AG79">
        <v>9626</v>
      </c>
      <c r="AH79" s="75">
        <v>46027</v>
      </c>
      <c r="AI79" s="78" t="s">
        <v>98</v>
      </c>
      <c r="AJ79" t="s">
        <v>1139</v>
      </c>
      <c r="AK79" s="72">
        <v>202400000000095</v>
      </c>
      <c r="AL79" s="75">
        <v>46027</v>
      </c>
      <c r="AM79" s="1" t="s">
        <v>257</v>
      </c>
      <c r="AN79" s="1" t="s">
        <v>257</v>
      </c>
      <c r="AO79" t="s">
        <v>100</v>
      </c>
      <c r="AP79" t="s">
        <v>406</v>
      </c>
      <c r="AQ79" s="1"/>
      <c r="AR79" t="s">
        <v>407</v>
      </c>
      <c r="AS79" t="s">
        <v>408</v>
      </c>
      <c r="AT79" s="1">
        <v>80111600</v>
      </c>
      <c r="AU79" s="93" t="s">
        <v>4237</v>
      </c>
      <c r="AV79" s="1" t="s">
        <v>210</v>
      </c>
      <c r="AW79" s="87" t="s">
        <v>103</v>
      </c>
      <c r="AX79" s="75">
        <v>46027</v>
      </c>
      <c r="AY79" s="87" t="s">
        <v>116</v>
      </c>
      <c r="AZ79" s="75">
        <v>46027</v>
      </c>
      <c r="BA79" s="75">
        <v>46027</v>
      </c>
      <c r="BB79" s="75">
        <v>46387</v>
      </c>
      <c r="BC79" s="89">
        <f>+Tabla3[[#This Row],[FECHA TERMINACION
(INICIAL)]]-Tabla3[[#This Row],[FECHA INICIO]]</f>
        <v>360</v>
      </c>
      <c r="BD79" s="89">
        <f>+Tabla3[[#This Row],[PLAZO DE EJECUCIÓN EN DÍAS (INICIAL)]]/30</f>
        <v>12</v>
      </c>
      <c r="BE79" t="s">
        <v>1140</v>
      </c>
      <c r="BF79" s="5" t="e">
        <f>+#REF!</f>
        <v>#REF!</v>
      </c>
      <c r="BG79" s="5" t="e">
        <f>+#REF!</f>
        <v>#REF!</v>
      </c>
      <c r="BH79" s="1" t="e">
        <f>+#REF!</f>
        <v>#REF!</v>
      </c>
      <c r="BI79" s="1">
        <f>+COUNTIF(Tabla3[[#This Row],[VALOR REDUCIDO]:[TOTAL TIEMPO PRORROGADO EN DÍAS
]],"&lt;&gt;0")</f>
        <v>3</v>
      </c>
      <c r="BJ79" s="1" t="e">
        <f>+#REF!</f>
        <v>#REF!</v>
      </c>
      <c r="BK79" s="75" t="e">
        <f>+#REF!</f>
        <v>#REF!</v>
      </c>
      <c r="BL79" s="1" t="s">
        <v>83</v>
      </c>
      <c r="BM79" t="e">
        <f t="shared" si="7"/>
        <v>#REF!</v>
      </c>
      <c r="BN79" s="7">
        <f t="shared" si="8"/>
        <v>46027</v>
      </c>
      <c r="BO79" s="7" t="e">
        <f t="shared" si="9"/>
        <v>#REF!</v>
      </c>
      <c r="BP79" s="5" t="e">
        <f t="shared" si="5"/>
        <v>#REF!</v>
      </c>
      <c r="BQ79" s="1">
        <v>24333333</v>
      </c>
      <c r="BR79" s="1" t="e">
        <f>+Tabla3[[#This Row],[VALOR TOTAL DE CONTRATO (ANTES DE LIQUIDACIÓN - LIBERACIÓN DE SALDOS)]]-Tabla3[[#This Row],[RECURSO TOTALES DESEMBOLSADOS]]</f>
        <v>#REF!</v>
      </c>
      <c r="BS79" s="1" t="s">
        <v>83</v>
      </c>
      <c r="BT79" s="1" t="str">
        <f t="shared" si="6"/>
        <v>enero</v>
      </c>
      <c r="BU79" s="1" t="s">
        <v>82</v>
      </c>
      <c r="BV79" s="1" t="s">
        <v>82</v>
      </c>
      <c r="BW79" s="1" t="s">
        <v>82</v>
      </c>
      <c r="BX79" t="s">
        <v>258</v>
      </c>
      <c r="BY79" t="s">
        <v>259</v>
      </c>
    </row>
    <row r="80" spans="1:77" x14ac:dyDescent="0.25">
      <c r="A80" s="1">
        <v>2026</v>
      </c>
      <c r="B80" s="3">
        <v>76</v>
      </c>
      <c r="C80" s="1" t="s">
        <v>65</v>
      </c>
      <c r="D80" t="s">
        <v>67</v>
      </c>
      <c r="E80" t="s">
        <v>70</v>
      </c>
      <c r="F80" t="s">
        <v>71</v>
      </c>
      <c r="G80" t="s">
        <v>105</v>
      </c>
      <c r="H80" s="1" t="s">
        <v>64</v>
      </c>
      <c r="I80" s="1" t="s">
        <v>75</v>
      </c>
      <c r="J80" t="s">
        <v>1141</v>
      </c>
      <c r="K80" s="1" t="s">
        <v>78</v>
      </c>
      <c r="L80" s="87" t="s">
        <v>1142</v>
      </c>
      <c r="M80" s="79" t="s">
        <v>6386</v>
      </c>
      <c r="N80" s="1" t="s">
        <v>3719</v>
      </c>
      <c r="O80" s="1" t="s">
        <v>3719</v>
      </c>
      <c r="P80" s="56" t="s">
        <v>3719</v>
      </c>
      <c r="Q80" s="1" t="s">
        <v>83</v>
      </c>
      <c r="R80" s="87" t="s">
        <v>266</v>
      </c>
      <c r="S80" s="87" t="s">
        <v>266</v>
      </c>
      <c r="T80" t="s">
        <v>1143</v>
      </c>
      <c r="U80" t="s">
        <v>1144</v>
      </c>
      <c r="V80" t="s">
        <v>1145</v>
      </c>
      <c r="W80" s="5">
        <v>99000000</v>
      </c>
      <c r="X80" s="5">
        <v>99000000</v>
      </c>
      <c r="Y80" s="5">
        <v>9000000</v>
      </c>
      <c r="Z80" s="5" t="s">
        <v>1045</v>
      </c>
      <c r="AA80" s="1" t="s">
        <v>95</v>
      </c>
      <c r="AB80" t="s">
        <v>83</v>
      </c>
      <c r="AC80" t="s">
        <v>76</v>
      </c>
      <c r="AD80" s="69">
        <f>+Tabla3[[#This Row],[VALOR DEL CONTRATO
(EN NUMEROS)]]-Tabla3[[#This Row],[VALOR RECURSOS (MADS/FONAM)]]</f>
        <v>0</v>
      </c>
      <c r="AE80" s="2">
        <v>426</v>
      </c>
      <c r="AF80" s="88">
        <v>46024</v>
      </c>
      <c r="AG80">
        <v>9226</v>
      </c>
      <c r="AH80" s="75">
        <v>46027</v>
      </c>
      <c r="AI80" s="78" t="s">
        <v>98</v>
      </c>
      <c r="AJ80" t="s">
        <v>1139</v>
      </c>
      <c r="AK80" s="72">
        <v>202400000000095</v>
      </c>
      <c r="AL80" s="75">
        <v>46027</v>
      </c>
      <c r="AM80" s="1" t="s">
        <v>257</v>
      </c>
      <c r="AN80" s="1" t="s">
        <v>257</v>
      </c>
      <c r="AO80" t="s">
        <v>100</v>
      </c>
      <c r="AP80" t="s">
        <v>406</v>
      </c>
      <c r="AQ80" s="1"/>
      <c r="AR80" t="s">
        <v>407</v>
      </c>
      <c r="AS80" t="s">
        <v>408</v>
      </c>
      <c r="AT80" s="1">
        <v>80111600</v>
      </c>
      <c r="AU80" s="93" t="s">
        <v>4238</v>
      </c>
      <c r="AV80" s="1" t="s">
        <v>210</v>
      </c>
      <c r="AW80" s="87" t="s">
        <v>103</v>
      </c>
      <c r="AX80" s="75">
        <v>46027</v>
      </c>
      <c r="AY80" s="87" t="s">
        <v>116</v>
      </c>
      <c r="AZ80" s="75">
        <v>46027</v>
      </c>
      <c r="BA80" s="75">
        <v>46027</v>
      </c>
      <c r="BB80" s="75">
        <v>46360</v>
      </c>
      <c r="BC80" s="89">
        <f>+Tabla3[[#This Row],[FECHA TERMINACION
(INICIAL)]]-Tabla3[[#This Row],[FECHA INICIO]]</f>
        <v>333</v>
      </c>
      <c r="BD80" s="89">
        <f>+Tabla3[[#This Row],[PLAZO DE EJECUCIÓN EN DÍAS (INICIAL)]]/30</f>
        <v>11.1</v>
      </c>
      <c r="BE80" t="s">
        <v>1146</v>
      </c>
      <c r="BF80" s="5" t="e">
        <f>+#REF!</f>
        <v>#REF!</v>
      </c>
      <c r="BG80" s="5" t="e">
        <f>+#REF!</f>
        <v>#REF!</v>
      </c>
      <c r="BH80" s="1" t="e">
        <f>+#REF!</f>
        <v>#REF!</v>
      </c>
      <c r="BI80" s="1">
        <f>+COUNTIF(Tabla3[[#This Row],[VALOR REDUCIDO]:[TOTAL TIEMPO PRORROGADO EN DÍAS
]],"&lt;&gt;0")</f>
        <v>3</v>
      </c>
      <c r="BJ80" s="1" t="e">
        <f>+#REF!</f>
        <v>#REF!</v>
      </c>
      <c r="BK80" s="75" t="e">
        <f>+#REF!</f>
        <v>#REF!</v>
      </c>
      <c r="BL80" s="1" t="s">
        <v>83</v>
      </c>
      <c r="BM80" t="e">
        <f t="shared" si="7"/>
        <v>#REF!</v>
      </c>
      <c r="BN80" s="7">
        <f t="shared" si="8"/>
        <v>46027</v>
      </c>
      <c r="BO80" s="7" t="e">
        <f t="shared" si="9"/>
        <v>#REF!</v>
      </c>
      <c r="BP80" s="5" t="e">
        <f t="shared" si="5"/>
        <v>#REF!</v>
      </c>
      <c r="BQ80" s="1">
        <v>43800000</v>
      </c>
      <c r="BR80" s="1" t="e">
        <f>+Tabla3[[#This Row],[VALOR TOTAL DE CONTRATO (ANTES DE LIQUIDACIÓN - LIBERACIÓN DE SALDOS)]]-Tabla3[[#This Row],[RECURSO TOTALES DESEMBOLSADOS]]</f>
        <v>#REF!</v>
      </c>
      <c r="BS80" s="1" t="s">
        <v>83</v>
      </c>
      <c r="BT80" s="1" t="str">
        <f t="shared" si="6"/>
        <v>enero</v>
      </c>
      <c r="BU80" s="1" t="s">
        <v>82</v>
      </c>
      <c r="BV80" s="1" t="s">
        <v>82</v>
      </c>
      <c r="BW80" s="1" t="s">
        <v>82</v>
      </c>
      <c r="BX80" t="s">
        <v>258</v>
      </c>
      <c r="BY80" t="s">
        <v>259</v>
      </c>
    </row>
    <row r="81" spans="1:77" x14ac:dyDescent="0.25">
      <c r="A81" s="1">
        <v>2026</v>
      </c>
      <c r="B81" s="3">
        <v>77</v>
      </c>
      <c r="C81" s="1" t="s">
        <v>65</v>
      </c>
      <c r="D81" t="s">
        <v>67</v>
      </c>
      <c r="E81" t="s">
        <v>70</v>
      </c>
      <c r="F81" t="s">
        <v>71</v>
      </c>
      <c r="G81" t="s">
        <v>105</v>
      </c>
      <c r="H81" s="1" t="s">
        <v>64</v>
      </c>
      <c r="I81" s="1" t="s">
        <v>271</v>
      </c>
      <c r="J81" t="s">
        <v>1147</v>
      </c>
      <c r="K81" s="1" t="s">
        <v>78</v>
      </c>
      <c r="L81" s="87" t="s">
        <v>1148</v>
      </c>
      <c r="M81" s="79" t="s">
        <v>6387</v>
      </c>
      <c r="N81" s="1" t="s">
        <v>3719</v>
      </c>
      <c r="O81" s="1" t="s">
        <v>3719</v>
      </c>
      <c r="P81" s="56" t="s">
        <v>3719</v>
      </c>
      <c r="Q81" s="1" t="s">
        <v>83</v>
      </c>
      <c r="R81" s="87" t="s">
        <v>266</v>
      </c>
      <c r="S81" s="87" t="s">
        <v>266</v>
      </c>
      <c r="T81" t="s">
        <v>1149</v>
      </c>
      <c r="U81" t="s">
        <v>1150</v>
      </c>
      <c r="V81" t="s">
        <v>1151</v>
      </c>
      <c r="W81" s="5">
        <v>47466667</v>
      </c>
      <c r="X81" s="5">
        <v>47466667</v>
      </c>
      <c r="Y81" s="5">
        <v>4000000</v>
      </c>
      <c r="Z81" s="5" t="s">
        <v>1045</v>
      </c>
      <c r="AA81" s="1" t="s">
        <v>95</v>
      </c>
      <c r="AB81" t="s">
        <v>83</v>
      </c>
      <c r="AC81" t="s">
        <v>76</v>
      </c>
      <c r="AD81" s="69">
        <f>+Tabla3[[#This Row],[VALOR DEL CONTRATO
(EN NUMEROS)]]-Tabla3[[#This Row],[VALOR RECURSOS (MADS/FONAM)]]</f>
        <v>0</v>
      </c>
      <c r="AE81" s="2">
        <v>426</v>
      </c>
      <c r="AF81" s="88">
        <v>46024</v>
      </c>
      <c r="AG81">
        <v>9826</v>
      </c>
      <c r="AH81" s="75">
        <v>46027</v>
      </c>
      <c r="AI81" s="78" t="s">
        <v>98</v>
      </c>
      <c r="AJ81" t="s">
        <v>1139</v>
      </c>
      <c r="AK81" s="72">
        <v>202400000000095</v>
      </c>
      <c r="AL81" s="75">
        <v>46027</v>
      </c>
      <c r="AM81" s="1" t="s">
        <v>257</v>
      </c>
      <c r="AN81" s="1" t="s">
        <v>257</v>
      </c>
      <c r="AO81" t="s">
        <v>100</v>
      </c>
      <c r="AP81" t="s">
        <v>406</v>
      </c>
      <c r="AQ81" s="1"/>
      <c r="AR81" t="s">
        <v>407</v>
      </c>
      <c r="AS81" t="s">
        <v>408</v>
      </c>
      <c r="AT81" s="1">
        <v>80111600</v>
      </c>
      <c r="AU81" s="93" t="s">
        <v>4239</v>
      </c>
      <c r="AV81" s="1" t="s">
        <v>210</v>
      </c>
      <c r="AW81" s="87" t="s">
        <v>103</v>
      </c>
      <c r="AX81" s="75">
        <v>46027</v>
      </c>
      <c r="AY81" s="87" t="s">
        <v>116</v>
      </c>
      <c r="AZ81" s="75">
        <v>46027</v>
      </c>
      <c r="BA81" s="75">
        <v>46027</v>
      </c>
      <c r="BB81" s="75">
        <v>46386</v>
      </c>
      <c r="BC81" s="89">
        <f>+Tabla3[[#This Row],[FECHA TERMINACION
(INICIAL)]]-Tabla3[[#This Row],[FECHA INICIO]]</f>
        <v>359</v>
      </c>
      <c r="BD81" s="89">
        <f>+Tabla3[[#This Row],[PLAZO DE EJECUCIÓN EN DÍAS (INICIAL)]]/30</f>
        <v>11.966666666666667</v>
      </c>
      <c r="BE81" t="s">
        <v>1152</v>
      </c>
      <c r="BF81" s="5" t="e">
        <f>+#REF!</f>
        <v>#REF!</v>
      </c>
      <c r="BG81" s="5" t="e">
        <f>+#REF!</f>
        <v>#REF!</v>
      </c>
      <c r="BH81" s="1" t="e">
        <f>+#REF!</f>
        <v>#REF!</v>
      </c>
      <c r="BI81" s="1">
        <f>+COUNTIF(Tabla3[[#This Row],[VALOR REDUCIDO]:[TOTAL TIEMPO PRORROGADO EN DÍAS
]],"&lt;&gt;0")</f>
        <v>3</v>
      </c>
      <c r="BJ81" s="1" t="e">
        <f>+#REF!</f>
        <v>#REF!</v>
      </c>
      <c r="BK81" s="75" t="e">
        <f>+#REF!</f>
        <v>#REF!</v>
      </c>
      <c r="BL81" s="1" t="s">
        <v>83</v>
      </c>
      <c r="BM81" t="e">
        <f t="shared" si="7"/>
        <v>#REF!</v>
      </c>
      <c r="BN81" s="7">
        <f t="shared" si="8"/>
        <v>46027</v>
      </c>
      <c r="BO81" s="7" t="e">
        <f t="shared" si="9"/>
        <v>#REF!</v>
      </c>
      <c r="BP81" s="5" t="e">
        <f t="shared" si="5"/>
        <v>#REF!</v>
      </c>
      <c r="BQ81" s="1">
        <v>19466667</v>
      </c>
      <c r="BR81" s="1" t="e">
        <f>+Tabla3[[#This Row],[VALOR TOTAL DE CONTRATO (ANTES DE LIQUIDACIÓN - LIBERACIÓN DE SALDOS)]]-Tabla3[[#This Row],[RECURSO TOTALES DESEMBOLSADOS]]</f>
        <v>#REF!</v>
      </c>
      <c r="BS81" s="1" t="s">
        <v>83</v>
      </c>
      <c r="BT81" s="1" t="str">
        <f t="shared" si="6"/>
        <v>enero</v>
      </c>
      <c r="BU81" s="1" t="s">
        <v>82</v>
      </c>
      <c r="BV81" s="1" t="s">
        <v>82</v>
      </c>
      <c r="BW81" s="1" t="s">
        <v>82</v>
      </c>
      <c r="BX81" t="s">
        <v>258</v>
      </c>
      <c r="BY81" t="s">
        <v>259</v>
      </c>
    </row>
    <row r="82" spans="1:77" x14ac:dyDescent="0.25">
      <c r="A82" s="1">
        <v>2026</v>
      </c>
      <c r="B82" s="3">
        <v>78</v>
      </c>
      <c r="C82" s="1" t="s">
        <v>65</v>
      </c>
      <c r="D82" t="s">
        <v>67</v>
      </c>
      <c r="E82" t="s">
        <v>70</v>
      </c>
      <c r="F82" t="s">
        <v>71</v>
      </c>
      <c r="G82" t="s">
        <v>105</v>
      </c>
      <c r="H82" s="1" t="s">
        <v>64</v>
      </c>
      <c r="I82" s="1" t="s">
        <v>75</v>
      </c>
      <c r="J82" s="78" t="s">
        <v>1153</v>
      </c>
      <c r="K82" s="1" t="s">
        <v>78</v>
      </c>
      <c r="L82" s="87" t="s">
        <v>446</v>
      </c>
      <c r="M82" s="79" t="s">
        <v>6388</v>
      </c>
      <c r="N82" s="1" t="s">
        <v>3719</v>
      </c>
      <c r="O82" s="1" t="s">
        <v>3719</v>
      </c>
      <c r="P82" s="56" t="s">
        <v>3719</v>
      </c>
      <c r="Q82" s="1" t="s">
        <v>83</v>
      </c>
      <c r="R82" s="87" t="s">
        <v>93</v>
      </c>
      <c r="S82" s="87" t="s">
        <v>93</v>
      </c>
      <c r="T82" t="s">
        <v>1154</v>
      </c>
      <c r="U82" t="s">
        <v>1155</v>
      </c>
      <c r="V82" t="s">
        <v>384</v>
      </c>
      <c r="W82" s="5">
        <v>121000000</v>
      </c>
      <c r="X82" s="5">
        <v>121000000</v>
      </c>
      <c r="Y82" s="5">
        <v>11000000</v>
      </c>
      <c r="Z82" s="5" t="s">
        <v>1045</v>
      </c>
      <c r="AA82" s="1" t="s">
        <v>95</v>
      </c>
      <c r="AB82" t="s">
        <v>83</v>
      </c>
      <c r="AC82" t="s">
        <v>76</v>
      </c>
      <c r="AD82" s="69">
        <f>+Tabla3[[#This Row],[VALOR DEL CONTRATO
(EN NUMEROS)]]-Tabla3[[#This Row],[VALOR RECURSOS (MADS/FONAM)]]</f>
        <v>0</v>
      </c>
      <c r="AE82" s="2">
        <v>326</v>
      </c>
      <c r="AF82" s="88">
        <v>46024</v>
      </c>
      <c r="AG82">
        <v>6726</v>
      </c>
      <c r="AH82" s="75">
        <v>46027</v>
      </c>
      <c r="AI82" s="78" t="s">
        <v>98</v>
      </c>
      <c r="AJ82" t="s">
        <v>534</v>
      </c>
      <c r="AK82" s="72">
        <v>202300000000267</v>
      </c>
      <c r="AL82" s="75">
        <v>46025</v>
      </c>
      <c r="AM82" s="1" t="s">
        <v>257</v>
      </c>
      <c r="AN82" s="1" t="s">
        <v>257</v>
      </c>
      <c r="AO82" t="s">
        <v>100</v>
      </c>
      <c r="AP82" t="s">
        <v>1156</v>
      </c>
      <c r="AQ82" s="1"/>
      <c r="AR82" t="s">
        <v>529</v>
      </c>
      <c r="AS82" t="s">
        <v>93</v>
      </c>
      <c r="AT82" s="1">
        <v>80111600</v>
      </c>
      <c r="AU82" s="93" t="s">
        <v>4240</v>
      </c>
      <c r="AV82" s="1" t="s">
        <v>210</v>
      </c>
      <c r="AW82" s="87" t="s">
        <v>103</v>
      </c>
      <c r="AX82" s="75">
        <v>46025</v>
      </c>
      <c r="AY82" s="87" t="s">
        <v>116</v>
      </c>
      <c r="AZ82" s="75">
        <v>46025</v>
      </c>
      <c r="BA82" s="75">
        <v>46027</v>
      </c>
      <c r="BB82" s="75">
        <v>46360</v>
      </c>
      <c r="BC82" s="89">
        <f>+Tabla3[[#This Row],[FECHA TERMINACION
(INICIAL)]]-Tabla3[[#This Row],[FECHA INICIO]]</f>
        <v>333</v>
      </c>
      <c r="BD82" s="89">
        <f>+Tabla3[[#This Row],[PLAZO DE EJECUCIÓN EN DÍAS (INICIAL)]]/30</f>
        <v>11.1</v>
      </c>
      <c r="BE82" t="s">
        <v>1157</v>
      </c>
      <c r="BF82" s="5" t="e">
        <f>+#REF!</f>
        <v>#REF!</v>
      </c>
      <c r="BG82" s="5" t="e">
        <f>+#REF!</f>
        <v>#REF!</v>
      </c>
      <c r="BH82" s="1" t="e">
        <f>+#REF!</f>
        <v>#REF!</v>
      </c>
      <c r="BI82" s="1">
        <f>+COUNTIF(Tabla3[[#This Row],[VALOR REDUCIDO]:[TOTAL TIEMPO PRORROGADO EN DÍAS
]],"&lt;&gt;0")</f>
        <v>3</v>
      </c>
      <c r="BJ82" s="1" t="e">
        <f>+#REF!</f>
        <v>#REF!</v>
      </c>
      <c r="BK82" s="75" t="e">
        <f>+#REF!</f>
        <v>#REF!</v>
      </c>
      <c r="BL82" s="1" t="s">
        <v>83</v>
      </c>
      <c r="BM82" t="e">
        <f t="shared" si="7"/>
        <v>#REF!</v>
      </c>
      <c r="BN82" s="7">
        <f t="shared" si="8"/>
        <v>46027</v>
      </c>
      <c r="BO82" s="7" t="e">
        <f t="shared" si="9"/>
        <v>#REF!</v>
      </c>
      <c r="BP82" s="5" t="e">
        <f t="shared" si="5"/>
        <v>#REF!</v>
      </c>
      <c r="BQ82" s="1">
        <v>53533333</v>
      </c>
      <c r="BR82" s="1" t="e">
        <f>+Tabla3[[#This Row],[VALOR TOTAL DE CONTRATO (ANTES DE LIQUIDACIÓN - LIBERACIÓN DE SALDOS)]]-Tabla3[[#This Row],[RECURSO TOTALES DESEMBOLSADOS]]</f>
        <v>#REF!</v>
      </c>
      <c r="BS82" s="1" t="s">
        <v>83</v>
      </c>
      <c r="BT82" s="1" t="str">
        <f t="shared" si="6"/>
        <v>enero</v>
      </c>
      <c r="BU82" s="1" t="s">
        <v>82</v>
      </c>
      <c r="BV82" s="1" t="s">
        <v>82</v>
      </c>
      <c r="BW82" s="1" t="s">
        <v>82</v>
      </c>
      <c r="BX82" t="s">
        <v>258</v>
      </c>
      <c r="BY82" t="s">
        <v>259</v>
      </c>
    </row>
    <row r="83" spans="1:77" x14ac:dyDescent="0.25">
      <c r="A83" s="1">
        <v>2026</v>
      </c>
      <c r="B83" s="3">
        <v>79</v>
      </c>
      <c r="C83" s="1" t="s">
        <v>65</v>
      </c>
      <c r="D83" t="s">
        <v>67</v>
      </c>
      <c r="E83" t="s">
        <v>70</v>
      </c>
      <c r="F83" t="s">
        <v>71</v>
      </c>
      <c r="G83" t="s">
        <v>105</v>
      </c>
      <c r="H83" s="1" t="s">
        <v>64</v>
      </c>
      <c r="I83" s="1" t="s">
        <v>75</v>
      </c>
      <c r="J83" t="s">
        <v>1158</v>
      </c>
      <c r="K83" s="1" t="s">
        <v>78</v>
      </c>
      <c r="L83" s="87" t="s">
        <v>759</v>
      </c>
      <c r="M83" s="79" t="s">
        <v>6389</v>
      </c>
      <c r="N83" s="1" t="s">
        <v>3719</v>
      </c>
      <c r="O83" s="1" t="s">
        <v>3719</v>
      </c>
      <c r="P83" s="56" t="s">
        <v>3719</v>
      </c>
      <c r="Q83" s="1" t="s">
        <v>83</v>
      </c>
      <c r="R83" s="87" t="s">
        <v>1099</v>
      </c>
      <c r="S83" s="87" t="s">
        <v>212</v>
      </c>
      <c r="T83" t="s">
        <v>1159</v>
      </c>
      <c r="U83" t="s">
        <v>1160</v>
      </c>
      <c r="V83" t="s">
        <v>1161</v>
      </c>
      <c r="W83" s="5">
        <v>64511600</v>
      </c>
      <c r="X83" s="5">
        <v>64511600</v>
      </c>
      <c r="Y83" s="5">
        <v>5406000</v>
      </c>
      <c r="Z83" s="5" t="s">
        <v>1045</v>
      </c>
      <c r="AA83" s="1" t="s">
        <v>95</v>
      </c>
      <c r="AB83" t="s">
        <v>83</v>
      </c>
      <c r="AC83" t="s">
        <v>76</v>
      </c>
      <c r="AD83" s="69">
        <f>+Tabla3[[#This Row],[VALOR DEL CONTRATO
(EN NUMEROS)]]-Tabla3[[#This Row],[VALOR RECURSOS (MADS/FONAM)]]</f>
        <v>0</v>
      </c>
      <c r="AE83" s="2">
        <v>1126</v>
      </c>
      <c r="AF83" s="88">
        <v>46024</v>
      </c>
      <c r="AG83">
        <v>6626</v>
      </c>
      <c r="AH83" s="75">
        <v>46027</v>
      </c>
      <c r="AI83" s="78" t="s">
        <v>98</v>
      </c>
      <c r="AJ83" t="s">
        <v>282</v>
      </c>
      <c r="AK83" s="72">
        <v>202400000000095</v>
      </c>
      <c r="AL83" s="75">
        <v>46025</v>
      </c>
      <c r="AM83" s="1" t="s">
        <v>257</v>
      </c>
      <c r="AN83" s="1" t="s">
        <v>257</v>
      </c>
      <c r="AO83" t="s">
        <v>100</v>
      </c>
      <c r="AP83" t="s">
        <v>1162</v>
      </c>
      <c r="AQ83" s="1"/>
      <c r="AR83" t="s">
        <v>1163</v>
      </c>
      <c r="AS83" t="s">
        <v>212</v>
      </c>
      <c r="AT83" s="1">
        <v>80111600</v>
      </c>
      <c r="AU83" s="93" t="s">
        <v>4241</v>
      </c>
      <c r="AV83" s="1" t="s">
        <v>211</v>
      </c>
      <c r="AW83" s="87" t="s">
        <v>103</v>
      </c>
      <c r="AX83" s="75" t="s">
        <v>76</v>
      </c>
      <c r="AY83" s="87" t="s">
        <v>108</v>
      </c>
      <c r="AZ83" s="75">
        <v>46027</v>
      </c>
      <c r="BA83" s="75">
        <v>46027</v>
      </c>
      <c r="BB83" s="75">
        <v>46387</v>
      </c>
      <c r="BC83" s="89">
        <f>+Tabla3[[#This Row],[FECHA TERMINACION
(INICIAL)]]-Tabla3[[#This Row],[FECHA INICIO]]</f>
        <v>360</v>
      </c>
      <c r="BD83" s="89">
        <f>+Tabla3[[#This Row],[PLAZO DE EJECUCIÓN EN DÍAS (INICIAL)]]/30</f>
        <v>12</v>
      </c>
      <c r="BE83" t="s">
        <v>1164</v>
      </c>
      <c r="BF83" s="5" t="e">
        <f>+#REF!</f>
        <v>#REF!</v>
      </c>
      <c r="BG83" s="5" t="e">
        <f>+#REF!</f>
        <v>#REF!</v>
      </c>
      <c r="BH83" s="1" t="e">
        <f>+#REF!</f>
        <v>#REF!</v>
      </c>
      <c r="BI83" s="1">
        <f>+COUNTIF(Tabla3[[#This Row],[VALOR REDUCIDO]:[TOTAL TIEMPO PRORROGADO EN DÍAS
]],"&lt;&gt;0")</f>
        <v>3</v>
      </c>
      <c r="BJ83" s="1" t="e">
        <f>+#REF!</f>
        <v>#REF!</v>
      </c>
      <c r="BK83" s="75" t="e">
        <f>+#REF!</f>
        <v>#REF!</v>
      </c>
      <c r="BL83" s="1" t="s">
        <v>83</v>
      </c>
      <c r="BM83" t="e">
        <f t="shared" si="7"/>
        <v>#REF!</v>
      </c>
      <c r="BN83" s="7">
        <f t="shared" si="8"/>
        <v>46027</v>
      </c>
      <c r="BO83" s="7" t="e">
        <f t="shared" si="9"/>
        <v>#REF!</v>
      </c>
      <c r="BP83" s="5" t="e">
        <f t="shared" si="5"/>
        <v>#REF!</v>
      </c>
      <c r="BQ83" s="1">
        <v>26309200</v>
      </c>
      <c r="BR83" s="1" t="e">
        <f>+Tabla3[[#This Row],[VALOR TOTAL DE CONTRATO (ANTES DE LIQUIDACIÓN - LIBERACIÓN DE SALDOS)]]-Tabla3[[#This Row],[RECURSO TOTALES DESEMBOLSADOS]]</f>
        <v>#REF!</v>
      </c>
      <c r="BS83" s="1" t="s">
        <v>83</v>
      </c>
      <c r="BT83" s="1" t="str">
        <f t="shared" si="6"/>
        <v>enero</v>
      </c>
      <c r="BU83" s="1" t="s">
        <v>82</v>
      </c>
      <c r="BV83" s="1" t="s">
        <v>82</v>
      </c>
      <c r="BW83" s="1" t="s">
        <v>82</v>
      </c>
      <c r="BX83" t="s">
        <v>258</v>
      </c>
      <c r="BY83" t="s">
        <v>259</v>
      </c>
    </row>
    <row r="84" spans="1:77" x14ac:dyDescent="0.25">
      <c r="A84" s="1">
        <v>2026</v>
      </c>
      <c r="B84" s="3">
        <v>80</v>
      </c>
      <c r="C84" s="1" t="s">
        <v>65</v>
      </c>
      <c r="D84" t="s">
        <v>67</v>
      </c>
      <c r="E84" t="s">
        <v>70</v>
      </c>
      <c r="F84" t="s">
        <v>71</v>
      </c>
      <c r="G84" t="s">
        <v>105</v>
      </c>
      <c r="H84" s="1" t="s">
        <v>64</v>
      </c>
      <c r="I84" s="1" t="s">
        <v>75</v>
      </c>
      <c r="J84" t="s">
        <v>1165</v>
      </c>
      <c r="K84" s="1" t="s">
        <v>78</v>
      </c>
      <c r="L84" s="87" t="s">
        <v>81</v>
      </c>
      <c r="M84" s="79" t="s">
        <v>6390</v>
      </c>
      <c r="N84" s="1" t="s">
        <v>3719</v>
      </c>
      <c r="O84" s="1" t="s">
        <v>3719</v>
      </c>
      <c r="P84" s="56" t="s">
        <v>3719</v>
      </c>
      <c r="Q84" s="1" t="s">
        <v>83</v>
      </c>
      <c r="R84" s="87" t="s">
        <v>254</v>
      </c>
      <c r="S84" s="87" t="s">
        <v>254</v>
      </c>
      <c r="T84" t="s">
        <v>1166</v>
      </c>
      <c r="U84" t="s">
        <v>1167</v>
      </c>
      <c r="V84" t="s">
        <v>1168</v>
      </c>
      <c r="W84" s="5">
        <v>118333333</v>
      </c>
      <c r="X84" s="5">
        <v>118333333</v>
      </c>
      <c r="Y84" s="5">
        <v>10000000</v>
      </c>
      <c r="Z84" s="5" t="s">
        <v>1045</v>
      </c>
      <c r="AA84" s="1" t="s">
        <v>95</v>
      </c>
      <c r="AB84" t="s">
        <v>83</v>
      </c>
      <c r="AC84" t="s">
        <v>76</v>
      </c>
      <c r="AD84" s="69">
        <f>+Tabla3[[#This Row],[VALOR DEL CONTRATO
(EN NUMEROS)]]-Tabla3[[#This Row],[VALOR RECURSOS (MADS/FONAM)]]</f>
        <v>0</v>
      </c>
      <c r="AE84" s="2">
        <v>5626</v>
      </c>
      <c r="AF84" s="88">
        <v>46024</v>
      </c>
      <c r="AG84">
        <v>15826</v>
      </c>
      <c r="AH84" s="75">
        <v>46028</v>
      </c>
      <c r="AI84" s="78" t="s">
        <v>98</v>
      </c>
      <c r="AJ84" t="s">
        <v>404</v>
      </c>
      <c r="AK84" s="72">
        <v>202400000000095</v>
      </c>
      <c r="AL84" s="75">
        <v>46027</v>
      </c>
      <c r="AM84" s="1" t="s">
        <v>257</v>
      </c>
      <c r="AN84" s="1" t="s">
        <v>257</v>
      </c>
      <c r="AO84" t="s">
        <v>100</v>
      </c>
      <c r="AP84" t="s">
        <v>412</v>
      </c>
      <c r="AQ84" s="1"/>
      <c r="AR84" t="s">
        <v>413</v>
      </c>
      <c r="AS84" t="s">
        <v>254</v>
      </c>
      <c r="AT84" s="1">
        <v>80111600</v>
      </c>
      <c r="AU84" s="93" t="s">
        <v>4242</v>
      </c>
      <c r="AV84" s="1" t="s">
        <v>210</v>
      </c>
      <c r="AW84" s="87" t="s">
        <v>103</v>
      </c>
      <c r="AX84" s="75">
        <v>46028</v>
      </c>
      <c r="AY84" s="87" t="s">
        <v>115</v>
      </c>
      <c r="AZ84" s="75">
        <v>46028</v>
      </c>
      <c r="BA84" s="75">
        <v>46028</v>
      </c>
      <c r="BB84" s="75">
        <v>46387</v>
      </c>
      <c r="BC84" s="89">
        <f>+Tabla3[[#This Row],[FECHA TERMINACION
(INICIAL)]]-Tabla3[[#This Row],[FECHA INICIO]]</f>
        <v>359</v>
      </c>
      <c r="BD84" s="89">
        <f>+Tabla3[[#This Row],[PLAZO DE EJECUCIÓN EN DÍAS (INICIAL)]]/30</f>
        <v>11.966666666666667</v>
      </c>
      <c r="BE84" t="s">
        <v>1169</v>
      </c>
      <c r="BF84" s="5" t="e">
        <f>+#REF!</f>
        <v>#REF!</v>
      </c>
      <c r="BG84" s="5" t="e">
        <f>+#REF!</f>
        <v>#REF!</v>
      </c>
      <c r="BH84" s="1" t="e">
        <f>+#REF!</f>
        <v>#REF!</v>
      </c>
      <c r="BI84" s="1">
        <f>+COUNTIF(Tabla3[[#This Row],[VALOR REDUCIDO]:[TOTAL TIEMPO PRORROGADO EN DÍAS
]],"&lt;&gt;0")</f>
        <v>3</v>
      </c>
      <c r="BJ84" s="1" t="e">
        <f>+#REF!</f>
        <v>#REF!</v>
      </c>
      <c r="BK84" s="75" t="e">
        <f>+#REF!</f>
        <v>#REF!</v>
      </c>
      <c r="BL84" s="1" t="s">
        <v>83</v>
      </c>
      <c r="BM84" t="e">
        <f t="shared" si="7"/>
        <v>#REF!</v>
      </c>
      <c r="BN84" s="7">
        <f t="shared" si="8"/>
        <v>46028</v>
      </c>
      <c r="BO84" s="7" t="e">
        <f t="shared" si="9"/>
        <v>#REF!</v>
      </c>
      <c r="BP84" s="5" t="e">
        <f t="shared" si="5"/>
        <v>#REF!</v>
      </c>
      <c r="BQ84" s="1">
        <v>48333333</v>
      </c>
      <c r="BR84" s="1" t="e">
        <f>+Tabla3[[#This Row],[VALOR TOTAL DE CONTRATO (ANTES DE LIQUIDACIÓN - LIBERACIÓN DE SALDOS)]]-Tabla3[[#This Row],[RECURSO TOTALES DESEMBOLSADOS]]</f>
        <v>#REF!</v>
      </c>
      <c r="BS84" s="1" t="s">
        <v>83</v>
      </c>
      <c r="BT84" s="1" t="str">
        <f t="shared" si="6"/>
        <v>enero</v>
      </c>
      <c r="BU84" s="1" t="s">
        <v>82</v>
      </c>
      <c r="BV84" s="1" t="s">
        <v>82</v>
      </c>
      <c r="BW84" s="1" t="s">
        <v>82</v>
      </c>
      <c r="BX84" t="s">
        <v>258</v>
      </c>
      <c r="BY84" t="s">
        <v>259</v>
      </c>
    </row>
    <row r="85" spans="1:77" x14ac:dyDescent="0.25">
      <c r="A85" s="1">
        <v>2026</v>
      </c>
      <c r="B85" s="3">
        <v>81</v>
      </c>
      <c r="C85" s="1" t="s">
        <v>65</v>
      </c>
      <c r="D85" t="s">
        <v>67</v>
      </c>
      <c r="E85" t="s">
        <v>70</v>
      </c>
      <c r="F85" t="s">
        <v>71</v>
      </c>
      <c r="G85" t="s">
        <v>105</v>
      </c>
      <c r="H85" s="1" t="s">
        <v>64</v>
      </c>
      <c r="I85" s="1" t="s">
        <v>271</v>
      </c>
      <c r="J85" t="s">
        <v>1170</v>
      </c>
      <c r="K85" s="1" t="s">
        <v>78</v>
      </c>
      <c r="L85" s="87" t="s">
        <v>246</v>
      </c>
      <c r="M85" s="79" t="s">
        <v>6391</v>
      </c>
      <c r="N85" s="1" t="s">
        <v>3719</v>
      </c>
      <c r="O85" s="1" t="s">
        <v>3719</v>
      </c>
      <c r="P85" s="56" t="s">
        <v>3719</v>
      </c>
      <c r="Q85" s="1" t="s">
        <v>83</v>
      </c>
      <c r="R85" s="87" t="s">
        <v>89</v>
      </c>
      <c r="S85" s="87" t="s">
        <v>212</v>
      </c>
      <c r="T85" t="s">
        <v>1171</v>
      </c>
      <c r="U85" t="s">
        <v>1172</v>
      </c>
      <c r="V85" t="s">
        <v>1173</v>
      </c>
      <c r="W85" s="5">
        <v>37973333</v>
      </c>
      <c r="X85" s="5">
        <v>37973333</v>
      </c>
      <c r="Y85" s="5">
        <v>3200000</v>
      </c>
      <c r="Z85" s="5" t="s">
        <v>1045</v>
      </c>
      <c r="AA85" s="1" t="s">
        <v>95</v>
      </c>
      <c r="AB85" t="s">
        <v>83</v>
      </c>
      <c r="AC85" t="s">
        <v>76</v>
      </c>
      <c r="AD85" s="69">
        <f>+Tabla3[[#This Row],[VALOR DEL CONTRATO
(EN NUMEROS)]]-Tabla3[[#This Row],[VALOR RECURSOS (MADS/FONAM)]]</f>
        <v>0</v>
      </c>
      <c r="AE85" s="2">
        <v>8226</v>
      </c>
      <c r="AF85" s="88">
        <v>46027</v>
      </c>
      <c r="AG85">
        <v>9426</v>
      </c>
      <c r="AH85" s="75">
        <v>46027</v>
      </c>
      <c r="AI85" s="78" t="s">
        <v>97</v>
      </c>
      <c r="AJ85" t="s">
        <v>1174</v>
      </c>
      <c r="AK85" s="72" t="s">
        <v>76</v>
      </c>
      <c r="AL85" s="75">
        <v>46027</v>
      </c>
      <c r="AM85" s="1" t="s">
        <v>257</v>
      </c>
      <c r="AN85" s="1" t="s">
        <v>257</v>
      </c>
      <c r="AO85" t="s">
        <v>100</v>
      </c>
      <c r="AP85" t="s">
        <v>479</v>
      </c>
      <c r="AQ85" s="1"/>
      <c r="AR85" t="s">
        <v>480</v>
      </c>
      <c r="AS85" t="s">
        <v>212</v>
      </c>
      <c r="AT85" s="1">
        <v>80111600</v>
      </c>
      <c r="AU85" s="93" t="s">
        <v>4243</v>
      </c>
      <c r="AV85" s="1" t="s">
        <v>210</v>
      </c>
      <c r="AW85" s="87" t="s">
        <v>103</v>
      </c>
      <c r="AX85" s="75">
        <v>46027</v>
      </c>
      <c r="AY85" s="87" t="s">
        <v>116</v>
      </c>
      <c r="AZ85" s="75">
        <v>46027</v>
      </c>
      <c r="BA85" s="75">
        <v>46027</v>
      </c>
      <c r="BB85" s="75">
        <v>46387</v>
      </c>
      <c r="BC85" s="89">
        <f>+Tabla3[[#This Row],[FECHA TERMINACION
(INICIAL)]]-Tabla3[[#This Row],[FECHA INICIO]]</f>
        <v>360</v>
      </c>
      <c r="BD85" s="89">
        <f>+Tabla3[[#This Row],[PLAZO DE EJECUCIÓN EN DÍAS (INICIAL)]]/30</f>
        <v>12</v>
      </c>
      <c r="BE85" t="s">
        <v>658</v>
      </c>
      <c r="BF85" s="5" t="e">
        <f>+#REF!</f>
        <v>#REF!</v>
      </c>
      <c r="BG85" s="5" t="e">
        <f>+#REF!</f>
        <v>#REF!</v>
      </c>
      <c r="BH85" s="1" t="e">
        <f>+#REF!</f>
        <v>#REF!</v>
      </c>
      <c r="BI85" s="1">
        <f>+COUNTIF(Tabla3[[#This Row],[VALOR REDUCIDO]:[TOTAL TIEMPO PRORROGADO EN DÍAS
]],"&lt;&gt;0")</f>
        <v>3</v>
      </c>
      <c r="BJ85" s="1" t="e">
        <f>+#REF!</f>
        <v>#REF!</v>
      </c>
      <c r="BK85" s="75" t="e">
        <f>+#REF!</f>
        <v>#REF!</v>
      </c>
      <c r="BL85" s="1" t="s">
        <v>83</v>
      </c>
      <c r="BM85" t="e">
        <f t="shared" si="7"/>
        <v>#REF!</v>
      </c>
      <c r="BN85" s="7">
        <f t="shared" si="8"/>
        <v>46027</v>
      </c>
      <c r="BO85" s="7" t="e">
        <f t="shared" si="9"/>
        <v>#REF!</v>
      </c>
      <c r="BP85" s="5" t="e">
        <f t="shared" si="5"/>
        <v>#REF!</v>
      </c>
      <c r="BQ85" s="1">
        <v>15573333</v>
      </c>
      <c r="BR85" s="1" t="e">
        <f>+Tabla3[[#This Row],[VALOR TOTAL DE CONTRATO (ANTES DE LIQUIDACIÓN - LIBERACIÓN DE SALDOS)]]-Tabla3[[#This Row],[RECURSO TOTALES DESEMBOLSADOS]]</f>
        <v>#REF!</v>
      </c>
      <c r="BS85" s="1" t="s">
        <v>83</v>
      </c>
      <c r="BT85" s="1" t="str">
        <f t="shared" si="6"/>
        <v>enero</v>
      </c>
      <c r="BU85" s="1" t="s">
        <v>82</v>
      </c>
      <c r="BV85" s="1" t="s">
        <v>82</v>
      </c>
      <c r="BW85" s="1" t="s">
        <v>82</v>
      </c>
      <c r="BX85" t="s">
        <v>258</v>
      </c>
      <c r="BY85" t="s">
        <v>259</v>
      </c>
    </row>
    <row r="86" spans="1:77" x14ac:dyDescent="0.25">
      <c r="A86" s="1">
        <v>2026</v>
      </c>
      <c r="B86" s="3">
        <v>82</v>
      </c>
      <c r="C86" s="1" t="s">
        <v>65</v>
      </c>
      <c r="D86" t="s">
        <v>67</v>
      </c>
      <c r="E86" t="s">
        <v>70</v>
      </c>
      <c r="F86" t="s">
        <v>71</v>
      </c>
      <c r="G86" t="s">
        <v>105</v>
      </c>
      <c r="H86" s="1" t="s">
        <v>64</v>
      </c>
      <c r="I86" s="1" t="s">
        <v>271</v>
      </c>
      <c r="J86" t="s">
        <v>1175</v>
      </c>
      <c r="K86" s="1" t="s">
        <v>78</v>
      </c>
      <c r="L86" s="87" t="s">
        <v>246</v>
      </c>
      <c r="M86" s="79" t="s">
        <v>6392</v>
      </c>
      <c r="N86" s="1" t="s">
        <v>3719</v>
      </c>
      <c r="O86" s="1" t="s">
        <v>3719</v>
      </c>
      <c r="P86" s="56" t="s">
        <v>3719</v>
      </c>
      <c r="Q86" s="1" t="s">
        <v>83</v>
      </c>
      <c r="R86" s="87" t="s">
        <v>89</v>
      </c>
      <c r="S86" s="87" t="s">
        <v>212</v>
      </c>
      <c r="T86" t="s">
        <v>654</v>
      </c>
      <c r="U86" t="s">
        <v>1172</v>
      </c>
      <c r="V86" t="s">
        <v>655</v>
      </c>
      <c r="W86" s="5">
        <v>37973333</v>
      </c>
      <c r="X86" s="5">
        <v>37973333</v>
      </c>
      <c r="Y86" s="5">
        <v>3200000</v>
      </c>
      <c r="Z86" s="5" t="s">
        <v>1045</v>
      </c>
      <c r="AA86" s="1" t="s">
        <v>95</v>
      </c>
      <c r="AB86" t="s">
        <v>83</v>
      </c>
      <c r="AC86" t="s">
        <v>76</v>
      </c>
      <c r="AD86" s="69">
        <f>+Tabla3[[#This Row],[VALOR DEL CONTRATO
(EN NUMEROS)]]-Tabla3[[#This Row],[VALOR RECURSOS (MADS/FONAM)]]</f>
        <v>0</v>
      </c>
      <c r="AE86" s="2">
        <v>8226</v>
      </c>
      <c r="AF86" s="88">
        <v>46027</v>
      </c>
      <c r="AG86">
        <v>10326</v>
      </c>
      <c r="AH86" s="75">
        <v>46027</v>
      </c>
      <c r="AI86" s="78" t="s">
        <v>97</v>
      </c>
      <c r="AJ86" t="s">
        <v>1174</v>
      </c>
      <c r="AK86" s="72" t="s">
        <v>76</v>
      </c>
      <c r="AL86" s="75">
        <v>46027</v>
      </c>
      <c r="AM86" s="1" t="s">
        <v>257</v>
      </c>
      <c r="AN86" s="1" t="s">
        <v>257</v>
      </c>
      <c r="AO86" t="s">
        <v>100</v>
      </c>
      <c r="AP86" t="s">
        <v>479</v>
      </c>
      <c r="AQ86" s="1"/>
      <c r="AR86" t="s">
        <v>480</v>
      </c>
      <c r="AS86" t="s">
        <v>212</v>
      </c>
      <c r="AT86" s="1">
        <v>80111600</v>
      </c>
      <c r="AU86" s="93" t="s">
        <v>4244</v>
      </c>
      <c r="AV86" s="1" t="s">
        <v>210</v>
      </c>
      <c r="AW86" s="87" t="s">
        <v>103</v>
      </c>
      <c r="AX86" s="75">
        <v>46027</v>
      </c>
      <c r="AY86" s="87" t="s">
        <v>116</v>
      </c>
      <c r="AZ86" s="75">
        <v>46027</v>
      </c>
      <c r="BA86" s="75">
        <v>46027</v>
      </c>
      <c r="BB86" s="75">
        <v>46387</v>
      </c>
      <c r="BC86" s="89">
        <f>+Tabla3[[#This Row],[FECHA TERMINACION
(INICIAL)]]-Tabla3[[#This Row],[FECHA INICIO]]</f>
        <v>360</v>
      </c>
      <c r="BD86" s="89">
        <f>+Tabla3[[#This Row],[PLAZO DE EJECUCIÓN EN DÍAS (INICIAL)]]/30</f>
        <v>12</v>
      </c>
      <c r="BE86" t="s">
        <v>658</v>
      </c>
      <c r="BF86" s="5" t="e">
        <f>+#REF!</f>
        <v>#REF!</v>
      </c>
      <c r="BG86" s="5" t="e">
        <f>+#REF!</f>
        <v>#REF!</v>
      </c>
      <c r="BH86" s="1" t="e">
        <f>+#REF!</f>
        <v>#REF!</v>
      </c>
      <c r="BI86" s="1">
        <f>+COUNTIF(Tabla3[[#This Row],[VALOR REDUCIDO]:[TOTAL TIEMPO PRORROGADO EN DÍAS
]],"&lt;&gt;0")</f>
        <v>3</v>
      </c>
      <c r="BJ86" s="1" t="e">
        <f>+#REF!</f>
        <v>#REF!</v>
      </c>
      <c r="BK86" s="75" t="e">
        <f>+#REF!</f>
        <v>#REF!</v>
      </c>
      <c r="BL86" s="1" t="s">
        <v>83</v>
      </c>
      <c r="BM86" t="e">
        <f t="shared" si="7"/>
        <v>#REF!</v>
      </c>
      <c r="BN86" s="7">
        <f t="shared" si="8"/>
        <v>46027</v>
      </c>
      <c r="BO86" s="7" t="e">
        <f t="shared" si="9"/>
        <v>#REF!</v>
      </c>
      <c r="BP86" s="5" t="e">
        <f t="shared" si="5"/>
        <v>#REF!</v>
      </c>
      <c r="BQ86" s="1">
        <v>15573333</v>
      </c>
      <c r="BR86" s="1" t="e">
        <f>+Tabla3[[#This Row],[VALOR TOTAL DE CONTRATO (ANTES DE LIQUIDACIÓN - LIBERACIÓN DE SALDOS)]]-Tabla3[[#This Row],[RECURSO TOTALES DESEMBOLSADOS]]</f>
        <v>#REF!</v>
      </c>
      <c r="BS86" s="1" t="s">
        <v>83</v>
      </c>
      <c r="BT86" s="1" t="str">
        <f t="shared" si="6"/>
        <v>enero</v>
      </c>
      <c r="BU86" s="1" t="s">
        <v>82</v>
      </c>
      <c r="BV86" s="1" t="s">
        <v>82</v>
      </c>
      <c r="BW86" s="1" t="s">
        <v>82</v>
      </c>
      <c r="BX86" t="s">
        <v>258</v>
      </c>
      <c r="BY86" t="s">
        <v>259</v>
      </c>
    </row>
    <row r="87" spans="1:77" x14ac:dyDescent="0.25">
      <c r="A87" s="1">
        <v>2026</v>
      </c>
      <c r="B87" s="3">
        <v>83</v>
      </c>
      <c r="C87" s="1" t="s">
        <v>65</v>
      </c>
      <c r="D87" t="s">
        <v>67</v>
      </c>
      <c r="E87" t="s">
        <v>70</v>
      </c>
      <c r="F87" t="s">
        <v>71</v>
      </c>
      <c r="G87" t="s">
        <v>105</v>
      </c>
      <c r="H87" s="1" t="s">
        <v>64</v>
      </c>
      <c r="I87" s="1" t="s">
        <v>271</v>
      </c>
      <c r="J87" t="s">
        <v>1176</v>
      </c>
      <c r="K87" s="1" t="s">
        <v>78</v>
      </c>
      <c r="L87" s="87" t="s">
        <v>246</v>
      </c>
      <c r="M87" s="79" t="s">
        <v>6393</v>
      </c>
      <c r="N87" s="1" t="s">
        <v>3719</v>
      </c>
      <c r="O87" s="1" t="s">
        <v>3719</v>
      </c>
      <c r="P87" s="56" t="s">
        <v>3719</v>
      </c>
      <c r="Q87" s="1" t="s">
        <v>83</v>
      </c>
      <c r="R87" s="87" t="s">
        <v>89</v>
      </c>
      <c r="S87" s="87" t="s">
        <v>212</v>
      </c>
      <c r="T87" t="s">
        <v>1177</v>
      </c>
      <c r="U87" t="s">
        <v>1178</v>
      </c>
      <c r="V87" t="s">
        <v>1179</v>
      </c>
      <c r="W87" s="5">
        <v>37973333</v>
      </c>
      <c r="X87" s="5">
        <v>37973333</v>
      </c>
      <c r="Y87" s="5">
        <v>3200000</v>
      </c>
      <c r="Z87" s="5" t="s">
        <v>1045</v>
      </c>
      <c r="AA87" s="1" t="s">
        <v>95</v>
      </c>
      <c r="AB87" t="s">
        <v>83</v>
      </c>
      <c r="AC87" t="s">
        <v>76</v>
      </c>
      <c r="AD87" s="69">
        <f>+Tabla3[[#This Row],[VALOR DEL CONTRATO
(EN NUMEROS)]]-Tabla3[[#This Row],[VALOR RECURSOS (MADS/FONAM)]]</f>
        <v>0</v>
      </c>
      <c r="AE87" s="2">
        <v>8226</v>
      </c>
      <c r="AF87" s="88">
        <v>46027</v>
      </c>
      <c r="AG87">
        <v>8926</v>
      </c>
      <c r="AH87" s="75">
        <v>46027</v>
      </c>
      <c r="AI87" s="78" t="s">
        <v>97</v>
      </c>
      <c r="AJ87" t="s">
        <v>1174</v>
      </c>
      <c r="AK87" s="72" t="s">
        <v>76</v>
      </c>
      <c r="AL87" s="75">
        <v>46027</v>
      </c>
      <c r="AM87" s="1" t="s">
        <v>257</v>
      </c>
      <c r="AN87" s="1" t="s">
        <v>257</v>
      </c>
      <c r="AO87" t="s">
        <v>100</v>
      </c>
      <c r="AP87" t="s">
        <v>479</v>
      </c>
      <c r="AQ87" s="1"/>
      <c r="AR87" t="s">
        <v>480</v>
      </c>
      <c r="AS87" t="s">
        <v>212</v>
      </c>
      <c r="AT87" s="1">
        <v>80111600</v>
      </c>
      <c r="AU87" s="93" t="s">
        <v>4245</v>
      </c>
      <c r="AV87" s="1" t="s">
        <v>210</v>
      </c>
      <c r="AW87" s="87" t="s">
        <v>103</v>
      </c>
      <c r="AX87" s="75">
        <v>46027</v>
      </c>
      <c r="AY87" s="87" t="s">
        <v>116</v>
      </c>
      <c r="AZ87" s="75">
        <v>46027</v>
      </c>
      <c r="BA87" s="75">
        <v>46027</v>
      </c>
      <c r="BB87" s="75">
        <v>46387</v>
      </c>
      <c r="BC87" s="89">
        <f>+Tabla3[[#This Row],[FECHA TERMINACION
(INICIAL)]]-Tabla3[[#This Row],[FECHA INICIO]]</f>
        <v>360</v>
      </c>
      <c r="BD87" s="89">
        <f>+Tabla3[[#This Row],[PLAZO DE EJECUCIÓN EN DÍAS (INICIAL)]]/30</f>
        <v>12</v>
      </c>
      <c r="BE87" t="s">
        <v>1180</v>
      </c>
      <c r="BF87" s="5" t="e">
        <f>+#REF!</f>
        <v>#REF!</v>
      </c>
      <c r="BG87" s="5" t="e">
        <f>+#REF!</f>
        <v>#REF!</v>
      </c>
      <c r="BH87" s="1" t="e">
        <f>+#REF!</f>
        <v>#REF!</v>
      </c>
      <c r="BI87" s="1">
        <f>+COUNTIF(Tabla3[[#This Row],[VALOR REDUCIDO]:[TOTAL TIEMPO PRORROGADO EN DÍAS
]],"&lt;&gt;0")</f>
        <v>3</v>
      </c>
      <c r="BJ87" s="1" t="e">
        <f>+#REF!</f>
        <v>#REF!</v>
      </c>
      <c r="BK87" s="75" t="e">
        <f>+#REF!</f>
        <v>#REF!</v>
      </c>
      <c r="BL87" s="1" t="s">
        <v>83</v>
      </c>
      <c r="BM87" t="e">
        <f t="shared" si="7"/>
        <v>#REF!</v>
      </c>
      <c r="BN87" s="7">
        <f t="shared" si="8"/>
        <v>46027</v>
      </c>
      <c r="BO87" s="7" t="e">
        <f t="shared" si="9"/>
        <v>#REF!</v>
      </c>
      <c r="BP87" s="5" t="e">
        <f t="shared" si="5"/>
        <v>#REF!</v>
      </c>
      <c r="BQ87" s="1">
        <v>15533333</v>
      </c>
      <c r="BR87" s="1" t="e">
        <f>+Tabla3[[#This Row],[VALOR TOTAL DE CONTRATO (ANTES DE LIQUIDACIÓN - LIBERACIÓN DE SALDOS)]]-Tabla3[[#This Row],[RECURSO TOTALES DESEMBOLSADOS]]</f>
        <v>#REF!</v>
      </c>
      <c r="BS87" s="1" t="s">
        <v>83</v>
      </c>
      <c r="BT87" s="1" t="str">
        <f t="shared" si="6"/>
        <v>enero</v>
      </c>
      <c r="BU87" s="1" t="s">
        <v>82</v>
      </c>
      <c r="BV87" s="1" t="s">
        <v>82</v>
      </c>
      <c r="BW87" s="1" t="s">
        <v>82</v>
      </c>
      <c r="BX87" t="s">
        <v>258</v>
      </c>
      <c r="BY87" t="s">
        <v>259</v>
      </c>
    </row>
    <row r="88" spans="1:77" x14ac:dyDescent="0.25">
      <c r="A88" s="1">
        <v>2026</v>
      </c>
      <c r="B88" s="3">
        <v>84</v>
      </c>
      <c r="C88" s="1" t="s">
        <v>65</v>
      </c>
      <c r="D88" t="s">
        <v>67</v>
      </c>
      <c r="E88" t="s">
        <v>70</v>
      </c>
      <c r="F88" t="s">
        <v>71</v>
      </c>
      <c r="G88" t="s">
        <v>105</v>
      </c>
      <c r="H88" s="1" t="s">
        <v>64</v>
      </c>
      <c r="I88" s="1" t="s">
        <v>271</v>
      </c>
      <c r="J88" t="s">
        <v>1181</v>
      </c>
      <c r="K88" s="1" t="s">
        <v>78</v>
      </c>
      <c r="L88" s="87" t="s">
        <v>246</v>
      </c>
      <c r="M88" s="79" t="s">
        <v>6394</v>
      </c>
      <c r="N88" s="1" t="s">
        <v>3719</v>
      </c>
      <c r="O88" s="1" t="s">
        <v>3719</v>
      </c>
      <c r="P88" s="56" t="s">
        <v>3719</v>
      </c>
      <c r="Q88" s="1" t="s">
        <v>83</v>
      </c>
      <c r="R88" s="87" t="s">
        <v>89</v>
      </c>
      <c r="S88" s="87" t="s">
        <v>212</v>
      </c>
      <c r="T88" t="s">
        <v>1182</v>
      </c>
      <c r="U88" t="s">
        <v>1183</v>
      </c>
      <c r="V88" t="s">
        <v>1184</v>
      </c>
      <c r="W88" s="5">
        <v>34907936</v>
      </c>
      <c r="X88" s="5">
        <v>34907936</v>
      </c>
      <c r="Y88" s="5">
        <v>2941680</v>
      </c>
      <c r="Z88" s="5" t="s">
        <v>1045</v>
      </c>
      <c r="AA88" s="1" t="s">
        <v>95</v>
      </c>
      <c r="AB88" t="s">
        <v>83</v>
      </c>
      <c r="AC88" t="s">
        <v>76</v>
      </c>
      <c r="AD88" s="69">
        <f>+Tabla3[[#This Row],[VALOR DEL CONTRATO
(EN NUMEROS)]]-Tabla3[[#This Row],[VALOR RECURSOS (MADS/FONAM)]]</f>
        <v>0</v>
      </c>
      <c r="AE88" s="2">
        <v>8526</v>
      </c>
      <c r="AF88" s="88">
        <v>46027</v>
      </c>
      <c r="AG88">
        <v>11826</v>
      </c>
      <c r="AH88" s="75">
        <v>46027</v>
      </c>
      <c r="AI88" s="78" t="s">
        <v>97</v>
      </c>
      <c r="AJ88" t="s">
        <v>1174</v>
      </c>
      <c r="AK88" s="72" t="s">
        <v>76</v>
      </c>
      <c r="AL88" s="75">
        <v>46027</v>
      </c>
      <c r="AM88" s="1" t="s">
        <v>257</v>
      </c>
      <c r="AN88" s="1" t="s">
        <v>257</v>
      </c>
      <c r="AO88" t="s">
        <v>100</v>
      </c>
      <c r="AP88" t="s">
        <v>479</v>
      </c>
      <c r="AQ88" s="1"/>
      <c r="AR88" t="s">
        <v>480</v>
      </c>
      <c r="AS88" t="s">
        <v>212</v>
      </c>
      <c r="AT88" s="1">
        <v>80111600</v>
      </c>
      <c r="AU88" s="93" t="s">
        <v>4246</v>
      </c>
      <c r="AV88" s="1" t="s">
        <v>210</v>
      </c>
      <c r="AW88" s="87" t="s">
        <v>103</v>
      </c>
      <c r="AX88" s="75">
        <v>46028</v>
      </c>
      <c r="AY88" s="87" t="s">
        <v>115</v>
      </c>
      <c r="AZ88" s="75">
        <v>46028</v>
      </c>
      <c r="BA88" s="75">
        <v>46028</v>
      </c>
      <c r="BB88" s="75">
        <v>46386</v>
      </c>
      <c r="BC88" s="89">
        <f>+Tabla3[[#This Row],[FECHA TERMINACION
(INICIAL)]]-Tabla3[[#This Row],[FECHA INICIO]]</f>
        <v>358</v>
      </c>
      <c r="BD88" s="89">
        <f>+Tabla3[[#This Row],[PLAZO DE EJECUCIÓN EN DÍAS (INICIAL)]]/30</f>
        <v>11.933333333333334</v>
      </c>
      <c r="BE88" t="s">
        <v>1185</v>
      </c>
      <c r="BF88" s="5" t="e">
        <f>+#REF!</f>
        <v>#REF!</v>
      </c>
      <c r="BG88" s="5" t="e">
        <f>+#REF!</f>
        <v>#REF!</v>
      </c>
      <c r="BH88" s="1" t="e">
        <f>+#REF!</f>
        <v>#REF!</v>
      </c>
      <c r="BI88" s="1">
        <f>+COUNTIF(Tabla3[[#This Row],[VALOR REDUCIDO]:[TOTAL TIEMPO PRORROGADO EN DÍAS
]],"&lt;&gt;0")</f>
        <v>3</v>
      </c>
      <c r="BJ88" s="1" t="e">
        <f>+#REF!</f>
        <v>#REF!</v>
      </c>
      <c r="BK88" s="75" t="e">
        <f>+#REF!</f>
        <v>#REF!</v>
      </c>
      <c r="BL88" s="1" t="s">
        <v>83</v>
      </c>
      <c r="BM88" t="e">
        <f t="shared" si="7"/>
        <v>#REF!</v>
      </c>
      <c r="BN88" s="7">
        <f t="shared" si="8"/>
        <v>46028</v>
      </c>
      <c r="BO88" s="7" t="e">
        <f t="shared" si="9"/>
        <v>#REF!</v>
      </c>
      <c r="BP88" s="5" t="e">
        <f t="shared" si="5"/>
        <v>#REF!</v>
      </c>
      <c r="BQ88" s="1">
        <v>14218120</v>
      </c>
      <c r="BR88" s="1" t="e">
        <f>+Tabla3[[#This Row],[VALOR TOTAL DE CONTRATO (ANTES DE LIQUIDACIÓN - LIBERACIÓN DE SALDOS)]]-Tabla3[[#This Row],[RECURSO TOTALES DESEMBOLSADOS]]</f>
        <v>#REF!</v>
      </c>
      <c r="BS88" s="1" t="s">
        <v>83</v>
      </c>
      <c r="BT88" s="1" t="str">
        <f t="shared" si="6"/>
        <v>enero</v>
      </c>
      <c r="BU88" s="1" t="s">
        <v>82</v>
      </c>
      <c r="BV88" s="1" t="s">
        <v>82</v>
      </c>
      <c r="BW88" s="1" t="s">
        <v>82</v>
      </c>
      <c r="BX88" t="s">
        <v>258</v>
      </c>
      <c r="BY88" t="s">
        <v>259</v>
      </c>
    </row>
    <row r="89" spans="1:77" s="70" customFormat="1" x14ac:dyDescent="0.25">
      <c r="A89" s="1">
        <v>2026</v>
      </c>
      <c r="B89" s="3">
        <v>85</v>
      </c>
      <c r="C89" s="1" t="s">
        <v>65</v>
      </c>
      <c r="D89" t="s">
        <v>67</v>
      </c>
      <c r="E89" t="s">
        <v>70</v>
      </c>
      <c r="F89" t="s">
        <v>71</v>
      </c>
      <c r="G89" t="s">
        <v>105</v>
      </c>
      <c r="H89" s="1" t="s">
        <v>64</v>
      </c>
      <c r="I89" s="1" t="s">
        <v>271</v>
      </c>
      <c r="J89" t="s">
        <v>1186</v>
      </c>
      <c r="K89" s="1" t="s">
        <v>78</v>
      </c>
      <c r="L89" s="87" t="s">
        <v>246</v>
      </c>
      <c r="M89" s="79" t="s">
        <v>6395</v>
      </c>
      <c r="N89" s="1" t="s">
        <v>3719</v>
      </c>
      <c r="O89" s="1" t="s">
        <v>3719</v>
      </c>
      <c r="P89" s="56" t="s">
        <v>3719</v>
      </c>
      <c r="Q89" s="1" t="s">
        <v>83</v>
      </c>
      <c r="R89" s="87" t="s">
        <v>89</v>
      </c>
      <c r="S89" s="87" t="s">
        <v>212</v>
      </c>
      <c r="T89" t="s">
        <v>1187</v>
      </c>
      <c r="U89" t="s">
        <v>1188</v>
      </c>
      <c r="V89" t="s">
        <v>1189</v>
      </c>
      <c r="W89" s="5">
        <v>42776930</v>
      </c>
      <c r="X89" s="5">
        <v>42776930</v>
      </c>
      <c r="Y89" s="5">
        <v>3677100</v>
      </c>
      <c r="Z89" s="5" t="s">
        <v>1045</v>
      </c>
      <c r="AA89" s="1" t="s">
        <v>95</v>
      </c>
      <c r="AB89" t="s">
        <v>83</v>
      </c>
      <c r="AC89" t="s">
        <v>76</v>
      </c>
      <c r="AD89" s="69">
        <f>+Tabla3[[#This Row],[VALOR DEL CONTRATO
(EN NUMEROS)]]-Tabla3[[#This Row],[VALOR RECURSOS (MADS/FONAM)]]</f>
        <v>0</v>
      </c>
      <c r="AE89" s="2">
        <v>8826</v>
      </c>
      <c r="AF89" s="88">
        <v>46027</v>
      </c>
      <c r="AG89">
        <v>16826</v>
      </c>
      <c r="AH89" s="75">
        <v>46028</v>
      </c>
      <c r="AI89" s="78" t="s">
        <v>97</v>
      </c>
      <c r="AJ89" t="s">
        <v>1190</v>
      </c>
      <c r="AK89" s="72" t="s">
        <v>76</v>
      </c>
      <c r="AL89" s="75">
        <v>46028</v>
      </c>
      <c r="AM89" s="1" t="s">
        <v>257</v>
      </c>
      <c r="AN89" s="1" t="s">
        <v>257</v>
      </c>
      <c r="AO89" t="s">
        <v>100</v>
      </c>
      <c r="AP89" t="s">
        <v>479</v>
      </c>
      <c r="AQ89" s="1"/>
      <c r="AR89" t="s">
        <v>480</v>
      </c>
      <c r="AS89" t="s">
        <v>212</v>
      </c>
      <c r="AT89" s="1">
        <v>80111600</v>
      </c>
      <c r="AU89" s="93" t="s">
        <v>4247</v>
      </c>
      <c r="AV89" s="1" t="s">
        <v>210</v>
      </c>
      <c r="AW89" s="87" t="s">
        <v>103</v>
      </c>
      <c r="AX89" s="75">
        <v>46028</v>
      </c>
      <c r="AY89" s="87" t="s">
        <v>115</v>
      </c>
      <c r="AZ89" s="75">
        <v>46028</v>
      </c>
      <c r="BA89" s="75">
        <v>46028</v>
      </c>
      <c r="BB89" s="75">
        <v>46380</v>
      </c>
      <c r="BC89" s="89">
        <f>+Tabla3[[#This Row],[FECHA TERMINACION
(INICIAL)]]-Tabla3[[#This Row],[FECHA INICIO]]</f>
        <v>352</v>
      </c>
      <c r="BD89" s="89">
        <f>+Tabla3[[#This Row],[PLAZO DE EJECUCIÓN EN DÍAS (INICIAL)]]/30</f>
        <v>11.733333333333333</v>
      </c>
      <c r="BE89" t="s">
        <v>1191</v>
      </c>
      <c r="BF89" s="5" t="e">
        <f>+#REF!</f>
        <v>#REF!</v>
      </c>
      <c r="BG89" s="5" t="e">
        <f>+#REF!</f>
        <v>#REF!</v>
      </c>
      <c r="BH89" s="1" t="e">
        <f>+#REF!</f>
        <v>#REF!</v>
      </c>
      <c r="BI89" s="1">
        <f>+COUNTIF(Tabla3[[#This Row],[VALOR REDUCIDO]:[TOTAL TIEMPO PRORROGADO EN DÍAS
]],"&lt;&gt;0")</f>
        <v>3</v>
      </c>
      <c r="BJ89" s="1" t="e">
        <f>+#REF!</f>
        <v>#REF!</v>
      </c>
      <c r="BK89" s="75" t="e">
        <f>+#REF!</f>
        <v>#REF!</v>
      </c>
      <c r="BL89" s="1" t="s">
        <v>83</v>
      </c>
      <c r="BM89" t="e">
        <f t="shared" si="7"/>
        <v>#REF!</v>
      </c>
      <c r="BN89" s="7">
        <f t="shared" si="8"/>
        <v>46028</v>
      </c>
      <c r="BO89" s="7" t="e">
        <f t="shared" si="9"/>
        <v>#REF!</v>
      </c>
      <c r="BP89" s="5" t="e">
        <f t="shared" si="5"/>
        <v>#REF!</v>
      </c>
      <c r="BQ89" s="1">
        <v>17772650</v>
      </c>
      <c r="BR89" s="1" t="e">
        <f>+Tabla3[[#This Row],[VALOR TOTAL DE CONTRATO (ANTES DE LIQUIDACIÓN - LIBERACIÓN DE SALDOS)]]-Tabla3[[#This Row],[RECURSO TOTALES DESEMBOLSADOS]]</f>
        <v>#REF!</v>
      </c>
      <c r="BS89" s="1" t="s">
        <v>83</v>
      </c>
      <c r="BT89" s="1" t="str">
        <f t="shared" si="6"/>
        <v>enero</v>
      </c>
      <c r="BU89" s="1" t="s">
        <v>82</v>
      </c>
      <c r="BV89" s="1" t="s">
        <v>82</v>
      </c>
      <c r="BW89" s="1" t="s">
        <v>82</v>
      </c>
      <c r="BX89" t="s">
        <v>258</v>
      </c>
      <c r="BY89" t="s">
        <v>259</v>
      </c>
    </row>
    <row r="90" spans="1:77" x14ac:dyDescent="0.25">
      <c r="A90" s="1">
        <v>2026</v>
      </c>
      <c r="B90" s="3">
        <v>87</v>
      </c>
      <c r="C90" s="1" t="s">
        <v>65</v>
      </c>
      <c r="D90" t="s">
        <v>67</v>
      </c>
      <c r="E90" t="s">
        <v>70</v>
      </c>
      <c r="F90" t="s">
        <v>71</v>
      </c>
      <c r="G90" t="s">
        <v>105</v>
      </c>
      <c r="H90" s="1" t="s">
        <v>64</v>
      </c>
      <c r="I90" s="1" t="s">
        <v>271</v>
      </c>
      <c r="J90" t="s">
        <v>1192</v>
      </c>
      <c r="K90" s="1" t="s">
        <v>78</v>
      </c>
      <c r="L90" s="87" t="s">
        <v>1193</v>
      </c>
      <c r="M90" s="79" t="s">
        <v>6396</v>
      </c>
      <c r="N90" s="1" t="s">
        <v>3719</v>
      </c>
      <c r="O90" s="1" t="s">
        <v>3719</v>
      </c>
      <c r="P90" s="56" t="s">
        <v>3719</v>
      </c>
      <c r="Q90" s="1" t="s">
        <v>83</v>
      </c>
      <c r="R90" s="87" t="s">
        <v>89</v>
      </c>
      <c r="S90" s="87" t="s">
        <v>212</v>
      </c>
      <c r="T90" t="s">
        <v>1194</v>
      </c>
      <c r="U90" t="s">
        <v>1195</v>
      </c>
      <c r="V90" t="s">
        <v>1196</v>
      </c>
      <c r="W90" s="5">
        <v>48653333</v>
      </c>
      <c r="X90" s="5">
        <v>48653333</v>
      </c>
      <c r="Y90" s="5">
        <v>4100000</v>
      </c>
      <c r="Z90" s="5" t="s">
        <v>1045</v>
      </c>
      <c r="AA90" s="1" t="s">
        <v>95</v>
      </c>
      <c r="AB90" t="s">
        <v>83</v>
      </c>
      <c r="AC90" t="s">
        <v>76</v>
      </c>
      <c r="AD90" s="69">
        <f>+Tabla3[[#This Row],[VALOR DEL CONTRATO
(EN NUMEROS)]]-Tabla3[[#This Row],[VALOR RECURSOS (MADS/FONAM)]]</f>
        <v>0</v>
      </c>
      <c r="AE90" s="2">
        <v>8126</v>
      </c>
      <c r="AF90" s="88">
        <v>46025</v>
      </c>
      <c r="AG90">
        <v>7026</v>
      </c>
      <c r="AH90" s="75">
        <v>46027</v>
      </c>
      <c r="AI90" s="78" t="s">
        <v>98</v>
      </c>
      <c r="AJ90" t="s">
        <v>1197</v>
      </c>
      <c r="AK90" s="72">
        <v>202400000000095</v>
      </c>
      <c r="AL90" s="75">
        <v>46027</v>
      </c>
      <c r="AM90" s="1" t="s">
        <v>257</v>
      </c>
      <c r="AN90" s="1" t="s">
        <v>257</v>
      </c>
      <c r="AO90" t="s">
        <v>100</v>
      </c>
      <c r="AP90" t="s">
        <v>479</v>
      </c>
      <c r="AQ90" s="1"/>
      <c r="AR90" t="s">
        <v>480</v>
      </c>
      <c r="AS90" t="s">
        <v>212</v>
      </c>
      <c r="AT90" s="1">
        <v>80111600</v>
      </c>
      <c r="AU90" s="93" t="s">
        <v>4248</v>
      </c>
      <c r="AV90" s="1" t="s">
        <v>210</v>
      </c>
      <c r="AW90" s="87" t="s">
        <v>103</v>
      </c>
      <c r="AX90" s="75">
        <v>46027</v>
      </c>
      <c r="AY90" s="87" t="s">
        <v>115</v>
      </c>
      <c r="AZ90" s="75">
        <v>46027</v>
      </c>
      <c r="BA90" s="75">
        <v>46027</v>
      </c>
      <c r="BB90" s="75">
        <v>46386</v>
      </c>
      <c r="BC90" s="89">
        <f>+Tabla3[[#This Row],[FECHA TERMINACION
(INICIAL)]]-Tabla3[[#This Row],[FECHA INICIO]]</f>
        <v>359</v>
      </c>
      <c r="BD90" s="89">
        <f>+Tabla3[[#This Row],[PLAZO DE EJECUCIÓN EN DÍAS (INICIAL)]]/30</f>
        <v>11.966666666666667</v>
      </c>
      <c r="BE90" t="s">
        <v>1198</v>
      </c>
      <c r="BF90" s="5" t="e">
        <f>+#REF!</f>
        <v>#REF!</v>
      </c>
      <c r="BG90" s="5" t="e">
        <f>+#REF!</f>
        <v>#REF!</v>
      </c>
      <c r="BH90" s="1" t="e">
        <f>+#REF!</f>
        <v>#REF!</v>
      </c>
      <c r="BI90" s="1">
        <f>+COUNTIF(Tabla3[[#This Row],[VALOR REDUCIDO]:[TOTAL TIEMPO PRORROGADO EN DÍAS
]],"&lt;&gt;0")</f>
        <v>3</v>
      </c>
      <c r="BJ90" s="1" t="e">
        <f>+#REF!</f>
        <v>#REF!</v>
      </c>
      <c r="BK90" s="75" t="e">
        <f>+#REF!</f>
        <v>#REF!</v>
      </c>
      <c r="BL90" s="1" t="s">
        <v>83</v>
      </c>
      <c r="BM90" t="e">
        <f t="shared" si="7"/>
        <v>#REF!</v>
      </c>
      <c r="BN90" s="7">
        <f t="shared" si="8"/>
        <v>46027</v>
      </c>
      <c r="BO90" s="7" t="e">
        <f t="shared" si="9"/>
        <v>#REF!</v>
      </c>
      <c r="BP90" s="5" t="e">
        <f t="shared" si="5"/>
        <v>#REF!</v>
      </c>
      <c r="BQ90" s="1">
        <v>19953333</v>
      </c>
      <c r="BR90" s="1" t="e">
        <f>+Tabla3[[#This Row],[VALOR TOTAL DE CONTRATO (ANTES DE LIQUIDACIÓN - LIBERACIÓN DE SALDOS)]]-Tabla3[[#This Row],[RECURSO TOTALES DESEMBOLSADOS]]</f>
        <v>#REF!</v>
      </c>
      <c r="BS90" s="1" t="s">
        <v>83</v>
      </c>
      <c r="BT90" s="1" t="str">
        <f t="shared" si="6"/>
        <v>enero</v>
      </c>
      <c r="BU90" s="1" t="s">
        <v>82</v>
      </c>
      <c r="BV90" s="1" t="s">
        <v>82</v>
      </c>
      <c r="BW90" s="1" t="s">
        <v>82</v>
      </c>
      <c r="BX90" t="s">
        <v>258</v>
      </c>
      <c r="BY90" t="s">
        <v>259</v>
      </c>
    </row>
    <row r="91" spans="1:77" x14ac:dyDescent="0.25">
      <c r="A91" s="1">
        <v>2026</v>
      </c>
      <c r="B91" s="3">
        <v>88</v>
      </c>
      <c r="C91" s="1" t="s">
        <v>65</v>
      </c>
      <c r="D91" t="s">
        <v>67</v>
      </c>
      <c r="E91" t="s">
        <v>70</v>
      </c>
      <c r="F91" t="s">
        <v>71</v>
      </c>
      <c r="G91" t="s">
        <v>105</v>
      </c>
      <c r="H91" s="1" t="s">
        <v>64</v>
      </c>
      <c r="I91" s="1" t="s">
        <v>75</v>
      </c>
      <c r="J91" t="s">
        <v>1199</v>
      </c>
      <c r="K91" s="1" t="s">
        <v>78</v>
      </c>
      <c r="L91" s="87" t="s">
        <v>759</v>
      </c>
      <c r="M91" s="79" t="s">
        <v>6397</v>
      </c>
      <c r="N91" s="1" t="s">
        <v>3719</v>
      </c>
      <c r="O91" s="1" t="s">
        <v>3719</v>
      </c>
      <c r="P91" s="56" t="s">
        <v>3719</v>
      </c>
      <c r="Q91" s="1" t="s">
        <v>83</v>
      </c>
      <c r="R91" s="87" t="s">
        <v>84</v>
      </c>
      <c r="S91" s="87" t="s">
        <v>84</v>
      </c>
      <c r="T91" t="s">
        <v>1200</v>
      </c>
      <c r="U91" t="s">
        <v>1201</v>
      </c>
      <c r="V91" t="s">
        <v>1202</v>
      </c>
      <c r="W91" s="5">
        <v>118666667</v>
      </c>
      <c r="X91" s="5">
        <v>118666667</v>
      </c>
      <c r="Y91" s="5">
        <v>10000000</v>
      </c>
      <c r="Z91" s="5" t="s">
        <v>1045</v>
      </c>
      <c r="AA91" s="1" t="s">
        <v>95</v>
      </c>
      <c r="AB91" t="s">
        <v>83</v>
      </c>
      <c r="AC91" t="s">
        <v>76</v>
      </c>
      <c r="AD91" s="69">
        <f>+Tabla3[[#This Row],[VALOR DEL CONTRATO
(EN NUMEROS)]]-Tabla3[[#This Row],[VALOR RECURSOS (MADS/FONAM)]]</f>
        <v>0</v>
      </c>
      <c r="AE91" s="2">
        <v>2326</v>
      </c>
      <c r="AF91" s="88">
        <v>46024</v>
      </c>
      <c r="AG91">
        <v>7426</v>
      </c>
      <c r="AH91" s="75">
        <v>46027</v>
      </c>
      <c r="AI91" s="78" t="s">
        <v>98</v>
      </c>
      <c r="AJ91" t="s">
        <v>282</v>
      </c>
      <c r="AK91" s="72">
        <v>202400000000095</v>
      </c>
      <c r="AL91" s="75">
        <v>46027</v>
      </c>
      <c r="AM91" s="1" t="s">
        <v>257</v>
      </c>
      <c r="AN91" s="1" t="s">
        <v>257</v>
      </c>
      <c r="AO91" t="s">
        <v>100</v>
      </c>
      <c r="AP91" t="s">
        <v>695</v>
      </c>
      <c r="AQ91" s="1"/>
      <c r="AR91" t="s">
        <v>1203</v>
      </c>
      <c r="AS91" t="s">
        <v>697</v>
      </c>
      <c r="AT91" s="1">
        <v>80111600</v>
      </c>
      <c r="AU91" s="93" t="s">
        <v>4249</v>
      </c>
      <c r="AV91" s="1" t="s">
        <v>210</v>
      </c>
      <c r="AW91" s="87" t="s">
        <v>103</v>
      </c>
      <c r="AX91" s="75">
        <v>46027</v>
      </c>
      <c r="AY91" s="87" t="s">
        <v>116</v>
      </c>
      <c r="AZ91" s="75">
        <v>46027</v>
      </c>
      <c r="BA91" s="75">
        <v>46027</v>
      </c>
      <c r="BB91" s="75">
        <v>46387</v>
      </c>
      <c r="BC91" s="89">
        <f>+Tabla3[[#This Row],[FECHA TERMINACION
(INICIAL)]]-Tabla3[[#This Row],[FECHA INICIO]]</f>
        <v>360</v>
      </c>
      <c r="BD91" s="89">
        <f>+Tabla3[[#This Row],[PLAZO DE EJECUCIÓN EN DÍAS (INICIAL)]]/30</f>
        <v>12</v>
      </c>
      <c r="BE91" t="s">
        <v>1204</v>
      </c>
      <c r="BF91" s="5" t="e">
        <f>+#REF!</f>
        <v>#REF!</v>
      </c>
      <c r="BG91" s="5" t="e">
        <f>+#REF!</f>
        <v>#REF!</v>
      </c>
      <c r="BH91" s="1" t="e">
        <f>+#REF!</f>
        <v>#REF!</v>
      </c>
      <c r="BI91" s="1">
        <f>+COUNTIF(Tabla3[[#This Row],[VALOR REDUCIDO]:[TOTAL TIEMPO PRORROGADO EN DÍAS
]],"&lt;&gt;0")</f>
        <v>3</v>
      </c>
      <c r="BJ91" s="1" t="e">
        <f>+#REF!</f>
        <v>#REF!</v>
      </c>
      <c r="BK91" s="75" t="e">
        <f>+#REF!</f>
        <v>#REF!</v>
      </c>
      <c r="BL91" s="1" t="s">
        <v>83</v>
      </c>
      <c r="BM91" t="e">
        <f t="shared" si="7"/>
        <v>#REF!</v>
      </c>
      <c r="BN91" s="7">
        <f t="shared" si="8"/>
        <v>46027</v>
      </c>
      <c r="BO91" s="7" t="e">
        <f t="shared" si="9"/>
        <v>#REF!</v>
      </c>
      <c r="BP91" s="5" t="e">
        <f t="shared" si="5"/>
        <v>#REF!</v>
      </c>
      <c r="BQ91" s="1">
        <v>48666667</v>
      </c>
      <c r="BR91" s="1" t="e">
        <f>+Tabla3[[#This Row],[VALOR TOTAL DE CONTRATO (ANTES DE LIQUIDACIÓN - LIBERACIÓN DE SALDOS)]]-Tabla3[[#This Row],[RECURSO TOTALES DESEMBOLSADOS]]</f>
        <v>#REF!</v>
      </c>
      <c r="BS91" s="1" t="s">
        <v>83</v>
      </c>
      <c r="BT91" s="1" t="str">
        <f t="shared" si="6"/>
        <v>enero</v>
      </c>
      <c r="BU91" s="1" t="s">
        <v>82</v>
      </c>
      <c r="BV91" s="1" t="s">
        <v>82</v>
      </c>
      <c r="BW91" s="1" t="s">
        <v>82</v>
      </c>
      <c r="BX91" t="s">
        <v>258</v>
      </c>
      <c r="BY91" t="s">
        <v>259</v>
      </c>
    </row>
    <row r="92" spans="1:77" x14ac:dyDescent="0.25">
      <c r="A92" s="1">
        <v>2026</v>
      </c>
      <c r="B92" s="3">
        <v>89</v>
      </c>
      <c r="C92" s="1" t="s">
        <v>65</v>
      </c>
      <c r="D92" t="s">
        <v>67</v>
      </c>
      <c r="E92" t="s">
        <v>70</v>
      </c>
      <c r="F92" t="s">
        <v>71</v>
      </c>
      <c r="G92" t="s">
        <v>105</v>
      </c>
      <c r="H92" s="1" t="s">
        <v>64</v>
      </c>
      <c r="I92" s="1" t="s">
        <v>75</v>
      </c>
      <c r="J92" t="s">
        <v>1205</v>
      </c>
      <c r="K92" s="1" t="s">
        <v>78</v>
      </c>
      <c r="L92" s="87" t="s">
        <v>81</v>
      </c>
      <c r="M92" s="79" t="s">
        <v>6398</v>
      </c>
      <c r="N92" s="1" t="s">
        <v>3719</v>
      </c>
      <c r="O92" s="1" t="s">
        <v>3719</v>
      </c>
      <c r="P92" s="56" t="s">
        <v>3719</v>
      </c>
      <c r="Q92" s="1" t="s">
        <v>83</v>
      </c>
      <c r="R92" s="87" t="s">
        <v>84</v>
      </c>
      <c r="S92" s="87" t="s">
        <v>84</v>
      </c>
      <c r="T92" t="s">
        <v>1206</v>
      </c>
      <c r="U92" t="s">
        <v>1207</v>
      </c>
      <c r="V92" t="s">
        <v>1208</v>
      </c>
      <c r="W92" s="5">
        <v>172066667</v>
      </c>
      <c r="X92" s="5">
        <v>172066667</v>
      </c>
      <c r="Y92" s="5">
        <v>14500000</v>
      </c>
      <c r="Z92" s="5" t="s">
        <v>1045</v>
      </c>
      <c r="AA92" s="1" t="s">
        <v>95</v>
      </c>
      <c r="AB92" t="s">
        <v>83</v>
      </c>
      <c r="AC92" t="s">
        <v>76</v>
      </c>
      <c r="AD92" s="69">
        <f>+Tabla3[[#This Row],[VALOR DEL CONTRATO
(EN NUMEROS)]]-Tabla3[[#This Row],[VALOR RECURSOS (MADS/FONAM)]]</f>
        <v>0</v>
      </c>
      <c r="AE92" s="2">
        <v>2326</v>
      </c>
      <c r="AF92" s="88">
        <v>46024</v>
      </c>
      <c r="AG92">
        <v>7726</v>
      </c>
      <c r="AH92" s="75">
        <v>46027</v>
      </c>
      <c r="AI92" s="78" t="s">
        <v>98</v>
      </c>
      <c r="AJ92" t="s">
        <v>282</v>
      </c>
      <c r="AK92" s="72">
        <v>202400000000095</v>
      </c>
      <c r="AL92" s="75">
        <v>46027</v>
      </c>
      <c r="AM92" s="1" t="s">
        <v>257</v>
      </c>
      <c r="AN92" s="1" t="s">
        <v>257</v>
      </c>
      <c r="AO92" t="s">
        <v>100</v>
      </c>
      <c r="AP92" t="s">
        <v>695</v>
      </c>
      <c r="AQ92" s="1"/>
      <c r="AR92" t="s">
        <v>1203</v>
      </c>
      <c r="AS92" t="s">
        <v>697</v>
      </c>
      <c r="AT92" s="1">
        <v>80111600</v>
      </c>
      <c r="AU92" s="93" t="s">
        <v>4250</v>
      </c>
      <c r="AV92" s="1" t="s">
        <v>210</v>
      </c>
      <c r="AW92" s="87" t="s">
        <v>103</v>
      </c>
      <c r="AX92" s="75">
        <v>46027</v>
      </c>
      <c r="AY92" s="87" t="s">
        <v>116</v>
      </c>
      <c r="AZ92" s="75">
        <v>46027</v>
      </c>
      <c r="BA92" s="75">
        <v>46027</v>
      </c>
      <c r="BB92" s="75">
        <v>46386</v>
      </c>
      <c r="BC92" s="89">
        <f>+Tabla3[[#This Row],[FECHA TERMINACION
(INICIAL)]]-Tabla3[[#This Row],[FECHA INICIO]]</f>
        <v>359</v>
      </c>
      <c r="BD92" s="89">
        <f>+Tabla3[[#This Row],[PLAZO DE EJECUCIÓN EN DÍAS (INICIAL)]]/30</f>
        <v>11.966666666666667</v>
      </c>
      <c r="BE92" t="s">
        <v>1209</v>
      </c>
      <c r="BF92" s="5" t="e">
        <f>+#REF!</f>
        <v>#REF!</v>
      </c>
      <c r="BG92" s="5" t="e">
        <f>+#REF!</f>
        <v>#REF!</v>
      </c>
      <c r="BH92" s="1" t="e">
        <f>+#REF!</f>
        <v>#REF!</v>
      </c>
      <c r="BI92" s="1">
        <f>+COUNTIF(Tabla3[[#This Row],[VALOR REDUCIDO]:[TOTAL TIEMPO PRORROGADO EN DÍAS
]],"&lt;&gt;0")</f>
        <v>3</v>
      </c>
      <c r="BJ92" s="1" t="e">
        <f>+#REF!</f>
        <v>#REF!</v>
      </c>
      <c r="BK92" s="75" t="e">
        <f>+#REF!</f>
        <v>#REF!</v>
      </c>
      <c r="BL92" s="1" t="s">
        <v>83</v>
      </c>
      <c r="BM92" t="e">
        <f t="shared" si="7"/>
        <v>#REF!</v>
      </c>
      <c r="BN92" s="7">
        <f t="shared" si="8"/>
        <v>46027</v>
      </c>
      <c r="BO92" s="7" t="e">
        <f t="shared" si="9"/>
        <v>#REF!</v>
      </c>
      <c r="BP92" s="5" t="e">
        <f t="shared" si="5"/>
        <v>#REF!</v>
      </c>
      <c r="BQ92" s="1">
        <v>70566667</v>
      </c>
      <c r="BR92" s="1" t="e">
        <f>+Tabla3[[#This Row],[VALOR TOTAL DE CONTRATO (ANTES DE LIQUIDACIÓN - LIBERACIÓN DE SALDOS)]]-Tabla3[[#This Row],[RECURSO TOTALES DESEMBOLSADOS]]</f>
        <v>#REF!</v>
      </c>
      <c r="BS92" s="1" t="s">
        <v>83</v>
      </c>
      <c r="BT92" s="1" t="str">
        <f t="shared" si="6"/>
        <v>enero</v>
      </c>
      <c r="BU92" s="1" t="s">
        <v>82</v>
      </c>
      <c r="BV92" s="1" t="s">
        <v>82</v>
      </c>
      <c r="BW92" s="1" t="s">
        <v>82</v>
      </c>
      <c r="BX92" t="s">
        <v>258</v>
      </c>
      <c r="BY92" t="s">
        <v>259</v>
      </c>
    </row>
    <row r="93" spans="1:77" x14ac:dyDescent="0.25">
      <c r="A93" s="1">
        <v>2026</v>
      </c>
      <c r="B93" s="3">
        <v>90</v>
      </c>
      <c r="C93" s="1" t="s">
        <v>65</v>
      </c>
      <c r="D93" t="s">
        <v>67</v>
      </c>
      <c r="E93" t="s">
        <v>70</v>
      </c>
      <c r="F93" t="s">
        <v>71</v>
      </c>
      <c r="G93" t="s">
        <v>105</v>
      </c>
      <c r="H93" s="1" t="s">
        <v>64</v>
      </c>
      <c r="I93" s="1" t="s">
        <v>75</v>
      </c>
      <c r="J93" t="s">
        <v>1210</v>
      </c>
      <c r="K93" s="1" t="s">
        <v>78</v>
      </c>
      <c r="L93" s="87" t="s">
        <v>1211</v>
      </c>
      <c r="M93" s="79" t="s">
        <v>6399</v>
      </c>
      <c r="N93" s="1" t="s">
        <v>3719</v>
      </c>
      <c r="O93" s="1" t="s">
        <v>3719</v>
      </c>
      <c r="P93" s="56" t="s">
        <v>3719</v>
      </c>
      <c r="Q93" s="1" t="s">
        <v>83</v>
      </c>
      <c r="R93" s="87" t="s">
        <v>84</v>
      </c>
      <c r="S93" s="87" t="s">
        <v>84</v>
      </c>
      <c r="T93" t="s">
        <v>1212</v>
      </c>
      <c r="U93" t="s">
        <v>1213</v>
      </c>
      <c r="V93" t="s">
        <v>1214</v>
      </c>
      <c r="W93" s="5">
        <v>62893333</v>
      </c>
      <c r="X93" s="5">
        <v>62893333</v>
      </c>
      <c r="Y93" s="5">
        <v>5300000</v>
      </c>
      <c r="Z93" s="5" t="s">
        <v>1045</v>
      </c>
      <c r="AA93" s="1" t="s">
        <v>95</v>
      </c>
      <c r="AB93" t="s">
        <v>83</v>
      </c>
      <c r="AC93" t="s">
        <v>76</v>
      </c>
      <c r="AD93" s="69">
        <f>+Tabla3[[#This Row],[VALOR DEL CONTRATO
(EN NUMEROS)]]-Tabla3[[#This Row],[VALOR RECURSOS (MADS/FONAM)]]</f>
        <v>0</v>
      </c>
      <c r="AE93" s="2">
        <v>2326</v>
      </c>
      <c r="AF93" s="88">
        <v>46024</v>
      </c>
      <c r="AG93">
        <v>8126</v>
      </c>
      <c r="AH93" s="75">
        <v>46027</v>
      </c>
      <c r="AI93" s="78" t="s">
        <v>98</v>
      </c>
      <c r="AJ93" t="s">
        <v>282</v>
      </c>
      <c r="AK93" s="72">
        <v>202400000000095</v>
      </c>
      <c r="AL93" s="75">
        <v>46027</v>
      </c>
      <c r="AM93" s="1" t="s">
        <v>257</v>
      </c>
      <c r="AN93" s="1" t="s">
        <v>257</v>
      </c>
      <c r="AO93" t="s">
        <v>100</v>
      </c>
      <c r="AP93" t="s">
        <v>695</v>
      </c>
      <c r="AQ93" s="1"/>
      <c r="AR93" t="s">
        <v>696</v>
      </c>
      <c r="AS93" t="s">
        <v>697</v>
      </c>
      <c r="AT93" s="1">
        <v>80111600</v>
      </c>
      <c r="AU93" s="93" t="s">
        <v>4251</v>
      </c>
      <c r="AV93" s="1" t="s">
        <v>210</v>
      </c>
      <c r="AW93" s="87" t="s">
        <v>103</v>
      </c>
      <c r="AX93" s="75">
        <v>46027</v>
      </c>
      <c r="AY93" s="87" t="s">
        <v>116</v>
      </c>
      <c r="AZ93" s="75">
        <v>46027</v>
      </c>
      <c r="BA93" s="75">
        <v>46027</v>
      </c>
      <c r="BB93" s="75">
        <v>46387</v>
      </c>
      <c r="BC93" s="89">
        <f>+Tabla3[[#This Row],[FECHA TERMINACION
(INICIAL)]]-Tabla3[[#This Row],[FECHA INICIO]]</f>
        <v>360</v>
      </c>
      <c r="BD93" s="89">
        <f>+Tabla3[[#This Row],[PLAZO DE EJECUCIÓN EN DÍAS (INICIAL)]]/30</f>
        <v>12</v>
      </c>
      <c r="BE93" t="s">
        <v>1209</v>
      </c>
      <c r="BF93" s="5" t="e">
        <f>+#REF!</f>
        <v>#REF!</v>
      </c>
      <c r="BG93" s="5" t="e">
        <f>+#REF!</f>
        <v>#REF!</v>
      </c>
      <c r="BH93" s="1" t="e">
        <f>+#REF!</f>
        <v>#REF!</v>
      </c>
      <c r="BI93" s="1">
        <f>+COUNTIF(Tabla3[[#This Row],[VALOR REDUCIDO]:[TOTAL TIEMPO PRORROGADO EN DÍAS
]],"&lt;&gt;0")</f>
        <v>3</v>
      </c>
      <c r="BJ93" s="1" t="e">
        <f>+#REF!</f>
        <v>#REF!</v>
      </c>
      <c r="BK93" s="75" t="e">
        <f>+#REF!</f>
        <v>#REF!</v>
      </c>
      <c r="BL93" s="1" t="s">
        <v>83</v>
      </c>
      <c r="BM93" t="e">
        <f t="shared" si="7"/>
        <v>#REF!</v>
      </c>
      <c r="BN93" s="7">
        <f t="shared" si="8"/>
        <v>46027</v>
      </c>
      <c r="BO93" s="7" t="e">
        <f t="shared" si="9"/>
        <v>#REF!</v>
      </c>
      <c r="BP93" s="5" t="e">
        <f t="shared" si="5"/>
        <v>#REF!</v>
      </c>
      <c r="BQ93" s="1">
        <v>25793333</v>
      </c>
      <c r="BR93" s="1" t="e">
        <f>+Tabla3[[#This Row],[VALOR TOTAL DE CONTRATO (ANTES DE LIQUIDACIÓN - LIBERACIÓN DE SALDOS)]]-Tabla3[[#This Row],[RECURSO TOTALES DESEMBOLSADOS]]</f>
        <v>#REF!</v>
      </c>
      <c r="BS93" s="1" t="s">
        <v>83</v>
      </c>
      <c r="BT93" s="1" t="str">
        <f t="shared" si="6"/>
        <v>enero</v>
      </c>
      <c r="BU93" s="1" t="s">
        <v>82</v>
      </c>
      <c r="BV93" s="1" t="s">
        <v>82</v>
      </c>
      <c r="BW93" s="1" t="s">
        <v>82</v>
      </c>
      <c r="BX93" t="s">
        <v>258</v>
      </c>
      <c r="BY93" t="s">
        <v>259</v>
      </c>
    </row>
    <row r="94" spans="1:77" x14ac:dyDescent="0.25">
      <c r="A94" s="1">
        <v>2026</v>
      </c>
      <c r="B94" s="3">
        <v>91</v>
      </c>
      <c r="C94" s="1" t="s">
        <v>65</v>
      </c>
      <c r="D94" t="s">
        <v>67</v>
      </c>
      <c r="E94" t="s">
        <v>70</v>
      </c>
      <c r="F94" t="s">
        <v>71</v>
      </c>
      <c r="G94" t="s">
        <v>105</v>
      </c>
      <c r="H94" s="1" t="s">
        <v>64</v>
      </c>
      <c r="I94" s="1" t="s">
        <v>75</v>
      </c>
      <c r="J94" t="s">
        <v>748</v>
      </c>
      <c r="K94" s="1" t="s">
        <v>78</v>
      </c>
      <c r="L94" s="87" t="s">
        <v>284</v>
      </c>
      <c r="M94" s="79" t="s">
        <v>6400</v>
      </c>
      <c r="N94" s="1" t="s">
        <v>3719</v>
      </c>
      <c r="O94" s="1" t="s">
        <v>3719</v>
      </c>
      <c r="P94" s="56" t="s">
        <v>3719</v>
      </c>
      <c r="Q94" s="1" t="s">
        <v>83</v>
      </c>
      <c r="R94" s="87" t="s">
        <v>255</v>
      </c>
      <c r="S94" s="87" t="s">
        <v>255</v>
      </c>
      <c r="T94" t="s">
        <v>749</v>
      </c>
      <c r="U94" t="s">
        <v>753</v>
      </c>
      <c r="V94" t="s">
        <v>752</v>
      </c>
      <c r="W94" s="5">
        <v>106500000</v>
      </c>
      <c r="X94" s="5">
        <v>106500000</v>
      </c>
      <c r="Y94" s="5">
        <v>9000000</v>
      </c>
      <c r="Z94" s="5">
        <v>0</v>
      </c>
      <c r="AA94" s="1" t="s">
        <v>95</v>
      </c>
      <c r="AB94" t="s">
        <v>83</v>
      </c>
      <c r="AC94" t="s">
        <v>76</v>
      </c>
      <c r="AD94" s="69">
        <f>+Tabla3[[#This Row],[VALOR DEL CONTRATO
(EN NUMEROS)]]-Tabla3[[#This Row],[VALOR RECURSOS (MADS/FONAM)]]</f>
        <v>0</v>
      </c>
      <c r="AE94" s="2">
        <v>1426</v>
      </c>
      <c r="AF94" s="88">
        <v>46024</v>
      </c>
      <c r="AG94">
        <v>13126</v>
      </c>
      <c r="AH94" s="75">
        <v>46028</v>
      </c>
      <c r="AI94" s="78" t="s">
        <v>98</v>
      </c>
      <c r="AJ94" t="s">
        <v>395</v>
      </c>
      <c r="AK94" s="72">
        <v>202400000000095</v>
      </c>
      <c r="AL94" s="75">
        <v>46027</v>
      </c>
      <c r="AM94" s="1" t="s">
        <v>257</v>
      </c>
      <c r="AN94" s="1" t="s">
        <v>257</v>
      </c>
      <c r="AO94" t="s">
        <v>100</v>
      </c>
      <c r="AP94" t="s">
        <v>750</v>
      </c>
      <c r="AQ94" s="1"/>
      <c r="AR94" t="s">
        <v>751</v>
      </c>
      <c r="AS94" t="s">
        <v>255</v>
      </c>
      <c r="AT94" s="1">
        <v>80111600</v>
      </c>
      <c r="AU94" s="93" t="s">
        <v>4252</v>
      </c>
      <c r="AV94" s="1" t="s">
        <v>210</v>
      </c>
      <c r="AW94" s="87" t="s">
        <v>103</v>
      </c>
      <c r="AX94" s="75">
        <v>46027</v>
      </c>
      <c r="AY94" t="s">
        <v>115</v>
      </c>
      <c r="AZ94" s="75">
        <v>46027</v>
      </c>
      <c r="BA94" s="75">
        <v>46028</v>
      </c>
      <c r="BB94" s="75">
        <v>46386</v>
      </c>
      <c r="BC94" s="89">
        <f>+Tabla3[[#This Row],[FECHA TERMINACION
(INICIAL)]]-Tabla3[[#This Row],[FECHA INICIO]]</f>
        <v>358</v>
      </c>
      <c r="BD94" s="89">
        <f>+Tabla3[[#This Row],[PLAZO DE EJECUCIÓN EN DÍAS (INICIAL)]]/30</f>
        <v>11.933333333333334</v>
      </c>
      <c r="BE94" t="s">
        <v>399</v>
      </c>
      <c r="BF94" s="5" t="e">
        <f>+#REF!</f>
        <v>#REF!</v>
      </c>
      <c r="BG94" s="5" t="e">
        <f>+#REF!</f>
        <v>#REF!</v>
      </c>
      <c r="BH94" s="1" t="e">
        <f>+#REF!</f>
        <v>#REF!</v>
      </c>
      <c r="BI94" s="1">
        <f>+COUNTIF(Tabla3[[#This Row],[VALOR REDUCIDO]:[TOTAL TIEMPO PRORROGADO EN DÍAS
]],"&lt;&gt;0")</f>
        <v>3</v>
      </c>
      <c r="BJ94" s="1" t="e">
        <f>+#REF!</f>
        <v>#REF!</v>
      </c>
      <c r="BK94" s="75" t="e">
        <f>+#REF!</f>
        <v>#REF!</v>
      </c>
      <c r="BL94" s="1" t="s">
        <v>83</v>
      </c>
      <c r="BM94" t="e">
        <f t="shared" si="7"/>
        <v>#REF!</v>
      </c>
      <c r="BN94" s="7">
        <f t="shared" si="8"/>
        <v>46028</v>
      </c>
      <c r="BO94" s="7" t="e">
        <f t="shared" si="9"/>
        <v>#REF!</v>
      </c>
      <c r="BP94" s="5" t="e">
        <f t="shared" si="5"/>
        <v>#REF!</v>
      </c>
      <c r="BQ94" s="1">
        <v>43500000</v>
      </c>
      <c r="BR94" s="1" t="e">
        <f>+Tabla3[[#This Row],[VALOR TOTAL DE CONTRATO (ANTES DE LIQUIDACIÓN - LIBERACIÓN DE SALDOS)]]-Tabla3[[#This Row],[RECURSO TOTALES DESEMBOLSADOS]]</f>
        <v>#REF!</v>
      </c>
      <c r="BS94" s="1" t="s">
        <v>83</v>
      </c>
      <c r="BT94" s="1" t="str">
        <f t="shared" si="6"/>
        <v>enero</v>
      </c>
      <c r="BU94" s="1" t="s">
        <v>82</v>
      </c>
      <c r="BV94" s="1" t="s">
        <v>82</v>
      </c>
      <c r="BW94" s="1" t="s">
        <v>82</v>
      </c>
      <c r="BX94" t="s">
        <v>258</v>
      </c>
      <c r="BY94" t="s">
        <v>259</v>
      </c>
    </row>
    <row r="95" spans="1:77" ht="16.5" x14ac:dyDescent="0.35">
      <c r="A95" s="1">
        <v>2026</v>
      </c>
      <c r="B95" s="3">
        <v>92</v>
      </c>
      <c r="C95" s="1" t="s">
        <v>65</v>
      </c>
      <c r="D95" t="s">
        <v>67</v>
      </c>
      <c r="E95" t="s">
        <v>70</v>
      </c>
      <c r="F95" t="s">
        <v>71</v>
      </c>
      <c r="G95" t="s">
        <v>105</v>
      </c>
      <c r="H95" s="1" t="s">
        <v>64</v>
      </c>
      <c r="I95" s="1" t="s">
        <v>75</v>
      </c>
      <c r="J95" t="s">
        <v>754</v>
      </c>
      <c r="K95" s="1" t="s">
        <v>78</v>
      </c>
      <c r="L95" s="87" t="s">
        <v>81</v>
      </c>
      <c r="M95" s="79" t="s">
        <v>6401</v>
      </c>
      <c r="N95" s="1" t="s">
        <v>3719</v>
      </c>
      <c r="O95" s="1" t="s">
        <v>3719</v>
      </c>
      <c r="P95" s="56" t="s">
        <v>3719</v>
      </c>
      <c r="Q95" s="1" t="s">
        <v>83</v>
      </c>
      <c r="R95" s="87" t="s">
        <v>269</v>
      </c>
      <c r="S95" s="87" t="s">
        <v>269</v>
      </c>
      <c r="T95" t="s">
        <v>755</v>
      </c>
      <c r="U95" t="s">
        <v>757</v>
      </c>
      <c r="V95" t="s">
        <v>756</v>
      </c>
      <c r="W95" s="5">
        <v>85250000</v>
      </c>
      <c r="X95" s="5">
        <v>85250000</v>
      </c>
      <c r="Y95" s="5">
        <v>7750000</v>
      </c>
      <c r="Z95" s="5">
        <v>0</v>
      </c>
      <c r="AA95" s="1" t="s">
        <v>95</v>
      </c>
      <c r="AB95" t="s">
        <v>83</v>
      </c>
      <c r="AC95" t="s">
        <v>76</v>
      </c>
      <c r="AD95" s="69">
        <f>+Tabla3[[#This Row],[VALOR DEL CONTRATO
(EN NUMEROS)]]-Tabla3[[#This Row],[VALOR RECURSOS (MADS/FONAM)]]</f>
        <v>0</v>
      </c>
      <c r="AE95" s="2">
        <v>3726</v>
      </c>
      <c r="AF95" s="88">
        <v>46024</v>
      </c>
      <c r="AG95">
        <v>11426</v>
      </c>
      <c r="AH95" s="75">
        <v>46027</v>
      </c>
      <c r="AI95" s="78" t="s">
        <v>98</v>
      </c>
      <c r="AJ95" t="s">
        <v>416</v>
      </c>
      <c r="AK95" s="72">
        <v>202400000000055</v>
      </c>
      <c r="AL95" s="75">
        <v>46027</v>
      </c>
      <c r="AM95" s="1" t="s">
        <v>257</v>
      </c>
      <c r="AN95" s="1" t="s">
        <v>257</v>
      </c>
      <c r="AO95" t="s">
        <v>100</v>
      </c>
      <c r="AP95" t="s">
        <v>150</v>
      </c>
      <c r="AQ95" s="14"/>
      <c r="AR95" t="s">
        <v>417</v>
      </c>
      <c r="AS95" t="s">
        <v>418</v>
      </c>
      <c r="AT95" s="1">
        <v>80111600</v>
      </c>
      <c r="AU95" s="93" t="s">
        <v>4253</v>
      </c>
      <c r="AV95" s="1" t="s">
        <v>211</v>
      </c>
      <c r="AW95" s="87" t="s">
        <v>104</v>
      </c>
      <c r="AX95" s="75" t="s">
        <v>76</v>
      </c>
      <c r="AY95" s="87" t="s">
        <v>108</v>
      </c>
      <c r="AZ95" s="75">
        <v>46027</v>
      </c>
      <c r="BA95" s="75">
        <v>46027</v>
      </c>
      <c r="BB95" s="75">
        <v>46360</v>
      </c>
      <c r="BC95" s="89">
        <f>+Tabla3[[#This Row],[FECHA TERMINACION
(INICIAL)]]-Tabla3[[#This Row],[FECHA INICIO]]</f>
        <v>333</v>
      </c>
      <c r="BD95" s="89">
        <f>+Tabla3[[#This Row],[PLAZO DE EJECUCIÓN EN DÍAS (INICIAL)]]/30</f>
        <v>11.1</v>
      </c>
      <c r="BE95" t="s">
        <v>890</v>
      </c>
      <c r="BF95" s="5" t="e">
        <f>+#REF!</f>
        <v>#REF!</v>
      </c>
      <c r="BG95" s="5" t="e">
        <f>+#REF!</f>
        <v>#REF!</v>
      </c>
      <c r="BH95" s="1" t="e">
        <f>+#REF!</f>
        <v>#REF!</v>
      </c>
      <c r="BI95" s="1">
        <f>+COUNTIF(Tabla3[[#This Row],[VALOR REDUCIDO]:[TOTAL TIEMPO PRORROGADO EN DÍAS
]],"&lt;&gt;0")</f>
        <v>3</v>
      </c>
      <c r="BJ95" s="1" t="e">
        <f>+#REF!</f>
        <v>#REF!</v>
      </c>
      <c r="BK95" s="75" t="e">
        <f>+#REF!</f>
        <v>#REF!</v>
      </c>
      <c r="BL95" s="1" t="s">
        <v>83</v>
      </c>
      <c r="BM95" t="e">
        <f t="shared" si="7"/>
        <v>#REF!</v>
      </c>
      <c r="BN95" s="7">
        <f t="shared" si="8"/>
        <v>46027</v>
      </c>
      <c r="BO95" s="7" t="e">
        <f t="shared" si="9"/>
        <v>#REF!</v>
      </c>
      <c r="BP95" s="5" t="e">
        <f t="shared" si="5"/>
        <v>#REF!</v>
      </c>
      <c r="BQ95" s="1">
        <v>37716667</v>
      </c>
      <c r="BR95" s="1" t="e">
        <f>+Tabla3[[#This Row],[VALOR TOTAL DE CONTRATO (ANTES DE LIQUIDACIÓN - LIBERACIÓN DE SALDOS)]]-Tabla3[[#This Row],[RECURSO TOTALES DESEMBOLSADOS]]</f>
        <v>#REF!</v>
      </c>
      <c r="BS95" s="1" t="s">
        <v>83</v>
      </c>
      <c r="BT95" s="1" t="str">
        <f t="shared" si="6"/>
        <v>enero</v>
      </c>
      <c r="BU95" s="1" t="s">
        <v>82</v>
      </c>
      <c r="BV95" s="1" t="s">
        <v>82</v>
      </c>
      <c r="BW95" s="1" t="s">
        <v>82</v>
      </c>
      <c r="BX95" t="s">
        <v>258</v>
      </c>
      <c r="BY95" t="s">
        <v>259</v>
      </c>
    </row>
    <row r="96" spans="1:77" x14ac:dyDescent="0.25">
      <c r="A96" s="1">
        <v>2026</v>
      </c>
      <c r="B96" s="3">
        <v>93</v>
      </c>
      <c r="C96" s="1" t="s">
        <v>65</v>
      </c>
      <c r="D96" t="s">
        <v>67</v>
      </c>
      <c r="E96" t="s">
        <v>70</v>
      </c>
      <c r="F96" t="s">
        <v>71</v>
      </c>
      <c r="G96" t="s">
        <v>105</v>
      </c>
      <c r="H96" s="1" t="s">
        <v>64</v>
      </c>
      <c r="I96" s="1" t="s">
        <v>75</v>
      </c>
      <c r="J96" t="s">
        <v>758</v>
      </c>
      <c r="K96" s="1" t="s">
        <v>78</v>
      </c>
      <c r="L96" s="87" t="s">
        <v>759</v>
      </c>
      <c r="M96" s="79" t="s">
        <v>6402</v>
      </c>
      <c r="N96" s="1" t="s">
        <v>3719</v>
      </c>
      <c r="O96" s="1" t="s">
        <v>3719</v>
      </c>
      <c r="P96" s="56" t="s">
        <v>3719</v>
      </c>
      <c r="Q96" s="1" t="s">
        <v>83</v>
      </c>
      <c r="R96" s="87" t="s">
        <v>555</v>
      </c>
      <c r="S96" s="87" t="s">
        <v>264</v>
      </c>
      <c r="T96" t="s">
        <v>760</v>
      </c>
      <c r="U96" t="s">
        <v>762</v>
      </c>
      <c r="V96" t="s">
        <v>761</v>
      </c>
      <c r="W96" s="5">
        <v>94933333</v>
      </c>
      <c r="X96" s="5">
        <v>94933333</v>
      </c>
      <c r="Y96" s="5">
        <v>8000000</v>
      </c>
      <c r="Z96" s="5">
        <v>0</v>
      </c>
      <c r="AA96" s="1" t="s">
        <v>95</v>
      </c>
      <c r="AB96" t="s">
        <v>83</v>
      </c>
      <c r="AC96" t="s">
        <v>76</v>
      </c>
      <c r="AD96" s="69">
        <f>+Tabla3[[#This Row],[VALOR DEL CONTRATO
(EN NUMEROS)]]-Tabla3[[#This Row],[VALOR RECURSOS (MADS/FONAM)]]</f>
        <v>0</v>
      </c>
      <c r="AE96" s="2">
        <v>3226</v>
      </c>
      <c r="AF96" s="88">
        <v>46024</v>
      </c>
      <c r="AG96">
        <v>7126</v>
      </c>
      <c r="AH96" s="75">
        <v>46027</v>
      </c>
      <c r="AI96" s="78" t="s">
        <v>98</v>
      </c>
      <c r="AJ96" t="s">
        <v>282</v>
      </c>
      <c r="AK96" s="72">
        <v>202400000000095</v>
      </c>
      <c r="AL96" s="75">
        <v>46027</v>
      </c>
      <c r="AM96" s="1" t="s">
        <v>257</v>
      </c>
      <c r="AN96" s="1" t="s">
        <v>257</v>
      </c>
      <c r="AO96" t="s">
        <v>100</v>
      </c>
      <c r="AP96" t="s">
        <v>3477</v>
      </c>
      <c r="AQ96" s="1"/>
      <c r="AR96" t="s">
        <v>556</v>
      </c>
      <c r="AS96" t="s">
        <v>264</v>
      </c>
      <c r="AT96" s="1">
        <v>80111600</v>
      </c>
      <c r="AU96" s="93" t="s">
        <v>4254</v>
      </c>
      <c r="AV96" s="1" t="s">
        <v>210</v>
      </c>
      <c r="AW96" s="87" t="s">
        <v>103</v>
      </c>
      <c r="AX96" s="75">
        <v>46027</v>
      </c>
      <c r="AY96" s="87" t="s">
        <v>116</v>
      </c>
      <c r="AZ96" s="75">
        <v>46027</v>
      </c>
      <c r="BA96" s="75">
        <v>46027</v>
      </c>
      <c r="BB96" s="75">
        <v>46387</v>
      </c>
      <c r="BC96" s="89">
        <f>+Tabla3[[#This Row],[FECHA TERMINACION
(INICIAL)]]-Tabla3[[#This Row],[FECHA INICIO]]</f>
        <v>360</v>
      </c>
      <c r="BD96" s="89">
        <f>+Tabla3[[#This Row],[PLAZO DE EJECUCIÓN EN DÍAS (INICIAL)]]/30</f>
        <v>12</v>
      </c>
      <c r="BE96" t="s">
        <v>763</v>
      </c>
      <c r="BF96" s="5" t="e">
        <f>+#REF!</f>
        <v>#REF!</v>
      </c>
      <c r="BG96" s="5" t="e">
        <f>+#REF!</f>
        <v>#REF!</v>
      </c>
      <c r="BH96" s="1" t="e">
        <f>+#REF!</f>
        <v>#REF!</v>
      </c>
      <c r="BI96" s="1">
        <f>+COUNTIF(Tabla3[[#This Row],[VALOR REDUCIDO]:[TOTAL TIEMPO PRORROGADO EN DÍAS
]],"&lt;&gt;0")</f>
        <v>3</v>
      </c>
      <c r="BJ96" s="1" t="e">
        <f>+#REF!</f>
        <v>#REF!</v>
      </c>
      <c r="BK96" s="75" t="e">
        <f>+#REF!</f>
        <v>#REF!</v>
      </c>
      <c r="BL96" s="1" t="s">
        <v>83</v>
      </c>
      <c r="BM96" t="e">
        <f t="shared" si="7"/>
        <v>#REF!</v>
      </c>
      <c r="BN96" s="7">
        <f t="shared" si="8"/>
        <v>46027</v>
      </c>
      <c r="BO96" s="7" t="e">
        <f t="shared" si="9"/>
        <v>#REF!</v>
      </c>
      <c r="BP96" s="5" t="e">
        <f t="shared" si="5"/>
        <v>#REF!</v>
      </c>
      <c r="BQ96" s="1">
        <v>38933333</v>
      </c>
      <c r="BR96" s="1" t="e">
        <f>+Tabla3[[#This Row],[VALOR TOTAL DE CONTRATO (ANTES DE LIQUIDACIÓN - LIBERACIÓN DE SALDOS)]]-Tabla3[[#This Row],[RECURSO TOTALES DESEMBOLSADOS]]</f>
        <v>#REF!</v>
      </c>
      <c r="BS96" s="1" t="s">
        <v>83</v>
      </c>
      <c r="BT96" s="1" t="str">
        <f t="shared" si="6"/>
        <v>enero</v>
      </c>
      <c r="BU96" s="1" t="s">
        <v>82</v>
      </c>
      <c r="BV96" s="1" t="s">
        <v>82</v>
      </c>
      <c r="BW96" s="1" t="s">
        <v>82</v>
      </c>
      <c r="BX96" t="s">
        <v>258</v>
      </c>
      <c r="BY96" t="s">
        <v>259</v>
      </c>
    </row>
    <row r="97" spans="1:77" x14ac:dyDescent="0.25">
      <c r="A97" s="1">
        <v>2026</v>
      </c>
      <c r="B97" s="3">
        <v>94</v>
      </c>
      <c r="C97" s="1" t="s">
        <v>65</v>
      </c>
      <c r="D97" t="s">
        <v>67</v>
      </c>
      <c r="E97" t="s">
        <v>70</v>
      </c>
      <c r="F97" t="s">
        <v>71</v>
      </c>
      <c r="G97" t="s">
        <v>105</v>
      </c>
      <c r="H97" s="1" t="s">
        <v>64</v>
      </c>
      <c r="I97" s="1" t="s">
        <v>75</v>
      </c>
      <c r="J97" t="s">
        <v>764</v>
      </c>
      <c r="K97" s="1" t="s">
        <v>78</v>
      </c>
      <c r="L97" s="87" t="s">
        <v>538</v>
      </c>
      <c r="M97" s="79" t="s">
        <v>6403</v>
      </c>
      <c r="N97" s="1" t="s">
        <v>3719</v>
      </c>
      <c r="O97" s="1" t="s">
        <v>3719</v>
      </c>
      <c r="P97" s="56" t="s">
        <v>3719</v>
      </c>
      <c r="Q97" s="1" t="s">
        <v>83</v>
      </c>
      <c r="R97" s="87" t="s">
        <v>256</v>
      </c>
      <c r="S97" s="87" t="s">
        <v>256</v>
      </c>
      <c r="T97" t="s">
        <v>765</v>
      </c>
      <c r="U97" t="s">
        <v>767</v>
      </c>
      <c r="V97" t="s">
        <v>766</v>
      </c>
      <c r="W97" s="5">
        <v>86250000</v>
      </c>
      <c r="X97" s="5">
        <v>86250000</v>
      </c>
      <c r="Y97" s="5">
        <v>7500000</v>
      </c>
      <c r="Z97" s="5">
        <v>0</v>
      </c>
      <c r="AA97" s="1" t="s">
        <v>95</v>
      </c>
      <c r="AB97" t="s">
        <v>83</v>
      </c>
      <c r="AC97" t="s">
        <v>76</v>
      </c>
      <c r="AD97" s="69">
        <f>+Tabla3[[#This Row],[VALOR DEL CONTRATO
(EN NUMEROS)]]-Tabla3[[#This Row],[VALOR RECURSOS (MADS/FONAM)]]</f>
        <v>0</v>
      </c>
      <c r="AE97" s="2">
        <v>2426</v>
      </c>
      <c r="AF97" s="88">
        <v>46024</v>
      </c>
      <c r="AG97">
        <v>9326</v>
      </c>
      <c r="AH97" s="75">
        <v>46027</v>
      </c>
      <c r="AI97" s="78" t="s">
        <v>98</v>
      </c>
      <c r="AJ97" t="s">
        <v>296</v>
      </c>
      <c r="AK97" s="72">
        <v>202400000000078</v>
      </c>
      <c r="AL97" s="75">
        <v>46027</v>
      </c>
      <c r="AM97" s="1" t="s">
        <v>257</v>
      </c>
      <c r="AN97" s="1" t="s">
        <v>257</v>
      </c>
      <c r="AO97" t="s">
        <v>100</v>
      </c>
      <c r="AP97" t="s">
        <v>293</v>
      </c>
      <c r="AQ97" s="1"/>
      <c r="AR97" t="s">
        <v>294</v>
      </c>
      <c r="AS97" t="s">
        <v>1403</v>
      </c>
      <c r="AT97" s="1">
        <v>80111600</v>
      </c>
      <c r="AU97" s="93" t="s">
        <v>4255</v>
      </c>
      <c r="AV97" s="1" t="s">
        <v>210</v>
      </c>
      <c r="AW97" s="87" t="s">
        <v>103</v>
      </c>
      <c r="AX97" s="75">
        <v>46027</v>
      </c>
      <c r="AY97" t="s">
        <v>116</v>
      </c>
      <c r="AZ97" s="75">
        <v>46027</v>
      </c>
      <c r="BA97" s="75">
        <v>46027</v>
      </c>
      <c r="BB97" s="75">
        <v>46375</v>
      </c>
      <c r="BC97" s="89">
        <f>+Tabla3[[#This Row],[FECHA TERMINACION
(INICIAL)]]-Tabla3[[#This Row],[FECHA INICIO]]</f>
        <v>348</v>
      </c>
      <c r="BD97" s="89">
        <f>+Tabla3[[#This Row],[PLAZO DE EJECUCIÓN EN DÍAS (INICIAL)]]/30</f>
        <v>11.6</v>
      </c>
      <c r="BE97" t="s">
        <v>768</v>
      </c>
      <c r="BF97" s="5" t="e">
        <f>+#REF!</f>
        <v>#REF!</v>
      </c>
      <c r="BG97" s="5" t="e">
        <f>+#REF!</f>
        <v>#REF!</v>
      </c>
      <c r="BH97" s="1" t="e">
        <f>+#REF!</f>
        <v>#REF!</v>
      </c>
      <c r="BI97" s="1">
        <f>+COUNTIF(Tabla3[[#This Row],[VALOR REDUCIDO]:[TOTAL TIEMPO PRORROGADO EN DÍAS
]],"&lt;&gt;0")</f>
        <v>3</v>
      </c>
      <c r="BJ97" s="1" t="e">
        <f>+#REF!</f>
        <v>#REF!</v>
      </c>
      <c r="BK97" s="75" t="e">
        <f>+#REF!</f>
        <v>#REF!</v>
      </c>
      <c r="BL97" s="1" t="s">
        <v>83</v>
      </c>
      <c r="BM97" t="e">
        <f t="shared" si="7"/>
        <v>#REF!</v>
      </c>
      <c r="BN97" s="7">
        <f t="shared" si="8"/>
        <v>46027</v>
      </c>
      <c r="BO97" s="7" t="e">
        <f t="shared" si="9"/>
        <v>#REF!</v>
      </c>
      <c r="BP97" s="5" t="e">
        <f t="shared" si="5"/>
        <v>#REF!</v>
      </c>
      <c r="BQ97" s="1">
        <v>36500000</v>
      </c>
      <c r="BR97" s="1" t="e">
        <f>+Tabla3[[#This Row],[VALOR TOTAL DE CONTRATO (ANTES DE LIQUIDACIÓN - LIBERACIÓN DE SALDOS)]]-Tabla3[[#This Row],[RECURSO TOTALES DESEMBOLSADOS]]</f>
        <v>#REF!</v>
      </c>
      <c r="BS97" s="1" t="s">
        <v>83</v>
      </c>
      <c r="BT97" s="1" t="str">
        <f t="shared" si="6"/>
        <v>enero</v>
      </c>
      <c r="BU97" s="1" t="s">
        <v>82</v>
      </c>
      <c r="BV97" s="1" t="s">
        <v>82</v>
      </c>
      <c r="BW97" s="1" t="s">
        <v>82</v>
      </c>
      <c r="BX97" t="s">
        <v>258</v>
      </c>
      <c r="BY97" t="s">
        <v>259</v>
      </c>
    </row>
    <row r="98" spans="1:77" x14ac:dyDescent="0.25">
      <c r="A98" s="1">
        <v>2026</v>
      </c>
      <c r="B98" s="3">
        <v>95</v>
      </c>
      <c r="C98" s="1" t="s">
        <v>65</v>
      </c>
      <c r="D98" t="s">
        <v>67</v>
      </c>
      <c r="E98" t="s">
        <v>70</v>
      </c>
      <c r="F98" t="s">
        <v>71</v>
      </c>
      <c r="G98" t="s">
        <v>105</v>
      </c>
      <c r="H98" s="1" t="s">
        <v>64</v>
      </c>
      <c r="I98" s="1" t="s">
        <v>75</v>
      </c>
      <c r="J98" t="s">
        <v>769</v>
      </c>
      <c r="K98" s="1" t="s">
        <v>78</v>
      </c>
      <c r="L98" s="87" t="s">
        <v>770</v>
      </c>
      <c r="M98" s="79" t="s">
        <v>6404</v>
      </c>
      <c r="N98" s="1" t="s">
        <v>3719</v>
      </c>
      <c r="O98" s="1" t="s">
        <v>3719</v>
      </c>
      <c r="P98" s="56" t="s">
        <v>3719</v>
      </c>
      <c r="Q98" s="1" t="s">
        <v>83</v>
      </c>
      <c r="R98" s="87" t="s">
        <v>265</v>
      </c>
      <c r="S98" s="87" t="s">
        <v>265</v>
      </c>
      <c r="T98" t="s">
        <v>771</v>
      </c>
      <c r="U98" t="s">
        <v>773</v>
      </c>
      <c r="V98" t="s">
        <v>772</v>
      </c>
      <c r="W98" s="5">
        <v>113666667</v>
      </c>
      <c r="X98" s="5">
        <v>113666667</v>
      </c>
      <c r="Y98" s="5">
        <v>10000000</v>
      </c>
      <c r="Z98" s="5">
        <v>0</v>
      </c>
      <c r="AA98" s="1" t="s">
        <v>95</v>
      </c>
      <c r="AB98" t="s">
        <v>83</v>
      </c>
      <c r="AC98" t="s">
        <v>76</v>
      </c>
      <c r="AD98" s="69">
        <f>+Tabla3[[#This Row],[VALOR DEL CONTRATO
(EN NUMEROS)]]-Tabla3[[#This Row],[VALOR RECURSOS (MADS/FONAM)]]</f>
        <v>0</v>
      </c>
      <c r="AE98" s="2">
        <v>1326</v>
      </c>
      <c r="AF98" s="88">
        <v>46024</v>
      </c>
      <c r="AG98">
        <v>9926</v>
      </c>
      <c r="AH98" s="75">
        <v>46027</v>
      </c>
      <c r="AI98" s="78" t="s">
        <v>98</v>
      </c>
      <c r="AJ98" t="s">
        <v>774</v>
      </c>
      <c r="AK98" s="72">
        <v>202400000000074</v>
      </c>
      <c r="AL98" s="75">
        <v>46027</v>
      </c>
      <c r="AM98" s="1" t="s">
        <v>257</v>
      </c>
      <c r="AN98" s="1" t="s">
        <v>257</v>
      </c>
      <c r="AO98" t="s">
        <v>100</v>
      </c>
      <c r="AP98" t="s">
        <v>775</v>
      </c>
      <c r="AQ98" s="1"/>
      <c r="AR98" t="s">
        <v>776</v>
      </c>
      <c r="AS98" t="s">
        <v>776</v>
      </c>
      <c r="AT98" s="1">
        <v>80111600</v>
      </c>
      <c r="AU98" s="93" t="s">
        <v>4256</v>
      </c>
      <c r="AV98" s="1" t="s">
        <v>210</v>
      </c>
      <c r="AW98" s="87" t="s">
        <v>103</v>
      </c>
      <c r="AX98" s="75">
        <v>46027</v>
      </c>
      <c r="AY98" t="s">
        <v>116</v>
      </c>
      <c r="AZ98" s="75">
        <v>46027</v>
      </c>
      <c r="BA98" s="75">
        <v>46027</v>
      </c>
      <c r="BB98" s="75">
        <v>46371</v>
      </c>
      <c r="BC98" s="89">
        <f>+Tabla3[[#This Row],[FECHA TERMINACION
(INICIAL)]]-Tabla3[[#This Row],[FECHA INICIO]]</f>
        <v>344</v>
      </c>
      <c r="BD98" s="89">
        <f>+Tabla3[[#This Row],[PLAZO DE EJECUCIÓN EN DÍAS (INICIAL)]]/30</f>
        <v>11.466666666666667</v>
      </c>
      <c r="BE98" t="s">
        <v>1128</v>
      </c>
      <c r="BF98" s="5" t="e">
        <f>+#REF!</f>
        <v>#REF!</v>
      </c>
      <c r="BG98" s="5" t="e">
        <f>+#REF!</f>
        <v>#REF!</v>
      </c>
      <c r="BH98" s="1" t="e">
        <f>+#REF!</f>
        <v>#REF!</v>
      </c>
      <c r="BI98" s="1">
        <f>+COUNTIF(Tabla3[[#This Row],[VALOR REDUCIDO]:[TOTAL TIEMPO PRORROGADO EN DÍAS
]],"&lt;&gt;0")</f>
        <v>3</v>
      </c>
      <c r="BJ98" s="1" t="e">
        <f>+#REF!</f>
        <v>#REF!</v>
      </c>
      <c r="BK98" s="75" t="e">
        <f>+#REF!</f>
        <v>#REF!</v>
      </c>
      <c r="BL98" s="1" t="s">
        <v>83</v>
      </c>
      <c r="BM98" t="e">
        <f t="shared" si="7"/>
        <v>#REF!</v>
      </c>
      <c r="BN98" s="7">
        <f t="shared" si="8"/>
        <v>46027</v>
      </c>
      <c r="BO98" s="7" t="e">
        <f t="shared" si="9"/>
        <v>#REF!</v>
      </c>
      <c r="BP98" s="5" t="e">
        <f t="shared" si="5"/>
        <v>#REF!</v>
      </c>
      <c r="BQ98" s="1">
        <v>48666667</v>
      </c>
      <c r="BR98" s="1" t="e">
        <f>+Tabla3[[#This Row],[VALOR TOTAL DE CONTRATO (ANTES DE LIQUIDACIÓN - LIBERACIÓN DE SALDOS)]]-Tabla3[[#This Row],[RECURSO TOTALES DESEMBOLSADOS]]</f>
        <v>#REF!</v>
      </c>
      <c r="BS98" s="1" t="s">
        <v>83</v>
      </c>
      <c r="BT98" s="1" t="str">
        <f t="shared" si="6"/>
        <v>enero</v>
      </c>
      <c r="BU98" s="1" t="s">
        <v>82</v>
      </c>
      <c r="BV98" s="1" t="s">
        <v>82</v>
      </c>
      <c r="BW98" s="1" t="s">
        <v>82</v>
      </c>
      <c r="BX98" t="s">
        <v>258</v>
      </c>
      <c r="BY98" t="s">
        <v>259</v>
      </c>
    </row>
    <row r="99" spans="1:77" x14ac:dyDescent="0.25">
      <c r="A99" s="1">
        <v>2026</v>
      </c>
      <c r="B99" s="3">
        <v>96</v>
      </c>
      <c r="C99" s="1" t="s">
        <v>65</v>
      </c>
      <c r="D99" t="s">
        <v>67</v>
      </c>
      <c r="E99" t="s">
        <v>70</v>
      </c>
      <c r="F99" t="s">
        <v>71</v>
      </c>
      <c r="G99" t="s">
        <v>105</v>
      </c>
      <c r="H99" s="1" t="s">
        <v>64</v>
      </c>
      <c r="I99" s="1" t="s">
        <v>271</v>
      </c>
      <c r="J99" t="s">
        <v>777</v>
      </c>
      <c r="K99" s="1" t="s">
        <v>78</v>
      </c>
      <c r="L99" s="87" t="s">
        <v>778</v>
      </c>
      <c r="M99" s="79" t="s">
        <v>6405</v>
      </c>
      <c r="N99" s="1" t="s">
        <v>3719</v>
      </c>
      <c r="O99" s="1" t="s">
        <v>3719</v>
      </c>
      <c r="P99" s="56" t="s">
        <v>3719</v>
      </c>
      <c r="Q99" s="1" t="s">
        <v>83</v>
      </c>
      <c r="R99" s="87" t="s">
        <v>90</v>
      </c>
      <c r="S99" s="87" t="s">
        <v>264</v>
      </c>
      <c r="T99" t="s">
        <v>779</v>
      </c>
      <c r="U99" t="s">
        <v>781</v>
      </c>
      <c r="V99" t="s">
        <v>780</v>
      </c>
      <c r="W99" s="5">
        <v>49700000</v>
      </c>
      <c r="X99" s="5">
        <v>49700000</v>
      </c>
      <c r="Y99" s="5">
        <v>4200000</v>
      </c>
      <c r="Z99" s="5">
        <v>0</v>
      </c>
      <c r="AA99" s="1" t="s">
        <v>95</v>
      </c>
      <c r="AB99" t="s">
        <v>83</v>
      </c>
      <c r="AC99" t="s">
        <v>76</v>
      </c>
      <c r="AD99" s="69">
        <f>+Tabla3[[#This Row],[VALOR DEL CONTRATO
(EN NUMEROS)]]-Tabla3[[#This Row],[VALOR RECURSOS (MADS/FONAM)]]</f>
        <v>0</v>
      </c>
      <c r="AE99" s="2">
        <v>3226</v>
      </c>
      <c r="AF99" s="88">
        <v>46024</v>
      </c>
      <c r="AG99">
        <v>19226</v>
      </c>
      <c r="AH99" s="75">
        <v>46029</v>
      </c>
      <c r="AI99" s="78" t="s">
        <v>98</v>
      </c>
      <c r="AJ99" t="s">
        <v>282</v>
      </c>
      <c r="AK99" s="72">
        <v>202400000000095</v>
      </c>
      <c r="AL99" s="75">
        <v>46028</v>
      </c>
      <c r="AM99" s="1" t="s">
        <v>257</v>
      </c>
      <c r="AN99" s="1" t="s">
        <v>257</v>
      </c>
      <c r="AO99" t="s">
        <v>100</v>
      </c>
      <c r="AP99" t="s">
        <v>3477</v>
      </c>
      <c r="AQ99" s="1"/>
      <c r="AR99" t="s">
        <v>556</v>
      </c>
      <c r="AS99" t="s">
        <v>264</v>
      </c>
      <c r="AT99" s="1">
        <v>80111600</v>
      </c>
      <c r="AU99" s="93" t="s">
        <v>4257</v>
      </c>
      <c r="AV99" s="1" t="s">
        <v>210</v>
      </c>
      <c r="AW99" s="87" t="s">
        <v>103</v>
      </c>
      <c r="AX99" s="75">
        <v>46028</v>
      </c>
      <c r="AY99" t="s">
        <v>116</v>
      </c>
      <c r="AZ99" s="75">
        <v>46028</v>
      </c>
      <c r="BA99" s="75">
        <v>46028</v>
      </c>
      <c r="BB99" s="75">
        <v>46387</v>
      </c>
      <c r="BC99" s="89">
        <f>+Tabla3[[#This Row],[FECHA TERMINACION
(INICIAL)]]-Tabla3[[#This Row],[FECHA INICIO]]</f>
        <v>359</v>
      </c>
      <c r="BD99" s="89">
        <f>+Tabla3[[#This Row],[PLAZO DE EJECUCIÓN EN DÍAS (INICIAL)]]/30</f>
        <v>11.966666666666667</v>
      </c>
      <c r="BE99" t="s">
        <v>782</v>
      </c>
      <c r="BF99" s="5" t="e">
        <f>+#REF!</f>
        <v>#REF!</v>
      </c>
      <c r="BG99" s="5" t="e">
        <f>+#REF!</f>
        <v>#REF!</v>
      </c>
      <c r="BH99" s="1" t="e">
        <f>+#REF!</f>
        <v>#REF!</v>
      </c>
      <c r="BI99" s="1">
        <f>+COUNTIF(Tabla3[[#This Row],[VALOR REDUCIDO]:[TOTAL TIEMPO PRORROGADO EN DÍAS
]],"&lt;&gt;0")</f>
        <v>3</v>
      </c>
      <c r="BJ99" s="1" t="e">
        <f>+#REF!</f>
        <v>#REF!</v>
      </c>
      <c r="BK99" s="75" t="e">
        <f>+#REF!</f>
        <v>#REF!</v>
      </c>
      <c r="BL99" s="1" t="s">
        <v>83</v>
      </c>
      <c r="BM99" t="e">
        <f t="shared" si="7"/>
        <v>#REF!</v>
      </c>
      <c r="BN99" s="7">
        <f t="shared" si="8"/>
        <v>46028</v>
      </c>
      <c r="BO99" s="7" t="e">
        <f t="shared" si="9"/>
        <v>#REF!</v>
      </c>
      <c r="BP99" s="5" t="e">
        <f t="shared" si="5"/>
        <v>#REF!</v>
      </c>
      <c r="BQ99" s="1">
        <v>20300000</v>
      </c>
      <c r="BR99" s="1" t="e">
        <f>+Tabla3[[#This Row],[VALOR TOTAL DE CONTRATO (ANTES DE LIQUIDACIÓN - LIBERACIÓN DE SALDOS)]]-Tabla3[[#This Row],[RECURSO TOTALES DESEMBOLSADOS]]</f>
        <v>#REF!</v>
      </c>
      <c r="BS99" s="1" t="s">
        <v>83</v>
      </c>
      <c r="BT99" s="1" t="str">
        <f t="shared" si="6"/>
        <v>enero</v>
      </c>
      <c r="BU99" s="1" t="s">
        <v>82</v>
      </c>
      <c r="BV99" s="1" t="s">
        <v>82</v>
      </c>
      <c r="BW99" s="1" t="s">
        <v>82</v>
      </c>
      <c r="BX99" t="s">
        <v>258</v>
      </c>
      <c r="BY99" t="s">
        <v>259</v>
      </c>
    </row>
    <row r="100" spans="1:77" x14ac:dyDescent="0.25">
      <c r="A100" s="1">
        <v>2026</v>
      </c>
      <c r="B100" s="3">
        <v>97</v>
      </c>
      <c r="C100" s="1" t="s">
        <v>65</v>
      </c>
      <c r="D100" t="s">
        <v>67</v>
      </c>
      <c r="E100" t="s">
        <v>70</v>
      </c>
      <c r="F100" t="s">
        <v>71</v>
      </c>
      <c r="G100" t="s">
        <v>105</v>
      </c>
      <c r="H100" s="1" t="s">
        <v>64</v>
      </c>
      <c r="I100" s="1" t="s">
        <v>75</v>
      </c>
      <c r="J100" t="s">
        <v>783</v>
      </c>
      <c r="K100" s="1" t="s">
        <v>78</v>
      </c>
      <c r="L100" s="87" t="s">
        <v>81</v>
      </c>
      <c r="M100" s="79" t="s">
        <v>6406</v>
      </c>
      <c r="N100" s="1" t="s">
        <v>3719</v>
      </c>
      <c r="O100" s="1" t="s">
        <v>3719</v>
      </c>
      <c r="P100" s="56" t="s">
        <v>3719</v>
      </c>
      <c r="Q100" s="1" t="s">
        <v>83</v>
      </c>
      <c r="R100" s="87" t="s">
        <v>269</v>
      </c>
      <c r="S100" s="87" t="s">
        <v>269</v>
      </c>
      <c r="T100" t="s">
        <v>787</v>
      </c>
      <c r="U100" t="s">
        <v>789</v>
      </c>
      <c r="V100" t="s">
        <v>788</v>
      </c>
      <c r="W100" s="5">
        <v>64184450</v>
      </c>
      <c r="X100" s="5">
        <v>64184450</v>
      </c>
      <c r="Y100" s="5">
        <v>5834950</v>
      </c>
      <c r="Z100" s="5">
        <v>0</v>
      </c>
      <c r="AA100" s="1" t="s">
        <v>95</v>
      </c>
      <c r="AB100" t="s">
        <v>83</v>
      </c>
      <c r="AC100" t="s">
        <v>76</v>
      </c>
      <c r="AD100" s="69">
        <f>+Tabla3[[#This Row],[VALOR DEL CONTRATO
(EN NUMEROS)]]-Tabla3[[#This Row],[VALOR RECURSOS (MADS/FONAM)]]</f>
        <v>0</v>
      </c>
      <c r="AE100" s="2">
        <v>4226</v>
      </c>
      <c r="AF100" s="88">
        <v>46024</v>
      </c>
      <c r="AG100">
        <v>11626</v>
      </c>
      <c r="AH100" s="75">
        <v>46027</v>
      </c>
      <c r="AI100" s="78" t="s">
        <v>98</v>
      </c>
      <c r="AJ100" t="s">
        <v>784</v>
      </c>
      <c r="AK100" s="72">
        <v>202400000000071</v>
      </c>
      <c r="AL100" s="75">
        <v>46027</v>
      </c>
      <c r="AM100" s="1" t="s">
        <v>257</v>
      </c>
      <c r="AN100" s="1" t="s">
        <v>257</v>
      </c>
      <c r="AO100" t="s">
        <v>100</v>
      </c>
      <c r="AP100" t="s">
        <v>785</v>
      </c>
      <c r="AQ100" s="1"/>
      <c r="AR100" t="s">
        <v>786</v>
      </c>
      <c r="AS100" t="s">
        <v>418</v>
      </c>
      <c r="AT100" s="1">
        <v>80111600</v>
      </c>
      <c r="AU100" s="93" t="s">
        <v>4258</v>
      </c>
      <c r="AV100" s="1" t="s">
        <v>211</v>
      </c>
      <c r="AW100" s="87" t="s">
        <v>104</v>
      </c>
      <c r="AX100" s="75" t="s">
        <v>76</v>
      </c>
      <c r="AY100" s="87" t="s">
        <v>108</v>
      </c>
      <c r="AZ100" s="75">
        <v>46027</v>
      </c>
      <c r="BA100" s="75">
        <v>46027</v>
      </c>
      <c r="BB100" s="75">
        <v>46360</v>
      </c>
      <c r="BC100" s="89">
        <f>+Tabla3[[#This Row],[FECHA TERMINACION
(INICIAL)]]-Tabla3[[#This Row],[FECHA INICIO]]</f>
        <v>333</v>
      </c>
      <c r="BD100" s="89">
        <f>+Tabla3[[#This Row],[PLAZO DE EJECUCIÓN EN DÍAS (INICIAL)]]/30</f>
        <v>11.1</v>
      </c>
      <c r="BE100" t="s">
        <v>804</v>
      </c>
      <c r="BF100" s="5" t="e">
        <f>+#REF!</f>
        <v>#REF!</v>
      </c>
      <c r="BG100" s="5" t="e">
        <f>+#REF!</f>
        <v>#REF!</v>
      </c>
      <c r="BH100" s="1" t="e">
        <f>+#REF!</f>
        <v>#REF!</v>
      </c>
      <c r="BI100" s="1">
        <f>+COUNTIF(Tabla3[[#This Row],[VALOR REDUCIDO]:[TOTAL TIEMPO PRORROGADO EN DÍAS
]],"&lt;&gt;0")</f>
        <v>3</v>
      </c>
      <c r="BJ100" s="1" t="e">
        <f>+#REF!</f>
        <v>#REF!</v>
      </c>
      <c r="BK100" s="75" t="e">
        <f>+#REF!</f>
        <v>#REF!</v>
      </c>
      <c r="BL100" s="1" t="s">
        <v>83</v>
      </c>
      <c r="BM100" t="e">
        <f t="shared" si="7"/>
        <v>#REF!</v>
      </c>
      <c r="BN100" s="7">
        <f t="shared" si="8"/>
        <v>46027</v>
      </c>
      <c r="BO100" s="7" t="e">
        <f t="shared" si="9"/>
        <v>#REF!</v>
      </c>
      <c r="BP100" s="5" t="e">
        <f t="shared" si="5"/>
        <v>#REF!</v>
      </c>
      <c r="BQ100" s="1">
        <v>28396757</v>
      </c>
      <c r="BR100" s="1" t="e">
        <f>+Tabla3[[#This Row],[VALOR TOTAL DE CONTRATO (ANTES DE LIQUIDACIÓN - LIBERACIÓN DE SALDOS)]]-Tabla3[[#This Row],[RECURSO TOTALES DESEMBOLSADOS]]</f>
        <v>#REF!</v>
      </c>
      <c r="BS100" s="1" t="s">
        <v>83</v>
      </c>
      <c r="BT100" s="1" t="str">
        <f t="shared" si="6"/>
        <v>enero</v>
      </c>
      <c r="BU100" s="1" t="s">
        <v>82</v>
      </c>
      <c r="BV100" s="1" t="s">
        <v>82</v>
      </c>
      <c r="BW100" s="1" t="s">
        <v>82</v>
      </c>
      <c r="BX100" t="s">
        <v>258</v>
      </c>
      <c r="BY100" t="s">
        <v>259</v>
      </c>
    </row>
    <row r="101" spans="1:77" x14ac:dyDescent="0.25">
      <c r="A101" s="1">
        <v>2026</v>
      </c>
      <c r="B101" s="3">
        <v>98</v>
      </c>
      <c r="C101" s="1" t="s">
        <v>65</v>
      </c>
      <c r="D101" t="s">
        <v>67</v>
      </c>
      <c r="E101" t="s">
        <v>70</v>
      </c>
      <c r="F101" t="s">
        <v>71</v>
      </c>
      <c r="G101" t="s">
        <v>105</v>
      </c>
      <c r="H101" s="1" t="s">
        <v>64</v>
      </c>
      <c r="I101" s="1" t="s">
        <v>75</v>
      </c>
      <c r="J101" t="s">
        <v>790</v>
      </c>
      <c r="K101" s="1" t="s">
        <v>78</v>
      </c>
      <c r="L101" s="87" t="s">
        <v>791</v>
      </c>
      <c r="M101" s="79" t="s">
        <v>6407</v>
      </c>
      <c r="N101" s="1" t="s">
        <v>3719</v>
      </c>
      <c r="O101" s="1" t="s">
        <v>3719</v>
      </c>
      <c r="P101" s="56" t="s">
        <v>3719</v>
      </c>
      <c r="Q101" s="1" t="s">
        <v>83</v>
      </c>
      <c r="R101" s="87" t="s">
        <v>256</v>
      </c>
      <c r="S101" s="87" t="s">
        <v>256</v>
      </c>
      <c r="T101" t="s">
        <v>795</v>
      </c>
      <c r="U101" t="s">
        <v>797</v>
      </c>
      <c r="V101" t="s">
        <v>796</v>
      </c>
      <c r="W101" s="5">
        <v>115566000</v>
      </c>
      <c r="X101" s="5">
        <v>115566000</v>
      </c>
      <c r="Y101" s="5">
        <v>10506000</v>
      </c>
      <c r="Z101" s="5">
        <v>0</v>
      </c>
      <c r="AA101" s="1" t="s">
        <v>95</v>
      </c>
      <c r="AB101" t="s">
        <v>83</v>
      </c>
      <c r="AC101" t="s">
        <v>76</v>
      </c>
      <c r="AD101" s="69">
        <f>+Tabla3[[#This Row],[VALOR DEL CONTRATO
(EN NUMEROS)]]-Tabla3[[#This Row],[VALOR RECURSOS (MADS/FONAM)]]</f>
        <v>0</v>
      </c>
      <c r="AE101" s="2">
        <v>2426</v>
      </c>
      <c r="AF101" s="88">
        <v>46024</v>
      </c>
      <c r="AG101">
        <v>9026</v>
      </c>
      <c r="AH101" s="75">
        <v>46027</v>
      </c>
      <c r="AI101" s="78" t="s">
        <v>98</v>
      </c>
      <c r="AJ101" t="s">
        <v>296</v>
      </c>
      <c r="AK101" s="72">
        <v>202400000000078</v>
      </c>
      <c r="AL101" s="75">
        <v>46027</v>
      </c>
      <c r="AM101" s="1" t="s">
        <v>257</v>
      </c>
      <c r="AN101" s="1" t="s">
        <v>257</v>
      </c>
      <c r="AO101" t="s">
        <v>100</v>
      </c>
      <c r="AP101" t="s">
        <v>792</v>
      </c>
      <c r="AQ101" s="1"/>
      <c r="AR101" t="s">
        <v>793</v>
      </c>
      <c r="AS101" t="s">
        <v>794</v>
      </c>
      <c r="AT101" s="1">
        <v>80111600</v>
      </c>
      <c r="AU101" s="93" t="s">
        <v>4259</v>
      </c>
      <c r="AV101" s="1" t="s">
        <v>210</v>
      </c>
      <c r="AW101" s="87" t="s">
        <v>103</v>
      </c>
      <c r="AX101" s="75">
        <v>46027</v>
      </c>
      <c r="AY101" t="s">
        <v>116</v>
      </c>
      <c r="AZ101" s="75">
        <v>46027</v>
      </c>
      <c r="BA101" s="75">
        <v>46027</v>
      </c>
      <c r="BB101" s="75">
        <v>46360</v>
      </c>
      <c r="BC101" s="89">
        <f>+Tabla3[[#This Row],[FECHA TERMINACION
(INICIAL)]]-Tabla3[[#This Row],[FECHA INICIO]]</f>
        <v>333</v>
      </c>
      <c r="BD101" s="89">
        <f>+Tabla3[[#This Row],[PLAZO DE EJECUCIÓN EN DÍAS (INICIAL)]]/30</f>
        <v>11.1</v>
      </c>
      <c r="BE101" t="s">
        <v>798</v>
      </c>
      <c r="BF101" s="5" t="e">
        <f>+#REF!</f>
        <v>#REF!</v>
      </c>
      <c r="BG101" s="5" t="e">
        <f>+#REF!</f>
        <v>#REF!</v>
      </c>
      <c r="BH101" s="1" t="e">
        <f>+#REF!</f>
        <v>#REF!</v>
      </c>
      <c r="BI101" s="1">
        <f>+COUNTIF(Tabla3[[#This Row],[VALOR REDUCIDO]:[TOTAL TIEMPO PRORROGADO EN DÍAS
]],"&lt;&gt;0")</f>
        <v>3</v>
      </c>
      <c r="BJ101" s="1" t="e">
        <f>+#REF!</f>
        <v>#REF!</v>
      </c>
      <c r="BK101" s="75" t="e">
        <f>+#REF!</f>
        <v>#REF!</v>
      </c>
      <c r="BL101" s="1" t="s">
        <v>83</v>
      </c>
      <c r="BM101" t="e">
        <f t="shared" si="7"/>
        <v>#REF!</v>
      </c>
      <c r="BN101" s="7">
        <f t="shared" si="8"/>
        <v>46027</v>
      </c>
      <c r="BO101" s="7" t="e">
        <f t="shared" si="9"/>
        <v>#REF!</v>
      </c>
      <c r="BP101" s="5" t="e">
        <f t="shared" si="5"/>
        <v>#REF!</v>
      </c>
      <c r="BQ101" s="1">
        <v>51129200</v>
      </c>
      <c r="BR101" s="1" t="e">
        <f>+Tabla3[[#This Row],[VALOR TOTAL DE CONTRATO (ANTES DE LIQUIDACIÓN - LIBERACIÓN DE SALDOS)]]-Tabla3[[#This Row],[RECURSO TOTALES DESEMBOLSADOS]]</f>
        <v>#REF!</v>
      </c>
      <c r="BS101" s="1" t="s">
        <v>83</v>
      </c>
      <c r="BT101" s="1" t="str">
        <f t="shared" si="6"/>
        <v>enero</v>
      </c>
      <c r="BU101" s="1" t="s">
        <v>82</v>
      </c>
      <c r="BV101" s="1" t="s">
        <v>82</v>
      </c>
      <c r="BW101" s="1" t="s">
        <v>82</v>
      </c>
      <c r="BX101" t="s">
        <v>258</v>
      </c>
      <c r="BY101" t="s">
        <v>259</v>
      </c>
    </row>
    <row r="102" spans="1:77" x14ac:dyDescent="0.25">
      <c r="A102" s="1">
        <v>2026</v>
      </c>
      <c r="B102" s="3">
        <v>99</v>
      </c>
      <c r="C102" s="1" t="s">
        <v>65</v>
      </c>
      <c r="D102" t="s">
        <v>67</v>
      </c>
      <c r="E102" t="s">
        <v>70</v>
      </c>
      <c r="F102" t="s">
        <v>71</v>
      </c>
      <c r="G102" t="s">
        <v>105</v>
      </c>
      <c r="H102" s="1" t="s">
        <v>64</v>
      </c>
      <c r="I102" s="1" t="s">
        <v>75</v>
      </c>
      <c r="J102" t="s">
        <v>799</v>
      </c>
      <c r="K102" s="1" t="s">
        <v>78</v>
      </c>
      <c r="L102" s="87" t="s">
        <v>800</v>
      </c>
      <c r="M102" s="79" t="s">
        <v>6408</v>
      </c>
      <c r="N102" s="1" t="s">
        <v>3719</v>
      </c>
      <c r="O102" s="1" t="s">
        <v>3719</v>
      </c>
      <c r="P102" s="56" t="s">
        <v>3719</v>
      </c>
      <c r="Q102" s="1" t="s">
        <v>83</v>
      </c>
      <c r="R102" s="87" t="s">
        <v>256</v>
      </c>
      <c r="S102" s="87" t="s">
        <v>256</v>
      </c>
      <c r="T102" t="s">
        <v>801</v>
      </c>
      <c r="U102" t="s">
        <v>803</v>
      </c>
      <c r="V102" t="s">
        <v>802</v>
      </c>
      <c r="W102" s="5">
        <v>104987091</v>
      </c>
      <c r="X102" s="5">
        <v>104987091</v>
      </c>
      <c r="Y102" s="5">
        <v>9544281</v>
      </c>
      <c r="Z102" s="5">
        <v>0</v>
      </c>
      <c r="AA102" s="1" t="s">
        <v>95</v>
      </c>
      <c r="AB102" t="s">
        <v>83</v>
      </c>
      <c r="AC102" t="s">
        <v>76</v>
      </c>
      <c r="AD102" s="69">
        <f>+Tabla3[[#This Row],[VALOR DEL CONTRATO
(EN NUMEROS)]]-Tabla3[[#This Row],[VALOR RECURSOS (MADS/FONAM)]]</f>
        <v>0</v>
      </c>
      <c r="AE102" s="2">
        <v>2426</v>
      </c>
      <c r="AF102" s="88">
        <v>46024</v>
      </c>
      <c r="AG102">
        <v>8026</v>
      </c>
      <c r="AH102" s="75">
        <v>46027</v>
      </c>
      <c r="AI102" s="78" t="s">
        <v>98</v>
      </c>
      <c r="AJ102" t="s">
        <v>296</v>
      </c>
      <c r="AK102" s="72">
        <v>202400000000078</v>
      </c>
      <c r="AL102" s="75">
        <v>46027</v>
      </c>
      <c r="AM102" s="1" t="s">
        <v>257</v>
      </c>
      <c r="AN102" s="1" t="s">
        <v>257</v>
      </c>
      <c r="AO102" t="s">
        <v>100</v>
      </c>
      <c r="AP102" t="s">
        <v>2361</v>
      </c>
      <c r="AQ102" s="1"/>
      <c r="AR102" t="s">
        <v>599</v>
      </c>
      <c r="AS102" t="s">
        <v>256</v>
      </c>
      <c r="AT102" s="1">
        <v>80111600</v>
      </c>
      <c r="AU102" s="93" t="s">
        <v>4260</v>
      </c>
      <c r="AV102" s="1" t="s">
        <v>210</v>
      </c>
      <c r="AW102" s="87" t="s">
        <v>103</v>
      </c>
      <c r="AX102" s="75">
        <v>46027</v>
      </c>
      <c r="AY102" t="s">
        <v>116</v>
      </c>
      <c r="AZ102" s="75">
        <v>46027</v>
      </c>
      <c r="BA102" s="75">
        <v>46027</v>
      </c>
      <c r="BB102" s="75">
        <v>46360</v>
      </c>
      <c r="BC102" s="89">
        <f>+Tabla3[[#This Row],[FECHA TERMINACION
(INICIAL)]]-Tabla3[[#This Row],[FECHA INICIO]]</f>
        <v>333</v>
      </c>
      <c r="BD102" s="89">
        <f>+Tabla3[[#This Row],[PLAZO DE EJECUCIÓN EN DÍAS (INICIAL)]]/30</f>
        <v>11.1</v>
      </c>
      <c r="BE102" t="s">
        <v>804</v>
      </c>
      <c r="BF102" s="5" t="e">
        <f>+#REF!</f>
        <v>#REF!</v>
      </c>
      <c r="BG102" s="5" t="e">
        <f>+#REF!</f>
        <v>#REF!</v>
      </c>
      <c r="BH102" s="1" t="e">
        <f>+#REF!</f>
        <v>#REF!</v>
      </c>
      <c r="BI102" s="1">
        <f>+COUNTIF(Tabla3[[#This Row],[VALOR REDUCIDO]:[TOTAL TIEMPO PRORROGADO EN DÍAS
]],"&lt;&gt;0")</f>
        <v>3</v>
      </c>
      <c r="BJ102" s="1" t="e">
        <f>+#REF!</f>
        <v>#REF!</v>
      </c>
      <c r="BK102" s="75" t="e">
        <f>+#REF!</f>
        <v>#REF!</v>
      </c>
      <c r="BL102" s="1" t="s">
        <v>83</v>
      </c>
      <c r="BM102" t="e">
        <f t="shared" si="7"/>
        <v>#REF!</v>
      </c>
      <c r="BN102" s="7">
        <f t="shared" si="8"/>
        <v>46027</v>
      </c>
      <c r="BO102" s="7" t="e">
        <f t="shared" si="9"/>
        <v>#REF!</v>
      </c>
      <c r="BP102" s="5" t="e">
        <f t="shared" si="5"/>
        <v>#REF!</v>
      </c>
      <c r="BQ102" s="1">
        <v>46448834</v>
      </c>
      <c r="BR102" s="1" t="e">
        <f>+Tabla3[[#This Row],[VALOR TOTAL DE CONTRATO (ANTES DE LIQUIDACIÓN - LIBERACIÓN DE SALDOS)]]-Tabla3[[#This Row],[RECURSO TOTALES DESEMBOLSADOS]]</f>
        <v>#REF!</v>
      </c>
      <c r="BS102" s="1" t="s">
        <v>83</v>
      </c>
      <c r="BT102" s="1" t="str">
        <f t="shared" si="6"/>
        <v>enero</v>
      </c>
      <c r="BU102" s="1" t="s">
        <v>82</v>
      </c>
      <c r="BV102" s="1" t="s">
        <v>82</v>
      </c>
      <c r="BW102" s="1" t="s">
        <v>82</v>
      </c>
      <c r="BX102" t="s">
        <v>258</v>
      </c>
      <c r="BY102" t="s">
        <v>259</v>
      </c>
    </row>
    <row r="103" spans="1:77" x14ac:dyDescent="0.25">
      <c r="A103" s="1">
        <v>2026</v>
      </c>
      <c r="B103" s="3">
        <v>100</v>
      </c>
      <c r="C103" s="1" t="s">
        <v>65</v>
      </c>
      <c r="D103" t="s">
        <v>67</v>
      </c>
      <c r="E103" t="s">
        <v>70</v>
      </c>
      <c r="F103" t="s">
        <v>71</v>
      </c>
      <c r="G103" t="s">
        <v>105</v>
      </c>
      <c r="H103" s="1" t="s">
        <v>64</v>
      </c>
      <c r="I103" s="1" t="s">
        <v>75</v>
      </c>
      <c r="J103" t="s">
        <v>537</v>
      </c>
      <c r="K103" s="1" t="s">
        <v>78</v>
      </c>
      <c r="L103" s="87" t="s">
        <v>538</v>
      </c>
      <c r="M103" s="79" t="s">
        <v>6409</v>
      </c>
      <c r="N103" s="1" t="s">
        <v>3719</v>
      </c>
      <c r="O103" s="59" t="s">
        <v>3719</v>
      </c>
      <c r="P103" s="54" t="s">
        <v>3719</v>
      </c>
      <c r="Q103" s="1" t="s">
        <v>83</v>
      </c>
      <c r="R103" s="87" t="s">
        <v>545</v>
      </c>
      <c r="S103" s="87" t="s">
        <v>264</v>
      </c>
      <c r="T103" t="s">
        <v>539</v>
      </c>
      <c r="U103" t="s">
        <v>541</v>
      </c>
      <c r="V103" s="5" t="s">
        <v>540</v>
      </c>
      <c r="W103" s="5">
        <v>59333333</v>
      </c>
      <c r="X103" s="5">
        <v>59333333</v>
      </c>
      <c r="Y103" s="90">
        <v>5000000</v>
      </c>
      <c r="Z103" s="90">
        <v>0</v>
      </c>
      <c r="AA103" s="1" t="s">
        <v>95</v>
      </c>
      <c r="AB103" t="s">
        <v>83</v>
      </c>
      <c r="AC103" t="s">
        <v>76</v>
      </c>
      <c r="AD103" s="69">
        <f>+Tabla3[[#This Row],[VALOR DEL CONTRATO
(EN NUMEROS)]]-Tabla3[[#This Row],[VALOR RECURSOS (MADS/FONAM)]]</f>
        <v>0</v>
      </c>
      <c r="AE103" s="2">
        <v>2626</v>
      </c>
      <c r="AF103" s="88">
        <v>46024</v>
      </c>
      <c r="AG103">
        <v>10526</v>
      </c>
      <c r="AH103" s="75">
        <v>46027</v>
      </c>
      <c r="AI103" s="78" t="s">
        <v>98</v>
      </c>
      <c r="AJ103" t="s">
        <v>282</v>
      </c>
      <c r="AK103" s="72">
        <v>202400000000095</v>
      </c>
      <c r="AL103" s="96">
        <v>46027</v>
      </c>
      <c r="AM103" s="1" t="s">
        <v>257</v>
      </c>
      <c r="AN103" s="1" t="s">
        <v>257</v>
      </c>
      <c r="AO103" t="s">
        <v>100</v>
      </c>
      <c r="AP103" t="s">
        <v>542</v>
      </c>
      <c r="AQ103" s="1"/>
      <c r="AR103" t="s">
        <v>6273</v>
      </c>
      <c r="AS103" t="s">
        <v>264</v>
      </c>
      <c r="AT103" s="1">
        <v>80111600</v>
      </c>
      <c r="AU103" s="93" t="s">
        <v>4261</v>
      </c>
      <c r="AV103" s="1" t="s">
        <v>210</v>
      </c>
      <c r="AW103" s="87" t="s">
        <v>103</v>
      </c>
      <c r="AX103" s="75">
        <v>46027</v>
      </c>
      <c r="AY103" s="87" t="s">
        <v>116</v>
      </c>
      <c r="AZ103" s="75">
        <v>46027</v>
      </c>
      <c r="BA103" s="75">
        <v>46027</v>
      </c>
      <c r="BB103" s="75">
        <v>46386</v>
      </c>
      <c r="BC103" s="89">
        <f>+Tabla3[[#This Row],[FECHA TERMINACION
(INICIAL)]]-Tabla3[[#This Row],[FECHA INICIO]]</f>
        <v>359</v>
      </c>
      <c r="BD103" s="89">
        <f>+Tabla3[[#This Row],[PLAZO DE EJECUCIÓN EN DÍAS (INICIAL)]]/30</f>
        <v>11.966666666666667</v>
      </c>
      <c r="BE103" t="s">
        <v>543</v>
      </c>
      <c r="BF103" s="5" t="e">
        <f>+#REF!</f>
        <v>#REF!</v>
      </c>
      <c r="BG103" s="5" t="e">
        <f>+#REF!</f>
        <v>#REF!</v>
      </c>
      <c r="BH103" s="1" t="e">
        <f>+#REF!</f>
        <v>#REF!</v>
      </c>
      <c r="BI103" s="1">
        <f>+COUNTIF(Tabla3[[#This Row],[VALOR REDUCIDO]:[TOTAL TIEMPO PRORROGADO EN DÍAS
]],"&lt;&gt;0")</f>
        <v>3</v>
      </c>
      <c r="BJ103" s="1" t="e">
        <f>+#REF!</f>
        <v>#REF!</v>
      </c>
      <c r="BK103" s="75" t="e">
        <f>+#REF!</f>
        <v>#REF!</v>
      </c>
      <c r="BL103" s="1" t="s">
        <v>83</v>
      </c>
      <c r="BM103" t="e">
        <f t="shared" si="7"/>
        <v>#REF!</v>
      </c>
      <c r="BN103" s="7">
        <f t="shared" si="8"/>
        <v>46027</v>
      </c>
      <c r="BO103" s="7" t="e">
        <f t="shared" si="9"/>
        <v>#REF!</v>
      </c>
      <c r="BP103" s="5" t="e">
        <f t="shared" si="5"/>
        <v>#REF!</v>
      </c>
      <c r="BQ103" s="1">
        <v>24333333</v>
      </c>
      <c r="BR103" s="1" t="e">
        <f>+Tabla3[[#This Row],[VALOR TOTAL DE CONTRATO (ANTES DE LIQUIDACIÓN - LIBERACIÓN DE SALDOS)]]-Tabla3[[#This Row],[RECURSO TOTALES DESEMBOLSADOS]]</f>
        <v>#REF!</v>
      </c>
      <c r="BS103" s="1" t="s">
        <v>83</v>
      </c>
      <c r="BT103" s="1" t="str">
        <f t="shared" si="6"/>
        <v>enero</v>
      </c>
      <c r="BU103" s="1" t="s">
        <v>82</v>
      </c>
      <c r="BV103" s="1" t="s">
        <v>82</v>
      </c>
      <c r="BW103" s="1" t="s">
        <v>82</v>
      </c>
      <c r="BX103" t="s">
        <v>258</v>
      </c>
      <c r="BY103" t="s">
        <v>259</v>
      </c>
    </row>
    <row r="104" spans="1:77" x14ac:dyDescent="0.25">
      <c r="A104" s="1">
        <v>2026</v>
      </c>
      <c r="B104" s="3">
        <v>101</v>
      </c>
      <c r="C104" s="1" t="s">
        <v>65</v>
      </c>
      <c r="D104" t="s">
        <v>67</v>
      </c>
      <c r="E104" t="s">
        <v>70</v>
      </c>
      <c r="F104" t="s">
        <v>71</v>
      </c>
      <c r="G104" t="s">
        <v>105</v>
      </c>
      <c r="H104" s="1" t="s">
        <v>64</v>
      </c>
      <c r="I104" s="1" t="s">
        <v>75</v>
      </c>
      <c r="J104" t="s">
        <v>544</v>
      </c>
      <c r="K104" s="1" t="s">
        <v>78</v>
      </c>
      <c r="L104" s="87" t="s">
        <v>493</v>
      </c>
      <c r="M104" s="79" t="s">
        <v>6410</v>
      </c>
      <c r="N104" s="1" t="s">
        <v>3719</v>
      </c>
      <c r="O104" s="1" t="s">
        <v>3719</v>
      </c>
      <c r="P104" s="56" t="s">
        <v>3719</v>
      </c>
      <c r="Q104" s="1" t="s">
        <v>83</v>
      </c>
      <c r="R104" s="87" t="s">
        <v>545</v>
      </c>
      <c r="S104" s="87" t="s">
        <v>264</v>
      </c>
      <c r="T104" t="s">
        <v>546</v>
      </c>
      <c r="U104" t="s">
        <v>547</v>
      </c>
      <c r="V104" t="s">
        <v>540</v>
      </c>
      <c r="W104" s="5">
        <v>59333333</v>
      </c>
      <c r="X104" s="5">
        <v>59333333</v>
      </c>
      <c r="Y104" s="90">
        <v>5000000</v>
      </c>
      <c r="Z104" s="5">
        <v>0</v>
      </c>
      <c r="AA104" s="1" t="s">
        <v>95</v>
      </c>
      <c r="AB104" t="s">
        <v>83</v>
      </c>
      <c r="AC104" t="s">
        <v>76</v>
      </c>
      <c r="AD104" s="69">
        <f>+Tabla3[[#This Row],[VALOR DEL CONTRATO
(EN NUMEROS)]]-Tabla3[[#This Row],[VALOR RECURSOS (MADS/FONAM)]]</f>
        <v>0</v>
      </c>
      <c r="AE104" s="2">
        <v>2626</v>
      </c>
      <c r="AF104" s="88">
        <v>46024</v>
      </c>
      <c r="AG104">
        <v>11026</v>
      </c>
      <c r="AH104" s="75">
        <v>46027</v>
      </c>
      <c r="AI104" s="78" t="s">
        <v>98</v>
      </c>
      <c r="AJ104" t="s">
        <v>282</v>
      </c>
      <c r="AK104" s="72">
        <v>202400000000095</v>
      </c>
      <c r="AL104" s="96">
        <v>46027</v>
      </c>
      <c r="AM104" s="1" t="s">
        <v>257</v>
      </c>
      <c r="AN104" s="1" t="s">
        <v>257</v>
      </c>
      <c r="AO104" t="s">
        <v>100</v>
      </c>
      <c r="AP104" t="s">
        <v>542</v>
      </c>
      <c r="AQ104" s="1"/>
      <c r="AR104" t="s">
        <v>6273</v>
      </c>
      <c r="AS104" t="s">
        <v>264</v>
      </c>
      <c r="AT104" s="1">
        <v>80111600</v>
      </c>
      <c r="AU104" s="93" t="s">
        <v>4262</v>
      </c>
      <c r="AV104" s="1" t="s">
        <v>210</v>
      </c>
      <c r="AW104" s="87" t="s">
        <v>103</v>
      </c>
      <c r="AX104" s="75">
        <v>46027</v>
      </c>
      <c r="AY104" s="87" t="s">
        <v>116</v>
      </c>
      <c r="AZ104" s="75">
        <v>46027</v>
      </c>
      <c r="BA104" s="75">
        <v>46027</v>
      </c>
      <c r="BB104" s="75">
        <v>46386</v>
      </c>
      <c r="BC104" s="89">
        <f>+Tabla3[[#This Row],[FECHA TERMINACION
(INICIAL)]]-Tabla3[[#This Row],[FECHA INICIO]]</f>
        <v>359</v>
      </c>
      <c r="BD104" s="89">
        <f>+Tabla3[[#This Row],[PLAZO DE EJECUCIÓN EN DÍAS (INICIAL)]]/30</f>
        <v>11.966666666666667</v>
      </c>
      <c r="BE104" t="s">
        <v>543</v>
      </c>
      <c r="BF104" s="5" t="e">
        <f>+#REF!</f>
        <v>#REF!</v>
      </c>
      <c r="BG104" s="5" t="e">
        <f>+#REF!</f>
        <v>#REF!</v>
      </c>
      <c r="BH104" s="1" t="e">
        <f>+#REF!</f>
        <v>#REF!</v>
      </c>
      <c r="BI104" s="1">
        <f>+COUNTIF(Tabla3[[#This Row],[VALOR REDUCIDO]:[TOTAL TIEMPO PRORROGADO EN DÍAS
]],"&lt;&gt;0")</f>
        <v>3</v>
      </c>
      <c r="BJ104" s="1" t="e">
        <f>+#REF!</f>
        <v>#REF!</v>
      </c>
      <c r="BK104" s="75" t="e">
        <f>+#REF!</f>
        <v>#REF!</v>
      </c>
      <c r="BL104" s="1" t="s">
        <v>83</v>
      </c>
      <c r="BM104" t="e">
        <f t="shared" si="7"/>
        <v>#REF!</v>
      </c>
      <c r="BN104" s="7">
        <f t="shared" si="8"/>
        <v>46027</v>
      </c>
      <c r="BO104" s="7" t="e">
        <f t="shared" si="9"/>
        <v>#REF!</v>
      </c>
      <c r="BP104" s="5" t="e">
        <f t="shared" si="5"/>
        <v>#REF!</v>
      </c>
      <c r="BQ104" s="1">
        <v>24333333</v>
      </c>
      <c r="BR104" s="1" t="e">
        <f>+Tabla3[[#This Row],[VALOR TOTAL DE CONTRATO (ANTES DE LIQUIDACIÓN - LIBERACIÓN DE SALDOS)]]-Tabla3[[#This Row],[RECURSO TOTALES DESEMBOLSADOS]]</f>
        <v>#REF!</v>
      </c>
      <c r="BS104" s="1" t="s">
        <v>83</v>
      </c>
      <c r="BT104" s="1" t="str">
        <f t="shared" si="6"/>
        <v>enero</v>
      </c>
      <c r="BU104" s="1" t="s">
        <v>82</v>
      </c>
      <c r="BV104" s="1" t="s">
        <v>82</v>
      </c>
      <c r="BW104" s="1" t="s">
        <v>82</v>
      </c>
      <c r="BX104" t="s">
        <v>258</v>
      </c>
      <c r="BY104" t="s">
        <v>259</v>
      </c>
    </row>
    <row r="105" spans="1:77" x14ac:dyDescent="0.25">
      <c r="A105" s="1">
        <v>2026</v>
      </c>
      <c r="B105" s="3">
        <v>102</v>
      </c>
      <c r="C105" s="1" t="s">
        <v>65</v>
      </c>
      <c r="D105" t="s">
        <v>67</v>
      </c>
      <c r="E105" t="s">
        <v>70</v>
      </c>
      <c r="F105" t="s">
        <v>71</v>
      </c>
      <c r="G105" t="s">
        <v>105</v>
      </c>
      <c r="H105" s="1" t="s">
        <v>64</v>
      </c>
      <c r="I105" s="1" t="s">
        <v>271</v>
      </c>
      <c r="J105" t="s">
        <v>548</v>
      </c>
      <c r="K105" s="1" t="s">
        <v>78</v>
      </c>
      <c r="L105" s="87" t="s">
        <v>549</v>
      </c>
      <c r="M105" s="79" t="s">
        <v>6411</v>
      </c>
      <c r="N105" s="1" t="s">
        <v>3719</v>
      </c>
      <c r="O105" s="1" t="s">
        <v>3719</v>
      </c>
      <c r="P105" s="56" t="s">
        <v>3719</v>
      </c>
      <c r="Q105" s="1" t="s">
        <v>83</v>
      </c>
      <c r="R105" s="87" t="s">
        <v>545</v>
      </c>
      <c r="S105" s="87" t="s">
        <v>264</v>
      </c>
      <c r="T105" t="s">
        <v>550</v>
      </c>
      <c r="U105" t="s">
        <v>552</v>
      </c>
      <c r="V105" t="s">
        <v>551</v>
      </c>
      <c r="W105" s="5">
        <v>42364000</v>
      </c>
      <c r="X105" s="5">
        <v>42364000</v>
      </c>
      <c r="Y105" s="5">
        <v>3570000</v>
      </c>
      <c r="Z105" s="5">
        <v>0</v>
      </c>
      <c r="AA105" s="1" t="s">
        <v>95</v>
      </c>
      <c r="AB105" t="s">
        <v>83</v>
      </c>
      <c r="AC105" t="s">
        <v>76</v>
      </c>
      <c r="AD105" s="69">
        <f>+Tabla3[[#This Row],[VALOR DEL CONTRATO
(EN NUMEROS)]]-Tabla3[[#This Row],[VALOR RECURSOS (MADS/FONAM)]]</f>
        <v>0</v>
      </c>
      <c r="AE105" s="2">
        <v>2626</v>
      </c>
      <c r="AF105" s="88">
        <v>46024</v>
      </c>
      <c r="AG105">
        <v>11126</v>
      </c>
      <c r="AH105" s="75">
        <v>46027</v>
      </c>
      <c r="AI105" s="78" t="s">
        <v>98</v>
      </c>
      <c r="AJ105" t="s">
        <v>282</v>
      </c>
      <c r="AK105" s="72">
        <v>202400000000095</v>
      </c>
      <c r="AL105" s="96">
        <v>46027</v>
      </c>
      <c r="AM105" s="1" t="s">
        <v>257</v>
      </c>
      <c r="AN105" s="1" t="s">
        <v>257</v>
      </c>
      <c r="AO105" t="s">
        <v>100</v>
      </c>
      <c r="AP105" t="s">
        <v>542</v>
      </c>
      <c r="AQ105" s="1"/>
      <c r="AR105" t="s">
        <v>6273</v>
      </c>
      <c r="AS105" t="s">
        <v>264</v>
      </c>
      <c r="AT105" s="1">
        <v>80111600</v>
      </c>
      <c r="AU105" s="93" t="s">
        <v>4263</v>
      </c>
      <c r="AV105" s="1" t="s">
        <v>210</v>
      </c>
      <c r="AW105" s="87" t="s">
        <v>103</v>
      </c>
      <c r="AX105" s="75">
        <v>46027</v>
      </c>
      <c r="AY105" s="87" t="s">
        <v>116</v>
      </c>
      <c r="AZ105" s="75">
        <v>46027</v>
      </c>
      <c r="BA105" s="75">
        <v>46027</v>
      </c>
      <c r="BB105" s="75">
        <v>46386</v>
      </c>
      <c r="BC105" s="89">
        <f>+Tabla3[[#This Row],[FECHA TERMINACION
(INICIAL)]]-Tabla3[[#This Row],[FECHA INICIO]]</f>
        <v>359</v>
      </c>
      <c r="BD105" s="89">
        <f>+Tabla3[[#This Row],[PLAZO DE EJECUCIÓN EN DÍAS (INICIAL)]]/30</f>
        <v>11.966666666666667</v>
      </c>
      <c r="BE105" t="s">
        <v>543</v>
      </c>
      <c r="BF105" s="5" t="e">
        <f>+#REF!</f>
        <v>#REF!</v>
      </c>
      <c r="BG105" s="5" t="e">
        <f>+#REF!</f>
        <v>#REF!</v>
      </c>
      <c r="BH105" s="1" t="e">
        <f>+#REF!</f>
        <v>#REF!</v>
      </c>
      <c r="BI105" s="1">
        <f>+COUNTIF(Tabla3[[#This Row],[VALOR REDUCIDO]:[TOTAL TIEMPO PRORROGADO EN DÍAS
]],"&lt;&gt;0")</f>
        <v>3</v>
      </c>
      <c r="BJ105" s="1" t="e">
        <f>+#REF!</f>
        <v>#REF!</v>
      </c>
      <c r="BK105" s="75" t="e">
        <f>+#REF!</f>
        <v>#REF!</v>
      </c>
      <c r="BL105" s="1" t="s">
        <v>83</v>
      </c>
      <c r="BM105" t="e">
        <f t="shared" si="7"/>
        <v>#REF!</v>
      </c>
      <c r="BN105" s="7">
        <f t="shared" si="8"/>
        <v>46027</v>
      </c>
      <c r="BO105" s="7" t="e">
        <f t="shared" si="9"/>
        <v>#REF!</v>
      </c>
      <c r="BP105" s="5" t="e">
        <f t="shared" si="5"/>
        <v>#REF!</v>
      </c>
      <c r="BQ105" s="1">
        <v>17374000</v>
      </c>
      <c r="BR105" s="1" t="e">
        <f>+Tabla3[[#This Row],[VALOR TOTAL DE CONTRATO (ANTES DE LIQUIDACIÓN - LIBERACIÓN DE SALDOS)]]-Tabla3[[#This Row],[RECURSO TOTALES DESEMBOLSADOS]]</f>
        <v>#REF!</v>
      </c>
      <c r="BS105" s="1" t="s">
        <v>83</v>
      </c>
      <c r="BT105" s="1" t="str">
        <f t="shared" si="6"/>
        <v>enero</v>
      </c>
      <c r="BU105" s="1" t="s">
        <v>82</v>
      </c>
      <c r="BV105" s="1" t="s">
        <v>82</v>
      </c>
      <c r="BW105" s="1" t="s">
        <v>82</v>
      </c>
      <c r="BX105" t="s">
        <v>258</v>
      </c>
      <c r="BY105" t="s">
        <v>259</v>
      </c>
    </row>
    <row r="106" spans="1:77" x14ac:dyDescent="0.25">
      <c r="A106" s="1">
        <v>2026</v>
      </c>
      <c r="B106" s="3">
        <v>103</v>
      </c>
      <c r="C106" s="1" t="s">
        <v>65</v>
      </c>
      <c r="D106" t="s">
        <v>67</v>
      </c>
      <c r="E106" t="s">
        <v>70</v>
      </c>
      <c r="F106" t="s">
        <v>71</v>
      </c>
      <c r="G106" t="s">
        <v>105</v>
      </c>
      <c r="H106" s="1" t="s">
        <v>64</v>
      </c>
      <c r="I106" s="1" t="s">
        <v>75</v>
      </c>
      <c r="J106" t="s">
        <v>553</v>
      </c>
      <c r="K106" s="1" t="s">
        <v>78</v>
      </c>
      <c r="L106" s="87" t="s">
        <v>554</v>
      </c>
      <c r="M106" s="79" t="s">
        <v>6412</v>
      </c>
      <c r="N106" s="1" t="s">
        <v>3719</v>
      </c>
      <c r="O106" s="1" t="s">
        <v>3719</v>
      </c>
      <c r="P106" s="56" t="s">
        <v>3719</v>
      </c>
      <c r="Q106" s="1" t="s">
        <v>83</v>
      </c>
      <c r="R106" s="87" t="s">
        <v>555</v>
      </c>
      <c r="S106" s="87" t="s">
        <v>264</v>
      </c>
      <c r="T106" t="s">
        <v>557</v>
      </c>
      <c r="U106" t="s">
        <v>559</v>
      </c>
      <c r="V106" t="s">
        <v>558</v>
      </c>
      <c r="W106" s="5">
        <v>65266667</v>
      </c>
      <c r="X106" s="5">
        <v>65266667</v>
      </c>
      <c r="Y106" s="5">
        <v>5500000</v>
      </c>
      <c r="Z106" s="5">
        <v>0</v>
      </c>
      <c r="AA106" s="1" t="s">
        <v>95</v>
      </c>
      <c r="AB106" t="s">
        <v>83</v>
      </c>
      <c r="AC106" t="s">
        <v>76</v>
      </c>
      <c r="AD106" s="69">
        <f>+Tabla3[[#This Row],[VALOR DEL CONTRATO
(EN NUMEROS)]]-Tabla3[[#This Row],[VALOR RECURSOS (MADS/FONAM)]]</f>
        <v>0</v>
      </c>
      <c r="AE106" s="2">
        <v>3226</v>
      </c>
      <c r="AF106" s="88">
        <v>46024</v>
      </c>
      <c r="AG106">
        <v>10626</v>
      </c>
      <c r="AH106" s="75">
        <v>46027</v>
      </c>
      <c r="AI106" s="78" t="s">
        <v>98</v>
      </c>
      <c r="AJ106" t="s">
        <v>282</v>
      </c>
      <c r="AK106" s="72">
        <v>202400000000095</v>
      </c>
      <c r="AL106" s="96">
        <v>46027</v>
      </c>
      <c r="AM106" s="1" t="s">
        <v>257</v>
      </c>
      <c r="AN106" s="1" t="s">
        <v>257</v>
      </c>
      <c r="AO106" t="s">
        <v>100</v>
      </c>
      <c r="AP106" t="s">
        <v>3477</v>
      </c>
      <c r="AQ106" s="1"/>
      <c r="AR106" t="s">
        <v>556</v>
      </c>
      <c r="AS106" t="s">
        <v>264</v>
      </c>
      <c r="AT106" s="1">
        <v>80111600</v>
      </c>
      <c r="AU106" s="93" t="s">
        <v>4264</v>
      </c>
      <c r="AV106" s="1" t="s">
        <v>210</v>
      </c>
      <c r="AW106" s="87" t="s">
        <v>103</v>
      </c>
      <c r="AX106" s="75">
        <v>46027</v>
      </c>
      <c r="AY106" s="87" t="s">
        <v>116</v>
      </c>
      <c r="AZ106" s="75">
        <v>46027</v>
      </c>
      <c r="BA106" s="75">
        <v>46027</v>
      </c>
      <c r="BB106" s="75">
        <v>46387</v>
      </c>
      <c r="BC106" s="89">
        <f>+Tabla3[[#This Row],[FECHA TERMINACION
(INICIAL)]]-Tabla3[[#This Row],[FECHA INICIO]]</f>
        <v>360</v>
      </c>
      <c r="BD106" s="89">
        <f>+Tabla3[[#This Row],[PLAZO DE EJECUCIÓN EN DÍAS (INICIAL)]]/30</f>
        <v>12</v>
      </c>
      <c r="BE106" t="s">
        <v>560</v>
      </c>
      <c r="BF106" s="5" t="e">
        <f>+#REF!</f>
        <v>#REF!</v>
      </c>
      <c r="BG106" s="5" t="e">
        <f>+#REF!</f>
        <v>#REF!</v>
      </c>
      <c r="BH106" s="1" t="e">
        <f>+#REF!</f>
        <v>#REF!</v>
      </c>
      <c r="BI106" s="1">
        <f>+COUNTIF(Tabla3[[#This Row],[VALOR REDUCIDO]:[TOTAL TIEMPO PRORROGADO EN DÍAS
]],"&lt;&gt;0")</f>
        <v>3</v>
      </c>
      <c r="BJ106" s="1" t="e">
        <f>+#REF!</f>
        <v>#REF!</v>
      </c>
      <c r="BK106" s="75" t="e">
        <f>+#REF!</f>
        <v>#REF!</v>
      </c>
      <c r="BL106" s="1" t="s">
        <v>83</v>
      </c>
      <c r="BM106" t="e">
        <f t="shared" si="7"/>
        <v>#REF!</v>
      </c>
      <c r="BN106" s="7">
        <f t="shared" si="8"/>
        <v>46027</v>
      </c>
      <c r="BO106" s="7" t="e">
        <f t="shared" si="9"/>
        <v>#REF!</v>
      </c>
      <c r="BP106" s="5" t="e">
        <f t="shared" si="5"/>
        <v>#REF!</v>
      </c>
      <c r="BQ106" s="1">
        <v>26766667</v>
      </c>
      <c r="BR106" s="1" t="e">
        <f>+Tabla3[[#This Row],[VALOR TOTAL DE CONTRATO (ANTES DE LIQUIDACIÓN - LIBERACIÓN DE SALDOS)]]-Tabla3[[#This Row],[RECURSO TOTALES DESEMBOLSADOS]]</f>
        <v>#REF!</v>
      </c>
      <c r="BS106" s="1" t="s">
        <v>83</v>
      </c>
      <c r="BT106" s="1" t="str">
        <f t="shared" si="6"/>
        <v>enero</v>
      </c>
      <c r="BU106" s="1" t="s">
        <v>82</v>
      </c>
      <c r="BV106" s="1" t="s">
        <v>82</v>
      </c>
      <c r="BW106" s="1" t="s">
        <v>82</v>
      </c>
      <c r="BX106" t="s">
        <v>258</v>
      </c>
      <c r="BY106" t="s">
        <v>259</v>
      </c>
    </row>
    <row r="107" spans="1:77" x14ac:dyDescent="0.25">
      <c r="A107" s="1">
        <v>2026</v>
      </c>
      <c r="B107" s="3">
        <v>104</v>
      </c>
      <c r="C107" s="1" t="s">
        <v>65</v>
      </c>
      <c r="D107" t="s">
        <v>67</v>
      </c>
      <c r="E107" t="s">
        <v>70</v>
      </c>
      <c r="F107" t="s">
        <v>71</v>
      </c>
      <c r="G107" t="s">
        <v>105</v>
      </c>
      <c r="H107" s="1" t="s">
        <v>64</v>
      </c>
      <c r="I107" s="1" t="s">
        <v>75</v>
      </c>
      <c r="J107" t="s">
        <v>561</v>
      </c>
      <c r="K107" s="1" t="s">
        <v>78</v>
      </c>
      <c r="L107" s="87" t="s">
        <v>289</v>
      </c>
      <c r="M107" s="79" t="s">
        <v>6413</v>
      </c>
      <c r="N107" s="1" t="s">
        <v>3719</v>
      </c>
      <c r="O107" s="1" t="s">
        <v>3719</v>
      </c>
      <c r="P107" s="56" t="s">
        <v>3719</v>
      </c>
      <c r="Q107" s="1" t="s">
        <v>83</v>
      </c>
      <c r="R107" s="87" t="s">
        <v>555</v>
      </c>
      <c r="S107" s="87" t="s">
        <v>264</v>
      </c>
      <c r="T107" t="s">
        <v>562</v>
      </c>
      <c r="U107" t="s">
        <v>564</v>
      </c>
      <c r="V107" t="s">
        <v>563</v>
      </c>
      <c r="W107" s="5">
        <v>68826667</v>
      </c>
      <c r="X107" s="5">
        <v>68826667</v>
      </c>
      <c r="Y107" s="5">
        <v>5800000</v>
      </c>
      <c r="Z107" s="5">
        <v>0</v>
      </c>
      <c r="AA107" s="1" t="s">
        <v>95</v>
      </c>
      <c r="AB107" t="s">
        <v>83</v>
      </c>
      <c r="AC107" t="s">
        <v>76</v>
      </c>
      <c r="AD107" s="69">
        <f>+Tabla3[[#This Row],[VALOR DEL CONTRATO
(EN NUMEROS)]]-Tabla3[[#This Row],[VALOR RECURSOS (MADS/FONAM)]]</f>
        <v>0</v>
      </c>
      <c r="AE107" s="2">
        <v>3226</v>
      </c>
      <c r="AF107" s="88">
        <v>46024</v>
      </c>
      <c r="AG107">
        <v>15526</v>
      </c>
      <c r="AH107" s="75">
        <v>46028</v>
      </c>
      <c r="AI107" s="78" t="s">
        <v>98</v>
      </c>
      <c r="AJ107" t="s">
        <v>282</v>
      </c>
      <c r="AK107" s="72">
        <v>202400000000095</v>
      </c>
      <c r="AL107" s="96">
        <v>46027</v>
      </c>
      <c r="AM107" s="1" t="s">
        <v>257</v>
      </c>
      <c r="AN107" s="1" t="s">
        <v>257</v>
      </c>
      <c r="AO107" t="s">
        <v>100</v>
      </c>
      <c r="AP107" t="s">
        <v>3477</v>
      </c>
      <c r="AQ107" s="1"/>
      <c r="AR107" t="s">
        <v>556</v>
      </c>
      <c r="AS107" t="s">
        <v>264</v>
      </c>
      <c r="AT107" s="1">
        <v>80111600</v>
      </c>
      <c r="AU107" s="93" t="s">
        <v>4265</v>
      </c>
      <c r="AV107" s="1" t="s">
        <v>210</v>
      </c>
      <c r="AW107" s="87" t="s">
        <v>103</v>
      </c>
      <c r="AX107" s="75">
        <v>46027</v>
      </c>
      <c r="AY107" s="87" t="s">
        <v>116</v>
      </c>
      <c r="AZ107" s="75">
        <v>46027</v>
      </c>
      <c r="BA107" s="75">
        <v>46028</v>
      </c>
      <c r="BB107" s="75">
        <v>46387</v>
      </c>
      <c r="BC107" s="89">
        <f>+Tabla3[[#This Row],[FECHA TERMINACION
(INICIAL)]]-Tabla3[[#This Row],[FECHA INICIO]]</f>
        <v>359</v>
      </c>
      <c r="BD107" s="89">
        <f>+Tabla3[[#This Row],[PLAZO DE EJECUCIÓN EN DÍAS (INICIAL)]]/30</f>
        <v>11.966666666666667</v>
      </c>
      <c r="BE107" t="s">
        <v>560</v>
      </c>
      <c r="BF107" s="5" t="e">
        <f>+#REF!</f>
        <v>#REF!</v>
      </c>
      <c r="BG107" s="5" t="e">
        <f>+#REF!</f>
        <v>#REF!</v>
      </c>
      <c r="BH107" s="1" t="e">
        <f>+#REF!</f>
        <v>#REF!</v>
      </c>
      <c r="BI107" s="1">
        <f>+COUNTIF(Tabla3[[#This Row],[VALOR REDUCIDO]:[TOTAL TIEMPO PRORROGADO EN DÍAS
]],"&lt;&gt;0")</f>
        <v>3</v>
      </c>
      <c r="BJ107" s="1" t="e">
        <f>+#REF!</f>
        <v>#REF!</v>
      </c>
      <c r="BK107" s="75" t="e">
        <f>+#REF!</f>
        <v>#REF!</v>
      </c>
      <c r="BL107" s="1" t="s">
        <v>83</v>
      </c>
      <c r="BM107" t="e">
        <f t="shared" si="7"/>
        <v>#REF!</v>
      </c>
      <c r="BN107" s="7">
        <f t="shared" si="8"/>
        <v>46028</v>
      </c>
      <c r="BO107" s="7" t="e">
        <f t="shared" si="9"/>
        <v>#REF!</v>
      </c>
      <c r="BP107" s="5" t="e">
        <f t="shared" si="5"/>
        <v>#REF!</v>
      </c>
      <c r="BQ107" s="1">
        <v>28033333</v>
      </c>
      <c r="BR107" s="1" t="e">
        <f>+Tabla3[[#This Row],[VALOR TOTAL DE CONTRATO (ANTES DE LIQUIDACIÓN - LIBERACIÓN DE SALDOS)]]-Tabla3[[#This Row],[RECURSO TOTALES DESEMBOLSADOS]]</f>
        <v>#REF!</v>
      </c>
      <c r="BS107" s="1" t="s">
        <v>83</v>
      </c>
      <c r="BT107" s="1" t="str">
        <f t="shared" si="6"/>
        <v>enero</v>
      </c>
      <c r="BU107" s="1" t="s">
        <v>82</v>
      </c>
      <c r="BV107" s="1" t="s">
        <v>82</v>
      </c>
      <c r="BW107" s="1" t="s">
        <v>82</v>
      </c>
      <c r="BX107" t="s">
        <v>258</v>
      </c>
      <c r="BY107" t="s">
        <v>259</v>
      </c>
    </row>
    <row r="108" spans="1:77" x14ac:dyDescent="0.25">
      <c r="A108" s="1">
        <v>2026</v>
      </c>
      <c r="B108" s="3">
        <v>105</v>
      </c>
      <c r="C108" s="1" t="s">
        <v>65</v>
      </c>
      <c r="D108" t="s">
        <v>67</v>
      </c>
      <c r="E108" t="s">
        <v>70</v>
      </c>
      <c r="F108" t="s">
        <v>71</v>
      </c>
      <c r="G108" t="s">
        <v>105</v>
      </c>
      <c r="H108" s="1" t="s">
        <v>64</v>
      </c>
      <c r="I108" s="1" t="s">
        <v>271</v>
      </c>
      <c r="J108" t="s">
        <v>565</v>
      </c>
      <c r="K108" s="1" t="s">
        <v>78</v>
      </c>
      <c r="L108" s="87" t="s">
        <v>538</v>
      </c>
      <c r="M108" s="79" t="s">
        <v>6414</v>
      </c>
      <c r="N108" s="1" t="s">
        <v>3719</v>
      </c>
      <c r="O108" s="1" t="s">
        <v>3719</v>
      </c>
      <c r="P108" s="56" t="s">
        <v>3719</v>
      </c>
      <c r="Q108" s="1" t="s">
        <v>83</v>
      </c>
      <c r="R108" s="87" t="s">
        <v>545</v>
      </c>
      <c r="S108" s="87" t="s">
        <v>264</v>
      </c>
      <c r="T108" t="s">
        <v>566</v>
      </c>
      <c r="U108" t="s">
        <v>567</v>
      </c>
      <c r="V108" t="s">
        <v>551</v>
      </c>
      <c r="W108" s="5">
        <v>42364000</v>
      </c>
      <c r="X108" s="5">
        <v>42364000</v>
      </c>
      <c r="Y108" s="5">
        <v>3570000</v>
      </c>
      <c r="Z108" s="5">
        <v>0</v>
      </c>
      <c r="AA108" s="1" t="s">
        <v>95</v>
      </c>
      <c r="AB108" t="s">
        <v>83</v>
      </c>
      <c r="AC108" t="s">
        <v>76</v>
      </c>
      <c r="AD108" s="69">
        <f>+Tabla3[[#This Row],[VALOR DEL CONTRATO
(EN NUMEROS)]]-Tabla3[[#This Row],[VALOR RECURSOS (MADS/FONAM)]]</f>
        <v>0</v>
      </c>
      <c r="AE108" s="2">
        <v>2626</v>
      </c>
      <c r="AF108" s="88">
        <v>46024</v>
      </c>
      <c r="AG108">
        <v>10826</v>
      </c>
      <c r="AH108" s="75">
        <v>46027</v>
      </c>
      <c r="AI108" s="78" t="s">
        <v>98</v>
      </c>
      <c r="AJ108" t="s">
        <v>282</v>
      </c>
      <c r="AK108" s="72">
        <v>202400000000095</v>
      </c>
      <c r="AL108" s="96">
        <v>46027</v>
      </c>
      <c r="AM108" s="1" t="s">
        <v>257</v>
      </c>
      <c r="AN108" s="1" t="s">
        <v>257</v>
      </c>
      <c r="AO108" t="s">
        <v>100</v>
      </c>
      <c r="AP108" t="s">
        <v>542</v>
      </c>
      <c r="AQ108" s="1"/>
      <c r="AR108" t="s">
        <v>6273</v>
      </c>
      <c r="AS108" t="s">
        <v>264</v>
      </c>
      <c r="AT108" s="1">
        <v>80111600</v>
      </c>
      <c r="AU108" s="93" t="s">
        <v>4266</v>
      </c>
      <c r="AV108" s="1" t="s">
        <v>210</v>
      </c>
      <c r="AW108" s="87" t="s">
        <v>103</v>
      </c>
      <c r="AX108" s="75">
        <v>46027</v>
      </c>
      <c r="AY108" s="87" t="s">
        <v>116</v>
      </c>
      <c r="AZ108" s="75">
        <v>46027</v>
      </c>
      <c r="BA108" s="75">
        <v>46027</v>
      </c>
      <c r="BB108" s="75">
        <v>46386</v>
      </c>
      <c r="BC108" s="89">
        <f>+Tabla3[[#This Row],[FECHA TERMINACION
(INICIAL)]]-Tabla3[[#This Row],[FECHA INICIO]]</f>
        <v>359</v>
      </c>
      <c r="BD108" s="89">
        <f>+Tabla3[[#This Row],[PLAZO DE EJECUCIÓN EN DÍAS (INICIAL)]]/30</f>
        <v>11.966666666666667</v>
      </c>
      <c r="BE108" t="s">
        <v>543</v>
      </c>
      <c r="BF108" s="5" t="e">
        <f>+#REF!</f>
        <v>#REF!</v>
      </c>
      <c r="BG108" s="5" t="e">
        <f>+#REF!</f>
        <v>#REF!</v>
      </c>
      <c r="BH108" s="1" t="e">
        <f>+#REF!</f>
        <v>#REF!</v>
      </c>
      <c r="BI108" s="1">
        <f>+COUNTIF(Tabla3[[#This Row],[VALOR REDUCIDO]:[TOTAL TIEMPO PRORROGADO EN DÍAS
]],"&lt;&gt;0")</f>
        <v>3</v>
      </c>
      <c r="BJ108" s="1" t="e">
        <f>+#REF!</f>
        <v>#REF!</v>
      </c>
      <c r="BK108" s="75" t="e">
        <f>+#REF!</f>
        <v>#REF!</v>
      </c>
      <c r="BL108" s="1" t="s">
        <v>83</v>
      </c>
      <c r="BM108" t="e">
        <f t="shared" si="7"/>
        <v>#REF!</v>
      </c>
      <c r="BN108" s="7">
        <f t="shared" si="8"/>
        <v>46027</v>
      </c>
      <c r="BO108" s="7" t="e">
        <f t="shared" si="9"/>
        <v>#REF!</v>
      </c>
      <c r="BP108" s="5" t="e">
        <f t="shared" si="5"/>
        <v>#REF!</v>
      </c>
      <c r="BQ108" s="1">
        <v>17374000</v>
      </c>
      <c r="BR108" s="1" t="e">
        <f>+Tabla3[[#This Row],[VALOR TOTAL DE CONTRATO (ANTES DE LIQUIDACIÓN - LIBERACIÓN DE SALDOS)]]-Tabla3[[#This Row],[RECURSO TOTALES DESEMBOLSADOS]]</f>
        <v>#REF!</v>
      </c>
      <c r="BS108" s="1" t="s">
        <v>83</v>
      </c>
      <c r="BT108" s="1" t="str">
        <f t="shared" si="6"/>
        <v>enero</v>
      </c>
      <c r="BU108" s="1" t="s">
        <v>82</v>
      </c>
      <c r="BV108" s="1" t="s">
        <v>82</v>
      </c>
      <c r="BW108" s="1" t="s">
        <v>82</v>
      </c>
      <c r="BX108" t="s">
        <v>258</v>
      </c>
      <c r="BY108" t="s">
        <v>259</v>
      </c>
    </row>
    <row r="109" spans="1:77" x14ac:dyDescent="0.25">
      <c r="A109" s="1">
        <v>2026</v>
      </c>
      <c r="B109" s="3">
        <v>106</v>
      </c>
      <c r="C109" s="1" t="s">
        <v>65</v>
      </c>
      <c r="D109" t="s">
        <v>67</v>
      </c>
      <c r="E109" t="s">
        <v>70</v>
      </c>
      <c r="F109" t="s">
        <v>71</v>
      </c>
      <c r="G109" t="s">
        <v>105</v>
      </c>
      <c r="H109" s="1" t="s">
        <v>64</v>
      </c>
      <c r="I109" s="1" t="s">
        <v>75</v>
      </c>
      <c r="J109" t="s">
        <v>568</v>
      </c>
      <c r="K109" s="1" t="s">
        <v>78</v>
      </c>
      <c r="L109" s="87" t="s">
        <v>569</v>
      </c>
      <c r="M109" s="79" t="s">
        <v>6415</v>
      </c>
      <c r="N109" s="1" t="s">
        <v>3719</v>
      </c>
      <c r="O109" s="1" t="s">
        <v>3719</v>
      </c>
      <c r="P109" s="56" t="s">
        <v>3719</v>
      </c>
      <c r="Q109" s="1" t="s">
        <v>83</v>
      </c>
      <c r="R109" s="87" t="s">
        <v>262</v>
      </c>
      <c r="S109" s="87" t="s">
        <v>262</v>
      </c>
      <c r="T109" t="s">
        <v>570</v>
      </c>
      <c r="U109" t="s">
        <v>571</v>
      </c>
      <c r="V109" t="s">
        <v>532</v>
      </c>
      <c r="W109" s="5">
        <v>142000000</v>
      </c>
      <c r="X109" s="5">
        <v>142000000</v>
      </c>
      <c r="Y109" s="5">
        <v>12000000</v>
      </c>
      <c r="Z109" s="5">
        <v>0</v>
      </c>
      <c r="AA109" s="1" t="s">
        <v>95</v>
      </c>
      <c r="AB109" t="s">
        <v>83</v>
      </c>
      <c r="AC109" t="s">
        <v>76</v>
      </c>
      <c r="AD109" s="69">
        <f>+Tabla3[[#This Row],[VALOR DEL CONTRATO
(EN NUMEROS)]]-Tabla3[[#This Row],[VALOR RECURSOS (MADS/FONAM)]]</f>
        <v>0</v>
      </c>
      <c r="AE109" s="2">
        <v>2526</v>
      </c>
      <c r="AF109" s="88">
        <v>46024</v>
      </c>
      <c r="AG109">
        <v>11226</v>
      </c>
      <c r="AH109" s="75">
        <v>46027</v>
      </c>
      <c r="AI109" s="78" t="s">
        <v>98</v>
      </c>
      <c r="AJ109" t="s">
        <v>296</v>
      </c>
      <c r="AK109" s="72">
        <v>202400000000078</v>
      </c>
      <c r="AL109" s="96">
        <v>46027</v>
      </c>
      <c r="AM109" s="1" t="s">
        <v>257</v>
      </c>
      <c r="AN109" s="1" t="s">
        <v>257</v>
      </c>
      <c r="AO109" t="s">
        <v>100</v>
      </c>
      <c r="AP109" t="s">
        <v>452</v>
      </c>
      <c r="AQ109" s="1"/>
      <c r="AR109" t="s">
        <v>453</v>
      </c>
      <c r="AS109" t="s">
        <v>454</v>
      </c>
      <c r="AT109" s="1">
        <v>80111600</v>
      </c>
      <c r="AU109" s="93" t="s">
        <v>4267</v>
      </c>
      <c r="AV109" s="1" t="s">
        <v>210</v>
      </c>
      <c r="AW109" s="87" t="s">
        <v>103</v>
      </c>
      <c r="AX109" s="75">
        <v>46028</v>
      </c>
      <c r="AY109" s="87" t="s">
        <v>116</v>
      </c>
      <c r="AZ109" s="75">
        <v>46028</v>
      </c>
      <c r="BA109" s="75">
        <v>46027</v>
      </c>
      <c r="BB109" s="75">
        <v>46386</v>
      </c>
      <c r="BC109" s="89">
        <f>+Tabla3[[#This Row],[FECHA TERMINACION
(INICIAL)]]-Tabla3[[#This Row],[FECHA INICIO]]</f>
        <v>359</v>
      </c>
      <c r="BD109" s="89">
        <f>+Tabla3[[#This Row],[PLAZO DE EJECUCIÓN EN DÍAS (INICIAL)]]/30</f>
        <v>11.966666666666667</v>
      </c>
      <c r="BE109" t="s">
        <v>572</v>
      </c>
      <c r="BF109" s="5" t="e">
        <f>+#REF!</f>
        <v>#REF!</v>
      </c>
      <c r="BG109" s="5" t="e">
        <f>+#REF!</f>
        <v>#REF!</v>
      </c>
      <c r="BH109" s="1" t="e">
        <f>+#REF!</f>
        <v>#REF!</v>
      </c>
      <c r="BI109" s="1">
        <f>+COUNTIF(Tabla3[[#This Row],[VALOR REDUCIDO]:[TOTAL TIEMPO PRORROGADO EN DÍAS
]],"&lt;&gt;0")</f>
        <v>3</v>
      </c>
      <c r="BJ109" s="1" t="e">
        <f>+#REF!</f>
        <v>#REF!</v>
      </c>
      <c r="BK109" s="75" t="e">
        <f>+#REF!</f>
        <v>#REF!</v>
      </c>
      <c r="BL109" s="1" t="s">
        <v>83</v>
      </c>
      <c r="BM109" t="e">
        <f t="shared" si="7"/>
        <v>#REF!</v>
      </c>
      <c r="BN109" s="7">
        <f t="shared" si="8"/>
        <v>46027</v>
      </c>
      <c r="BO109" s="7" t="e">
        <f t="shared" si="9"/>
        <v>#REF!</v>
      </c>
      <c r="BP109" s="5" t="e">
        <f t="shared" si="5"/>
        <v>#REF!</v>
      </c>
      <c r="BQ109" s="1">
        <v>46000000</v>
      </c>
      <c r="BR109" s="1" t="e">
        <f>+Tabla3[[#This Row],[VALOR TOTAL DE CONTRATO (ANTES DE LIQUIDACIÓN - LIBERACIÓN DE SALDOS)]]-Tabla3[[#This Row],[RECURSO TOTALES DESEMBOLSADOS]]</f>
        <v>#REF!</v>
      </c>
      <c r="BS109" s="1" t="s">
        <v>83</v>
      </c>
      <c r="BT109" s="1" t="str">
        <f t="shared" si="6"/>
        <v>enero</v>
      </c>
      <c r="BU109" s="1" t="s">
        <v>82</v>
      </c>
      <c r="BV109" s="1" t="s">
        <v>82</v>
      </c>
      <c r="BW109" s="1" t="s">
        <v>82</v>
      </c>
      <c r="BX109" t="s">
        <v>258</v>
      </c>
      <c r="BY109" t="s">
        <v>259</v>
      </c>
    </row>
    <row r="110" spans="1:77" x14ac:dyDescent="0.25">
      <c r="A110" s="1">
        <v>2026</v>
      </c>
      <c r="B110" s="3">
        <v>107</v>
      </c>
      <c r="C110" s="1" t="s">
        <v>65</v>
      </c>
      <c r="D110" t="s">
        <v>67</v>
      </c>
      <c r="E110" t="s">
        <v>70</v>
      </c>
      <c r="F110" t="s">
        <v>71</v>
      </c>
      <c r="G110" t="s">
        <v>105</v>
      </c>
      <c r="H110" s="1" t="s">
        <v>64</v>
      </c>
      <c r="I110" s="1" t="s">
        <v>75</v>
      </c>
      <c r="J110" t="s">
        <v>576</v>
      </c>
      <c r="K110" s="1" t="s">
        <v>78</v>
      </c>
      <c r="L110" s="87" t="s">
        <v>573</v>
      </c>
      <c r="M110" s="79" t="s">
        <v>6416</v>
      </c>
      <c r="N110" s="1" t="s">
        <v>3719</v>
      </c>
      <c r="O110" s="1" t="s">
        <v>3719</v>
      </c>
      <c r="P110" s="56" t="s">
        <v>3719</v>
      </c>
      <c r="Q110" s="1" t="s">
        <v>83</v>
      </c>
      <c r="R110" s="87" t="s">
        <v>262</v>
      </c>
      <c r="S110" s="87" t="s">
        <v>262</v>
      </c>
      <c r="T110" t="s">
        <v>574</v>
      </c>
      <c r="U110" t="s">
        <v>575</v>
      </c>
      <c r="V110" t="s">
        <v>577</v>
      </c>
      <c r="W110" s="5">
        <v>57680000</v>
      </c>
      <c r="X110" s="5">
        <v>57680000</v>
      </c>
      <c r="Y110" s="5">
        <v>8240000</v>
      </c>
      <c r="Z110" s="5">
        <v>0</v>
      </c>
      <c r="AA110" s="1" t="s">
        <v>95</v>
      </c>
      <c r="AB110" t="s">
        <v>83</v>
      </c>
      <c r="AC110" t="s">
        <v>76</v>
      </c>
      <c r="AD110" s="69">
        <f>+Tabla3[[#This Row],[VALOR DEL CONTRATO
(EN NUMEROS)]]-Tabla3[[#This Row],[VALOR RECURSOS (MADS/FONAM)]]</f>
        <v>0</v>
      </c>
      <c r="AE110" s="2">
        <v>2526</v>
      </c>
      <c r="AF110" s="88">
        <v>46024</v>
      </c>
      <c r="AG110">
        <v>12326</v>
      </c>
      <c r="AH110" s="75">
        <v>46027</v>
      </c>
      <c r="AI110" s="78" t="s">
        <v>98</v>
      </c>
      <c r="AJ110" t="s">
        <v>296</v>
      </c>
      <c r="AK110" s="72">
        <v>202400000000078</v>
      </c>
      <c r="AL110" s="96">
        <v>46027</v>
      </c>
      <c r="AM110" s="1" t="s">
        <v>257</v>
      </c>
      <c r="AN110" s="1" t="s">
        <v>257</v>
      </c>
      <c r="AO110" t="s">
        <v>100</v>
      </c>
      <c r="AP110" t="s">
        <v>452</v>
      </c>
      <c r="AQ110" s="1"/>
      <c r="AR110" t="s">
        <v>453</v>
      </c>
      <c r="AS110" t="s">
        <v>454</v>
      </c>
      <c r="AT110" s="1">
        <v>80111600</v>
      </c>
      <c r="AU110" s="93" t="s">
        <v>4268</v>
      </c>
      <c r="AV110" s="1" t="s">
        <v>210</v>
      </c>
      <c r="AW110" s="87" t="s">
        <v>103</v>
      </c>
      <c r="AX110" s="75">
        <v>46028</v>
      </c>
      <c r="AY110" s="87" t="s">
        <v>116</v>
      </c>
      <c r="AZ110" s="75">
        <v>46028</v>
      </c>
      <c r="BA110" s="75">
        <v>46035</v>
      </c>
      <c r="BB110" s="75">
        <v>46238</v>
      </c>
      <c r="BC110" s="89">
        <f>+Tabla3[[#This Row],[FECHA TERMINACION
(INICIAL)]]-Tabla3[[#This Row],[FECHA INICIO]]</f>
        <v>203</v>
      </c>
      <c r="BD110" s="89">
        <f>+Tabla3[[#This Row],[PLAZO DE EJECUCIÓN EN DÍAS (INICIAL)]]/30</f>
        <v>6.7666666666666666</v>
      </c>
      <c r="BE110" t="s">
        <v>578</v>
      </c>
      <c r="BF110" s="5" t="e">
        <f>+#REF!</f>
        <v>#REF!</v>
      </c>
      <c r="BG110" s="5" t="e">
        <f>+#REF!</f>
        <v>#REF!</v>
      </c>
      <c r="BH110" s="1" t="e">
        <f>+#REF!</f>
        <v>#REF!</v>
      </c>
      <c r="BI110" s="1">
        <f>+COUNTIF(Tabla3[[#This Row],[VALOR REDUCIDO]:[TOTAL TIEMPO PRORROGADO EN DÍAS
]],"&lt;&gt;0")</f>
        <v>3</v>
      </c>
      <c r="BJ110" s="1" t="e">
        <f>+#REF!</f>
        <v>#REF!</v>
      </c>
      <c r="BK110" s="75" t="e">
        <f>+#REF!</f>
        <v>#REF!</v>
      </c>
      <c r="BL110" s="1" t="s">
        <v>83</v>
      </c>
      <c r="BM110" t="e">
        <f t="shared" si="7"/>
        <v>#REF!</v>
      </c>
      <c r="BN110" s="7">
        <f t="shared" si="8"/>
        <v>46035</v>
      </c>
      <c r="BO110" s="7" t="e">
        <f t="shared" si="9"/>
        <v>#REF!</v>
      </c>
      <c r="BP110" s="5" t="e">
        <f t="shared" si="5"/>
        <v>#REF!</v>
      </c>
      <c r="BQ110" s="1">
        <v>37904000</v>
      </c>
      <c r="BR110" s="1" t="e">
        <f>+Tabla3[[#This Row],[VALOR TOTAL DE CONTRATO (ANTES DE LIQUIDACIÓN - LIBERACIÓN DE SALDOS)]]-Tabla3[[#This Row],[RECURSO TOTALES DESEMBOLSADOS]]</f>
        <v>#REF!</v>
      </c>
      <c r="BS110" s="1" t="s">
        <v>83</v>
      </c>
      <c r="BT110" s="1" t="str">
        <f t="shared" si="6"/>
        <v>enero</v>
      </c>
      <c r="BU110" s="1" t="s">
        <v>82</v>
      </c>
      <c r="BV110" s="1" t="s">
        <v>82</v>
      </c>
      <c r="BW110" s="1" t="s">
        <v>82</v>
      </c>
      <c r="BX110" t="s">
        <v>258</v>
      </c>
      <c r="BY110" t="s">
        <v>259</v>
      </c>
    </row>
    <row r="111" spans="1:77" x14ac:dyDescent="0.25">
      <c r="A111" s="1">
        <v>2026</v>
      </c>
      <c r="B111" s="3">
        <v>108</v>
      </c>
      <c r="C111" s="1" t="s">
        <v>65</v>
      </c>
      <c r="D111" t="s">
        <v>67</v>
      </c>
      <c r="E111" t="s">
        <v>70</v>
      </c>
      <c r="F111" t="s">
        <v>71</v>
      </c>
      <c r="G111" t="s">
        <v>105</v>
      </c>
      <c r="H111" s="1" t="s">
        <v>64</v>
      </c>
      <c r="I111" s="1" t="s">
        <v>75</v>
      </c>
      <c r="J111" t="s">
        <v>579</v>
      </c>
      <c r="K111" s="1" t="s">
        <v>78</v>
      </c>
      <c r="L111" s="87" t="s">
        <v>569</v>
      </c>
      <c r="M111" s="79" t="s">
        <v>6417</v>
      </c>
      <c r="N111" s="1" t="s">
        <v>3719</v>
      </c>
      <c r="O111" s="1" t="s">
        <v>3719</v>
      </c>
      <c r="P111" s="56" t="s">
        <v>3719</v>
      </c>
      <c r="Q111" s="1" t="s">
        <v>83</v>
      </c>
      <c r="R111" s="87" t="s">
        <v>262</v>
      </c>
      <c r="S111" s="87" t="s">
        <v>262</v>
      </c>
      <c r="T111" t="s">
        <v>580</v>
      </c>
      <c r="U111" t="s">
        <v>582</v>
      </c>
      <c r="V111" t="s">
        <v>581</v>
      </c>
      <c r="W111" s="5">
        <v>88750000</v>
      </c>
      <c r="X111" s="5">
        <v>88750000</v>
      </c>
      <c r="Y111" s="5">
        <v>7500000</v>
      </c>
      <c r="Z111" s="5">
        <v>0</v>
      </c>
      <c r="AA111" s="1" t="s">
        <v>95</v>
      </c>
      <c r="AB111" t="s">
        <v>83</v>
      </c>
      <c r="AC111" t="s">
        <v>76</v>
      </c>
      <c r="AD111" s="69">
        <f>+Tabla3[[#This Row],[VALOR DEL CONTRATO
(EN NUMEROS)]]-Tabla3[[#This Row],[VALOR RECURSOS (MADS/FONAM)]]</f>
        <v>0</v>
      </c>
      <c r="AE111" s="2">
        <v>2526</v>
      </c>
      <c r="AF111" s="88">
        <v>46024</v>
      </c>
      <c r="AG111">
        <v>12326</v>
      </c>
      <c r="AH111" s="75">
        <v>46027</v>
      </c>
      <c r="AI111" s="78" t="s">
        <v>98</v>
      </c>
      <c r="AJ111" t="s">
        <v>296</v>
      </c>
      <c r="AK111" s="72">
        <v>202400000000078</v>
      </c>
      <c r="AL111" s="96">
        <v>46027</v>
      </c>
      <c r="AM111" s="1" t="s">
        <v>257</v>
      </c>
      <c r="AN111" s="1" t="s">
        <v>257</v>
      </c>
      <c r="AO111" t="s">
        <v>100</v>
      </c>
      <c r="AP111" t="s">
        <v>452</v>
      </c>
      <c r="AQ111" s="1"/>
      <c r="AR111" t="s">
        <v>453</v>
      </c>
      <c r="AS111" t="s">
        <v>454</v>
      </c>
      <c r="AT111" s="1">
        <v>80111600</v>
      </c>
      <c r="AU111" s="93" t="s">
        <v>4269</v>
      </c>
      <c r="AV111" s="1" t="s">
        <v>210</v>
      </c>
      <c r="AW111" s="87" t="s">
        <v>103</v>
      </c>
      <c r="AX111" s="75">
        <v>46028</v>
      </c>
      <c r="AY111" s="87" t="s">
        <v>116</v>
      </c>
      <c r="AZ111" s="75">
        <v>46028</v>
      </c>
      <c r="BA111" s="75">
        <v>46028</v>
      </c>
      <c r="BB111" s="75">
        <v>46386</v>
      </c>
      <c r="BC111" s="89">
        <f>+Tabla3[[#This Row],[FECHA TERMINACION
(INICIAL)]]-Tabla3[[#This Row],[FECHA INICIO]]</f>
        <v>358</v>
      </c>
      <c r="BD111" s="89">
        <f>+Tabla3[[#This Row],[PLAZO DE EJECUCIÓN EN DÍAS (INICIAL)]]/30</f>
        <v>11.933333333333334</v>
      </c>
      <c r="BE111" t="s">
        <v>572</v>
      </c>
      <c r="BF111" s="5" t="e">
        <f>+#REF!</f>
        <v>#REF!</v>
      </c>
      <c r="BG111" s="5" t="e">
        <f>+#REF!</f>
        <v>#REF!</v>
      </c>
      <c r="BH111" s="1" t="e">
        <f>+#REF!</f>
        <v>#REF!</v>
      </c>
      <c r="BI111" s="1">
        <f>+COUNTIF(Tabla3[[#This Row],[VALOR REDUCIDO]:[TOTAL TIEMPO PRORROGADO EN DÍAS
]],"&lt;&gt;0")</f>
        <v>3</v>
      </c>
      <c r="BJ111" s="1" t="e">
        <f>+#REF!</f>
        <v>#REF!</v>
      </c>
      <c r="BK111" s="75" t="e">
        <f>+#REF!</f>
        <v>#REF!</v>
      </c>
      <c r="BL111" s="1" t="s">
        <v>83</v>
      </c>
      <c r="BM111" t="e">
        <f t="shared" si="7"/>
        <v>#REF!</v>
      </c>
      <c r="BN111" s="7">
        <f t="shared" si="8"/>
        <v>46028</v>
      </c>
      <c r="BO111" s="7" t="e">
        <f t="shared" si="9"/>
        <v>#REF!</v>
      </c>
      <c r="BP111" s="5" t="e">
        <f t="shared" si="5"/>
        <v>#REF!</v>
      </c>
      <c r="BQ111" s="1">
        <v>36250000</v>
      </c>
      <c r="BR111" s="1" t="e">
        <f>+Tabla3[[#This Row],[VALOR TOTAL DE CONTRATO (ANTES DE LIQUIDACIÓN - LIBERACIÓN DE SALDOS)]]-Tabla3[[#This Row],[RECURSO TOTALES DESEMBOLSADOS]]</f>
        <v>#REF!</v>
      </c>
      <c r="BS111" s="1" t="s">
        <v>83</v>
      </c>
      <c r="BT111" s="1" t="str">
        <f t="shared" si="6"/>
        <v>enero</v>
      </c>
      <c r="BU111" s="1" t="s">
        <v>82</v>
      </c>
      <c r="BV111" s="1" t="s">
        <v>82</v>
      </c>
      <c r="BW111" s="1" t="s">
        <v>82</v>
      </c>
      <c r="BX111" t="s">
        <v>258</v>
      </c>
      <c r="BY111" t="s">
        <v>259</v>
      </c>
    </row>
    <row r="112" spans="1:77" x14ac:dyDescent="0.25">
      <c r="A112" s="1">
        <v>2026</v>
      </c>
      <c r="B112" s="3">
        <v>109</v>
      </c>
      <c r="C112" s="1" t="s">
        <v>65</v>
      </c>
      <c r="D112" t="s">
        <v>67</v>
      </c>
      <c r="E112" t="s">
        <v>70</v>
      </c>
      <c r="F112" t="s">
        <v>71</v>
      </c>
      <c r="G112" t="s">
        <v>105</v>
      </c>
      <c r="H112" s="1" t="s">
        <v>64</v>
      </c>
      <c r="I112" s="1" t="s">
        <v>75</v>
      </c>
      <c r="J112" t="s">
        <v>583</v>
      </c>
      <c r="K112" s="1" t="s">
        <v>78</v>
      </c>
      <c r="L112" s="87" t="s">
        <v>584</v>
      </c>
      <c r="M112" s="79" t="s">
        <v>6418</v>
      </c>
      <c r="N112" s="1" t="s">
        <v>3719</v>
      </c>
      <c r="O112" s="1" t="s">
        <v>3719</v>
      </c>
      <c r="P112" s="56" t="s">
        <v>3719</v>
      </c>
      <c r="Q112" s="1" t="s">
        <v>83</v>
      </c>
      <c r="R112" s="87" t="s">
        <v>262</v>
      </c>
      <c r="S112" s="87" t="s">
        <v>262</v>
      </c>
      <c r="T112" t="s">
        <v>585</v>
      </c>
      <c r="U112" t="s">
        <v>587</v>
      </c>
      <c r="V112" t="s">
        <v>586</v>
      </c>
      <c r="W112" s="5">
        <v>68633333</v>
      </c>
      <c r="X112" s="5">
        <v>68633333</v>
      </c>
      <c r="Y112" s="5">
        <v>5800000</v>
      </c>
      <c r="Z112" s="5">
        <v>0</v>
      </c>
      <c r="AA112" s="1" t="s">
        <v>95</v>
      </c>
      <c r="AB112" t="s">
        <v>83</v>
      </c>
      <c r="AC112" t="s">
        <v>76</v>
      </c>
      <c r="AD112" s="69">
        <f>+Tabla3[[#This Row],[VALOR DEL CONTRATO
(EN NUMEROS)]]-Tabla3[[#This Row],[VALOR RECURSOS (MADS/FONAM)]]</f>
        <v>0</v>
      </c>
      <c r="AE112" s="2">
        <v>2526</v>
      </c>
      <c r="AF112" s="88">
        <v>46024</v>
      </c>
      <c r="AG112">
        <v>11926</v>
      </c>
      <c r="AH112" s="75">
        <v>46027</v>
      </c>
      <c r="AI112" s="78" t="s">
        <v>98</v>
      </c>
      <c r="AJ112" t="s">
        <v>296</v>
      </c>
      <c r="AK112" s="72">
        <v>202400000000078</v>
      </c>
      <c r="AL112" s="96">
        <v>46027</v>
      </c>
      <c r="AM112" s="1" t="s">
        <v>257</v>
      </c>
      <c r="AN112" s="1" t="s">
        <v>257</v>
      </c>
      <c r="AO112" t="s">
        <v>100</v>
      </c>
      <c r="AP112" t="s">
        <v>452</v>
      </c>
      <c r="AQ112" s="1"/>
      <c r="AR112" t="s">
        <v>453</v>
      </c>
      <c r="AS112" t="s">
        <v>454</v>
      </c>
      <c r="AT112" s="1">
        <v>80111600</v>
      </c>
      <c r="AU112" s="93" t="s">
        <v>6256</v>
      </c>
      <c r="AV112" s="1" t="s">
        <v>210</v>
      </c>
      <c r="AW112" s="87" t="s">
        <v>103</v>
      </c>
      <c r="AX112" s="75">
        <v>46028</v>
      </c>
      <c r="AY112" s="87" t="s">
        <v>116</v>
      </c>
      <c r="AZ112" s="75">
        <v>46028</v>
      </c>
      <c r="BA112" s="75">
        <v>46028</v>
      </c>
      <c r="BB112" s="75">
        <v>46386</v>
      </c>
      <c r="BC112" s="89">
        <f>+Tabla3[[#This Row],[FECHA TERMINACION
(INICIAL)]]-Tabla3[[#This Row],[FECHA INICIO]]</f>
        <v>358</v>
      </c>
      <c r="BD112" s="89">
        <f>+Tabla3[[#This Row],[PLAZO DE EJECUCIÓN EN DÍAS (INICIAL)]]/30</f>
        <v>11.933333333333334</v>
      </c>
      <c r="BE112" t="s">
        <v>572</v>
      </c>
      <c r="BF112" s="5" t="e">
        <f>+#REF!</f>
        <v>#REF!</v>
      </c>
      <c r="BG112" s="5" t="e">
        <f>+#REF!</f>
        <v>#REF!</v>
      </c>
      <c r="BH112" s="1" t="e">
        <f>+#REF!</f>
        <v>#REF!</v>
      </c>
      <c r="BI112" s="1">
        <f>+COUNTIF(Tabla3[[#This Row],[VALOR REDUCIDO]:[TOTAL TIEMPO PRORROGADO EN DÍAS
]],"&lt;&gt;0")</f>
        <v>3</v>
      </c>
      <c r="BJ112" s="1" t="e">
        <f>+#REF!</f>
        <v>#REF!</v>
      </c>
      <c r="BK112" s="75" t="e">
        <f>+#REF!</f>
        <v>#REF!</v>
      </c>
      <c r="BL112" s="1" t="s">
        <v>83</v>
      </c>
      <c r="BM112" t="e">
        <f t="shared" si="7"/>
        <v>#REF!</v>
      </c>
      <c r="BN112" s="7">
        <f t="shared" si="8"/>
        <v>46028</v>
      </c>
      <c r="BO112" s="7" t="e">
        <f t="shared" si="9"/>
        <v>#REF!</v>
      </c>
      <c r="BP112" s="5" t="e">
        <f t="shared" si="5"/>
        <v>#REF!</v>
      </c>
      <c r="BQ112" s="1">
        <v>28033333</v>
      </c>
      <c r="BR112" s="1" t="e">
        <f>+Tabla3[[#This Row],[VALOR TOTAL DE CONTRATO (ANTES DE LIQUIDACIÓN - LIBERACIÓN DE SALDOS)]]-Tabla3[[#This Row],[RECURSO TOTALES DESEMBOLSADOS]]</f>
        <v>#REF!</v>
      </c>
      <c r="BS112" s="1" t="s">
        <v>83</v>
      </c>
      <c r="BT112" s="1" t="str">
        <f t="shared" si="6"/>
        <v>enero</v>
      </c>
      <c r="BU112" s="1" t="s">
        <v>82</v>
      </c>
      <c r="BV112" s="1" t="s">
        <v>82</v>
      </c>
      <c r="BW112" s="1" t="s">
        <v>82</v>
      </c>
      <c r="BX112" t="s">
        <v>258</v>
      </c>
      <c r="BY112" t="s">
        <v>259</v>
      </c>
    </row>
    <row r="113" spans="1:77" x14ac:dyDescent="0.25">
      <c r="A113" s="1">
        <v>2026</v>
      </c>
      <c r="B113" s="3">
        <v>110</v>
      </c>
      <c r="C113" s="1" t="s">
        <v>65</v>
      </c>
      <c r="D113" t="s">
        <v>67</v>
      </c>
      <c r="E113" t="s">
        <v>70</v>
      </c>
      <c r="F113" t="s">
        <v>71</v>
      </c>
      <c r="G113" t="s">
        <v>105</v>
      </c>
      <c r="H113" s="1" t="s">
        <v>64</v>
      </c>
      <c r="I113" s="1" t="s">
        <v>75</v>
      </c>
      <c r="J113" t="s">
        <v>588</v>
      </c>
      <c r="K113" s="1" t="s">
        <v>78</v>
      </c>
      <c r="L113" s="87" t="s">
        <v>589</v>
      </c>
      <c r="M113" s="79" t="s">
        <v>6419</v>
      </c>
      <c r="N113" s="1" t="s">
        <v>3719</v>
      </c>
      <c r="O113" s="1" t="s">
        <v>3719</v>
      </c>
      <c r="P113" s="56" t="s">
        <v>3719</v>
      </c>
      <c r="Q113" s="1" t="s">
        <v>83</v>
      </c>
      <c r="R113" s="87" t="s">
        <v>256</v>
      </c>
      <c r="S113" s="87" t="s">
        <v>256</v>
      </c>
      <c r="T113" t="s">
        <v>591</v>
      </c>
      <c r="U113" t="s">
        <v>734</v>
      </c>
      <c r="V113" t="s">
        <v>592</v>
      </c>
      <c r="W113" s="5">
        <v>141625000</v>
      </c>
      <c r="X113" s="5">
        <v>141625000</v>
      </c>
      <c r="Y113" s="5">
        <v>12875000</v>
      </c>
      <c r="Z113" s="5">
        <v>0</v>
      </c>
      <c r="AA113" s="1" t="s">
        <v>95</v>
      </c>
      <c r="AB113" t="s">
        <v>83</v>
      </c>
      <c r="AC113" t="s">
        <v>76</v>
      </c>
      <c r="AD113" s="69">
        <f>+Tabla3[[#This Row],[VALOR DEL CONTRATO
(EN NUMEROS)]]-Tabla3[[#This Row],[VALOR RECURSOS (MADS/FONAM)]]</f>
        <v>0</v>
      </c>
      <c r="AE113" s="2">
        <v>2426</v>
      </c>
      <c r="AF113" s="88">
        <v>46024</v>
      </c>
      <c r="AG113">
        <v>8526</v>
      </c>
      <c r="AH113" s="75">
        <v>46027</v>
      </c>
      <c r="AI113" s="78" t="s">
        <v>98</v>
      </c>
      <c r="AJ113" t="s">
        <v>296</v>
      </c>
      <c r="AK113" s="72">
        <v>202400000000078</v>
      </c>
      <c r="AL113" s="75">
        <v>46027</v>
      </c>
      <c r="AM113" s="1" t="s">
        <v>257</v>
      </c>
      <c r="AN113" s="1" t="s">
        <v>257</v>
      </c>
      <c r="AO113" t="s">
        <v>100</v>
      </c>
      <c r="AP113" t="s">
        <v>293</v>
      </c>
      <c r="AQ113" s="1"/>
      <c r="AR113" t="s">
        <v>294</v>
      </c>
      <c r="AS113" t="s">
        <v>1403</v>
      </c>
      <c r="AT113" s="1">
        <v>80111600</v>
      </c>
      <c r="AU113" s="93" t="s">
        <v>4270</v>
      </c>
      <c r="AV113" s="1" t="s">
        <v>210</v>
      </c>
      <c r="AW113" s="87" t="s">
        <v>103</v>
      </c>
      <c r="AX113" s="75">
        <v>46027</v>
      </c>
      <c r="AY113" t="s">
        <v>116</v>
      </c>
      <c r="AZ113" s="75">
        <v>46027</v>
      </c>
      <c r="BA113" s="75">
        <v>46027</v>
      </c>
      <c r="BB113" s="75">
        <v>46360</v>
      </c>
      <c r="BC113" s="89">
        <f>+Tabla3[[#This Row],[FECHA TERMINACION
(INICIAL)]]-Tabla3[[#This Row],[FECHA INICIO]]</f>
        <v>333</v>
      </c>
      <c r="BD113" s="89">
        <f>+Tabla3[[#This Row],[PLAZO DE EJECUCIÓN EN DÍAS (INICIAL)]]/30</f>
        <v>11.1</v>
      </c>
      <c r="BE113" t="s">
        <v>593</v>
      </c>
      <c r="BF113" s="5" t="e">
        <f>+#REF!</f>
        <v>#REF!</v>
      </c>
      <c r="BG113" s="5" t="e">
        <f>+#REF!</f>
        <v>#REF!</v>
      </c>
      <c r="BH113" s="1" t="e">
        <f>+#REF!</f>
        <v>#REF!</v>
      </c>
      <c r="BI113" s="1">
        <f>+COUNTIF(Tabla3[[#This Row],[VALOR REDUCIDO]:[TOTAL TIEMPO PRORROGADO EN DÍAS
]],"&lt;&gt;0")</f>
        <v>3</v>
      </c>
      <c r="BJ113" s="1" t="e">
        <f>+#REF!</f>
        <v>#REF!</v>
      </c>
      <c r="BK113" s="75" t="e">
        <f>+#REF!</f>
        <v>#REF!</v>
      </c>
      <c r="BL113" s="1" t="s">
        <v>83</v>
      </c>
      <c r="BM113" t="e">
        <f t="shared" si="7"/>
        <v>#REF!</v>
      </c>
      <c r="BN113" s="7">
        <f t="shared" si="8"/>
        <v>46027</v>
      </c>
      <c r="BO113" s="7" t="e">
        <f t="shared" si="9"/>
        <v>#REF!</v>
      </c>
      <c r="BP113" s="5" t="e">
        <f t="shared" si="5"/>
        <v>#REF!</v>
      </c>
      <c r="BQ113" s="1">
        <v>62658333</v>
      </c>
      <c r="BR113" s="1" t="e">
        <f>+Tabla3[[#This Row],[VALOR TOTAL DE CONTRATO (ANTES DE LIQUIDACIÓN - LIBERACIÓN DE SALDOS)]]-Tabla3[[#This Row],[RECURSO TOTALES DESEMBOLSADOS]]</f>
        <v>#REF!</v>
      </c>
      <c r="BS113" s="1" t="s">
        <v>83</v>
      </c>
      <c r="BT113" s="1" t="str">
        <f t="shared" si="6"/>
        <v>enero</v>
      </c>
      <c r="BU113" s="1" t="s">
        <v>82</v>
      </c>
      <c r="BV113" s="1" t="s">
        <v>82</v>
      </c>
      <c r="BW113" s="1" t="s">
        <v>82</v>
      </c>
      <c r="BX113" t="s">
        <v>258</v>
      </c>
      <c r="BY113" t="s">
        <v>259</v>
      </c>
    </row>
    <row r="114" spans="1:77" x14ac:dyDescent="0.25">
      <c r="A114" s="1">
        <v>2026</v>
      </c>
      <c r="B114" s="3">
        <v>111</v>
      </c>
      <c r="C114" s="1" t="s">
        <v>65</v>
      </c>
      <c r="D114" t="s">
        <v>67</v>
      </c>
      <c r="E114" t="s">
        <v>70</v>
      </c>
      <c r="F114" t="s">
        <v>71</v>
      </c>
      <c r="G114" t="s">
        <v>105</v>
      </c>
      <c r="H114" s="1" t="s">
        <v>64</v>
      </c>
      <c r="I114" s="1" t="s">
        <v>75</v>
      </c>
      <c r="J114" t="s">
        <v>594</v>
      </c>
      <c r="K114" s="1" t="s">
        <v>78</v>
      </c>
      <c r="L114" s="87" t="s">
        <v>595</v>
      </c>
      <c r="M114" s="79" t="s">
        <v>6420</v>
      </c>
      <c r="N114" s="1" t="s">
        <v>3719</v>
      </c>
      <c r="O114" s="1" t="s">
        <v>3719</v>
      </c>
      <c r="P114" s="56" t="s">
        <v>3719</v>
      </c>
      <c r="Q114" s="1" t="s">
        <v>83</v>
      </c>
      <c r="R114" s="87" t="s">
        <v>256</v>
      </c>
      <c r="S114" s="87" t="s">
        <v>256</v>
      </c>
      <c r="T114" t="s">
        <v>596</v>
      </c>
      <c r="U114" t="s">
        <v>598</v>
      </c>
      <c r="V114" t="s">
        <v>597</v>
      </c>
      <c r="W114" s="5">
        <v>129030000</v>
      </c>
      <c r="X114" s="5">
        <v>129030000</v>
      </c>
      <c r="Y114" s="5">
        <v>11220000</v>
      </c>
      <c r="Z114" s="5">
        <v>0</v>
      </c>
      <c r="AA114" s="1" t="s">
        <v>95</v>
      </c>
      <c r="AB114" t="s">
        <v>83</v>
      </c>
      <c r="AC114" t="s">
        <v>76</v>
      </c>
      <c r="AD114" s="69">
        <f>+Tabla3[[#This Row],[VALOR DEL CONTRATO
(EN NUMEROS)]]-Tabla3[[#This Row],[VALOR RECURSOS (MADS/FONAM)]]</f>
        <v>0</v>
      </c>
      <c r="AE114" s="2">
        <v>2426</v>
      </c>
      <c r="AF114" s="88">
        <v>46024</v>
      </c>
      <c r="AG114">
        <v>8526</v>
      </c>
      <c r="AH114" s="75">
        <v>46027</v>
      </c>
      <c r="AI114" s="78" t="s">
        <v>98</v>
      </c>
      <c r="AJ114" t="s">
        <v>296</v>
      </c>
      <c r="AK114" s="72">
        <v>202400000000078</v>
      </c>
      <c r="AL114" s="75">
        <v>46027</v>
      </c>
      <c r="AM114" s="1" t="s">
        <v>257</v>
      </c>
      <c r="AN114" s="1" t="s">
        <v>257</v>
      </c>
      <c r="AO114" t="s">
        <v>100</v>
      </c>
      <c r="AP114" t="s">
        <v>2361</v>
      </c>
      <c r="AQ114" s="1"/>
      <c r="AR114" t="s">
        <v>599</v>
      </c>
      <c r="AS114" t="s">
        <v>256</v>
      </c>
      <c r="AT114" s="1">
        <v>80111600</v>
      </c>
      <c r="AU114" s="93" t="s">
        <v>4271</v>
      </c>
      <c r="AV114" s="1" t="s">
        <v>210</v>
      </c>
      <c r="AW114" s="87" t="s">
        <v>103</v>
      </c>
      <c r="AX114" s="75">
        <v>46027</v>
      </c>
      <c r="AY114" t="s">
        <v>116</v>
      </c>
      <c r="AZ114" s="75">
        <v>46027</v>
      </c>
      <c r="BA114" s="75">
        <v>46027</v>
      </c>
      <c r="BB114" s="75">
        <v>46375</v>
      </c>
      <c r="BC114" s="89">
        <f>+Tabla3[[#This Row],[FECHA TERMINACION
(INICIAL)]]-Tabla3[[#This Row],[FECHA INICIO]]</f>
        <v>348</v>
      </c>
      <c r="BD114" s="89">
        <f>+Tabla3[[#This Row],[PLAZO DE EJECUCIÓN EN DÍAS (INICIAL)]]/30</f>
        <v>11.6</v>
      </c>
      <c r="BE114" t="s">
        <v>600</v>
      </c>
      <c r="BF114" s="5" t="e">
        <f>+#REF!</f>
        <v>#REF!</v>
      </c>
      <c r="BG114" s="5" t="e">
        <f>+#REF!</f>
        <v>#REF!</v>
      </c>
      <c r="BH114" s="1" t="e">
        <f>+#REF!</f>
        <v>#REF!</v>
      </c>
      <c r="BI114" s="1">
        <f>+COUNTIF(Tabla3[[#This Row],[VALOR REDUCIDO]:[TOTAL TIEMPO PRORROGADO EN DÍAS
]],"&lt;&gt;0")</f>
        <v>3</v>
      </c>
      <c r="BJ114" s="1" t="e">
        <f>+#REF!</f>
        <v>#REF!</v>
      </c>
      <c r="BK114" s="75" t="e">
        <f>+#REF!</f>
        <v>#REF!</v>
      </c>
      <c r="BL114" s="1" t="s">
        <v>83</v>
      </c>
      <c r="BM114" t="e">
        <f t="shared" si="7"/>
        <v>#REF!</v>
      </c>
      <c r="BN114" s="7">
        <f t="shared" si="8"/>
        <v>46027</v>
      </c>
      <c r="BO114" s="7" t="e">
        <f t="shared" si="9"/>
        <v>#REF!</v>
      </c>
      <c r="BP114" s="5" t="e">
        <f t="shared" si="5"/>
        <v>#REF!</v>
      </c>
      <c r="BQ114" s="1">
        <v>54604000</v>
      </c>
      <c r="BR114" s="1" t="e">
        <f>+Tabla3[[#This Row],[VALOR TOTAL DE CONTRATO (ANTES DE LIQUIDACIÓN - LIBERACIÓN DE SALDOS)]]-Tabla3[[#This Row],[RECURSO TOTALES DESEMBOLSADOS]]</f>
        <v>#REF!</v>
      </c>
      <c r="BS114" s="1" t="s">
        <v>83</v>
      </c>
      <c r="BT114" s="1" t="str">
        <f t="shared" si="6"/>
        <v>enero</v>
      </c>
      <c r="BU114" s="1" t="s">
        <v>82</v>
      </c>
      <c r="BV114" s="1" t="s">
        <v>82</v>
      </c>
      <c r="BW114" s="1" t="s">
        <v>82</v>
      </c>
      <c r="BX114" t="s">
        <v>258</v>
      </c>
      <c r="BY114" t="s">
        <v>259</v>
      </c>
    </row>
    <row r="115" spans="1:77" x14ac:dyDescent="0.25">
      <c r="A115" s="1">
        <v>2026</v>
      </c>
      <c r="B115" s="3">
        <v>112</v>
      </c>
      <c r="C115" s="1" t="s">
        <v>65</v>
      </c>
      <c r="D115" t="s">
        <v>67</v>
      </c>
      <c r="E115" t="s">
        <v>70</v>
      </c>
      <c r="F115" t="s">
        <v>71</v>
      </c>
      <c r="G115" t="s">
        <v>105</v>
      </c>
      <c r="H115" s="1" t="s">
        <v>64</v>
      </c>
      <c r="I115" s="1" t="s">
        <v>75</v>
      </c>
      <c r="J115" t="s">
        <v>601</v>
      </c>
      <c r="K115" s="1" t="s">
        <v>78</v>
      </c>
      <c r="L115" s="87" t="s">
        <v>81</v>
      </c>
      <c r="M115" s="79" t="s">
        <v>6421</v>
      </c>
      <c r="N115" s="1" t="s">
        <v>3719</v>
      </c>
      <c r="O115" s="1" t="s">
        <v>3719</v>
      </c>
      <c r="P115" s="56" t="s">
        <v>3719</v>
      </c>
      <c r="Q115" s="1" t="s">
        <v>83</v>
      </c>
      <c r="R115" s="87" t="s">
        <v>602</v>
      </c>
      <c r="S115" s="87" t="s">
        <v>602</v>
      </c>
      <c r="T115" t="s">
        <v>603</v>
      </c>
      <c r="U115" t="s">
        <v>604</v>
      </c>
      <c r="V115" t="s">
        <v>608</v>
      </c>
      <c r="W115" s="5">
        <v>152490000</v>
      </c>
      <c r="X115" s="5">
        <v>152490000</v>
      </c>
      <c r="Y115" s="5">
        <v>13260000</v>
      </c>
      <c r="Z115" s="5">
        <v>0</v>
      </c>
      <c r="AA115" s="1" t="s">
        <v>95</v>
      </c>
      <c r="AB115" t="s">
        <v>83</v>
      </c>
      <c r="AC115" t="s">
        <v>76</v>
      </c>
      <c r="AD115" s="69">
        <f>+Tabla3[[#This Row],[VALOR DEL CONTRATO
(EN NUMEROS)]]-Tabla3[[#This Row],[VALOR RECURSOS (MADS/FONAM)]]</f>
        <v>0</v>
      </c>
      <c r="AE115" s="2">
        <v>926</v>
      </c>
      <c r="AF115" s="88">
        <v>46024</v>
      </c>
      <c r="AG115">
        <v>6926</v>
      </c>
      <c r="AH115" s="75">
        <v>46027</v>
      </c>
      <c r="AI115" s="78" t="s">
        <v>98</v>
      </c>
      <c r="AJ115" t="s">
        <v>296</v>
      </c>
      <c r="AK115" s="72">
        <v>202400000000078</v>
      </c>
      <c r="AL115" s="75">
        <v>46027</v>
      </c>
      <c r="AM115" s="1" t="s">
        <v>257</v>
      </c>
      <c r="AN115" s="1" t="s">
        <v>257</v>
      </c>
      <c r="AO115" t="s">
        <v>100</v>
      </c>
      <c r="AP115" t="s">
        <v>605</v>
      </c>
      <c r="AQ115" s="1"/>
      <c r="AR115" t="s">
        <v>606</v>
      </c>
      <c r="AS115" t="s">
        <v>607</v>
      </c>
      <c r="AT115" s="1">
        <v>80111600</v>
      </c>
      <c r="AU115" s="104" t="s">
        <v>4272</v>
      </c>
      <c r="AV115" s="1" t="s">
        <v>210</v>
      </c>
      <c r="AW115" s="87" t="s">
        <v>103</v>
      </c>
      <c r="AX115" s="75">
        <v>46027</v>
      </c>
      <c r="AY115" s="87" t="s">
        <v>116</v>
      </c>
      <c r="AZ115" s="75">
        <v>46027</v>
      </c>
      <c r="BA115" s="75">
        <v>46027</v>
      </c>
      <c r="BB115" s="75">
        <v>46375</v>
      </c>
      <c r="BC115" s="89">
        <f>+Tabla3[[#This Row],[FECHA TERMINACION
(INICIAL)]]-Tabla3[[#This Row],[FECHA INICIO]]</f>
        <v>348</v>
      </c>
      <c r="BD115" s="89">
        <f>+Tabla3[[#This Row],[PLAZO DE EJECUCIÓN EN DÍAS (INICIAL)]]/30</f>
        <v>11.6</v>
      </c>
      <c r="BE115" t="s">
        <v>609</v>
      </c>
      <c r="BF115" s="5" t="e">
        <f>+#REF!</f>
        <v>#REF!</v>
      </c>
      <c r="BG115" s="5" t="e">
        <f>+#REF!</f>
        <v>#REF!</v>
      </c>
      <c r="BH115" s="1" t="e">
        <f>+#REF!</f>
        <v>#REF!</v>
      </c>
      <c r="BI115" s="1">
        <f>+COUNTIF(Tabla3[[#This Row],[VALOR REDUCIDO]:[TOTAL TIEMPO PRORROGADO EN DÍAS
]],"&lt;&gt;0")</f>
        <v>3</v>
      </c>
      <c r="BJ115" s="1" t="e">
        <f>+#REF!</f>
        <v>#REF!</v>
      </c>
      <c r="BK115" s="75" t="e">
        <f>+#REF!</f>
        <v>#REF!</v>
      </c>
      <c r="BL115" s="1" t="s">
        <v>83</v>
      </c>
      <c r="BM115" t="e">
        <f t="shared" si="7"/>
        <v>#REF!</v>
      </c>
      <c r="BN115" s="7">
        <f t="shared" si="8"/>
        <v>46027</v>
      </c>
      <c r="BO115" s="7" t="e">
        <f t="shared" si="9"/>
        <v>#REF!</v>
      </c>
      <c r="BP115" s="5" t="e">
        <f t="shared" si="5"/>
        <v>#REF!</v>
      </c>
      <c r="BQ115" s="1">
        <v>64532000</v>
      </c>
      <c r="BR115" s="1" t="e">
        <f>+Tabla3[[#This Row],[VALOR TOTAL DE CONTRATO (ANTES DE LIQUIDACIÓN - LIBERACIÓN DE SALDOS)]]-Tabla3[[#This Row],[RECURSO TOTALES DESEMBOLSADOS]]</f>
        <v>#REF!</v>
      </c>
      <c r="BS115" s="1" t="s">
        <v>83</v>
      </c>
      <c r="BT115" s="1" t="str">
        <f t="shared" si="6"/>
        <v>enero</v>
      </c>
      <c r="BU115" s="1" t="s">
        <v>82</v>
      </c>
      <c r="BV115" s="1" t="s">
        <v>82</v>
      </c>
      <c r="BW115" s="1" t="s">
        <v>82</v>
      </c>
      <c r="BX115" t="s">
        <v>258</v>
      </c>
      <c r="BY115" t="s">
        <v>259</v>
      </c>
    </row>
    <row r="116" spans="1:77" x14ac:dyDescent="0.25">
      <c r="A116" s="1">
        <v>2026</v>
      </c>
      <c r="B116" s="3">
        <v>113</v>
      </c>
      <c r="C116" s="1" t="s">
        <v>65</v>
      </c>
      <c r="D116" t="s">
        <v>67</v>
      </c>
      <c r="E116" t="s">
        <v>70</v>
      </c>
      <c r="F116" t="s">
        <v>71</v>
      </c>
      <c r="G116" t="s">
        <v>105</v>
      </c>
      <c r="H116" s="1" t="s">
        <v>64</v>
      </c>
      <c r="I116" s="1" t="s">
        <v>75</v>
      </c>
      <c r="J116" t="s">
        <v>610</v>
      </c>
      <c r="K116" s="1" t="s">
        <v>78</v>
      </c>
      <c r="L116" s="87" t="s">
        <v>611</v>
      </c>
      <c r="M116" s="79" t="s">
        <v>6422</v>
      </c>
      <c r="N116" s="1" t="s">
        <v>3719</v>
      </c>
      <c r="O116" s="1" t="s">
        <v>3719</v>
      </c>
      <c r="P116" s="56" t="s">
        <v>3719</v>
      </c>
      <c r="Q116" s="1" t="s">
        <v>83</v>
      </c>
      <c r="R116" s="87" t="s">
        <v>93</v>
      </c>
      <c r="S116" s="87" t="s">
        <v>93</v>
      </c>
      <c r="T116" t="s">
        <v>612</v>
      </c>
      <c r="U116" t="s">
        <v>614</v>
      </c>
      <c r="V116" t="s">
        <v>613</v>
      </c>
      <c r="W116" s="5">
        <v>71500000</v>
      </c>
      <c r="X116" s="5">
        <v>71500000</v>
      </c>
      <c r="Y116" s="5">
        <v>6500000</v>
      </c>
      <c r="Z116" s="5">
        <v>0</v>
      </c>
      <c r="AA116" s="1" t="s">
        <v>95</v>
      </c>
      <c r="AB116" t="s">
        <v>83</v>
      </c>
      <c r="AC116" t="s">
        <v>76</v>
      </c>
      <c r="AD116" s="69">
        <f>+Tabla3[[#This Row],[VALOR DEL CONTRATO
(EN NUMEROS)]]-Tabla3[[#This Row],[VALOR RECURSOS (MADS/FONAM)]]</f>
        <v>0</v>
      </c>
      <c r="AE116" s="2">
        <v>326</v>
      </c>
      <c r="AF116" s="88">
        <v>46024</v>
      </c>
      <c r="AG116">
        <v>10926</v>
      </c>
      <c r="AH116" s="75">
        <v>46027</v>
      </c>
      <c r="AI116" s="78" t="s">
        <v>98</v>
      </c>
      <c r="AJ116" t="s">
        <v>534</v>
      </c>
      <c r="AK116" s="72">
        <v>202300000000267</v>
      </c>
      <c r="AL116" s="75">
        <v>46027</v>
      </c>
      <c r="AM116" s="1" t="s">
        <v>257</v>
      </c>
      <c r="AN116" s="1" t="s">
        <v>257</v>
      </c>
      <c r="AO116" t="s">
        <v>100</v>
      </c>
      <c r="AP116" t="s">
        <v>535</v>
      </c>
      <c r="AQ116" s="1"/>
      <c r="AR116" t="s">
        <v>529</v>
      </c>
      <c r="AS116" t="s">
        <v>530</v>
      </c>
      <c r="AT116" s="1">
        <v>80111600</v>
      </c>
      <c r="AU116" s="93" t="s">
        <v>4273</v>
      </c>
      <c r="AV116" s="1" t="s">
        <v>210</v>
      </c>
      <c r="AW116" s="87" t="s">
        <v>103</v>
      </c>
      <c r="AX116" s="75">
        <v>46027</v>
      </c>
      <c r="AY116" s="87" t="s">
        <v>115</v>
      </c>
      <c r="AZ116" s="75">
        <v>46027</v>
      </c>
      <c r="BA116" s="75">
        <v>46027</v>
      </c>
      <c r="BB116" s="75">
        <v>46360</v>
      </c>
      <c r="BC116" s="89">
        <f>+Tabla3[[#This Row],[FECHA TERMINACION
(INICIAL)]]-Tabla3[[#This Row],[FECHA INICIO]]</f>
        <v>333</v>
      </c>
      <c r="BD116" s="89">
        <f>+Tabla3[[#This Row],[PLAZO DE EJECUCIÓN EN DÍAS (INICIAL)]]/30</f>
        <v>11.1</v>
      </c>
      <c r="BE116" t="s">
        <v>615</v>
      </c>
      <c r="BF116" s="5" t="e">
        <f>+#REF!</f>
        <v>#REF!</v>
      </c>
      <c r="BG116" s="5" t="e">
        <f>+#REF!</f>
        <v>#REF!</v>
      </c>
      <c r="BH116" s="1" t="e">
        <f>+#REF!</f>
        <v>#REF!</v>
      </c>
      <c r="BI116" s="1">
        <f>+COUNTIF(Tabla3[[#This Row],[VALOR REDUCIDO]:[TOTAL TIEMPO PRORROGADO EN DÍAS
]],"&lt;&gt;0")</f>
        <v>3</v>
      </c>
      <c r="BJ116" s="1" t="e">
        <f>+#REF!</f>
        <v>#REF!</v>
      </c>
      <c r="BK116" s="75" t="e">
        <f>+#REF!</f>
        <v>#REF!</v>
      </c>
      <c r="BL116" s="1" t="s">
        <v>83</v>
      </c>
      <c r="BM116" t="e">
        <f t="shared" si="7"/>
        <v>#REF!</v>
      </c>
      <c r="BN116" s="7">
        <f t="shared" si="8"/>
        <v>46027</v>
      </c>
      <c r="BO116" s="7" t="e">
        <f t="shared" si="9"/>
        <v>#REF!</v>
      </c>
      <c r="BP116" s="5" t="e">
        <f t="shared" si="5"/>
        <v>#REF!</v>
      </c>
      <c r="BQ116" s="1">
        <v>31633333</v>
      </c>
      <c r="BR116" s="1" t="e">
        <f>+Tabla3[[#This Row],[VALOR TOTAL DE CONTRATO (ANTES DE LIQUIDACIÓN - LIBERACIÓN DE SALDOS)]]-Tabla3[[#This Row],[RECURSO TOTALES DESEMBOLSADOS]]</f>
        <v>#REF!</v>
      </c>
      <c r="BS116" s="1" t="s">
        <v>83</v>
      </c>
      <c r="BT116" s="1" t="str">
        <f t="shared" si="6"/>
        <v>enero</v>
      </c>
      <c r="BU116" s="1" t="s">
        <v>82</v>
      </c>
      <c r="BV116" s="1" t="s">
        <v>82</v>
      </c>
      <c r="BW116" s="1" t="s">
        <v>82</v>
      </c>
      <c r="BX116" t="s">
        <v>258</v>
      </c>
      <c r="BY116" t="s">
        <v>259</v>
      </c>
    </row>
    <row r="117" spans="1:77" x14ac:dyDescent="0.25">
      <c r="A117" s="1">
        <v>2026</v>
      </c>
      <c r="B117" s="3">
        <v>114</v>
      </c>
      <c r="C117" s="1" t="s">
        <v>65</v>
      </c>
      <c r="D117" t="s">
        <v>67</v>
      </c>
      <c r="E117" t="s">
        <v>70</v>
      </c>
      <c r="F117" t="s">
        <v>71</v>
      </c>
      <c r="G117" t="s">
        <v>105</v>
      </c>
      <c r="H117" s="1" t="s">
        <v>64</v>
      </c>
      <c r="I117" s="1" t="s">
        <v>75</v>
      </c>
      <c r="J117" t="s">
        <v>616</v>
      </c>
      <c r="K117" s="1" t="s">
        <v>78</v>
      </c>
      <c r="L117" s="87" t="s">
        <v>81</v>
      </c>
      <c r="M117" s="79" t="s">
        <v>6423</v>
      </c>
      <c r="N117" s="1" t="s">
        <v>3719</v>
      </c>
      <c r="O117" s="1" t="s">
        <v>3719</v>
      </c>
      <c r="P117" s="56" t="s">
        <v>3719</v>
      </c>
      <c r="Q117" s="1" t="s">
        <v>83</v>
      </c>
      <c r="R117" s="87" t="s">
        <v>93</v>
      </c>
      <c r="S117" s="87" t="s">
        <v>93</v>
      </c>
      <c r="T117" t="s">
        <v>617</v>
      </c>
      <c r="U117" t="s">
        <v>619</v>
      </c>
      <c r="V117" t="s">
        <v>618</v>
      </c>
      <c r="W117" s="5">
        <v>94666667</v>
      </c>
      <c r="X117" s="5">
        <v>94666667</v>
      </c>
      <c r="Y117" s="5">
        <v>8000000</v>
      </c>
      <c r="Z117" s="5">
        <v>0</v>
      </c>
      <c r="AA117" s="1" t="s">
        <v>95</v>
      </c>
      <c r="AB117" t="s">
        <v>83</v>
      </c>
      <c r="AC117" t="s">
        <v>76</v>
      </c>
      <c r="AD117" s="69">
        <f>+Tabla3[[#This Row],[VALOR DEL CONTRATO
(EN NUMEROS)]]-Tabla3[[#This Row],[VALOR RECURSOS (MADS/FONAM)]]</f>
        <v>0</v>
      </c>
      <c r="AE117" s="2">
        <v>326</v>
      </c>
      <c r="AF117" s="88">
        <v>46024</v>
      </c>
      <c r="AG117">
        <v>12626</v>
      </c>
      <c r="AH117" s="75">
        <v>46027</v>
      </c>
      <c r="AI117" s="78" t="s">
        <v>98</v>
      </c>
      <c r="AJ117" t="s">
        <v>534</v>
      </c>
      <c r="AK117" s="72">
        <v>202300000000267</v>
      </c>
      <c r="AL117" s="75">
        <v>46027</v>
      </c>
      <c r="AM117" s="1" t="s">
        <v>257</v>
      </c>
      <c r="AN117" s="1" t="s">
        <v>257</v>
      </c>
      <c r="AO117" t="s">
        <v>100</v>
      </c>
      <c r="AP117" t="s">
        <v>535</v>
      </c>
      <c r="AQ117" s="1"/>
      <c r="AR117" t="s">
        <v>529</v>
      </c>
      <c r="AS117" t="s">
        <v>530</v>
      </c>
      <c r="AT117" s="1">
        <v>80111600</v>
      </c>
      <c r="AU117" s="93" t="s">
        <v>4274</v>
      </c>
      <c r="AV117" s="1" t="s">
        <v>210</v>
      </c>
      <c r="AW117" s="87" t="s">
        <v>103</v>
      </c>
      <c r="AX117" s="75">
        <v>46027</v>
      </c>
      <c r="AY117" s="87" t="s">
        <v>116</v>
      </c>
      <c r="AZ117" s="75">
        <v>46027</v>
      </c>
      <c r="BA117" s="75">
        <v>46027</v>
      </c>
      <c r="BB117" s="75">
        <v>46385</v>
      </c>
      <c r="BC117" s="89">
        <f>+Tabla3[[#This Row],[FECHA TERMINACION
(INICIAL)]]-Tabla3[[#This Row],[FECHA INICIO]]</f>
        <v>358</v>
      </c>
      <c r="BD117" s="89">
        <f>+Tabla3[[#This Row],[PLAZO DE EJECUCIÓN EN DÍAS (INICIAL)]]/30</f>
        <v>11.933333333333334</v>
      </c>
      <c r="BE117" t="s">
        <v>620</v>
      </c>
      <c r="BF117" s="5" t="e">
        <f>+#REF!</f>
        <v>#REF!</v>
      </c>
      <c r="BG117" s="5" t="e">
        <f>+#REF!</f>
        <v>#REF!</v>
      </c>
      <c r="BH117" s="1" t="e">
        <f>+#REF!</f>
        <v>#REF!</v>
      </c>
      <c r="BI117" s="1">
        <f>+COUNTIF(Tabla3[[#This Row],[VALOR REDUCIDO]:[TOTAL TIEMPO PRORROGADO EN DÍAS
]],"&lt;&gt;0")</f>
        <v>3</v>
      </c>
      <c r="BJ117" s="1" t="e">
        <f>+#REF!</f>
        <v>#REF!</v>
      </c>
      <c r="BK117" s="75" t="e">
        <f>+#REF!</f>
        <v>#REF!</v>
      </c>
      <c r="BL117" s="1" t="s">
        <v>83</v>
      </c>
      <c r="BM117" t="e">
        <f t="shared" si="7"/>
        <v>#REF!</v>
      </c>
      <c r="BN117" s="7">
        <f t="shared" si="8"/>
        <v>46027</v>
      </c>
      <c r="BO117" s="7" t="e">
        <f t="shared" si="9"/>
        <v>#REF!</v>
      </c>
      <c r="BP117" s="5" t="e">
        <f t="shared" si="5"/>
        <v>#REF!</v>
      </c>
      <c r="BQ117" s="1">
        <v>38933333</v>
      </c>
      <c r="BR117" s="1" t="e">
        <f>+Tabla3[[#This Row],[VALOR TOTAL DE CONTRATO (ANTES DE LIQUIDACIÓN - LIBERACIÓN DE SALDOS)]]-Tabla3[[#This Row],[RECURSO TOTALES DESEMBOLSADOS]]</f>
        <v>#REF!</v>
      </c>
      <c r="BS117" s="1" t="s">
        <v>83</v>
      </c>
      <c r="BT117" s="1" t="str">
        <f t="shared" si="6"/>
        <v>enero</v>
      </c>
      <c r="BU117" s="1" t="s">
        <v>82</v>
      </c>
      <c r="BV117" s="1" t="s">
        <v>82</v>
      </c>
      <c r="BW117" s="1" t="s">
        <v>82</v>
      </c>
      <c r="BX117" t="s">
        <v>258</v>
      </c>
      <c r="BY117" t="s">
        <v>259</v>
      </c>
    </row>
    <row r="118" spans="1:77" x14ac:dyDescent="0.25">
      <c r="A118" s="1">
        <v>2026</v>
      </c>
      <c r="B118" s="3">
        <v>115</v>
      </c>
      <c r="C118" s="1" t="s">
        <v>65</v>
      </c>
      <c r="D118" t="s">
        <v>67</v>
      </c>
      <c r="E118" t="s">
        <v>70</v>
      </c>
      <c r="F118" t="s">
        <v>71</v>
      </c>
      <c r="G118" t="s">
        <v>105</v>
      </c>
      <c r="H118" s="1" t="s">
        <v>64</v>
      </c>
      <c r="I118" s="1" t="s">
        <v>75</v>
      </c>
      <c r="J118" t="s">
        <v>621</v>
      </c>
      <c r="K118" s="1" t="s">
        <v>78</v>
      </c>
      <c r="L118" s="87" t="s">
        <v>622</v>
      </c>
      <c r="M118" s="79" t="s">
        <v>6424</v>
      </c>
      <c r="N118" s="1" t="s">
        <v>3719</v>
      </c>
      <c r="O118" s="1" t="s">
        <v>3719</v>
      </c>
      <c r="P118" s="56" t="s">
        <v>3719</v>
      </c>
      <c r="Q118" s="1" t="s">
        <v>83</v>
      </c>
      <c r="R118" s="87" t="s">
        <v>93</v>
      </c>
      <c r="S118" s="87" t="s">
        <v>93</v>
      </c>
      <c r="T118" t="s">
        <v>623</v>
      </c>
      <c r="U118" t="s">
        <v>625</v>
      </c>
      <c r="V118" t="s">
        <v>624</v>
      </c>
      <c r="W118" s="5">
        <v>71500000</v>
      </c>
      <c r="X118" s="5">
        <v>71500000</v>
      </c>
      <c r="Y118" s="5">
        <v>6500000</v>
      </c>
      <c r="Z118" s="5">
        <v>0</v>
      </c>
      <c r="AA118" s="1" t="s">
        <v>95</v>
      </c>
      <c r="AB118" t="s">
        <v>83</v>
      </c>
      <c r="AC118" t="s">
        <v>76</v>
      </c>
      <c r="AD118" s="69">
        <f>+Tabla3[[#This Row],[VALOR DEL CONTRATO
(EN NUMEROS)]]-Tabla3[[#This Row],[VALOR RECURSOS (MADS/FONAM)]]</f>
        <v>0</v>
      </c>
      <c r="AE118" s="2">
        <v>326</v>
      </c>
      <c r="AF118" s="88">
        <v>46024</v>
      </c>
      <c r="AG118">
        <v>18026</v>
      </c>
      <c r="AH118" s="75">
        <v>46028</v>
      </c>
      <c r="AI118" s="78" t="s">
        <v>98</v>
      </c>
      <c r="AJ118" t="s">
        <v>534</v>
      </c>
      <c r="AK118" s="72">
        <v>202300000000267</v>
      </c>
      <c r="AL118" s="75">
        <v>46027</v>
      </c>
      <c r="AM118" s="1" t="s">
        <v>257</v>
      </c>
      <c r="AN118" s="1" t="s">
        <v>257</v>
      </c>
      <c r="AO118" t="s">
        <v>100</v>
      </c>
      <c r="AP118" t="s">
        <v>535</v>
      </c>
      <c r="AQ118" s="1"/>
      <c r="AR118" t="s">
        <v>529</v>
      </c>
      <c r="AS118" t="s">
        <v>530</v>
      </c>
      <c r="AT118" s="1">
        <v>80111600</v>
      </c>
      <c r="AU118" s="93" t="s">
        <v>4275</v>
      </c>
      <c r="AV118" s="1" t="s">
        <v>210</v>
      </c>
      <c r="AW118" s="87" t="s">
        <v>103</v>
      </c>
      <c r="AX118" s="75">
        <v>46028</v>
      </c>
      <c r="AY118" s="87" t="s">
        <v>116</v>
      </c>
      <c r="AZ118" s="75">
        <v>46028</v>
      </c>
      <c r="BA118" s="75">
        <v>46028</v>
      </c>
      <c r="BB118" s="75">
        <v>46361</v>
      </c>
      <c r="BC118" s="89">
        <f>+Tabla3[[#This Row],[FECHA TERMINACION
(INICIAL)]]-Tabla3[[#This Row],[FECHA INICIO]]</f>
        <v>333</v>
      </c>
      <c r="BD118" s="89">
        <f>+Tabla3[[#This Row],[PLAZO DE EJECUCIÓN EN DÍAS (INICIAL)]]/30</f>
        <v>11.1</v>
      </c>
      <c r="BE118" t="s">
        <v>626</v>
      </c>
      <c r="BF118" s="5" t="e">
        <f>+#REF!</f>
        <v>#REF!</v>
      </c>
      <c r="BG118" s="5" t="e">
        <f>+#REF!</f>
        <v>#REF!</v>
      </c>
      <c r="BH118" s="1" t="e">
        <f>+#REF!</f>
        <v>#REF!</v>
      </c>
      <c r="BI118" s="1">
        <f>+COUNTIF(Tabla3[[#This Row],[VALOR REDUCIDO]:[TOTAL TIEMPO PRORROGADO EN DÍAS
]],"&lt;&gt;0")</f>
        <v>3</v>
      </c>
      <c r="BJ118" s="1" t="e">
        <f>+#REF!</f>
        <v>#REF!</v>
      </c>
      <c r="BK118" s="75" t="e">
        <f>+#REF!</f>
        <v>#REF!</v>
      </c>
      <c r="BL118" s="1" t="s">
        <v>83</v>
      </c>
      <c r="BM118" t="e">
        <f t="shared" si="7"/>
        <v>#REF!</v>
      </c>
      <c r="BN118" s="7">
        <f t="shared" si="8"/>
        <v>46028</v>
      </c>
      <c r="BO118" s="7" t="e">
        <f t="shared" si="9"/>
        <v>#REF!</v>
      </c>
      <c r="BP118" s="5" t="e">
        <f t="shared" si="5"/>
        <v>#REF!</v>
      </c>
      <c r="BQ118" s="1">
        <v>31416667</v>
      </c>
      <c r="BR118" s="1" t="e">
        <f>+Tabla3[[#This Row],[VALOR TOTAL DE CONTRATO (ANTES DE LIQUIDACIÓN - LIBERACIÓN DE SALDOS)]]-Tabla3[[#This Row],[RECURSO TOTALES DESEMBOLSADOS]]</f>
        <v>#REF!</v>
      </c>
      <c r="BS118" s="1" t="s">
        <v>83</v>
      </c>
      <c r="BT118" s="1" t="str">
        <f t="shared" si="6"/>
        <v>enero</v>
      </c>
      <c r="BU118" s="1" t="s">
        <v>82</v>
      </c>
      <c r="BV118" s="1" t="s">
        <v>82</v>
      </c>
      <c r="BW118" s="1" t="s">
        <v>82</v>
      </c>
      <c r="BX118" t="s">
        <v>258</v>
      </c>
      <c r="BY118" t="s">
        <v>259</v>
      </c>
    </row>
    <row r="119" spans="1:77" x14ac:dyDescent="0.25">
      <c r="A119" s="1">
        <v>2026</v>
      </c>
      <c r="B119" s="3">
        <v>116</v>
      </c>
      <c r="C119" s="1" t="s">
        <v>65</v>
      </c>
      <c r="D119" t="s">
        <v>67</v>
      </c>
      <c r="E119" t="s">
        <v>70</v>
      </c>
      <c r="F119" t="s">
        <v>71</v>
      </c>
      <c r="G119" t="s">
        <v>105</v>
      </c>
      <c r="H119" s="1" t="s">
        <v>64</v>
      </c>
      <c r="I119" s="1" t="s">
        <v>75</v>
      </c>
      <c r="J119" t="s">
        <v>627</v>
      </c>
      <c r="K119" s="1" t="s">
        <v>78</v>
      </c>
      <c r="L119" s="87" t="s">
        <v>81</v>
      </c>
      <c r="M119" s="79" t="s">
        <v>6424</v>
      </c>
      <c r="N119" s="1" t="s">
        <v>3719</v>
      </c>
      <c r="O119" s="1" t="s">
        <v>3719</v>
      </c>
      <c r="P119" s="56" t="s">
        <v>3719</v>
      </c>
      <c r="Q119" s="1" t="s">
        <v>83</v>
      </c>
      <c r="R119" s="87" t="s">
        <v>93</v>
      </c>
      <c r="S119" s="87" t="s">
        <v>93</v>
      </c>
      <c r="T119" t="s">
        <v>628</v>
      </c>
      <c r="U119" t="s">
        <v>630</v>
      </c>
      <c r="V119" t="s">
        <v>629</v>
      </c>
      <c r="W119" s="5">
        <v>90000000</v>
      </c>
      <c r="X119" s="5">
        <v>90000000</v>
      </c>
      <c r="Y119" s="5">
        <v>9000000</v>
      </c>
      <c r="Z119" s="5">
        <v>0</v>
      </c>
      <c r="AA119" s="1" t="s">
        <v>95</v>
      </c>
      <c r="AB119" t="s">
        <v>83</v>
      </c>
      <c r="AC119" t="s">
        <v>76</v>
      </c>
      <c r="AD119" s="69">
        <f>+Tabla3[[#This Row],[VALOR DEL CONTRATO
(EN NUMEROS)]]-Tabla3[[#This Row],[VALOR RECURSOS (MADS/FONAM)]]</f>
        <v>0</v>
      </c>
      <c r="AE119" s="2">
        <v>326</v>
      </c>
      <c r="AF119" s="88">
        <v>46024</v>
      </c>
      <c r="AG119">
        <v>32626</v>
      </c>
      <c r="AH119" s="75">
        <v>46030</v>
      </c>
      <c r="AI119" s="78" t="s">
        <v>98</v>
      </c>
      <c r="AJ119" t="s">
        <v>534</v>
      </c>
      <c r="AK119" s="72">
        <v>202300000000267</v>
      </c>
      <c r="AL119" s="75">
        <v>46028</v>
      </c>
      <c r="AM119" s="1" t="s">
        <v>257</v>
      </c>
      <c r="AN119" s="1" t="s">
        <v>257</v>
      </c>
      <c r="AO119" t="s">
        <v>100</v>
      </c>
      <c r="AP119" t="s">
        <v>535</v>
      </c>
      <c r="AQ119" s="1"/>
      <c r="AR119" t="s">
        <v>529</v>
      </c>
      <c r="AS119" t="s">
        <v>530</v>
      </c>
      <c r="AT119" s="1">
        <v>80111600</v>
      </c>
      <c r="AU119" s="93" t="s">
        <v>4276</v>
      </c>
      <c r="AV119" s="1" t="s">
        <v>210</v>
      </c>
      <c r="AW119" s="87" t="s">
        <v>103</v>
      </c>
      <c r="AX119" s="75">
        <v>46028</v>
      </c>
      <c r="AY119" s="87" t="s">
        <v>116</v>
      </c>
      <c r="AZ119" s="75">
        <v>46028</v>
      </c>
      <c r="BA119" s="75">
        <v>46030</v>
      </c>
      <c r="BB119" s="75">
        <v>46333</v>
      </c>
      <c r="BC119" s="89">
        <f>+Tabla3[[#This Row],[FECHA TERMINACION
(INICIAL)]]-Tabla3[[#This Row],[FECHA INICIO]]</f>
        <v>303</v>
      </c>
      <c r="BD119" s="89">
        <f>+Tabla3[[#This Row],[PLAZO DE EJECUCIÓN EN DÍAS (INICIAL)]]/30</f>
        <v>10.1</v>
      </c>
      <c r="BE119" t="s">
        <v>631</v>
      </c>
      <c r="BF119" s="5" t="e">
        <f>+#REF!</f>
        <v>#REF!</v>
      </c>
      <c r="BG119" s="5" t="e">
        <f>+#REF!</f>
        <v>#REF!</v>
      </c>
      <c r="BH119" s="1" t="e">
        <f>+#REF!</f>
        <v>#REF!</v>
      </c>
      <c r="BI119" s="1">
        <f>+COUNTIF(Tabla3[[#This Row],[VALOR REDUCIDO]:[TOTAL TIEMPO PRORROGADO EN DÍAS
]],"&lt;&gt;0")</f>
        <v>3</v>
      </c>
      <c r="BJ119" s="1" t="e">
        <f>+#REF!</f>
        <v>#REF!</v>
      </c>
      <c r="BK119" s="75" t="e">
        <f>+#REF!</f>
        <v>#REF!</v>
      </c>
      <c r="BL119" s="1" t="s">
        <v>83</v>
      </c>
      <c r="BM119" t="e">
        <f t="shared" si="7"/>
        <v>#REF!</v>
      </c>
      <c r="BN119" s="7">
        <f t="shared" si="8"/>
        <v>46030</v>
      </c>
      <c r="BO119" s="7" t="e">
        <f t="shared" si="9"/>
        <v>#REF!</v>
      </c>
      <c r="BP119" s="5" t="e">
        <f t="shared" si="5"/>
        <v>#REF!</v>
      </c>
      <c r="BQ119" s="1">
        <v>42900000</v>
      </c>
      <c r="BR119" s="1" t="e">
        <f>+Tabla3[[#This Row],[VALOR TOTAL DE CONTRATO (ANTES DE LIQUIDACIÓN - LIBERACIÓN DE SALDOS)]]-Tabla3[[#This Row],[RECURSO TOTALES DESEMBOLSADOS]]</f>
        <v>#REF!</v>
      </c>
      <c r="BS119" s="1" t="s">
        <v>83</v>
      </c>
      <c r="BT119" s="1" t="str">
        <f t="shared" si="6"/>
        <v>enero</v>
      </c>
      <c r="BU119" s="1" t="s">
        <v>82</v>
      </c>
      <c r="BV119" s="1" t="s">
        <v>82</v>
      </c>
      <c r="BW119" s="1" t="s">
        <v>82</v>
      </c>
      <c r="BX119" t="s">
        <v>258</v>
      </c>
      <c r="BY119" t="s">
        <v>259</v>
      </c>
    </row>
    <row r="120" spans="1:77" x14ac:dyDescent="0.25">
      <c r="A120" s="1">
        <v>2026</v>
      </c>
      <c r="B120" s="3">
        <v>117</v>
      </c>
      <c r="C120" s="1" t="s">
        <v>65</v>
      </c>
      <c r="D120" t="s">
        <v>67</v>
      </c>
      <c r="E120" t="s">
        <v>70</v>
      </c>
      <c r="F120" t="s">
        <v>71</v>
      </c>
      <c r="G120" t="s">
        <v>105</v>
      </c>
      <c r="H120" s="1" t="s">
        <v>64</v>
      </c>
      <c r="I120" s="1" t="s">
        <v>75</v>
      </c>
      <c r="J120" t="s">
        <v>632</v>
      </c>
      <c r="K120" s="1" t="s">
        <v>78</v>
      </c>
      <c r="L120" s="87" t="s">
        <v>633</v>
      </c>
      <c r="M120" s="79" t="s">
        <v>6425</v>
      </c>
      <c r="N120" s="1" t="s">
        <v>3719</v>
      </c>
      <c r="O120" s="1" t="s">
        <v>3719</v>
      </c>
      <c r="P120" s="56" t="s">
        <v>3719</v>
      </c>
      <c r="Q120" s="1" t="s">
        <v>83</v>
      </c>
      <c r="R120" s="87" t="s">
        <v>270</v>
      </c>
      <c r="S120" s="87" t="s">
        <v>270</v>
      </c>
      <c r="T120" t="s">
        <v>634</v>
      </c>
      <c r="U120" t="s">
        <v>636</v>
      </c>
      <c r="V120" t="s">
        <v>635</v>
      </c>
      <c r="W120" s="5">
        <v>111550000</v>
      </c>
      <c r="X120" s="5">
        <v>111550000</v>
      </c>
      <c r="Y120" s="5">
        <v>9700000</v>
      </c>
      <c r="Z120" s="5">
        <v>0</v>
      </c>
      <c r="AA120" s="1" t="s">
        <v>95</v>
      </c>
      <c r="AB120" t="s">
        <v>83</v>
      </c>
      <c r="AC120" t="s">
        <v>76</v>
      </c>
      <c r="AD120" s="69">
        <f>+Tabla3[[#This Row],[VALOR DEL CONTRATO
(EN NUMEROS)]]-Tabla3[[#This Row],[VALOR RECURSOS (MADS/FONAM)]]</f>
        <v>0</v>
      </c>
      <c r="AE120" s="2">
        <v>926</v>
      </c>
      <c r="AF120" s="88">
        <v>46024</v>
      </c>
      <c r="AG120">
        <v>6826</v>
      </c>
      <c r="AH120" s="75">
        <v>46027</v>
      </c>
      <c r="AI120" s="78" t="s">
        <v>98</v>
      </c>
      <c r="AJ120" t="s">
        <v>296</v>
      </c>
      <c r="AK120" s="72">
        <v>202400000000078</v>
      </c>
      <c r="AL120" s="75">
        <v>46027</v>
      </c>
      <c r="AM120" s="1" t="s">
        <v>257</v>
      </c>
      <c r="AN120" s="1" t="s">
        <v>257</v>
      </c>
      <c r="AO120" t="s">
        <v>100</v>
      </c>
      <c r="AP120" t="s">
        <v>637</v>
      </c>
      <c r="AQ120" s="1"/>
      <c r="AR120" t="s">
        <v>638</v>
      </c>
      <c r="AS120" t="s">
        <v>438</v>
      </c>
      <c r="AT120" s="1">
        <v>80111600</v>
      </c>
      <c r="AU120" s="93" t="s">
        <v>4277</v>
      </c>
      <c r="AV120" s="1" t="s">
        <v>210</v>
      </c>
      <c r="AW120" s="87" t="s">
        <v>103</v>
      </c>
      <c r="AX120" s="75">
        <v>46027</v>
      </c>
      <c r="AY120" s="87" t="s">
        <v>116</v>
      </c>
      <c r="AZ120" s="75">
        <v>46027</v>
      </c>
      <c r="BA120" s="75">
        <v>46027</v>
      </c>
      <c r="BB120" s="75">
        <v>46375</v>
      </c>
      <c r="BC120" s="89">
        <f>+Tabla3[[#This Row],[FECHA TERMINACION
(INICIAL)]]-Tabla3[[#This Row],[FECHA INICIO]]</f>
        <v>348</v>
      </c>
      <c r="BD120" s="89">
        <f>+Tabla3[[#This Row],[PLAZO DE EJECUCIÓN EN DÍAS (INICIAL)]]/30</f>
        <v>11.6</v>
      </c>
      <c r="BE120" t="s">
        <v>639</v>
      </c>
      <c r="BF120" s="5" t="e">
        <f>+#REF!</f>
        <v>#REF!</v>
      </c>
      <c r="BG120" s="5" t="e">
        <f>+#REF!</f>
        <v>#REF!</v>
      </c>
      <c r="BH120" s="1" t="e">
        <f>+#REF!</f>
        <v>#REF!</v>
      </c>
      <c r="BI120" s="1">
        <f>+COUNTIF(Tabla3[[#This Row],[VALOR REDUCIDO]:[TOTAL TIEMPO PRORROGADO EN DÍAS
]],"&lt;&gt;0")</f>
        <v>3</v>
      </c>
      <c r="BJ120" s="1" t="e">
        <f>+#REF!</f>
        <v>#REF!</v>
      </c>
      <c r="BK120" s="75" t="e">
        <f>+#REF!</f>
        <v>#REF!</v>
      </c>
      <c r="BL120" s="1" t="s">
        <v>83</v>
      </c>
      <c r="BM120" t="e">
        <f t="shared" si="7"/>
        <v>#REF!</v>
      </c>
      <c r="BN120" s="7">
        <f t="shared" si="8"/>
        <v>46027</v>
      </c>
      <c r="BO120" s="7" t="e">
        <f t="shared" si="9"/>
        <v>#REF!</v>
      </c>
      <c r="BP120" s="5" t="e">
        <f t="shared" si="5"/>
        <v>#REF!</v>
      </c>
      <c r="BQ120" s="1">
        <v>47206667</v>
      </c>
      <c r="BR120" s="1" t="e">
        <f>+Tabla3[[#This Row],[VALOR TOTAL DE CONTRATO (ANTES DE LIQUIDACIÓN - LIBERACIÓN DE SALDOS)]]-Tabla3[[#This Row],[RECURSO TOTALES DESEMBOLSADOS]]</f>
        <v>#REF!</v>
      </c>
      <c r="BS120" s="1" t="s">
        <v>83</v>
      </c>
      <c r="BT120" s="1" t="str">
        <f t="shared" si="6"/>
        <v>enero</v>
      </c>
      <c r="BU120" s="1" t="s">
        <v>82</v>
      </c>
      <c r="BV120" s="1" t="s">
        <v>82</v>
      </c>
      <c r="BW120" s="1" t="s">
        <v>82</v>
      </c>
      <c r="BX120" t="s">
        <v>258</v>
      </c>
      <c r="BY120" t="s">
        <v>259</v>
      </c>
    </row>
    <row r="121" spans="1:77" x14ac:dyDescent="0.25">
      <c r="A121" s="1">
        <v>2026</v>
      </c>
      <c r="B121" s="3">
        <v>118</v>
      </c>
      <c r="C121" s="1" t="s">
        <v>65</v>
      </c>
      <c r="D121" t="s">
        <v>67</v>
      </c>
      <c r="E121" t="s">
        <v>70</v>
      </c>
      <c r="F121" t="s">
        <v>71</v>
      </c>
      <c r="G121" t="s">
        <v>105</v>
      </c>
      <c r="H121" s="1" t="s">
        <v>64</v>
      </c>
      <c r="I121" s="1" t="s">
        <v>75</v>
      </c>
      <c r="J121" t="s">
        <v>640</v>
      </c>
      <c r="K121" s="1" t="s">
        <v>78</v>
      </c>
      <c r="L121" s="87" t="s">
        <v>538</v>
      </c>
      <c r="M121" s="79" t="s">
        <v>6426</v>
      </c>
      <c r="N121" s="1" t="s">
        <v>3719</v>
      </c>
      <c r="O121" s="1" t="s">
        <v>3719</v>
      </c>
      <c r="P121" s="56" t="s">
        <v>3719</v>
      </c>
      <c r="Q121" s="1" t="s">
        <v>83</v>
      </c>
      <c r="R121" s="87" t="s">
        <v>270</v>
      </c>
      <c r="S121" s="87" t="s">
        <v>270</v>
      </c>
      <c r="T121" t="s">
        <v>642</v>
      </c>
      <c r="U121" t="s">
        <v>644</v>
      </c>
      <c r="V121" t="s">
        <v>643</v>
      </c>
      <c r="W121" s="5">
        <v>26265000</v>
      </c>
      <c r="X121" s="5">
        <v>26265000</v>
      </c>
      <c r="Y121" s="5">
        <v>6566250</v>
      </c>
      <c r="Z121" s="5">
        <v>0</v>
      </c>
      <c r="AA121" s="1" t="s">
        <v>95</v>
      </c>
      <c r="AB121" t="s">
        <v>83</v>
      </c>
      <c r="AC121" t="s">
        <v>76</v>
      </c>
      <c r="AD121" s="69">
        <f>+Tabla3[[#This Row],[VALOR DEL CONTRATO
(EN NUMEROS)]]-Tabla3[[#This Row],[VALOR RECURSOS (MADS/FONAM)]]</f>
        <v>0</v>
      </c>
      <c r="AE121" s="2">
        <v>226</v>
      </c>
      <c r="AF121" s="88">
        <v>46024</v>
      </c>
      <c r="AG121">
        <v>7226</v>
      </c>
      <c r="AH121" s="75">
        <v>46027</v>
      </c>
      <c r="AI121" s="78" t="s">
        <v>98</v>
      </c>
      <c r="AJ121" t="s">
        <v>590</v>
      </c>
      <c r="AK121" s="72">
        <v>202400000000078</v>
      </c>
      <c r="AL121" s="75">
        <v>46027</v>
      </c>
      <c r="AM121" s="1" t="s">
        <v>257</v>
      </c>
      <c r="AN121" s="1" t="s">
        <v>257</v>
      </c>
      <c r="AO121" t="s">
        <v>100</v>
      </c>
      <c r="AP121" t="s">
        <v>4107</v>
      </c>
      <c r="AQ121" s="1"/>
      <c r="AR121" t="s">
        <v>645</v>
      </c>
      <c r="AS121" t="s">
        <v>438</v>
      </c>
      <c r="AT121" s="1">
        <v>80111600</v>
      </c>
      <c r="AU121" s="93" t="s">
        <v>4278</v>
      </c>
      <c r="AV121" s="1" t="s">
        <v>210</v>
      </c>
      <c r="AW121" s="87" t="s">
        <v>103</v>
      </c>
      <c r="AX121" s="75">
        <v>46027</v>
      </c>
      <c r="AY121" s="87" t="s">
        <v>116</v>
      </c>
      <c r="AZ121" s="75">
        <v>46027</v>
      </c>
      <c r="BA121" s="75">
        <v>46027</v>
      </c>
      <c r="BB121" s="75">
        <v>46146</v>
      </c>
      <c r="BC121" s="89">
        <f>+Tabla3[[#This Row],[FECHA TERMINACION
(INICIAL)]]-Tabla3[[#This Row],[FECHA INICIO]]</f>
        <v>119</v>
      </c>
      <c r="BD121" s="89">
        <f>+Tabla3[[#This Row],[PLAZO DE EJECUCIÓN EN DÍAS (INICIAL)]]/30</f>
        <v>3.9666666666666668</v>
      </c>
      <c r="BE121" t="s">
        <v>646</v>
      </c>
      <c r="BF121" s="5" t="e">
        <f>+#REF!</f>
        <v>#REF!</v>
      </c>
      <c r="BG121" s="5" t="e">
        <f>+#REF!</f>
        <v>#REF!</v>
      </c>
      <c r="BH121" s="1" t="e">
        <f>+#REF!</f>
        <v>#REF!</v>
      </c>
      <c r="BI121" s="1">
        <f>+COUNTIF(Tabla3[[#This Row],[VALOR REDUCIDO]:[TOTAL TIEMPO PRORROGADO EN DÍAS
]],"&lt;&gt;0")</f>
        <v>3</v>
      </c>
      <c r="BJ121" s="1" t="e">
        <f>+#REF!</f>
        <v>#REF!</v>
      </c>
      <c r="BK121" s="75" t="e">
        <f>+#REF!</f>
        <v>#REF!</v>
      </c>
      <c r="BL121" s="1" t="s">
        <v>83</v>
      </c>
      <c r="BM121" t="e">
        <f t="shared" si="7"/>
        <v>#REF!</v>
      </c>
      <c r="BN121" s="7">
        <f t="shared" si="8"/>
        <v>46027</v>
      </c>
      <c r="BO121" s="7" t="e">
        <f t="shared" si="9"/>
        <v>#REF!</v>
      </c>
      <c r="BP121" s="5" t="e">
        <f t="shared" si="5"/>
        <v>#REF!</v>
      </c>
      <c r="BQ121" s="1">
        <v>25389500</v>
      </c>
      <c r="BR121" s="1" t="e">
        <f>+Tabla3[[#This Row],[VALOR TOTAL DE CONTRATO (ANTES DE LIQUIDACIÓN - LIBERACIÓN DE SALDOS)]]-Tabla3[[#This Row],[RECURSO TOTALES DESEMBOLSADOS]]</f>
        <v>#REF!</v>
      </c>
      <c r="BS121" s="1" t="s">
        <v>83</v>
      </c>
      <c r="BT121" s="1" t="str">
        <f t="shared" si="6"/>
        <v>enero</v>
      </c>
      <c r="BU121" s="1" t="s">
        <v>82</v>
      </c>
      <c r="BV121" s="1" t="s">
        <v>82</v>
      </c>
      <c r="BW121" s="1" t="s">
        <v>82</v>
      </c>
      <c r="BX121" t="s">
        <v>258</v>
      </c>
      <c r="BY121" t="s">
        <v>259</v>
      </c>
    </row>
    <row r="122" spans="1:77" x14ac:dyDescent="0.25">
      <c r="A122" s="1">
        <v>2026</v>
      </c>
      <c r="B122" s="3">
        <v>119</v>
      </c>
      <c r="C122" s="1" t="s">
        <v>65</v>
      </c>
      <c r="D122" t="s">
        <v>67</v>
      </c>
      <c r="E122" t="s">
        <v>70</v>
      </c>
      <c r="F122" t="s">
        <v>71</v>
      </c>
      <c r="G122" t="s">
        <v>105</v>
      </c>
      <c r="H122" s="1" t="s">
        <v>64</v>
      </c>
      <c r="I122" s="1" t="s">
        <v>75</v>
      </c>
      <c r="J122" t="s">
        <v>647</v>
      </c>
      <c r="K122" s="1" t="s">
        <v>78</v>
      </c>
      <c r="L122" s="87" t="s">
        <v>81</v>
      </c>
      <c r="M122" s="79" t="s">
        <v>6427</v>
      </c>
      <c r="N122" s="1" t="s">
        <v>3719</v>
      </c>
      <c r="O122" s="1" t="s">
        <v>3719</v>
      </c>
      <c r="P122" s="56" t="s">
        <v>3719</v>
      </c>
      <c r="Q122" s="1" t="s">
        <v>83</v>
      </c>
      <c r="R122" s="87" t="s">
        <v>270</v>
      </c>
      <c r="S122" s="87" t="s">
        <v>270</v>
      </c>
      <c r="T122" t="s">
        <v>649</v>
      </c>
      <c r="U122" t="s">
        <v>651</v>
      </c>
      <c r="V122" t="s">
        <v>650</v>
      </c>
      <c r="W122" s="5">
        <v>98231100</v>
      </c>
      <c r="X122" s="5">
        <v>98231100</v>
      </c>
      <c r="Y122" s="5">
        <v>8930100</v>
      </c>
      <c r="Z122" s="5">
        <v>0</v>
      </c>
      <c r="AA122" s="1" t="s">
        <v>95</v>
      </c>
      <c r="AB122" t="s">
        <v>83</v>
      </c>
      <c r="AC122" t="s">
        <v>76</v>
      </c>
      <c r="AD122" s="69">
        <f>+Tabla3[[#This Row],[VALOR DEL CONTRATO
(EN NUMEROS)]]-Tabla3[[#This Row],[VALOR RECURSOS (MADS/FONAM)]]</f>
        <v>0</v>
      </c>
      <c r="AE122" s="2">
        <v>926</v>
      </c>
      <c r="AF122" s="88">
        <v>46024</v>
      </c>
      <c r="AG122">
        <v>7326</v>
      </c>
      <c r="AH122" s="75">
        <v>46027</v>
      </c>
      <c r="AI122" s="78" t="s">
        <v>98</v>
      </c>
      <c r="AJ122" t="s">
        <v>296</v>
      </c>
      <c r="AK122" s="72">
        <v>202400000000078</v>
      </c>
      <c r="AL122" s="75">
        <v>46027</v>
      </c>
      <c r="AM122" s="1" t="s">
        <v>257</v>
      </c>
      <c r="AN122" s="1" t="s">
        <v>257</v>
      </c>
      <c r="AO122" t="s">
        <v>100</v>
      </c>
      <c r="AP122" t="s">
        <v>641</v>
      </c>
      <c r="AQ122" s="1"/>
      <c r="AR122" t="s">
        <v>648</v>
      </c>
      <c r="AS122" t="s">
        <v>270</v>
      </c>
      <c r="AT122" s="1">
        <v>80111600</v>
      </c>
      <c r="AU122" s="93" t="s">
        <v>4279</v>
      </c>
      <c r="AV122" s="1" t="s">
        <v>210</v>
      </c>
      <c r="AW122" s="87" t="s">
        <v>103</v>
      </c>
      <c r="AX122" s="75">
        <v>46027</v>
      </c>
      <c r="AY122" s="87" t="s">
        <v>116</v>
      </c>
      <c r="AZ122" s="75">
        <v>46027</v>
      </c>
      <c r="BA122" s="75">
        <v>46027</v>
      </c>
      <c r="BB122" s="75">
        <v>46360</v>
      </c>
      <c r="BC122" s="89">
        <f>+Tabla3[[#This Row],[FECHA TERMINACION
(INICIAL)]]-Tabla3[[#This Row],[FECHA INICIO]]</f>
        <v>333</v>
      </c>
      <c r="BD122" s="89">
        <f>+Tabla3[[#This Row],[PLAZO DE EJECUCIÓN EN DÍAS (INICIAL)]]/30</f>
        <v>11.1</v>
      </c>
      <c r="BE122" t="s">
        <v>652</v>
      </c>
      <c r="BF122" s="5" t="e">
        <f>+#REF!</f>
        <v>#REF!</v>
      </c>
      <c r="BG122" s="5" t="e">
        <f>+#REF!</f>
        <v>#REF!</v>
      </c>
      <c r="BH122" s="1" t="e">
        <f>+#REF!</f>
        <v>#REF!</v>
      </c>
      <c r="BI122" s="1">
        <f>+COUNTIF(Tabla3[[#This Row],[VALOR REDUCIDO]:[TOTAL TIEMPO PRORROGADO EN DÍAS
]],"&lt;&gt;0")</f>
        <v>3</v>
      </c>
      <c r="BJ122" s="1" t="e">
        <f>+#REF!</f>
        <v>#REF!</v>
      </c>
      <c r="BK122" s="75" t="e">
        <f>+#REF!</f>
        <v>#REF!</v>
      </c>
      <c r="BL122" s="1" t="s">
        <v>83</v>
      </c>
      <c r="BM122" t="e">
        <f t="shared" si="7"/>
        <v>#REF!</v>
      </c>
      <c r="BN122" s="7">
        <f t="shared" si="8"/>
        <v>46027</v>
      </c>
      <c r="BO122" s="7" t="e">
        <f t="shared" si="9"/>
        <v>#REF!</v>
      </c>
      <c r="BP122" s="5" t="e">
        <f t="shared" si="5"/>
        <v>#REF!</v>
      </c>
      <c r="BQ122" s="1">
        <v>43459820</v>
      </c>
      <c r="BR122" s="1" t="e">
        <f>+Tabla3[[#This Row],[VALOR TOTAL DE CONTRATO (ANTES DE LIQUIDACIÓN - LIBERACIÓN DE SALDOS)]]-Tabla3[[#This Row],[RECURSO TOTALES DESEMBOLSADOS]]</f>
        <v>#REF!</v>
      </c>
      <c r="BS122" s="1" t="s">
        <v>83</v>
      </c>
      <c r="BT122" s="1" t="str">
        <f t="shared" si="6"/>
        <v>enero</v>
      </c>
      <c r="BU122" s="1" t="s">
        <v>82</v>
      </c>
      <c r="BV122" s="1" t="s">
        <v>82</v>
      </c>
      <c r="BW122" s="1" t="s">
        <v>82</v>
      </c>
      <c r="BX122" t="s">
        <v>258</v>
      </c>
      <c r="BY122" t="s">
        <v>259</v>
      </c>
    </row>
    <row r="123" spans="1:77" x14ac:dyDescent="0.25">
      <c r="A123" s="1">
        <v>2026</v>
      </c>
      <c r="B123" s="3">
        <v>120</v>
      </c>
      <c r="C123" s="1" t="s">
        <v>65</v>
      </c>
      <c r="D123" t="s">
        <v>67</v>
      </c>
      <c r="E123" t="s">
        <v>70</v>
      </c>
      <c r="F123" t="s">
        <v>71</v>
      </c>
      <c r="G123" t="s">
        <v>105</v>
      </c>
      <c r="H123" s="1" t="s">
        <v>64</v>
      </c>
      <c r="I123" s="1" t="s">
        <v>75</v>
      </c>
      <c r="J123" t="s">
        <v>1462</v>
      </c>
      <c r="K123" s="1" t="s">
        <v>78</v>
      </c>
      <c r="L123" s="87" t="s">
        <v>246</v>
      </c>
      <c r="M123" s="79" t="s">
        <v>6428</v>
      </c>
      <c r="N123" s="1" t="s">
        <v>3719</v>
      </c>
      <c r="O123" s="1" t="s">
        <v>3719</v>
      </c>
      <c r="P123" s="56" t="s">
        <v>3719</v>
      </c>
      <c r="Q123" s="1" t="s">
        <v>83</v>
      </c>
      <c r="R123" s="87" t="s">
        <v>89</v>
      </c>
      <c r="S123" s="87" t="s">
        <v>212</v>
      </c>
      <c r="T123" t="s">
        <v>654</v>
      </c>
      <c r="U123" t="s">
        <v>656</v>
      </c>
      <c r="V123" t="s">
        <v>1463</v>
      </c>
      <c r="W123" s="5">
        <v>37760000</v>
      </c>
      <c r="X123" s="5">
        <v>37760000</v>
      </c>
      <c r="Y123" s="5">
        <v>3200000</v>
      </c>
      <c r="Z123" s="5">
        <v>0</v>
      </c>
      <c r="AA123" s="1" t="s">
        <v>95</v>
      </c>
      <c r="AB123" t="s">
        <v>83</v>
      </c>
      <c r="AC123" t="s">
        <v>76</v>
      </c>
      <c r="AD123" s="69">
        <f>+Tabla3[[#This Row],[VALOR DEL CONTRATO
(EN NUMEROS)]]-Tabla3[[#This Row],[VALOR RECURSOS (MADS/FONAM)]]</f>
        <v>0</v>
      </c>
      <c r="AE123" s="2">
        <v>8226</v>
      </c>
      <c r="AF123" s="88">
        <v>46027</v>
      </c>
      <c r="AG123">
        <v>24926</v>
      </c>
      <c r="AH123" s="75">
        <v>46029</v>
      </c>
      <c r="AI123" s="78" t="s">
        <v>97</v>
      </c>
      <c r="AJ123" t="s">
        <v>657</v>
      </c>
      <c r="AK123" s="72" t="s">
        <v>76</v>
      </c>
      <c r="AL123" s="75">
        <v>46029</v>
      </c>
      <c r="AM123" s="1" t="s">
        <v>257</v>
      </c>
      <c r="AN123" s="1" t="s">
        <v>257</v>
      </c>
      <c r="AO123" t="s">
        <v>100</v>
      </c>
      <c r="AP123" t="s">
        <v>479</v>
      </c>
      <c r="AQ123" s="1"/>
      <c r="AR123" t="s">
        <v>480</v>
      </c>
      <c r="AS123" t="s">
        <v>212</v>
      </c>
      <c r="AT123" s="1">
        <v>80111600</v>
      </c>
      <c r="AU123" s="93" t="s">
        <v>4280</v>
      </c>
      <c r="AV123" s="1" t="s">
        <v>210</v>
      </c>
      <c r="AW123" s="87" t="s">
        <v>103</v>
      </c>
      <c r="AX123" s="75">
        <v>46029</v>
      </c>
      <c r="AY123" s="87" t="s">
        <v>116</v>
      </c>
      <c r="AZ123" s="75">
        <v>46029</v>
      </c>
      <c r="BA123" s="75">
        <v>46029</v>
      </c>
      <c r="BB123" s="75">
        <v>46051</v>
      </c>
      <c r="BC123" s="89">
        <f>+Tabla3[[#This Row],[FECHA TERMINACION
(INICIAL)]]-Tabla3[[#This Row],[FECHA INICIO]]</f>
        <v>22</v>
      </c>
      <c r="BD123" s="89">
        <f>+Tabla3[[#This Row],[PLAZO DE EJECUCIÓN EN DÍAS (INICIAL)]]/30</f>
        <v>0.73333333333333328</v>
      </c>
      <c r="BE123" t="s">
        <v>1464</v>
      </c>
      <c r="BF123" s="5" t="e">
        <f>+#REF!</f>
        <v>#REF!</v>
      </c>
      <c r="BG123" s="5" t="e">
        <f>+#REF!</f>
        <v>#REF!</v>
      </c>
      <c r="BH123" s="1" t="e">
        <f>+#REF!</f>
        <v>#REF!</v>
      </c>
      <c r="BI123" s="1">
        <f>+COUNTIF(Tabla3[[#This Row],[VALOR REDUCIDO]:[TOTAL TIEMPO PRORROGADO EN DÍAS
]],"&lt;&gt;0")</f>
        <v>3</v>
      </c>
      <c r="BJ123" s="1" t="e">
        <f>+#REF!</f>
        <v>#REF!</v>
      </c>
      <c r="BK123" s="75" t="e">
        <f>+#REF!</f>
        <v>#REF!</v>
      </c>
      <c r="BL123" s="1" t="s">
        <v>82</v>
      </c>
      <c r="BM123" t="e">
        <f t="shared" si="7"/>
        <v>#REF!</v>
      </c>
      <c r="BN123" s="7">
        <f t="shared" si="8"/>
        <v>46029</v>
      </c>
      <c r="BO123" s="7" t="e">
        <f t="shared" si="9"/>
        <v>#REF!</v>
      </c>
      <c r="BP123" s="5" t="e">
        <f t="shared" si="5"/>
        <v>#REF!</v>
      </c>
      <c r="BQ123" s="1">
        <v>2453333</v>
      </c>
      <c r="BR123" s="1" t="e">
        <f>+Tabla3[[#This Row],[VALOR TOTAL DE CONTRATO (ANTES DE LIQUIDACIÓN - LIBERACIÓN DE SALDOS)]]-Tabla3[[#This Row],[RECURSO TOTALES DESEMBOLSADOS]]</f>
        <v>#REF!</v>
      </c>
      <c r="BS123" s="1" t="s">
        <v>83</v>
      </c>
      <c r="BT123" s="1" t="str">
        <f t="shared" si="6"/>
        <v>enero</v>
      </c>
      <c r="BU123" s="1" t="s">
        <v>82</v>
      </c>
      <c r="BV123" s="1" t="s">
        <v>82</v>
      </c>
      <c r="BW123" s="1" t="s">
        <v>82</v>
      </c>
      <c r="BX123" t="s">
        <v>258</v>
      </c>
      <c r="BY123" t="s">
        <v>259</v>
      </c>
    </row>
    <row r="124" spans="1:77" x14ac:dyDescent="0.25">
      <c r="A124" s="1">
        <v>2026</v>
      </c>
      <c r="B124" s="3" t="s">
        <v>5618</v>
      </c>
      <c r="C124" s="1" t="s">
        <v>65</v>
      </c>
      <c r="D124" t="s">
        <v>67</v>
      </c>
      <c r="E124" t="s">
        <v>70</v>
      </c>
      <c r="F124" t="s">
        <v>71</v>
      </c>
      <c r="G124" t="s">
        <v>105</v>
      </c>
      <c r="H124" s="1" t="s">
        <v>64</v>
      </c>
      <c r="I124" s="1" t="s">
        <v>75</v>
      </c>
      <c r="J124" t="s">
        <v>5619</v>
      </c>
      <c r="K124" s="1" t="s">
        <v>78</v>
      </c>
      <c r="L124" s="87" t="s">
        <v>493</v>
      </c>
      <c r="M124" s="79" t="s">
        <v>6428</v>
      </c>
      <c r="N124" s="1" t="s">
        <v>3719</v>
      </c>
      <c r="O124" s="1" t="s">
        <v>3719</v>
      </c>
      <c r="P124" s="56" t="s">
        <v>3719</v>
      </c>
      <c r="Q124" s="1" t="s">
        <v>83</v>
      </c>
      <c r="R124" s="87" t="s">
        <v>89</v>
      </c>
      <c r="S124" s="87" t="s">
        <v>212</v>
      </c>
      <c r="T124" t="s">
        <v>654</v>
      </c>
      <c r="U124" t="s">
        <v>656</v>
      </c>
      <c r="V124" t="s">
        <v>5620</v>
      </c>
      <c r="W124" s="5">
        <v>35306667</v>
      </c>
      <c r="X124" s="5">
        <v>35306667</v>
      </c>
      <c r="Y124" s="5">
        <v>3200000</v>
      </c>
      <c r="Z124" s="5">
        <v>0</v>
      </c>
      <c r="AA124" s="1" t="s">
        <v>95</v>
      </c>
      <c r="AB124" t="s">
        <v>83</v>
      </c>
      <c r="AC124" t="s">
        <v>76</v>
      </c>
      <c r="AD124" s="69">
        <f>+Tabla3[[#This Row],[VALOR DEL CONTRATO
(EN NUMEROS)]]-Tabla3[[#This Row],[VALOR RECURSOS (MADS/FONAM)]]</f>
        <v>0</v>
      </c>
      <c r="AE124" s="2">
        <v>8226</v>
      </c>
      <c r="AF124" s="88">
        <v>46027</v>
      </c>
      <c r="AG124">
        <v>24926</v>
      </c>
      <c r="AH124" s="75">
        <v>46029</v>
      </c>
      <c r="AI124" s="78" t="s">
        <v>97</v>
      </c>
      <c r="AJ124" t="s">
        <v>657</v>
      </c>
      <c r="AK124" s="72" t="s">
        <v>76</v>
      </c>
      <c r="AL124" s="75">
        <v>46052</v>
      </c>
      <c r="AM124" s="1" t="s">
        <v>257</v>
      </c>
      <c r="AN124" s="1" t="s">
        <v>257</v>
      </c>
      <c r="AO124" t="s">
        <v>100</v>
      </c>
      <c r="AP124" t="s">
        <v>479</v>
      </c>
      <c r="AQ124" s="1"/>
      <c r="AR124" t="s">
        <v>480</v>
      </c>
      <c r="AS124" t="s">
        <v>212</v>
      </c>
      <c r="AT124" s="1">
        <v>80111600</v>
      </c>
      <c r="AU124" s="93" t="s">
        <v>4280</v>
      </c>
      <c r="AV124" s="1" t="s">
        <v>210</v>
      </c>
      <c r="AW124" s="87" t="s">
        <v>103</v>
      </c>
      <c r="AX124" s="75">
        <v>46052</v>
      </c>
      <c r="AY124" s="87" t="s">
        <v>116</v>
      </c>
      <c r="AZ124" s="75">
        <v>46052</v>
      </c>
      <c r="BA124" s="75">
        <v>46052</v>
      </c>
      <c r="BB124" s="75">
        <v>46387</v>
      </c>
      <c r="BC124" s="89">
        <f>+Tabla3[[#This Row],[FECHA TERMINACION
(INICIAL)]]-Tabla3[[#This Row],[FECHA INICIO]]</f>
        <v>335</v>
      </c>
      <c r="BD124" s="89">
        <f>+Tabla3[[#This Row],[PLAZO DE EJECUCIÓN EN DÍAS (INICIAL)]]/30</f>
        <v>11.166666666666666</v>
      </c>
      <c r="BE124" t="s">
        <v>5621</v>
      </c>
      <c r="BF124" s="5" t="e">
        <f>+#REF!</f>
        <v>#REF!</v>
      </c>
      <c r="BG124" s="5" t="e">
        <f>+#REF!</f>
        <v>#REF!</v>
      </c>
      <c r="BH124" s="1" t="e">
        <f>+#REF!</f>
        <v>#REF!</v>
      </c>
      <c r="BI124" s="1">
        <f>+COUNTIF(Tabla3[[#This Row],[VALOR REDUCIDO]:[TOTAL TIEMPO PRORROGADO EN DÍAS
]],"&lt;&gt;0")</f>
        <v>3</v>
      </c>
      <c r="BJ124" s="1" t="e">
        <f>+#REF!</f>
        <v>#REF!</v>
      </c>
      <c r="BK124" s="75" t="e">
        <f>+#REF!</f>
        <v>#REF!</v>
      </c>
      <c r="BL124" s="1" t="s">
        <v>83</v>
      </c>
      <c r="BM124" t="e">
        <f t="shared" si="7"/>
        <v>#REF!</v>
      </c>
      <c r="BN124" s="7">
        <f t="shared" si="8"/>
        <v>46052</v>
      </c>
      <c r="BO124" s="7" t="e">
        <f t="shared" si="9"/>
        <v>#REF!</v>
      </c>
      <c r="BP124" s="5" t="e">
        <f t="shared" si="5"/>
        <v>#REF!</v>
      </c>
      <c r="BQ124" s="1">
        <v>12906667</v>
      </c>
      <c r="BR124" s="1" t="e">
        <f>+Tabla3[[#This Row],[VALOR TOTAL DE CONTRATO (ANTES DE LIQUIDACIÓN - LIBERACIÓN DE SALDOS)]]-Tabla3[[#This Row],[RECURSO TOTALES DESEMBOLSADOS]]</f>
        <v>#REF!</v>
      </c>
      <c r="BS124" s="1" t="s">
        <v>83</v>
      </c>
      <c r="BT124" s="1" t="str">
        <f t="shared" si="6"/>
        <v>enero</v>
      </c>
      <c r="BU124" s="1" t="s">
        <v>82</v>
      </c>
      <c r="BV124" s="1" t="s">
        <v>82</v>
      </c>
      <c r="BW124" s="1" t="s">
        <v>82</v>
      </c>
      <c r="BX124" t="s">
        <v>258</v>
      </c>
      <c r="BY124" t="s">
        <v>259</v>
      </c>
    </row>
    <row r="125" spans="1:77" x14ac:dyDescent="0.25">
      <c r="A125" s="1">
        <v>2026</v>
      </c>
      <c r="B125" s="3">
        <v>121</v>
      </c>
      <c r="C125" s="1" t="s">
        <v>65</v>
      </c>
      <c r="D125" t="s">
        <v>67</v>
      </c>
      <c r="E125" t="s">
        <v>70</v>
      </c>
      <c r="F125" t="s">
        <v>71</v>
      </c>
      <c r="G125" t="s">
        <v>105</v>
      </c>
      <c r="H125" s="1" t="s">
        <v>64</v>
      </c>
      <c r="I125" s="1" t="s">
        <v>271</v>
      </c>
      <c r="J125" t="s">
        <v>653</v>
      </c>
      <c r="K125" s="1" t="s">
        <v>78</v>
      </c>
      <c r="L125" s="87" t="s">
        <v>246</v>
      </c>
      <c r="M125" s="79" t="s">
        <v>6429</v>
      </c>
      <c r="N125" s="1" t="s">
        <v>3719</v>
      </c>
      <c r="O125" s="1" t="s">
        <v>3719</v>
      </c>
      <c r="P125" s="56" t="s">
        <v>3719</v>
      </c>
      <c r="Q125" s="1" t="s">
        <v>83</v>
      </c>
      <c r="R125" s="87" t="s">
        <v>89</v>
      </c>
      <c r="S125" s="87" t="s">
        <v>212</v>
      </c>
      <c r="T125" t="s">
        <v>654</v>
      </c>
      <c r="U125" t="s">
        <v>656</v>
      </c>
      <c r="V125" t="s">
        <v>655</v>
      </c>
      <c r="W125" s="5">
        <v>37973333</v>
      </c>
      <c r="X125" s="5">
        <v>37973333</v>
      </c>
      <c r="Y125" s="5">
        <v>3200000</v>
      </c>
      <c r="Z125" s="5">
        <v>0</v>
      </c>
      <c r="AA125" s="1" t="s">
        <v>95</v>
      </c>
      <c r="AB125" t="s">
        <v>83</v>
      </c>
      <c r="AC125" t="s">
        <v>76</v>
      </c>
      <c r="AD125" s="69">
        <f>+Tabla3[[#This Row],[VALOR DEL CONTRATO
(EN NUMEROS)]]-Tabla3[[#This Row],[VALOR RECURSOS (MADS/FONAM)]]</f>
        <v>0</v>
      </c>
      <c r="AE125" s="2">
        <v>8226</v>
      </c>
      <c r="AF125" s="88">
        <v>46027</v>
      </c>
      <c r="AG125">
        <v>9126</v>
      </c>
      <c r="AH125" s="75">
        <v>46027</v>
      </c>
      <c r="AI125" s="78" t="s">
        <v>97</v>
      </c>
      <c r="AJ125" t="s">
        <v>657</v>
      </c>
      <c r="AK125" s="72" t="s">
        <v>76</v>
      </c>
      <c r="AL125" s="75">
        <v>46027</v>
      </c>
      <c r="AM125" s="1" t="s">
        <v>257</v>
      </c>
      <c r="AN125" s="1" t="s">
        <v>257</v>
      </c>
      <c r="AO125" t="s">
        <v>100</v>
      </c>
      <c r="AP125" t="s">
        <v>479</v>
      </c>
      <c r="AQ125" s="1"/>
      <c r="AR125" t="s">
        <v>480</v>
      </c>
      <c r="AS125" t="s">
        <v>212</v>
      </c>
      <c r="AT125" s="1">
        <v>80111600</v>
      </c>
      <c r="AU125" s="93" t="s">
        <v>4281</v>
      </c>
      <c r="AV125" s="1" t="s">
        <v>210</v>
      </c>
      <c r="AW125" s="87" t="s">
        <v>103</v>
      </c>
      <c r="AX125" s="75">
        <v>46027</v>
      </c>
      <c r="AY125" s="87" t="s">
        <v>116</v>
      </c>
      <c r="AZ125" s="75">
        <v>46027</v>
      </c>
      <c r="BA125" s="75">
        <v>46027</v>
      </c>
      <c r="BB125" s="75">
        <v>46386</v>
      </c>
      <c r="BC125" s="89">
        <f>+Tabla3[[#This Row],[FECHA TERMINACION
(INICIAL)]]-Tabla3[[#This Row],[FECHA INICIO]]</f>
        <v>359</v>
      </c>
      <c r="BD125" s="89">
        <f>+Tabla3[[#This Row],[PLAZO DE EJECUCIÓN EN DÍAS (INICIAL)]]/30</f>
        <v>11.966666666666667</v>
      </c>
      <c r="BE125" t="s">
        <v>658</v>
      </c>
      <c r="BF125" s="5" t="e">
        <f>+#REF!</f>
        <v>#REF!</v>
      </c>
      <c r="BG125" s="5" t="e">
        <f>+#REF!</f>
        <v>#REF!</v>
      </c>
      <c r="BH125" s="1" t="e">
        <f>+#REF!</f>
        <v>#REF!</v>
      </c>
      <c r="BI125" s="1">
        <f>+COUNTIF(Tabla3[[#This Row],[VALOR REDUCIDO]:[TOTAL TIEMPO PRORROGADO EN DÍAS
]],"&lt;&gt;0")</f>
        <v>3</v>
      </c>
      <c r="BJ125" s="1" t="e">
        <f>+#REF!</f>
        <v>#REF!</v>
      </c>
      <c r="BK125" s="75" t="e">
        <f>+#REF!</f>
        <v>#REF!</v>
      </c>
      <c r="BL125" s="1" t="s">
        <v>83</v>
      </c>
      <c r="BM125" t="e">
        <f t="shared" si="7"/>
        <v>#REF!</v>
      </c>
      <c r="BN125" s="7">
        <f t="shared" si="8"/>
        <v>46027</v>
      </c>
      <c r="BO125" s="7" t="e">
        <f t="shared" si="9"/>
        <v>#REF!</v>
      </c>
      <c r="BP125" s="5" t="e">
        <f t="shared" si="5"/>
        <v>#REF!</v>
      </c>
      <c r="BQ125" s="1">
        <v>15573333</v>
      </c>
      <c r="BR125" s="1" t="e">
        <f>+Tabla3[[#This Row],[VALOR TOTAL DE CONTRATO (ANTES DE LIQUIDACIÓN - LIBERACIÓN DE SALDOS)]]-Tabla3[[#This Row],[RECURSO TOTALES DESEMBOLSADOS]]</f>
        <v>#REF!</v>
      </c>
      <c r="BS125" s="1" t="s">
        <v>83</v>
      </c>
      <c r="BT125" s="1" t="str">
        <f t="shared" si="6"/>
        <v>enero</v>
      </c>
      <c r="BU125" s="1" t="s">
        <v>82</v>
      </c>
      <c r="BV125" s="1" t="s">
        <v>82</v>
      </c>
      <c r="BW125" s="1" t="s">
        <v>82</v>
      </c>
      <c r="BX125" t="s">
        <v>258</v>
      </c>
      <c r="BY125" t="s">
        <v>259</v>
      </c>
    </row>
    <row r="126" spans="1:77" x14ac:dyDescent="0.25">
      <c r="A126" s="1">
        <v>2026</v>
      </c>
      <c r="B126" s="3">
        <v>122</v>
      </c>
      <c r="C126" s="1" t="s">
        <v>65</v>
      </c>
      <c r="D126" t="s">
        <v>67</v>
      </c>
      <c r="E126" t="s">
        <v>70</v>
      </c>
      <c r="F126" t="s">
        <v>71</v>
      </c>
      <c r="G126" t="s">
        <v>105</v>
      </c>
      <c r="H126" s="1" t="s">
        <v>64</v>
      </c>
      <c r="I126" s="1" t="s">
        <v>271</v>
      </c>
      <c r="J126" t="s">
        <v>1465</v>
      </c>
      <c r="K126" s="1" t="s">
        <v>78</v>
      </c>
      <c r="L126" s="87" t="s">
        <v>246</v>
      </c>
      <c r="M126" s="79" t="s">
        <v>6430</v>
      </c>
      <c r="N126" s="1" t="s">
        <v>3719</v>
      </c>
      <c r="O126" s="1" t="s">
        <v>3719</v>
      </c>
      <c r="P126" s="56" t="s">
        <v>3719</v>
      </c>
      <c r="Q126" s="1" t="s">
        <v>83</v>
      </c>
      <c r="R126" s="87" t="s">
        <v>89</v>
      </c>
      <c r="S126" s="87" t="s">
        <v>212</v>
      </c>
      <c r="T126" t="s">
        <v>1466</v>
      </c>
      <c r="U126" t="s">
        <v>656</v>
      </c>
      <c r="V126" t="s">
        <v>1467</v>
      </c>
      <c r="W126" s="5">
        <v>37653333</v>
      </c>
      <c r="X126" s="5">
        <v>37653333</v>
      </c>
      <c r="Y126" s="5">
        <v>3200000</v>
      </c>
      <c r="Z126" s="5">
        <v>0</v>
      </c>
      <c r="AA126" s="1" t="s">
        <v>95</v>
      </c>
      <c r="AB126" t="s">
        <v>83</v>
      </c>
      <c r="AC126" t="s">
        <v>76</v>
      </c>
      <c r="AD126" s="69">
        <f>+Tabla3[[#This Row],[VALOR DEL CONTRATO
(EN NUMEROS)]]-Tabla3[[#This Row],[VALOR RECURSOS (MADS/FONAM)]]</f>
        <v>0</v>
      </c>
      <c r="AE126" s="2">
        <v>8226</v>
      </c>
      <c r="AF126" s="88">
        <v>46027</v>
      </c>
      <c r="AG126">
        <v>27026</v>
      </c>
      <c r="AH126" s="75">
        <v>46030</v>
      </c>
      <c r="AI126" s="78" t="s">
        <v>97</v>
      </c>
      <c r="AJ126" t="s">
        <v>657</v>
      </c>
      <c r="AK126" s="72" t="s">
        <v>76</v>
      </c>
      <c r="AL126" s="75">
        <v>46030</v>
      </c>
      <c r="AM126" s="1" t="s">
        <v>257</v>
      </c>
      <c r="AN126" s="1" t="s">
        <v>257</v>
      </c>
      <c r="AO126" t="s">
        <v>100</v>
      </c>
      <c r="AP126" t="s">
        <v>479</v>
      </c>
      <c r="AQ126" s="1"/>
      <c r="AR126" t="s">
        <v>480</v>
      </c>
      <c r="AS126" t="s">
        <v>212</v>
      </c>
      <c r="AT126" s="1">
        <v>80111600</v>
      </c>
      <c r="AU126" s="93" t="s">
        <v>4282</v>
      </c>
      <c r="AV126" s="1" t="s">
        <v>210</v>
      </c>
      <c r="AW126" s="87" t="s">
        <v>103</v>
      </c>
      <c r="AX126" s="75">
        <v>46030</v>
      </c>
      <c r="AY126" s="87" t="s">
        <v>116</v>
      </c>
      <c r="AZ126" s="75">
        <v>46030</v>
      </c>
      <c r="BA126" s="75">
        <v>46030</v>
      </c>
      <c r="BB126" s="75">
        <v>46387</v>
      </c>
      <c r="BC126" s="89">
        <f>+Tabla3[[#This Row],[FECHA TERMINACION
(INICIAL)]]-Tabla3[[#This Row],[FECHA INICIO]]</f>
        <v>357</v>
      </c>
      <c r="BD126" s="89">
        <f>+Tabla3[[#This Row],[PLAZO DE EJECUCIÓN EN DÍAS (INICIAL)]]/30</f>
        <v>11.9</v>
      </c>
      <c r="BE126" t="s">
        <v>1468</v>
      </c>
      <c r="BF126" s="5" t="e">
        <f>+#REF!</f>
        <v>#REF!</v>
      </c>
      <c r="BG126" s="5" t="e">
        <f>+#REF!</f>
        <v>#REF!</v>
      </c>
      <c r="BH126" s="1" t="e">
        <f>+#REF!</f>
        <v>#REF!</v>
      </c>
      <c r="BI126" s="1">
        <f>+COUNTIF(Tabla3[[#This Row],[VALOR REDUCIDO]:[TOTAL TIEMPO PRORROGADO EN DÍAS
]],"&lt;&gt;0")</f>
        <v>3</v>
      </c>
      <c r="BJ126" s="1" t="e">
        <f>+#REF!</f>
        <v>#REF!</v>
      </c>
      <c r="BK126" s="75" t="e">
        <f>+#REF!</f>
        <v>#REF!</v>
      </c>
      <c r="BL126" s="1" t="s">
        <v>83</v>
      </c>
      <c r="BM126" t="e">
        <f t="shared" si="7"/>
        <v>#REF!</v>
      </c>
      <c r="BN126" s="7">
        <f t="shared" si="8"/>
        <v>46030</v>
      </c>
      <c r="BO126" s="7" t="e">
        <f t="shared" si="9"/>
        <v>#REF!</v>
      </c>
      <c r="BP126" s="5" t="e">
        <f t="shared" si="5"/>
        <v>#REF!</v>
      </c>
      <c r="BQ126" s="1">
        <v>12053333</v>
      </c>
      <c r="BR126" s="1" t="e">
        <f>+Tabla3[[#This Row],[VALOR TOTAL DE CONTRATO (ANTES DE LIQUIDACIÓN - LIBERACIÓN DE SALDOS)]]-Tabla3[[#This Row],[RECURSO TOTALES DESEMBOLSADOS]]</f>
        <v>#REF!</v>
      </c>
      <c r="BS126" s="1" t="s">
        <v>83</v>
      </c>
      <c r="BT126" s="1" t="str">
        <f t="shared" si="6"/>
        <v>enero</v>
      </c>
      <c r="BU126" s="1" t="s">
        <v>82</v>
      </c>
      <c r="BV126" s="1" t="s">
        <v>82</v>
      </c>
      <c r="BW126" s="1" t="s">
        <v>82</v>
      </c>
      <c r="BX126" t="s">
        <v>258</v>
      </c>
      <c r="BY126" t="s">
        <v>259</v>
      </c>
    </row>
    <row r="127" spans="1:77" ht="14.45" customHeight="1" x14ac:dyDescent="0.25">
      <c r="A127" s="1">
        <v>2026</v>
      </c>
      <c r="B127" s="3">
        <v>123</v>
      </c>
      <c r="C127" s="1" t="s">
        <v>65</v>
      </c>
      <c r="D127" t="s">
        <v>67</v>
      </c>
      <c r="E127" t="s">
        <v>70</v>
      </c>
      <c r="F127" t="s">
        <v>71</v>
      </c>
      <c r="G127" t="s">
        <v>105</v>
      </c>
      <c r="H127" s="1" t="s">
        <v>64</v>
      </c>
      <c r="I127" s="1" t="s">
        <v>271</v>
      </c>
      <c r="J127" t="s">
        <v>659</v>
      </c>
      <c r="K127" s="1" t="s">
        <v>78</v>
      </c>
      <c r="L127" s="87" t="s">
        <v>246</v>
      </c>
      <c r="M127" s="79" t="s">
        <v>6431</v>
      </c>
      <c r="N127" s="1" t="s">
        <v>3719</v>
      </c>
      <c r="O127" s="1" t="s">
        <v>3719</v>
      </c>
      <c r="P127" s="56" t="s">
        <v>3719</v>
      </c>
      <c r="Q127" s="1" t="s">
        <v>83</v>
      </c>
      <c r="R127" s="87" t="s">
        <v>89</v>
      </c>
      <c r="S127" s="87" t="s">
        <v>212</v>
      </c>
      <c r="T127" t="s">
        <v>660</v>
      </c>
      <c r="U127" t="s">
        <v>656</v>
      </c>
      <c r="V127" t="s">
        <v>661</v>
      </c>
      <c r="W127" s="5">
        <v>37973333</v>
      </c>
      <c r="X127" s="5">
        <v>37973333</v>
      </c>
      <c r="Y127" s="5">
        <v>3200000</v>
      </c>
      <c r="Z127" s="5">
        <v>0</v>
      </c>
      <c r="AA127" s="1" t="s">
        <v>95</v>
      </c>
      <c r="AB127" t="s">
        <v>83</v>
      </c>
      <c r="AC127" t="s">
        <v>76</v>
      </c>
      <c r="AD127" s="69">
        <f>+Tabla3[[#This Row],[VALOR DEL CONTRATO
(EN NUMEROS)]]-Tabla3[[#This Row],[VALOR RECURSOS (MADS/FONAM)]]</f>
        <v>0</v>
      </c>
      <c r="AE127" s="2">
        <v>8226</v>
      </c>
      <c r="AF127" s="88">
        <v>46027</v>
      </c>
      <c r="AG127">
        <v>16426</v>
      </c>
      <c r="AH127" s="75">
        <v>46028</v>
      </c>
      <c r="AI127" s="78" t="s">
        <v>97</v>
      </c>
      <c r="AJ127" t="s">
        <v>657</v>
      </c>
      <c r="AK127" s="72" t="s">
        <v>76</v>
      </c>
      <c r="AL127" s="75">
        <v>46028</v>
      </c>
      <c r="AM127" s="1" t="s">
        <v>257</v>
      </c>
      <c r="AN127" s="1" t="s">
        <v>257</v>
      </c>
      <c r="AO127" t="s">
        <v>100</v>
      </c>
      <c r="AP127" t="s">
        <v>479</v>
      </c>
      <c r="AQ127" s="1"/>
      <c r="AR127" t="s">
        <v>480</v>
      </c>
      <c r="AS127" t="s">
        <v>212</v>
      </c>
      <c r="AT127" s="1">
        <v>80111600</v>
      </c>
      <c r="AU127" s="93" t="s">
        <v>4283</v>
      </c>
      <c r="AV127" s="1" t="s">
        <v>210</v>
      </c>
      <c r="AW127" s="87" t="s">
        <v>103</v>
      </c>
      <c r="AX127" s="75">
        <v>46028</v>
      </c>
      <c r="AY127" s="87" t="s">
        <v>116</v>
      </c>
      <c r="AZ127" s="75">
        <v>46028</v>
      </c>
      <c r="BA127" s="75">
        <v>46028</v>
      </c>
      <c r="BB127" s="75">
        <v>46387</v>
      </c>
      <c r="BC127" s="89">
        <f>+Tabla3[[#This Row],[FECHA TERMINACION
(INICIAL)]]-Tabla3[[#This Row],[FECHA INICIO]]</f>
        <v>359</v>
      </c>
      <c r="BD127" s="89">
        <f>+Tabla3[[#This Row],[PLAZO DE EJECUCIÓN EN DÍAS (INICIAL)]]/30</f>
        <v>11.966666666666667</v>
      </c>
      <c r="BE127" t="s">
        <v>662</v>
      </c>
      <c r="BF127" s="5" t="e">
        <f>+#REF!</f>
        <v>#REF!</v>
      </c>
      <c r="BG127" s="5" t="e">
        <f>+#REF!</f>
        <v>#REF!</v>
      </c>
      <c r="BH127" s="1" t="e">
        <f>+#REF!</f>
        <v>#REF!</v>
      </c>
      <c r="BI127" s="1">
        <f>+COUNTIF(Tabla3[[#This Row],[VALOR REDUCIDO]:[TOTAL TIEMPO PRORROGADO EN DÍAS
]],"&lt;&gt;0")</f>
        <v>3</v>
      </c>
      <c r="BJ127" s="1" t="e">
        <f>+#REF!</f>
        <v>#REF!</v>
      </c>
      <c r="BK127" s="75" t="e">
        <f>+#REF!</f>
        <v>#REF!</v>
      </c>
      <c r="BL127" s="1" t="s">
        <v>83</v>
      </c>
      <c r="BM127" t="e">
        <f t="shared" si="7"/>
        <v>#REF!</v>
      </c>
      <c r="BN127" s="7">
        <f t="shared" si="8"/>
        <v>46028</v>
      </c>
      <c r="BO127" s="7" t="e">
        <f t="shared" si="9"/>
        <v>#REF!</v>
      </c>
      <c r="BP127" s="5" t="e">
        <f t="shared" si="5"/>
        <v>#REF!</v>
      </c>
      <c r="BQ127" s="1">
        <v>15466667</v>
      </c>
      <c r="BR127" s="1" t="e">
        <f>+Tabla3[[#This Row],[VALOR TOTAL DE CONTRATO (ANTES DE LIQUIDACIÓN - LIBERACIÓN DE SALDOS)]]-Tabla3[[#This Row],[RECURSO TOTALES DESEMBOLSADOS]]</f>
        <v>#REF!</v>
      </c>
      <c r="BS127" s="1" t="s">
        <v>83</v>
      </c>
      <c r="BT127" s="1" t="str">
        <f t="shared" si="6"/>
        <v>enero</v>
      </c>
      <c r="BU127" s="1" t="s">
        <v>82</v>
      </c>
      <c r="BV127" s="1" t="s">
        <v>82</v>
      </c>
      <c r="BW127" s="1" t="s">
        <v>82</v>
      </c>
      <c r="BX127" t="s">
        <v>258</v>
      </c>
      <c r="BY127" t="s">
        <v>259</v>
      </c>
    </row>
    <row r="128" spans="1:77" ht="14.45" customHeight="1" x14ac:dyDescent="0.25">
      <c r="A128" s="1">
        <v>2026</v>
      </c>
      <c r="B128" s="3">
        <v>124</v>
      </c>
      <c r="C128" s="1" t="s">
        <v>65</v>
      </c>
      <c r="D128" t="s">
        <v>67</v>
      </c>
      <c r="E128" t="s">
        <v>70</v>
      </c>
      <c r="F128" t="s">
        <v>71</v>
      </c>
      <c r="G128" t="s">
        <v>105</v>
      </c>
      <c r="H128" s="1" t="s">
        <v>64</v>
      </c>
      <c r="I128" s="1" t="s">
        <v>75</v>
      </c>
      <c r="J128" t="s">
        <v>663</v>
      </c>
      <c r="K128" s="1" t="s">
        <v>78</v>
      </c>
      <c r="L128" s="87" t="s">
        <v>81</v>
      </c>
      <c r="M128" s="79" t="s">
        <v>6432</v>
      </c>
      <c r="N128" s="1" t="s">
        <v>3719</v>
      </c>
      <c r="O128" s="1" t="s">
        <v>3719</v>
      </c>
      <c r="P128" s="56" t="s">
        <v>3719</v>
      </c>
      <c r="Q128" s="1" t="s">
        <v>83</v>
      </c>
      <c r="R128" s="87" t="s">
        <v>254</v>
      </c>
      <c r="S128" s="87" t="s">
        <v>254</v>
      </c>
      <c r="T128" t="s">
        <v>664</v>
      </c>
      <c r="U128" t="s">
        <v>666</v>
      </c>
      <c r="V128" t="s">
        <v>665</v>
      </c>
      <c r="W128" s="5">
        <v>82833333</v>
      </c>
      <c r="X128" s="5">
        <v>82833333</v>
      </c>
      <c r="Y128" s="5">
        <v>7000000</v>
      </c>
      <c r="Z128" s="5">
        <v>0</v>
      </c>
      <c r="AA128" s="1" t="s">
        <v>95</v>
      </c>
      <c r="AB128" t="s">
        <v>83</v>
      </c>
      <c r="AC128" t="s">
        <v>76</v>
      </c>
      <c r="AD128" s="69">
        <f>+Tabla3[[#This Row],[VALOR DEL CONTRATO
(EN NUMEROS)]]-Tabla3[[#This Row],[VALOR RECURSOS (MADS/FONAM)]]</f>
        <v>0</v>
      </c>
      <c r="AE128" s="2">
        <v>5626</v>
      </c>
      <c r="AF128" s="88">
        <v>46024</v>
      </c>
      <c r="AG128">
        <v>14126</v>
      </c>
      <c r="AH128" s="75">
        <v>46028</v>
      </c>
      <c r="AI128" s="78" t="s">
        <v>98</v>
      </c>
      <c r="AJ128" t="s">
        <v>404</v>
      </c>
      <c r="AK128" s="72">
        <v>202400000000095</v>
      </c>
      <c r="AL128" s="75">
        <v>46027</v>
      </c>
      <c r="AM128" s="1" t="s">
        <v>257</v>
      </c>
      <c r="AN128" s="1" t="s">
        <v>257</v>
      </c>
      <c r="AO128" t="s">
        <v>100</v>
      </c>
      <c r="AP128" t="s">
        <v>667</v>
      </c>
      <c r="AQ128" s="1"/>
      <c r="AR128" t="s">
        <v>6274</v>
      </c>
      <c r="AS128" t="s">
        <v>254</v>
      </c>
      <c r="AT128" s="1">
        <v>80111600</v>
      </c>
      <c r="AU128" s="93" t="s">
        <v>4284</v>
      </c>
      <c r="AV128" s="1" t="s">
        <v>210</v>
      </c>
      <c r="AW128" s="87" t="s">
        <v>103</v>
      </c>
      <c r="AX128" s="75">
        <v>46027</v>
      </c>
      <c r="AY128" s="87" t="s">
        <v>115</v>
      </c>
      <c r="AZ128" s="75">
        <v>46027</v>
      </c>
      <c r="BA128" s="75">
        <v>46028</v>
      </c>
      <c r="BB128" s="75">
        <v>46387</v>
      </c>
      <c r="BC128" s="89">
        <f>+Tabla3[[#This Row],[FECHA TERMINACION
(INICIAL)]]-Tabla3[[#This Row],[FECHA INICIO]]</f>
        <v>359</v>
      </c>
      <c r="BD128" s="89">
        <f>+Tabla3[[#This Row],[PLAZO DE EJECUCIÓN EN DÍAS (INICIAL)]]/30</f>
        <v>11.966666666666667</v>
      </c>
      <c r="BE128" t="s">
        <v>662</v>
      </c>
      <c r="BF128" s="5" t="e">
        <f>+#REF!</f>
        <v>#REF!</v>
      </c>
      <c r="BG128" s="5" t="e">
        <f>+#REF!</f>
        <v>#REF!</v>
      </c>
      <c r="BH128" s="1" t="e">
        <f>+#REF!</f>
        <v>#REF!</v>
      </c>
      <c r="BI128" s="1">
        <f>+COUNTIF(Tabla3[[#This Row],[VALOR REDUCIDO]:[TOTAL TIEMPO PRORROGADO EN DÍAS
]],"&lt;&gt;0")</f>
        <v>3</v>
      </c>
      <c r="BJ128" s="1" t="e">
        <f>+#REF!</f>
        <v>#REF!</v>
      </c>
      <c r="BK128" s="75" t="e">
        <f>+#REF!</f>
        <v>#REF!</v>
      </c>
      <c r="BL128" s="1" t="s">
        <v>83</v>
      </c>
      <c r="BM128" t="e">
        <f t="shared" si="7"/>
        <v>#REF!</v>
      </c>
      <c r="BN128" s="7">
        <f t="shared" si="8"/>
        <v>46028</v>
      </c>
      <c r="BO128" s="7" t="e">
        <f t="shared" si="9"/>
        <v>#REF!</v>
      </c>
      <c r="BP128" s="5" t="e">
        <f t="shared" si="5"/>
        <v>#REF!</v>
      </c>
      <c r="BQ128" s="1">
        <v>33833333</v>
      </c>
      <c r="BR128" s="1" t="e">
        <f>+Tabla3[[#This Row],[VALOR TOTAL DE CONTRATO (ANTES DE LIQUIDACIÓN - LIBERACIÓN DE SALDOS)]]-Tabla3[[#This Row],[RECURSO TOTALES DESEMBOLSADOS]]</f>
        <v>#REF!</v>
      </c>
      <c r="BS128" s="1" t="s">
        <v>83</v>
      </c>
      <c r="BT128" s="1" t="str">
        <f t="shared" si="6"/>
        <v>enero</v>
      </c>
      <c r="BU128" s="1" t="s">
        <v>82</v>
      </c>
      <c r="BV128" s="1" t="s">
        <v>82</v>
      </c>
      <c r="BW128" s="1" t="s">
        <v>82</v>
      </c>
      <c r="BX128" t="s">
        <v>258</v>
      </c>
      <c r="BY128" t="s">
        <v>259</v>
      </c>
    </row>
    <row r="129" spans="1:77" ht="14.45" customHeight="1" x14ac:dyDescent="0.25">
      <c r="A129" s="1">
        <v>2026</v>
      </c>
      <c r="B129" s="3">
        <v>125</v>
      </c>
      <c r="C129" s="1" t="s">
        <v>65</v>
      </c>
      <c r="D129" t="s">
        <v>67</v>
      </c>
      <c r="E129" t="s">
        <v>70</v>
      </c>
      <c r="F129" t="s">
        <v>71</v>
      </c>
      <c r="G129" t="s">
        <v>105</v>
      </c>
      <c r="H129" s="1" t="s">
        <v>64</v>
      </c>
      <c r="I129" s="1" t="s">
        <v>75</v>
      </c>
      <c r="J129" t="s">
        <v>668</v>
      </c>
      <c r="K129" s="1" t="s">
        <v>78</v>
      </c>
      <c r="L129" s="87" t="s">
        <v>669</v>
      </c>
      <c r="M129" s="79" t="s">
        <v>6433</v>
      </c>
      <c r="N129" s="1" t="s">
        <v>3719</v>
      </c>
      <c r="O129" s="1" t="s">
        <v>3719</v>
      </c>
      <c r="P129" s="56" t="s">
        <v>3719</v>
      </c>
      <c r="Q129" s="1" t="s">
        <v>83</v>
      </c>
      <c r="R129" s="87" t="s">
        <v>254</v>
      </c>
      <c r="S129" s="87" t="s">
        <v>254</v>
      </c>
      <c r="T129" t="s">
        <v>670</v>
      </c>
      <c r="U129" t="s">
        <v>672</v>
      </c>
      <c r="V129" t="s">
        <v>671</v>
      </c>
      <c r="W129" s="5">
        <v>62363333</v>
      </c>
      <c r="X129" s="5">
        <v>62363333</v>
      </c>
      <c r="Y129" s="5">
        <v>5300000</v>
      </c>
      <c r="Z129" s="5">
        <v>0</v>
      </c>
      <c r="AA129" s="1" t="s">
        <v>95</v>
      </c>
      <c r="AB129" t="s">
        <v>83</v>
      </c>
      <c r="AC129" t="s">
        <v>76</v>
      </c>
      <c r="AD129" s="69">
        <f>+Tabla3[[#This Row],[VALOR DEL CONTRATO
(EN NUMEROS)]]-Tabla3[[#This Row],[VALOR RECURSOS (MADS/FONAM)]]</f>
        <v>0</v>
      </c>
      <c r="AE129" s="2">
        <v>5626</v>
      </c>
      <c r="AF129" s="88">
        <v>46024</v>
      </c>
      <c r="AG129">
        <v>23226</v>
      </c>
      <c r="AH129" s="75">
        <v>46029</v>
      </c>
      <c r="AI129" s="78" t="s">
        <v>98</v>
      </c>
      <c r="AJ129" t="s">
        <v>404</v>
      </c>
      <c r="AK129" s="72">
        <v>202400000000095</v>
      </c>
      <c r="AL129" s="75">
        <v>46028</v>
      </c>
      <c r="AM129" s="1" t="s">
        <v>257</v>
      </c>
      <c r="AN129" s="1" t="s">
        <v>257</v>
      </c>
      <c r="AO129" t="s">
        <v>100</v>
      </c>
      <c r="AP129" t="s">
        <v>412</v>
      </c>
      <c r="AQ129" s="2"/>
      <c r="AR129" t="s">
        <v>413</v>
      </c>
      <c r="AS129" t="s">
        <v>254</v>
      </c>
      <c r="AT129" s="1">
        <v>80111600</v>
      </c>
      <c r="AU129" s="93" t="s">
        <v>4285</v>
      </c>
      <c r="AV129" s="1" t="s">
        <v>210</v>
      </c>
      <c r="AW129" s="87" t="s">
        <v>103</v>
      </c>
      <c r="AX129" s="75">
        <v>46029</v>
      </c>
      <c r="AY129" t="s">
        <v>115</v>
      </c>
      <c r="AZ129" s="75">
        <v>46029</v>
      </c>
      <c r="BA129" s="75">
        <v>46029</v>
      </c>
      <c r="BB129" s="75">
        <v>46385</v>
      </c>
      <c r="BC129" s="89">
        <f>+Tabla3[[#This Row],[FECHA TERMINACION
(INICIAL)]]-Tabla3[[#This Row],[FECHA INICIO]]</f>
        <v>356</v>
      </c>
      <c r="BD129" s="89">
        <f>+Tabla3[[#This Row],[PLAZO DE EJECUCIÓN EN DÍAS (INICIAL)]]/30</f>
        <v>11.866666666666667</v>
      </c>
      <c r="BE129" t="s">
        <v>673</v>
      </c>
      <c r="BF129" s="5" t="e">
        <f>+#REF!</f>
        <v>#REF!</v>
      </c>
      <c r="BG129" s="5" t="e">
        <f>+#REF!</f>
        <v>#REF!</v>
      </c>
      <c r="BH129" s="1" t="e">
        <f>+#REF!</f>
        <v>#REF!</v>
      </c>
      <c r="BI129" s="1">
        <f>+COUNTIF(Tabla3[[#This Row],[VALOR REDUCIDO]:[TOTAL TIEMPO PRORROGADO EN DÍAS
]],"&lt;&gt;0")</f>
        <v>3</v>
      </c>
      <c r="BJ129" s="1" t="e">
        <f>+#REF!</f>
        <v>#REF!</v>
      </c>
      <c r="BK129" s="75" t="e">
        <f>+#REF!</f>
        <v>#REF!</v>
      </c>
      <c r="BL129" s="1" t="s">
        <v>83</v>
      </c>
      <c r="BM129" t="e">
        <f t="shared" si="7"/>
        <v>#REF!</v>
      </c>
      <c r="BN129" s="7">
        <f t="shared" si="8"/>
        <v>46029</v>
      </c>
      <c r="BO129" s="7" t="e">
        <f t="shared" si="9"/>
        <v>#REF!</v>
      </c>
      <c r="BP129" s="5" t="e">
        <f t="shared" si="5"/>
        <v>#REF!</v>
      </c>
      <c r="BQ129" s="1">
        <v>25440000</v>
      </c>
      <c r="BR129" s="1" t="e">
        <f>+Tabla3[[#This Row],[VALOR TOTAL DE CONTRATO (ANTES DE LIQUIDACIÓN - LIBERACIÓN DE SALDOS)]]-Tabla3[[#This Row],[RECURSO TOTALES DESEMBOLSADOS]]</f>
        <v>#REF!</v>
      </c>
      <c r="BS129" s="1" t="s">
        <v>83</v>
      </c>
      <c r="BT129" s="1" t="str">
        <f t="shared" si="6"/>
        <v>enero</v>
      </c>
      <c r="BU129" s="1" t="s">
        <v>82</v>
      </c>
      <c r="BV129" s="1" t="s">
        <v>82</v>
      </c>
      <c r="BW129" s="1" t="s">
        <v>82</v>
      </c>
      <c r="BX129" t="s">
        <v>258</v>
      </c>
      <c r="BY129" t="s">
        <v>259</v>
      </c>
    </row>
    <row r="130" spans="1:77" ht="14.45" customHeight="1" x14ac:dyDescent="0.25">
      <c r="A130" s="1">
        <v>2026</v>
      </c>
      <c r="B130" s="3">
        <v>126</v>
      </c>
      <c r="C130" s="1" t="s">
        <v>65</v>
      </c>
      <c r="D130" t="s">
        <v>67</v>
      </c>
      <c r="E130" t="s">
        <v>70</v>
      </c>
      <c r="F130" t="s">
        <v>71</v>
      </c>
      <c r="G130" t="s">
        <v>105</v>
      </c>
      <c r="H130" s="1" t="s">
        <v>64</v>
      </c>
      <c r="I130" s="1" t="s">
        <v>75</v>
      </c>
      <c r="J130" t="s">
        <v>674</v>
      </c>
      <c r="K130" s="1" t="s">
        <v>78</v>
      </c>
      <c r="L130" s="87" t="s">
        <v>81</v>
      </c>
      <c r="M130" s="79" t="s">
        <v>6434</v>
      </c>
      <c r="N130" s="1" t="s">
        <v>3719</v>
      </c>
      <c r="O130" s="1" t="s">
        <v>3719</v>
      </c>
      <c r="P130" s="56" t="s">
        <v>3719</v>
      </c>
      <c r="Q130" s="1" t="s">
        <v>83</v>
      </c>
      <c r="R130" s="87" t="s">
        <v>254</v>
      </c>
      <c r="S130" s="87" t="s">
        <v>254</v>
      </c>
      <c r="T130" t="s">
        <v>664</v>
      </c>
      <c r="U130" t="s">
        <v>676</v>
      </c>
      <c r="V130" t="s">
        <v>675</v>
      </c>
      <c r="W130" s="5">
        <v>88250000</v>
      </c>
      <c r="X130" s="5">
        <v>88250000</v>
      </c>
      <c r="Y130" s="5">
        <v>7500000</v>
      </c>
      <c r="Z130" s="5">
        <v>0</v>
      </c>
      <c r="AA130" s="1" t="s">
        <v>95</v>
      </c>
      <c r="AB130" t="s">
        <v>83</v>
      </c>
      <c r="AC130" t="s">
        <v>76</v>
      </c>
      <c r="AD130" s="69">
        <f>+Tabla3[[#This Row],[VALOR DEL CONTRATO
(EN NUMEROS)]]-Tabla3[[#This Row],[VALOR RECURSOS (MADS/FONAM)]]</f>
        <v>0</v>
      </c>
      <c r="AE130" s="2">
        <v>5626</v>
      </c>
      <c r="AF130" s="88">
        <v>46024</v>
      </c>
      <c r="AG130">
        <v>15926</v>
      </c>
      <c r="AH130" s="75">
        <v>46028</v>
      </c>
      <c r="AI130" s="78" t="s">
        <v>98</v>
      </c>
      <c r="AJ130" t="s">
        <v>404</v>
      </c>
      <c r="AK130" s="72">
        <v>202400000000095</v>
      </c>
      <c r="AL130" s="75">
        <v>46028</v>
      </c>
      <c r="AM130" s="1" t="s">
        <v>257</v>
      </c>
      <c r="AN130" s="1" t="s">
        <v>257</v>
      </c>
      <c r="AO130" t="s">
        <v>100</v>
      </c>
      <c r="AP130" t="s">
        <v>6275</v>
      </c>
      <c r="AQ130" s="1"/>
      <c r="AR130" t="s">
        <v>499</v>
      </c>
      <c r="AS130" t="s">
        <v>254</v>
      </c>
      <c r="AT130" s="1">
        <v>80111600</v>
      </c>
      <c r="AU130" s="93" t="s">
        <v>4286</v>
      </c>
      <c r="AV130" s="1" t="s">
        <v>210</v>
      </c>
      <c r="AW130" s="87" t="s">
        <v>103</v>
      </c>
      <c r="AX130" s="75">
        <v>46028</v>
      </c>
      <c r="AY130" t="s">
        <v>115</v>
      </c>
      <c r="AZ130" s="75">
        <v>46028</v>
      </c>
      <c r="BA130" s="75">
        <v>46028</v>
      </c>
      <c r="BB130" s="75">
        <v>46384</v>
      </c>
      <c r="BC130" s="89">
        <f>+Tabla3[[#This Row],[FECHA TERMINACION
(INICIAL)]]-Tabla3[[#This Row],[FECHA INICIO]]</f>
        <v>356</v>
      </c>
      <c r="BD130" s="89">
        <f>+Tabla3[[#This Row],[PLAZO DE EJECUCIÓN EN DÍAS (INICIAL)]]/30</f>
        <v>11.866666666666667</v>
      </c>
      <c r="BE130" t="s">
        <v>677</v>
      </c>
      <c r="BF130" s="5" t="e">
        <f>+#REF!</f>
        <v>#REF!</v>
      </c>
      <c r="BG130" s="5" t="e">
        <f>+#REF!</f>
        <v>#REF!</v>
      </c>
      <c r="BH130" s="1" t="e">
        <f>+#REF!</f>
        <v>#REF!</v>
      </c>
      <c r="BI130" s="1">
        <f>+COUNTIF(Tabla3[[#This Row],[VALOR REDUCIDO]:[TOTAL TIEMPO PRORROGADO EN DÍAS
]],"&lt;&gt;0")</f>
        <v>3</v>
      </c>
      <c r="BJ130" s="1" t="e">
        <f>+#REF!</f>
        <v>#REF!</v>
      </c>
      <c r="BK130" s="75" t="e">
        <f>+#REF!</f>
        <v>#REF!</v>
      </c>
      <c r="BL130" s="1" t="s">
        <v>83</v>
      </c>
      <c r="BM130" t="e">
        <f t="shared" si="7"/>
        <v>#REF!</v>
      </c>
      <c r="BN130" s="7">
        <f t="shared" si="8"/>
        <v>46028</v>
      </c>
      <c r="BO130" s="7" t="e">
        <f t="shared" si="9"/>
        <v>#REF!</v>
      </c>
      <c r="BP130" s="5" t="e">
        <f t="shared" si="5"/>
        <v>#REF!</v>
      </c>
      <c r="BQ130" s="1">
        <v>36250000</v>
      </c>
      <c r="BR130" s="1" t="e">
        <f>+Tabla3[[#This Row],[VALOR TOTAL DE CONTRATO (ANTES DE LIQUIDACIÓN - LIBERACIÓN DE SALDOS)]]-Tabla3[[#This Row],[RECURSO TOTALES DESEMBOLSADOS]]</f>
        <v>#REF!</v>
      </c>
      <c r="BS130" s="1" t="s">
        <v>83</v>
      </c>
      <c r="BT130" s="1" t="str">
        <f t="shared" si="6"/>
        <v>enero</v>
      </c>
      <c r="BU130" s="1" t="s">
        <v>82</v>
      </c>
      <c r="BV130" s="1" t="s">
        <v>82</v>
      </c>
      <c r="BW130" s="1" t="s">
        <v>82</v>
      </c>
      <c r="BX130" t="s">
        <v>258</v>
      </c>
      <c r="BY130" t="s">
        <v>259</v>
      </c>
    </row>
    <row r="131" spans="1:77" ht="14.45" customHeight="1" x14ac:dyDescent="0.25">
      <c r="A131" s="1">
        <v>2026</v>
      </c>
      <c r="B131" s="3">
        <v>127</v>
      </c>
      <c r="C131" s="1" t="s">
        <v>65</v>
      </c>
      <c r="D131" t="s">
        <v>67</v>
      </c>
      <c r="E131" t="s">
        <v>70</v>
      </c>
      <c r="F131" t="s">
        <v>71</v>
      </c>
      <c r="G131" t="s">
        <v>105</v>
      </c>
      <c r="H131" s="1" t="s">
        <v>64</v>
      </c>
      <c r="I131" s="1" t="s">
        <v>75</v>
      </c>
      <c r="J131" t="s">
        <v>678</v>
      </c>
      <c r="K131" s="1" t="s">
        <v>78</v>
      </c>
      <c r="L131" s="87" t="s">
        <v>81</v>
      </c>
      <c r="M131" s="79" t="s">
        <v>6435</v>
      </c>
      <c r="N131" s="1" t="s">
        <v>3719</v>
      </c>
      <c r="O131" s="1" t="s">
        <v>3719</v>
      </c>
      <c r="P131" s="56" t="s">
        <v>3719</v>
      </c>
      <c r="Q131" s="1" t="s">
        <v>83</v>
      </c>
      <c r="R131" s="87" t="s">
        <v>254</v>
      </c>
      <c r="S131" s="87" t="s">
        <v>254</v>
      </c>
      <c r="T131" t="s">
        <v>679</v>
      </c>
      <c r="U131" t="s">
        <v>681</v>
      </c>
      <c r="V131" t="s">
        <v>680</v>
      </c>
      <c r="W131" s="5">
        <v>117666667</v>
      </c>
      <c r="X131" s="5">
        <v>117666667</v>
      </c>
      <c r="Y131" s="5">
        <v>10000000</v>
      </c>
      <c r="Z131" s="5">
        <v>0</v>
      </c>
      <c r="AA131" s="1" t="s">
        <v>95</v>
      </c>
      <c r="AB131" t="s">
        <v>83</v>
      </c>
      <c r="AC131" t="s">
        <v>76</v>
      </c>
      <c r="AD131" s="69">
        <f>+Tabla3[[#This Row],[VALOR DEL CONTRATO
(EN NUMEROS)]]-Tabla3[[#This Row],[VALOR RECURSOS (MADS/FONAM)]]</f>
        <v>0</v>
      </c>
      <c r="AE131" s="2">
        <v>5626</v>
      </c>
      <c r="AF131" s="88">
        <v>46024</v>
      </c>
      <c r="AG131">
        <v>16226</v>
      </c>
      <c r="AH131" s="75">
        <v>46028</v>
      </c>
      <c r="AI131" s="78" t="s">
        <v>98</v>
      </c>
      <c r="AJ131" t="s">
        <v>404</v>
      </c>
      <c r="AK131" s="72">
        <v>202400000000095</v>
      </c>
      <c r="AL131" s="75">
        <v>46028</v>
      </c>
      <c r="AM131" s="1" t="s">
        <v>257</v>
      </c>
      <c r="AN131" s="1" t="s">
        <v>257</v>
      </c>
      <c r="AO131" t="s">
        <v>100</v>
      </c>
      <c r="AP131" t="s">
        <v>412</v>
      </c>
      <c r="AQ131" s="1"/>
      <c r="AR131" t="s">
        <v>413</v>
      </c>
      <c r="AS131" t="s">
        <v>254</v>
      </c>
      <c r="AT131" s="1">
        <v>80111600</v>
      </c>
      <c r="AU131" s="93" t="s">
        <v>4287</v>
      </c>
      <c r="AV131" s="1" t="s">
        <v>210</v>
      </c>
      <c r="AW131" s="87" t="s">
        <v>103</v>
      </c>
      <c r="AX131" s="75">
        <v>46028</v>
      </c>
      <c r="AY131" t="s">
        <v>115</v>
      </c>
      <c r="AZ131" s="75">
        <v>46028</v>
      </c>
      <c r="BA131" s="75">
        <v>46028</v>
      </c>
      <c r="BB131" s="75">
        <v>46384</v>
      </c>
      <c r="BC131" s="89">
        <f>+Tabla3[[#This Row],[FECHA TERMINACION
(INICIAL)]]-Tabla3[[#This Row],[FECHA INICIO]]</f>
        <v>356</v>
      </c>
      <c r="BD131" s="89">
        <f>+Tabla3[[#This Row],[PLAZO DE EJECUCIÓN EN DÍAS (INICIAL)]]/30</f>
        <v>11.866666666666667</v>
      </c>
      <c r="BE131" t="s">
        <v>682</v>
      </c>
      <c r="BF131" s="5" t="e">
        <f>+#REF!</f>
        <v>#REF!</v>
      </c>
      <c r="BG131" s="5" t="e">
        <f>+#REF!</f>
        <v>#REF!</v>
      </c>
      <c r="BH131" s="1" t="e">
        <f>+#REF!</f>
        <v>#REF!</v>
      </c>
      <c r="BI131" s="1">
        <f>+COUNTIF(Tabla3[[#This Row],[VALOR REDUCIDO]:[TOTAL TIEMPO PRORROGADO EN DÍAS
]],"&lt;&gt;0")</f>
        <v>3</v>
      </c>
      <c r="BJ131" s="1" t="e">
        <f>+#REF!</f>
        <v>#REF!</v>
      </c>
      <c r="BK131" s="75" t="e">
        <f>+#REF!</f>
        <v>#REF!</v>
      </c>
      <c r="BL131" s="1" t="s">
        <v>83</v>
      </c>
      <c r="BM131" t="e">
        <f t="shared" si="7"/>
        <v>#REF!</v>
      </c>
      <c r="BN131" s="7">
        <f t="shared" si="8"/>
        <v>46028</v>
      </c>
      <c r="BO131" s="7" t="e">
        <f t="shared" si="9"/>
        <v>#REF!</v>
      </c>
      <c r="BP131" s="5" t="e">
        <f t="shared" ref="BP131:BP194" si="10">$X131+$BG131-$BF131</f>
        <v>#REF!</v>
      </c>
      <c r="BQ131" s="1">
        <v>48333333</v>
      </c>
      <c r="BR131" s="1" t="e">
        <f>+Tabla3[[#This Row],[VALOR TOTAL DE CONTRATO (ANTES DE LIQUIDACIÓN - LIBERACIÓN DE SALDOS)]]-Tabla3[[#This Row],[RECURSO TOTALES DESEMBOLSADOS]]</f>
        <v>#REF!</v>
      </c>
      <c r="BS131" s="1" t="s">
        <v>83</v>
      </c>
      <c r="BT131" s="1" t="str">
        <f t="shared" ref="BT131:BT194" si="11">TEXT(AL131,"MMMM")</f>
        <v>enero</v>
      </c>
      <c r="BU131" s="1" t="s">
        <v>82</v>
      </c>
      <c r="BV131" s="1" t="s">
        <v>82</v>
      </c>
      <c r="BW131" s="1" t="s">
        <v>82</v>
      </c>
      <c r="BX131" t="s">
        <v>258</v>
      </c>
      <c r="BY131" t="s">
        <v>259</v>
      </c>
    </row>
    <row r="132" spans="1:77" ht="14.45" customHeight="1" x14ac:dyDescent="0.25">
      <c r="A132" s="1">
        <v>2026</v>
      </c>
      <c r="B132" s="3">
        <v>128</v>
      </c>
      <c r="C132" s="1" t="s">
        <v>65</v>
      </c>
      <c r="D132" t="s">
        <v>67</v>
      </c>
      <c r="E132" t="s">
        <v>70</v>
      </c>
      <c r="F132" t="s">
        <v>71</v>
      </c>
      <c r="G132" t="s">
        <v>105</v>
      </c>
      <c r="H132" s="1" t="s">
        <v>64</v>
      </c>
      <c r="I132" s="1" t="s">
        <v>75</v>
      </c>
      <c r="J132" t="s">
        <v>683</v>
      </c>
      <c r="K132" s="1" t="s">
        <v>78</v>
      </c>
      <c r="L132" s="87" t="s">
        <v>390</v>
      </c>
      <c r="M132" s="79" t="s">
        <v>6436</v>
      </c>
      <c r="N132" s="1" t="s">
        <v>3719</v>
      </c>
      <c r="O132" s="1" t="s">
        <v>3719</v>
      </c>
      <c r="P132" s="56" t="s">
        <v>3719</v>
      </c>
      <c r="Q132" s="1" t="s">
        <v>83</v>
      </c>
      <c r="R132" s="87" t="s">
        <v>733</v>
      </c>
      <c r="S132" s="87" t="s">
        <v>733</v>
      </c>
      <c r="T132" t="s">
        <v>686</v>
      </c>
      <c r="U132" t="s">
        <v>732</v>
      </c>
      <c r="V132" t="s">
        <v>687</v>
      </c>
      <c r="W132" s="5">
        <v>159312167</v>
      </c>
      <c r="X132" s="5">
        <v>159312167</v>
      </c>
      <c r="Y132" s="5">
        <v>13463000</v>
      </c>
      <c r="Z132" s="5">
        <v>0</v>
      </c>
      <c r="AA132" s="1" t="s">
        <v>95</v>
      </c>
      <c r="AB132" t="s">
        <v>83</v>
      </c>
      <c r="AC132" t="s">
        <v>76</v>
      </c>
      <c r="AD132" s="69">
        <f>+Tabla3[[#This Row],[VALOR DEL CONTRATO
(EN NUMEROS)]]-Tabla3[[#This Row],[VALOR RECURSOS (MADS/FONAM)]]</f>
        <v>0</v>
      </c>
      <c r="AE132" s="2">
        <v>3026</v>
      </c>
      <c r="AF132" s="88">
        <v>46024</v>
      </c>
      <c r="AG132">
        <v>15326</v>
      </c>
      <c r="AH132" s="75">
        <v>46028</v>
      </c>
      <c r="AI132" s="78" t="s">
        <v>98</v>
      </c>
      <c r="AJ132" t="s">
        <v>590</v>
      </c>
      <c r="AK132" s="72">
        <v>202400000000078</v>
      </c>
      <c r="AL132" s="75">
        <v>46028</v>
      </c>
      <c r="AM132" s="1" t="s">
        <v>257</v>
      </c>
      <c r="AN132" s="1" t="s">
        <v>257</v>
      </c>
      <c r="AO132" t="s">
        <v>100</v>
      </c>
      <c r="AP132" t="s">
        <v>688</v>
      </c>
      <c r="AQ132" s="1"/>
      <c r="AR132" t="s">
        <v>684</v>
      </c>
      <c r="AS132" t="s">
        <v>685</v>
      </c>
      <c r="AT132" s="1">
        <v>80111600</v>
      </c>
      <c r="AU132" s="93" t="s">
        <v>4288</v>
      </c>
      <c r="AV132" s="1" t="s">
        <v>210</v>
      </c>
      <c r="AW132" s="87" t="s">
        <v>103</v>
      </c>
      <c r="AX132" s="75">
        <v>46028</v>
      </c>
      <c r="AY132" t="s">
        <v>116</v>
      </c>
      <c r="AZ132" s="75">
        <v>46028</v>
      </c>
      <c r="BA132" s="75">
        <v>46028</v>
      </c>
      <c r="BB132" s="75">
        <v>46386</v>
      </c>
      <c r="BC132" s="89">
        <f>+Tabla3[[#This Row],[FECHA TERMINACION
(INICIAL)]]-Tabla3[[#This Row],[FECHA INICIO]]</f>
        <v>358</v>
      </c>
      <c r="BD132" s="89">
        <f>+Tabla3[[#This Row],[PLAZO DE EJECUCIÓN EN DÍAS (INICIAL)]]/30</f>
        <v>11.933333333333334</v>
      </c>
      <c r="BE132" t="s">
        <v>689</v>
      </c>
      <c r="BF132" s="5" t="e">
        <f>+#REF!</f>
        <v>#REF!</v>
      </c>
      <c r="BG132" s="5" t="e">
        <f>+#REF!</f>
        <v>#REF!</v>
      </c>
      <c r="BH132" s="1" t="e">
        <f>+#REF!</f>
        <v>#REF!</v>
      </c>
      <c r="BI132" s="1">
        <f>+COUNTIF(Tabla3[[#This Row],[VALOR REDUCIDO]:[TOTAL TIEMPO PRORROGADO EN DÍAS
]],"&lt;&gt;0")</f>
        <v>3</v>
      </c>
      <c r="BJ132" s="1" t="e">
        <f>+#REF!</f>
        <v>#REF!</v>
      </c>
      <c r="BK132" s="75" t="e">
        <f>+#REF!</f>
        <v>#REF!</v>
      </c>
      <c r="BL132" s="1" t="s">
        <v>83</v>
      </c>
      <c r="BM132" t="e">
        <f t="shared" ref="BM132:BM196" si="12">$BO132-$BN132</f>
        <v>#REF!</v>
      </c>
      <c r="BN132" s="7">
        <f t="shared" ref="BN132:BN196" si="13">$BA132</f>
        <v>46028</v>
      </c>
      <c r="BO132" s="7" t="e">
        <f t="shared" ref="BO132:BO196" si="14">$BB132+$BH132</f>
        <v>#REF!</v>
      </c>
      <c r="BP132" s="5" t="e">
        <f t="shared" si="10"/>
        <v>#REF!</v>
      </c>
      <c r="BQ132" s="1">
        <v>65071167</v>
      </c>
      <c r="BR132" s="1" t="e">
        <f>+Tabla3[[#This Row],[VALOR TOTAL DE CONTRATO (ANTES DE LIQUIDACIÓN - LIBERACIÓN DE SALDOS)]]-Tabla3[[#This Row],[RECURSO TOTALES DESEMBOLSADOS]]</f>
        <v>#REF!</v>
      </c>
      <c r="BS132" s="1" t="s">
        <v>83</v>
      </c>
      <c r="BT132" s="1" t="str">
        <f t="shared" si="11"/>
        <v>enero</v>
      </c>
      <c r="BU132" s="1" t="s">
        <v>82</v>
      </c>
      <c r="BV132" s="1" t="s">
        <v>82</v>
      </c>
      <c r="BW132" s="1" t="s">
        <v>82</v>
      </c>
      <c r="BX132" t="s">
        <v>258</v>
      </c>
      <c r="BY132" t="s">
        <v>259</v>
      </c>
    </row>
    <row r="133" spans="1:77" ht="14.45" customHeight="1" x14ac:dyDescent="0.25">
      <c r="A133" s="1">
        <v>2026</v>
      </c>
      <c r="B133" s="3">
        <v>129</v>
      </c>
      <c r="C133" s="1" t="s">
        <v>65</v>
      </c>
      <c r="D133" t="s">
        <v>67</v>
      </c>
      <c r="E133" t="s">
        <v>70</v>
      </c>
      <c r="F133" t="s">
        <v>71</v>
      </c>
      <c r="G133" t="s">
        <v>105</v>
      </c>
      <c r="H133" s="1" t="s">
        <v>64</v>
      </c>
      <c r="I133" s="1" t="s">
        <v>75</v>
      </c>
      <c r="J133" t="s">
        <v>690</v>
      </c>
      <c r="K133" s="1" t="s">
        <v>78</v>
      </c>
      <c r="L133" s="87" t="s">
        <v>691</v>
      </c>
      <c r="M133" s="79" t="s">
        <v>6437</v>
      </c>
      <c r="N133" s="1" t="s">
        <v>3719</v>
      </c>
      <c r="O133" s="1" t="s">
        <v>3719</v>
      </c>
      <c r="P133" s="56" t="s">
        <v>3719</v>
      </c>
      <c r="Q133" s="1" t="s">
        <v>83</v>
      </c>
      <c r="R133" s="87" t="s">
        <v>84</v>
      </c>
      <c r="S133" s="87" t="s">
        <v>84</v>
      </c>
      <c r="T133" t="s">
        <v>692</v>
      </c>
      <c r="U133" t="s">
        <v>694</v>
      </c>
      <c r="V133" t="s">
        <v>693</v>
      </c>
      <c r="W133" s="5">
        <v>130166667</v>
      </c>
      <c r="X133" s="5">
        <v>130166667</v>
      </c>
      <c r="Y133" s="5">
        <v>11000000</v>
      </c>
      <c r="Z133" s="5">
        <v>0</v>
      </c>
      <c r="AA133" s="1" t="s">
        <v>95</v>
      </c>
      <c r="AB133" t="s">
        <v>83</v>
      </c>
      <c r="AC133" t="s">
        <v>76</v>
      </c>
      <c r="AD133" s="69">
        <f>+Tabla3[[#This Row],[VALOR DEL CONTRATO
(EN NUMEROS)]]-Tabla3[[#This Row],[VALOR RECURSOS (MADS/FONAM)]]</f>
        <v>0</v>
      </c>
      <c r="AE133" s="2">
        <v>2326</v>
      </c>
      <c r="AF133" s="88">
        <v>46024</v>
      </c>
      <c r="AG133">
        <v>16126</v>
      </c>
      <c r="AH133" s="75">
        <v>46028</v>
      </c>
      <c r="AI133" s="78" t="s">
        <v>98</v>
      </c>
      <c r="AJ133" t="s">
        <v>282</v>
      </c>
      <c r="AK133" s="72">
        <v>202400000000095</v>
      </c>
      <c r="AL133" s="75">
        <v>46028</v>
      </c>
      <c r="AM133" s="1" t="s">
        <v>257</v>
      </c>
      <c r="AN133" s="1" t="s">
        <v>257</v>
      </c>
      <c r="AO133" t="s">
        <v>100</v>
      </c>
      <c r="AP133" t="s">
        <v>695</v>
      </c>
      <c r="AQ133" s="1"/>
      <c r="AR133" t="s">
        <v>696</v>
      </c>
      <c r="AS133" t="s">
        <v>697</v>
      </c>
      <c r="AT133" s="1">
        <v>80111600</v>
      </c>
      <c r="AU133" s="93" t="s">
        <v>4289</v>
      </c>
      <c r="AV133" s="1" t="s">
        <v>210</v>
      </c>
      <c r="AW133" s="87" t="s">
        <v>103</v>
      </c>
      <c r="AX133" s="75">
        <v>46028</v>
      </c>
      <c r="AY133" t="s">
        <v>116</v>
      </c>
      <c r="AZ133" s="75">
        <v>46028</v>
      </c>
      <c r="BA133" s="75">
        <v>46028</v>
      </c>
      <c r="BB133" s="75">
        <v>46387</v>
      </c>
      <c r="BC133" s="89">
        <f>+Tabla3[[#This Row],[FECHA TERMINACION
(INICIAL)]]-Tabla3[[#This Row],[FECHA INICIO]]</f>
        <v>359</v>
      </c>
      <c r="BD133" s="89">
        <f>+Tabla3[[#This Row],[PLAZO DE EJECUCIÓN EN DÍAS (INICIAL)]]/30</f>
        <v>11.966666666666667</v>
      </c>
      <c r="BE133" t="s">
        <v>698</v>
      </c>
      <c r="BF133" s="5" t="e">
        <f>+#REF!</f>
        <v>#REF!</v>
      </c>
      <c r="BG133" s="5" t="e">
        <f>+#REF!</f>
        <v>#REF!</v>
      </c>
      <c r="BH133" s="1" t="e">
        <f>+#REF!</f>
        <v>#REF!</v>
      </c>
      <c r="BI133" s="1">
        <f>+COUNTIF(Tabla3[[#This Row],[VALOR REDUCIDO]:[TOTAL TIEMPO PRORROGADO EN DÍAS
]],"&lt;&gt;0")</f>
        <v>3</v>
      </c>
      <c r="BJ133" s="1" t="e">
        <f>+#REF!</f>
        <v>#REF!</v>
      </c>
      <c r="BK133" s="75" t="e">
        <f>+#REF!</f>
        <v>#REF!</v>
      </c>
      <c r="BL133" s="1" t="s">
        <v>83</v>
      </c>
      <c r="BM133" t="e">
        <f t="shared" si="12"/>
        <v>#REF!</v>
      </c>
      <c r="BN133" s="7">
        <f t="shared" si="13"/>
        <v>46028</v>
      </c>
      <c r="BO133" s="7" t="e">
        <f t="shared" si="14"/>
        <v>#REF!</v>
      </c>
      <c r="BP133" s="5" t="e">
        <f t="shared" si="10"/>
        <v>#REF!</v>
      </c>
      <c r="BQ133" s="1">
        <v>53166667</v>
      </c>
      <c r="BR133" s="1" t="e">
        <f>+Tabla3[[#This Row],[VALOR TOTAL DE CONTRATO (ANTES DE LIQUIDACIÓN - LIBERACIÓN DE SALDOS)]]-Tabla3[[#This Row],[RECURSO TOTALES DESEMBOLSADOS]]</f>
        <v>#REF!</v>
      </c>
      <c r="BS133" s="1" t="s">
        <v>83</v>
      </c>
      <c r="BT133" s="1" t="str">
        <f t="shared" si="11"/>
        <v>enero</v>
      </c>
      <c r="BU133" s="1" t="s">
        <v>82</v>
      </c>
      <c r="BV133" s="1" t="s">
        <v>82</v>
      </c>
      <c r="BW133" s="1" t="s">
        <v>82</v>
      </c>
      <c r="BX133" t="s">
        <v>258</v>
      </c>
      <c r="BY133" t="s">
        <v>259</v>
      </c>
    </row>
    <row r="134" spans="1:77" ht="14.45" customHeight="1" x14ac:dyDescent="0.25">
      <c r="A134" s="1">
        <v>2026</v>
      </c>
      <c r="B134" s="3">
        <v>130</v>
      </c>
      <c r="C134" s="1" t="s">
        <v>65</v>
      </c>
      <c r="D134" t="s">
        <v>67</v>
      </c>
      <c r="E134" t="s">
        <v>70</v>
      </c>
      <c r="F134" t="s">
        <v>71</v>
      </c>
      <c r="G134" t="s">
        <v>105</v>
      </c>
      <c r="H134" s="1" t="s">
        <v>64</v>
      </c>
      <c r="I134" s="1" t="s">
        <v>75</v>
      </c>
      <c r="J134" t="s">
        <v>699</v>
      </c>
      <c r="K134" s="1" t="s">
        <v>78</v>
      </c>
      <c r="L134" s="87" t="s">
        <v>700</v>
      </c>
      <c r="M134" s="79" t="s">
        <v>6438</v>
      </c>
      <c r="N134" s="1" t="s">
        <v>3719</v>
      </c>
      <c r="O134" s="1" t="s">
        <v>3719</v>
      </c>
      <c r="P134" s="56" t="s">
        <v>3719</v>
      </c>
      <c r="Q134" s="1" t="s">
        <v>83</v>
      </c>
      <c r="R134" s="87" t="s">
        <v>84</v>
      </c>
      <c r="S134" s="87" t="s">
        <v>84</v>
      </c>
      <c r="T134" t="s">
        <v>702</v>
      </c>
      <c r="U134" t="s">
        <v>701</v>
      </c>
      <c r="V134" t="s">
        <v>703</v>
      </c>
      <c r="W134" s="5">
        <v>159750000</v>
      </c>
      <c r="X134" s="5">
        <v>159750000</v>
      </c>
      <c r="Y134" s="5">
        <v>13500000</v>
      </c>
      <c r="Z134" s="5">
        <v>0</v>
      </c>
      <c r="AA134" s="1" t="s">
        <v>95</v>
      </c>
      <c r="AB134" t="s">
        <v>83</v>
      </c>
      <c r="AC134" t="s">
        <v>76</v>
      </c>
      <c r="AD134" s="69">
        <f>+Tabla3[[#This Row],[VALOR DEL CONTRATO
(EN NUMEROS)]]-Tabla3[[#This Row],[VALOR RECURSOS (MADS/FONAM)]]</f>
        <v>0</v>
      </c>
      <c r="AE134" s="2">
        <v>2326</v>
      </c>
      <c r="AF134" s="88">
        <v>46024</v>
      </c>
      <c r="AG134">
        <v>16326</v>
      </c>
      <c r="AH134" s="75">
        <v>46028</v>
      </c>
      <c r="AI134" s="78" t="s">
        <v>98</v>
      </c>
      <c r="AJ134" t="s">
        <v>282</v>
      </c>
      <c r="AK134" s="72">
        <v>202400000000095</v>
      </c>
      <c r="AL134" s="75">
        <v>46028</v>
      </c>
      <c r="AM134" s="1" t="s">
        <v>257</v>
      </c>
      <c r="AN134" s="1" t="s">
        <v>257</v>
      </c>
      <c r="AO134" t="s">
        <v>100</v>
      </c>
      <c r="AP134" t="s">
        <v>695</v>
      </c>
      <c r="AQ134" s="1"/>
      <c r="AR134" t="s">
        <v>696</v>
      </c>
      <c r="AS134" t="s">
        <v>697</v>
      </c>
      <c r="AT134" s="1">
        <v>80111600</v>
      </c>
      <c r="AU134" s="93" t="s">
        <v>4290</v>
      </c>
      <c r="AV134" s="1" t="s">
        <v>210</v>
      </c>
      <c r="AW134" s="87" t="s">
        <v>103</v>
      </c>
      <c r="AX134" s="75">
        <v>46028</v>
      </c>
      <c r="AY134" t="s">
        <v>116</v>
      </c>
      <c r="AZ134" s="75">
        <v>46028</v>
      </c>
      <c r="BA134" s="75">
        <v>46028</v>
      </c>
      <c r="BB134" s="75">
        <v>46387</v>
      </c>
      <c r="BC134" s="89">
        <f>+Tabla3[[#This Row],[FECHA TERMINACION
(INICIAL)]]-Tabla3[[#This Row],[FECHA INICIO]]</f>
        <v>359</v>
      </c>
      <c r="BD134" s="89">
        <f>+Tabla3[[#This Row],[PLAZO DE EJECUCIÓN EN DÍAS (INICIAL)]]/30</f>
        <v>11.966666666666667</v>
      </c>
      <c r="BE134" t="s">
        <v>698</v>
      </c>
      <c r="BF134" s="5" t="e">
        <f>+#REF!</f>
        <v>#REF!</v>
      </c>
      <c r="BG134" s="5" t="e">
        <f>+#REF!</f>
        <v>#REF!</v>
      </c>
      <c r="BH134" s="1" t="e">
        <f>+#REF!</f>
        <v>#REF!</v>
      </c>
      <c r="BI134" s="1">
        <f>+COUNTIF(Tabla3[[#This Row],[VALOR REDUCIDO]:[TOTAL TIEMPO PRORROGADO EN DÍAS
]],"&lt;&gt;0")</f>
        <v>3</v>
      </c>
      <c r="BJ134" s="1" t="e">
        <f>+#REF!</f>
        <v>#REF!</v>
      </c>
      <c r="BK134" s="75" t="e">
        <f>+#REF!</f>
        <v>#REF!</v>
      </c>
      <c r="BL134" s="1" t="s">
        <v>83</v>
      </c>
      <c r="BM134" t="e">
        <f t="shared" si="12"/>
        <v>#REF!</v>
      </c>
      <c r="BN134" s="7">
        <f t="shared" si="13"/>
        <v>46028</v>
      </c>
      <c r="BO134" s="7" t="e">
        <f t="shared" si="14"/>
        <v>#REF!</v>
      </c>
      <c r="BP134" s="5" t="e">
        <f t="shared" si="10"/>
        <v>#REF!</v>
      </c>
      <c r="BQ134" s="1">
        <v>65250000</v>
      </c>
      <c r="BR134" s="1" t="e">
        <f>+Tabla3[[#This Row],[VALOR TOTAL DE CONTRATO (ANTES DE LIQUIDACIÓN - LIBERACIÓN DE SALDOS)]]-Tabla3[[#This Row],[RECURSO TOTALES DESEMBOLSADOS]]</f>
        <v>#REF!</v>
      </c>
      <c r="BS134" s="1" t="s">
        <v>83</v>
      </c>
      <c r="BT134" s="1" t="str">
        <f t="shared" si="11"/>
        <v>enero</v>
      </c>
      <c r="BU134" s="1" t="s">
        <v>82</v>
      </c>
      <c r="BV134" s="1" t="s">
        <v>82</v>
      </c>
      <c r="BW134" s="1" t="s">
        <v>82</v>
      </c>
      <c r="BX134" t="s">
        <v>258</v>
      </c>
      <c r="BY134" t="s">
        <v>259</v>
      </c>
    </row>
    <row r="135" spans="1:77" ht="14.45" customHeight="1" x14ac:dyDescent="0.25">
      <c r="A135" s="1">
        <v>2026</v>
      </c>
      <c r="B135" s="3">
        <v>131</v>
      </c>
      <c r="C135" s="1" t="s">
        <v>65</v>
      </c>
      <c r="D135" t="s">
        <v>67</v>
      </c>
      <c r="E135" t="s">
        <v>70</v>
      </c>
      <c r="F135" t="s">
        <v>71</v>
      </c>
      <c r="G135" t="s">
        <v>105</v>
      </c>
      <c r="H135" s="1" t="s">
        <v>64</v>
      </c>
      <c r="I135" s="1" t="s">
        <v>75</v>
      </c>
      <c r="J135" t="s">
        <v>1469</v>
      </c>
      <c r="K135" s="1" t="s">
        <v>78</v>
      </c>
      <c r="L135" s="87" t="s">
        <v>289</v>
      </c>
      <c r="M135" s="79" t="s">
        <v>6439</v>
      </c>
      <c r="N135" s="1" t="s">
        <v>3719</v>
      </c>
      <c r="O135" s="1" t="s">
        <v>3719</v>
      </c>
      <c r="P135" s="56" t="s">
        <v>3719</v>
      </c>
      <c r="Q135" s="1" t="s">
        <v>83</v>
      </c>
      <c r="R135" s="87" t="s">
        <v>262</v>
      </c>
      <c r="S135" s="87" t="s">
        <v>262</v>
      </c>
      <c r="T135" t="s">
        <v>1470</v>
      </c>
      <c r="U135" t="s">
        <v>1472</v>
      </c>
      <c r="V135" t="s">
        <v>1471</v>
      </c>
      <c r="W135" s="5">
        <v>65136000</v>
      </c>
      <c r="X135" s="5">
        <v>65136000</v>
      </c>
      <c r="Y135" s="5">
        <v>5520000</v>
      </c>
      <c r="Z135" s="5">
        <v>0</v>
      </c>
      <c r="AA135" s="1" t="s">
        <v>95</v>
      </c>
      <c r="AB135" t="s">
        <v>83</v>
      </c>
      <c r="AC135" t="s">
        <v>76</v>
      </c>
      <c r="AD135" s="69">
        <f>+Tabla3[[#This Row],[VALOR DEL CONTRATO
(EN NUMEROS)]]-Tabla3[[#This Row],[VALOR RECURSOS (MADS/FONAM)]]</f>
        <v>0</v>
      </c>
      <c r="AE135" s="2">
        <v>2526</v>
      </c>
      <c r="AF135" s="88">
        <v>46024</v>
      </c>
      <c r="AG135">
        <v>21926</v>
      </c>
      <c r="AH135" s="75">
        <v>46029</v>
      </c>
      <c r="AI135" s="78" t="s">
        <v>98</v>
      </c>
      <c r="AJ135" t="s">
        <v>296</v>
      </c>
      <c r="AK135" s="72">
        <v>202400000000078</v>
      </c>
      <c r="AL135" s="75">
        <v>46029</v>
      </c>
      <c r="AM135" s="1" t="s">
        <v>257</v>
      </c>
      <c r="AN135" s="1" t="s">
        <v>257</v>
      </c>
      <c r="AO135" t="s">
        <v>100</v>
      </c>
      <c r="AP135" t="s">
        <v>452</v>
      </c>
      <c r="AQ135" s="1"/>
      <c r="AR135" t="s">
        <v>453</v>
      </c>
      <c r="AS135" t="s">
        <v>454</v>
      </c>
      <c r="AT135" s="1">
        <v>80111600</v>
      </c>
      <c r="AU135" s="93" t="s">
        <v>4291</v>
      </c>
      <c r="AV135" s="1" t="s">
        <v>210</v>
      </c>
      <c r="AW135" s="87" t="s">
        <v>103</v>
      </c>
      <c r="AX135" s="75">
        <v>46029</v>
      </c>
      <c r="AY135" t="s">
        <v>116</v>
      </c>
      <c r="AZ135" s="75">
        <v>46029</v>
      </c>
      <c r="BA135" s="75">
        <v>46035</v>
      </c>
      <c r="BB135" s="75">
        <v>46387</v>
      </c>
      <c r="BC135" s="89">
        <f>+Tabla3[[#This Row],[FECHA TERMINACION
(INICIAL)]]-Tabla3[[#This Row],[FECHA INICIO]]</f>
        <v>352</v>
      </c>
      <c r="BD135" s="89">
        <f>+Tabla3[[#This Row],[PLAZO DE EJECUCIÓN EN DÍAS (INICIAL)]]/30</f>
        <v>11.733333333333333</v>
      </c>
      <c r="BE135" t="s">
        <v>1473</v>
      </c>
      <c r="BF135" s="5" t="e">
        <f>+#REF!</f>
        <v>#REF!</v>
      </c>
      <c r="BG135" s="5" t="e">
        <f>+#REF!</f>
        <v>#REF!</v>
      </c>
      <c r="BH135" s="1" t="e">
        <f>+#REF!</f>
        <v>#REF!</v>
      </c>
      <c r="BI135" s="1">
        <f>+COUNTIF(Tabla3[[#This Row],[VALOR REDUCIDO]:[TOTAL TIEMPO PRORROGADO EN DÍAS
]],"&lt;&gt;0")</f>
        <v>3</v>
      </c>
      <c r="BJ135" s="1" t="e">
        <f>+#REF!</f>
        <v>#REF!</v>
      </c>
      <c r="BK135" s="75" t="e">
        <f>+#REF!</f>
        <v>#REF!</v>
      </c>
      <c r="BL135" s="1" t="s">
        <v>83</v>
      </c>
      <c r="BM135" t="e">
        <f t="shared" si="12"/>
        <v>#REF!</v>
      </c>
      <c r="BN135" s="7">
        <f t="shared" si="13"/>
        <v>46035</v>
      </c>
      <c r="BO135" s="7" t="e">
        <f t="shared" si="14"/>
        <v>#REF!</v>
      </c>
      <c r="BP135" s="5" t="e">
        <f t="shared" si="10"/>
        <v>#REF!</v>
      </c>
      <c r="BQ135" s="1">
        <v>25392000</v>
      </c>
      <c r="BR135" s="1" t="e">
        <f>+Tabla3[[#This Row],[VALOR TOTAL DE CONTRATO (ANTES DE LIQUIDACIÓN - LIBERACIÓN DE SALDOS)]]-Tabla3[[#This Row],[RECURSO TOTALES DESEMBOLSADOS]]</f>
        <v>#REF!</v>
      </c>
      <c r="BS135" s="1" t="s">
        <v>83</v>
      </c>
      <c r="BT135" s="1" t="str">
        <f t="shared" si="11"/>
        <v>enero</v>
      </c>
      <c r="BU135" s="1" t="s">
        <v>82</v>
      </c>
      <c r="BV135" s="1" t="s">
        <v>82</v>
      </c>
      <c r="BW135" s="1" t="s">
        <v>82</v>
      </c>
      <c r="BX135" t="s">
        <v>258</v>
      </c>
      <c r="BY135" t="s">
        <v>259</v>
      </c>
    </row>
    <row r="136" spans="1:77" ht="14.45" customHeight="1" x14ac:dyDescent="0.25">
      <c r="A136" s="1">
        <v>2026</v>
      </c>
      <c r="B136" s="3">
        <v>132</v>
      </c>
      <c r="C136" s="1" t="s">
        <v>65</v>
      </c>
      <c r="D136" t="s">
        <v>67</v>
      </c>
      <c r="E136" t="s">
        <v>70</v>
      </c>
      <c r="F136" t="s">
        <v>71</v>
      </c>
      <c r="G136" t="s">
        <v>105</v>
      </c>
      <c r="H136" s="1" t="s">
        <v>64</v>
      </c>
      <c r="I136" s="1" t="s">
        <v>75</v>
      </c>
      <c r="J136" t="s">
        <v>1474</v>
      </c>
      <c r="K136" s="1" t="s">
        <v>78</v>
      </c>
      <c r="L136" s="87" t="s">
        <v>935</v>
      </c>
      <c r="M136" s="79" t="s">
        <v>6440</v>
      </c>
      <c r="N136" s="1" t="s">
        <v>3719</v>
      </c>
      <c r="O136" s="1" t="s">
        <v>3719</v>
      </c>
      <c r="P136" s="56" t="s">
        <v>3719</v>
      </c>
      <c r="Q136" s="1" t="s">
        <v>83</v>
      </c>
      <c r="R136" s="87" t="s">
        <v>262</v>
      </c>
      <c r="S136" s="87" t="s">
        <v>262</v>
      </c>
      <c r="T136" t="s">
        <v>1475</v>
      </c>
      <c r="U136" t="s">
        <v>1477</v>
      </c>
      <c r="V136" t="s">
        <v>1476</v>
      </c>
      <c r="W136" s="5">
        <v>61596000</v>
      </c>
      <c r="X136" s="5">
        <v>61596000</v>
      </c>
      <c r="Y136" s="5">
        <v>5220000</v>
      </c>
      <c r="Z136" s="5">
        <v>0</v>
      </c>
      <c r="AA136" s="1" t="s">
        <v>95</v>
      </c>
      <c r="AB136" t="s">
        <v>83</v>
      </c>
      <c r="AC136" t="s">
        <v>76</v>
      </c>
      <c r="AD136" s="69">
        <f>+Tabla3[[#This Row],[VALOR DEL CONTRATO
(EN NUMEROS)]]-Tabla3[[#This Row],[VALOR RECURSOS (MADS/FONAM)]]</f>
        <v>0</v>
      </c>
      <c r="AE136" s="2">
        <v>2526</v>
      </c>
      <c r="AF136" s="88">
        <v>46024</v>
      </c>
      <c r="AG136">
        <v>21926</v>
      </c>
      <c r="AH136" s="75">
        <v>46029</v>
      </c>
      <c r="AI136" s="78" t="s">
        <v>98</v>
      </c>
      <c r="AJ136" t="s">
        <v>296</v>
      </c>
      <c r="AK136" s="72">
        <v>202400000000078</v>
      </c>
      <c r="AL136" s="75">
        <v>46030</v>
      </c>
      <c r="AM136" s="1" t="s">
        <v>257</v>
      </c>
      <c r="AN136" s="1" t="s">
        <v>257</v>
      </c>
      <c r="AO136" t="s">
        <v>100</v>
      </c>
      <c r="AP136" t="s">
        <v>452</v>
      </c>
      <c r="AQ136" s="1"/>
      <c r="AR136" t="s">
        <v>453</v>
      </c>
      <c r="AS136" t="s">
        <v>454</v>
      </c>
      <c r="AT136" s="1">
        <v>80111600</v>
      </c>
      <c r="AU136" s="93" t="s">
        <v>4292</v>
      </c>
      <c r="AV136" s="1" t="s">
        <v>210</v>
      </c>
      <c r="AW136" s="87" t="s">
        <v>103</v>
      </c>
      <c r="AX136" s="75">
        <v>46031</v>
      </c>
      <c r="AY136" t="s">
        <v>115</v>
      </c>
      <c r="AZ136" s="75">
        <v>46031</v>
      </c>
      <c r="BA136" s="75">
        <v>46036</v>
      </c>
      <c r="BB136" s="75">
        <v>46386</v>
      </c>
      <c r="BC136" s="89">
        <f>+Tabla3[[#This Row],[FECHA TERMINACION
(INICIAL)]]-Tabla3[[#This Row],[FECHA INICIO]]</f>
        <v>350</v>
      </c>
      <c r="BD136" s="89">
        <f>+Tabla3[[#This Row],[PLAZO DE EJECUCIÓN EN DÍAS (INICIAL)]]/30</f>
        <v>11.666666666666666</v>
      </c>
      <c r="BE136" t="s">
        <v>1478</v>
      </c>
      <c r="BF136" s="5" t="e">
        <f>+#REF!</f>
        <v>#REF!</v>
      </c>
      <c r="BG136" s="5" t="e">
        <f>+#REF!</f>
        <v>#REF!</v>
      </c>
      <c r="BH136" s="1" t="e">
        <f>+#REF!</f>
        <v>#REF!</v>
      </c>
      <c r="BI136" s="1">
        <f>+COUNTIF(Tabla3[[#This Row],[VALOR REDUCIDO]:[TOTAL TIEMPO PRORROGADO EN DÍAS
]],"&lt;&gt;0")</f>
        <v>3</v>
      </c>
      <c r="BJ136" s="1" t="e">
        <f>+#REF!</f>
        <v>#REF!</v>
      </c>
      <c r="BK136" s="75" t="e">
        <f>+#REF!</f>
        <v>#REF!</v>
      </c>
      <c r="BL136" s="1" t="s">
        <v>83</v>
      </c>
      <c r="BM136" t="e">
        <f t="shared" si="12"/>
        <v>#REF!</v>
      </c>
      <c r="BN136" s="7">
        <f t="shared" si="13"/>
        <v>46036</v>
      </c>
      <c r="BO136" s="7" t="e">
        <f t="shared" si="14"/>
        <v>#REF!</v>
      </c>
      <c r="BP136" s="5" t="e">
        <f t="shared" si="10"/>
        <v>#REF!</v>
      </c>
      <c r="BQ136" s="1">
        <v>23838000</v>
      </c>
      <c r="BR136" s="1" t="e">
        <f>+Tabla3[[#This Row],[VALOR TOTAL DE CONTRATO (ANTES DE LIQUIDACIÓN - LIBERACIÓN DE SALDOS)]]-Tabla3[[#This Row],[RECURSO TOTALES DESEMBOLSADOS]]</f>
        <v>#REF!</v>
      </c>
      <c r="BS136" s="1" t="s">
        <v>83</v>
      </c>
      <c r="BT136" s="1" t="str">
        <f t="shared" si="11"/>
        <v>enero</v>
      </c>
      <c r="BU136" s="1" t="s">
        <v>82</v>
      </c>
      <c r="BV136" s="1" t="s">
        <v>82</v>
      </c>
      <c r="BW136" s="1" t="s">
        <v>82</v>
      </c>
      <c r="BX136" t="s">
        <v>258</v>
      </c>
      <c r="BY136" t="s">
        <v>259</v>
      </c>
    </row>
    <row r="137" spans="1:77" ht="14.45" customHeight="1" x14ac:dyDescent="0.25">
      <c r="A137" s="1">
        <v>2026</v>
      </c>
      <c r="B137" s="3">
        <v>133</v>
      </c>
      <c r="C137" s="1" t="s">
        <v>65</v>
      </c>
      <c r="D137" t="s">
        <v>67</v>
      </c>
      <c r="E137" t="s">
        <v>70</v>
      </c>
      <c r="F137" t="s">
        <v>71</v>
      </c>
      <c r="G137" t="s">
        <v>105</v>
      </c>
      <c r="H137" s="1" t="s">
        <v>64</v>
      </c>
      <c r="I137" s="1" t="s">
        <v>75</v>
      </c>
      <c r="J137" t="s">
        <v>704</v>
      </c>
      <c r="K137" s="1" t="s">
        <v>78</v>
      </c>
      <c r="L137" s="87" t="s">
        <v>705</v>
      </c>
      <c r="M137" s="79" t="s">
        <v>6441</v>
      </c>
      <c r="N137" s="1" t="s">
        <v>3719</v>
      </c>
      <c r="O137" s="1" t="s">
        <v>3719</v>
      </c>
      <c r="P137" s="56" t="s">
        <v>3719</v>
      </c>
      <c r="Q137" s="1" t="s">
        <v>83</v>
      </c>
      <c r="R137" s="87" t="s">
        <v>262</v>
      </c>
      <c r="S137" s="87" t="s">
        <v>262</v>
      </c>
      <c r="T137" t="s">
        <v>706</v>
      </c>
      <c r="U137" t="s">
        <v>708</v>
      </c>
      <c r="V137" t="s">
        <v>707</v>
      </c>
      <c r="W137" s="5">
        <v>77880000</v>
      </c>
      <c r="X137" s="5">
        <v>77880000</v>
      </c>
      <c r="Y137" s="5">
        <v>6600000</v>
      </c>
      <c r="Z137" s="5">
        <v>0</v>
      </c>
      <c r="AA137" s="1" t="s">
        <v>95</v>
      </c>
      <c r="AB137" t="s">
        <v>83</v>
      </c>
      <c r="AC137" t="s">
        <v>76</v>
      </c>
      <c r="AD137" s="69">
        <f>+Tabla3[[#This Row],[VALOR DEL CONTRATO
(EN NUMEROS)]]-Tabla3[[#This Row],[VALOR RECURSOS (MADS/FONAM)]]</f>
        <v>0</v>
      </c>
      <c r="AE137" s="2">
        <v>2526</v>
      </c>
      <c r="AF137" s="88">
        <v>46024</v>
      </c>
      <c r="AG137">
        <v>17226</v>
      </c>
      <c r="AH137" s="75">
        <v>46028</v>
      </c>
      <c r="AI137" s="78" t="s">
        <v>98</v>
      </c>
      <c r="AJ137" t="s">
        <v>296</v>
      </c>
      <c r="AK137" s="72">
        <v>202400000000078</v>
      </c>
      <c r="AL137" s="75">
        <v>46028</v>
      </c>
      <c r="AM137" s="1" t="s">
        <v>257</v>
      </c>
      <c r="AN137" s="1" t="s">
        <v>257</v>
      </c>
      <c r="AO137" t="s">
        <v>100</v>
      </c>
      <c r="AP137" t="s">
        <v>452</v>
      </c>
      <c r="AQ137" s="1"/>
      <c r="AR137" t="s">
        <v>453</v>
      </c>
      <c r="AS137" t="s">
        <v>454</v>
      </c>
      <c r="AT137" s="1">
        <v>80111600</v>
      </c>
      <c r="AU137" s="93" t="s">
        <v>4293</v>
      </c>
      <c r="AV137" s="1" t="s">
        <v>210</v>
      </c>
      <c r="AW137" s="87" t="s">
        <v>103</v>
      </c>
      <c r="AX137" s="75">
        <v>46029</v>
      </c>
      <c r="AY137" t="s">
        <v>115</v>
      </c>
      <c r="AZ137" s="75">
        <v>46029</v>
      </c>
      <c r="BA137" s="75">
        <v>46035</v>
      </c>
      <c r="BB137" s="75">
        <v>46387</v>
      </c>
      <c r="BC137" s="89">
        <f>+Tabla3[[#This Row],[FECHA TERMINACION
(INICIAL)]]-Tabla3[[#This Row],[FECHA INICIO]]</f>
        <v>352</v>
      </c>
      <c r="BD137" s="89">
        <f>+Tabla3[[#This Row],[PLAZO DE EJECUCIÓN EN DÍAS (INICIAL)]]/30</f>
        <v>11.733333333333333</v>
      </c>
      <c r="BE137" t="s">
        <v>709</v>
      </c>
      <c r="BF137" s="5" t="e">
        <f>+#REF!</f>
        <v>#REF!</v>
      </c>
      <c r="BG137" s="5" t="e">
        <f>+#REF!</f>
        <v>#REF!</v>
      </c>
      <c r="BH137" s="1" t="e">
        <f>+#REF!</f>
        <v>#REF!</v>
      </c>
      <c r="BI137" s="1">
        <f>+COUNTIF(Tabla3[[#This Row],[VALOR REDUCIDO]:[TOTAL TIEMPO PRORROGADO EN DÍAS
]],"&lt;&gt;0")</f>
        <v>3</v>
      </c>
      <c r="BJ137" s="1" t="e">
        <f>+#REF!</f>
        <v>#REF!</v>
      </c>
      <c r="BK137" s="75" t="e">
        <f>+#REF!</f>
        <v>#REF!</v>
      </c>
      <c r="BL137" s="1" t="s">
        <v>83</v>
      </c>
      <c r="BM137" t="e">
        <f t="shared" si="12"/>
        <v>#REF!</v>
      </c>
      <c r="BN137" s="7">
        <f t="shared" si="13"/>
        <v>46035</v>
      </c>
      <c r="BO137" s="7" t="e">
        <f t="shared" si="14"/>
        <v>#REF!</v>
      </c>
      <c r="BP137" s="5" t="e">
        <f t="shared" si="10"/>
        <v>#REF!</v>
      </c>
      <c r="BQ137" s="1">
        <v>30360000</v>
      </c>
      <c r="BR137" s="1" t="e">
        <f>+Tabla3[[#This Row],[VALOR TOTAL DE CONTRATO (ANTES DE LIQUIDACIÓN - LIBERACIÓN DE SALDOS)]]-Tabla3[[#This Row],[RECURSO TOTALES DESEMBOLSADOS]]</f>
        <v>#REF!</v>
      </c>
      <c r="BS137" s="1" t="s">
        <v>83</v>
      </c>
      <c r="BT137" s="1" t="str">
        <f t="shared" si="11"/>
        <v>enero</v>
      </c>
      <c r="BU137" s="1" t="s">
        <v>82</v>
      </c>
      <c r="BV137" s="1" t="s">
        <v>82</v>
      </c>
      <c r="BW137" s="1" t="s">
        <v>82</v>
      </c>
      <c r="BX137" t="s">
        <v>258</v>
      </c>
      <c r="BY137" t="s">
        <v>259</v>
      </c>
    </row>
    <row r="138" spans="1:77" ht="14.45" customHeight="1" x14ac:dyDescent="0.25">
      <c r="A138" s="1">
        <v>2026</v>
      </c>
      <c r="B138" s="3">
        <v>134</v>
      </c>
      <c r="C138" s="1" t="s">
        <v>65</v>
      </c>
      <c r="D138" t="s">
        <v>67</v>
      </c>
      <c r="E138" t="s">
        <v>70</v>
      </c>
      <c r="F138" t="s">
        <v>71</v>
      </c>
      <c r="G138" t="s">
        <v>105</v>
      </c>
      <c r="H138" s="1" t="s">
        <v>64</v>
      </c>
      <c r="I138" s="1" t="s">
        <v>75</v>
      </c>
      <c r="J138" t="s">
        <v>710</v>
      </c>
      <c r="K138" s="1" t="s">
        <v>78</v>
      </c>
      <c r="L138" s="87" t="s">
        <v>538</v>
      </c>
      <c r="M138" s="79" t="s">
        <v>6442</v>
      </c>
      <c r="N138" s="1" t="s">
        <v>3719</v>
      </c>
      <c r="O138" s="1" t="s">
        <v>3719</v>
      </c>
      <c r="P138" s="56" t="s">
        <v>3719</v>
      </c>
      <c r="Q138" s="1" t="s">
        <v>83</v>
      </c>
      <c r="R138" s="87" t="s">
        <v>262</v>
      </c>
      <c r="S138" s="87" t="s">
        <v>262</v>
      </c>
      <c r="T138" t="s">
        <v>711</v>
      </c>
      <c r="U138" t="s">
        <v>713</v>
      </c>
      <c r="V138" t="s">
        <v>712</v>
      </c>
      <c r="W138" s="5">
        <v>92040000</v>
      </c>
      <c r="X138" s="5">
        <v>92040000</v>
      </c>
      <c r="Y138" s="5">
        <v>7800000</v>
      </c>
      <c r="Z138" s="5">
        <v>0</v>
      </c>
      <c r="AA138" s="1" t="s">
        <v>95</v>
      </c>
      <c r="AB138" t="s">
        <v>83</v>
      </c>
      <c r="AC138" t="s">
        <v>76</v>
      </c>
      <c r="AD138" s="69">
        <f>+Tabla3[[#This Row],[VALOR DEL CONTRATO
(EN NUMEROS)]]-Tabla3[[#This Row],[VALOR RECURSOS (MADS/FONAM)]]</f>
        <v>0</v>
      </c>
      <c r="AE138" s="2">
        <v>2526</v>
      </c>
      <c r="AF138" s="88">
        <v>46024</v>
      </c>
      <c r="AG138">
        <v>22126</v>
      </c>
      <c r="AH138" s="75">
        <v>46029</v>
      </c>
      <c r="AI138" s="78" t="s">
        <v>98</v>
      </c>
      <c r="AJ138" t="s">
        <v>296</v>
      </c>
      <c r="AK138" s="72">
        <v>202400000000078</v>
      </c>
      <c r="AL138" s="75">
        <v>46028</v>
      </c>
      <c r="AM138" s="1" t="s">
        <v>257</v>
      </c>
      <c r="AN138" s="1" t="s">
        <v>257</v>
      </c>
      <c r="AO138" t="s">
        <v>100</v>
      </c>
      <c r="AP138" t="s">
        <v>452</v>
      </c>
      <c r="AQ138" s="1"/>
      <c r="AR138" t="s">
        <v>453</v>
      </c>
      <c r="AS138" t="s">
        <v>454</v>
      </c>
      <c r="AT138" s="1">
        <v>80111600</v>
      </c>
      <c r="AU138" s="93" t="s">
        <v>4294</v>
      </c>
      <c r="AV138" s="1" t="s">
        <v>210</v>
      </c>
      <c r="AW138" s="87" t="s">
        <v>103</v>
      </c>
      <c r="AX138" s="75">
        <v>46029</v>
      </c>
      <c r="AY138" t="s">
        <v>115</v>
      </c>
      <c r="AZ138" s="75">
        <v>46029</v>
      </c>
      <c r="BA138" s="75">
        <v>46031</v>
      </c>
      <c r="BB138" s="75">
        <v>46386</v>
      </c>
      <c r="BC138" s="89">
        <f>+Tabla3[[#This Row],[FECHA TERMINACION
(INICIAL)]]-Tabla3[[#This Row],[FECHA INICIO]]</f>
        <v>355</v>
      </c>
      <c r="BD138" s="89">
        <f>+Tabla3[[#This Row],[PLAZO DE EJECUCIÓN EN DÍAS (INICIAL)]]/30</f>
        <v>11.833333333333334</v>
      </c>
      <c r="BE138" t="s">
        <v>709</v>
      </c>
      <c r="BF138" s="5" t="e">
        <f>+#REF!</f>
        <v>#REF!</v>
      </c>
      <c r="BG138" s="5" t="e">
        <f>+#REF!</f>
        <v>#REF!</v>
      </c>
      <c r="BH138" s="1" t="e">
        <f>+#REF!</f>
        <v>#REF!</v>
      </c>
      <c r="BI138" s="1">
        <f>+COUNTIF(Tabla3[[#This Row],[VALOR REDUCIDO]:[TOTAL TIEMPO PRORROGADO EN DÍAS
]],"&lt;&gt;0")</f>
        <v>3</v>
      </c>
      <c r="BJ138" s="1" t="e">
        <f>+#REF!</f>
        <v>#REF!</v>
      </c>
      <c r="BK138" s="75" t="e">
        <f>+#REF!</f>
        <v>#REF!</v>
      </c>
      <c r="BL138" s="1" t="s">
        <v>83</v>
      </c>
      <c r="BM138" t="e">
        <f t="shared" si="12"/>
        <v>#REF!</v>
      </c>
      <c r="BN138" s="7">
        <f t="shared" si="13"/>
        <v>46031</v>
      </c>
      <c r="BO138" s="7" t="e">
        <f t="shared" si="14"/>
        <v>#REF!</v>
      </c>
      <c r="BP138" s="5" t="e">
        <f t="shared" si="10"/>
        <v>#REF!</v>
      </c>
      <c r="BQ138" s="1">
        <v>36920000</v>
      </c>
      <c r="BR138" s="1" t="e">
        <f>+Tabla3[[#This Row],[VALOR TOTAL DE CONTRATO (ANTES DE LIQUIDACIÓN - LIBERACIÓN DE SALDOS)]]-Tabla3[[#This Row],[RECURSO TOTALES DESEMBOLSADOS]]</f>
        <v>#REF!</v>
      </c>
      <c r="BS138" s="1" t="s">
        <v>83</v>
      </c>
      <c r="BT138" s="1" t="str">
        <f t="shared" si="11"/>
        <v>enero</v>
      </c>
      <c r="BU138" s="1" t="s">
        <v>82</v>
      </c>
      <c r="BV138" s="1" t="s">
        <v>82</v>
      </c>
      <c r="BW138" s="1" t="s">
        <v>82</v>
      </c>
      <c r="BX138" t="s">
        <v>258</v>
      </c>
      <c r="BY138" t="s">
        <v>259</v>
      </c>
    </row>
    <row r="139" spans="1:77" ht="14.45" customHeight="1" x14ac:dyDescent="0.25">
      <c r="A139" s="1">
        <v>2026</v>
      </c>
      <c r="B139" s="3">
        <v>135</v>
      </c>
      <c r="C139" s="1" t="s">
        <v>65</v>
      </c>
      <c r="D139" t="s">
        <v>67</v>
      </c>
      <c r="E139" t="s">
        <v>70</v>
      </c>
      <c r="F139" t="s">
        <v>71</v>
      </c>
      <c r="G139" t="s">
        <v>105</v>
      </c>
      <c r="H139" s="1" t="s">
        <v>64</v>
      </c>
      <c r="I139" s="1" t="s">
        <v>75</v>
      </c>
      <c r="J139" t="s">
        <v>714</v>
      </c>
      <c r="K139" s="1" t="s">
        <v>78</v>
      </c>
      <c r="L139" s="87" t="s">
        <v>715</v>
      </c>
      <c r="M139" s="79" t="s">
        <v>6443</v>
      </c>
      <c r="N139" s="1" t="s">
        <v>3719</v>
      </c>
      <c r="O139" s="1" t="s">
        <v>3719</v>
      </c>
      <c r="P139" s="56" t="s">
        <v>3719</v>
      </c>
      <c r="Q139" s="1" t="s">
        <v>83</v>
      </c>
      <c r="R139" s="87" t="s">
        <v>545</v>
      </c>
      <c r="S139" s="87" t="s">
        <v>264</v>
      </c>
      <c r="T139" t="s">
        <v>716</v>
      </c>
      <c r="U139" t="s">
        <v>718</v>
      </c>
      <c r="V139" t="s">
        <v>717</v>
      </c>
      <c r="W139" s="5">
        <v>47333333</v>
      </c>
      <c r="X139" s="5">
        <v>47333333</v>
      </c>
      <c r="Y139" s="5">
        <v>4000000</v>
      </c>
      <c r="Z139" s="5">
        <v>0</v>
      </c>
      <c r="AA139" s="1" t="s">
        <v>95</v>
      </c>
      <c r="AB139" t="s">
        <v>83</v>
      </c>
      <c r="AC139" t="s">
        <v>76</v>
      </c>
      <c r="AD139" s="69">
        <f>+Tabla3[[#This Row],[VALOR DEL CONTRATO
(EN NUMEROS)]]-Tabla3[[#This Row],[VALOR RECURSOS (MADS/FONAM)]]</f>
        <v>0</v>
      </c>
      <c r="AE139" s="2">
        <v>2626</v>
      </c>
      <c r="AF139" s="88">
        <v>46024</v>
      </c>
      <c r="AG139">
        <v>13526</v>
      </c>
      <c r="AH139" s="75">
        <v>46028</v>
      </c>
      <c r="AI139" s="78" t="s">
        <v>98</v>
      </c>
      <c r="AJ139" t="s">
        <v>282</v>
      </c>
      <c r="AK139" s="72">
        <v>202400000000095</v>
      </c>
      <c r="AL139" s="75">
        <v>46028</v>
      </c>
      <c r="AM139" s="1" t="s">
        <v>257</v>
      </c>
      <c r="AN139" s="1" t="s">
        <v>257</v>
      </c>
      <c r="AO139" t="s">
        <v>100</v>
      </c>
      <c r="AP139" t="s">
        <v>542</v>
      </c>
      <c r="AQ139" s="1"/>
      <c r="AR139" t="s">
        <v>6273</v>
      </c>
      <c r="AS139" t="s">
        <v>264</v>
      </c>
      <c r="AT139" s="1">
        <v>80111600</v>
      </c>
      <c r="AU139" s="93" t="s">
        <v>4295</v>
      </c>
      <c r="AV139" s="1" t="s">
        <v>210</v>
      </c>
      <c r="AW139" s="87" t="s">
        <v>103</v>
      </c>
      <c r="AX139" s="75">
        <v>46028</v>
      </c>
      <c r="AY139" t="s">
        <v>116</v>
      </c>
      <c r="AZ139" s="75">
        <v>46028</v>
      </c>
      <c r="BA139" s="75">
        <v>46028</v>
      </c>
      <c r="BB139" s="75">
        <v>46386</v>
      </c>
      <c r="BC139" s="89">
        <f>+Tabla3[[#This Row],[FECHA TERMINACION
(INICIAL)]]-Tabla3[[#This Row],[FECHA INICIO]]</f>
        <v>358</v>
      </c>
      <c r="BD139" s="89">
        <f>+Tabla3[[#This Row],[PLAZO DE EJECUCIÓN EN DÍAS (INICIAL)]]/30</f>
        <v>11.933333333333334</v>
      </c>
      <c r="BE139" t="s">
        <v>719</v>
      </c>
      <c r="BF139" s="5" t="e">
        <f>+#REF!</f>
        <v>#REF!</v>
      </c>
      <c r="BG139" s="5" t="e">
        <f>+#REF!</f>
        <v>#REF!</v>
      </c>
      <c r="BH139" s="1" t="e">
        <f>+#REF!</f>
        <v>#REF!</v>
      </c>
      <c r="BI139" s="1">
        <f>+COUNTIF(Tabla3[[#This Row],[VALOR REDUCIDO]:[TOTAL TIEMPO PRORROGADO EN DÍAS
]],"&lt;&gt;0")</f>
        <v>3</v>
      </c>
      <c r="BJ139" s="1" t="e">
        <f>+#REF!</f>
        <v>#REF!</v>
      </c>
      <c r="BK139" s="75" t="e">
        <f>+#REF!</f>
        <v>#REF!</v>
      </c>
      <c r="BL139" s="1" t="s">
        <v>83</v>
      </c>
      <c r="BM139" t="e">
        <f t="shared" si="12"/>
        <v>#REF!</v>
      </c>
      <c r="BN139" s="7">
        <f t="shared" si="13"/>
        <v>46028</v>
      </c>
      <c r="BO139" s="7" t="e">
        <f t="shared" si="14"/>
        <v>#REF!</v>
      </c>
      <c r="BP139" s="5" t="e">
        <f t="shared" si="10"/>
        <v>#REF!</v>
      </c>
      <c r="BQ139" s="1">
        <v>19333333</v>
      </c>
      <c r="BR139" s="1" t="e">
        <f>+Tabla3[[#This Row],[VALOR TOTAL DE CONTRATO (ANTES DE LIQUIDACIÓN - LIBERACIÓN DE SALDOS)]]-Tabla3[[#This Row],[RECURSO TOTALES DESEMBOLSADOS]]</f>
        <v>#REF!</v>
      </c>
      <c r="BS139" s="1" t="s">
        <v>83</v>
      </c>
      <c r="BT139" s="1" t="str">
        <f t="shared" si="11"/>
        <v>enero</v>
      </c>
      <c r="BU139" s="1" t="s">
        <v>82</v>
      </c>
      <c r="BV139" s="1" t="s">
        <v>82</v>
      </c>
      <c r="BW139" s="1" t="s">
        <v>82</v>
      </c>
      <c r="BX139" t="s">
        <v>258</v>
      </c>
      <c r="BY139" t="s">
        <v>259</v>
      </c>
    </row>
    <row r="140" spans="1:77" ht="14.45" customHeight="1" x14ac:dyDescent="0.25">
      <c r="A140" s="1">
        <v>2026</v>
      </c>
      <c r="B140" s="3">
        <v>136</v>
      </c>
      <c r="C140" s="1" t="s">
        <v>65</v>
      </c>
      <c r="D140" t="s">
        <v>67</v>
      </c>
      <c r="E140" t="s">
        <v>70</v>
      </c>
      <c r="F140" t="s">
        <v>71</v>
      </c>
      <c r="G140" t="s">
        <v>105</v>
      </c>
      <c r="H140" s="1" t="s">
        <v>64</v>
      </c>
      <c r="I140" s="1" t="s">
        <v>271</v>
      </c>
      <c r="J140" t="s">
        <v>720</v>
      </c>
      <c r="K140" s="1" t="s">
        <v>78</v>
      </c>
      <c r="L140" s="87" t="s">
        <v>721</v>
      </c>
      <c r="M140" s="79" t="s">
        <v>6444</v>
      </c>
      <c r="N140" s="1" t="s">
        <v>3719</v>
      </c>
      <c r="O140" s="1" t="s">
        <v>3719</v>
      </c>
      <c r="P140" s="56" t="s">
        <v>3719</v>
      </c>
      <c r="Q140" s="1" t="s">
        <v>83</v>
      </c>
      <c r="R140" s="87" t="s">
        <v>545</v>
      </c>
      <c r="S140" s="87" t="s">
        <v>264</v>
      </c>
      <c r="T140" t="s">
        <v>722</v>
      </c>
      <c r="U140" t="s">
        <v>724</v>
      </c>
      <c r="V140" t="s">
        <v>723</v>
      </c>
      <c r="W140" s="5">
        <v>42245000</v>
      </c>
      <c r="X140" s="5">
        <v>42245000</v>
      </c>
      <c r="Y140" s="5">
        <v>3570000</v>
      </c>
      <c r="Z140" s="5">
        <v>0</v>
      </c>
      <c r="AA140" s="1" t="s">
        <v>95</v>
      </c>
      <c r="AB140" t="s">
        <v>83</v>
      </c>
      <c r="AC140" t="s">
        <v>76</v>
      </c>
      <c r="AD140" s="69">
        <f>+Tabla3[[#This Row],[VALOR DEL CONTRATO
(EN NUMEROS)]]-Tabla3[[#This Row],[VALOR RECURSOS (MADS/FONAM)]]</f>
        <v>0</v>
      </c>
      <c r="AE140" s="2">
        <v>2626</v>
      </c>
      <c r="AF140" s="88">
        <v>46024</v>
      </c>
      <c r="AG140">
        <v>14826</v>
      </c>
      <c r="AH140" s="75">
        <v>46028</v>
      </c>
      <c r="AI140" s="78" t="s">
        <v>98</v>
      </c>
      <c r="AJ140" t="s">
        <v>282</v>
      </c>
      <c r="AK140" s="72">
        <v>202400000000095</v>
      </c>
      <c r="AL140" s="75">
        <v>46028</v>
      </c>
      <c r="AM140" s="1" t="s">
        <v>257</v>
      </c>
      <c r="AN140" s="1" t="s">
        <v>257</v>
      </c>
      <c r="AO140" t="s">
        <v>100</v>
      </c>
      <c r="AP140" t="s">
        <v>542</v>
      </c>
      <c r="AQ140" s="1"/>
      <c r="AR140" t="s">
        <v>6273</v>
      </c>
      <c r="AS140" t="s">
        <v>264</v>
      </c>
      <c r="AT140" s="1">
        <v>80111600</v>
      </c>
      <c r="AU140" s="93" t="s">
        <v>4296</v>
      </c>
      <c r="AV140" s="1" t="s">
        <v>210</v>
      </c>
      <c r="AW140" s="87" t="s">
        <v>103</v>
      </c>
      <c r="AX140" s="75">
        <v>46028</v>
      </c>
      <c r="AY140" t="s">
        <v>116</v>
      </c>
      <c r="AZ140" s="75">
        <v>46028</v>
      </c>
      <c r="BA140" s="75">
        <v>46028</v>
      </c>
      <c r="BB140" s="75">
        <v>46386</v>
      </c>
      <c r="BC140" s="89">
        <f>+Tabla3[[#This Row],[FECHA TERMINACION
(INICIAL)]]-Tabla3[[#This Row],[FECHA INICIO]]</f>
        <v>358</v>
      </c>
      <c r="BD140" s="89">
        <f>+Tabla3[[#This Row],[PLAZO DE EJECUCIÓN EN DÍAS (INICIAL)]]/30</f>
        <v>11.933333333333334</v>
      </c>
      <c r="BE140" t="s">
        <v>719</v>
      </c>
      <c r="BF140" s="5" t="e">
        <f>+#REF!</f>
        <v>#REF!</v>
      </c>
      <c r="BG140" s="5" t="e">
        <f>+#REF!</f>
        <v>#REF!</v>
      </c>
      <c r="BH140" s="1" t="e">
        <f>+#REF!</f>
        <v>#REF!</v>
      </c>
      <c r="BI140" s="1">
        <f>+COUNTIF(Tabla3[[#This Row],[VALOR REDUCIDO]:[TOTAL TIEMPO PRORROGADO EN DÍAS
]],"&lt;&gt;0")</f>
        <v>3</v>
      </c>
      <c r="BJ140" s="1" t="e">
        <f>+#REF!</f>
        <v>#REF!</v>
      </c>
      <c r="BK140" s="75" t="e">
        <f>+#REF!</f>
        <v>#REF!</v>
      </c>
      <c r="BL140" s="1" t="s">
        <v>83</v>
      </c>
      <c r="BM140" t="e">
        <f t="shared" si="12"/>
        <v>#REF!</v>
      </c>
      <c r="BN140" s="7">
        <f t="shared" si="13"/>
        <v>46028</v>
      </c>
      <c r="BO140" s="7" t="e">
        <f t="shared" si="14"/>
        <v>#REF!</v>
      </c>
      <c r="BP140" s="5" t="e">
        <f t="shared" si="10"/>
        <v>#REF!</v>
      </c>
      <c r="BQ140" s="1">
        <v>17255000</v>
      </c>
      <c r="BR140" s="1" t="e">
        <f>+Tabla3[[#This Row],[VALOR TOTAL DE CONTRATO (ANTES DE LIQUIDACIÓN - LIBERACIÓN DE SALDOS)]]-Tabla3[[#This Row],[RECURSO TOTALES DESEMBOLSADOS]]</f>
        <v>#REF!</v>
      </c>
      <c r="BS140" s="1" t="s">
        <v>83</v>
      </c>
      <c r="BT140" s="1" t="str">
        <f t="shared" si="11"/>
        <v>enero</v>
      </c>
      <c r="BU140" s="1" t="s">
        <v>82</v>
      </c>
      <c r="BV140" s="1" t="s">
        <v>82</v>
      </c>
      <c r="BW140" s="1" t="s">
        <v>82</v>
      </c>
      <c r="BX140" t="s">
        <v>258</v>
      </c>
      <c r="BY140" t="s">
        <v>259</v>
      </c>
    </row>
    <row r="141" spans="1:77" ht="14.45" customHeight="1" x14ac:dyDescent="0.25">
      <c r="A141" s="1">
        <v>2026</v>
      </c>
      <c r="B141" s="3">
        <v>137</v>
      </c>
      <c r="C141" s="1" t="s">
        <v>65</v>
      </c>
      <c r="D141" t="s">
        <v>67</v>
      </c>
      <c r="E141" t="s">
        <v>70</v>
      </c>
      <c r="F141" t="s">
        <v>71</v>
      </c>
      <c r="G141" t="s">
        <v>105</v>
      </c>
      <c r="H141" s="1" t="s">
        <v>64</v>
      </c>
      <c r="I141" s="1" t="s">
        <v>75</v>
      </c>
      <c r="J141" t="s">
        <v>725</v>
      </c>
      <c r="K141" s="1" t="s">
        <v>78</v>
      </c>
      <c r="L141" s="87" t="s">
        <v>81</v>
      </c>
      <c r="M141" s="79" t="s">
        <v>6445</v>
      </c>
      <c r="N141" s="1" t="s">
        <v>3719</v>
      </c>
      <c r="O141" s="1" t="s">
        <v>3719</v>
      </c>
      <c r="P141" s="56" t="s">
        <v>3719</v>
      </c>
      <c r="Q141" s="1" t="s">
        <v>83</v>
      </c>
      <c r="R141" s="87" t="s">
        <v>545</v>
      </c>
      <c r="S141" s="87" t="s">
        <v>264</v>
      </c>
      <c r="T141" t="s">
        <v>539</v>
      </c>
      <c r="U141" t="s">
        <v>727</v>
      </c>
      <c r="V141" t="s">
        <v>726</v>
      </c>
      <c r="W141" s="5">
        <v>59166667</v>
      </c>
      <c r="X141" s="5">
        <v>59166667</v>
      </c>
      <c r="Y141" s="5">
        <v>5000000</v>
      </c>
      <c r="Z141" s="5">
        <v>0</v>
      </c>
      <c r="AA141" s="1" t="s">
        <v>95</v>
      </c>
      <c r="AB141" t="s">
        <v>83</v>
      </c>
      <c r="AC141" t="s">
        <v>76</v>
      </c>
      <c r="AD141" s="69">
        <f>+Tabla3[[#This Row],[VALOR DEL CONTRATO
(EN NUMEROS)]]-Tabla3[[#This Row],[VALOR RECURSOS (MADS/FONAM)]]</f>
        <v>0</v>
      </c>
      <c r="AE141" s="2">
        <v>2626</v>
      </c>
      <c r="AF141" s="88">
        <v>46024</v>
      </c>
      <c r="AG141">
        <v>13726</v>
      </c>
      <c r="AH141" s="75">
        <v>46028</v>
      </c>
      <c r="AI141" s="78" t="s">
        <v>98</v>
      </c>
      <c r="AJ141" t="s">
        <v>282</v>
      </c>
      <c r="AK141" s="72">
        <v>202400000000095</v>
      </c>
      <c r="AL141" s="75">
        <v>46028</v>
      </c>
      <c r="AM141" s="1" t="s">
        <v>257</v>
      </c>
      <c r="AN141" s="1" t="s">
        <v>257</v>
      </c>
      <c r="AO141" t="s">
        <v>100</v>
      </c>
      <c r="AP141" t="s">
        <v>542</v>
      </c>
      <c r="AQ141" s="1"/>
      <c r="AR141" t="s">
        <v>6273</v>
      </c>
      <c r="AS141" t="s">
        <v>264</v>
      </c>
      <c r="AT141" s="1">
        <v>80111600</v>
      </c>
      <c r="AU141" s="93" t="s">
        <v>4297</v>
      </c>
      <c r="AV141" s="1" t="s">
        <v>210</v>
      </c>
      <c r="AW141" s="87" t="s">
        <v>103</v>
      </c>
      <c r="AX141" s="75">
        <v>46028</v>
      </c>
      <c r="AY141" t="s">
        <v>116</v>
      </c>
      <c r="AZ141" s="75">
        <v>46028</v>
      </c>
      <c r="BA141" s="75">
        <v>46028</v>
      </c>
      <c r="BB141" s="75">
        <v>46386</v>
      </c>
      <c r="BC141" s="89">
        <f>+Tabla3[[#This Row],[FECHA TERMINACION
(INICIAL)]]-Tabla3[[#This Row],[FECHA INICIO]]</f>
        <v>358</v>
      </c>
      <c r="BD141" s="89">
        <f>+Tabla3[[#This Row],[PLAZO DE EJECUCIÓN EN DÍAS (INICIAL)]]/30</f>
        <v>11.933333333333334</v>
      </c>
      <c r="BE141" t="s">
        <v>719</v>
      </c>
      <c r="BF141" s="5" t="e">
        <f>+#REF!</f>
        <v>#REF!</v>
      </c>
      <c r="BG141" s="5" t="e">
        <f>+#REF!</f>
        <v>#REF!</v>
      </c>
      <c r="BH141" s="1" t="e">
        <f>+#REF!</f>
        <v>#REF!</v>
      </c>
      <c r="BI141" s="1">
        <f>+COUNTIF(Tabla3[[#This Row],[VALOR REDUCIDO]:[TOTAL TIEMPO PRORROGADO EN DÍAS
]],"&lt;&gt;0")</f>
        <v>3</v>
      </c>
      <c r="BJ141" s="1" t="e">
        <f>+#REF!</f>
        <v>#REF!</v>
      </c>
      <c r="BK141" s="75" t="e">
        <f>+#REF!</f>
        <v>#REF!</v>
      </c>
      <c r="BL141" s="1" t="s">
        <v>83</v>
      </c>
      <c r="BM141" t="e">
        <f t="shared" si="12"/>
        <v>#REF!</v>
      </c>
      <c r="BN141" s="7">
        <f t="shared" si="13"/>
        <v>46028</v>
      </c>
      <c r="BO141" s="7" t="e">
        <f t="shared" si="14"/>
        <v>#REF!</v>
      </c>
      <c r="BP141" s="5" t="e">
        <f t="shared" si="10"/>
        <v>#REF!</v>
      </c>
      <c r="BQ141" s="1">
        <v>24166667</v>
      </c>
      <c r="BR141" s="1" t="e">
        <f>+Tabla3[[#This Row],[VALOR TOTAL DE CONTRATO (ANTES DE LIQUIDACIÓN - LIBERACIÓN DE SALDOS)]]-Tabla3[[#This Row],[RECURSO TOTALES DESEMBOLSADOS]]</f>
        <v>#REF!</v>
      </c>
      <c r="BS141" s="1" t="s">
        <v>83</v>
      </c>
      <c r="BT141" s="1" t="str">
        <f t="shared" si="11"/>
        <v>enero</v>
      </c>
      <c r="BU141" s="1" t="s">
        <v>82</v>
      </c>
      <c r="BV141" s="1" t="s">
        <v>82</v>
      </c>
      <c r="BW141" s="1" t="s">
        <v>82</v>
      </c>
      <c r="BX141" t="s">
        <v>258</v>
      </c>
      <c r="BY141" t="s">
        <v>259</v>
      </c>
    </row>
    <row r="142" spans="1:77" ht="14.45" customHeight="1" x14ac:dyDescent="0.25">
      <c r="A142" s="1">
        <v>2026</v>
      </c>
      <c r="B142" s="3">
        <v>138</v>
      </c>
      <c r="C142" s="1" t="s">
        <v>65</v>
      </c>
      <c r="D142" t="s">
        <v>67</v>
      </c>
      <c r="E142" t="s">
        <v>70</v>
      </c>
      <c r="F142" t="s">
        <v>71</v>
      </c>
      <c r="G142" t="s">
        <v>105</v>
      </c>
      <c r="H142" s="1" t="s">
        <v>64</v>
      </c>
      <c r="I142" s="1" t="s">
        <v>271</v>
      </c>
      <c r="J142" t="s">
        <v>728</v>
      </c>
      <c r="K142" s="1" t="s">
        <v>78</v>
      </c>
      <c r="L142" s="87" t="s">
        <v>488</v>
      </c>
      <c r="M142" s="79" t="s">
        <v>6446</v>
      </c>
      <c r="N142" s="1" t="s">
        <v>3719</v>
      </c>
      <c r="O142" s="1" t="s">
        <v>3719</v>
      </c>
      <c r="P142" s="56" t="s">
        <v>3719</v>
      </c>
      <c r="Q142" s="1" t="s">
        <v>83</v>
      </c>
      <c r="R142" s="87" t="s">
        <v>545</v>
      </c>
      <c r="S142" s="87" t="s">
        <v>264</v>
      </c>
      <c r="T142" t="s">
        <v>729</v>
      </c>
      <c r="U142" t="s">
        <v>731</v>
      </c>
      <c r="V142" t="s">
        <v>730</v>
      </c>
      <c r="W142" s="5">
        <v>46150000</v>
      </c>
      <c r="X142" s="5">
        <v>46150000</v>
      </c>
      <c r="Y142" s="5">
        <v>3900000</v>
      </c>
      <c r="Z142" s="5">
        <v>0</v>
      </c>
      <c r="AA142" s="1" t="s">
        <v>95</v>
      </c>
      <c r="AB142" t="s">
        <v>83</v>
      </c>
      <c r="AC142" t="s">
        <v>76</v>
      </c>
      <c r="AD142" s="69">
        <f>+Tabla3[[#This Row],[VALOR DEL CONTRATO
(EN NUMEROS)]]-Tabla3[[#This Row],[VALOR RECURSOS (MADS/FONAM)]]</f>
        <v>0</v>
      </c>
      <c r="AE142" s="2">
        <v>2626</v>
      </c>
      <c r="AF142" s="88">
        <v>46024</v>
      </c>
      <c r="AG142">
        <v>13626</v>
      </c>
      <c r="AH142" s="75">
        <v>46028</v>
      </c>
      <c r="AI142" s="78" t="s">
        <v>98</v>
      </c>
      <c r="AJ142" t="s">
        <v>282</v>
      </c>
      <c r="AK142" s="72">
        <v>202400000000095</v>
      </c>
      <c r="AL142" s="75">
        <v>46028</v>
      </c>
      <c r="AM142" s="1" t="s">
        <v>257</v>
      </c>
      <c r="AN142" s="1" t="s">
        <v>257</v>
      </c>
      <c r="AO142" t="s">
        <v>100</v>
      </c>
      <c r="AP142" t="s">
        <v>542</v>
      </c>
      <c r="AQ142" s="1"/>
      <c r="AR142" t="s">
        <v>6273</v>
      </c>
      <c r="AS142" t="s">
        <v>264</v>
      </c>
      <c r="AT142" s="1">
        <v>80111600</v>
      </c>
      <c r="AU142" s="93" t="s">
        <v>4298</v>
      </c>
      <c r="AV142" s="1" t="s">
        <v>210</v>
      </c>
      <c r="AW142" s="87" t="s">
        <v>103</v>
      </c>
      <c r="AX142" s="75">
        <v>46028</v>
      </c>
      <c r="AY142" s="87" t="s">
        <v>115</v>
      </c>
      <c r="AZ142" s="75">
        <v>46028</v>
      </c>
      <c r="BA142" s="75">
        <v>46028</v>
      </c>
      <c r="BB142" s="75">
        <v>46188</v>
      </c>
      <c r="BC142" s="89">
        <f>+Tabla3[[#This Row],[FECHA TERMINACION
(INICIAL)]]-Tabla3[[#This Row],[FECHA INICIO]]</f>
        <v>160</v>
      </c>
      <c r="BD142" s="89">
        <f>+Tabla3[[#This Row],[PLAZO DE EJECUCIÓN EN DÍAS (INICIAL)]]/30</f>
        <v>5.333333333333333</v>
      </c>
      <c r="BE142" t="s">
        <v>719</v>
      </c>
      <c r="BF142" s="5" t="e">
        <f>+#REF!</f>
        <v>#REF!</v>
      </c>
      <c r="BG142" s="5" t="e">
        <f>+#REF!</f>
        <v>#REF!</v>
      </c>
      <c r="BH142" s="1" t="e">
        <f>+#REF!</f>
        <v>#REF!</v>
      </c>
      <c r="BI142" s="1">
        <f>+COUNTIF(Tabla3[[#This Row],[VALOR REDUCIDO]:[TOTAL TIEMPO PRORROGADO EN DÍAS
]],"&lt;&gt;0")</f>
        <v>3</v>
      </c>
      <c r="BJ142" s="1" t="e">
        <f>+#REF!</f>
        <v>#REF!</v>
      </c>
      <c r="BK142" s="75" t="e">
        <f>+#REF!</f>
        <v>#REF!</v>
      </c>
      <c r="BL142" s="1" t="s">
        <v>82</v>
      </c>
      <c r="BM142" t="e">
        <f t="shared" si="12"/>
        <v>#REF!</v>
      </c>
      <c r="BN142" s="7">
        <f t="shared" si="13"/>
        <v>46028</v>
      </c>
      <c r="BO142" s="7" t="e">
        <f t="shared" si="14"/>
        <v>#REF!</v>
      </c>
      <c r="BP142" s="5" t="e">
        <f t="shared" si="10"/>
        <v>#REF!</v>
      </c>
      <c r="BQ142" s="1">
        <v>18850000</v>
      </c>
      <c r="BR142" s="1" t="e">
        <f>+Tabla3[[#This Row],[VALOR TOTAL DE CONTRATO (ANTES DE LIQUIDACIÓN - LIBERACIÓN DE SALDOS)]]-Tabla3[[#This Row],[RECURSO TOTALES DESEMBOLSADOS]]</f>
        <v>#REF!</v>
      </c>
      <c r="BS142" s="1" t="s">
        <v>83</v>
      </c>
      <c r="BT142" s="1" t="str">
        <f t="shared" si="11"/>
        <v>enero</v>
      </c>
      <c r="BU142" s="1" t="s">
        <v>82</v>
      </c>
      <c r="BV142" s="1" t="s">
        <v>82</v>
      </c>
      <c r="BW142" s="1" t="s">
        <v>82</v>
      </c>
      <c r="BX142" t="s">
        <v>258</v>
      </c>
      <c r="BY142" t="s">
        <v>259</v>
      </c>
    </row>
    <row r="143" spans="1:77" ht="14.45" customHeight="1" x14ac:dyDescent="0.25">
      <c r="A143" s="1">
        <v>2026</v>
      </c>
      <c r="B143" s="3" t="s">
        <v>7464</v>
      </c>
      <c r="C143" s="1" t="s">
        <v>65</v>
      </c>
      <c r="D143" t="s">
        <v>67</v>
      </c>
      <c r="E143" t="s">
        <v>70</v>
      </c>
      <c r="F143" t="s">
        <v>71</v>
      </c>
      <c r="G143" t="s">
        <v>105</v>
      </c>
      <c r="H143" s="1" t="s">
        <v>64</v>
      </c>
      <c r="I143" s="1" t="s">
        <v>271</v>
      </c>
      <c r="J143" t="s">
        <v>7465</v>
      </c>
      <c r="K143" s="1" t="s">
        <v>78</v>
      </c>
      <c r="L143" t="s">
        <v>7466</v>
      </c>
      <c r="M143" s="79" t="s">
        <v>7469</v>
      </c>
      <c r="N143" s="1" t="s">
        <v>3719</v>
      </c>
      <c r="O143" s="1" t="s">
        <v>3719</v>
      </c>
      <c r="P143" s="56" t="s">
        <v>3719</v>
      </c>
      <c r="Q143" s="1" t="s">
        <v>83</v>
      </c>
      <c r="R143" s="87" t="s">
        <v>545</v>
      </c>
      <c r="S143" s="87" t="s">
        <v>264</v>
      </c>
      <c r="T143" t="s">
        <v>729</v>
      </c>
      <c r="U143" t="s">
        <v>731</v>
      </c>
      <c r="V143" t="s">
        <v>7467</v>
      </c>
      <c r="W143" s="5">
        <v>25350000</v>
      </c>
      <c r="X143" s="5">
        <v>25350000</v>
      </c>
      <c r="Y143" s="5">
        <v>3900000</v>
      </c>
      <c r="Z143" s="5">
        <v>0</v>
      </c>
      <c r="AA143" s="1" t="s">
        <v>95</v>
      </c>
      <c r="AB143" t="s">
        <v>83</v>
      </c>
      <c r="AC143" t="s">
        <v>76</v>
      </c>
      <c r="AD143" s="69">
        <f>+Tabla3[[#This Row],[VALOR DEL CONTRATO
(EN NUMEROS)]]-Tabla3[[#This Row],[VALOR RECURSOS (MADS/FONAM)]]</f>
        <v>0</v>
      </c>
      <c r="AE143" s="2">
        <v>2626</v>
      </c>
      <c r="AF143" s="88">
        <v>46024</v>
      </c>
      <c r="AG143">
        <v>299026</v>
      </c>
      <c r="AH143" s="75">
        <v>46189</v>
      </c>
      <c r="AI143" s="78" t="s">
        <v>98</v>
      </c>
      <c r="AJ143" t="s">
        <v>282</v>
      </c>
      <c r="AK143" s="72">
        <v>202400000000095</v>
      </c>
      <c r="AL143" s="75">
        <v>46189</v>
      </c>
      <c r="AM143" s="1" t="s">
        <v>257</v>
      </c>
      <c r="AN143" s="1" t="s">
        <v>257</v>
      </c>
      <c r="AO143" t="s">
        <v>100</v>
      </c>
      <c r="AP143" t="s">
        <v>542</v>
      </c>
      <c r="AQ143" s="1"/>
      <c r="AR143" t="s">
        <v>6273</v>
      </c>
      <c r="AS143" t="s">
        <v>264</v>
      </c>
      <c r="AT143" s="1">
        <v>80111600</v>
      </c>
      <c r="AU143" s="93" t="s">
        <v>4298</v>
      </c>
      <c r="AV143" s="1" t="s">
        <v>210</v>
      </c>
      <c r="AW143" s="87" t="s">
        <v>103</v>
      </c>
      <c r="AX143" s="75"/>
      <c r="AY143" s="87" t="s">
        <v>115</v>
      </c>
      <c r="AZ143" s="75"/>
      <c r="BA143" s="75">
        <v>46038</v>
      </c>
      <c r="BB143" s="75">
        <v>46386</v>
      </c>
      <c r="BC143" s="89">
        <f>+Tabla3[[#This Row],[FECHA TERMINACION
(INICIAL)]]-Tabla3[[#This Row],[FECHA INICIO]]</f>
        <v>348</v>
      </c>
      <c r="BD143" s="89">
        <f>+Tabla3[[#This Row],[PLAZO DE EJECUCIÓN EN DÍAS (INICIAL)]]/30</f>
        <v>11.6</v>
      </c>
      <c r="BE143" t="s">
        <v>7468</v>
      </c>
      <c r="BF143" s="5" t="e">
        <f>+#REF!</f>
        <v>#REF!</v>
      </c>
      <c r="BG143" s="5" t="e">
        <f>+#REF!</f>
        <v>#REF!</v>
      </c>
      <c r="BH143" s="1" t="e">
        <f>+#REF!</f>
        <v>#REF!</v>
      </c>
      <c r="BI143" s="1">
        <f>+COUNTIF(Tabla3[[#This Row],[VALOR REDUCIDO]:[TOTAL TIEMPO PRORROGADO EN DÍAS
]],"&lt;&gt;0")</f>
        <v>3</v>
      </c>
      <c r="BJ143" s="1" t="e">
        <f>+#REF!</f>
        <v>#REF!</v>
      </c>
      <c r="BK143" s="75" t="e">
        <f>+#REF!</f>
        <v>#REF!</v>
      </c>
      <c r="BL143" s="1" t="s">
        <v>83</v>
      </c>
      <c r="BM143" t="e">
        <f>$BO143-$BN143</f>
        <v>#REF!</v>
      </c>
      <c r="BN143" s="7">
        <f>$BA143</f>
        <v>46038</v>
      </c>
      <c r="BO143" s="7" t="e">
        <f>$BB143+$BH143</f>
        <v>#REF!</v>
      </c>
      <c r="BP143" s="5" t="e">
        <f t="shared" si="10"/>
        <v>#REF!</v>
      </c>
      <c r="BQ143" s="1" t="e">
        <v>#N/A</v>
      </c>
      <c r="BR143" s="1" t="e">
        <f>+Tabla3[[#This Row],[VALOR TOTAL DE CONTRATO (ANTES DE LIQUIDACIÓN - LIBERACIÓN DE SALDOS)]]-Tabla3[[#This Row],[RECURSO TOTALES DESEMBOLSADOS]]</f>
        <v>#REF!</v>
      </c>
      <c r="BT143" s="1" t="str">
        <f t="shared" si="11"/>
        <v>junio</v>
      </c>
      <c r="BU143" s="1" t="s">
        <v>82</v>
      </c>
      <c r="BV143" s="1" t="s">
        <v>82</v>
      </c>
      <c r="BW143" s="1" t="s">
        <v>82</v>
      </c>
      <c r="BX143" t="s">
        <v>258</v>
      </c>
      <c r="BY143" t="s">
        <v>259</v>
      </c>
    </row>
    <row r="144" spans="1:77" ht="14.45" customHeight="1" x14ac:dyDescent="0.25">
      <c r="A144" s="1">
        <v>2026</v>
      </c>
      <c r="B144" s="3">
        <v>139</v>
      </c>
      <c r="C144" s="1" t="s">
        <v>65</v>
      </c>
      <c r="D144" t="s">
        <v>67</v>
      </c>
      <c r="E144" t="s">
        <v>70</v>
      </c>
      <c r="F144" t="s">
        <v>71</v>
      </c>
      <c r="G144" t="s">
        <v>105</v>
      </c>
      <c r="H144" s="1" t="s">
        <v>64</v>
      </c>
      <c r="I144" s="1" t="s">
        <v>75</v>
      </c>
      <c r="J144" t="s">
        <v>735</v>
      </c>
      <c r="K144" s="1" t="s">
        <v>78</v>
      </c>
      <c r="L144" s="87" t="s">
        <v>538</v>
      </c>
      <c r="M144" s="79" t="s">
        <v>6447</v>
      </c>
      <c r="N144" s="1" t="s">
        <v>3719</v>
      </c>
      <c r="O144" s="1" t="s">
        <v>3719</v>
      </c>
      <c r="P144" s="56" t="s">
        <v>3719</v>
      </c>
      <c r="Q144" s="1" t="s">
        <v>83</v>
      </c>
      <c r="R144" s="87" t="s">
        <v>269</v>
      </c>
      <c r="S144" s="87" t="s">
        <v>269</v>
      </c>
      <c r="T144" t="s">
        <v>739</v>
      </c>
      <c r="U144" t="s">
        <v>741</v>
      </c>
      <c r="V144" t="s">
        <v>740</v>
      </c>
      <c r="W144" s="5">
        <v>71000000</v>
      </c>
      <c r="X144" s="5">
        <v>71000000</v>
      </c>
      <c r="Y144" s="5">
        <v>6000000</v>
      </c>
      <c r="Z144" s="5">
        <v>0</v>
      </c>
      <c r="AA144" s="1" t="s">
        <v>95</v>
      </c>
      <c r="AB144" t="s">
        <v>83</v>
      </c>
      <c r="AC144" t="s">
        <v>76</v>
      </c>
      <c r="AD144" s="69">
        <f>+Tabla3[[#This Row],[VALOR DEL CONTRATO
(EN NUMEROS)]]-Tabla3[[#This Row],[VALOR RECURSOS (MADS/FONAM)]]</f>
        <v>0</v>
      </c>
      <c r="AE144" s="2">
        <v>4726</v>
      </c>
      <c r="AF144" s="88">
        <v>46024</v>
      </c>
      <c r="AG144">
        <v>20226</v>
      </c>
      <c r="AH144" s="75">
        <v>46028</v>
      </c>
      <c r="AI144" s="78" t="s">
        <v>98</v>
      </c>
      <c r="AJ144" t="s">
        <v>736</v>
      </c>
      <c r="AK144" s="72">
        <v>202400000000054</v>
      </c>
      <c r="AL144" s="75">
        <v>46028</v>
      </c>
      <c r="AM144" s="1" t="s">
        <v>257</v>
      </c>
      <c r="AN144" s="1" t="s">
        <v>257</v>
      </c>
      <c r="AO144" t="s">
        <v>100</v>
      </c>
      <c r="AP144" t="s">
        <v>737</v>
      </c>
      <c r="AQ144" s="1"/>
      <c r="AR144" t="s">
        <v>738</v>
      </c>
      <c r="AS144" t="s">
        <v>418</v>
      </c>
      <c r="AT144" s="1">
        <v>80111600</v>
      </c>
      <c r="AU144" s="93" t="s">
        <v>4299</v>
      </c>
      <c r="AV144" s="1" t="s">
        <v>210</v>
      </c>
      <c r="AW144" s="87" t="s">
        <v>103</v>
      </c>
      <c r="AX144" s="75">
        <v>46029</v>
      </c>
      <c r="AY144" s="87" t="s">
        <v>115</v>
      </c>
      <c r="AZ144" s="75">
        <v>46028</v>
      </c>
      <c r="BA144" s="75">
        <v>46028</v>
      </c>
      <c r="BB144" s="75">
        <v>46386</v>
      </c>
      <c r="BC144" s="89">
        <f>+Tabla3[[#This Row],[FECHA TERMINACION
(INICIAL)]]-Tabla3[[#This Row],[FECHA INICIO]]</f>
        <v>358</v>
      </c>
      <c r="BD144" s="89">
        <f>+Tabla3[[#This Row],[PLAZO DE EJECUCIÓN EN DÍAS (INICIAL)]]/30</f>
        <v>11.933333333333334</v>
      </c>
      <c r="BE144" t="s">
        <v>742</v>
      </c>
      <c r="BF144" s="5" t="e">
        <f>+#REF!</f>
        <v>#REF!</v>
      </c>
      <c r="BG144" s="5" t="e">
        <f>+#REF!</f>
        <v>#REF!</v>
      </c>
      <c r="BH144" s="1" t="e">
        <f>+#REF!</f>
        <v>#REF!</v>
      </c>
      <c r="BI144" s="1">
        <f>+COUNTIF(Tabla3[[#This Row],[VALOR REDUCIDO]:[TOTAL TIEMPO PRORROGADO EN DÍAS
]],"&lt;&gt;0")</f>
        <v>3</v>
      </c>
      <c r="BJ144" s="1" t="e">
        <f>+#REF!</f>
        <v>#REF!</v>
      </c>
      <c r="BK144" s="75" t="e">
        <f>+#REF!</f>
        <v>#REF!</v>
      </c>
      <c r="BL144" s="1" t="s">
        <v>83</v>
      </c>
      <c r="BM144" t="e">
        <f t="shared" si="12"/>
        <v>#REF!</v>
      </c>
      <c r="BN144" s="7">
        <f t="shared" si="13"/>
        <v>46028</v>
      </c>
      <c r="BO144" s="7" t="e">
        <f t="shared" si="14"/>
        <v>#REF!</v>
      </c>
      <c r="BP144" s="5" t="e">
        <f t="shared" si="10"/>
        <v>#REF!</v>
      </c>
      <c r="BQ144" s="1">
        <v>29000000</v>
      </c>
      <c r="BR144" s="1" t="e">
        <f>+Tabla3[[#This Row],[VALOR TOTAL DE CONTRATO (ANTES DE LIQUIDACIÓN - LIBERACIÓN DE SALDOS)]]-Tabla3[[#This Row],[RECURSO TOTALES DESEMBOLSADOS]]</f>
        <v>#REF!</v>
      </c>
      <c r="BS144" s="1" t="s">
        <v>83</v>
      </c>
      <c r="BT144" s="1" t="str">
        <f t="shared" si="11"/>
        <v>enero</v>
      </c>
      <c r="BU144" s="1" t="s">
        <v>82</v>
      </c>
      <c r="BV144" s="1" t="s">
        <v>82</v>
      </c>
      <c r="BW144" s="1" t="s">
        <v>82</v>
      </c>
      <c r="BX144" t="s">
        <v>258</v>
      </c>
      <c r="BY144" t="s">
        <v>259</v>
      </c>
    </row>
    <row r="145" spans="1:77" ht="14.45" customHeight="1" x14ac:dyDescent="0.25">
      <c r="A145" s="1">
        <v>2026</v>
      </c>
      <c r="B145" s="3">
        <v>140</v>
      </c>
      <c r="C145" s="1" t="s">
        <v>65</v>
      </c>
      <c r="D145" t="s">
        <v>67</v>
      </c>
      <c r="E145" t="s">
        <v>70</v>
      </c>
      <c r="F145" t="s">
        <v>71</v>
      </c>
      <c r="G145" t="s">
        <v>105</v>
      </c>
      <c r="H145" s="1" t="s">
        <v>64</v>
      </c>
      <c r="I145" s="1" t="s">
        <v>75</v>
      </c>
      <c r="J145" t="s">
        <v>743</v>
      </c>
      <c r="K145" s="1" t="s">
        <v>78</v>
      </c>
      <c r="L145" s="87" t="s">
        <v>744</v>
      </c>
      <c r="M145" s="79" t="s">
        <v>6448</v>
      </c>
      <c r="N145" s="1" t="s">
        <v>3719</v>
      </c>
      <c r="O145" s="1" t="s">
        <v>3719</v>
      </c>
      <c r="P145" s="56" t="s">
        <v>3719</v>
      </c>
      <c r="Q145" s="1" t="s">
        <v>83</v>
      </c>
      <c r="R145" s="87" t="s">
        <v>269</v>
      </c>
      <c r="S145" s="87" t="s">
        <v>269</v>
      </c>
      <c r="T145" t="s">
        <v>745</v>
      </c>
      <c r="U145" t="s">
        <v>747</v>
      </c>
      <c r="V145" t="s">
        <v>746</v>
      </c>
      <c r="W145" s="5">
        <v>99194150</v>
      </c>
      <c r="X145" s="5">
        <v>99194150</v>
      </c>
      <c r="Y145" s="5">
        <v>9017650</v>
      </c>
      <c r="Z145" s="5">
        <v>0</v>
      </c>
      <c r="AA145" s="1" t="s">
        <v>95</v>
      </c>
      <c r="AB145" t="s">
        <v>83</v>
      </c>
      <c r="AC145" t="s">
        <v>76</v>
      </c>
      <c r="AD145" s="69">
        <f>+Tabla3[[#This Row],[VALOR DEL CONTRATO
(EN NUMEROS)]]-Tabla3[[#This Row],[VALOR RECURSOS (MADS/FONAM)]]</f>
        <v>0</v>
      </c>
      <c r="AE145" s="2">
        <v>3626</v>
      </c>
      <c r="AF145" s="88">
        <v>46024</v>
      </c>
      <c r="AG145">
        <v>11526</v>
      </c>
      <c r="AH145" s="75">
        <v>46027</v>
      </c>
      <c r="AI145" s="78" t="s">
        <v>98</v>
      </c>
      <c r="AJ145" t="s">
        <v>424</v>
      </c>
      <c r="AK145" s="72">
        <v>202400000000071</v>
      </c>
      <c r="AL145" s="75">
        <v>46027</v>
      </c>
      <c r="AM145" s="1" t="s">
        <v>257</v>
      </c>
      <c r="AN145" s="1" t="s">
        <v>257</v>
      </c>
      <c r="AO145" t="s">
        <v>100</v>
      </c>
      <c r="AP145" t="s">
        <v>150</v>
      </c>
      <c r="AQ145" s="1"/>
      <c r="AR145" t="s">
        <v>417</v>
      </c>
      <c r="AS145" t="s">
        <v>418</v>
      </c>
      <c r="AT145" s="1">
        <v>80111600</v>
      </c>
      <c r="AU145" s="93" t="s">
        <v>4300</v>
      </c>
      <c r="AV145" s="1" t="s">
        <v>211</v>
      </c>
      <c r="AW145" s="87" t="s">
        <v>104</v>
      </c>
      <c r="AX145" s="75" t="s">
        <v>76</v>
      </c>
      <c r="AY145" s="87" t="s">
        <v>108</v>
      </c>
      <c r="AZ145" s="75">
        <v>46027</v>
      </c>
      <c r="BA145" s="75">
        <v>46027</v>
      </c>
      <c r="BB145" s="75">
        <v>46360</v>
      </c>
      <c r="BC145" s="89">
        <f>+Tabla3[[#This Row],[FECHA TERMINACION
(INICIAL)]]-Tabla3[[#This Row],[FECHA INICIO]]</f>
        <v>333</v>
      </c>
      <c r="BD145" s="89">
        <f>+Tabla3[[#This Row],[PLAZO DE EJECUCIÓN EN DÍAS (INICIAL)]]/30</f>
        <v>11.1</v>
      </c>
      <c r="BE145" t="s">
        <v>652</v>
      </c>
      <c r="BF145" s="5" t="e">
        <f>+#REF!</f>
        <v>#REF!</v>
      </c>
      <c r="BG145" s="5" t="e">
        <f>+#REF!</f>
        <v>#REF!</v>
      </c>
      <c r="BH145" s="1" t="e">
        <f>+#REF!</f>
        <v>#REF!</v>
      </c>
      <c r="BI145" s="1">
        <f>+COUNTIF(Tabla3[[#This Row],[VALOR REDUCIDO]:[TOTAL TIEMPO PRORROGADO EN DÍAS
]],"&lt;&gt;0")</f>
        <v>3</v>
      </c>
      <c r="BJ145" s="1" t="e">
        <f>+#REF!</f>
        <v>#REF!</v>
      </c>
      <c r="BK145" s="75" t="e">
        <f>+#REF!</f>
        <v>#REF!</v>
      </c>
      <c r="BL145" s="1" t="s">
        <v>83</v>
      </c>
      <c r="BM145" t="e">
        <f t="shared" si="12"/>
        <v>#REF!</v>
      </c>
      <c r="BN145" s="7">
        <f t="shared" si="13"/>
        <v>46027</v>
      </c>
      <c r="BO145" s="7" t="e">
        <f t="shared" si="14"/>
        <v>#REF!</v>
      </c>
      <c r="BP145" s="5" t="e">
        <f t="shared" si="10"/>
        <v>#REF!</v>
      </c>
      <c r="BQ145" s="1">
        <v>43885897</v>
      </c>
      <c r="BR145" s="1" t="e">
        <f>+Tabla3[[#This Row],[VALOR TOTAL DE CONTRATO (ANTES DE LIQUIDACIÓN - LIBERACIÓN DE SALDOS)]]-Tabla3[[#This Row],[RECURSO TOTALES DESEMBOLSADOS]]</f>
        <v>#REF!</v>
      </c>
      <c r="BS145" s="1" t="s">
        <v>83</v>
      </c>
      <c r="BT145" s="1" t="str">
        <f t="shared" si="11"/>
        <v>enero</v>
      </c>
      <c r="BU145" s="1" t="s">
        <v>82</v>
      </c>
      <c r="BV145" s="1" t="s">
        <v>82</v>
      </c>
      <c r="BW145" s="1" t="s">
        <v>82</v>
      </c>
      <c r="BX145" t="s">
        <v>258</v>
      </c>
      <c r="BY145" t="s">
        <v>259</v>
      </c>
    </row>
    <row r="146" spans="1:77" ht="14.45" customHeight="1" x14ac:dyDescent="0.25">
      <c r="A146" s="1">
        <v>2026</v>
      </c>
      <c r="B146" s="3">
        <v>141</v>
      </c>
      <c r="C146" s="1" t="s">
        <v>65</v>
      </c>
      <c r="D146" t="s">
        <v>67</v>
      </c>
      <c r="E146" t="s">
        <v>70</v>
      </c>
      <c r="F146" t="s">
        <v>71</v>
      </c>
      <c r="G146" t="s">
        <v>105</v>
      </c>
      <c r="H146" s="1" t="s">
        <v>64</v>
      </c>
      <c r="I146" s="1" t="s">
        <v>75</v>
      </c>
      <c r="J146" t="s">
        <v>805</v>
      </c>
      <c r="K146" s="1" t="s">
        <v>78</v>
      </c>
      <c r="L146" s="87" t="s">
        <v>538</v>
      </c>
      <c r="M146" s="79" t="s">
        <v>6449</v>
      </c>
      <c r="N146" s="1" t="s">
        <v>3719</v>
      </c>
      <c r="O146" s="1" t="s">
        <v>3719</v>
      </c>
      <c r="P146" s="56" t="s">
        <v>3719</v>
      </c>
      <c r="Q146" s="1" t="s">
        <v>83</v>
      </c>
      <c r="R146" s="87" t="s">
        <v>269</v>
      </c>
      <c r="S146" s="87" t="s">
        <v>269</v>
      </c>
      <c r="T146" t="s">
        <v>808</v>
      </c>
      <c r="U146" t="s">
        <v>810</v>
      </c>
      <c r="V146" t="s">
        <v>809</v>
      </c>
      <c r="W146" s="5">
        <v>41375100</v>
      </c>
      <c r="X146" s="5">
        <v>41375100</v>
      </c>
      <c r="Y146" s="5">
        <v>6895850</v>
      </c>
      <c r="Z146" s="5">
        <v>0</v>
      </c>
      <c r="AA146" s="1" t="s">
        <v>95</v>
      </c>
      <c r="AB146" t="s">
        <v>83</v>
      </c>
      <c r="AC146" t="s">
        <v>76</v>
      </c>
      <c r="AD146" s="69">
        <f>+Tabla3[[#This Row],[VALOR DEL CONTRATO
(EN NUMEROS)]]-Tabla3[[#This Row],[VALOR RECURSOS (MADS/FONAM)]]</f>
        <v>0</v>
      </c>
      <c r="AE146" s="2">
        <v>7726</v>
      </c>
      <c r="AF146" s="88">
        <v>46024</v>
      </c>
      <c r="AG146">
        <v>19926</v>
      </c>
      <c r="AH146" s="75">
        <v>46028</v>
      </c>
      <c r="AI146" s="78" t="s">
        <v>98</v>
      </c>
      <c r="AJ146" t="s">
        <v>811</v>
      </c>
      <c r="AK146" s="72">
        <v>202400000000055</v>
      </c>
      <c r="AL146" s="75">
        <v>46028</v>
      </c>
      <c r="AM146" s="1" t="s">
        <v>257</v>
      </c>
      <c r="AN146" s="1" t="s">
        <v>257</v>
      </c>
      <c r="AO146" t="s">
        <v>100</v>
      </c>
      <c r="AP146" t="s">
        <v>806</v>
      </c>
      <c r="AQ146" s="1"/>
      <c r="AR146" t="s">
        <v>807</v>
      </c>
      <c r="AS146" t="s">
        <v>418</v>
      </c>
      <c r="AT146" s="1">
        <v>80111600</v>
      </c>
      <c r="AU146" s="93" t="s">
        <v>4301</v>
      </c>
      <c r="AV146" s="1" t="s">
        <v>210</v>
      </c>
      <c r="AW146" s="87" t="s">
        <v>103</v>
      </c>
      <c r="AX146" s="75">
        <v>46028</v>
      </c>
      <c r="AY146" s="87" t="s">
        <v>116</v>
      </c>
      <c r="AZ146" s="75">
        <v>46028</v>
      </c>
      <c r="BA146" s="75">
        <v>46028</v>
      </c>
      <c r="BB146" s="75">
        <v>46208</v>
      </c>
      <c r="BC146" s="89">
        <f>+Tabla3[[#This Row],[FECHA TERMINACION
(INICIAL)]]-Tabla3[[#This Row],[FECHA INICIO]]</f>
        <v>180</v>
      </c>
      <c r="BD146" s="89">
        <f>+Tabla3[[#This Row],[PLAZO DE EJECUCIÓN EN DÍAS (INICIAL)]]/30</f>
        <v>6</v>
      </c>
      <c r="BE146" t="s">
        <v>812</v>
      </c>
      <c r="BF146" s="5" t="e">
        <f>+#REF!</f>
        <v>#REF!</v>
      </c>
      <c r="BG146" s="5" t="e">
        <f>+#REF!</f>
        <v>#REF!</v>
      </c>
      <c r="BH146" s="1" t="e">
        <f>+#REF!</f>
        <v>#REF!</v>
      </c>
      <c r="BI146" s="1">
        <f>+COUNTIF(Tabla3[[#This Row],[VALOR REDUCIDO]:[TOTAL TIEMPO PRORROGADO EN DÍAS
]],"&lt;&gt;0")</f>
        <v>3</v>
      </c>
      <c r="BJ146" s="1" t="e">
        <f>+#REF!</f>
        <v>#REF!</v>
      </c>
      <c r="BK146" s="75" t="e">
        <f>+#REF!</f>
        <v>#REF!</v>
      </c>
      <c r="BL146" s="1" t="s">
        <v>83</v>
      </c>
      <c r="BM146" t="e">
        <f t="shared" si="12"/>
        <v>#REF!</v>
      </c>
      <c r="BN146" s="7">
        <f t="shared" si="13"/>
        <v>46028</v>
      </c>
      <c r="BO146" s="7" t="e">
        <f t="shared" si="14"/>
        <v>#REF!</v>
      </c>
      <c r="BP146" s="5" t="e">
        <f t="shared" si="10"/>
        <v>#REF!</v>
      </c>
      <c r="BQ146" s="1">
        <v>33329942</v>
      </c>
      <c r="BR146" s="1" t="e">
        <f>+Tabla3[[#This Row],[VALOR TOTAL DE CONTRATO (ANTES DE LIQUIDACIÓN - LIBERACIÓN DE SALDOS)]]-Tabla3[[#This Row],[RECURSO TOTALES DESEMBOLSADOS]]</f>
        <v>#REF!</v>
      </c>
      <c r="BS146" s="1" t="s">
        <v>83</v>
      </c>
      <c r="BT146" s="1" t="str">
        <f t="shared" si="11"/>
        <v>enero</v>
      </c>
      <c r="BU146" s="1" t="s">
        <v>82</v>
      </c>
      <c r="BV146" s="1" t="s">
        <v>82</v>
      </c>
      <c r="BW146" s="1" t="s">
        <v>82</v>
      </c>
      <c r="BX146" t="s">
        <v>258</v>
      </c>
      <c r="BY146" t="s">
        <v>259</v>
      </c>
    </row>
    <row r="147" spans="1:77" ht="14.45" customHeight="1" x14ac:dyDescent="0.25">
      <c r="A147" s="1">
        <v>2026</v>
      </c>
      <c r="B147" s="3">
        <v>142</v>
      </c>
      <c r="C147" s="1" t="s">
        <v>65</v>
      </c>
      <c r="D147" t="s">
        <v>67</v>
      </c>
      <c r="E147" t="s">
        <v>70</v>
      </c>
      <c r="F147" t="s">
        <v>71</v>
      </c>
      <c r="G147" t="s">
        <v>105</v>
      </c>
      <c r="H147" s="1" t="s">
        <v>64</v>
      </c>
      <c r="I147" s="1" t="s">
        <v>271</v>
      </c>
      <c r="J147" t="s">
        <v>813</v>
      </c>
      <c r="K147" s="1" t="s">
        <v>78</v>
      </c>
      <c r="L147" s="87" t="s">
        <v>246</v>
      </c>
      <c r="M147" s="79" t="s">
        <v>6450</v>
      </c>
      <c r="N147" s="1" t="s">
        <v>3719</v>
      </c>
      <c r="O147" s="1" t="s">
        <v>3719</v>
      </c>
      <c r="P147" s="56" t="s">
        <v>3719</v>
      </c>
      <c r="Q147" s="1" t="s">
        <v>83</v>
      </c>
      <c r="R147" s="87" t="s">
        <v>269</v>
      </c>
      <c r="S147" s="87" t="s">
        <v>269</v>
      </c>
      <c r="T147" t="s">
        <v>814</v>
      </c>
      <c r="U147" t="s">
        <v>816</v>
      </c>
      <c r="V147" t="s">
        <v>815</v>
      </c>
      <c r="W147" s="5">
        <v>58693333</v>
      </c>
      <c r="X147" s="5">
        <v>58693333</v>
      </c>
      <c r="Y147" s="5">
        <v>4960000</v>
      </c>
      <c r="Z147" s="5">
        <v>0</v>
      </c>
      <c r="AA147" s="1" t="s">
        <v>95</v>
      </c>
      <c r="AB147" t="s">
        <v>83</v>
      </c>
      <c r="AC147" t="s">
        <v>76</v>
      </c>
      <c r="AD147" s="69">
        <f>+Tabla3[[#This Row],[VALOR DEL CONTRATO
(EN NUMEROS)]]-Tabla3[[#This Row],[VALOR RECURSOS (MADS/FONAM)]]</f>
        <v>0</v>
      </c>
      <c r="AE147" s="2">
        <v>3626</v>
      </c>
      <c r="AF147" s="88">
        <v>46024</v>
      </c>
      <c r="AG147">
        <v>12226</v>
      </c>
      <c r="AH147" s="75">
        <v>46027</v>
      </c>
      <c r="AI147" s="78" t="s">
        <v>98</v>
      </c>
      <c r="AJ147" t="s">
        <v>424</v>
      </c>
      <c r="AK147" s="72">
        <v>202400000000071</v>
      </c>
      <c r="AL147" s="75">
        <v>46027</v>
      </c>
      <c r="AM147" s="1" t="s">
        <v>257</v>
      </c>
      <c r="AN147" s="1" t="s">
        <v>257</v>
      </c>
      <c r="AO147" t="s">
        <v>100</v>
      </c>
      <c r="AP147" t="s">
        <v>150</v>
      </c>
      <c r="AQ147" s="1"/>
      <c r="AR147" t="s">
        <v>417</v>
      </c>
      <c r="AS147" t="s">
        <v>418</v>
      </c>
      <c r="AT147" s="1">
        <v>80111600</v>
      </c>
      <c r="AU147" s="93" t="s">
        <v>4302</v>
      </c>
      <c r="AV147" s="1" t="s">
        <v>211</v>
      </c>
      <c r="AW147" s="87" t="s">
        <v>104</v>
      </c>
      <c r="AX147" s="75" t="s">
        <v>76</v>
      </c>
      <c r="AY147" s="87" t="s">
        <v>108</v>
      </c>
      <c r="AZ147" s="75">
        <v>46027</v>
      </c>
      <c r="BA147" s="75">
        <v>46027</v>
      </c>
      <c r="BB147" s="75">
        <v>46385</v>
      </c>
      <c r="BC147" s="89">
        <f>+Tabla3[[#This Row],[FECHA TERMINACION
(INICIAL)]]-Tabla3[[#This Row],[FECHA INICIO]]</f>
        <v>358</v>
      </c>
      <c r="BD147" s="89">
        <f>+Tabla3[[#This Row],[PLAZO DE EJECUCIÓN EN DÍAS (INICIAL)]]/30</f>
        <v>11.933333333333334</v>
      </c>
      <c r="BE147" t="s">
        <v>817</v>
      </c>
      <c r="BF147" s="5" t="e">
        <f>+#REF!</f>
        <v>#REF!</v>
      </c>
      <c r="BG147" s="5" t="e">
        <f>+#REF!</f>
        <v>#REF!</v>
      </c>
      <c r="BH147" s="1" t="e">
        <f>+#REF!</f>
        <v>#REF!</v>
      </c>
      <c r="BI147" s="1">
        <f>+COUNTIF(Tabla3[[#This Row],[VALOR REDUCIDO]:[TOTAL TIEMPO PRORROGADO EN DÍAS
]],"&lt;&gt;0")</f>
        <v>3</v>
      </c>
      <c r="BJ147" s="1" t="e">
        <f>+#REF!</f>
        <v>#REF!</v>
      </c>
      <c r="BK147" s="75" t="e">
        <f>+#REF!</f>
        <v>#REF!</v>
      </c>
      <c r="BL147" s="1" t="s">
        <v>83</v>
      </c>
      <c r="BM147" t="e">
        <f t="shared" si="12"/>
        <v>#REF!</v>
      </c>
      <c r="BN147" s="7">
        <f t="shared" si="13"/>
        <v>46027</v>
      </c>
      <c r="BO147" s="7" t="e">
        <f t="shared" si="14"/>
        <v>#REF!</v>
      </c>
      <c r="BP147" s="5" t="e">
        <f t="shared" si="10"/>
        <v>#REF!</v>
      </c>
      <c r="BQ147" s="1">
        <v>24138667</v>
      </c>
      <c r="BR147" s="1" t="e">
        <f>+Tabla3[[#This Row],[VALOR TOTAL DE CONTRATO (ANTES DE LIQUIDACIÓN - LIBERACIÓN DE SALDOS)]]-Tabla3[[#This Row],[RECURSO TOTALES DESEMBOLSADOS]]</f>
        <v>#REF!</v>
      </c>
      <c r="BS147" s="1" t="s">
        <v>83</v>
      </c>
      <c r="BT147" s="1" t="str">
        <f t="shared" si="11"/>
        <v>enero</v>
      </c>
      <c r="BU147" s="1" t="s">
        <v>82</v>
      </c>
      <c r="BV147" s="1" t="s">
        <v>82</v>
      </c>
      <c r="BW147" s="1" t="s">
        <v>82</v>
      </c>
      <c r="BX147" t="s">
        <v>258</v>
      </c>
      <c r="BY147" t="s">
        <v>259</v>
      </c>
    </row>
    <row r="148" spans="1:77" ht="14.45" customHeight="1" x14ac:dyDescent="0.25">
      <c r="A148" s="1">
        <v>2026</v>
      </c>
      <c r="B148" s="3">
        <v>143</v>
      </c>
      <c r="C148" s="1" t="s">
        <v>65</v>
      </c>
      <c r="D148" t="s">
        <v>67</v>
      </c>
      <c r="E148" t="s">
        <v>70</v>
      </c>
      <c r="F148" t="s">
        <v>71</v>
      </c>
      <c r="G148" t="s">
        <v>105</v>
      </c>
      <c r="H148" s="1" t="s">
        <v>64</v>
      </c>
      <c r="I148" s="1" t="s">
        <v>271</v>
      </c>
      <c r="J148" t="s">
        <v>818</v>
      </c>
      <c r="K148" s="1" t="s">
        <v>78</v>
      </c>
      <c r="L148" s="87" t="s">
        <v>819</v>
      </c>
      <c r="M148" s="79" t="s">
        <v>6451</v>
      </c>
      <c r="N148" s="1" t="s">
        <v>3719</v>
      </c>
      <c r="O148" s="1" t="s">
        <v>3719</v>
      </c>
      <c r="P148" s="56" t="s">
        <v>3719</v>
      </c>
      <c r="Q148" s="1" t="s">
        <v>83</v>
      </c>
      <c r="R148" s="87" t="s">
        <v>93</v>
      </c>
      <c r="S148" s="87" t="s">
        <v>93</v>
      </c>
      <c r="T148" t="s">
        <v>827</v>
      </c>
      <c r="U148" t="s">
        <v>829</v>
      </c>
      <c r="V148" t="s">
        <v>828</v>
      </c>
      <c r="W148" s="5">
        <v>57040000</v>
      </c>
      <c r="X148" s="5">
        <v>57040000</v>
      </c>
      <c r="Y148" s="5">
        <v>4960000</v>
      </c>
      <c r="Z148" s="5">
        <v>0</v>
      </c>
      <c r="AA148" s="1" t="s">
        <v>95</v>
      </c>
      <c r="AB148" t="s">
        <v>83</v>
      </c>
      <c r="AC148" t="s">
        <v>76</v>
      </c>
      <c r="AD148" s="69">
        <f>+Tabla3[[#This Row],[VALOR DEL CONTRATO
(EN NUMEROS)]]-Tabla3[[#This Row],[VALOR RECURSOS (MADS/FONAM)]]</f>
        <v>0</v>
      </c>
      <c r="AE148" s="2">
        <v>326</v>
      </c>
      <c r="AF148" s="88">
        <v>46024</v>
      </c>
      <c r="AG148">
        <v>18226</v>
      </c>
      <c r="AH148" s="75">
        <v>46028</v>
      </c>
      <c r="AI148" s="78" t="s">
        <v>98</v>
      </c>
      <c r="AJ148" t="s">
        <v>534</v>
      </c>
      <c r="AK148" s="72">
        <v>202300000000267</v>
      </c>
      <c r="AL148" s="75">
        <v>46028</v>
      </c>
      <c r="AM148" s="1" t="s">
        <v>257</v>
      </c>
      <c r="AN148" s="1" t="s">
        <v>257</v>
      </c>
      <c r="AO148" t="s">
        <v>100</v>
      </c>
      <c r="AP148" t="s">
        <v>535</v>
      </c>
      <c r="AQ148" s="1"/>
      <c r="AR148" t="s">
        <v>529</v>
      </c>
      <c r="AS148" t="s">
        <v>530</v>
      </c>
      <c r="AT148" s="1">
        <v>80111600</v>
      </c>
      <c r="AU148" s="93" t="s">
        <v>4303</v>
      </c>
      <c r="AV148" s="1" t="s">
        <v>210</v>
      </c>
      <c r="AW148" s="87" t="s">
        <v>103</v>
      </c>
      <c r="AX148" s="75">
        <v>46028</v>
      </c>
      <c r="AY148" s="87" t="s">
        <v>116</v>
      </c>
      <c r="AZ148" s="75">
        <v>46028</v>
      </c>
      <c r="BA148" s="75">
        <v>46028</v>
      </c>
      <c r="BB148" s="75">
        <v>46376</v>
      </c>
      <c r="BC148" s="89">
        <f>+Tabla3[[#This Row],[FECHA TERMINACION
(INICIAL)]]-Tabla3[[#This Row],[FECHA INICIO]]</f>
        <v>348</v>
      </c>
      <c r="BD148" s="89">
        <f>+Tabla3[[#This Row],[PLAZO DE EJECUCIÓN EN DÍAS (INICIAL)]]/30</f>
        <v>11.6</v>
      </c>
      <c r="BE148" t="s">
        <v>820</v>
      </c>
      <c r="BF148" s="5" t="e">
        <f>+#REF!</f>
        <v>#REF!</v>
      </c>
      <c r="BG148" s="5" t="e">
        <f>+#REF!</f>
        <v>#REF!</v>
      </c>
      <c r="BH148" s="1" t="e">
        <f>+#REF!</f>
        <v>#REF!</v>
      </c>
      <c r="BI148" s="1">
        <f>+COUNTIF(Tabla3[[#This Row],[VALOR REDUCIDO]:[TOTAL TIEMPO PRORROGADO EN DÍAS
]],"&lt;&gt;0")</f>
        <v>3</v>
      </c>
      <c r="BJ148" s="1" t="e">
        <f>+#REF!</f>
        <v>#REF!</v>
      </c>
      <c r="BK148" s="75" t="e">
        <f>+#REF!</f>
        <v>#REF!</v>
      </c>
      <c r="BL148" s="1" t="s">
        <v>83</v>
      </c>
      <c r="BM148" t="e">
        <f t="shared" si="12"/>
        <v>#REF!</v>
      </c>
      <c r="BN148" s="7">
        <f t="shared" si="13"/>
        <v>46028</v>
      </c>
      <c r="BO148" s="7" t="e">
        <f t="shared" si="14"/>
        <v>#REF!</v>
      </c>
      <c r="BP148" s="5" t="e">
        <f t="shared" si="10"/>
        <v>#REF!</v>
      </c>
      <c r="BQ148" s="1">
        <v>23973333</v>
      </c>
      <c r="BR148" s="1" t="e">
        <f>+Tabla3[[#This Row],[VALOR TOTAL DE CONTRATO (ANTES DE LIQUIDACIÓN - LIBERACIÓN DE SALDOS)]]-Tabla3[[#This Row],[RECURSO TOTALES DESEMBOLSADOS]]</f>
        <v>#REF!</v>
      </c>
      <c r="BS148" s="1" t="s">
        <v>83</v>
      </c>
      <c r="BT148" s="1" t="str">
        <f t="shared" si="11"/>
        <v>enero</v>
      </c>
      <c r="BU148" s="1" t="s">
        <v>82</v>
      </c>
      <c r="BV148" s="1" t="s">
        <v>82</v>
      </c>
      <c r="BW148" s="1" t="s">
        <v>82</v>
      </c>
      <c r="BX148" t="s">
        <v>258</v>
      </c>
      <c r="BY148" t="s">
        <v>259</v>
      </c>
    </row>
    <row r="149" spans="1:77" x14ac:dyDescent="0.25">
      <c r="A149" s="1">
        <v>2026</v>
      </c>
      <c r="B149" s="3">
        <v>144</v>
      </c>
      <c r="C149" s="1" t="s">
        <v>65</v>
      </c>
      <c r="D149" t="s">
        <v>67</v>
      </c>
      <c r="E149" t="s">
        <v>70</v>
      </c>
      <c r="F149" t="s">
        <v>71</v>
      </c>
      <c r="G149" t="s">
        <v>105</v>
      </c>
      <c r="H149" s="1" t="s">
        <v>64</v>
      </c>
      <c r="I149" s="1" t="s">
        <v>75</v>
      </c>
      <c r="J149" t="s">
        <v>821</v>
      </c>
      <c r="K149" s="1" t="s">
        <v>78</v>
      </c>
      <c r="L149" s="87" t="s">
        <v>538</v>
      </c>
      <c r="M149" s="79" t="s">
        <v>6452</v>
      </c>
      <c r="N149" s="1" t="s">
        <v>3719</v>
      </c>
      <c r="O149" s="1" t="s">
        <v>3719</v>
      </c>
      <c r="P149" s="56" t="s">
        <v>3719</v>
      </c>
      <c r="Q149" s="1" t="s">
        <v>83</v>
      </c>
      <c r="R149" s="87" t="s">
        <v>93</v>
      </c>
      <c r="S149" s="87" t="s">
        <v>93</v>
      </c>
      <c r="T149" t="s">
        <v>823</v>
      </c>
      <c r="U149" t="s">
        <v>825</v>
      </c>
      <c r="V149" t="s">
        <v>824</v>
      </c>
      <c r="W149" s="5">
        <v>57750000</v>
      </c>
      <c r="X149" s="5">
        <v>57750000</v>
      </c>
      <c r="Y149" s="5">
        <v>5250000</v>
      </c>
      <c r="Z149" s="5">
        <v>0</v>
      </c>
      <c r="AA149" s="1" t="s">
        <v>95</v>
      </c>
      <c r="AB149" t="s">
        <v>83</v>
      </c>
      <c r="AC149" t="s">
        <v>76</v>
      </c>
      <c r="AD149" s="69">
        <f>+Tabla3[[#This Row],[VALOR DEL CONTRATO
(EN NUMEROS)]]-Tabla3[[#This Row],[VALOR RECURSOS (MADS/FONAM)]]</f>
        <v>0</v>
      </c>
      <c r="AE149" s="2">
        <v>9026</v>
      </c>
      <c r="AF149" s="88">
        <v>46027</v>
      </c>
      <c r="AG149">
        <v>31926</v>
      </c>
      <c r="AH149" s="75">
        <v>46030</v>
      </c>
      <c r="AI149" s="78" t="s">
        <v>98</v>
      </c>
      <c r="AJ149" t="s">
        <v>826</v>
      </c>
      <c r="AK149" s="72">
        <v>202300000000267</v>
      </c>
      <c r="AL149" s="75">
        <v>46028</v>
      </c>
      <c r="AM149" s="1" t="s">
        <v>257</v>
      </c>
      <c r="AN149" s="1" t="s">
        <v>257</v>
      </c>
      <c r="AO149" t="s">
        <v>100</v>
      </c>
      <c r="AP149" t="s">
        <v>535</v>
      </c>
      <c r="AQ149" s="1"/>
      <c r="AR149" t="s">
        <v>529</v>
      </c>
      <c r="AS149" t="s">
        <v>530</v>
      </c>
      <c r="AT149" s="1">
        <v>80111600</v>
      </c>
      <c r="AU149" s="93" t="s">
        <v>4304</v>
      </c>
      <c r="AV149" s="1" t="s">
        <v>210</v>
      </c>
      <c r="AW149" s="87" t="s">
        <v>103</v>
      </c>
      <c r="AX149" s="75">
        <v>46029</v>
      </c>
      <c r="AY149" s="87" t="s">
        <v>116</v>
      </c>
      <c r="AZ149" s="75">
        <v>46029</v>
      </c>
      <c r="BA149" s="75">
        <v>46030</v>
      </c>
      <c r="BB149" s="75">
        <v>46363</v>
      </c>
      <c r="BC149" s="89">
        <f>+Tabla3[[#This Row],[FECHA TERMINACION
(INICIAL)]]-Tabla3[[#This Row],[FECHA INICIO]]</f>
        <v>333</v>
      </c>
      <c r="BD149" s="89">
        <f>+Tabla3[[#This Row],[PLAZO DE EJECUCIÓN EN DÍAS (INICIAL)]]/30</f>
        <v>11.1</v>
      </c>
      <c r="BE149" t="s">
        <v>626</v>
      </c>
      <c r="BF149" s="5" t="e">
        <f>+#REF!</f>
        <v>#REF!</v>
      </c>
      <c r="BG149" s="5" t="e">
        <f>+#REF!</f>
        <v>#REF!</v>
      </c>
      <c r="BH149" s="1" t="e">
        <f>+#REF!</f>
        <v>#REF!</v>
      </c>
      <c r="BI149" s="1">
        <f>+COUNTIF(Tabla3[[#This Row],[VALOR REDUCIDO]:[TOTAL TIEMPO PRORROGADO EN DÍAS
]],"&lt;&gt;0")</f>
        <v>3</v>
      </c>
      <c r="BJ149" s="1" t="e">
        <f>+#REF!</f>
        <v>#REF!</v>
      </c>
      <c r="BK149" s="75" t="e">
        <f>+#REF!</f>
        <v>#REF!</v>
      </c>
      <c r="BL149" s="1" t="s">
        <v>83</v>
      </c>
      <c r="BM149" t="e">
        <f t="shared" si="12"/>
        <v>#REF!</v>
      </c>
      <c r="BN149" s="7">
        <f t="shared" si="13"/>
        <v>46030</v>
      </c>
      <c r="BO149" s="7" t="e">
        <f t="shared" si="14"/>
        <v>#REF!</v>
      </c>
      <c r="BP149" s="5" t="e">
        <f t="shared" si="10"/>
        <v>#REF!</v>
      </c>
      <c r="BQ149" s="1">
        <v>25025000</v>
      </c>
      <c r="BR149" s="1" t="e">
        <f>+Tabla3[[#This Row],[VALOR TOTAL DE CONTRATO (ANTES DE LIQUIDACIÓN - LIBERACIÓN DE SALDOS)]]-Tabla3[[#This Row],[RECURSO TOTALES DESEMBOLSADOS]]</f>
        <v>#REF!</v>
      </c>
      <c r="BS149" s="1" t="s">
        <v>83</v>
      </c>
      <c r="BT149" s="1" t="str">
        <f t="shared" si="11"/>
        <v>enero</v>
      </c>
      <c r="BU149" s="1" t="s">
        <v>82</v>
      </c>
      <c r="BV149" s="1" t="s">
        <v>82</v>
      </c>
      <c r="BW149" s="1" t="s">
        <v>82</v>
      </c>
      <c r="BX149" t="s">
        <v>258</v>
      </c>
      <c r="BY149" t="s">
        <v>259</v>
      </c>
    </row>
    <row r="150" spans="1:77" ht="15" customHeight="1" x14ac:dyDescent="0.25">
      <c r="A150" s="1">
        <v>2026</v>
      </c>
      <c r="B150" s="3">
        <v>145</v>
      </c>
      <c r="C150" s="1" t="s">
        <v>65</v>
      </c>
      <c r="D150" t="s">
        <v>67</v>
      </c>
      <c r="E150" t="s">
        <v>70</v>
      </c>
      <c r="F150" t="s">
        <v>71</v>
      </c>
      <c r="G150" t="s">
        <v>105</v>
      </c>
      <c r="H150" s="1" t="s">
        <v>64</v>
      </c>
      <c r="I150" s="1" t="s">
        <v>75</v>
      </c>
      <c r="J150" t="s">
        <v>830</v>
      </c>
      <c r="K150" s="1" t="s">
        <v>78</v>
      </c>
      <c r="L150" s="87" t="s">
        <v>81</v>
      </c>
      <c r="M150" s="79" t="s">
        <v>6453</v>
      </c>
      <c r="N150" s="1" t="s">
        <v>3719</v>
      </c>
      <c r="O150" s="1" t="s">
        <v>3719</v>
      </c>
      <c r="P150" s="56" t="s">
        <v>3719</v>
      </c>
      <c r="Q150" s="1" t="s">
        <v>83</v>
      </c>
      <c r="R150" s="87" t="s">
        <v>93</v>
      </c>
      <c r="S150" s="87" t="s">
        <v>93</v>
      </c>
      <c r="T150" t="s">
        <v>831</v>
      </c>
      <c r="U150" t="s">
        <v>832</v>
      </c>
      <c r="V150" t="s">
        <v>629</v>
      </c>
      <c r="W150" s="5">
        <v>90000000</v>
      </c>
      <c r="X150" s="5">
        <v>90000000</v>
      </c>
      <c r="Y150" s="5">
        <v>9000000</v>
      </c>
      <c r="Z150" s="5">
        <v>0</v>
      </c>
      <c r="AA150" s="1" t="s">
        <v>95</v>
      </c>
      <c r="AB150" t="s">
        <v>83</v>
      </c>
      <c r="AC150" t="s">
        <v>76</v>
      </c>
      <c r="AD150" s="69">
        <f>+Tabla3[[#This Row],[VALOR DEL CONTRATO
(EN NUMEROS)]]-Tabla3[[#This Row],[VALOR RECURSOS (MADS/FONAM)]]</f>
        <v>0</v>
      </c>
      <c r="AE150" s="2">
        <v>826</v>
      </c>
      <c r="AF150" s="88">
        <v>46024</v>
      </c>
      <c r="AG150">
        <v>37726</v>
      </c>
      <c r="AH150" s="75">
        <v>46031</v>
      </c>
      <c r="AI150" s="78" t="s">
        <v>98</v>
      </c>
      <c r="AJ150" t="s">
        <v>822</v>
      </c>
      <c r="AK150" s="72">
        <v>202300000000267</v>
      </c>
      <c r="AL150" s="75">
        <v>46028</v>
      </c>
      <c r="AM150" s="1" t="s">
        <v>257</v>
      </c>
      <c r="AN150" s="1" t="s">
        <v>257</v>
      </c>
      <c r="AO150" t="s">
        <v>100</v>
      </c>
      <c r="AP150" t="s">
        <v>535</v>
      </c>
      <c r="AQ150" s="1"/>
      <c r="AR150" t="s">
        <v>529</v>
      </c>
      <c r="AS150" t="s">
        <v>530</v>
      </c>
      <c r="AT150" s="1">
        <v>80111600</v>
      </c>
      <c r="AU150" s="93" t="s">
        <v>4305</v>
      </c>
      <c r="AV150" s="1" t="s">
        <v>210</v>
      </c>
      <c r="AW150" s="87" t="s">
        <v>103</v>
      </c>
      <c r="AX150" s="75">
        <v>46029</v>
      </c>
      <c r="AY150" s="87" t="s">
        <v>116</v>
      </c>
      <c r="AZ150" s="75">
        <v>46028</v>
      </c>
      <c r="BA150" s="75">
        <v>46031</v>
      </c>
      <c r="BB150" s="75">
        <v>46334</v>
      </c>
      <c r="BC150" s="89">
        <f>+Tabla3[[#This Row],[FECHA TERMINACION
(INICIAL)]]-Tabla3[[#This Row],[FECHA INICIO]]</f>
        <v>303</v>
      </c>
      <c r="BD150" s="89">
        <f>+Tabla3[[#This Row],[PLAZO DE EJECUCIÓN EN DÍAS (INICIAL)]]/30</f>
        <v>10.1</v>
      </c>
      <c r="BE150" t="s">
        <v>631</v>
      </c>
      <c r="BF150" s="5" t="e">
        <f>+#REF!</f>
        <v>#REF!</v>
      </c>
      <c r="BG150" s="5" t="e">
        <f>+#REF!</f>
        <v>#REF!</v>
      </c>
      <c r="BH150" s="1" t="e">
        <f>+#REF!</f>
        <v>#REF!</v>
      </c>
      <c r="BI150" s="1">
        <f>+COUNTIF(Tabla3[[#This Row],[VALOR REDUCIDO]:[TOTAL TIEMPO PRORROGADO EN DÍAS
]],"&lt;&gt;0")</f>
        <v>3</v>
      </c>
      <c r="BJ150" s="1" t="e">
        <f>+#REF!</f>
        <v>#REF!</v>
      </c>
      <c r="BK150" s="75" t="e">
        <f>+#REF!</f>
        <v>#REF!</v>
      </c>
      <c r="BL150" s="1" t="s">
        <v>83</v>
      </c>
      <c r="BM150" t="e">
        <f t="shared" si="12"/>
        <v>#REF!</v>
      </c>
      <c r="BN150" s="7">
        <f t="shared" si="13"/>
        <v>46031</v>
      </c>
      <c r="BO150" s="7" t="e">
        <f t="shared" si="14"/>
        <v>#REF!</v>
      </c>
      <c r="BP150" s="5" t="e">
        <f t="shared" si="10"/>
        <v>#REF!</v>
      </c>
      <c r="BQ150" s="1">
        <v>42600000</v>
      </c>
      <c r="BR150" s="1" t="e">
        <f>+Tabla3[[#This Row],[VALOR TOTAL DE CONTRATO (ANTES DE LIQUIDACIÓN - LIBERACIÓN DE SALDOS)]]-Tabla3[[#This Row],[RECURSO TOTALES DESEMBOLSADOS]]</f>
        <v>#REF!</v>
      </c>
      <c r="BS150" s="1" t="s">
        <v>83</v>
      </c>
      <c r="BT150" s="1" t="str">
        <f t="shared" si="11"/>
        <v>enero</v>
      </c>
      <c r="BU150" s="1" t="s">
        <v>82</v>
      </c>
      <c r="BV150" s="1" t="s">
        <v>82</v>
      </c>
      <c r="BW150" s="1" t="s">
        <v>82</v>
      </c>
      <c r="BX150" t="s">
        <v>258</v>
      </c>
      <c r="BY150" t="s">
        <v>259</v>
      </c>
    </row>
    <row r="151" spans="1:77" x14ac:dyDescent="0.25">
      <c r="A151" s="1">
        <v>2026</v>
      </c>
      <c r="B151" s="3">
        <v>146</v>
      </c>
      <c r="C151" s="1" t="s">
        <v>65</v>
      </c>
      <c r="D151" t="s">
        <v>67</v>
      </c>
      <c r="E151" t="s">
        <v>70</v>
      </c>
      <c r="F151" t="s">
        <v>71</v>
      </c>
      <c r="G151" t="s">
        <v>105</v>
      </c>
      <c r="H151" s="1" t="s">
        <v>64</v>
      </c>
      <c r="I151" s="1" t="s">
        <v>75</v>
      </c>
      <c r="J151" t="s">
        <v>1479</v>
      </c>
      <c r="K151" s="1" t="s">
        <v>78</v>
      </c>
      <c r="L151" s="87" t="s">
        <v>538</v>
      </c>
      <c r="M151" s="79" t="s">
        <v>6454</v>
      </c>
      <c r="N151" s="1" t="s">
        <v>3719</v>
      </c>
      <c r="O151" s="1" t="s">
        <v>3719</v>
      </c>
      <c r="P151" s="56" t="s">
        <v>3719</v>
      </c>
      <c r="Q151" s="1" t="s">
        <v>83</v>
      </c>
      <c r="R151" s="87" t="s">
        <v>93</v>
      </c>
      <c r="S151" s="87" t="s">
        <v>93</v>
      </c>
      <c r="T151" t="s">
        <v>1480</v>
      </c>
      <c r="U151" t="s">
        <v>1482</v>
      </c>
      <c r="V151" t="s">
        <v>1481</v>
      </c>
      <c r="W151" s="5">
        <v>100000000</v>
      </c>
      <c r="X151" s="5">
        <v>100000000</v>
      </c>
      <c r="Y151" s="5">
        <v>10000000</v>
      </c>
      <c r="Z151" s="5">
        <v>0</v>
      </c>
      <c r="AA151" s="1" t="s">
        <v>95</v>
      </c>
      <c r="AB151" t="s">
        <v>83</v>
      </c>
      <c r="AC151" t="s">
        <v>76</v>
      </c>
      <c r="AD151" s="69">
        <f>+Tabla3[[#This Row],[VALOR DEL CONTRATO
(EN NUMEROS)]]-Tabla3[[#This Row],[VALOR RECURSOS (MADS/FONAM)]]</f>
        <v>0</v>
      </c>
      <c r="AE151" s="2">
        <v>826</v>
      </c>
      <c r="AF151" s="88">
        <v>46024</v>
      </c>
      <c r="AG151">
        <v>32226</v>
      </c>
      <c r="AH151" s="75">
        <v>46030</v>
      </c>
      <c r="AI151" s="78" t="s">
        <v>98</v>
      </c>
      <c r="AJ151" t="s">
        <v>822</v>
      </c>
      <c r="AK151" s="72">
        <v>202300000000267</v>
      </c>
      <c r="AL151" s="75">
        <v>46029</v>
      </c>
      <c r="AM151" s="1" t="s">
        <v>257</v>
      </c>
      <c r="AN151" s="1" t="s">
        <v>257</v>
      </c>
      <c r="AO151" t="s">
        <v>100</v>
      </c>
      <c r="AP151" t="s">
        <v>535</v>
      </c>
      <c r="AQ151" s="1"/>
      <c r="AR151" t="s">
        <v>529</v>
      </c>
      <c r="AS151" t="s">
        <v>530</v>
      </c>
      <c r="AT151" s="1">
        <v>80111600</v>
      </c>
      <c r="AU151" s="93" t="s">
        <v>4306</v>
      </c>
      <c r="AV151" s="1" t="s">
        <v>210</v>
      </c>
      <c r="AW151" s="87" t="s">
        <v>103</v>
      </c>
      <c r="AX151" s="75">
        <v>46029</v>
      </c>
      <c r="AY151" s="87" t="s">
        <v>116</v>
      </c>
      <c r="AZ151" s="75">
        <v>46029</v>
      </c>
      <c r="BA151" s="75">
        <v>46030</v>
      </c>
      <c r="BB151" s="75">
        <v>46333</v>
      </c>
      <c r="BC151" s="89">
        <f>+Tabla3[[#This Row],[FECHA TERMINACION
(INICIAL)]]-Tabla3[[#This Row],[FECHA INICIO]]</f>
        <v>303</v>
      </c>
      <c r="BD151" s="89">
        <f>+Tabla3[[#This Row],[PLAZO DE EJECUCIÓN EN DÍAS (INICIAL)]]/30</f>
        <v>10.1</v>
      </c>
      <c r="BE151" t="s">
        <v>631</v>
      </c>
      <c r="BF151" s="5" t="e">
        <f>+#REF!</f>
        <v>#REF!</v>
      </c>
      <c r="BG151" s="5" t="e">
        <f>+#REF!</f>
        <v>#REF!</v>
      </c>
      <c r="BH151" s="1" t="e">
        <f>+#REF!</f>
        <v>#REF!</v>
      </c>
      <c r="BI151" s="1">
        <f>+COUNTIF(Tabla3[[#This Row],[VALOR REDUCIDO]:[TOTAL TIEMPO PRORROGADO EN DÍAS
]],"&lt;&gt;0")</f>
        <v>3</v>
      </c>
      <c r="BJ151" s="1" t="e">
        <f>+#REF!</f>
        <v>#REF!</v>
      </c>
      <c r="BK151" s="75" t="e">
        <f>+#REF!</f>
        <v>#REF!</v>
      </c>
      <c r="BL151" s="1" t="s">
        <v>83</v>
      </c>
      <c r="BM151" t="e">
        <f t="shared" si="12"/>
        <v>#REF!</v>
      </c>
      <c r="BN151" s="7">
        <f t="shared" si="13"/>
        <v>46030</v>
      </c>
      <c r="BO151" s="7" t="e">
        <f t="shared" si="14"/>
        <v>#REF!</v>
      </c>
      <c r="BP151" s="5" t="e">
        <f t="shared" si="10"/>
        <v>#REF!</v>
      </c>
      <c r="BQ151" s="1">
        <v>47666667</v>
      </c>
      <c r="BR151" s="1" t="e">
        <f>+Tabla3[[#This Row],[VALOR TOTAL DE CONTRATO (ANTES DE LIQUIDACIÓN - LIBERACIÓN DE SALDOS)]]-Tabla3[[#This Row],[RECURSO TOTALES DESEMBOLSADOS]]</f>
        <v>#REF!</v>
      </c>
      <c r="BS151" s="1" t="s">
        <v>83</v>
      </c>
      <c r="BT151" s="1" t="str">
        <f t="shared" si="11"/>
        <v>enero</v>
      </c>
      <c r="BU151" s="1" t="s">
        <v>82</v>
      </c>
      <c r="BV151" s="1" t="s">
        <v>82</v>
      </c>
      <c r="BW151" s="1" t="s">
        <v>82</v>
      </c>
      <c r="BX151" t="s">
        <v>258</v>
      </c>
      <c r="BY151" t="s">
        <v>259</v>
      </c>
    </row>
    <row r="152" spans="1:77" x14ac:dyDescent="0.25">
      <c r="A152" s="1">
        <v>2026</v>
      </c>
      <c r="B152" s="3">
        <v>147</v>
      </c>
      <c r="C152" s="1" t="s">
        <v>65</v>
      </c>
      <c r="D152" t="s">
        <v>67</v>
      </c>
      <c r="E152" t="s">
        <v>70</v>
      </c>
      <c r="F152" t="s">
        <v>71</v>
      </c>
      <c r="G152" t="s">
        <v>105</v>
      </c>
      <c r="H152" s="1" t="s">
        <v>64</v>
      </c>
      <c r="I152" s="1" t="s">
        <v>75</v>
      </c>
      <c r="J152" t="s">
        <v>833</v>
      </c>
      <c r="K152" s="1" t="s">
        <v>78</v>
      </c>
      <c r="L152" s="87" t="s">
        <v>390</v>
      </c>
      <c r="M152" s="79" t="s">
        <v>6455</v>
      </c>
      <c r="N152" s="1" t="s">
        <v>3719</v>
      </c>
      <c r="O152" s="1" t="s">
        <v>3719</v>
      </c>
      <c r="P152" s="56" t="s">
        <v>3719</v>
      </c>
      <c r="Q152" s="1" t="s">
        <v>83</v>
      </c>
      <c r="R152" s="87" t="s">
        <v>265</v>
      </c>
      <c r="S152" s="87" t="s">
        <v>265</v>
      </c>
      <c r="T152" t="s">
        <v>834</v>
      </c>
      <c r="U152" t="s">
        <v>836</v>
      </c>
      <c r="V152" t="s">
        <v>835</v>
      </c>
      <c r="W152" s="5">
        <v>113333333</v>
      </c>
      <c r="X152" s="5">
        <v>113333333</v>
      </c>
      <c r="Y152" s="5">
        <v>10000000</v>
      </c>
      <c r="Z152" s="5">
        <v>0</v>
      </c>
      <c r="AA152" s="1" t="s">
        <v>95</v>
      </c>
      <c r="AB152" t="s">
        <v>83</v>
      </c>
      <c r="AC152" t="s">
        <v>76</v>
      </c>
      <c r="AD152" s="69">
        <f>+Tabla3[[#This Row],[VALOR DEL CONTRATO
(EN NUMEROS)]]-Tabla3[[#This Row],[VALOR RECURSOS (MADS/FONAM)]]</f>
        <v>0</v>
      </c>
      <c r="AE152" s="2">
        <v>1326</v>
      </c>
      <c r="AF152" s="88">
        <v>46024</v>
      </c>
      <c r="AG152">
        <v>16926</v>
      </c>
      <c r="AH152" s="75">
        <v>46028</v>
      </c>
      <c r="AI152" s="78" t="s">
        <v>98</v>
      </c>
      <c r="AJ152" t="s">
        <v>774</v>
      </c>
      <c r="AK152" s="72">
        <v>202400000000074</v>
      </c>
      <c r="AL152" s="75">
        <v>46028</v>
      </c>
      <c r="AM152" s="1" t="s">
        <v>257</v>
      </c>
      <c r="AN152" s="1" t="s">
        <v>257</v>
      </c>
      <c r="AO152" t="s">
        <v>100</v>
      </c>
      <c r="AP152" t="s">
        <v>775</v>
      </c>
      <c r="AQ152" s="1"/>
      <c r="AR152" t="s">
        <v>776</v>
      </c>
      <c r="AS152" t="s">
        <v>776</v>
      </c>
      <c r="AT152" s="1">
        <v>80111600</v>
      </c>
      <c r="AU152" s="93" t="s">
        <v>4307</v>
      </c>
      <c r="AV152" s="1" t="s">
        <v>210</v>
      </c>
      <c r="AW152" s="87" t="s">
        <v>103</v>
      </c>
      <c r="AX152" s="75">
        <v>46028</v>
      </c>
      <c r="AY152" t="s">
        <v>116</v>
      </c>
      <c r="AZ152" s="75">
        <v>46028</v>
      </c>
      <c r="BA152" s="75">
        <v>46028</v>
      </c>
      <c r="BB152" s="75">
        <v>46371</v>
      </c>
      <c r="BC152" s="89">
        <f>+Tabla3[[#This Row],[FECHA TERMINACION
(INICIAL)]]-Tabla3[[#This Row],[FECHA INICIO]]</f>
        <v>343</v>
      </c>
      <c r="BD152" s="89">
        <f>+Tabla3[[#This Row],[PLAZO DE EJECUCIÓN EN DÍAS (INICIAL)]]/30</f>
        <v>11.433333333333334</v>
      </c>
      <c r="BE152" t="s">
        <v>837</v>
      </c>
      <c r="BF152" s="5" t="e">
        <f>+#REF!</f>
        <v>#REF!</v>
      </c>
      <c r="BG152" s="5" t="e">
        <f>+#REF!</f>
        <v>#REF!</v>
      </c>
      <c r="BH152" s="1" t="e">
        <f>+#REF!</f>
        <v>#REF!</v>
      </c>
      <c r="BI152" s="1">
        <f>+COUNTIF(Tabla3[[#This Row],[VALOR REDUCIDO]:[TOTAL TIEMPO PRORROGADO EN DÍAS
]],"&lt;&gt;0")</f>
        <v>3</v>
      </c>
      <c r="BJ152" s="1" t="e">
        <f>+#REF!</f>
        <v>#REF!</v>
      </c>
      <c r="BK152" s="75" t="e">
        <f>+#REF!</f>
        <v>#REF!</v>
      </c>
      <c r="BL152" s="1" t="s">
        <v>83</v>
      </c>
      <c r="BM152" t="e">
        <f t="shared" si="12"/>
        <v>#REF!</v>
      </c>
      <c r="BN152" s="7">
        <f t="shared" si="13"/>
        <v>46028</v>
      </c>
      <c r="BO152" s="7" t="e">
        <f t="shared" si="14"/>
        <v>#REF!</v>
      </c>
      <c r="BP152" s="5" t="e">
        <f t="shared" si="10"/>
        <v>#REF!</v>
      </c>
      <c r="BQ152" s="1">
        <v>48333333</v>
      </c>
      <c r="BR152" s="1" t="e">
        <f>+Tabla3[[#This Row],[VALOR TOTAL DE CONTRATO (ANTES DE LIQUIDACIÓN - LIBERACIÓN DE SALDOS)]]-Tabla3[[#This Row],[RECURSO TOTALES DESEMBOLSADOS]]</f>
        <v>#REF!</v>
      </c>
      <c r="BS152" s="1" t="s">
        <v>83</v>
      </c>
      <c r="BT152" s="1" t="str">
        <f t="shared" si="11"/>
        <v>enero</v>
      </c>
      <c r="BU152" s="1" t="s">
        <v>82</v>
      </c>
      <c r="BV152" s="1" t="s">
        <v>82</v>
      </c>
      <c r="BW152" s="1" t="s">
        <v>82</v>
      </c>
      <c r="BX152" t="s">
        <v>258</v>
      </c>
      <c r="BY152" t="s">
        <v>259</v>
      </c>
    </row>
    <row r="153" spans="1:77" x14ac:dyDescent="0.25">
      <c r="A153" s="1">
        <v>2026</v>
      </c>
      <c r="B153" s="3">
        <v>148</v>
      </c>
      <c r="C153" s="1" t="s">
        <v>65</v>
      </c>
      <c r="D153" t="s">
        <v>67</v>
      </c>
      <c r="E153" t="s">
        <v>70</v>
      </c>
      <c r="F153" t="s">
        <v>71</v>
      </c>
      <c r="G153" t="s">
        <v>105</v>
      </c>
      <c r="H153" s="1" t="s">
        <v>64</v>
      </c>
      <c r="I153" s="1" t="s">
        <v>75</v>
      </c>
      <c r="J153" t="s">
        <v>838</v>
      </c>
      <c r="K153" s="1" t="s">
        <v>78</v>
      </c>
      <c r="L153" s="87" t="s">
        <v>390</v>
      </c>
      <c r="M153" s="79" t="s">
        <v>6456</v>
      </c>
      <c r="N153" s="1" t="s">
        <v>3719</v>
      </c>
      <c r="O153" s="1" t="s">
        <v>3719</v>
      </c>
      <c r="P153" s="56" t="s">
        <v>3719</v>
      </c>
      <c r="Q153" s="1" t="s">
        <v>83</v>
      </c>
      <c r="R153" s="87" t="s">
        <v>265</v>
      </c>
      <c r="S153" s="87" t="s">
        <v>265</v>
      </c>
      <c r="T153" t="s">
        <v>839</v>
      </c>
      <c r="U153" t="s">
        <v>841</v>
      </c>
      <c r="V153" t="s">
        <v>840</v>
      </c>
      <c r="W153" s="5">
        <v>96333333</v>
      </c>
      <c r="X153" s="5">
        <v>96333333</v>
      </c>
      <c r="Y153" s="5">
        <v>8500000</v>
      </c>
      <c r="Z153" s="5">
        <v>0</v>
      </c>
      <c r="AA153" s="1" t="s">
        <v>95</v>
      </c>
      <c r="AB153" t="s">
        <v>83</v>
      </c>
      <c r="AC153" t="s">
        <v>76</v>
      </c>
      <c r="AD153" s="69">
        <f>+Tabla3[[#This Row],[VALOR DEL CONTRATO
(EN NUMEROS)]]-Tabla3[[#This Row],[VALOR RECURSOS (MADS/FONAM)]]</f>
        <v>0</v>
      </c>
      <c r="AE153" s="2">
        <v>1326</v>
      </c>
      <c r="AF153" s="88">
        <v>46024</v>
      </c>
      <c r="AG153">
        <v>15226</v>
      </c>
      <c r="AH153" s="75">
        <v>46028</v>
      </c>
      <c r="AI153" s="78" t="s">
        <v>98</v>
      </c>
      <c r="AJ153" t="s">
        <v>774</v>
      </c>
      <c r="AK153" s="72">
        <v>202400000000074</v>
      </c>
      <c r="AL153" s="75">
        <v>46028</v>
      </c>
      <c r="AM153" s="1" t="s">
        <v>257</v>
      </c>
      <c r="AN153" s="1" t="s">
        <v>257</v>
      </c>
      <c r="AO153" t="s">
        <v>100</v>
      </c>
      <c r="AP153" t="s">
        <v>775</v>
      </c>
      <c r="AQ153" s="1"/>
      <c r="AR153" t="s">
        <v>776</v>
      </c>
      <c r="AS153" t="s">
        <v>776</v>
      </c>
      <c r="AT153" s="1">
        <v>80111600</v>
      </c>
      <c r="AU153" s="93" t="s">
        <v>4308</v>
      </c>
      <c r="AV153" s="1" t="s">
        <v>210</v>
      </c>
      <c r="AW153" s="87" t="s">
        <v>103</v>
      </c>
      <c r="AX153" s="75">
        <v>46028</v>
      </c>
      <c r="AY153" t="s">
        <v>116</v>
      </c>
      <c r="AZ153" s="75">
        <v>46028</v>
      </c>
      <c r="BA153" s="75">
        <v>46028</v>
      </c>
      <c r="BB153" s="75">
        <v>46371</v>
      </c>
      <c r="BC153" s="89">
        <f>+Tabla3[[#This Row],[FECHA TERMINACION
(INICIAL)]]-Tabla3[[#This Row],[FECHA INICIO]]</f>
        <v>343</v>
      </c>
      <c r="BD153" s="89">
        <f>+Tabla3[[#This Row],[PLAZO DE EJECUCIÓN EN DÍAS (INICIAL)]]/30</f>
        <v>11.433333333333334</v>
      </c>
      <c r="BE153" t="s">
        <v>837</v>
      </c>
      <c r="BF153" s="5" t="e">
        <f>+#REF!</f>
        <v>#REF!</v>
      </c>
      <c r="BG153" s="5" t="e">
        <f>+#REF!</f>
        <v>#REF!</v>
      </c>
      <c r="BH153" s="1" t="e">
        <f>+#REF!</f>
        <v>#REF!</v>
      </c>
      <c r="BI153" s="1">
        <f>+COUNTIF(Tabla3[[#This Row],[VALOR REDUCIDO]:[TOTAL TIEMPO PRORROGADO EN DÍAS
]],"&lt;&gt;0")</f>
        <v>3</v>
      </c>
      <c r="BJ153" s="1" t="e">
        <f>+#REF!</f>
        <v>#REF!</v>
      </c>
      <c r="BK153" s="75" t="e">
        <f>+#REF!</f>
        <v>#REF!</v>
      </c>
      <c r="BL153" s="1" t="s">
        <v>83</v>
      </c>
      <c r="BM153" t="e">
        <f t="shared" si="12"/>
        <v>#REF!</v>
      </c>
      <c r="BN153" s="7">
        <f t="shared" si="13"/>
        <v>46028</v>
      </c>
      <c r="BO153" s="7" t="e">
        <f t="shared" si="14"/>
        <v>#REF!</v>
      </c>
      <c r="BP153" s="5" t="e">
        <f t="shared" si="10"/>
        <v>#REF!</v>
      </c>
      <c r="BQ153" s="1">
        <v>41083333</v>
      </c>
      <c r="BR153" s="1" t="e">
        <f>+Tabla3[[#This Row],[VALOR TOTAL DE CONTRATO (ANTES DE LIQUIDACIÓN - LIBERACIÓN DE SALDOS)]]-Tabla3[[#This Row],[RECURSO TOTALES DESEMBOLSADOS]]</f>
        <v>#REF!</v>
      </c>
      <c r="BS153" s="1" t="s">
        <v>83</v>
      </c>
      <c r="BT153" s="1" t="str">
        <f t="shared" si="11"/>
        <v>enero</v>
      </c>
      <c r="BU153" s="1" t="s">
        <v>82</v>
      </c>
      <c r="BV153" s="1" t="s">
        <v>82</v>
      </c>
      <c r="BW153" s="1" t="s">
        <v>82</v>
      </c>
      <c r="BX153" t="s">
        <v>258</v>
      </c>
      <c r="BY153" t="s">
        <v>259</v>
      </c>
    </row>
    <row r="154" spans="1:77" x14ac:dyDescent="0.25">
      <c r="A154" s="1">
        <v>2026</v>
      </c>
      <c r="B154" s="3">
        <v>149</v>
      </c>
      <c r="C154" s="1" t="s">
        <v>65</v>
      </c>
      <c r="D154" t="s">
        <v>67</v>
      </c>
      <c r="E154" t="s">
        <v>70</v>
      </c>
      <c r="F154" t="s">
        <v>71</v>
      </c>
      <c r="G154" t="s">
        <v>105</v>
      </c>
      <c r="H154" s="1" t="s">
        <v>64</v>
      </c>
      <c r="I154" s="1" t="s">
        <v>271</v>
      </c>
      <c r="J154" t="s">
        <v>842</v>
      </c>
      <c r="K154" s="1" t="s">
        <v>78</v>
      </c>
      <c r="L154" s="87" t="s">
        <v>843</v>
      </c>
      <c r="M154" s="79" t="s">
        <v>6457</v>
      </c>
      <c r="N154" s="1" t="s">
        <v>3719</v>
      </c>
      <c r="O154" s="1" t="s">
        <v>3719</v>
      </c>
      <c r="P154" s="56" t="s">
        <v>3719</v>
      </c>
      <c r="Q154" s="1" t="s">
        <v>83</v>
      </c>
      <c r="R154" s="87" t="s">
        <v>266</v>
      </c>
      <c r="S154" s="87" t="s">
        <v>266</v>
      </c>
      <c r="T154" t="s">
        <v>844</v>
      </c>
      <c r="U154" t="s">
        <v>846</v>
      </c>
      <c r="V154" t="s">
        <v>845</v>
      </c>
      <c r="W154" s="5">
        <v>47333333</v>
      </c>
      <c r="X154" s="5">
        <v>47333333</v>
      </c>
      <c r="Y154" s="5">
        <v>4000000</v>
      </c>
      <c r="Z154" s="5">
        <v>0</v>
      </c>
      <c r="AA154" s="1" t="s">
        <v>95</v>
      </c>
      <c r="AB154" t="s">
        <v>83</v>
      </c>
      <c r="AC154" t="s">
        <v>76</v>
      </c>
      <c r="AD154" s="69">
        <f>+Tabla3[[#This Row],[VALOR DEL CONTRATO
(EN NUMEROS)]]-Tabla3[[#This Row],[VALOR RECURSOS (MADS/FONAM)]]</f>
        <v>0</v>
      </c>
      <c r="AE154" s="2">
        <v>426</v>
      </c>
      <c r="AF154" s="88">
        <v>46024</v>
      </c>
      <c r="AG154">
        <v>17126</v>
      </c>
      <c r="AH154" s="75">
        <v>46028</v>
      </c>
      <c r="AI154" s="78" t="s">
        <v>98</v>
      </c>
      <c r="AJ154" t="s">
        <v>464</v>
      </c>
      <c r="AK154" s="72">
        <v>202400000000095</v>
      </c>
      <c r="AL154" s="75">
        <v>46028</v>
      </c>
      <c r="AM154" s="1" t="s">
        <v>257</v>
      </c>
      <c r="AN154" s="1" t="s">
        <v>257</v>
      </c>
      <c r="AO154" t="s">
        <v>100</v>
      </c>
      <c r="AP154" t="s">
        <v>406</v>
      </c>
      <c r="AQ154" s="1"/>
      <c r="AR154" t="s">
        <v>407</v>
      </c>
      <c r="AS154" t="s">
        <v>408</v>
      </c>
      <c r="AT154" s="1">
        <v>80111600</v>
      </c>
      <c r="AU154" s="93" t="s">
        <v>4309</v>
      </c>
      <c r="AV154" s="1" t="s">
        <v>210</v>
      </c>
      <c r="AW154" s="87" t="s">
        <v>103</v>
      </c>
      <c r="AX154" s="75">
        <v>46028</v>
      </c>
      <c r="AY154" s="87" t="s">
        <v>116</v>
      </c>
      <c r="AZ154" s="75">
        <v>46028</v>
      </c>
      <c r="BA154" s="75">
        <v>46029</v>
      </c>
      <c r="BB154" s="75">
        <v>46387</v>
      </c>
      <c r="BC154" s="89">
        <f>+Tabla3[[#This Row],[FECHA TERMINACION
(INICIAL)]]-Tabla3[[#This Row],[FECHA INICIO]]</f>
        <v>358</v>
      </c>
      <c r="BD154" s="89">
        <f>+Tabla3[[#This Row],[PLAZO DE EJECUCIÓN EN DÍAS (INICIAL)]]/30</f>
        <v>11.933333333333334</v>
      </c>
      <c r="BE154" t="s">
        <v>847</v>
      </c>
      <c r="BF154" s="5" t="e">
        <f>+#REF!</f>
        <v>#REF!</v>
      </c>
      <c r="BG154" s="5" t="e">
        <f>+#REF!</f>
        <v>#REF!</v>
      </c>
      <c r="BH154" s="1" t="e">
        <f>+#REF!</f>
        <v>#REF!</v>
      </c>
      <c r="BI154" s="1">
        <f>+COUNTIF(Tabla3[[#This Row],[VALOR REDUCIDO]:[TOTAL TIEMPO PRORROGADO EN DÍAS
]],"&lt;&gt;0")</f>
        <v>3</v>
      </c>
      <c r="BJ154" s="1" t="e">
        <f>+#REF!</f>
        <v>#REF!</v>
      </c>
      <c r="BK154" s="75" t="e">
        <f>+#REF!</f>
        <v>#REF!</v>
      </c>
      <c r="BL154" s="1" t="s">
        <v>83</v>
      </c>
      <c r="BM154" t="e">
        <f t="shared" si="12"/>
        <v>#REF!</v>
      </c>
      <c r="BN154" s="7">
        <f t="shared" si="13"/>
        <v>46029</v>
      </c>
      <c r="BO154" s="7" t="e">
        <f t="shared" si="14"/>
        <v>#REF!</v>
      </c>
      <c r="BP154" s="5" t="e">
        <f t="shared" si="10"/>
        <v>#REF!</v>
      </c>
      <c r="BQ154" s="1">
        <v>19200000</v>
      </c>
      <c r="BR154" s="1" t="e">
        <f>+Tabla3[[#This Row],[VALOR TOTAL DE CONTRATO (ANTES DE LIQUIDACIÓN - LIBERACIÓN DE SALDOS)]]-Tabla3[[#This Row],[RECURSO TOTALES DESEMBOLSADOS]]</f>
        <v>#REF!</v>
      </c>
      <c r="BS154" s="1" t="s">
        <v>83</v>
      </c>
      <c r="BT154" s="1" t="str">
        <f t="shared" si="11"/>
        <v>enero</v>
      </c>
      <c r="BU154" s="1" t="s">
        <v>82</v>
      </c>
      <c r="BV154" s="1" t="s">
        <v>82</v>
      </c>
      <c r="BW154" s="1" t="s">
        <v>82</v>
      </c>
      <c r="BX154" t="s">
        <v>258</v>
      </c>
      <c r="BY154" t="s">
        <v>259</v>
      </c>
    </row>
    <row r="155" spans="1:77" x14ac:dyDescent="0.25">
      <c r="A155" s="1">
        <v>2026</v>
      </c>
      <c r="B155" s="3">
        <v>150</v>
      </c>
      <c r="C155" s="1" t="s">
        <v>65</v>
      </c>
      <c r="D155" t="s">
        <v>67</v>
      </c>
      <c r="E155" t="s">
        <v>70</v>
      </c>
      <c r="F155" t="s">
        <v>71</v>
      </c>
      <c r="G155" t="s">
        <v>105</v>
      </c>
      <c r="H155" s="1" t="s">
        <v>64</v>
      </c>
      <c r="I155" s="1" t="s">
        <v>271</v>
      </c>
      <c r="J155" t="s">
        <v>848</v>
      </c>
      <c r="K155" s="1" t="s">
        <v>78</v>
      </c>
      <c r="L155" s="87" t="s">
        <v>849</v>
      </c>
      <c r="M155" s="79" t="s">
        <v>6458</v>
      </c>
      <c r="N155" s="1" t="s">
        <v>3719</v>
      </c>
      <c r="O155" s="1" t="s">
        <v>3719</v>
      </c>
      <c r="P155" s="56" t="s">
        <v>3719</v>
      </c>
      <c r="Q155" s="1" t="s">
        <v>83</v>
      </c>
      <c r="R155" s="87" t="s">
        <v>266</v>
      </c>
      <c r="S155" s="87" t="s">
        <v>266</v>
      </c>
      <c r="T155" t="s">
        <v>850</v>
      </c>
      <c r="U155" t="s">
        <v>852</v>
      </c>
      <c r="V155" t="s">
        <v>851</v>
      </c>
      <c r="W155" s="5">
        <v>53250000</v>
      </c>
      <c r="X155" s="5">
        <v>53250000</v>
      </c>
      <c r="Y155" s="5">
        <v>4500000</v>
      </c>
      <c r="Z155" s="5">
        <v>0</v>
      </c>
      <c r="AA155" s="1" t="s">
        <v>95</v>
      </c>
      <c r="AB155" t="s">
        <v>83</v>
      </c>
      <c r="AC155" t="s">
        <v>76</v>
      </c>
      <c r="AD155" s="69">
        <f>+Tabla3[[#This Row],[VALOR DEL CONTRATO
(EN NUMEROS)]]-Tabla3[[#This Row],[VALOR RECURSOS (MADS/FONAM)]]</f>
        <v>0</v>
      </c>
      <c r="AE155" s="2">
        <v>426</v>
      </c>
      <c r="AF155" s="88">
        <v>46024</v>
      </c>
      <c r="AG155">
        <v>43626</v>
      </c>
      <c r="AH155" s="75">
        <v>46036</v>
      </c>
      <c r="AI155" s="78" t="s">
        <v>98</v>
      </c>
      <c r="AJ155" t="s">
        <v>464</v>
      </c>
      <c r="AK155" s="72">
        <v>202400000000095</v>
      </c>
      <c r="AL155" s="75">
        <v>46028</v>
      </c>
      <c r="AM155" s="1" t="s">
        <v>257</v>
      </c>
      <c r="AN155" s="1" t="s">
        <v>257</v>
      </c>
      <c r="AO155" t="s">
        <v>100</v>
      </c>
      <c r="AP155" t="s">
        <v>406</v>
      </c>
      <c r="AQ155" s="1"/>
      <c r="AR155" t="s">
        <v>407</v>
      </c>
      <c r="AS155" t="s">
        <v>408</v>
      </c>
      <c r="AT155" s="1">
        <v>80111600</v>
      </c>
      <c r="AU155" s="93" t="s">
        <v>4310</v>
      </c>
      <c r="AV155" s="1" t="s">
        <v>210</v>
      </c>
      <c r="AW155" s="87" t="s">
        <v>103</v>
      </c>
      <c r="AX155" s="75">
        <v>46028</v>
      </c>
      <c r="AY155" s="87" t="s">
        <v>116</v>
      </c>
      <c r="AZ155" s="75">
        <v>46028</v>
      </c>
      <c r="BA155" s="75">
        <v>46036</v>
      </c>
      <c r="BB155" s="75">
        <v>46386</v>
      </c>
      <c r="BC155" s="89">
        <f>+Tabla3[[#This Row],[FECHA TERMINACION
(INICIAL)]]-Tabla3[[#This Row],[FECHA INICIO]]</f>
        <v>350</v>
      </c>
      <c r="BD155" s="89">
        <f>+Tabla3[[#This Row],[PLAZO DE EJECUCIÓN EN DÍAS (INICIAL)]]/30</f>
        <v>11.666666666666666</v>
      </c>
      <c r="BE155" t="s">
        <v>847</v>
      </c>
      <c r="BF155" s="5" t="e">
        <f>+#REF!</f>
        <v>#REF!</v>
      </c>
      <c r="BG155" s="5" t="e">
        <f>+#REF!</f>
        <v>#REF!</v>
      </c>
      <c r="BH155" s="1" t="e">
        <f>+#REF!</f>
        <v>#REF!</v>
      </c>
      <c r="BI155" s="1">
        <f>+COUNTIF(Tabla3[[#This Row],[VALOR REDUCIDO]:[TOTAL TIEMPO PRORROGADO EN DÍAS
]],"&lt;&gt;0")</f>
        <v>3</v>
      </c>
      <c r="BJ155" s="1" t="e">
        <f>+#REF!</f>
        <v>#REF!</v>
      </c>
      <c r="BK155" s="75" t="e">
        <f>+#REF!</f>
        <v>#REF!</v>
      </c>
      <c r="BL155" s="1" t="s">
        <v>83</v>
      </c>
      <c r="BM155" t="e">
        <f t="shared" si="12"/>
        <v>#REF!</v>
      </c>
      <c r="BN155" s="7">
        <f t="shared" si="13"/>
        <v>46036</v>
      </c>
      <c r="BO155" s="7" t="e">
        <f t="shared" si="14"/>
        <v>#REF!</v>
      </c>
      <c r="BP155" s="5" t="e">
        <f t="shared" si="10"/>
        <v>#REF!</v>
      </c>
      <c r="BQ155" s="1">
        <v>20550000</v>
      </c>
      <c r="BR155" s="1" t="e">
        <f>+Tabla3[[#This Row],[VALOR TOTAL DE CONTRATO (ANTES DE LIQUIDACIÓN - LIBERACIÓN DE SALDOS)]]-Tabla3[[#This Row],[RECURSO TOTALES DESEMBOLSADOS]]</f>
        <v>#REF!</v>
      </c>
      <c r="BS155" s="1" t="s">
        <v>83</v>
      </c>
      <c r="BT155" s="1" t="str">
        <f t="shared" si="11"/>
        <v>enero</v>
      </c>
      <c r="BU155" s="1" t="s">
        <v>82</v>
      </c>
      <c r="BV155" s="1" t="s">
        <v>82</v>
      </c>
      <c r="BW155" s="1" t="s">
        <v>82</v>
      </c>
      <c r="BX155" t="s">
        <v>258</v>
      </c>
      <c r="BY155" t="s">
        <v>259</v>
      </c>
    </row>
    <row r="156" spans="1:77" ht="16.5" x14ac:dyDescent="0.35">
      <c r="A156" s="1">
        <v>2026</v>
      </c>
      <c r="B156" s="3">
        <v>151</v>
      </c>
      <c r="C156" s="1" t="s">
        <v>65</v>
      </c>
      <c r="D156" t="s">
        <v>67</v>
      </c>
      <c r="E156" t="s">
        <v>70</v>
      </c>
      <c r="F156" t="s">
        <v>71</v>
      </c>
      <c r="G156" t="s">
        <v>105</v>
      </c>
      <c r="H156" s="1" t="s">
        <v>64</v>
      </c>
      <c r="I156" s="1" t="s">
        <v>271</v>
      </c>
      <c r="J156" t="s">
        <v>854</v>
      </c>
      <c r="K156" s="1" t="s">
        <v>78</v>
      </c>
      <c r="L156" s="87" t="s">
        <v>855</v>
      </c>
      <c r="M156" s="79" t="s">
        <v>6459</v>
      </c>
      <c r="N156" s="1" t="s">
        <v>3719</v>
      </c>
      <c r="O156" s="1" t="s">
        <v>3719</v>
      </c>
      <c r="P156" s="56" t="s">
        <v>3719</v>
      </c>
      <c r="Q156" s="1" t="s">
        <v>83</v>
      </c>
      <c r="R156" s="15" t="s">
        <v>266</v>
      </c>
      <c r="S156" s="15" t="s">
        <v>266</v>
      </c>
      <c r="T156" t="s">
        <v>853</v>
      </c>
      <c r="U156" t="s">
        <v>857</v>
      </c>
      <c r="V156" t="s">
        <v>856</v>
      </c>
      <c r="W156" s="5">
        <v>53250000</v>
      </c>
      <c r="X156" s="5">
        <v>53250000</v>
      </c>
      <c r="Y156" s="5">
        <v>4500000</v>
      </c>
      <c r="Z156" s="5">
        <v>0</v>
      </c>
      <c r="AA156" s="1" t="s">
        <v>95</v>
      </c>
      <c r="AB156" t="s">
        <v>83</v>
      </c>
      <c r="AC156" t="s">
        <v>76</v>
      </c>
      <c r="AD156" s="69">
        <f>+Tabla3[[#This Row],[VALOR DEL CONTRATO
(EN NUMEROS)]]-Tabla3[[#This Row],[VALOR RECURSOS (MADS/FONAM)]]</f>
        <v>0</v>
      </c>
      <c r="AE156" s="2">
        <v>426</v>
      </c>
      <c r="AF156" s="88">
        <v>46024</v>
      </c>
      <c r="AG156">
        <v>19026</v>
      </c>
      <c r="AH156" s="75">
        <v>46028</v>
      </c>
      <c r="AI156" s="78" t="s">
        <v>98</v>
      </c>
      <c r="AJ156" t="s">
        <v>464</v>
      </c>
      <c r="AK156" s="72">
        <v>202400000000095</v>
      </c>
      <c r="AL156" s="75">
        <v>46028</v>
      </c>
      <c r="AM156" s="1" t="s">
        <v>257</v>
      </c>
      <c r="AN156" s="1" t="s">
        <v>257</v>
      </c>
      <c r="AO156" t="s">
        <v>100</v>
      </c>
      <c r="AP156" t="s">
        <v>406</v>
      </c>
      <c r="AQ156" s="1"/>
      <c r="AR156" t="s">
        <v>407</v>
      </c>
      <c r="AS156" t="s">
        <v>408</v>
      </c>
      <c r="AT156" s="1">
        <v>80111600</v>
      </c>
      <c r="AU156" s="93" t="s">
        <v>4311</v>
      </c>
      <c r="AV156" s="1" t="s">
        <v>210</v>
      </c>
      <c r="AW156" s="87" t="s">
        <v>103</v>
      </c>
      <c r="AX156" s="75">
        <v>46028</v>
      </c>
      <c r="AY156" s="87" t="s">
        <v>116</v>
      </c>
      <c r="AZ156" s="75">
        <v>46028</v>
      </c>
      <c r="BA156" s="75">
        <v>46028</v>
      </c>
      <c r="BB156" s="75">
        <v>46386</v>
      </c>
      <c r="BC156" s="89">
        <f>+Tabla3[[#This Row],[FECHA TERMINACION
(INICIAL)]]-Tabla3[[#This Row],[FECHA INICIO]]</f>
        <v>358</v>
      </c>
      <c r="BD156" s="89">
        <f>+Tabla3[[#This Row],[PLAZO DE EJECUCIÓN EN DÍAS (INICIAL)]]/30</f>
        <v>11.933333333333334</v>
      </c>
      <c r="BE156" t="s">
        <v>858</v>
      </c>
      <c r="BF156" s="5" t="e">
        <f>+#REF!</f>
        <v>#REF!</v>
      </c>
      <c r="BG156" s="5" t="e">
        <f>+#REF!</f>
        <v>#REF!</v>
      </c>
      <c r="BH156" s="1" t="e">
        <f>+#REF!</f>
        <v>#REF!</v>
      </c>
      <c r="BI156" s="1">
        <f>+COUNTIF(Tabla3[[#This Row],[VALOR REDUCIDO]:[TOTAL TIEMPO PRORROGADO EN DÍAS
]],"&lt;&gt;0")</f>
        <v>3</v>
      </c>
      <c r="BJ156" s="1" t="e">
        <f>+#REF!</f>
        <v>#REF!</v>
      </c>
      <c r="BK156" s="75" t="e">
        <f>+#REF!</f>
        <v>#REF!</v>
      </c>
      <c r="BL156" s="1" t="s">
        <v>83</v>
      </c>
      <c r="BM156" t="e">
        <f t="shared" si="12"/>
        <v>#REF!</v>
      </c>
      <c r="BN156" s="7">
        <f t="shared" si="13"/>
        <v>46028</v>
      </c>
      <c r="BO156" s="7" t="e">
        <f t="shared" si="14"/>
        <v>#REF!</v>
      </c>
      <c r="BP156" s="5" t="e">
        <f t="shared" si="10"/>
        <v>#REF!</v>
      </c>
      <c r="BQ156" s="1">
        <v>21750000</v>
      </c>
      <c r="BR156" s="1" t="e">
        <f>+Tabla3[[#This Row],[VALOR TOTAL DE CONTRATO (ANTES DE LIQUIDACIÓN - LIBERACIÓN DE SALDOS)]]-Tabla3[[#This Row],[RECURSO TOTALES DESEMBOLSADOS]]</f>
        <v>#REF!</v>
      </c>
      <c r="BS156" s="1" t="s">
        <v>83</v>
      </c>
      <c r="BT156" s="1" t="str">
        <f t="shared" si="11"/>
        <v>enero</v>
      </c>
      <c r="BU156" s="1" t="s">
        <v>82</v>
      </c>
      <c r="BV156" s="1" t="s">
        <v>82</v>
      </c>
      <c r="BW156" s="1" t="s">
        <v>82</v>
      </c>
      <c r="BX156" t="s">
        <v>258</v>
      </c>
      <c r="BY156" t="s">
        <v>259</v>
      </c>
    </row>
    <row r="157" spans="1:77" x14ac:dyDescent="0.25">
      <c r="A157" s="1">
        <v>2026</v>
      </c>
      <c r="B157" s="3">
        <v>152</v>
      </c>
      <c r="C157" s="1" t="s">
        <v>65</v>
      </c>
      <c r="D157" t="s">
        <v>67</v>
      </c>
      <c r="E157" t="s">
        <v>70</v>
      </c>
      <c r="F157" t="s">
        <v>71</v>
      </c>
      <c r="G157" t="s">
        <v>105</v>
      </c>
      <c r="H157" s="1" t="s">
        <v>64</v>
      </c>
      <c r="I157" s="1" t="s">
        <v>75</v>
      </c>
      <c r="J157" t="s">
        <v>859</v>
      </c>
      <c r="K157" s="1" t="s">
        <v>78</v>
      </c>
      <c r="L157" s="87" t="s">
        <v>691</v>
      </c>
      <c r="M157" s="79" t="s">
        <v>7457</v>
      </c>
      <c r="N157" s="1" t="s">
        <v>3719</v>
      </c>
      <c r="O157" s="1" t="s">
        <v>3719</v>
      </c>
      <c r="P157" s="56" t="s">
        <v>3719</v>
      </c>
      <c r="Q157" s="1" t="s">
        <v>83</v>
      </c>
      <c r="R157" s="87" t="s">
        <v>408</v>
      </c>
      <c r="S157" s="87" t="s">
        <v>266</v>
      </c>
      <c r="T157" t="s">
        <v>860</v>
      </c>
      <c r="U157" t="s">
        <v>862</v>
      </c>
      <c r="V157" t="s">
        <v>861</v>
      </c>
      <c r="W157" s="5">
        <v>56626667</v>
      </c>
      <c r="X157" s="5">
        <v>56626667</v>
      </c>
      <c r="Y157" s="5">
        <v>6850000</v>
      </c>
      <c r="Z157" s="5">
        <v>0</v>
      </c>
      <c r="AA157" s="1" t="s">
        <v>95</v>
      </c>
      <c r="AB157" t="s">
        <v>83</v>
      </c>
      <c r="AC157" t="s">
        <v>76</v>
      </c>
      <c r="AD157" s="69">
        <f>+Tabla3[[#This Row],[VALOR DEL CONTRATO
(EN NUMEROS)]]-Tabla3[[#This Row],[VALOR RECURSOS (MADS/FONAM)]]</f>
        <v>0</v>
      </c>
      <c r="AE157" s="2">
        <v>426</v>
      </c>
      <c r="AF157" s="88">
        <v>46024</v>
      </c>
      <c r="AG157">
        <v>17526</v>
      </c>
      <c r="AH157" s="75">
        <v>46028</v>
      </c>
      <c r="AI157" s="78" t="s">
        <v>98</v>
      </c>
      <c r="AJ157" t="s">
        <v>464</v>
      </c>
      <c r="AK157" s="72">
        <v>202400000000095</v>
      </c>
      <c r="AL157" s="75">
        <v>46028</v>
      </c>
      <c r="AM157" s="1" t="s">
        <v>257</v>
      </c>
      <c r="AN157" s="1" t="s">
        <v>257</v>
      </c>
      <c r="AO157" t="s">
        <v>100</v>
      </c>
      <c r="AP157" t="s">
        <v>406</v>
      </c>
      <c r="AQ157" s="1"/>
      <c r="AR157" t="s">
        <v>407</v>
      </c>
      <c r="AS157" t="s">
        <v>408</v>
      </c>
      <c r="AT157" s="1">
        <v>80111600</v>
      </c>
      <c r="AU157" s="93" t="s">
        <v>4312</v>
      </c>
      <c r="AV157" s="1" t="s">
        <v>210</v>
      </c>
      <c r="AW157" s="87" t="s">
        <v>103</v>
      </c>
      <c r="AX157" s="75">
        <v>46028</v>
      </c>
      <c r="AY157" s="87" t="s">
        <v>116</v>
      </c>
      <c r="AZ157" s="75">
        <v>46028</v>
      </c>
      <c r="BA157" s="75">
        <v>46028</v>
      </c>
      <c r="BB157" s="75">
        <v>46278</v>
      </c>
      <c r="BC157" s="89">
        <f>+Tabla3[[#This Row],[FECHA TERMINACION
(INICIAL)]]-Tabla3[[#This Row],[FECHA INICIO]]</f>
        <v>250</v>
      </c>
      <c r="BD157" s="89">
        <f>+Tabla3[[#This Row],[PLAZO DE EJECUCIÓN EN DÍAS (INICIAL)]]/30</f>
        <v>8.3333333333333339</v>
      </c>
      <c r="BE157" t="s">
        <v>863</v>
      </c>
      <c r="BF157" s="5" t="e">
        <f>+#REF!</f>
        <v>#REF!</v>
      </c>
      <c r="BG157" s="5" t="e">
        <f>+#REF!</f>
        <v>#REF!</v>
      </c>
      <c r="BH157" s="1" t="e">
        <f>+#REF!</f>
        <v>#REF!</v>
      </c>
      <c r="BI157" s="1">
        <f>+COUNTIF(Tabla3[[#This Row],[VALOR REDUCIDO]:[TOTAL TIEMPO PRORROGADO EN DÍAS
]],"&lt;&gt;0")</f>
        <v>3</v>
      </c>
      <c r="BJ157" s="1" t="e">
        <f>+#REF!</f>
        <v>#REF!</v>
      </c>
      <c r="BK157" s="75" t="e">
        <f>+#REF!</f>
        <v>#REF!</v>
      </c>
      <c r="BL157" s="1" t="s">
        <v>83</v>
      </c>
      <c r="BM157" t="e">
        <f t="shared" si="12"/>
        <v>#REF!</v>
      </c>
      <c r="BN157" s="7">
        <f t="shared" si="13"/>
        <v>46028</v>
      </c>
      <c r="BO157" s="7" t="e">
        <f t="shared" si="14"/>
        <v>#REF!</v>
      </c>
      <c r="BP157" s="5" t="e">
        <f t="shared" si="10"/>
        <v>#REF!</v>
      </c>
      <c r="BQ157" s="1">
        <v>33108333</v>
      </c>
      <c r="BR157" s="1" t="e">
        <f>+Tabla3[[#This Row],[VALOR TOTAL DE CONTRATO (ANTES DE LIQUIDACIÓN - LIBERACIÓN DE SALDOS)]]-Tabla3[[#This Row],[RECURSO TOTALES DESEMBOLSADOS]]</f>
        <v>#REF!</v>
      </c>
      <c r="BS157" s="1" t="s">
        <v>83</v>
      </c>
      <c r="BT157" s="1" t="str">
        <f t="shared" si="11"/>
        <v>enero</v>
      </c>
      <c r="BU157" s="1" t="s">
        <v>82</v>
      </c>
      <c r="BV157" s="1" t="s">
        <v>82</v>
      </c>
      <c r="BW157" s="1" t="s">
        <v>82</v>
      </c>
      <c r="BX157" t="s">
        <v>258</v>
      </c>
      <c r="BY157" t="s">
        <v>259</v>
      </c>
    </row>
    <row r="158" spans="1:77" x14ac:dyDescent="0.25">
      <c r="A158" s="1">
        <v>2026</v>
      </c>
      <c r="B158" s="3">
        <v>153</v>
      </c>
      <c r="C158" s="1" t="s">
        <v>65</v>
      </c>
      <c r="D158" t="s">
        <v>67</v>
      </c>
      <c r="E158" t="s">
        <v>70</v>
      </c>
      <c r="F158" t="s">
        <v>71</v>
      </c>
      <c r="G158" t="s">
        <v>105</v>
      </c>
      <c r="H158" s="1" t="s">
        <v>64</v>
      </c>
      <c r="I158" s="1" t="s">
        <v>75</v>
      </c>
      <c r="J158" t="s">
        <v>864</v>
      </c>
      <c r="K158" s="1" t="s">
        <v>78</v>
      </c>
      <c r="L158" s="87" t="s">
        <v>246</v>
      </c>
      <c r="M158" s="79" t="s">
        <v>6460</v>
      </c>
      <c r="N158" s="1" t="s">
        <v>3719</v>
      </c>
      <c r="O158" s="1" t="s">
        <v>3719</v>
      </c>
      <c r="P158" s="56" t="s">
        <v>3719</v>
      </c>
      <c r="Q158" s="1" t="s">
        <v>83</v>
      </c>
      <c r="R158" s="87" t="s">
        <v>90</v>
      </c>
      <c r="S158" s="87" t="s">
        <v>264</v>
      </c>
      <c r="T158" t="s">
        <v>865</v>
      </c>
      <c r="U158" t="s">
        <v>867</v>
      </c>
      <c r="V158" t="s">
        <v>866</v>
      </c>
      <c r="W158" s="5">
        <v>36683333</v>
      </c>
      <c r="X158" s="5">
        <v>36683333</v>
      </c>
      <c r="Y158" s="5">
        <v>3100000</v>
      </c>
      <c r="Z158" s="5">
        <v>0</v>
      </c>
      <c r="AA158" s="1" t="s">
        <v>95</v>
      </c>
      <c r="AB158" t="s">
        <v>83</v>
      </c>
      <c r="AC158" t="s">
        <v>76</v>
      </c>
      <c r="AD158" s="69">
        <f>+Tabla3[[#This Row],[VALOR DEL CONTRATO
(EN NUMEROS)]]-Tabla3[[#This Row],[VALOR RECURSOS (MADS/FONAM)]]</f>
        <v>0</v>
      </c>
      <c r="AE158" s="2">
        <v>3226</v>
      </c>
      <c r="AF158" s="88">
        <v>46024</v>
      </c>
      <c r="AG158">
        <v>19526</v>
      </c>
      <c r="AH158" s="75">
        <v>46028</v>
      </c>
      <c r="AI158" s="78" t="s">
        <v>98</v>
      </c>
      <c r="AJ158" t="s">
        <v>282</v>
      </c>
      <c r="AK158" s="72">
        <v>202400000000095</v>
      </c>
      <c r="AL158" s="75">
        <v>46028</v>
      </c>
      <c r="AM158" s="1" t="s">
        <v>257</v>
      </c>
      <c r="AN158" s="1" t="s">
        <v>257</v>
      </c>
      <c r="AO158" t="s">
        <v>100</v>
      </c>
      <c r="AP158" t="s">
        <v>3477</v>
      </c>
      <c r="AQ158" s="1"/>
      <c r="AR158" t="s">
        <v>556</v>
      </c>
      <c r="AS158" t="s">
        <v>264</v>
      </c>
      <c r="AT158" s="1">
        <v>80111600</v>
      </c>
      <c r="AU158" s="93" t="s">
        <v>4313</v>
      </c>
      <c r="AV158" s="1" t="s">
        <v>210</v>
      </c>
      <c r="AW158" s="87" t="s">
        <v>103</v>
      </c>
      <c r="AX158" s="75">
        <v>46028</v>
      </c>
      <c r="AY158" s="87" t="s">
        <v>116</v>
      </c>
      <c r="AZ158" s="75">
        <v>46028</v>
      </c>
      <c r="BA158" s="75">
        <v>46028</v>
      </c>
      <c r="BB158" s="75">
        <v>46387</v>
      </c>
      <c r="BC158" s="89">
        <f>+Tabla3[[#This Row],[FECHA TERMINACION
(INICIAL)]]-Tabla3[[#This Row],[FECHA INICIO]]</f>
        <v>359</v>
      </c>
      <c r="BD158" s="89">
        <f>+Tabla3[[#This Row],[PLAZO DE EJECUCIÓN EN DÍAS (INICIAL)]]/30</f>
        <v>11.966666666666667</v>
      </c>
      <c r="BE158" t="s">
        <v>782</v>
      </c>
      <c r="BF158" s="5" t="e">
        <f>+#REF!</f>
        <v>#REF!</v>
      </c>
      <c r="BG158" s="5" t="e">
        <f>+#REF!</f>
        <v>#REF!</v>
      </c>
      <c r="BH158" s="1" t="e">
        <f>+#REF!</f>
        <v>#REF!</v>
      </c>
      <c r="BI158" s="1">
        <f>+COUNTIF(Tabla3[[#This Row],[VALOR REDUCIDO]:[TOTAL TIEMPO PRORROGADO EN DÍAS
]],"&lt;&gt;0")</f>
        <v>3</v>
      </c>
      <c r="BJ158" s="1" t="e">
        <f>+#REF!</f>
        <v>#REF!</v>
      </c>
      <c r="BK158" s="75" t="e">
        <f>+#REF!</f>
        <v>#REF!</v>
      </c>
      <c r="BL158" s="1" t="s">
        <v>83</v>
      </c>
      <c r="BM158" t="e">
        <f t="shared" si="12"/>
        <v>#REF!</v>
      </c>
      <c r="BN158" s="7">
        <f t="shared" si="13"/>
        <v>46028</v>
      </c>
      <c r="BO158" s="7" t="e">
        <f t="shared" si="14"/>
        <v>#REF!</v>
      </c>
      <c r="BP158" s="5" t="e">
        <f t="shared" si="10"/>
        <v>#REF!</v>
      </c>
      <c r="BQ158" s="1">
        <v>14983333</v>
      </c>
      <c r="BR158" s="1" t="e">
        <f>+Tabla3[[#This Row],[VALOR TOTAL DE CONTRATO (ANTES DE LIQUIDACIÓN - LIBERACIÓN DE SALDOS)]]-Tabla3[[#This Row],[RECURSO TOTALES DESEMBOLSADOS]]</f>
        <v>#REF!</v>
      </c>
      <c r="BS158" s="1" t="s">
        <v>83</v>
      </c>
      <c r="BT158" s="1" t="str">
        <f t="shared" si="11"/>
        <v>enero</v>
      </c>
      <c r="BU158" s="1" t="s">
        <v>82</v>
      </c>
      <c r="BV158" s="1" t="s">
        <v>82</v>
      </c>
      <c r="BW158" s="1" t="s">
        <v>82</v>
      </c>
      <c r="BX158" t="s">
        <v>258</v>
      </c>
      <c r="BY158" t="s">
        <v>259</v>
      </c>
    </row>
    <row r="159" spans="1:77" x14ac:dyDescent="0.25">
      <c r="A159" s="1">
        <v>2026</v>
      </c>
      <c r="B159" s="3">
        <v>154</v>
      </c>
      <c r="C159" s="1" t="s">
        <v>65</v>
      </c>
      <c r="D159" t="s">
        <v>67</v>
      </c>
      <c r="E159" t="s">
        <v>70</v>
      </c>
      <c r="F159" t="s">
        <v>71</v>
      </c>
      <c r="G159" t="s">
        <v>105</v>
      </c>
      <c r="H159" s="1" t="s">
        <v>64</v>
      </c>
      <c r="I159" s="1" t="s">
        <v>75</v>
      </c>
      <c r="J159" t="s">
        <v>868</v>
      </c>
      <c r="K159" s="1" t="s">
        <v>78</v>
      </c>
      <c r="L159" s="87" t="s">
        <v>869</v>
      </c>
      <c r="M159" s="79" t="s">
        <v>6461</v>
      </c>
      <c r="N159" s="1" t="s">
        <v>3719</v>
      </c>
      <c r="O159" s="1" t="s">
        <v>3719</v>
      </c>
      <c r="P159" s="56" t="s">
        <v>3719</v>
      </c>
      <c r="Q159" s="1" t="s">
        <v>83</v>
      </c>
      <c r="R159" s="87" t="s">
        <v>265</v>
      </c>
      <c r="S159" s="87" t="s">
        <v>265</v>
      </c>
      <c r="T159" t="s">
        <v>871</v>
      </c>
      <c r="U159" t="s">
        <v>873</v>
      </c>
      <c r="V159" t="s">
        <v>872</v>
      </c>
      <c r="W159" s="5">
        <v>107666667</v>
      </c>
      <c r="X159" s="5">
        <v>107666667</v>
      </c>
      <c r="Y159" s="5">
        <v>9500000</v>
      </c>
      <c r="Z159" s="5">
        <v>0</v>
      </c>
      <c r="AA159" s="1" t="s">
        <v>95</v>
      </c>
      <c r="AB159" t="s">
        <v>83</v>
      </c>
      <c r="AC159" t="s">
        <v>76</v>
      </c>
      <c r="AD159" s="69">
        <f>+Tabla3[[#This Row],[VALOR DEL CONTRATO
(EN NUMEROS)]]-Tabla3[[#This Row],[VALOR RECURSOS (MADS/FONAM)]]</f>
        <v>0</v>
      </c>
      <c r="AE159" s="2">
        <v>1026</v>
      </c>
      <c r="AF159" s="88">
        <v>46024</v>
      </c>
      <c r="AG159">
        <v>14526</v>
      </c>
      <c r="AH159" s="75">
        <v>46028</v>
      </c>
      <c r="AI159" s="78" t="s">
        <v>98</v>
      </c>
      <c r="AJ159" t="s">
        <v>870</v>
      </c>
      <c r="AK159" s="72">
        <v>202400000000074</v>
      </c>
      <c r="AL159" s="75">
        <v>46028</v>
      </c>
      <c r="AM159" s="1" t="s">
        <v>257</v>
      </c>
      <c r="AN159" s="1" t="s">
        <v>257</v>
      </c>
      <c r="AO159" t="s">
        <v>100</v>
      </c>
      <c r="AP159" t="s">
        <v>775</v>
      </c>
      <c r="AQ159" s="1"/>
      <c r="AR159" t="s">
        <v>776</v>
      </c>
      <c r="AS159" t="s">
        <v>776</v>
      </c>
      <c r="AT159" s="1">
        <v>80111600</v>
      </c>
      <c r="AU159" s="93" t="s">
        <v>4314</v>
      </c>
      <c r="AV159" s="1" t="s">
        <v>210</v>
      </c>
      <c r="AW159" s="87" t="s">
        <v>103</v>
      </c>
      <c r="AX159" s="75">
        <v>46028</v>
      </c>
      <c r="AY159" s="87" t="s">
        <v>116</v>
      </c>
      <c r="AZ159" s="75">
        <v>46028</v>
      </c>
      <c r="BA159" s="75">
        <v>46028</v>
      </c>
      <c r="BB159" s="75">
        <v>46371</v>
      </c>
      <c r="BC159" s="89">
        <f>+Tabla3[[#This Row],[FECHA TERMINACION
(INICIAL)]]-Tabla3[[#This Row],[FECHA INICIO]]</f>
        <v>343</v>
      </c>
      <c r="BD159" s="89">
        <f>+Tabla3[[#This Row],[PLAZO DE EJECUCIÓN EN DÍAS (INICIAL)]]/30</f>
        <v>11.433333333333334</v>
      </c>
      <c r="BE159" t="s">
        <v>837</v>
      </c>
      <c r="BF159" s="5" t="e">
        <f>+#REF!</f>
        <v>#REF!</v>
      </c>
      <c r="BG159" s="5" t="e">
        <f>+#REF!</f>
        <v>#REF!</v>
      </c>
      <c r="BH159" s="1" t="e">
        <f>+#REF!</f>
        <v>#REF!</v>
      </c>
      <c r="BI159" s="1">
        <f>+COUNTIF(Tabla3[[#This Row],[VALOR REDUCIDO]:[TOTAL TIEMPO PRORROGADO EN DÍAS
]],"&lt;&gt;0")</f>
        <v>3</v>
      </c>
      <c r="BJ159" s="1" t="e">
        <f>+#REF!</f>
        <v>#REF!</v>
      </c>
      <c r="BK159" s="75" t="e">
        <f>+#REF!</f>
        <v>#REF!</v>
      </c>
      <c r="BL159" s="1" t="s">
        <v>83</v>
      </c>
      <c r="BM159" t="e">
        <f t="shared" si="12"/>
        <v>#REF!</v>
      </c>
      <c r="BN159" s="7">
        <f t="shared" si="13"/>
        <v>46028</v>
      </c>
      <c r="BO159" s="7" t="e">
        <f t="shared" si="14"/>
        <v>#REF!</v>
      </c>
      <c r="BP159" s="5" t="e">
        <f t="shared" si="10"/>
        <v>#REF!</v>
      </c>
      <c r="BQ159" s="1">
        <v>45916667</v>
      </c>
      <c r="BR159" s="1" t="e">
        <f>+Tabla3[[#This Row],[VALOR TOTAL DE CONTRATO (ANTES DE LIQUIDACIÓN - LIBERACIÓN DE SALDOS)]]-Tabla3[[#This Row],[RECURSO TOTALES DESEMBOLSADOS]]</f>
        <v>#REF!</v>
      </c>
      <c r="BS159" s="1" t="s">
        <v>83</v>
      </c>
      <c r="BT159" s="1" t="str">
        <f t="shared" si="11"/>
        <v>enero</v>
      </c>
      <c r="BU159" s="1" t="s">
        <v>82</v>
      </c>
      <c r="BV159" s="1" t="s">
        <v>82</v>
      </c>
      <c r="BW159" s="1" t="s">
        <v>82</v>
      </c>
      <c r="BX159" t="s">
        <v>258</v>
      </c>
      <c r="BY159" t="s">
        <v>259</v>
      </c>
    </row>
    <row r="160" spans="1:77" x14ac:dyDescent="0.25">
      <c r="A160" s="1">
        <v>2026</v>
      </c>
      <c r="B160" s="3">
        <v>155</v>
      </c>
      <c r="C160" s="1" t="s">
        <v>65</v>
      </c>
      <c r="D160" t="s">
        <v>67</v>
      </c>
      <c r="E160" t="s">
        <v>70</v>
      </c>
      <c r="F160" t="s">
        <v>71</v>
      </c>
      <c r="G160" t="s">
        <v>105</v>
      </c>
      <c r="H160" s="1" t="s">
        <v>64</v>
      </c>
      <c r="I160" s="1" t="s">
        <v>75</v>
      </c>
      <c r="J160" t="s">
        <v>874</v>
      </c>
      <c r="K160" s="1" t="s">
        <v>78</v>
      </c>
      <c r="L160" s="87" t="s">
        <v>759</v>
      </c>
      <c r="M160" s="79" t="s">
        <v>6462</v>
      </c>
      <c r="N160" s="1" t="s">
        <v>3719</v>
      </c>
      <c r="O160" s="1" t="s">
        <v>3719</v>
      </c>
      <c r="P160" s="56" t="s">
        <v>3719</v>
      </c>
      <c r="Q160" s="1" t="s">
        <v>83</v>
      </c>
      <c r="R160" s="87" t="s">
        <v>269</v>
      </c>
      <c r="S160" s="87" t="s">
        <v>269</v>
      </c>
      <c r="T160" t="s">
        <v>875</v>
      </c>
      <c r="U160" t="s">
        <v>877</v>
      </c>
      <c r="V160" t="s">
        <v>876</v>
      </c>
      <c r="W160" s="5">
        <v>70891467</v>
      </c>
      <c r="X160" s="5">
        <v>70891467</v>
      </c>
      <c r="Y160" s="5">
        <v>5974000</v>
      </c>
      <c r="Z160" s="5">
        <v>0</v>
      </c>
      <c r="AA160" s="1" t="s">
        <v>95</v>
      </c>
      <c r="AB160" t="s">
        <v>83</v>
      </c>
      <c r="AC160" t="s">
        <v>76</v>
      </c>
      <c r="AD160" s="69">
        <f>+Tabla3[[#This Row],[VALOR DEL CONTRATO
(EN NUMEROS)]]-Tabla3[[#This Row],[VALOR RECURSOS (MADS/FONAM)]]</f>
        <v>0</v>
      </c>
      <c r="AE160" s="2">
        <v>3626</v>
      </c>
      <c r="AF160" s="88">
        <v>46024</v>
      </c>
      <c r="AG160">
        <v>12726</v>
      </c>
      <c r="AH160" s="75">
        <v>46027</v>
      </c>
      <c r="AI160" s="78" t="s">
        <v>98</v>
      </c>
      <c r="AJ160" t="s">
        <v>424</v>
      </c>
      <c r="AK160" s="72">
        <v>202400000000071</v>
      </c>
      <c r="AL160" s="75">
        <v>46027</v>
      </c>
      <c r="AM160" s="1" t="s">
        <v>257</v>
      </c>
      <c r="AN160" s="1" t="s">
        <v>257</v>
      </c>
      <c r="AO160" t="s">
        <v>100</v>
      </c>
      <c r="AP160" t="s">
        <v>150</v>
      </c>
      <c r="AQ160" s="2"/>
      <c r="AR160" t="s">
        <v>417</v>
      </c>
      <c r="AS160" t="s">
        <v>418</v>
      </c>
      <c r="AT160" s="1">
        <v>80111600</v>
      </c>
      <c r="AU160" s="93" t="s">
        <v>4315</v>
      </c>
      <c r="AV160" s="1" t="s">
        <v>211</v>
      </c>
      <c r="AW160" s="87" t="s">
        <v>104</v>
      </c>
      <c r="AX160" s="75" t="s">
        <v>76</v>
      </c>
      <c r="AY160" s="87" t="s">
        <v>108</v>
      </c>
      <c r="AZ160" s="75">
        <v>46027</v>
      </c>
      <c r="BA160" s="75">
        <v>46027</v>
      </c>
      <c r="BB160" s="75">
        <v>46386</v>
      </c>
      <c r="BC160" s="89">
        <f>+Tabla3[[#This Row],[FECHA TERMINACION
(INICIAL)]]-Tabla3[[#This Row],[FECHA INICIO]]</f>
        <v>359</v>
      </c>
      <c r="BD160" s="89">
        <f>+Tabla3[[#This Row],[PLAZO DE EJECUCIÓN EN DÍAS (INICIAL)]]/30</f>
        <v>11.966666666666667</v>
      </c>
      <c r="BE160" t="s">
        <v>878</v>
      </c>
      <c r="BF160" s="5" t="e">
        <f>+#REF!</f>
        <v>#REF!</v>
      </c>
      <c r="BG160" s="5" t="e">
        <f>+#REF!</f>
        <v>#REF!</v>
      </c>
      <c r="BH160" s="1" t="e">
        <f>+#REF!</f>
        <v>#REF!</v>
      </c>
      <c r="BI160" s="1">
        <f>+COUNTIF(Tabla3[[#This Row],[VALOR REDUCIDO]:[TOTAL TIEMPO PRORROGADO EN DÍAS
]],"&lt;&gt;0")</f>
        <v>3</v>
      </c>
      <c r="BJ160" s="1" t="e">
        <f>+#REF!</f>
        <v>#REF!</v>
      </c>
      <c r="BK160" s="75" t="e">
        <f>+#REF!</f>
        <v>#REF!</v>
      </c>
      <c r="BL160" s="1" t="s">
        <v>83</v>
      </c>
      <c r="BM160" t="e">
        <f t="shared" si="12"/>
        <v>#REF!</v>
      </c>
      <c r="BN160" s="7">
        <f t="shared" si="13"/>
        <v>46027</v>
      </c>
      <c r="BO160" s="7" t="e">
        <f t="shared" si="14"/>
        <v>#REF!</v>
      </c>
      <c r="BP160" s="5" t="e">
        <f t="shared" si="10"/>
        <v>#REF!</v>
      </c>
      <c r="BQ160" s="1">
        <v>29073467</v>
      </c>
      <c r="BR160" s="1" t="e">
        <f>+Tabla3[[#This Row],[VALOR TOTAL DE CONTRATO (ANTES DE LIQUIDACIÓN - LIBERACIÓN DE SALDOS)]]-Tabla3[[#This Row],[RECURSO TOTALES DESEMBOLSADOS]]</f>
        <v>#REF!</v>
      </c>
      <c r="BS160" s="1" t="s">
        <v>83</v>
      </c>
      <c r="BT160" s="1" t="str">
        <f t="shared" si="11"/>
        <v>enero</v>
      </c>
      <c r="BU160" s="1" t="s">
        <v>82</v>
      </c>
      <c r="BV160" s="1" t="s">
        <v>82</v>
      </c>
      <c r="BW160" s="1" t="s">
        <v>82</v>
      </c>
      <c r="BX160" t="s">
        <v>258</v>
      </c>
      <c r="BY160" t="s">
        <v>259</v>
      </c>
    </row>
    <row r="161" spans="1:77" x14ac:dyDescent="0.25">
      <c r="A161" s="1">
        <v>2026</v>
      </c>
      <c r="B161" s="3">
        <v>156</v>
      </c>
      <c r="C161" s="1" t="s">
        <v>65</v>
      </c>
      <c r="D161" t="s">
        <v>67</v>
      </c>
      <c r="E161" t="s">
        <v>70</v>
      </c>
      <c r="F161" t="s">
        <v>71</v>
      </c>
      <c r="G161" t="s">
        <v>105</v>
      </c>
      <c r="H161" s="1" t="s">
        <v>64</v>
      </c>
      <c r="I161" s="1" t="s">
        <v>75</v>
      </c>
      <c r="J161" t="s">
        <v>879</v>
      </c>
      <c r="K161" s="1" t="s">
        <v>78</v>
      </c>
      <c r="L161" s="87" t="s">
        <v>880</v>
      </c>
      <c r="M161" s="79" t="s">
        <v>6463</v>
      </c>
      <c r="N161" s="1" t="s">
        <v>3719</v>
      </c>
      <c r="O161" s="1" t="s">
        <v>3719</v>
      </c>
      <c r="P161" s="56" t="s">
        <v>3719</v>
      </c>
      <c r="Q161" s="1" t="s">
        <v>83</v>
      </c>
      <c r="R161" s="87" t="s">
        <v>269</v>
      </c>
      <c r="S161" s="87" t="s">
        <v>269</v>
      </c>
      <c r="T161" t="s">
        <v>881</v>
      </c>
      <c r="U161" t="s">
        <v>883</v>
      </c>
      <c r="V161" t="s">
        <v>882</v>
      </c>
      <c r="W161" s="5">
        <v>75536080</v>
      </c>
      <c r="X161" s="5">
        <v>75536080</v>
      </c>
      <c r="Y161" s="5">
        <v>6365400</v>
      </c>
      <c r="Z161" s="5">
        <v>0</v>
      </c>
      <c r="AA161" s="1" t="s">
        <v>95</v>
      </c>
      <c r="AB161" t="s">
        <v>83</v>
      </c>
      <c r="AC161" t="s">
        <v>76</v>
      </c>
      <c r="AD161" s="69">
        <f>+Tabla3[[#This Row],[VALOR DEL CONTRATO
(EN NUMEROS)]]-Tabla3[[#This Row],[VALOR RECURSOS (MADS/FONAM)]]</f>
        <v>0</v>
      </c>
      <c r="AE161" s="2">
        <v>3626</v>
      </c>
      <c r="AF161" s="88">
        <v>46024</v>
      </c>
      <c r="AG161">
        <v>12026</v>
      </c>
      <c r="AH161" s="75">
        <v>46027</v>
      </c>
      <c r="AI161" s="78" t="s">
        <v>98</v>
      </c>
      <c r="AJ161" t="s">
        <v>424</v>
      </c>
      <c r="AK161" s="72">
        <v>202400000000071</v>
      </c>
      <c r="AL161" s="75">
        <v>46027</v>
      </c>
      <c r="AM161" s="1" t="s">
        <v>257</v>
      </c>
      <c r="AN161" s="1" t="s">
        <v>257</v>
      </c>
      <c r="AO161" t="s">
        <v>100</v>
      </c>
      <c r="AP161" t="s">
        <v>785</v>
      </c>
      <c r="AQ161" s="1"/>
      <c r="AR161" t="s">
        <v>786</v>
      </c>
      <c r="AS161" t="s">
        <v>418</v>
      </c>
      <c r="AT161" s="1">
        <v>80111600</v>
      </c>
      <c r="AU161" s="93" t="s">
        <v>6252</v>
      </c>
      <c r="AV161" s="1" t="s">
        <v>211</v>
      </c>
      <c r="AW161" s="87" t="s">
        <v>104</v>
      </c>
      <c r="AX161" s="75" t="s">
        <v>76</v>
      </c>
      <c r="AY161" s="87" t="s">
        <v>108</v>
      </c>
      <c r="AZ161" s="75">
        <v>46027</v>
      </c>
      <c r="BA161" s="75">
        <v>46027</v>
      </c>
      <c r="BB161" s="75">
        <v>46386</v>
      </c>
      <c r="BC161" s="89">
        <f>+Tabla3[[#This Row],[FECHA TERMINACION
(INICIAL)]]-Tabla3[[#This Row],[FECHA INICIO]]</f>
        <v>359</v>
      </c>
      <c r="BD161" s="89">
        <f>+Tabla3[[#This Row],[PLAZO DE EJECUCIÓN EN DÍAS (INICIAL)]]/30</f>
        <v>11.966666666666667</v>
      </c>
      <c r="BE161" t="s">
        <v>884</v>
      </c>
      <c r="BF161" s="5" t="e">
        <f>+#REF!</f>
        <v>#REF!</v>
      </c>
      <c r="BG161" s="5" t="e">
        <f>+#REF!</f>
        <v>#REF!</v>
      </c>
      <c r="BH161" s="1" t="e">
        <f>+#REF!</f>
        <v>#REF!</v>
      </c>
      <c r="BI161" s="1">
        <f>+COUNTIF(Tabla3[[#This Row],[VALOR REDUCIDO]:[TOTAL TIEMPO PRORROGADO EN DÍAS
]],"&lt;&gt;0")</f>
        <v>3</v>
      </c>
      <c r="BJ161" s="1" t="e">
        <f>+#REF!</f>
        <v>#REF!</v>
      </c>
      <c r="BK161" s="75" t="e">
        <f>+#REF!</f>
        <v>#REF!</v>
      </c>
      <c r="BL161" s="1" t="s">
        <v>83</v>
      </c>
      <c r="BM161" t="e">
        <f t="shared" si="12"/>
        <v>#REF!</v>
      </c>
      <c r="BN161" s="7">
        <f t="shared" si="13"/>
        <v>46027</v>
      </c>
      <c r="BO161" s="7" t="e">
        <f t="shared" si="14"/>
        <v>#REF!</v>
      </c>
      <c r="BP161" s="5" t="e">
        <f t="shared" si="10"/>
        <v>#REF!</v>
      </c>
      <c r="BQ161" s="1">
        <v>30978280</v>
      </c>
      <c r="BR161" s="1" t="e">
        <f>+Tabla3[[#This Row],[VALOR TOTAL DE CONTRATO (ANTES DE LIQUIDACIÓN - LIBERACIÓN DE SALDOS)]]-Tabla3[[#This Row],[RECURSO TOTALES DESEMBOLSADOS]]</f>
        <v>#REF!</v>
      </c>
      <c r="BS161" s="1" t="s">
        <v>83</v>
      </c>
      <c r="BT161" s="1" t="str">
        <f t="shared" si="11"/>
        <v>enero</v>
      </c>
      <c r="BU161" s="1" t="s">
        <v>82</v>
      </c>
      <c r="BV161" s="1" t="s">
        <v>82</v>
      </c>
      <c r="BW161" s="1" t="s">
        <v>82</v>
      </c>
      <c r="BX161" t="s">
        <v>258</v>
      </c>
      <c r="BY161" t="s">
        <v>259</v>
      </c>
    </row>
    <row r="162" spans="1:77" x14ac:dyDescent="0.25">
      <c r="A162" s="1">
        <v>2026</v>
      </c>
      <c r="B162" s="3">
        <v>157</v>
      </c>
      <c r="C162" s="1" t="s">
        <v>65</v>
      </c>
      <c r="D162" t="s">
        <v>67</v>
      </c>
      <c r="E162" t="s">
        <v>70</v>
      </c>
      <c r="F162" t="s">
        <v>71</v>
      </c>
      <c r="G162" t="s">
        <v>105</v>
      </c>
      <c r="H162" s="1" t="s">
        <v>64</v>
      </c>
      <c r="I162" s="1" t="s">
        <v>75</v>
      </c>
      <c r="J162" t="s">
        <v>885</v>
      </c>
      <c r="K162" s="1" t="s">
        <v>78</v>
      </c>
      <c r="L162" s="87" t="s">
        <v>886</v>
      </c>
      <c r="M162" s="79" t="s">
        <v>6464</v>
      </c>
      <c r="N162" s="1" t="s">
        <v>3719</v>
      </c>
      <c r="O162" s="1" t="s">
        <v>3719</v>
      </c>
      <c r="P162" s="56" t="s">
        <v>3719</v>
      </c>
      <c r="Q162" s="1" t="s">
        <v>83</v>
      </c>
      <c r="R162" s="87" t="s">
        <v>269</v>
      </c>
      <c r="S162" s="87" t="s">
        <v>269</v>
      </c>
      <c r="T162" t="s">
        <v>887</v>
      </c>
      <c r="U162" t="s">
        <v>889</v>
      </c>
      <c r="V162" t="s">
        <v>888</v>
      </c>
      <c r="W162" s="5">
        <v>87524250</v>
      </c>
      <c r="X162" s="5">
        <v>87524250</v>
      </c>
      <c r="Y162" s="5">
        <v>7956750</v>
      </c>
      <c r="Z162" s="5">
        <v>0</v>
      </c>
      <c r="AA162" s="1" t="s">
        <v>95</v>
      </c>
      <c r="AB162" t="s">
        <v>83</v>
      </c>
      <c r="AC162" t="s">
        <v>76</v>
      </c>
      <c r="AD162" s="69">
        <f>+Tabla3[[#This Row],[VALOR DEL CONTRATO
(EN NUMEROS)]]-Tabla3[[#This Row],[VALOR RECURSOS (MADS/FONAM)]]</f>
        <v>0</v>
      </c>
      <c r="AE162" s="2">
        <v>3726</v>
      </c>
      <c r="AF162" s="88">
        <v>46024</v>
      </c>
      <c r="AG162">
        <v>15026</v>
      </c>
      <c r="AH162" s="75">
        <v>46028</v>
      </c>
      <c r="AI162" s="78" t="s">
        <v>98</v>
      </c>
      <c r="AJ162" t="s">
        <v>416</v>
      </c>
      <c r="AK162" s="72">
        <v>202400000000055</v>
      </c>
      <c r="AL162" s="75">
        <v>46028</v>
      </c>
      <c r="AM162" s="1" t="s">
        <v>257</v>
      </c>
      <c r="AN162" s="1" t="s">
        <v>257</v>
      </c>
      <c r="AO162" t="s">
        <v>100</v>
      </c>
      <c r="AP162" t="s">
        <v>150</v>
      </c>
      <c r="AQ162" s="1"/>
      <c r="AR162" t="s">
        <v>417</v>
      </c>
      <c r="AS162" t="s">
        <v>418</v>
      </c>
      <c r="AT162" s="1">
        <v>80111600</v>
      </c>
      <c r="AU162" s="93" t="s">
        <v>4316</v>
      </c>
      <c r="AV162" s="1" t="s">
        <v>211</v>
      </c>
      <c r="AW162" s="87" t="s">
        <v>104</v>
      </c>
      <c r="AX162" s="75" t="s">
        <v>76</v>
      </c>
      <c r="AY162" s="87" t="s">
        <v>108</v>
      </c>
      <c r="AZ162" s="75">
        <v>46027</v>
      </c>
      <c r="BA162" s="75">
        <v>46028</v>
      </c>
      <c r="BB162" s="75">
        <v>46361</v>
      </c>
      <c r="BC162" s="89">
        <f>+Tabla3[[#This Row],[FECHA TERMINACION
(INICIAL)]]-Tabla3[[#This Row],[FECHA INICIO]]</f>
        <v>333</v>
      </c>
      <c r="BD162" s="89">
        <f>+Tabla3[[#This Row],[PLAZO DE EJECUCIÓN EN DÍAS (INICIAL)]]/30</f>
        <v>11.1</v>
      </c>
      <c r="BE162" t="s">
        <v>890</v>
      </c>
      <c r="BF162" s="5" t="e">
        <f>+#REF!</f>
        <v>#REF!</v>
      </c>
      <c r="BG162" s="5" t="e">
        <f>+#REF!</f>
        <v>#REF!</v>
      </c>
      <c r="BH162" s="1" t="e">
        <f>+#REF!</f>
        <v>#REF!</v>
      </c>
      <c r="BI162" s="1">
        <f>+COUNTIF(Tabla3[[#This Row],[VALOR REDUCIDO]:[TOTAL TIEMPO PRORROGADO EN DÍAS
]],"&lt;&gt;0")</f>
        <v>3</v>
      </c>
      <c r="BJ162" s="1" t="e">
        <f>+#REF!</f>
        <v>#REF!</v>
      </c>
      <c r="BK162" s="75" t="e">
        <f>+#REF!</f>
        <v>#REF!</v>
      </c>
      <c r="BL162" s="1" t="s">
        <v>83</v>
      </c>
      <c r="BM162" t="e">
        <f t="shared" si="12"/>
        <v>#REF!</v>
      </c>
      <c r="BN162" s="7">
        <f t="shared" si="13"/>
        <v>46028</v>
      </c>
      <c r="BO162" s="7" t="e">
        <f t="shared" si="14"/>
        <v>#REF!</v>
      </c>
      <c r="BP162" s="5" t="e">
        <f t="shared" si="10"/>
        <v>#REF!</v>
      </c>
      <c r="BQ162" s="1">
        <v>30500875</v>
      </c>
      <c r="BR162" s="1" t="e">
        <f>+Tabla3[[#This Row],[VALOR TOTAL DE CONTRATO (ANTES DE LIQUIDACIÓN - LIBERACIÓN DE SALDOS)]]-Tabla3[[#This Row],[RECURSO TOTALES DESEMBOLSADOS]]</f>
        <v>#REF!</v>
      </c>
      <c r="BS162" s="1" t="s">
        <v>83</v>
      </c>
      <c r="BT162" s="1" t="str">
        <f t="shared" si="11"/>
        <v>enero</v>
      </c>
      <c r="BU162" s="1" t="s">
        <v>82</v>
      </c>
      <c r="BV162" s="1" t="s">
        <v>82</v>
      </c>
      <c r="BW162" s="1" t="s">
        <v>82</v>
      </c>
      <c r="BX162" t="s">
        <v>258</v>
      </c>
      <c r="BY162" t="s">
        <v>259</v>
      </c>
    </row>
    <row r="163" spans="1:77" x14ac:dyDescent="0.25">
      <c r="A163" s="1">
        <v>2026</v>
      </c>
      <c r="B163" s="3">
        <v>158</v>
      </c>
      <c r="C163" s="1" t="s">
        <v>65</v>
      </c>
      <c r="D163" t="s">
        <v>67</v>
      </c>
      <c r="E163" t="s">
        <v>70</v>
      </c>
      <c r="F163" t="s">
        <v>71</v>
      </c>
      <c r="G163" t="s">
        <v>105</v>
      </c>
      <c r="H163" s="1" t="s">
        <v>64</v>
      </c>
      <c r="I163" s="1" t="s">
        <v>75</v>
      </c>
      <c r="J163" t="s">
        <v>891</v>
      </c>
      <c r="K163" s="1" t="s">
        <v>78</v>
      </c>
      <c r="L163" s="87" t="s">
        <v>81</v>
      </c>
      <c r="M163" s="79" t="s">
        <v>6465</v>
      </c>
      <c r="N163" s="1" t="s">
        <v>3719</v>
      </c>
      <c r="O163" s="1" t="s">
        <v>3719</v>
      </c>
      <c r="P163" s="56" t="s">
        <v>3719</v>
      </c>
      <c r="Q163" s="1" t="s">
        <v>83</v>
      </c>
      <c r="R163" s="87" t="s">
        <v>269</v>
      </c>
      <c r="S163" s="87" t="s">
        <v>269</v>
      </c>
      <c r="T163" t="s">
        <v>892</v>
      </c>
      <c r="U163" t="s">
        <v>894</v>
      </c>
      <c r="V163" t="s">
        <v>893</v>
      </c>
      <c r="W163" s="5">
        <v>100866667</v>
      </c>
      <c r="X163" s="5">
        <v>100866667</v>
      </c>
      <c r="Y163" s="5">
        <v>8500000</v>
      </c>
      <c r="Z163" s="5">
        <v>0</v>
      </c>
      <c r="AA163" s="1" t="s">
        <v>95</v>
      </c>
      <c r="AB163" t="s">
        <v>83</v>
      </c>
      <c r="AC163" t="s">
        <v>76</v>
      </c>
      <c r="AD163" s="69">
        <f>+Tabla3[[#This Row],[VALOR DEL CONTRATO
(EN NUMEROS)]]-Tabla3[[#This Row],[VALOR RECURSOS (MADS/FONAM)]]</f>
        <v>0</v>
      </c>
      <c r="AE163" s="2">
        <v>3626</v>
      </c>
      <c r="AF163" s="88">
        <v>46024</v>
      </c>
      <c r="AG163">
        <v>12526</v>
      </c>
      <c r="AH163" s="75">
        <v>46027</v>
      </c>
      <c r="AI163" s="78" t="s">
        <v>98</v>
      </c>
      <c r="AJ163" t="s">
        <v>424</v>
      </c>
      <c r="AK163" s="72">
        <v>202400000000071</v>
      </c>
      <c r="AL163" s="75">
        <v>46027</v>
      </c>
      <c r="AM163" s="1" t="s">
        <v>257</v>
      </c>
      <c r="AN163" s="1" t="s">
        <v>257</v>
      </c>
      <c r="AO163" t="s">
        <v>100</v>
      </c>
      <c r="AP163" t="s">
        <v>150</v>
      </c>
      <c r="AQ163" s="1"/>
      <c r="AR163" t="s">
        <v>417</v>
      </c>
      <c r="AS163" t="s">
        <v>418</v>
      </c>
      <c r="AT163" s="1">
        <v>80111600</v>
      </c>
      <c r="AU163" s="93" t="s">
        <v>4317</v>
      </c>
      <c r="AV163" s="1" t="s">
        <v>211</v>
      </c>
      <c r="AW163" s="87" t="s">
        <v>104</v>
      </c>
      <c r="AX163" s="75" t="s">
        <v>76</v>
      </c>
      <c r="AY163" s="87" t="s">
        <v>108</v>
      </c>
      <c r="AZ163" s="75">
        <v>46027</v>
      </c>
      <c r="BA163" s="75">
        <v>46027</v>
      </c>
      <c r="BB163" s="75">
        <v>46386</v>
      </c>
      <c r="BC163" s="89">
        <f>+Tabla3[[#This Row],[FECHA TERMINACION
(INICIAL)]]-Tabla3[[#This Row],[FECHA INICIO]]</f>
        <v>359</v>
      </c>
      <c r="BD163" s="89">
        <f>+Tabla3[[#This Row],[PLAZO DE EJECUCIÓN EN DÍAS (INICIAL)]]/30</f>
        <v>11.966666666666667</v>
      </c>
      <c r="BE163" t="s">
        <v>895</v>
      </c>
      <c r="BF163" s="5" t="e">
        <f>+#REF!</f>
        <v>#REF!</v>
      </c>
      <c r="BG163" s="5" t="e">
        <f>+#REF!</f>
        <v>#REF!</v>
      </c>
      <c r="BH163" s="1" t="e">
        <f>+#REF!</f>
        <v>#REF!</v>
      </c>
      <c r="BI163" s="1">
        <f>+COUNTIF(Tabla3[[#This Row],[VALOR REDUCIDO]:[TOTAL TIEMPO PRORROGADO EN DÍAS
]],"&lt;&gt;0")</f>
        <v>3</v>
      </c>
      <c r="BJ163" s="1" t="e">
        <f>+#REF!</f>
        <v>#REF!</v>
      </c>
      <c r="BK163" s="75" t="e">
        <f>+#REF!</f>
        <v>#REF!</v>
      </c>
      <c r="BL163" s="1" t="s">
        <v>83</v>
      </c>
      <c r="BM163" t="e">
        <f t="shared" si="12"/>
        <v>#REF!</v>
      </c>
      <c r="BN163" s="7">
        <f t="shared" si="13"/>
        <v>46027</v>
      </c>
      <c r="BO163" s="7" t="e">
        <f t="shared" si="14"/>
        <v>#REF!</v>
      </c>
      <c r="BP163" s="5" t="e">
        <f t="shared" si="10"/>
        <v>#REF!</v>
      </c>
      <c r="BQ163" s="1">
        <v>41366667</v>
      </c>
      <c r="BR163" s="1" t="e">
        <f>+Tabla3[[#This Row],[VALOR TOTAL DE CONTRATO (ANTES DE LIQUIDACIÓN - LIBERACIÓN DE SALDOS)]]-Tabla3[[#This Row],[RECURSO TOTALES DESEMBOLSADOS]]</f>
        <v>#REF!</v>
      </c>
      <c r="BS163" s="1" t="s">
        <v>83</v>
      </c>
      <c r="BT163" s="1" t="str">
        <f t="shared" si="11"/>
        <v>enero</v>
      </c>
      <c r="BU163" s="1" t="s">
        <v>82</v>
      </c>
      <c r="BV163" s="1" t="s">
        <v>82</v>
      </c>
      <c r="BW163" s="1" t="s">
        <v>82</v>
      </c>
      <c r="BX163" t="s">
        <v>258</v>
      </c>
      <c r="BY163" t="s">
        <v>259</v>
      </c>
    </row>
    <row r="164" spans="1:77" x14ac:dyDescent="0.25">
      <c r="A164" s="1">
        <v>2026</v>
      </c>
      <c r="B164" s="3">
        <v>159</v>
      </c>
      <c r="C164" s="1" t="s">
        <v>65</v>
      </c>
      <c r="D164" t="s">
        <v>67</v>
      </c>
      <c r="E164" t="s">
        <v>70</v>
      </c>
      <c r="F164" t="s">
        <v>71</v>
      </c>
      <c r="G164" t="s">
        <v>105</v>
      </c>
      <c r="H164" s="1" t="s">
        <v>64</v>
      </c>
      <c r="I164" s="1" t="s">
        <v>75</v>
      </c>
      <c r="J164" t="s">
        <v>896</v>
      </c>
      <c r="K164" s="1" t="s">
        <v>78</v>
      </c>
      <c r="L164" s="87" t="s">
        <v>691</v>
      </c>
      <c r="M164" s="79" t="s">
        <v>6466</v>
      </c>
      <c r="N164" s="1" t="s">
        <v>3719</v>
      </c>
      <c r="O164" s="1" t="s">
        <v>3719</v>
      </c>
      <c r="P164" s="56" t="s">
        <v>3719</v>
      </c>
      <c r="Q164" s="1" t="s">
        <v>83</v>
      </c>
      <c r="R164" s="87" t="s">
        <v>269</v>
      </c>
      <c r="S164" s="87" t="s">
        <v>269</v>
      </c>
      <c r="T164" t="s">
        <v>897</v>
      </c>
      <c r="U164" t="s">
        <v>899</v>
      </c>
      <c r="V164" t="s">
        <v>898</v>
      </c>
      <c r="W164" s="5">
        <v>171117333</v>
      </c>
      <c r="X164" s="5">
        <v>171117333</v>
      </c>
      <c r="Y164" s="5">
        <v>14420000</v>
      </c>
      <c r="Z164" s="5">
        <v>0</v>
      </c>
      <c r="AA164" s="1" t="s">
        <v>95</v>
      </c>
      <c r="AB164" t="s">
        <v>83</v>
      </c>
      <c r="AC164" t="s">
        <v>76</v>
      </c>
      <c r="AD164" s="69">
        <f>+Tabla3[[#This Row],[VALOR DEL CONTRATO
(EN NUMEROS)]]-Tabla3[[#This Row],[VALOR RECURSOS (MADS/FONAM)]]</f>
        <v>0</v>
      </c>
      <c r="AE164" s="2">
        <v>3626</v>
      </c>
      <c r="AF164" s="88">
        <v>46024</v>
      </c>
      <c r="AG164">
        <v>11726</v>
      </c>
      <c r="AH164" s="75">
        <v>46027</v>
      </c>
      <c r="AI164" s="78" t="s">
        <v>98</v>
      </c>
      <c r="AJ164" t="s">
        <v>424</v>
      </c>
      <c r="AK164" s="72">
        <v>202400000000071</v>
      </c>
      <c r="AL164" s="75">
        <v>46027</v>
      </c>
      <c r="AM164" s="1" t="s">
        <v>257</v>
      </c>
      <c r="AN164" s="1" t="s">
        <v>257</v>
      </c>
      <c r="AO164" t="s">
        <v>100</v>
      </c>
      <c r="AP164" t="s">
        <v>150</v>
      </c>
      <c r="AQ164" s="1"/>
      <c r="AR164" t="s">
        <v>417</v>
      </c>
      <c r="AS164" t="s">
        <v>418</v>
      </c>
      <c r="AT164" s="1">
        <v>80111600</v>
      </c>
      <c r="AU164" s="93" t="s">
        <v>4318</v>
      </c>
      <c r="AV164" s="1" t="s">
        <v>211</v>
      </c>
      <c r="AW164" s="87" t="s">
        <v>104</v>
      </c>
      <c r="AX164" s="75" t="s">
        <v>76</v>
      </c>
      <c r="AY164" s="87" t="s">
        <v>108</v>
      </c>
      <c r="AZ164" s="75">
        <v>46027</v>
      </c>
      <c r="BA164" s="75">
        <v>46027</v>
      </c>
      <c r="BB164" s="75">
        <v>46386</v>
      </c>
      <c r="BC164" s="89">
        <f>+Tabla3[[#This Row],[FECHA TERMINACION
(INICIAL)]]-Tabla3[[#This Row],[FECHA INICIO]]</f>
        <v>359</v>
      </c>
      <c r="BD164" s="89">
        <f>+Tabla3[[#This Row],[PLAZO DE EJECUCIÓN EN DÍAS (INICIAL)]]/30</f>
        <v>11.966666666666667</v>
      </c>
      <c r="BE164" t="s">
        <v>895</v>
      </c>
      <c r="BF164" s="5" t="e">
        <f>+#REF!</f>
        <v>#REF!</v>
      </c>
      <c r="BG164" s="5" t="e">
        <f>+#REF!</f>
        <v>#REF!</v>
      </c>
      <c r="BH164" s="1" t="e">
        <f>+#REF!</f>
        <v>#REF!</v>
      </c>
      <c r="BI164" s="1">
        <f>+COUNTIF(Tabla3[[#This Row],[VALOR REDUCIDO]:[TOTAL TIEMPO PRORROGADO EN DÍAS
]],"&lt;&gt;0")</f>
        <v>3</v>
      </c>
      <c r="BJ164" s="1" t="e">
        <f>+#REF!</f>
        <v>#REF!</v>
      </c>
      <c r="BK164" s="75" t="e">
        <f>+#REF!</f>
        <v>#REF!</v>
      </c>
      <c r="BL164" s="1" t="s">
        <v>83</v>
      </c>
      <c r="BM164" t="e">
        <f t="shared" si="12"/>
        <v>#REF!</v>
      </c>
      <c r="BN164" s="7">
        <f t="shared" si="13"/>
        <v>46027</v>
      </c>
      <c r="BO164" s="7" t="e">
        <f t="shared" si="14"/>
        <v>#REF!</v>
      </c>
      <c r="BP164" s="5" t="e">
        <f t="shared" si="10"/>
        <v>#REF!</v>
      </c>
      <c r="BQ164" s="1">
        <v>70177333</v>
      </c>
      <c r="BR164" s="1" t="e">
        <f>+Tabla3[[#This Row],[VALOR TOTAL DE CONTRATO (ANTES DE LIQUIDACIÓN - LIBERACIÓN DE SALDOS)]]-Tabla3[[#This Row],[RECURSO TOTALES DESEMBOLSADOS]]</f>
        <v>#REF!</v>
      </c>
      <c r="BS164" s="1" t="s">
        <v>83</v>
      </c>
      <c r="BT164" s="1" t="str">
        <f t="shared" si="11"/>
        <v>enero</v>
      </c>
      <c r="BU164" s="1" t="s">
        <v>82</v>
      </c>
      <c r="BV164" s="1" t="s">
        <v>82</v>
      </c>
      <c r="BW164" s="1" t="s">
        <v>82</v>
      </c>
      <c r="BX164" t="s">
        <v>258</v>
      </c>
      <c r="BY164" t="s">
        <v>259</v>
      </c>
    </row>
    <row r="165" spans="1:77" x14ac:dyDescent="0.25">
      <c r="A165" s="1">
        <v>2026</v>
      </c>
      <c r="B165" s="3">
        <v>160</v>
      </c>
      <c r="C165" s="1" t="s">
        <v>65</v>
      </c>
      <c r="D165" t="s">
        <v>67</v>
      </c>
      <c r="E165" t="s">
        <v>70</v>
      </c>
      <c r="F165" t="s">
        <v>71</v>
      </c>
      <c r="G165" t="s">
        <v>105</v>
      </c>
      <c r="H165" s="1" t="s">
        <v>64</v>
      </c>
      <c r="I165" s="1" t="s">
        <v>75</v>
      </c>
      <c r="J165" t="s">
        <v>900</v>
      </c>
      <c r="K165" s="1" t="s">
        <v>78</v>
      </c>
      <c r="L165" s="87" t="s">
        <v>81</v>
      </c>
      <c r="M165" s="79" t="s">
        <v>6467</v>
      </c>
      <c r="N165" s="1" t="s">
        <v>3719</v>
      </c>
      <c r="O165" s="1" t="s">
        <v>3719</v>
      </c>
      <c r="P165" s="56" t="s">
        <v>3719</v>
      </c>
      <c r="Q165" s="1" t="s">
        <v>83</v>
      </c>
      <c r="R165" s="87" t="s">
        <v>92</v>
      </c>
      <c r="S165" s="87" t="s">
        <v>92</v>
      </c>
      <c r="T165" t="s">
        <v>903</v>
      </c>
      <c r="U165" t="s">
        <v>905</v>
      </c>
      <c r="V165" t="s">
        <v>904</v>
      </c>
      <c r="W165" s="5">
        <v>148955532</v>
      </c>
      <c r="X165" s="5">
        <v>148955532</v>
      </c>
      <c r="Y165" s="5">
        <v>13541412</v>
      </c>
      <c r="Z165" s="5">
        <v>0</v>
      </c>
      <c r="AA165" s="1" t="s">
        <v>95</v>
      </c>
      <c r="AB165" t="s">
        <v>83</v>
      </c>
      <c r="AC165" t="s">
        <v>76</v>
      </c>
      <c r="AD165" s="69">
        <f>+Tabla3[[#This Row],[VALOR DEL CONTRATO
(EN NUMEROS)]]-Tabla3[[#This Row],[VALOR RECURSOS (MADS/FONAM)]]</f>
        <v>0</v>
      </c>
      <c r="AE165" s="2">
        <v>7926</v>
      </c>
      <c r="AF165" s="88">
        <v>46024</v>
      </c>
      <c r="AG165">
        <v>12126</v>
      </c>
      <c r="AH165" s="75">
        <v>46027</v>
      </c>
      <c r="AI165" s="78" t="s">
        <v>98</v>
      </c>
      <c r="AJ165" t="s">
        <v>404</v>
      </c>
      <c r="AK165" s="72">
        <v>202400000000095</v>
      </c>
      <c r="AL165" s="75">
        <v>46027</v>
      </c>
      <c r="AM165" s="1" t="s">
        <v>257</v>
      </c>
      <c r="AN165" s="1" t="s">
        <v>257</v>
      </c>
      <c r="AO165" t="s">
        <v>100</v>
      </c>
      <c r="AP165" t="s">
        <v>906</v>
      </c>
      <c r="AQ165" s="1"/>
      <c r="AR165" t="s">
        <v>901</v>
      </c>
      <c r="AS165" t="s">
        <v>902</v>
      </c>
      <c r="AT165" s="1">
        <v>80111600</v>
      </c>
      <c r="AU165" s="93" t="s">
        <v>4319</v>
      </c>
      <c r="AV165" s="1" t="s">
        <v>210</v>
      </c>
      <c r="AW165" s="87" t="s">
        <v>103</v>
      </c>
      <c r="AX165" s="75">
        <v>46027</v>
      </c>
      <c r="AY165" s="87" t="s">
        <v>116</v>
      </c>
      <c r="AZ165" s="75">
        <v>46027</v>
      </c>
      <c r="BA165" s="75">
        <v>46028</v>
      </c>
      <c r="BB165" s="75">
        <v>46058</v>
      </c>
      <c r="BC165" s="89">
        <f>+Tabla3[[#This Row],[FECHA TERMINACION
(INICIAL)]]-Tabla3[[#This Row],[FECHA INICIO]]</f>
        <v>30</v>
      </c>
      <c r="BD165" s="89">
        <f>+Tabla3[[#This Row],[PLAZO DE EJECUCIÓN EN DÍAS (INICIAL)]]/30</f>
        <v>1</v>
      </c>
      <c r="BE165" t="s">
        <v>804</v>
      </c>
      <c r="BF165" s="5" t="e">
        <f>+#REF!</f>
        <v>#REF!</v>
      </c>
      <c r="BG165" s="5" t="e">
        <f>+#REF!</f>
        <v>#REF!</v>
      </c>
      <c r="BH165" s="1" t="e">
        <f>+#REF!</f>
        <v>#REF!</v>
      </c>
      <c r="BI165" s="1">
        <f>+COUNTIF(Tabla3[[#This Row],[VALOR REDUCIDO]:[TOTAL TIEMPO PRORROGADO EN DÍAS
]],"&lt;&gt;0")</f>
        <v>3</v>
      </c>
      <c r="BJ165" s="1" t="e">
        <f>+#REF!</f>
        <v>#REF!</v>
      </c>
      <c r="BK165" s="75" t="e">
        <f>+#REF!</f>
        <v>#REF!</v>
      </c>
      <c r="BL165" s="1" t="s">
        <v>82</v>
      </c>
      <c r="BM165" t="e">
        <f t="shared" si="12"/>
        <v>#REF!</v>
      </c>
      <c r="BN165" s="7">
        <f t="shared" si="13"/>
        <v>46028</v>
      </c>
      <c r="BO165" s="7" t="e">
        <f t="shared" si="14"/>
        <v>#REF!</v>
      </c>
      <c r="BP165" s="5" t="e">
        <f t="shared" si="10"/>
        <v>#REF!</v>
      </c>
      <c r="BQ165" s="1">
        <v>13541412</v>
      </c>
      <c r="BR165" s="1" t="e">
        <f>+Tabla3[[#This Row],[VALOR TOTAL DE CONTRATO (ANTES DE LIQUIDACIÓN - LIBERACIÓN DE SALDOS)]]-Tabla3[[#This Row],[RECURSO TOTALES DESEMBOLSADOS]]</f>
        <v>#REF!</v>
      </c>
      <c r="BS165" s="1" t="s">
        <v>83</v>
      </c>
      <c r="BT165" s="1" t="str">
        <f t="shared" si="11"/>
        <v>enero</v>
      </c>
      <c r="BU165" s="1" t="s">
        <v>82</v>
      </c>
      <c r="BV165" s="1" t="s">
        <v>82</v>
      </c>
      <c r="BW165" s="1" t="s">
        <v>82</v>
      </c>
      <c r="BX165" t="s">
        <v>258</v>
      </c>
      <c r="BY165" t="s">
        <v>259</v>
      </c>
    </row>
    <row r="166" spans="1:77" x14ac:dyDescent="0.25">
      <c r="A166" s="1">
        <v>2026</v>
      </c>
      <c r="B166" s="3" t="s">
        <v>6264</v>
      </c>
      <c r="C166" s="1" t="s">
        <v>65</v>
      </c>
      <c r="D166" t="s">
        <v>67</v>
      </c>
      <c r="E166" t="s">
        <v>70</v>
      </c>
      <c r="F166" t="s">
        <v>71</v>
      </c>
      <c r="G166" t="s">
        <v>105</v>
      </c>
      <c r="H166" s="1" t="s">
        <v>64</v>
      </c>
      <c r="I166" s="1" t="s">
        <v>75</v>
      </c>
      <c r="J166" t="s">
        <v>6265</v>
      </c>
      <c r="K166" s="1" t="s">
        <v>78</v>
      </c>
      <c r="L166" s="87" t="s">
        <v>1909</v>
      </c>
      <c r="M166" s="79" t="s">
        <v>6467</v>
      </c>
      <c r="N166" s="1" t="s">
        <v>3719</v>
      </c>
      <c r="O166" s="1" t="s">
        <v>3719</v>
      </c>
      <c r="P166" s="56" t="s">
        <v>3719</v>
      </c>
      <c r="Q166" s="1" t="s">
        <v>83</v>
      </c>
      <c r="R166" s="87" t="s">
        <v>92</v>
      </c>
      <c r="S166" s="87" t="s">
        <v>92</v>
      </c>
      <c r="T166" t="s">
        <v>903</v>
      </c>
      <c r="U166" t="s">
        <v>905</v>
      </c>
      <c r="V166" t="s">
        <v>6266</v>
      </c>
      <c r="W166" s="5">
        <v>135414120</v>
      </c>
      <c r="X166" s="5">
        <v>135414120</v>
      </c>
      <c r="Y166" s="5">
        <v>13541412</v>
      </c>
      <c r="Z166" s="5">
        <v>0</v>
      </c>
      <c r="AA166" s="1" t="s">
        <v>95</v>
      </c>
      <c r="AB166" t="s">
        <v>83</v>
      </c>
      <c r="AC166" t="s">
        <v>76</v>
      </c>
      <c r="AD166" s="69">
        <f>+Tabla3[[#This Row],[VALOR DEL CONTRATO
(EN NUMEROS)]]-Tabla3[[#This Row],[VALOR RECURSOS (MADS/FONAM)]]</f>
        <v>0</v>
      </c>
      <c r="AE166" s="2">
        <v>7926</v>
      </c>
      <c r="AF166" s="88">
        <v>46024</v>
      </c>
      <c r="AG166">
        <v>120726</v>
      </c>
      <c r="AH166" s="75">
        <v>46059</v>
      </c>
      <c r="AI166" s="78" t="s">
        <v>98</v>
      </c>
      <c r="AJ166" t="s">
        <v>404</v>
      </c>
      <c r="AK166" s="72">
        <v>202400000000095</v>
      </c>
      <c r="AL166" s="75">
        <v>46059</v>
      </c>
      <c r="AM166" s="1" t="s">
        <v>257</v>
      </c>
      <c r="AN166" s="1" t="s">
        <v>257</v>
      </c>
      <c r="AO166" t="s">
        <v>100</v>
      </c>
      <c r="AP166" t="s">
        <v>906</v>
      </c>
      <c r="AQ166" s="1"/>
      <c r="AR166" t="s">
        <v>901</v>
      </c>
      <c r="AS166" t="s">
        <v>902</v>
      </c>
      <c r="AT166" s="1">
        <v>80111600</v>
      </c>
      <c r="AU166" s="93" t="s">
        <v>4319</v>
      </c>
      <c r="AV166" s="1" t="s">
        <v>210</v>
      </c>
      <c r="AW166" s="87" t="s">
        <v>103</v>
      </c>
      <c r="AX166" s="75">
        <v>46059</v>
      </c>
      <c r="AY166" s="87" t="s">
        <v>116</v>
      </c>
      <c r="AZ166" s="75">
        <v>46059</v>
      </c>
      <c r="BA166" s="75">
        <v>46059</v>
      </c>
      <c r="BB166" s="75">
        <v>46361</v>
      </c>
      <c r="BC166" s="89">
        <f>+Tabla3[[#This Row],[FECHA TERMINACION
(INICIAL)]]-Tabla3[[#This Row],[FECHA INICIO]]</f>
        <v>302</v>
      </c>
      <c r="BD166" s="89">
        <f>+Tabla3[[#This Row],[PLAZO DE EJECUCIÓN EN DÍAS (INICIAL)]]/30</f>
        <v>10.066666666666666</v>
      </c>
      <c r="BE166" t="s">
        <v>6267</v>
      </c>
      <c r="BF166" s="5" t="e">
        <f>+#REF!</f>
        <v>#REF!</v>
      </c>
      <c r="BG166" s="5" t="e">
        <f>+#REF!</f>
        <v>#REF!</v>
      </c>
      <c r="BH166" s="1" t="e">
        <f>+#REF!</f>
        <v>#REF!</v>
      </c>
      <c r="BI166" s="1">
        <f>+COUNTIF(Tabla3[[#This Row],[VALOR REDUCIDO]:[TOTAL TIEMPO PRORROGADO EN DÍAS
]],"&lt;&gt;0")</f>
        <v>3</v>
      </c>
      <c r="BJ166" s="1" t="e">
        <f>+#REF!</f>
        <v>#REF!</v>
      </c>
      <c r="BK166" s="75" t="e">
        <f>+#REF!</f>
        <v>#REF!</v>
      </c>
      <c r="BL166" s="1" t="s">
        <v>83</v>
      </c>
      <c r="BM166" t="e">
        <f t="shared" si="12"/>
        <v>#REF!</v>
      </c>
      <c r="BN166" s="7">
        <f t="shared" si="13"/>
        <v>46059</v>
      </c>
      <c r="BO166" s="7" t="e">
        <f t="shared" si="14"/>
        <v>#REF!</v>
      </c>
      <c r="BP166" s="5" t="e">
        <f t="shared" si="10"/>
        <v>#REF!</v>
      </c>
      <c r="BQ166" s="1" t="e">
        <v>#N/A</v>
      </c>
      <c r="BR166" s="1" t="e">
        <f>+Tabla3[[#This Row],[VALOR TOTAL DE CONTRATO (ANTES DE LIQUIDACIÓN - LIBERACIÓN DE SALDOS)]]-Tabla3[[#This Row],[RECURSO TOTALES DESEMBOLSADOS]]</f>
        <v>#REF!</v>
      </c>
      <c r="BS166" s="1" t="s">
        <v>83</v>
      </c>
      <c r="BT166" s="1" t="str">
        <f t="shared" si="11"/>
        <v>febrero</v>
      </c>
      <c r="BU166" s="1" t="s">
        <v>82</v>
      </c>
      <c r="BV166" s="1" t="s">
        <v>82</v>
      </c>
      <c r="BW166" s="1" t="s">
        <v>82</v>
      </c>
      <c r="BX166" t="s">
        <v>258</v>
      </c>
      <c r="BY166" t="s">
        <v>259</v>
      </c>
    </row>
    <row r="167" spans="1:77" x14ac:dyDescent="0.25">
      <c r="A167" s="1">
        <v>2026</v>
      </c>
      <c r="B167" s="3">
        <v>161</v>
      </c>
      <c r="C167" s="1" t="s">
        <v>65</v>
      </c>
      <c r="D167" t="s">
        <v>67</v>
      </c>
      <c r="E167" t="s">
        <v>70</v>
      </c>
      <c r="F167" t="s">
        <v>71</v>
      </c>
      <c r="G167" t="s">
        <v>105</v>
      </c>
      <c r="H167" s="1" t="s">
        <v>64</v>
      </c>
      <c r="I167" s="1" t="s">
        <v>75</v>
      </c>
      <c r="J167" t="s">
        <v>1215</v>
      </c>
      <c r="K167" s="1" t="s">
        <v>78</v>
      </c>
      <c r="L167" s="87" t="s">
        <v>538</v>
      </c>
      <c r="M167" s="79" t="s">
        <v>6468</v>
      </c>
      <c r="N167" s="1" t="s">
        <v>3719</v>
      </c>
      <c r="O167" s="1" t="s">
        <v>3719</v>
      </c>
      <c r="P167" s="56" t="s">
        <v>3719</v>
      </c>
      <c r="Q167" s="1" t="s">
        <v>83</v>
      </c>
      <c r="R167" s="87" t="s">
        <v>269</v>
      </c>
      <c r="S167" s="87" t="s">
        <v>269</v>
      </c>
      <c r="T167" t="s">
        <v>1216</v>
      </c>
      <c r="U167" t="s">
        <v>1217</v>
      </c>
      <c r="V167" t="s">
        <v>1218</v>
      </c>
      <c r="W167" s="5">
        <v>79938815</v>
      </c>
      <c r="X167" s="5">
        <v>79938815</v>
      </c>
      <c r="Y167" s="5">
        <v>7267165</v>
      </c>
      <c r="Z167" s="5" t="s">
        <v>1045</v>
      </c>
      <c r="AA167" s="1" t="s">
        <v>95</v>
      </c>
      <c r="AB167" t="s">
        <v>83</v>
      </c>
      <c r="AC167" t="s">
        <v>76</v>
      </c>
      <c r="AD167" s="69">
        <f>+Tabla3[[#This Row],[VALOR DEL CONTRATO
(EN NUMEROS)]]-Tabla3[[#This Row],[VALOR RECURSOS (MADS/FONAM)]]</f>
        <v>0</v>
      </c>
      <c r="AE167" s="2">
        <v>3726</v>
      </c>
      <c r="AF167" s="88">
        <v>46024</v>
      </c>
      <c r="AG167">
        <v>10726</v>
      </c>
      <c r="AH167" s="75">
        <v>46027</v>
      </c>
      <c r="AI167" s="78" t="s">
        <v>98</v>
      </c>
      <c r="AJ167" t="s">
        <v>416</v>
      </c>
      <c r="AK167" s="72">
        <v>202400000000055</v>
      </c>
      <c r="AL167" s="75">
        <v>46027</v>
      </c>
      <c r="AM167" s="1" t="s">
        <v>257</v>
      </c>
      <c r="AN167" s="1" t="s">
        <v>257</v>
      </c>
      <c r="AO167" t="s">
        <v>100</v>
      </c>
      <c r="AP167" t="s">
        <v>150</v>
      </c>
      <c r="AQ167" s="1"/>
      <c r="AR167" t="s">
        <v>417</v>
      </c>
      <c r="AS167" t="s">
        <v>418</v>
      </c>
      <c r="AT167" s="1">
        <v>80111600</v>
      </c>
      <c r="AU167" s="93" t="s">
        <v>4320</v>
      </c>
      <c r="AV167" s="1" t="s">
        <v>210</v>
      </c>
      <c r="AW167" s="87" t="s">
        <v>103</v>
      </c>
      <c r="AX167" s="75">
        <v>46027</v>
      </c>
      <c r="AY167" s="87" t="s">
        <v>116</v>
      </c>
      <c r="AZ167" s="75">
        <v>46027</v>
      </c>
      <c r="BA167" s="75">
        <v>46027</v>
      </c>
      <c r="BB167" s="75">
        <v>46360</v>
      </c>
      <c r="BC167" s="89">
        <f>+Tabla3[[#This Row],[FECHA TERMINACION
(INICIAL)]]-Tabla3[[#This Row],[FECHA INICIO]]</f>
        <v>333</v>
      </c>
      <c r="BD167" s="89">
        <f>+Tabla3[[#This Row],[PLAZO DE EJECUCIÓN EN DÍAS (INICIAL)]]/30</f>
        <v>11.1</v>
      </c>
      <c r="BE167" t="s">
        <v>1219</v>
      </c>
      <c r="BF167" s="5" t="e">
        <f>+#REF!</f>
        <v>#REF!</v>
      </c>
      <c r="BG167" s="5" t="e">
        <f>+#REF!</f>
        <v>#REF!</v>
      </c>
      <c r="BH167" s="1" t="e">
        <f>+#REF!</f>
        <v>#REF!</v>
      </c>
      <c r="BI167" s="1">
        <f>+COUNTIF(Tabla3[[#This Row],[VALOR REDUCIDO]:[TOTAL TIEMPO PRORROGADO EN DÍAS
]],"&lt;&gt;0")</f>
        <v>3</v>
      </c>
      <c r="BJ167" s="1" t="e">
        <f>+#REF!</f>
        <v>#REF!</v>
      </c>
      <c r="BK167" s="75" t="e">
        <f>+#REF!</f>
        <v>#REF!</v>
      </c>
      <c r="BL167" s="1" t="s">
        <v>83</v>
      </c>
      <c r="BM167" t="e">
        <f t="shared" si="12"/>
        <v>#REF!</v>
      </c>
      <c r="BN167" s="7">
        <f t="shared" si="13"/>
        <v>46027</v>
      </c>
      <c r="BO167" s="7" t="e">
        <f t="shared" si="14"/>
        <v>#REF!</v>
      </c>
      <c r="BP167" s="5" t="e">
        <f t="shared" si="10"/>
        <v>#REF!</v>
      </c>
      <c r="BQ167" s="1">
        <v>35366870</v>
      </c>
      <c r="BR167" s="1" t="e">
        <f>+Tabla3[[#This Row],[VALOR TOTAL DE CONTRATO (ANTES DE LIQUIDACIÓN - LIBERACIÓN DE SALDOS)]]-Tabla3[[#This Row],[RECURSO TOTALES DESEMBOLSADOS]]</f>
        <v>#REF!</v>
      </c>
      <c r="BS167" s="1" t="s">
        <v>83</v>
      </c>
      <c r="BT167" s="1" t="str">
        <f t="shared" si="11"/>
        <v>enero</v>
      </c>
      <c r="BU167" s="1" t="s">
        <v>82</v>
      </c>
      <c r="BV167" s="1" t="s">
        <v>82</v>
      </c>
      <c r="BW167" s="1" t="s">
        <v>82</v>
      </c>
      <c r="BX167" t="s">
        <v>258</v>
      </c>
      <c r="BY167" t="s">
        <v>259</v>
      </c>
    </row>
    <row r="168" spans="1:77" x14ac:dyDescent="0.25">
      <c r="A168" s="1">
        <v>2026</v>
      </c>
      <c r="B168" s="3">
        <v>162</v>
      </c>
      <c r="C168" s="1" t="s">
        <v>65</v>
      </c>
      <c r="D168" t="s">
        <v>67</v>
      </c>
      <c r="E168" t="s">
        <v>70</v>
      </c>
      <c r="F168" t="s">
        <v>71</v>
      </c>
      <c r="G168" t="s">
        <v>105</v>
      </c>
      <c r="H168" s="1" t="s">
        <v>64</v>
      </c>
      <c r="I168" s="1" t="s">
        <v>75</v>
      </c>
      <c r="J168" t="s">
        <v>1220</v>
      </c>
      <c r="K168" s="1" t="s">
        <v>78</v>
      </c>
      <c r="L168" s="87" t="s">
        <v>538</v>
      </c>
      <c r="M168" s="79" t="s">
        <v>6469</v>
      </c>
      <c r="N168" s="1" t="s">
        <v>3719</v>
      </c>
      <c r="O168" s="1" t="s">
        <v>3719</v>
      </c>
      <c r="P168" s="56" t="s">
        <v>3719</v>
      </c>
      <c r="Q168" s="1" t="s">
        <v>83</v>
      </c>
      <c r="R168" s="87" t="s">
        <v>269</v>
      </c>
      <c r="S168" s="87" t="s">
        <v>269</v>
      </c>
      <c r="T168" t="s">
        <v>1221</v>
      </c>
      <c r="U168" t="s">
        <v>1222</v>
      </c>
      <c r="V168" t="s">
        <v>1218</v>
      </c>
      <c r="W168" s="5">
        <v>79938815</v>
      </c>
      <c r="X168" s="5">
        <v>79938815</v>
      </c>
      <c r="Y168" s="5">
        <v>7267165</v>
      </c>
      <c r="Z168" s="5" t="s">
        <v>1045</v>
      </c>
      <c r="AA168" s="1" t="s">
        <v>95</v>
      </c>
      <c r="AB168" t="s">
        <v>83</v>
      </c>
      <c r="AC168" t="s">
        <v>76</v>
      </c>
      <c r="AD168" s="69">
        <f>+Tabla3[[#This Row],[VALOR DEL CONTRATO
(EN NUMEROS)]]-Tabla3[[#This Row],[VALOR RECURSOS (MADS/FONAM)]]</f>
        <v>0</v>
      </c>
      <c r="AE168" s="2">
        <v>3726</v>
      </c>
      <c r="AF168" s="88">
        <v>46024</v>
      </c>
      <c r="AG168">
        <v>7826</v>
      </c>
      <c r="AH168" s="75">
        <v>46027</v>
      </c>
      <c r="AI168" s="78" t="s">
        <v>98</v>
      </c>
      <c r="AJ168" t="s">
        <v>416</v>
      </c>
      <c r="AK168" s="72">
        <v>202400000000055</v>
      </c>
      <c r="AL168" s="75">
        <v>46027</v>
      </c>
      <c r="AM168" s="1" t="s">
        <v>257</v>
      </c>
      <c r="AN168" s="1" t="s">
        <v>257</v>
      </c>
      <c r="AO168" t="s">
        <v>100</v>
      </c>
      <c r="AP168" t="s">
        <v>150</v>
      </c>
      <c r="AQ168" s="1"/>
      <c r="AR168" t="s">
        <v>417</v>
      </c>
      <c r="AS168" t="s">
        <v>418</v>
      </c>
      <c r="AT168" s="1">
        <v>80111600</v>
      </c>
      <c r="AU168" s="93" t="s">
        <v>4321</v>
      </c>
      <c r="AV168" s="1" t="s">
        <v>210</v>
      </c>
      <c r="AW168" s="87" t="s">
        <v>103</v>
      </c>
      <c r="AX168" s="75">
        <v>46027</v>
      </c>
      <c r="AY168" s="87" t="s">
        <v>116</v>
      </c>
      <c r="AZ168" s="75">
        <v>46027</v>
      </c>
      <c r="BA168" s="75">
        <v>46027</v>
      </c>
      <c r="BB168" s="75">
        <v>46360</v>
      </c>
      <c r="BC168" s="89">
        <f>+Tabla3[[#This Row],[FECHA TERMINACION
(INICIAL)]]-Tabla3[[#This Row],[FECHA INICIO]]</f>
        <v>333</v>
      </c>
      <c r="BD168" s="89">
        <f>+Tabla3[[#This Row],[PLAZO DE EJECUCIÓN EN DÍAS (INICIAL)]]/30</f>
        <v>11.1</v>
      </c>
      <c r="BE168" t="s">
        <v>1219</v>
      </c>
      <c r="BF168" s="5" t="e">
        <f>+#REF!</f>
        <v>#REF!</v>
      </c>
      <c r="BG168" s="5" t="e">
        <f>+#REF!</f>
        <v>#REF!</v>
      </c>
      <c r="BH168" s="1" t="e">
        <f>+#REF!</f>
        <v>#REF!</v>
      </c>
      <c r="BI168" s="1">
        <f>+COUNTIF(Tabla3[[#This Row],[VALOR REDUCIDO]:[TOTAL TIEMPO PRORROGADO EN DÍAS
]],"&lt;&gt;0")</f>
        <v>3</v>
      </c>
      <c r="BJ168" s="1" t="e">
        <f>+#REF!</f>
        <v>#REF!</v>
      </c>
      <c r="BK168" s="75" t="e">
        <f>+#REF!</f>
        <v>#REF!</v>
      </c>
      <c r="BL168" s="1" t="s">
        <v>83</v>
      </c>
      <c r="BM168" t="e">
        <f t="shared" si="12"/>
        <v>#REF!</v>
      </c>
      <c r="BN168" s="7">
        <f t="shared" si="13"/>
        <v>46027</v>
      </c>
      <c r="BO168" s="7" t="e">
        <f t="shared" si="14"/>
        <v>#REF!</v>
      </c>
      <c r="BP168" s="5" t="e">
        <f t="shared" si="10"/>
        <v>#REF!</v>
      </c>
      <c r="BQ168" s="1">
        <v>35366870</v>
      </c>
      <c r="BR168" s="1" t="e">
        <f>+Tabla3[[#This Row],[VALOR TOTAL DE CONTRATO (ANTES DE LIQUIDACIÓN - LIBERACIÓN DE SALDOS)]]-Tabla3[[#This Row],[RECURSO TOTALES DESEMBOLSADOS]]</f>
        <v>#REF!</v>
      </c>
      <c r="BS168" s="1" t="s">
        <v>83</v>
      </c>
      <c r="BT168" s="1" t="str">
        <f t="shared" si="11"/>
        <v>enero</v>
      </c>
      <c r="BU168" s="1" t="s">
        <v>82</v>
      </c>
      <c r="BV168" s="1" t="s">
        <v>82</v>
      </c>
      <c r="BW168" s="1" t="s">
        <v>82</v>
      </c>
      <c r="BX168" t="s">
        <v>258</v>
      </c>
      <c r="BY168" t="s">
        <v>259</v>
      </c>
    </row>
    <row r="169" spans="1:77" x14ac:dyDescent="0.25">
      <c r="A169" s="1">
        <v>2026</v>
      </c>
      <c r="B169" s="3">
        <v>163</v>
      </c>
      <c r="C169" s="1" t="s">
        <v>65</v>
      </c>
      <c r="D169" t="s">
        <v>67</v>
      </c>
      <c r="E169" t="s">
        <v>70</v>
      </c>
      <c r="F169" t="s">
        <v>71</v>
      </c>
      <c r="G169" t="s">
        <v>105</v>
      </c>
      <c r="H169" s="1" t="s">
        <v>64</v>
      </c>
      <c r="I169" s="1" t="s">
        <v>75</v>
      </c>
      <c r="J169" t="s">
        <v>1223</v>
      </c>
      <c r="K169" s="1" t="s">
        <v>78</v>
      </c>
      <c r="L169" s="87" t="s">
        <v>461</v>
      </c>
      <c r="M169" s="79" t="s">
        <v>6470</v>
      </c>
      <c r="N169" s="1" t="s">
        <v>3719</v>
      </c>
      <c r="O169" s="1" t="s">
        <v>3719</v>
      </c>
      <c r="P169" s="56" t="s">
        <v>3719</v>
      </c>
      <c r="Q169" s="1" t="s">
        <v>83</v>
      </c>
      <c r="R169" s="87" t="s">
        <v>269</v>
      </c>
      <c r="S169" s="87" t="s">
        <v>269</v>
      </c>
      <c r="T169" t="s">
        <v>1224</v>
      </c>
      <c r="U169" t="s">
        <v>1225</v>
      </c>
      <c r="V169" t="s">
        <v>1226</v>
      </c>
      <c r="W169" s="5">
        <v>138482813</v>
      </c>
      <c r="X169" s="5">
        <v>138482813</v>
      </c>
      <c r="Y169" s="5">
        <v>11669900</v>
      </c>
      <c r="Z169" s="5" t="s">
        <v>1045</v>
      </c>
      <c r="AA169" s="1" t="s">
        <v>95</v>
      </c>
      <c r="AB169" t="s">
        <v>83</v>
      </c>
      <c r="AC169" t="s">
        <v>76</v>
      </c>
      <c r="AD169" s="69">
        <f>+Tabla3[[#This Row],[VALOR DEL CONTRATO
(EN NUMEROS)]]-Tabla3[[#This Row],[VALOR RECURSOS (MADS/FONAM)]]</f>
        <v>0</v>
      </c>
      <c r="AE169" s="2">
        <v>3626</v>
      </c>
      <c r="AF169" s="88">
        <v>46024</v>
      </c>
      <c r="AG169">
        <v>7626</v>
      </c>
      <c r="AH169" s="75">
        <v>46027</v>
      </c>
      <c r="AI169" s="78" t="s">
        <v>98</v>
      </c>
      <c r="AJ169" t="s">
        <v>424</v>
      </c>
      <c r="AK169" s="72">
        <v>202400000000071</v>
      </c>
      <c r="AL169" s="75">
        <v>46027</v>
      </c>
      <c r="AM169" s="1" t="s">
        <v>257</v>
      </c>
      <c r="AN169" s="1" t="s">
        <v>257</v>
      </c>
      <c r="AO169" t="s">
        <v>100</v>
      </c>
      <c r="AP169" t="s">
        <v>150</v>
      </c>
      <c r="AQ169" s="1"/>
      <c r="AR169" t="s">
        <v>417</v>
      </c>
      <c r="AS169" t="s">
        <v>418</v>
      </c>
      <c r="AT169" s="1">
        <v>80111600</v>
      </c>
      <c r="AU169" s="93" t="s">
        <v>4322</v>
      </c>
      <c r="AV169" s="1" t="s">
        <v>211</v>
      </c>
      <c r="AW169" s="87" t="s">
        <v>104</v>
      </c>
      <c r="AX169" s="75" t="s">
        <v>76</v>
      </c>
      <c r="AY169" s="87" t="s">
        <v>108</v>
      </c>
      <c r="AZ169" s="75">
        <v>46027</v>
      </c>
      <c r="BA169" s="75">
        <v>46027</v>
      </c>
      <c r="BB169" s="75">
        <v>46387</v>
      </c>
      <c r="BC169" s="89">
        <f>+Tabla3[[#This Row],[FECHA TERMINACION
(INICIAL)]]-Tabla3[[#This Row],[FECHA INICIO]]</f>
        <v>360</v>
      </c>
      <c r="BD169" s="89">
        <f>+Tabla3[[#This Row],[PLAZO DE EJECUCIÓN EN DÍAS (INICIAL)]]/30</f>
        <v>12</v>
      </c>
      <c r="BE169" t="s">
        <v>1227</v>
      </c>
      <c r="BF169" s="5" t="e">
        <f>+#REF!</f>
        <v>#REF!</v>
      </c>
      <c r="BG169" s="5" t="e">
        <f>+#REF!</f>
        <v>#REF!</v>
      </c>
      <c r="BH169" s="1" t="e">
        <f>+#REF!</f>
        <v>#REF!</v>
      </c>
      <c r="BI169" s="1">
        <f>+COUNTIF(Tabla3[[#This Row],[VALOR REDUCIDO]:[TOTAL TIEMPO PRORROGADO EN DÍAS
]],"&lt;&gt;0")</f>
        <v>3</v>
      </c>
      <c r="BJ169" s="1" t="e">
        <f>+#REF!</f>
        <v>#REF!</v>
      </c>
      <c r="BK169" s="75" t="e">
        <f>+#REF!</f>
        <v>#REF!</v>
      </c>
      <c r="BL169" s="1" t="s">
        <v>83</v>
      </c>
      <c r="BM169" t="e">
        <f t="shared" si="12"/>
        <v>#REF!</v>
      </c>
      <c r="BN169" s="7">
        <f t="shared" si="13"/>
        <v>46027</v>
      </c>
      <c r="BO169" s="7" t="e">
        <f t="shared" si="14"/>
        <v>#REF!</v>
      </c>
      <c r="BP169" s="5" t="e">
        <f t="shared" si="10"/>
        <v>#REF!</v>
      </c>
      <c r="BQ169" s="1">
        <v>56793513</v>
      </c>
      <c r="BR169" s="1" t="e">
        <f>+Tabla3[[#This Row],[VALOR TOTAL DE CONTRATO (ANTES DE LIQUIDACIÓN - LIBERACIÓN DE SALDOS)]]-Tabla3[[#This Row],[RECURSO TOTALES DESEMBOLSADOS]]</f>
        <v>#REF!</v>
      </c>
      <c r="BS169" s="1" t="s">
        <v>83</v>
      </c>
      <c r="BT169" s="1" t="str">
        <f t="shared" si="11"/>
        <v>enero</v>
      </c>
      <c r="BU169" s="1" t="s">
        <v>82</v>
      </c>
      <c r="BV169" s="1" t="s">
        <v>82</v>
      </c>
      <c r="BW169" s="1" t="s">
        <v>82</v>
      </c>
      <c r="BX169" t="s">
        <v>258</v>
      </c>
      <c r="BY169" t="s">
        <v>259</v>
      </c>
    </row>
    <row r="170" spans="1:77" x14ac:dyDescent="0.25">
      <c r="A170" s="1">
        <v>2026</v>
      </c>
      <c r="B170" s="3">
        <v>164</v>
      </c>
      <c r="C170" s="1" t="s">
        <v>65</v>
      </c>
      <c r="D170" t="s">
        <v>67</v>
      </c>
      <c r="E170" t="s">
        <v>70</v>
      </c>
      <c r="F170" t="s">
        <v>71</v>
      </c>
      <c r="G170" t="s">
        <v>105</v>
      </c>
      <c r="H170" s="1" t="s">
        <v>64</v>
      </c>
      <c r="I170" s="1" t="s">
        <v>75</v>
      </c>
      <c r="J170" t="s">
        <v>1228</v>
      </c>
      <c r="K170" s="1" t="s">
        <v>78</v>
      </c>
      <c r="L170" s="87" t="s">
        <v>1229</v>
      </c>
      <c r="M170" s="79" t="s">
        <v>6471</v>
      </c>
      <c r="N170" s="1" t="s">
        <v>3719</v>
      </c>
      <c r="O170" s="1" t="s">
        <v>3719</v>
      </c>
      <c r="P170" s="56" t="s">
        <v>3719</v>
      </c>
      <c r="Q170" s="1" t="s">
        <v>83</v>
      </c>
      <c r="R170" s="87" t="s">
        <v>261</v>
      </c>
      <c r="S170" s="87" t="s">
        <v>261</v>
      </c>
      <c r="T170" t="s">
        <v>1230</v>
      </c>
      <c r="U170" t="s">
        <v>1231</v>
      </c>
      <c r="V170" t="s">
        <v>1232</v>
      </c>
      <c r="W170" s="5">
        <v>89000000</v>
      </c>
      <c r="X170" s="5">
        <v>89000000</v>
      </c>
      <c r="Y170" s="5">
        <v>8900000</v>
      </c>
      <c r="Z170" s="5" t="s">
        <v>1045</v>
      </c>
      <c r="AA170" s="1" t="s">
        <v>95</v>
      </c>
      <c r="AB170" t="s">
        <v>83</v>
      </c>
      <c r="AC170" t="s">
        <v>76</v>
      </c>
      <c r="AD170" s="69">
        <f>+Tabla3[[#This Row],[VALOR DEL CONTRATO
(EN NUMEROS)]]-Tabla3[[#This Row],[VALOR RECURSOS (MADS/FONAM)]]</f>
        <v>0</v>
      </c>
      <c r="AE170" s="2">
        <v>6226</v>
      </c>
      <c r="AF170" s="88">
        <v>46024</v>
      </c>
      <c r="AG170">
        <v>21326</v>
      </c>
      <c r="AH170" s="75">
        <v>46029</v>
      </c>
      <c r="AI170" s="78" t="s">
        <v>98</v>
      </c>
      <c r="AJ170" t="s">
        <v>514</v>
      </c>
      <c r="AK170" s="72">
        <v>202300000000041</v>
      </c>
      <c r="AL170" s="75">
        <v>46029</v>
      </c>
      <c r="AM170" s="1" t="s">
        <v>257</v>
      </c>
      <c r="AN170" s="1" t="s">
        <v>257</v>
      </c>
      <c r="AO170" t="s">
        <v>100</v>
      </c>
      <c r="AP170" t="s">
        <v>516</v>
      </c>
      <c r="AQ170" s="1"/>
      <c r="AR170" t="s">
        <v>515</v>
      </c>
      <c r="AS170" t="s">
        <v>261</v>
      </c>
      <c r="AT170" s="1">
        <v>80111600</v>
      </c>
      <c r="AU170" s="93" t="s">
        <v>4323</v>
      </c>
      <c r="AV170" s="1" t="s">
        <v>210</v>
      </c>
      <c r="AW170" s="87" t="s">
        <v>103</v>
      </c>
      <c r="AX170" s="75">
        <v>46029</v>
      </c>
      <c r="AY170" s="87" t="s">
        <v>116</v>
      </c>
      <c r="AZ170" s="75">
        <v>46029</v>
      </c>
      <c r="BA170" s="75">
        <v>46029</v>
      </c>
      <c r="BB170" s="75">
        <v>46332</v>
      </c>
      <c r="BC170" s="89">
        <f>+Tabla3[[#This Row],[FECHA TERMINACION
(INICIAL)]]-Tabla3[[#This Row],[FECHA INICIO]]</f>
        <v>303</v>
      </c>
      <c r="BD170" s="89">
        <f>+Tabla3[[#This Row],[PLAZO DE EJECUCIÓN EN DÍAS (INICIAL)]]/30</f>
        <v>10.1</v>
      </c>
      <c r="BE170" t="s">
        <v>1233</v>
      </c>
      <c r="BF170" s="5" t="e">
        <f>+#REF!</f>
        <v>#REF!</v>
      </c>
      <c r="BG170" s="5" t="e">
        <f>+#REF!</f>
        <v>#REF!</v>
      </c>
      <c r="BH170" s="1" t="e">
        <f>+#REF!</f>
        <v>#REF!</v>
      </c>
      <c r="BI170" s="1">
        <f>+COUNTIF(Tabla3[[#This Row],[VALOR REDUCIDO]:[TOTAL TIEMPO PRORROGADO EN DÍAS
]],"&lt;&gt;0")</f>
        <v>3</v>
      </c>
      <c r="BJ170" s="1" t="e">
        <f>+#REF!</f>
        <v>#REF!</v>
      </c>
      <c r="BK170" s="75" t="e">
        <f>+#REF!</f>
        <v>#REF!</v>
      </c>
      <c r="BL170" s="1" t="s">
        <v>83</v>
      </c>
      <c r="BM170" t="e">
        <f t="shared" si="12"/>
        <v>#REF!</v>
      </c>
      <c r="BN170" s="7">
        <f t="shared" si="13"/>
        <v>46029</v>
      </c>
      <c r="BO170" s="7" t="e">
        <f t="shared" si="14"/>
        <v>#REF!</v>
      </c>
      <c r="BP170" s="5" t="e">
        <f t="shared" si="10"/>
        <v>#REF!</v>
      </c>
      <c r="BQ170" s="1">
        <v>42720000</v>
      </c>
      <c r="BR170" s="1" t="e">
        <f>+Tabla3[[#This Row],[VALOR TOTAL DE CONTRATO (ANTES DE LIQUIDACIÓN - LIBERACIÓN DE SALDOS)]]-Tabla3[[#This Row],[RECURSO TOTALES DESEMBOLSADOS]]</f>
        <v>#REF!</v>
      </c>
      <c r="BS170" s="1" t="s">
        <v>83</v>
      </c>
      <c r="BT170" s="1" t="str">
        <f t="shared" si="11"/>
        <v>enero</v>
      </c>
      <c r="BU170" s="1" t="s">
        <v>82</v>
      </c>
      <c r="BV170" s="1" t="s">
        <v>82</v>
      </c>
      <c r="BW170" s="1" t="s">
        <v>82</v>
      </c>
      <c r="BX170" t="s">
        <v>258</v>
      </c>
      <c r="BY170" t="s">
        <v>259</v>
      </c>
    </row>
    <row r="171" spans="1:77" x14ac:dyDescent="0.25">
      <c r="A171" s="1">
        <v>2026</v>
      </c>
      <c r="B171" s="3">
        <v>165</v>
      </c>
      <c r="C171" s="1" t="s">
        <v>65</v>
      </c>
      <c r="D171" t="s">
        <v>67</v>
      </c>
      <c r="E171" t="s">
        <v>70</v>
      </c>
      <c r="F171" t="s">
        <v>71</v>
      </c>
      <c r="G171" t="s">
        <v>105</v>
      </c>
      <c r="H171" s="1" t="s">
        <v>64</v>
      </c>
      <c r="I171" s="1" t="s">
        <v>75</v>
      </c>
      <c r="J171" t="s">
        <v>1234</v>
      </c>
      <c r="K171" s="1" t="s">
        <v>78</v>
      </c>
      <c r="L171" s="87" t="s">
        <v>538</v>
      </c>
      <c r="M171" s="79" t="s">
        <v>6472</v>
      </c>
      <c r="N171" s="1" t="s">
        <v>3719</v>
      </c>
      <c r="O171" s="1" t="s">
        <v>3719</v>
      </c>
      <c r="P171" s="56" t="s">
        <v>3719</v>
      </c>
      <c r="Q171" s="1" t="s">
        <v>83</v>
      </c>
      <c r="R171" s="87" t="s">
        <v>261</v>
      </c>
      <c r="S171" s="87" t="s">
        <v>261</v>
      </c>
      <c r="T171" t="s">
        <v>1235</v>
      </c>
      <c r="U171" t="s">
        <v>1236</v>
      </c>
      <c r="V171" t="s">
        <v>1237</v>
      </c>
      <c r="W171" s="5">
        <v>89000000</v>
      </c>
      <c r="X171" s="5">
        <v>89000000</v>
      </c>
      <c r="Y171" s="5">
        <v>8900000</v>
      </c>
      <c r="Z171" s="5" t="s">
        <v>1045</v>
      </c>
      <c r="AA171" s="1" t="s">
        <v>95</v>
      </c>
      <c r="AB171" t="s">
        <v>83</v>
      </c>
      <c r="AC171" t="s">
        <v>76</v>
      </c>
      <c r="AD171" s="69">
        <f>+Tabla3[[#This Row],[VALOR DEL CONTRATO
(EN NUMEROS)]]-Tabla3[[#This Row],[VALOR RECURSOS (MADS/FONAM)]]</f>
        <v>0</v>
      </c>
      <c r="AE171" s="2">
        <v>6226</v>
      </c>
      <c r="AF171" s="88">
        <v>46024</v>
      </c>
      <c r="AG171">
        <v>20726</v>
      </c>
      <c r="AH171" s="75">
        <v>46029</v>
      </c>
      <c r="AI171" s="78" t="s">
        <v>98</v>
      </c>
      <c r="AJ171" t="s">
        <v>1055</v>
      </c>
      <c r="AK171" s="72">
        <v>202300000000041</v>
      </c>
      <c r="AL171" s="75">
        <v>46028</v>
      </c>
      <c r="AM171" s="1" t="s">
        <v>257</v>
      </c>
      <c r="AN171" s="1" t="s">
        <v>257</v>
      </c>
      <c r="AO171" t="s">
        <v>100</v>
      </c>
      <c r="AP171" t="s">
        <v>516</v>
      </c>
      <c r="AQ171" s="1"/>
      <c r="AR171" t="s">
        <v>515</v>
      </c>
      <c r="AS171" t="s">
        <v>261</v>
      </c>
      <c r="AT171" s="1">
        <v>80111600</v>
      </c>
      <c r="AU171" s="93" t="s">
        <v>4324</v>
      </c>
      <c r="AV171" s="1" t="s">
        <v>210</v>
      </c>
      <c r="AW171" s="87" t="s">
        <v>103</v>
      </c>
      <c r="AX171" s="75">
        <v>46029</v>
      </c>
      <c r="AY171" s="87" t="s">
        <v>116</v>
      </c>
      <c r="AZ171" s="75">
        <v>46029</v>
      </c>
      <c r="BA171" s="75">
        <v>46029</v>
      </c>
      <c r="BB171" s="75">
        <v>46332</v>
      </c>
      <c r="BC171" s="89">
        <f>+Tabla3[[#This Row],[FECHA TERMINACION
(INICIAL)]]-Tabla3[[#This Row],[FECHA INICIO]]</f>
        <v>303</v>
      </c>
      <c r="BD171" s="89">
        <f>+Tabla3[[#This Row],[PLAZO DE EJECUCIÓN EN DÍAS (INICIAL)]]/30</f>
        <v>10.1</v>
      </c>
      <c r="BE171" t="s">
        <v>517</v>
      </c>
      <c r="BF171" s="5" t="e">
        <f>+#REF!</f>
        <v>#REF!</v>
      </c>
      <c r="BG171" s="5" t="e">
        <f>+#REF!</f>
        <v>#REF!</v>
      </c>
      <c r="BH171" s="1" t="e">
        <f>+#REF!</f>
        <v>#REF!</v>
      </c>
      <c r="BI171" s="1">
        <f>+COUNTIF(Tabla3[[#This Row],[VALOR REDUCIDO]:[TOTAL TIEMPO PRORROGADO EN DÍAS
]],"&lt;&gt;0")</f>
        <v>3</v>
      </c>
      <c r="BJ171" s="1" t="e">
        <f>+#REF!</f>
        <v>#REF!</v>
      </c>
      <c r="BK171" s="75" t="e">
        <f>+#REF!</f>
        <v>#REF!</v>
      </c>
      <c r="BL171" s="1" t="s">
        <v>83</v>
      </c>
      <c r="BM171" t="e">
        <f t="shared" si="12"/>
        <v>#REF!</v>
      </c>
      <c r="BN171" s="7">
        <f t="shared" si="13"/>
        <v>46029</v>
      </c>
      <c r="BO171" s="7" t="e">
        <f t="shared" si="14"/>
        <v>#REF!</v>
      </c>
      <c r="BP171" s="5" t="e">
        <f t="shared" si="10"/>
        <v>#REF!</v>
      </c>
      <c r="BQ171" s="1">
        <v>42720000</v>
      </c>
      <c r="BR171" s="1" t="e">
        <f>+Tabla3[[#This Row],[VALOR TOTAL DE CONTRATO (ANTES DE LIQUIDACIÓN - LIBERACIÓN DE SALDOS)]]-Tabla3[[#This Row],[RECURSO TOTALES DESEMBOLSADOS]]</f>
        <v>#REF!</v>
      </c>
      <c r="BS171" s="1" t="s">
        <v>83</v>
      </c>
      <c r="BT171" s="1" t="str">
        <f t="shared" si="11"/>
        <v>enero</v>
      </c>
      <c r="BU171" s="1" t="s">
        <v>82</v>
      </c>
      <c r="BV171" s="1" t="s">
        <v>82</v>
      </c>
      <c r="BW171" s="1" t="s">
        <v>82</v>
      </c>
      <c r="BX171" t="s">
        <v>258</v>
      </c>
      <c r="BY171" t="s">
        <v>259</v>
      </c>
    </row>
    <row r="172" spans="1:77" x14ac:dyDescent="0.25">
      <c r="A172" s="1">
        <v>2026</v>
      </c>
      <c r="B172" s="3">
        <v>166</v>
      </c>
      <c r="C172" s="1" t="s">
        <v>65</v>
      </c>
      <c r="D172" t="s">
        <v>67</v>
      </c>
      <c r="E172" t="s">
        <v>70</v>
      </c>
      <c r="F172" t="s">
        <v>71</v>
      </c>
      <c r="G172" t="s">
        <v>105</v>
      </c>
      <c r="H172" s="1" t="s">
        <v>64</v>
      </c>
      <c r="I172" s="1" t="s">
        <v>75</v>
      </c>
      <c r="J172" t="s">
        <v>1238</v>
      </c>
      <c r="K172" s="1" t="s">
        <v>78</v>
      </c>
      <c r="L172" s="87" t="s">
        <v>538</v>
      </c>
      <c r="M172" s="79" t="s">
        <v>6473</v>
      </c>
      <c r="N172" s="1" t="s">
        <v>3719</v>
      </c>
      <c r="O172" s="1" t="s">
        <v>3719</v>
      </c>
      <c r="P172" s="56" t="s">
        <v>3719</v>
      </c>
      <c r="Q172" s="1" t="s">
        <v>83</v>
      </c>
      <c r="R172" s="87" t="s">
        <v>261</v>
      </c>
      <c r="S172" s="87" t="s">
        <v>261</v>
      </c>
      <c r="T172" t="s">
        <v>1239</v>
      </c>
      <c r="U172" t="s">
        <v>1240</v>
      </c>
      <c r="V172" t="s">
        <v>1241</v>
      </c>
      <c r="W172" s="5">
        <v>99000000</v>
      </c>
      <c r="X172" s="5">
        <v>99000000</v>
      </c>
      <c r="Y172" s="5">
        <v>9900000</v>
      </c>
      <c r="Z172" s="5" t="s">
        <v>1045</v>
      </c>
      <c r="AA172" s="1" t="s">
        <v>95</v>
      </c>
      <c r="AB172" t="s">
        <v>83</v>
      </c>
      <c r="AC172" t="s">
        <v>76</v>
      </c>
      <c r="AD172" s="69">
        <f>+Tabla3[[#This Row],[VALOR DEL CONTRATO
(EN NUMEROS)]]-Tabla3[[#This Row],[VALOR RECURSOS (MADS/FONAM)]]</f>
        <v>0</v>
      </c>
      <c r="AE172" s="2">
        <v>6226</v>
      </c>
      <c r="AF172" s="88">
        <v>46024</v>
      </c>
      <c r="AG172">
        <v>20826</v>
      </c>
      <c r="AH172" s="75">
        <v>46029</v>
      </c>
      <c r="AI172" s="78" t="s">
        <v>98</v>
      </c>
      <c r="AJ172" t="s">
        <v>1055</v>
      </c>
      <c r="AK172" s="72">
        <v>202300000000041</v>
      </c>
      <c r="AL172" s="75">
        <v>46028</v>
      </c>
      <c r="AM172" s="1" t="s">
        <v>257</v>
      </c>
      <c r="AN172" s="1" t="s">
        <v>257</v>
      </c>
      <c r="AO172" t="s">
        <v>100</v>
      </c>
      <c r="AP172" t="s">
        <v>1242</v>
      </c>
      <c r="AQ172" s="1"/>
      <c r="AR172" t="s">
        <v>1243</v>
      </c>
      <c r="AS172" t="s">
        <v>261</v>
      </c>
      <c r="AT172" s="1">
        <v>80111600</v>
      </c>
      <c r="AU172" s="93" t="s">
        <v>4325</v>
      </c>
      <c r="AV172" s="1" t="s">
        <v>210</v>
      </c>
      <c r="AW172" s="87" t="s">
        <v>103</v>
      </c>
      <c r="AX172" s="75">
        <v>46029</v>
      </c>
      <c r="AY172" s="87" t="s">
        <v>116</v>
      </c>
      <c r="AZ172" s="75">
        <v>46029</v>
      </c>
      <c r="BA172" s="75">
        <v>46029</v>
      </c>
      <c r="BB172" s="75">
        <v>46332</v>
      </c>
      <c r="BC172" s="89">
        <f>+Tabla3[[#This Row],[FECHA TERMINACION
(INICIAL)]]-Tabla3[[#This Row],[FECHA INICIO]]</f>
        <v>303</v>
      </c>
      <c r="BD172" s="89">
        <f>+Tabla3[[#This Row],[PLAZO DE EJECUCIÓN EN DÍAS (INICIAL)]]/30</f>
        <v>10.1</v>
      </c>
      <c r="BE172" t="s">
        <v>1244</v>
      </c>
      <c r="BF172" s="5" t="e">
        <f>+#REF!</f>
        <v>#REF!</v>
      </c>
      <c r="BG172" s="5" t="e">
        <f>+#REF!</f>
        <v>#REF!</v>
      </c>
      <c r="BH172" s="1" t="e">
        <f>+#REF!</f>
        <v>#REF!</v>
      </c>
      <c r="BI172" s="1">
        <f>+COUNTIF(Tabla3[[#This Row],[VALOR REDUCIDO]:[TOTAL TIEMPO PRORROGADO EN DÍAS
]],"&lt;&gt;0")</f>
        <v>3</v>
      </c>
      <c r="BJ172" s="1" t="e">
        <f>+#REF!</f>
        <v>#REF!</v>
      </c>
      <c r="BK172" s="75" t="e">
        <f>+#REF!</f>
        <v>#REF!</v>
      </c>
      <c r="BL172" s="1" t="s">
        <v>83</v>
      </c>
      <c r="BM172" t="e">
        <f t="shared" si="12"/>
        <v>#REF!</v>
      </c>
      <c r="BN172" s="7">
        <f t="shared" si="13"/>
        <v>46029</v>
      </c>
      <c r="BO172" s="7" t="e">
        <f t="shared" si="14"/>
        <v>#REF!</v>
      </c>
      <c r="BP172" s="5" t="e">
        <f t="shared" si="10"/>
        <v>#REF!</v>
      </c>
      <c r="BQ172" s="1">
        <v>47520000</v>
      </c>
      <c r="BR172" s="1" t="e">
        <f>+Tabla3[[#This Row],[VALOR TOTAL DE CONTRATO (ANTES DE LIQUIDACIÓN - LIBERACIÓN DE SALDOS)]]-Tabla3[[#This Row],[RECURSO TOTALES DESEMBOLSADOS]]</f>
        <v>#REF!</v>
      </c>
      <c r="BS172" s="1" t="s">
        <v>83</v>
      </c>
      <c r="BT172" s="1" t="str">
        <f t="shared" si="11"/>
        <v>enero</v>
      </c>
      <c r="BU172" s="1" t="s">
        <v>82</v>
      </c>
      <c r="BV172" s="1" t="s">
        <v>82</v>
      </c>
      <c r="BW172" s="1" t="s">
        <v>82</v>
      </c>
      <c r="BX172" t="s">
        <v>258</v>
      </c>
      <c r="BY172" t="s">
        <v>259</v>
      </c>
    </row>
    <row r="173" spans="1:77" ht="13.9" customHeight="1" x14ac:dyDescent="0.25">
      <c r="A173" s="1">
        <v>2026</v>
      </c>
      <c r="B173" s="3">
        <v>167</v>
      </c>
      <c r="C173" s="1" t="s">
        <v>65</v>
      </c>
      <c r="D173" t="s">
        <v>67</v>
      </c>
      <c r="E173" t="s">
        <v>70</v>
      </c>
      <c r="F173" t="s">
        <v>71</v>
      </c>
      <c r="G173" t="s">
        <v>105</v>
      </c>
      <c r="H173" s="1" t="s">
        <v>64</v>
      </c>
      <c r="I173" s="1" t="s">
        <v>75</v>
      </c>
      <c r="J173" t="s">
        <v>1245</v>
      </c>
      <c r="K173" s="1" t="s">
        <v>78</v>
      </c>
      <c r="L173" s="87" t="s">
        <v>1034</v>
      </c>
      <c r="M173" s="79" t="s">
        <v>6474</v>
      </c>
      <c r="N173" s="1" t="s">
        <v>3719</v>
      </c>
      <c r="O173" s="1" t="s">
        <v>3719</v>
      </c>
      <c r="P173" s="56" t="s">
        <v>3719</v>
      </c>
      <c r="Q173" s="1" t="s">
        <v>83</v>
      </c>
      <c r="R173" s="87" t="s">
        <v>261</v>
      </c>
      <c r="S173" s="87" t="s">
        <v>261</v>
      </c>
      <c r="T173" t="s">
        <v>1246</v>
      </c>
      <c r="U173" t="s">
        <v>1247</v>
      </c>
      <c r="V173" t="s">
        <v>1248</v>
      </c>
      <c r="W173" s="5">
        <v>58000000</v>
      </c>
      <c r="X173" s="5">
        <v>58000000</v>
      </c>
      <c r="Y173" s="5">
        <v>5800000</v>
      </c>
      <c r="Z173" s="5" t="s">
        <v>1045</v>
      </c>
      <c r="AA173" s="1" t="s">
        <v>95</v>
      </c>
      <c r="AB173" t="s">
        <v>83</v>
      </c>
      <c r="AC173" t="s">
        <v>76</v>
      </c>
      <c r="AD173" s="69">
        <f>+Tabla3[[#This Row],[VALOR DEL CONTRATO
(EN NUMEROS)]]-Tabla3[[#This Row],[VALOR RECURSOS (MADS/FONAM)]]</f>
        <v>0</v>
      </c>
      <c r="AE173" s="2">
        <v>6226</v>
      </c>
      <c r="AF173" s="88">
        <v>46024</v>
      </c>
      <c r="AG173">
        <v>24626</v>
      </c>
      <c r="AH173" s="75">
        <v>46030</v>
      </c>
      <c r="AI173" s="78" t="s">
        <v>98</v>
      </c>
      <c r="AJ173" t="s">
        <v>514</v>
      </c>
      <c r="AK173" s="72">
        <v>202300000000041</v>
      </c>
      <c r="AL173" s="75">
        <v>46029</v>
      </c>
      <c r="AM173" s="1" t="s">
        <v>257</v>
      </c>
      <c r="AN173" s="1" t="s">
        <v>257</v>
      </c>
      <c r="AO173" t="s">
        <v>100</v>
      </c>
      <c r="AP173" t="s">
        <v>1242</v>
      </c>
      <c r="AQ173" s="1"/>
      <c r="AR173" t="s">
        <v>1243</v>
      </c>
      <c r="AS173" t="s">
        <v>261</v>
      </c>
      <c r="AT173" s="1">
        <v>80111600</v>
      </c>
      <c r="AU173" s="93" t="s">
        <v>4326</v>
      </c>
      <c r="AV173" s="1" t="s">
        <v>210</v>
      </c>
      <c r="AW173" s="87" t="s">
        <v>103</v>
      </c>
      <c r="AX173" s="75">
        <v>46029</v>
      </c>
      <c r="AY173" s="87" t="s">
        <v>116</v>
      </c>
      <c r="AZ173" s="75">
        <v>46030</v>
      </c>
      <c r="BA173" s="75">
        <v>46030</v>
      </c>
      <c r="BB173" s="75">
        <v>46333</v>
      </c>
      <c r="BC173" s="89">
        <f>+Tabla3[[#This Row],[FECHA TERMINACION
(INICIAL)]]-Tabla3[[#This Row],[FECHA INICIO]]</f>
        <v>303</v>
      </c>
      <c r="BD173" s="89">
        <f>+Tabla3[[#This Row],[PLAZO DE EJECUCIÓN EN DÍAS (INICIAL)]]/30</f>
        <v>10.1</v>
      </c>
      <c r="BE173" t="s">
        <v>6267</v>
      </c>
      <c r="BF173" s="5" t="e">
        <f>+#REF!</f>
        <v>#REF!</v>
      </c>
      <c r="BG173" s="5" t="e">
        <f>+#REF!</f>
        <v>#REF!</v>
      </c>
      <c r="BH173" s="1" t="e">
        <f>+#REF!</f>
        <v>#REF!</v>
      </c>
      <c r="BI173" s="1">
        <f>+COUNTIF(Tabla3[[#This Row],[VALOR REDUCIDO]:[TOTAL TIEMPO PRORROGADO EN DÍAS
]],"&lt;&gt;0")</f>
        <v>3</v>
      </c>
      <c r="BJ173" s="1" t="e">
        <f>+#REF!</f>
        <v>#REF!</v>
      </c>
      <c r="BK173" s="75" t="e">
        <f>+#REF!</f>
        <v>#REF!</v>
      </c>
      <c r="BL173" s="1" t="s">
        <v>83</v>
      </c>
      <c r="BM173" t="e">
        <f t="shared" si="12"/>
        <v>#REF!</v>
      </c>
      <c r="BN173" s="7">
        <f t="shared" si="13"/>
        <v>46030</v>
      </c>
      <c r="BO173" s="7" t="e">
        <f t="shared" si="14"/>
        <v>#REF!</v>
      </c>
      <c r="BP173" s="5" t="e">
        <f t="shared" si="10"/>
        <v>#REF!</v>
      </c>
      <c r="BQ173" s="1">
        <v>27646667</v>
      </c>
      <c r="BR173" s="1" t="e">
        <f>+Tabla3[[#This Row],[VALOR TOTAL DE CONTRATO (ANTES DE LIQUIDACIÓN - LIBERACIÓN DE SALDOS)]]-Tabla3[[#This Row],[RECURSO TOTALES DESEMBOLSADOS]]</f>
        <v>#REF!</v>
      </c>
      <c r="BS173" s="1" t="s">
        <v>83</v>
      </c>
      <c r="BT173" s="1" t="str">
        <f t="shared" si="11"/>
        <v>enero</v>
      </c>
      <c r="BU173" s="1" t="s">
        <v>82</v>
      </c>
      <c r="BV173" s="1" t="s">
        <v>82</v>
      </c>
      <c r="BW173" s="1" t="s">
        <v>82</v>
      </c>
      <c r="BX173" t="s">
        <v>258</v>
      </c>
      <c r="BY173" t="s">
        <v>259</v>
      </c>
    </row>
    <row r="174" spans="1:77" x14ac:dyDescent="0.25">
      <c r="A174" s="1">
        <v>2026</v>
      </c>
      <c r="B174" s="3">
        <v>168</v>
      </c>
      <c r="C174" s="1" t="s">
        <v>65</v>
      </c>
      <c r="D174" t="s">
        <v>67</v>
      </c>
      <c r="E174" t="s">
        <v>70</v>
      </c>
      <c r="F174" t="s">
        <v>71</v>
      </c>
      <c r="G174" t="s">
        <v>105</v>
      </c>
      <c r="H174" s="1" t="s">
        <v>64</v>
      </c>
      <c r="I174" s="1" t="s">
        <v>75</v>
      </c>
      <c r="J174" t="s">
        <v>1249</v>
      </c>
      <c r="K174" s="1" t="s">
        <v>78</v>
      </c>
      <c r="L174" s="87" t="s">
        <v>81</v>
      </c>
      <c r="M174" s="79" t="s">
        <v>6475</v>
      </c>
      <c r="N174" s="1" t="s">
        <v>3719</v>
      </c>
      <c r="O174" s="1" t="s">
        <v>3719</v>
      </c>
      <c r="P174" s="56" t="s">
        <v>3719</v>
      </c>
      <c r="Q174" s="1" t="s">
        <v>83</v>
      </c>
      <c r="R174" s="87" t="s">
        <v>254</v>
      </c>
      <c r="S174" s="87" t="s">
        <v>254</v>
      </c>
      <c r="T174" t="s">
        <v>1250</v>
      </c>
      <c r="U174" s="68" t="s">
        <v>1251</v>
      </c>
      <c r="V174" t="s">
        <v>1252</v>
      </c>
      <c r="W174" s="5">
        <v>108324000</v>
      </c>
      <c r="X174" s="5">
        <v>108324000</v>
      </c>
      <c r="Y174" s="5">
        <v>9180000</v>
      </c>
      <c r="Z174" s="5" t="s">
        <v>1045</v>
      </c>
      <c r="AA174" s="1" t="s">
        <v>95</v>
      </c>
      <c r="AB174" t="s">
        <v>83</v>
      </c>
      <c r="AC174" t="s">
        <v>76</v>
      </c>
      <c r="AD174" s="69">
        <f>+Tabla3[[#This Row],[VALOR DEL CONTRATO
(EN NUMEROS)]]-Tabla3[[#This Row],[VALOR RECURSOS (MADS/FONAM)]]</f>
        <v>0</v>
      </c>
      <c r="AE174" s="2">
        <v>5626</v>
      </c>
      <c r="AF174" s="88">
        <v>46024</v>
      </c>
      <c r="AG174">
        <v>22926</v>
      </c>
      <c r="AH174" s="75">
        <v>46029</v>
      </c>
      <c r="AI174" s="78" t="s">
        <v>98</v>
      </c>
      <c r="AJ174" t="s">
        <v>404</v>
      </c>
      <c r="AK174" s="72">
        <v>202400000000095</v>
      </c>
      <c r="AL174" s="75">
        <v>46028</v>
      </c>
      <c r="AM174" s="1" t="s">
        <v>257</v>
      </c>
      <c r="AN174" s="1" t="s">
        <v>257</v>
      </c>
      <c r="AO174" t="s">
        <v>100</v>
      </c>
      <c r="AP174" t="s">
        <v>1253</v>
      </c>
      <c r="AQ174" s="1"/>
      <c r="AR174" t="s">
        <v>1254</v>
      </c>
      <c r="AS174" t="s">
        <v>254</v>
      </c>
      <c r="AT174" s="1">
        <v>80111600</v>
      </c>
      <c r="AU174" s="93" t="s">
        <v>4327</v>
      </c>
      <c r="AV174" s="1" t="s">
        <v>210</v>
      </c>
      <c r="AW174" s="87" t="s">
        <v>103</v>
      </c>
      <c r="AX174" s="75">
        <v>46028</v>
      </c>
      <c r="AY174" s="87" t="s">
        <v>115</v>
      </c>
      <c r="AZ174" s="75">
        <v>46028</v>
      </c>
      <c r="BA174" s="75">
        <v>46029</v>
      </c>
      <c r="BB174" s="75">
        <v>46387</v>
      </c>
      <c r="BC174" s="89">
        <f>+Tabla3[[#This Row],[FECHA TERMINACION
(INICIAL)]]-Tabla3[[#This Row],[FECHA INICIO]]</f>
        <v>358</v>
      </c>
      <c r="BD174" s="89">
        <f>+Tabla3[[#This Row],[PLAZO DE EJECUCIÓN EN DÍAS (INICIAL)]]/30</f>
        <v>11.933333333333334</v>
      </c>
      <c r="BE174" t="s">
        <v>1255</v>
      </c>
      <c r="BF174" s="5" t="e">
        <f>+#REF!</f>
        <v>#REF!</v>
      </c>
      <c r="BG174" s="5" t="e">
        <f>+#REF!</f>
        <v>#REF!</v>
      </c>
      <c r="BH174" s="1" t="e">
        <f>+#REF!</f>
        <v>#REF!</v>
      </c>
      <c r="BI174" s="1">
        <f>+COUNTIF(Tabla3[[#This Row],[VALOR REDUCIDO]:[TOTAL TIEMPO PRORROGADO EN DÍAS
]],"&lt;&gt;0")</f>
        <v>3</v>
      </c>
      <c r="BJ174" s="1" t="e">
        <f>+#REF!</f>
        <v>#REF!</v>
      </c>
      <c r="BK174" s="75" t="e">
        <f>+#REF!</f>
        <v>#REF!</v>
      </c>
      <c r="BL174" s="1" t="s">
        <v>83</v>
      </c>
      <c r="BM174" t="e">
        <f t="shared" si="12"/>
        <v>#REF!</v>
      </c>
      <c r="BN174" s="7">
        <f t="shared" si="13"/>
        <v>46029</v>
      </c>
      <c r="BO174" s="7" t="e">
        <f t="shared" si="14"/>
        <v>#REF!</v>
      </c>
      <c r="BP174" s="5" t="e">
        <f t="shared" si="10"/>
        <v>#REF!</v>
      </c>
      <c r="BQ174" s="1">
        <v>44064000</v>
      </c>
      <c r="BR174" s="1" t="e">
        <f>+Tabla3[[#This Row],[VALOR TOTAL DE CONTRATO (ANTES DE LIQUIDACIÓN - LIBERACIÓN DE SALDOS)]]-Tabla3[[#This Row],[RECURSO TOTALES DESEMBOLSADOS]]</f>
        <v>#REF!</v>
      </c>
      <c r="BS174" s="1" t="s">
        <v>83</v>
      </c>
      <c r="BT174" s="1" t="str">
        <f t="shared" si="11"/>
        <v>enero</v>
      </c>
      <c r="BU174" s="1" t="s">
        <v>82</v>
      </c>
      <c r="BV174" s="1" t="s">
        <v>82</v>
      </c>
      <c r="BW174" s="1" t="s">
        <v>82</v>
      </c>
      <c r="BX174" t="s">
        <v>258</v>
      </c>
      <c r="BY174" t="s">
        <v>259</v>
      </c>
    </row>
    <row r="175" spans="1:77" x14ac:dyDescent="0.25">
      <c r="A175" s="1">
        <v>2026</v>
      </c>
      <c r="B175" s="3">
        <v>169</v>
      </c>
      <c r="C175" s="1" t="s">
        <v>65</v>
      </c>
      <c r="D175" t="s">
        <v>67</v>
      </c>
      <c r="E175" t="s">
        <v>70</v>
      </c>
      <c r="F175" t="s">
        <v>71</v>
      </c>
      <c r="G175" t="s">
        <v>105</v>
      </c>
      <c r="H175" s="1" t="s">
        <v>64</v>
      </c>
      <c r="I175" s="1" t="s">
        <v>271</v>
      </c>
      <c r="J175" t="s">
        <v>1256</v>
      </c>
      <c r="K175" s="1" t="s">
        <v>78</v>
      </c>
      <c r="L175" s="87" t="s">
        <v>1257</v>
      </c>
      <c r="M175" s="79" t="s">
        <v>6476</v>
      </c>
      <c r="N175" s="1" t="s">
        <v>3719</v>
      </c>
      <c r="O175" s="1" t="s">
        <v>3719</v>
      </c>
      <c r="P175" s="56" t="s">
        <v>3719</v>
      </c>
      <c r="Q175" s="1" t="s">
        <v>83</v>
      </c>
      <c r="R175" s="87" t="s">
        <v>254</v>
      </c>
      <c r="S175" s="87" t="s">
        <v>254</v>
      </c>
      <c r="T175" t="s">
        <v>1258</v>
      </c>
      <c r="U175" t="s">
        <v>1259</v>
      </c>
      <c r="V175" t="s">
        <v>1260</v>
      </c>
      <c r="W175" s="5">
        <v>52067736</v>
      </c>
      <c r="X175" s="5">
        <v>52067736</v>
      </c>
      <c r="Y175" s="5">
        <v>4412520</v>
      </c>
      <c r="Z175" s="5" t="s">
        <v>1045</v>
      </c>
      <c r="AA175" s="1" t="s">
        <v>95</v>
      </c>
      <c r="AB175" t="s">
        <v>83</v>
      </c>
      <c r="AC175" t="s">
        <v>76</v>
      </c>
      <c r="AD175" s="69">
        <f>+Tabla3[[#This Row],[VALOR DEL CONTRATO
(EN NUMEROS)]]-Tabla3[[#This Row],[VALOR RECURSOS (MADS/FONAM)]]</f>
        <v>0</v>
      </c>
      <c r="AE175" s="2">
        <v>5626</v>
      </c>
      <c r="AF175" s="88">
        <v>46024</v>
      </c>
      <c r="AG175">
        <v>23626</v>
      </c>
      <c r="AH175" s="75">
        <v>46029</v>
      </c>
      <c r="AI175" s="78" t="s">
        <v>98</v>
      </c>
      <c r="AJ175" t="s">
        <v>404</v>
      </c>
      <c r="AK175" s="72">
        <v>202400000000095</v>
      </c>
      <c r="AL175" s="75">
        <v>46029</v>
      </c>
      <c r="AM175" s="1" t="s">
        <v>257</v>
      </c>
      <c r="AN175" s="1" t="s">
        <v>257</v>
      </c>
      <c r="AO175" t="s">
        <v>100</v>
      </c>
      <c r="AP175" t="s">
        <v>412</v>
      </c>
      <c r="AQ175" s="1"/>
      <c r="AR175" t="s">
        <v>413</v>
      </c>
      <c r="AS175" t="s">
        <v>254</v>
      </c>
      <c r="AT175" s="1">
        <v>80111600</v>
      </c>
      <c r="AU175" s="93" t="s">
        <v>4328</v>
      </c>
      <c r="AV175" s="1" t="s">
        <v>210</v>
      </c>
      <c r="AW175" s="87" t="s">
        <v>103</v>
      </c>
      <c r="AX175" s="75">
        <v>46029</v>
      </c>
      <c r="AY175" s="87" t="s">
        <v>115</v>
      </c>
      <c r="AZ175" s="75">
        <v>46029</v>
      </c>
      <c r="BA175" s="75">
        <v>46029</v>
      </c>
      <c r="BB175" s="75">
        <v>46387</v>
      </c>
      <c r="BC175" s="89">
        <f>+Tabla3[[#This Row],[FECHA TERMINACION
(INICIAL)]]-Tabla3[[#This Row],[FECHA INICIO]]</f>
        <v>358</v>
      </c>
      <c r="BD175" s="89">
        <f>+Tabla3[[#This Row],[PLAZO DE EJECUCIÓN EN DÍAS (INICIAL)]]/30</f>
        <v>11.933333333333334</v>
      </c>
      <c r="BE175" t="s">
        <v>1261</v>
      </c>
      <c r="BF175" s="5" t="e">
        <f>+#REF!</f>
        <v>#REF!</v>
      </c>
      <c r="BG175" s="5" t="e">
        <f>+#REF!</f>
        <v>#REF!</v>
      </c>
      <c r="BH175" s="1" t="e">
        <f>+#REF!</f>
        <v>#REF!</v>
      </c>
      <c r="BI175" s="1">
        <f>+COUNTIF(Tabla3[[#This Row],[VALOR REDUCIDO]:[TOTAL TIEMPO PRORROGADO EN DÍAS
]],"&lt;&gt;0")</f>
        <v>3</v>
      </c>
      <c r="BJ175" s="1" t="e">
        <f>+#REF!</f>
        <v>#REF!</v>
      </c>
      <c r="BK175" s="75" t="e">
        <f>+#REF!</f>
        <v>#REF!</v>
      </c>
      <c r="BL175" s="1" t="s">
        <v>83</v>
      </c>
      <c r="BM175" t="e">
        <f t="shared" si="12"/>
        <v>#REF!</v>
      </c>
      <c r="BN175" s="7">
        <f t="shared" si="13"/>
        <v>46029</v>
      </c>
      <c r="BO175" s="7" t="e">
        <f t="shared" si="14"/>
        <v>#REF!</v>
      </c>
      <c r="BP175" s="5" t="e">
        <f t="shared" si="10"/>
        <v>#REF!</v>
      </c>
      <c r="BQ175" s="1">
        <v>21180096</v>
      </c>
      <c r="BR175" s="1" t="e">
        <f>+Tabla3[[#This Row],[VALOR TOTAL DE CONTRATO (ANTES DE LIQUIDACIÓN - LIBERACIÓN DE SALDOS)]]-Tabla3[[#This Row],[RECURSO TOTALES DESEMBOLSADOS]]</f>
        <v>#REF!</v>
      </c>
      <c r="BS175" s="1" t="s">
        <v>83</v>
      </c>
      <c r="BT175" s="1" t="str">
        <f t="shared" si="11"/>
        <v>enero</v>
      </c>
      <c r="BU175" s="1" t="s">
        <v>82</v>
      </c>
      <c r="BV175" s="1" t="s">
        <v>82</v>
      </c>
      <c r="BW175" s="1" t="s">
        <v>82</v>
      </c>
      <c r="BX175" t="s">
        <v>258</v>
      </c>
      <c r="BY175" t="s">
        <v>259</v>
      </c>
    </row>
    <row r="176" spans="1:77" x14ac:dyDescent="0.25">
      <c r="A176" s="1">
        <v>2026</v>
      </c>
      <c r="B176" s="3">
        <v>170</v>
      </c>
      <c r="C176" s="1" t="s">
        <v>65</v>
      </c>
      <c r="D176" t="s">
        <v>67</v>
      </c>
      <c r="E176" t="s">
        <v>70</v>
      </c>
      <c r="F176" t="s">
        <v>71</v>
      </c>
      <c r="G176" t="s">
        <v>105</v>
      </c>
      <c r="H176" s="1" t="s">
        <v>64</v>
      </c>
      <c r="I176" s="1" t="s">
        <v>271</v>
      </c>
      <c r="J176" t="s">
        <v>1262</v>
      </c>
      <c r="K176" s="1" t="s">
        <v>78</v>
      </c>
      <c r="L176" s="87" t="s">
        <v>1263</v>
      </c>
      <c r="M176" s="79" t="s">
        <v>6477</v>
      </c>
      <c r="N176" s="1" t="s">
        <v>3719</v>
      </c>
      <c r="O176" s="1" t="s">
        <v>3719</v>
      </c>
      <c r="P176" s="56" t="s">
        <v>3719</v>
      </c>
      <c r="Q176" s="1" t="s">
        <v>83</v>
      </c>
      <c r="R176" s="87" t="s">
        <v>254</v>
      </c>
      <c r="S176" s="87" t="s">
        <v>254</v>
      </c>
      <c r="T176" t="s">
        <v>1264</v>
      </c>
      <c r="U176" t="s">
        <v>1265</v>
      </c>
      <c r="V176" t="s">
        <v>1266</v>
      </c>
      <c r="W176" s="5">
        <v>59708000</v>
      </c>
      <c r="X176" s="5">
        <v>59708000</v>
      </c>
      <c r="Y176" s="5">
        <v>5060000</v>
      </c>
      <c r="Z176" s="5" t="s">
        <v>1045</v>
      </c>
      <c r="AA176" s="1" t="s">
        <v>95</v>
      </c>
      <c r="AB176" t="s">
        <v>83</v>
      </c>
      <c r="AC176" t="s">
        <v>76</v>
      </c>
      <c r="AD176" s="69">
        <f>+Tabla3[[#This Row],[VALOR DEL CONTRATO
(EN NUMEROS)]]-Tabla3[[#This Row],[VALOR RECURSOS (MADS/FONAM)]]</f>
        <v>0</v>
      </c>
      <c r="AE176" s="2">
        <v>5626</v>
      </c>
      <c r="AF176" s="88">
        <v>46024</v>
      </c>
      <c r="AG176">
        <v>23326</v>
      </c>
      <c r="AH176" s="75">
        <v>46029</v>
      </c>
      <c r="AI176" s="78" t="s">
        <v>98</v>
      </c>
      <c r="AJ176" t="s">
        <v>404</v>
      </c>
      <c r="AK176" s="72">
        <v>202400000000095</v>
      </c>
      <c r="AL176" s="75">
        <v>46029</v>
      </c>
      <c r="AM176" s="1" t="s">
        <v>257</v>
      </c>
      <c r="AN176" s="1" t="s">
        <v>257</v>
      </c>
      <c r="AO176" t="s">
        <v>100</v>
      </c>
      <c r="AP176" t="s">
        <v>412</v>
      </c>
      <c r="AQ176" s="1"/>
      <c r="AR176" t="s">
        <v>413</v>
      </c>
      <c r="AS176" t="s">
        <v>254</v>
      </c>
      <c r="AT176" s="1">
        <v>80111600</v>
      </c>
      <c r="AU176" s="93" t="s">
        <v>4329</v>
      </c>
      <c r="AV176" s="1" t="s">
        <v>210</v>
      </c>
      <c r="AW176" s="87" t="s">
        <v>103</v>
      </c>
      <c r="AX176" s="75">
        <v>46029</v>
      </c>
      <c r="AY176" s="87" t="s">
        <v>115</v>
      </c>
      <c r="AZ176" s="75">
        <v>46029</v>
      </c>
      <c r="BA176" s="75">
        <v>46029</v>
      </c>
      <c r="BB176" s="75">
        <v>46387</v>
      </c>
      <c r="BC176" s="89">
        <f>+Tabla3[[#This Row],[FECHA TERMINACION
(INICIAL)]]-Tabla3[[#This Row],[FECHA INICIO]]</f>
        <v>358</v>
      </c>
      <c r="BD176" s="89">
        <f>+Tabla3[[#This Row],[PLAZO DE EJECUCIÓN EN DÍAS (INICIAL)]]/30</f>
        <v>11.933333333333334</v>
      </c>
      <c r="BE176" t="s">
        <v>1261</v>
      </c>
      <c r="BF176" s="5" t="e">
        <f>+#REF!</f>
        <v>#REF!</v>
      </c>
      <c r="BG176" s="5" t="e">
        <f>+#REF!</f>
        <v>#REF!</v>
      </c>
      <c r="BH176" s="1" t="e">
        <f>+#REF!</f>
        <v>#REF!</v>
      </c>
      <c r="BI176" s="1">
        <f>+COUNTIF(Tabla3[[#This Row],[VALOR REDUCIDO]:[TOTAL TIEMPO PRORROGADO EN DÍAS
]],"&lt;&gt;0")</f>
        <v>3</v>
      </c>
      <c r="BJ176" s="1" t="e">
        <f>+#REF!</f>
        <v>#REF!</v>
      </c>
      <c r="BK176" s="75" t="e">
        <f>+#REF!</f>
        <v>#REF!</v>
      </c>
      <c r="BL176" s="1" t="s">
        <v>83</v>
      </c>
      <c r="BM176" t="e">
        <f t="shared" si="12"/>
        <v>#REF!</v>
      </c>
      <c r="BN176" s="7">
        <f t="shared" si="13"/>
        <v>46029</v>
      </c>
      <c r="BO176" s="7" t="e">
        <f t="shared" si="14"/>
        <v>#REF!</v>
      </c>
      <c r="BP176" s="5" t="e">
        <f t="shared" si="10"/>
        <v>#REF!</v>
      </c>
      <c r="BQ176" s="1">
        <v>24288000</v>
      </c>
      <c r="BR176" s="1" t="e">
        <f>+Tabla3[[#This Row],[VALOR TOTAL DE CONTRATO (ANTES DE LIQUIDACIÓN - LIBERACIÓN DE SALDOS)]]-Tabla3[[#This Row],[RECURSO TOTALES DESEMBOLSADOS]]</f>
        <v>#REF!</v>
      </c>
      <c r="BS176" s="1" t="s">
        <v>83</v>
      </c>
      <c r="BT176" s="1" t="str">
        <f t="shared" si="11"/>
        <v>enero</v>
      </c>
      <c r="BU176" s="1" t="s">
        <v>82</v>
      </c>
      <c r="BV176" s="1" t="s">
        <v>82</v>
      </c>
      <c r="BW176" s="1" t="s">
        <v>82</v>
      </c>
      <c r="BX176" t="s">
        <v>258</v>
      </c>
      <c r="BY176" t="s">
        <v>259</v>
      </c>
    </row>
    <row r="177" spans="1:77" x14ac:dyDescent="0.25">
      <c r="A177" s="1">
        <v>2026</v>
      </c>
      <c r="B177" s="3">
        <v>171</v>
      </c>
      <c r="C177" s="1" t="s">
        <v>65</v>
      </c>
      <c r="D177" t="s">
        <v>67</v>
      </c>
      <c r="E177" t="s">
        <v>70</v>
      </c>
      <c r="F177" t="s">
        <v>71</v>
      </c>
      <c r="G177" t="s">
        <v>105</v>
      </c>
      <c r="H177" s="1" t="s">
        <v>64</v>
      </c>
      <c r="I177" s="1" t="s">
        <v>75</v>
      </c>
      <c r="J177" t="s">
        <v>1267</v>
      </c>
      <c r="K177" s="1" t="s">
        <v>78</v>
      </c>
      <c r="L177" s="87" t="s">
        <v>81</v>
      </c>
      <c r="M177" s="79" t="s">
        <v>6478</v>
      </c>
      <c r="N177" s="1" t="s">
        <v>3719</v>
      </c>
      <c r="O177" s="1" t="s">
        <v>3719</v>
      </c>
      <c r="P177" s="56" t="s">
        <v>3719</v>
      </c>
      <c r="Q177" s="1" t="s">
        <v>83</v>
      </c>
      <c r="R177" s="87" t="s">
        <v>88</v>
      </c>
      <c r="S177" s="87" t="s">
        <v>264</v>
      </c>
      <c r="T177" t="s">
        <v>1268</v>
      </c>
      <c r="U177" s="74" t="s">
        <v>1269</v>
      </c>
      <c r="V177" t="s">
        <v>1270</v>
      </c>
      <c r="W177" s="5">
        <v>108630000</v>
      </c>
      <c r="X177" s="5">
        <v>108630000</v>
      </c>
      <c r="Y177" s="5">
        <v>9180000</v>
      </c>
      <c r="Z177" s="5" t="s">
        <v>1045</v>
      </c>
      <c r="AA177" s="1" t="s">
        <v>95</v>
      </c>
      <c r="AB177" t="s">
        <v>83</v>
      </c>
      <c r="AC177" t="s">
        <v>76</v>
      </c>
      <c r="AD177" s="69">
        <f>+Tabla3[[#This Row],[VALOR DEL CONTRATO
(EN NUMEROS)]]-Tabla3[[#This Row],[VALOR RECURSOS (MADS/FONAM)]]</f>
        <v>0</v>
      </c>
      <c r="AE177" s="2">
        <v>2126</v>
      </c>
      <c r="AF177" s="88">
        <v>46024</v>
      </c>
      <c r="AG177">
        <v>14926</v>
      </c>
      <c r="AH177" s="75">
        <v>46028</v>
      </c>
      <c r="AI177" s="78" t="s">
        <v>98</v>
      </c>
      <c r="AJ177" t="s">
        <v>282</v>
      </c>
      <c r="AK177" s="72">
        <v>202400000000095</v>
      </c>
      <c r="AL177" s="75">
        <v>46028</v>
      </c>
      <c r="AM177" s="1" t="s">
        <v>257</v>
      </c>
      <c r="AN177" s="1" t="s">
        <v>257</v>
      </c>
      <c r="AO177" t="s">
        <v>100</v>
      </c>
      <c r="AP177" t="s">
        <v>319</v>
      </c>
      <c r="AQ177" s="1"/>
      <c r="AR177" t="s">
        <v>245</v>
      </c>
      <c r="AS177" t="s">
        <v>264</v>
      </c>
      <c r="AT177" s="1">
        <v>80111600</v>
      </c>
      <c r="AU177" s="93" t="s">
        <v>4330</v>
      </c>
      <c r="AV177" s="1" t="s">
        <v>210</v>
      </c>
      <c r="AW177" s="87" t="s">
        <v>103</v>
      </c>
      <c r="AX177" s="75">
        <v>46028</v>
      </c>
      <c r="AY177" s="87" t="s">
        <v>115</v>
      </c>
      <c r="AZ177" s="75">
        <v>46028</v>
      </c>
      <c r="BA177" s="75">
        <v>46028</v>
      </c>
      <c r="BB177" s="75">
        <v>46387</v>
      </c>
      <c r="BC177" s="89">
        <f>+Tabla3[[#This Row],[FECHA TERMINACION
(INICIAL)]]-Tabla3[[#This Row],[FECHA INICIO]]</f>
        <v>359</v>
      </c>
      <c r="BD177" s="89">
        <f>+Tabla3[[#This Row],[PLAZO DE EJECUCIÓN EN DÍAS (INICIAL)]]/30</f>
        <v>11.966666666666667</v>
      </c>
      <c r="BE177" t="s">
        <v>1271</v>
      </c>
      <c r="BF177" s="5" t="e">
        <f>+#REF!</f>
        <v>#REF!</v>
      </c>
      <c r="BG177" s="5" t="e">
        <f>+#REF!</f>
        <v>#REF!</v>
      </c>
      <c r="BH177" s="1" t="e">
        <f>+#REF!</f>
        <v>#REF!</v>
      </c>
      <c r="BI177" s="1">
        <f>+COUNTIF(Tabla3[[#This Row],[VALOR REDUCIDO]:[TOTAL TIEMPO PRORROGADO EN DÍAS
]],"&lt;&gt;0")</f>
        <v>3</v>
      </c>
      <c r="BJ177" s="1" t="e">
        <f>+#REF!</f>
        <v>#REF!</v>
      </c>
      <c r="BK177" s="75" t="e">
        <f>+#REF!</f>
        <v>#REF!</v>
      </c>
      <c r="BL177" s="1" t="s">
        <v>83</v>
      </c>
      <c r="BM177" t="e">
        <f t="shared" si="12"/>
        <v>#REF!</v>
      </c>
      <c r="BN177" s="7">
        <f t="shared" si="13"/>
        <v>46028</v>
      </c>
      <c r="BO177" s="7" t="e">
        <f t="shared" si="14"/>
        <v>#REF!</v>
      </c>
      <c r="BP177" s="5" t="e">
        <f t="shared" si="10"/>
        <v>#REF!</v>
      </c>
      <c r="BQ177" s="1">
        <v>44370000</v>
      </c>
      <c r="BR177" s="1" t="e">
        <f>+Tabla3[[#This Row],[VALOR TOTAL DE CONTRATO (ANTES DE LIQUIDACIÓN - LIBERACIÓN DE SALDOS)]]-Tabla3[[#This Row],[RECURSO TOTALES DESEMBOLSADOS]]</f>
        <v>#REF!</v>
      </c>
      <c r="BS177" s="1" t="s">
        <v>83</v>
      </c>
      <c r="BT177" s="1" t="str">
        <f t="shared" si="11"/>
        <v>enero</v>
      </c>
      <c r="BU177" s="1" t="s">
        <v>82</v>
      </c>
      <c r="BV177" s="1" t="s">
        <v>82</v>
      </c>
      <c r="BW177" s="1" t="s">
        <v>82</v>
      </c>
      <c r="BX177" t="s">
        <v>258</v>
      </c>
      <c r="BY177" t="s">
        <v>259</v>
      </c>
    </row>
    <row r="178" spans="1:77" x14ac:dyDescent="0.25">
      <c r="A178" s="1">
        <v>2026</v>
      </c>
      <c r="B178" s="3">
        <v>172</v>
      </c>
      <c r="C178" s="1" t="s">
        <v>65</v>
      </c>
      <c r="D178" t="s">
        <v>67</v>
      </c>
      <c r="E178" t="s">
        <v>70</v>
      </c>
      <c r="F178" t="s">
        <v>71</v>
      </c>
      <c r="G178" t="s">
        <v>105</v>
      </c>
      <c r="H178" s="1" t="s">
        <v>64</v>
      </c>
      <c r="I178" s="1" t="s">
        <v>75</v>
      </c>
      <c r="J178" t="s">
        <v>1272</v>
      </c>
      <c r="K178" s="1" t="s">
        <v>78</v>
      </c>
      <c r="L178" s="87" t="s">
        <v>691</v>
      </c>
      <c r="M178" s="79" t="s">
        <v>6479</v>
      </c>
      <c r="N178" s="1" t="s">
        <v>3719</v>
      </c>
      <c r="O178" s="1" t="s">
        <v>3719</v>
      </c>
      <c r="P178" s="56" t="s">
        <v>3719</v>
      </c>
      <c r="Q178" s="1" t="s">
        <v>83</v>
      </c>
      <c r="R178" s="87" t="s">
        <v>255</v>
      </c>
      <c r="S178" s="87" t="s">
        <v>255</v>
      </c>
      <c r="T178" t="s">
        <v>1273</v>
      </c>
      <c r="U178" t="s">
        <v>1274</v>
      </c>
      <c r="V178" t="s">
        <v>1275</v>
      </c>
      <c r="W178" s="5">
        <v>101766667</v>
      </c>
      <c r="X178" s="5">
        <v>101766667</v>
      </c>
      <c r="Y178" s="5">
        <v>8600000</v>
      </c>
      <c r="Z178" s="5" t="s">
        <v>1045</v>
      </c>
      <c r="AA178" s="1" t="s">
        <v>95</v>
      </c>
      <c r="AB178" t="s">
        <v>83</v>
      </c>
      <c r="AC178" t="s">
        <v>76</v>
      </c>
      <c r="AD178" s="69">
        <f>+Tabla3[[#This Row],[VALOR DEL CONTRATO
(EN NUMEROS)]]-Tabla3[[#This Row],[VALOR RECURSOS (MADS/FONAM)]]</f>
        <v>0</v>
      </c>
      <c r="AE178" s="2">
        <v>1426</v>
      </c>
      <c r="AF178" s="88">
        <v>46024</v>
      </c>
      <c r="AG178">
        <v>13926</v>
      </c>
      <c r="AH178" s="75">
        <v>46028</v>
      </c>
      <c r="AI178" s="78" t="s">
        <v>98</v>
      </c>
      <c r="AJ178" t="s">
        <v>404</v>
      </c>
      <c r="AK178" s="72">
        <v>202400000000095</v>
      </c>
      <c r="AL178" s="75">
        <v>46027</v>
      </c>
      <c r="AM178" s="1" t="s">
        <v>257</v>
      </c>
      <c r="AN178" s="1" t="s">
        <v>257</v>
      </c>
      <c r="AO178" t="s">
        <v>100</v>
      </c>
      <c r="AP178" t="s">
        <v>750</v>
      </c>
      <c r="AQ178" s="1"/>
      <c r="AR178" t="s">
        <v>751</v>
      </c>
      <c r="AS178" t="s">
        <v>255</v>
      </c>
      <c r="AT178" s="1">
        <v>80111600</v>
      </c>
      <c r="AU178" s="93" t="s">
        <v>4331</v>
      </c>
      <c r="AV178" s="1" t="s">
        <v>210</v>
      </c>
      <c r="AW178" s="87" t="s">
        <v>103</v>
      </c>
      <c r="AX178" s="75">
        <v>46027</v>
      </c>
      <c r="AY178" s="87" t="s">
        <v>116</v>
      </c>
      <c r="AZ178" s="75">
        <v>46027</v>
      </c>
      <c r="BA178" s="75">
        <v>46028</v>
      </c>
      <c r="BB178" s="75">
        <v>46386</v>
      </c>
      <c r="BC178" s="89">
        <f>+Tabla3[[#This Row],[FECHA TERMINACION
(INICIAL)]]-Tabla3[[#This Row],[FECHA INICIO]]</f>
        <v>358</v>
      </c>
      <c r="BD178" s="89">
        <f>+Tabla3[[#This Row],[PLAZO DE EJECUCIÓN EN DÍAS (INICIAL)]]/30</f>
        <v>11.933333333333334</v>
      </c>
      <c r="BE178" t="s">
        <v>399</v>
      </c>
      <c r="BF178" s="5" t="e">
        <f>+#REF!</f>
        <v>#REF!</v>
      </c>
      <c r="BG178" s="5" t="e">
        <f>+#REF!</f>
        <v>#REF!</v>
      </c>
      <c r="BH178" s="1" t="e">
        <f>+#REF!</f>
        <v>#REF!</v>
      </c>
      <c r="BI178" s="1">
        <f>+COUNTIF(Tabla3[[#This Row],[VALOR REDUCIDO]:[TOTAL TIEMPO PRORROGADO EN DÍAS
]],"&lt;&gt;0")</f>
        <v>3</v>
      </c>
      <c r="BJ178" s="1" t="e">
        <f>+#REF!</f>
        <v>#REF!</v>
      </c>
      <c r="BK178" s="75" t="e">
        <f>+#REF!</f>
        <v>#REF!</v>
      </c>
      <c r="BL178" s="1" t="s">
        <v>83</v>
      </c>
      <c r="BM178" t="e">
        <f t="shared" si="12"/>
        <v>#REF!</v>
      </c>
      <c r="BN178" s="7">
        <f t="shared" si="13"/>
        <v>46028</v>
      </c>
      <c r="BO178" s="7" t="e">
        <f t="shared" si="14"/>
        <v>#REF!</v>
      </c>
      <c r="BP178" s="5" t="e">
        <f t="shared" si="10"/>
        <v>#REF!</v>
      </c>
      <c r="BQ178" s="1">
        <v>41566667</v>
      </c>
      <c r="BR178" s="1" t="e">
        <f>+Tabla3[[#This Row],[VALOR TOTAL DE CONTRATO (ANTES DE LIQUIDACIÓN - LIBERACIÓN DE SALDOS)]]-Tabla3[[#This Row],[RECURSO TOTALES DESEMBOLSADOS]]</f>
        <v>#REF!</v>
      </c>
      <c r="BS178" s="1" t="s">
        <v>83</v>
      </c>
      <c r="BT178" s="1" t="str">
        <f t="shared" si="11"/>
        <v>enero</v>
      </c>
      <c r="BU178" s="1" t="s">
        <v>82</v>
      </c>
      <c r="BV178" s="1" t="s">
        <v>82</v>
      </c>
      <c r="BW178" s="1" t="s">
        <v>82</v>
      </c>
      <c r="BX178" t="s">
        <v>258</v>
      </c>
      <c r="BY178" t="s">
        <v>259</v>
      </c>
    </row>
    <row r="179" spans="1:77" x14ac:dyDescent="0.25">
      <c r="A179" s="1">
        <v>2026</v>
      </c>
      <c r="B179" s="3">
        <v>173</v>
      </c>
      <c r="C179" s="1" t="s">
        <v>65</v>
      </c>
      <c r="D179" t="s">
        <v>67</v>
      </c>
      <c r="E179" t="s">
        <v>70</v>
      </c>
      <c r="F179" t="s">
        <v>71</v>
      </c>
      <c r="G179" t="s">
        <v>105</v>
      </c>
      <c r="H179" s="1" t="s">
        <v>64</v>
      </c>
      <c r="I179" s="1" t="s">
        <v>75</v>
      </c>
      <c r="J179" t="s">
        <v>1276</v>
      </c>
      <c r="K179" s="1" t="s">
        <v>78</v>
      </c>
      <c r="L179" s="87" t="s">
        <v>81</v>
      </c>
      <c r="M179" s="79" t="s">
        <v>6480</v>
      </c>
      <c r="N179" s="1" t="s">
        <v>3719</v>
      </c>
      <c r="O179" s="1" t="s">
        <v>3719</v>
      </c>
      <c r="P179" s="56" t="s">
        <v>3719</v>
      </c>
      <c r="Q179" s="1" t="s">
        <v>83</v>
      </c>
      <c r="R179" s="87" t="s">
        <v>270</v>
      </c>
      <c r="S179" s="87" t="s">
        <v>270</v>
      </c>
      <c r="T179" t="s">
        <v>1277</v>
      </c>
      <c r="U179" s="55" t="s">
        <v>1278</v>
      </c>
      <c r="V179" t="s">
        <v>1279</v>
      </c>
      <c r="W179" s="5">
        <v>82500000</v>
      </c>
      <c r="X179" s="5">
        <v>82500000</v>
      </c>
      <c r="Y179" s="5">
        <v>7500000</v>
      </c>
      <c r="Z179" s="5" t="s">
        <v>1045</v>
      </c>
      <c r="AA179" s="1" t="s">
        <v>95</v>
      </c>
      <c r="AB179" t="s">
        <v>83</v>
      </c>
      <c r="AC179" t="s">
        <v>76</v>
      </c>
      <c r="AD179" s="69">
        <f>+Tabla3[[#This Row],[VALOR DEL CONTRATO
(EN NUMEROS)]]-Tabla3[[#This Row],[VALOR RECURSOS (MADS/FONAM)]]</f>
        <v>0</v>
      </c>
      <c r="AE179" s="2">
        <v>926</v>
      </c>
      <c r="AF179" s="88">
        <v>46024</v>
      </c>
      <c r="AG179">
        <v>14226</v>
      </c>
      <c r="AH179" s="96">
        <v>46028</v>
      </c>
      <c r="AI179" s="78" t="s">
        <v>98</v>
      </c>
      <c r="AJ179" t="s">
        <v>296</v>
      </c>
      <c r="AK179" s="72">
        <v>202400000000078</v>
      </c>
      <c r="AL179" s="75">
        <v>46028</v>
      </c>
      <c r="AM179" s="1" t="s">
        <v>257</v>
      </c>
      <c r="AN179" s="1" t="s">
        <v>257</v>
      </c>
      <c r="AO179" t="s">
        <v>100</v>
      </c>
      <c r="AP179" t="s">
        <v>637</v>
      </c>
      <c r="AQ179" s="1"/>
      <c r="AR179" t="s">
        <v>638</v>
      </c>
      <c r="AS179" t="s">
        <v>438</v>
      </c>
      <c r="AT179" s="1">
        <v>80111600</v>
      </c>
      <c r="AU179" s="93" t="s">
        <v>4332</v>
      </c>
      <c r="AV179" s="1" t="s">
        <v>210</v>
      </c>
      <c r="AW179" s="87" t="s">
        <v>103</v>
      </c>
      <c r="AX179" s="75">
        <v>46028</v>
      </c>
      <c r="AY179" s="87" t="s">
        <v>116</v>
      </c>
      <c r="AZ179" s="75">
        <v>46028</v>
      </c>
      <c r="BA179" s="75">
        <v>46028</v>
      </c>
      <c r="BB179" s="75">
        <v>46361</v>
      </c>
      <c r="BC179" s="89">
        <f>+Tabla3[[#This Row],[FECHA TERMINACION
(INICIAL)]]-Tabla3[[#This Row],[FECHA INICIO]]</f>
        <v>333</v>
      </c>
      <c r="BD179" s="89">
        <f>+Tabla3[[#This Row],[PLAZO DE EJECUCIÓN EN DÍAS (INICIAL)]]/30</f>
        <v>11.1</v>
      </c>
      <c r="BE179" t="s">
        <v>652</v>
      </c>
      <c r="BF179" s="5" t="e">
        <f>+#REF!</f>
        <v>#REF!</v>
      </c>
      <c r="BG179" s="5" t="e">
        <f>+#REF!</f>
        <v>#REF!</v>
      </c>
      <c r="BH179" s="1" t="e">
        <f>+#REF!</f>
        <v>#REF!</v>
      </c>
      <c r="BI179" s="1">
        <f>+COUNTIF(Tabla3[[#This Row],[VALOR REDUCIDO]:[TOTAL TIEMPO PRORROGADO EN DÍAS
]],"&lt;&gt;0")</f>
        <v>3</v>
      </c>
      <c r="BJ179" s="1" t="e">
        <f>+#REF!</f>
        <v>#REF!</v>
      </c>
      <c r="BK179" s="75" t="e">
        <f>+#REF!</f>
        <v>#REF!</v>
      </c>
      <c r="BL179" s="1" t="s">
        <v>83</v>
      </c>
      <c r="BM179" t="e">
        <f t="shared" si="12"/>
        <v>#REF!</v>
      </c>
      <c r="BN179" s="7">
        <f t="shared" si="13"/>
        <v>46028</v>
      </c>
      <c r="BO179" s="7" t="e">
        <f t="shared" si="14"/>
        <v>#REF!</v>
      </c>
      <c r="BP179" s="5" t="e">
        <f t="shared" si="10"/>
        <v>#REF!</v>
      </c>
      <c r="BQ179" s="1">
        <v>36250000</v>
      </c>
      <c r="BR179" s="1" t="e">
        <f>+Tabla3[[#This Row],[VALOR TOTAL DE CONTRATO (ANTES DE LIQUIDACIÓN - LIBERACIÓN DE SALDOS)]]-Tabla3[[#This Row],[RECURSO TOTALES DESEMBOLSADOS]]</f>
        <v>#REF!</v>
      </c>
      <c r="BS179" s="1" t="s">
        <v>83</v>
      </c>
      <c r="BT179" s="1" t="str">
        <f t="shared" si="11"/>
        <v>enero</v>
      </c>
      <c r="BU179" s="1" t="s">
        <v>82</v>
      </c>
      <c r="BV179" s="1" t="s">
        <v>82</v>
      </c>
      <c r="BW179" s="1" t="s">
        <v>82</v>
      </c>
      <c r="BX179" t="s">
        <v>258</v>
      </c>
      <c r="BY179" t="s">
        <v>259</v>
      </c>
    </row>
    <row r="180" spans="1:77" x14ac:dyDescent="0.25">
      <c r="A180" s="1">
        <v>2026</v>
      </c>
      <c r="B180" s="3">
        <v>174</v>
      </c>
      <c r="C180" s="1" t="s">
        <v>65</v>
      </c>
      <c r="D180" t="s">
        <v>67</v>
      </c>
      <c r="E180" t="s">
        <v>70</v>
      </c>
      <c r="F180" t="s">
        <v>71</v>
      </c>
      <c r="G180" t="s">
        <v>105</v>
      </c>
      <c r="H180" s="1" t="s">
        <v>64</v>
      </c>
      <c r="I180" s="1" t="s">
        <v>75</v>
      </c>
      <c r="J180" t="s">
        <v>1280</v>
      </c>
      <c r="K180" s="1" t="s">
        <v>78</v>
      </c>
      <c r="L180" s="87" t="s">
        <v>791</v>
      </c>
      <c r="M180" s="79" t="s">
        <v>6481</v>
      </c>
      <c r="N180" s="1" t="s">
        <v>3719</v>
      </c>
      <c r="O180" s="1" t="s">
        <v>3719</v>
      </c>
      <c r="P180" s="56" t="s">
        <v>3719</v>
      </c>
      <c r="Q180" s="1" t="s">
        <v>83</v>
      </c>
      <c r="R180" s="87" t="s">
        <v>270</v>
      </c>
      <c r="S180" s="87" t="s">
        <v>270</v>
      </c>
      <c r="T180" t="s">
        <v>1281</v>
      </c>
      <c r="U180" t="s">
        <v>1282</v>
      </c>
      <c r="V180" t="s">
        <v>1283</v>
      </c>
      <c r="W180" s="5">
        <v>106470000</v>
      </c>
      <c r="X180" s="5">
        <v>106470000</v>
      </c>
      <c r="Y180" s="5">
        <v>10140000</v>
      </c>
      <c r="Z180" s="5" t="s">
        <v>1045</v>
      </c>
      <c r="AA180" s="1" t="s">
        <v>95</v>
      </c>
      <c r="AB180" t="s">
        <v>83</v>
      </c>
      <c r="AC180" t="s">
        <v>76</v>
      </c>
      <c r="AD180" s="69">
        <f>+Tabla3[[#This Row],[VALOR DEL CONTRATO
(EN NUMEROS)]]-Tabla3[[#This Row],[VALOR RECURSOS (MADS/FONAM)]]</f>
        <v>0</v>
      </c>
      <c r="AE180" s="2">
        <v>226</v>
      </c>
      <c r="AF180" s="88">
        <v>46024</v>
      </c>
      <c r="AG180">
        <v>14426</v>
      </c>
      <c r="AH180" s="75">
        <v>46028</v>
      </c>
      <c r="AI180" s="78" t="s">
        <v>98</v>
      </c>
      <c r="AJ180" t="s">
        <v>590</v>
      </c>
      <c r="AK180" s="72">
        <v>202400000000078</v>
      </c>
      <c r="AL180" s="75">
        <v>46028</v>
      </c>
      <c r="AM180" s="1" t="s">
        <v>257</v>
      </c>
      <c r="AN180" s="1" t="s">
        <v>257</v>
      </c>
      <c r="AO180" t="s">
        <v>100</v>
      </c>
      <c r="AP180" t="s">
        <v>1284</v>
      </c>
      <c r="AQ180" s="1"/>
      <c r="AR180" t="s">
        <v>1285</v>
      </c>
      <c r="AS180" t="s">
        <v>438</v>
      </c>
      <c r="AT180" s="1">
        <v>80111600</v>
      </c>
      <c r="AU180" s="93" t="s">
        <v>4333</v>
      </c>
      <c r="AV180" s="1" t="s">
        <v>210</v>
      </c>
      <c r="AW180" s="87" t="s">
        <v>103</v>
      </c>
      <c r="AX180" s="75">
        <v>46028</v>
      </c>
      <c r="AY180" s="87" t="s">
        <v>116</v>
      </c>
      <c r="AZ180" s="75">
        <v>46028</v>
      </c>
      <c r="BA180" s="75">
        <v>46028</v>
      </c>
      <c r="BB180" s="75">
        <v>46346</v>
      </c>
      <c r="BC180" s="89">
        <f>+Tabla3[[#This Row],[FECHA TERMINACION
(INICIAL)]]-Tabla3[[#This Row],[FECHA INICIO]]</f>
        <v>318</v>
      </c>
      <c r="BD180" s="89">
        <f>+Tabla3[[#This Row],[PLAZO DE EJECUCIÓN EN DÍAS (INICIAL)]]/30</f>
        <v>10.6</v>
      </c>
      <c r="BE180" t="s">
        <v>1286</v>
      </c>
      <c r="BF180" s="5" t="e">
        <f>+#REF!</f>
        <v>#REF!</v>
      </c>
      <c r="BG180" s="5" t="e">
        <f>+#REF!</f>
        <v>#REF!</v>
      </c>
      <c r="BH180" s="1" t="e">
        <f>+#REF!</f>
        <v>#REF!</v>
      </c>
      <c r="BI180" s="1">
        <f>+COUNTIF(Tabla3[[#This Row],[VALOR REDUCIDO]:[TOTAL TIEMPO PRORROGADO EN DÍAS
]],"&lt;&gt;0")</f>
        <v>3</v>
      </c>
      <c r="BJ180" s="1" t="e">
        <f>+#REF!</f>
        <v>#REF!</v>
      </c>
      <c r="BK180" s="75" t="e">
        <f>+#REF!</f>
        <v>#REF!</v>
      </c>
      <c r="BL180" s="1" t="s">
        <v>83</v>
      </c>
      <c r="BM180" t="e">
        <f t="shared" si="12"/>
        <v>#REF!</v>
      </c>
      <c r="BN180" s="7">
        <f t="shared" si="13"/>
        <v>46028</v>
      </c>
      <c r="BO180" s="7" t="e">
        <f t="shared" si="14"/>
        <v>#REF!</v>
      </c>
      <c r="BP180" s="5" t="e">
        <f t="shared" si="10"/>
        <v>#REF!</v>
      </c>
      <c r="BQ180" s="1">
        <v>49010000</v>
      </c>
      <c r="BR180" s="1" t="e">
        <f>+Tabla3[[#This Row],[VALOR TOTAL DE CONTRATO (ANTES DE LIQUIDACIÓN - LIBERACIÓN DE SALDOS)]]-Tabla3[[#This Row],[RECURSO TOTALES DESEMBOLSADOS]]</f>
        <v>#REF!</v>
      </c>
      <c r="BS180" s="1" t="s">
        <v>83</v>
      </c>
      <c r="BT180" s="1" t="str">
        <f t="shared" si="11"/>
        <v>enero</v>
      </c>
      <c r="BU180" s="1" t="s">
        <v>82</v>
      </c>
      <c r="BV180" s="1" t="s">
        <v>82</v>
      </c>
      <c r="BW180" s="1" t="s">
        <v>82</v>
      </c>
      <c r="BX180" t="s">
        <v>258</v>
      </c>
      <c r="BY180" t="s">
        <v>259</v>
      </c>
    </row>
    <row r="181" spans="1:77" x14ac:dyDescent="0.25">
      <c r="A181" s="1">
        <v>2026</v>
      </c>
      <c r="B181" s="3">
        <v>175</v>
      </c>
      <c r="C181" s="1" t="s">
        <v>65</v>
      </c>
      <c r="D181" t="s">
        <v>67</v>
      </c>
      <c r="E181" t="s">
        <v>70</v>
      </c>
      <c r="F181" t="s">
        <v>71</v>
      </c>
      <c r="G181" t="s">
        <v>105</v>
      </c>
      <c r="H181" s="1" t="s">
        <v>64</v>
      </c>
      <c r="I181" s="1" t="s">
        <v>75</v>
      </c>
      <c r="J181" t="s">
        <v>1287</v>
      </c>
      <c r="K181" s="1" t="s">
        <v>78</v>
      </c>
      <c r="L181" s="87" t="s">
        <v>81</v>
      </c>
      <c r="M181" s="79" t="s">
        <v>6482</v>
      </c>
      <c r="N181" s="1" t="s">
        <v>3719</v>
      </c>
      <c r="O181" s="1" t="s">
        <v>3719</v>
      </c>
      <c r="P181" s="56" t="s">
        <v>3719</v>
      </c>
      <c r="Q181" s="1" t="s">
        <v>83</v>
      </c>
      <c r="R181" s="87" t="s">
        <v>270</v>
      </c>
      <c r="S181" s="87" t="s">
        <v>270</v>
      </c>
      <c r="T181" t="s">
        <v>1288</v>
      </c>
      <c r="U181" t="s">
        <v>1289</v>
      </c>
      <c r="V181" t="s">
        <v>1290</v>
      </c>
      <c r="W181" s="5">
        <v>111265000</v>
      </c>
      <c r="X181" s="5">
        <v>111265000</v>
      </c>
      <c r="Y181" s="5">
        <v>10115000</v>
      </c>
      <c r="Z181" s="5" t="s">
        <v>1045</v>
      </c>
      <c r="AA181" s="1" t="s">
        <v>95</v>
      </c>
      <c r="AB181" t="s">
        <v>83</v>
      </c>
      <c r="AC181" t="s">
        <v>76</v>
      </c>
      <c r="AD181" s="69">
        <f>+Tabla3[[#This Row],[VALOR DEL CONTRATO
(EN NUMEROS)]]-Tabla3[[#This Row],[VALOR RECURSOS (MADS/FONAM)]]</f>
        <v>0</v>
      </c>
      <c r="AE181" s="2">
        <v>926</v>
      </c>
      <c r="AF181" s="88">
        <v>46024</v>
      </c>
      <c r="AG181">
        <v>14326</v>
      </c>
      <c r="AH181" s="75">
        <v>46028</v>
      </c>
      <c r="AI181" s="78" t="s">
        <v>98</v>
      </c>
      <c r="AJ181" t="s">
        <v>296</v>
      </c>
      <c r="AK181" s="72">
        <v>202400000000078</v>
      </c>
      <c r="AL181" s="75">
        <v>46028</v>
      </c>
      <c r="AM181" s="1" t="s">
        <v>257</v>
      </c>
      <c r="AN181" s="1" t="s">
        <v>257</v>
      </c>
      <c r="AO181" t="s">
        <v>100</v>
      </c>
      <c r="AP181" t="s">
        <v>641</v>
      </c>
      <c r="AQ181" s="1"/>
      <c r="AR181" t="s">
        <v>648</v>
      </c>
      <c r="AS181" t="s">
        <v>270</v>
      </c>
      <c r="AT181" s="1">
        <v>80111600</v>
      </c>
      <c r="AU181" s="93" t="s">
        <v>4334</v>
      </c>
      <c r="AV181" s="1" t="s">
        <v>210</v>
      </c>
      <c r="AW181" s="87" t="s">
        <v>103</v>
      </c>
      <c r="AX181" s="75">
        <v>46028</v>
      </c>
      <c r="AY181" s="87" t="s">
        <v>116</v>
      </c>
      <c r="AZ181" s="75">
        <v>46028</v>
      </c>
      <c r="BA181" s="75">
        <v>46028</v>
      </c>
      <c r="BB181" s="75">
        <v>46361</v>
      </c>
      <c r="BC181" s="89">
        <f>+Tabla3[[#This Row],[FECHA TERMINACION
(INICIAL)]]-Tabla3[[#This Row],[FECHA INICIO]]</f>
        <v>333</v>
      </c>
      <c r="BD181" s="89">
        <f>+Tabla3[[#This Row],[PLAZO DE EJECUCIÓN EN DÍAS (INICIAL)]]/30</f>
        <v>11.1</v>
      </c>
      <c r="BE181" t="s">
        <v>652</v>
      </c>
      <c r="BF181" s="5" t="e">
        <f>+#REF!</f>
        <v>#REF!</v>
      </c>
      <c r="BG181" s="5" t="e">
        <f>+#REF!</f>
        <v>#REF!</v>
      </c>
      <c r="BH181" s="1" t="e">
        <f>+#REF!</f>
        <v>#REF!</v>
      </c>
      <c r="BI181" s="1">
        <f>+COUNTIF(Tabla3[[#This Row],[VALOR REDUCIDO]:[TOTAL TIEMPO PRORROGADO EN DÍAS
]],"&lt;&gt;0")</f>
        <v>3</v>
      </c>
      <c r="BJ181" s="1" t="e">
        <f>+#REF!</f>
        <v>#REF!</v>
      </c>
      <c r="BK181" s="75" t="e">
        <f>+#REF!</f>
        <v>#REF!</v>
      </c>
      <c r="BL181" s="1" t="s">
        <v>83</v>
      </c>
      <c r="BM181" t="e">
        <f t="shared" si="12"/>
        <v>#REF!</v>
      </c>
      <c r="BN181" s="7">
        <f t="shared" si="13"/>
        <v>46028</v>
      </c>
      <c r="BO181" s="7" t="e">
        <f t="shared" si="14"/>
        <v>#REF!</v>
      </c>
      <c r="BP181" s="5" t="e">
        <f t="shared" si="10"/>
        <v>#REF!</v>
      </c>
      <c r="BQ181" s="1">
        <v>48889167</v>
      </c>
      <c r="BR181" s="1" t="e">
        <f>+Tabla3[[#This Row],[VALOR TOTAL DE CONTRATO (ANTES DE LIQUIDACIÓN - LIBERACIÓN DE SALDOS)]]-Tabla3[[#This Row],[RECURSO TOTALES DESEMBOLSADOS]]</f>
        <v>#REF!</v>
      </c>
      <c r="BS181" s="1" t="s">
        <v>83</v>
      </c>
      <c r="BT181" s="1" t="str">
        <f t="shared" si="11"/>
        <v>enero</v>
      </c>
      <c r="BU181" s="1" t="s">
        <v>82</v>
      </c>
      <c r="BV181" s="1" t="s">
        <v>82</v>
      </c>
      <c r="BW181" s="1" t="s">
        <v>82</v>
      </c>
      <c r="BX181" t="s">
        <v>258</v>
      </c>
      <c r="BY181" t="s">
        <v>259</v>
      </c>
    </row>
    <row r="182" spans="1:77" x14ac:dyDescent="0.25">
      <c r="A182" s="1">
        <v>2026</v>
      </c>
      <c r="B182" s="3">
        <v>176</v>
      </c>
      <c r="C182" s="1" t="s">
        <v>65</v>
      </c>
      <c r="D182" t="s">
        <v>67</v>
      </c>
      <c r="E182" t="s">
        <v>70</v>
      </c>
      <c r="F182" t="s">
        <v>71</v>
      </c>
      <c r="G182" t="s">
        <v>105</v>
      </c>
      <c r="H182" s="1" t="s">
        <v>64</v>
      </c>
      <c r="I182" s="1" t="s">
        <v>75</v>
      </c>
      <c r="J182" t="s">
        <v>1291</v>
      </c>
      <c r="K182" s="1" t="s">
        <v>78</v>
      </c>
      <c r="L182" s="87" t="s">
        <v>1292</v>
      </c>
      <c r="M182" s="79" t="s">
        <v>6483</v>
      </c>
      <c r="N182" s="1" t="s">
        <v>3719</v>
      </c>
      <c r="O182" s="1" t="s">
        <v>3719</v>
      </c>
      <c r="P182" s="56" t="s">
        <v>3719</v>
      </c>
      <c r="Q182" s="1" t="s">
        <v>83</v>
      </c>
      <c r="R182" s="87" t="s">
        <v>256</v>
      </c>
      <c r="S182" s="87" t="s">
        <v>256</v>
      </c>
      <c r="T182" t="s">
        <v>1293</v>
      </c>
      <c r="U182" t="s">
        <v>1294</v>
      </c>
      <c r="V182" t="s">
        <v>1295</v>
      </c>
      <c r="W182" s="5">
        <v>124984629</v>
      </c>
      <c r="X182" s="5">
        <v>124984629</v>
      </c>
      <c r="Y182" s="5">
        <v>11362239</v>
      </c>
      <c r="Z182" s="5" t="s">
        <v>1045</v>
      </c>
      <c r="AA182" s="1" t="s">
        <v>95</v>
      </c>
      <c r="AB182" t="s">
        <v>83</v>
      </c>
      <c r="AC182" t="s">
        <v>76</v>
      </c>
      <c r="AD182" s="69">
        <f>+Tabla3[[#This Row],[VALOR DEL CONTRATO
(EN NUMEROS)]]-Tabla3[[#This Row],[VALOR RECURSOS (MADS/FONAM)]]</f>
        <v>0</v>
      </c>
      <c r="AE182" s="2">
        <v>2426</v>
      </c>
      <c r="AF182" s="88">
        <v>46024</v>
      </c>
      <c r="AG182">
        <v>16726</v>
      </c>
      <c r="AH182" s="75">
        <v>46028</v>
      </c>
      <c r="AI182" s="78" t="s">
        <v>98</v>
      </c>
      <c r="AJ182" t="s">
        <v>296</v>
      </c>
      <c r="AK182" s="72">
        <v>202400000000078</v>
      </c>
      <c r="AL182" s="75">
        <v>46028</v>
      </c>
      <c r="AM182" s="1" t="s">
        <v>257</v>
      </c>
      <c r="AN182" s="1" t="s">
        <v>257</v>
      </c>
      <c r="AO182" t="s">
        <v>100</v>
      </c>
      <c r="AP182" t="s">
        <v>1296</v>
      </c>
      <c r="AQ182" s="1"/>
      <c r="AR182" t="s">
        <v>1297</v>
      </c>
      <c r="AS182" t="s">
        <v>1403</v>
      </c>
      <c r="AT182" s="1">
        <v>80111600</v>
      </c>
      <c r="AU182" s="93" t="s">
        <v>4335</v>
      </c>
      <c r="AV182" s="1" t="s">
        <v>210</v>
      </c>
      <c r="AW182" s="87" t="s">
        <v>103</v>
      </c>
      <c r="AX182" s="75">
        <v>46028</v>
      </c>
      <c r="AY182" s="87" t="s">
        <v>116</v>
      </c>
      <c r="AZ182" s="75">
        <v>46028</v>
      </c>
      <c r="BA182" s="75">
        <v>46028</v>
      </c>
      <c r="BB182" s="75">
        <v>46361</v>
      </c>
      <c r="BC182" s="89">
        <f>+Tabla3[[#This Row],[FECHA TERMINACION
(INICIAL)]]-Tabla3[[#This Row],[FECHA INICIO]]</f>
        <v>333</v>
      </c>
      <c r="BD182" s="89">
        <f>+Tabla3[[#This Row],[PLAZO DE EJECUCIÓN EN DÍAS (INICIAL)]]/30</f>
        <v>11.1</v>
      </c>
      <c r="BE182" t="s">
        <v>1298</v>
      </c>
      <c r="BF182" s="5" t="e">
        <f>+#REF!</f>
        <v>#REF!</v>
      </c>
      <c r="BG182" s="5" t="e">
        <f>+#REF!</f>
        <v>#REF!</v>
      </c>
      <c r="BH182" s="1" t="e">
        <f>+#REF!</f>
        <v>#REF!</v>
      </c>
      <c r="BI182" s="1">
        <f>+COUNTIF(Tabla3[[#This Row],[VALOR REDUCIDO]:[TOTAL TIEMPO PRORROGADO EN DÍAS
]],"&lt;&gt;0")</f>
        <v>3</v>
      </c>
      <c r="BJ182" s="1" t="e">
        <f>+#REF!</f>
        <v>#REF!</v>
      </c>
      <c r="BK182" s="75" t="e">
        <f>+#REF!</f>
        <v>#REF!</v>
      </c>
      <c r="BL182" s="1" t="s">
        <v>83</v>
      </c>
      <c r="BM182" t="e">
        <f t="shared" si="12"/>
        <v>#REF!</v>
      </c>
      <c r="BN182" s="7">
        <f t="shared" si="13"/>
        <v>46028</v>
      </c>
      <c r="BO182" s="7" t="e">
        <f t="shared" si="14"/>
        <v>#REF!</v>
      </c>
      <c r="BP182" s="5" t="e">
        <f t="shared" si="10"/>
        <v>#REF!</v>
      </c>
      <c r="BQ182" s="1">
        <v>54917489</v>
      </c>
      <c r="BR182" s="1" t="e">
        <f>+Tabla3[[#This Row],[VALOR TOTAL DE CONTRATO (ANTES DE LIQUIDACIÓN - LIBERACIÓN DE SALDOS)]]-Tabla3[[#This Row],[RECURSO TOTALES DESEMBOLSADOS]]</f>
        <v>#REF!</v>
      </c>
      <c r="BS182" s="1" t="s">
        <v>83</v>
      </c>
      <c r="BT182" s="1" t="str">
        <f t="shared" si="11"/>
        <v>enero</v>
      </c>
      <c r="BU182" s="1" t="s">
        <v>82</v>
      </c>
      <c r="BV182" s="1" t="s">
        <v>82</v>
      </c>
      <c r="BW182" s="1" t="s">
        <v>82</v>
      </c>
      <c r="BX182" t="s">
        <v>258</v>
      </c>
      <c r="BY182" t="s">
        <v>259</v>
      </c>
    </row>
    <row r="183" spans="1:77" x14ac:dyDescent="0.25">
      <c r="A183" s="1">
        <v>2026</v>
      </c>
      <c r="B183" s="3">
        <v>177</v>
      </c>
      <c r="C183" s="1" t="s">
        <v>65</v>
      </c>
      <c r="D183" t="s">
        <v>67</v>
      </c>
      <c r="E183" t="s">
        <v>70</v>
      </c>
      <c r="F183" t="s">
        <v>71</v>
      </c>
      <c r="G183" t="s">
        <v>105</v>
      </c>
      <c r="H183" s="1" t="s">
        <v>64</v>
      </c>
      <c r="I183" s="1" t="s">
        <v>75</v>
      </c>
      <c r="J183" t="s">
        <v>1299</v>
      </c>
      <c r="K183" s="1" t="s">
        <v>78</v>
      </c>
      <c r="L183" s="87" t="s">
        <v>1300</v>
      </c>
      <c r="M183" s="79" t="s">
        <v>6484</v>
      </c>
      <c r="N183" s="1" t="s">
        <v>3719</v>
      </c>
      <c r="O183" s="1" t="s">
        <v>3719</v>
      </c>
      <c r="P183" s="56" t="s">
        <v>3719</v>
      </c>
      <c r="Q183" s="1" t="s">
        <v>83</v>
      </c>
      <c r="R183" s="87" t="s">
        <v>92</v>
      </c>
      <c r="S183" s="87" t="s">
        <v>92</v>
      </c>
      <c r="T183" t="s">
        <v>1301</v>
      </c>
      <c r="U183" t="s">
        <v>1302</v>
      </c>
      <c r="V183" t="s">
        <v>1303</v>
      </c>
      <c r="W183" s="5">
        <v>100986798</v>
      </c>
      <c r="X183" s="5">
        <v>100986798</v>
      </c>
      <c r="Y183" s="5">
        <v>9180618</v>
      </c>
      <c r="Z183" s="5" t="s">
        <v>1045</v>
      </c>
      <c r="AA183" s="1" t="s">
        <v>95</v>
      </c>
      <c r="AB183" t="s">
        <v>83</v>
      </c>
      <c r="AC183" t="s">
        <v>76</v>
      </c>
      <c r="AD183" s="69">
        <f>+Tabla3[[#This Row],[VALOR DEL CONTRATO
(EN NUMEROS)]]-Tabla3[[#This Row],[VALOR RECURSOS (MADS/FONAM)]]</f>
        <v>0</v>
      </c>
      <c r="AE183" s="2">
        <v>7926</v>
      </c>
      <c r="AF183" s="88">
        <v>46024</v>
      </c>
      <c r="AG183">
        <v>21526</v>
      </c>
      <c r="AH183" s="75">
        <v>46029</v>
      </c>
      <c r="AI183" s="78" t="s">
        <v>98</v>
      </c>
      <c r="AJ183" t="s">
        <v>404</v>
      </c>
      <c r="AK183" s="72">
        <v>202400000000095</v>
      </c>
      <c r="AL183" s="75">
        <v>46029</v>
      </c>
      <c r="AM183" s="1" t="s">
        <v>257</v>
      </c>
      <c r="AN183" s="1" t="s">
        <v>257</v>
      </c>
      <c r="AO183" t="s">
        <v>100</v>
      </c>
      <c r="AP183" t="s">
        <v>906</v>
      </c>
      <c r="AQ183" s="1"/>
      <c r="AR183" t="s">
        <v>901</v>
      </c>
      <c r="AS183" t="s">
        <v>902</v>
      </c>
      <c r="AT183" s="1">
        <v>80111600</v>
      </c>
      <c r="AU183" s="93" t="s">
        <v>4336</v>
      </c>
      <c r="AV183" s="1" t="s">
        <v>210</v>
      </c>
      <c r="AW183" s="87" t="s">
        <v>103</v>
      </c>
      <c r="AX183" s="75">
        <v>46030</v>
      </c>
      <c r="AY183" s="87" t="s">
        <v>116</v>
      </c>
      <c r="AZ183" s="75">
        <v>46029</v>
      </c>
      <c r="BA183" s="75">
        <v>46030</v>
      </c>
      <c r="BB183" s="75">
        <v>46363</v>
      </c>
      <c r="BC183" s="89">
        <f>+Tabla3[[#This Row],[FECHA TERMINACION
(INICIAL)]]-Tabla3[[#This Row],[FECHA INICIO]]</f>
        <v>333</v>
      </c>
      <c r="BD183" s="89">
        <f>+Tabla3[[#This Row],[PLAZO DE EJECUCIÓN EN DÍAS (INICIAL)]]/30</f>
        <v>11.1</v>
      </c>
      <c r="BE183" t="s">
        <v>1304</v>
      </c>
      <c r="BF183" s="5" t="e">
        <f>+#REF!</f>
        <v>#REF!</v>
      </c>
      <c r="BG183" s="5" t="e">
        <f>+#REF!</f>
        <v>#REF!</v>
      </c>
      <c r="BH183" s="1" t="e">
        <f>+#REF!</f>
        <v>#REF!</v>
      </c>
      <c r="BI183" s="1">
        <f>+COUNTIF(Tabla3[[#This Row],[VALOR REDUCIDO]:[TOTAL TIEMPO PRORROGADO EN DÍAS
]],"&lt;&gt;0")</f>
        <v>3</v>
      </c>
      <c r="BJ183" s="1" t="e">
        <f>+#REF!</f>
        <v>#REF!</v>
      </c>
      <c r="BK183" s="75" t="e">
        <f>+#REF!</f>
        <v>#REF!</v>
      </c>
      <c r="BL183" s="1" t="s">
        <v>83</v>
      </c>
      <c r="BM183" t="e">
        <f t="shared" si="12"/>
        <v>#REF!</v>
      </c>
      <c r="BN183" s="7">
        <f t="shared" si="13"/>
        <v>46030</v>
      </c>
      <c r="BO183" s="7" t="e">
        <f t="shared" si="14"/>
        <v>#REF!</v>
      </c>
      <c r="BP183" s="5" t="e">
        <f t="shared" si="10"/>
        <v>#REF!</v>
      </c>
      <c r="BQ183" s="1">
        <v>43760946</v>
      </c>
      <c r="BR183" s="1" t="e">
        <f>+Tabla3[[#This Row],[VALOR TOTAL DE CONTRATO (ANTES DE LIQUIDACIÓN - LIBERACIÓN DE SALDOS)]]-Tabla3[[#This Row],[RECURSO TOTALES DESEMBOLSADOS]]</f>
        <v>#REF!</v>
      </c>
      <c r="BS183" s="1" t="s">
        <v>83</v>
      </c>
      <c r="BT183" s="1" t="str">
        <f t="shared" si="11"/>
        <v>enero</v>
      </c>
      <c r="BU183" s="1" t="s">
        <v>82</v>
      </c>
      <c r="BV183" s="1" t="s">
        <v>82</v>
      </c>
      <c r="BW183" s="1" t="s">
        <v>82</v>
      </c>
      <c r="BX183" t="s">
        <v>258</v>
      </c>
      <c r="BY183" t="s">
        <v>259</v>
      </c>
    </row>
    <row r="184" spans="1:77" x14ac:dyDescent="0.25">
      <c r="A184" s="1">
        <v>2026</v>
      </c>
      <c r="B184" s="3">
        <v>178</v>
      </c>
      <c r="C184" s="1" t="s">
        <v>65</v>
      </c>
      <c r="D184" t="s">
        <v>67</v>
      </c>
      <c r="E184" t="s">
        <v>70</v>
      </c>
      <c r="F184" t="s">
        <v>71</v>
      </c>
      <c r="G184" t="s">
        <v>105</v>
      </c>
      <c r="H184" s="1" t="s">
        <v>64</v>
      </c>
      <c r="I184" s="1" t="s">
        <v>75</v>
      </c>
      <c r="J184" t="s">
        <v>1305</v>
      </c>
      <c r="K184" s="1" t="s">
        <v>78</v>
      </c>
      <c r="L184" s="87" t="s">
        <v>1292</v>
      </c>
      <c r="M184" s="79" t="s">
        <v>6485</v>
      </c>
      <c r="N184" s="1" t="s">
        <v>3719</v>
      </c>
      <c r="O184" s="1" t="s">
        <v>3719</v>
      </c>
      <c r="P184" s="56" t="s">
        <v>3719</v>
      </c>
      <c r="Q184" s="1" t="s">
        <v>83</v>
      </c>
      <c r="R184" s="87" t="s">
        <v>256</v>
      </c>
      <c r="S184" s="87" t="s">
        <v>256</v>
      </c>
      <c r="T184" t="s">
        <v>1306</v>
      </c>
      <c r="U184" t="s">
        <v>1307</v>
      </c>
      <c r="V184" t="s">
        <v>1308</v>
      </c>
      <c r="W184" s="5">
        <v>124984629</v>
      </c>
      <c r="X184" s="5">
        <v>124984629</v>
      </c>
      <c r="Y184" s="5">
        <v>11362239</v>
      </c>
      <c r="Z184" s="5" t="s">
        <v>1045</v>
      </c>
      <c r="AA184" s="1" t="s">
        <v>95</v>
      </c>
      <c r="AB184" t="s">
        <v>83</v>
      </c>
      <c r="AC184" t="s">
        <v>76</v>
      </c>
      <c r="AD184" s="69">
        <f>+Tabla3[[#This Row],[VALOR DEL CONTRATO
(EN NUMEROS)]]-Tabla3[[#This Row],[VALOR RECURSOS (MADS/FONAM)]]</f>
        <v>0</v>
      </c>
      <c r="AE184" s="2">
        <v>2426</v>
      </c>
      <c r="AF184" s="88">
        <v>46024</v>
      </c>
      <c r="AG184">
        <v>17826</v>
      </c>
      <c r="AH184" s="75">
        <v>46028</v>
      </c>
      <c r="AI184" s="78" t="s">
        <v>98</v>
      </c>
      <c r="AJ184" t="s">
        <v>1309</v>
      </c>
      <c r="AK184" s="72">
        <v>202400000000078</v>
      </c>
      <c r="AL184" s="75">
        <v>46028</v>
      </c>
      <c r="AM184" s="1" t="s">
        <v>257</v>
      </c>
      <c r="AN184" s="1" t="s">
        <v>257</v>
      </c>
      <c r="AO184" t="s">
        <v>100</v>
      </c>
      <c r="AP184" t="s">
        <v>1296</v>
      </c>
      <c r="AQ184" s="1"/>
      <c r="AR184" t="s">
        <v>1297</v>
      </c>
      <c r="AS184" t="s">
        <v>1403</v>
      </c>
      <c r="AT184" s="1">
        <v>80111600</v>
      </c>
      <c r="AU184" s="93" t="s">
        <v>4337</v>
      </c>
      <c r="AV184" s="1" t="s">
        <v>210</v>
      </c>
      <c r="AW184" s="87" t="s">
        <v>103</v>
      </c>
      <c r="AX184" s="75">
        <v>46028</v>
      </c>
      <c r="AY184" s="87" t="s">
        <v>116</v>
      </c>
      <c r="AZ184" s="75">
        <v>46028</v>
      </c>
      <c r="BA184" s="75">
        <v>46028</v>
      </c>
      <c r="BB184" s="75">
        <v>46361</v>
      </c>
      <c r="BC184" s="89">
        <f>+Tabla3[[#This Row],[FECHA TERMINACION
(INICIAL)]]-Tabla3[[#This Row],[FECHA INICIO]]</f>
        <v>333</v>
      </c>
      <c r="BD184" s="89">
        <f>+Tabla3[[#This Row],[PLAZO DE EJECUCIÓN EN DÍAS (INICIAL)]]/30</f>
        <v>11.1</v>
      </c>
      <c r="BE184" t="s">
        <v>1298</v>
      </c>
      <c r="BF184" s="5" t="e">
        <f>+#REF!</f>
        <v>#REF!</v>
      </c>
      <c r="BG184" s="5" t="e">
        <f>+#REF!</f>
        <v>#REF!</v>
      </c>
      <c r="BH184" s="1" t="e">
        <f>+#REF!</f>
        <v>#REF!</v>
      </c>
      <c r="BI184" s="1">
        <f>+COUNTIF(Tabla3[[#This Row],[VALOR REDUCIDO]:[TOTAL TIEMPO PRORROGADO EN DÍAS
]],"&lt;&gt;0")</f>
        <v>3</v>
      </c>
      <c r="BJ184" s="1" t="e">
        <f>+#REF!</f>
        <v>#REF!</v>
      </c>
      <c r="BK184" s="75" t="e">
        <f>+#REF!</f>
        <v>#REF!</v>
      </c>
      <c r="BL184" s="1" t="s">
        <v>83</v>
      </c>
      <c r="BM184" t="e">
        <f t="shared" si="12"/>
        <v>#REF!</v>
      </c>
      <c r="BN184" s="7">
        <f t="shared" si="13"/>
        <v>46028</v>
      </c>
      <c r="BO184" s="7" t="e">
        <f t="shared" si="14"/>
        <v>#REF!</v>
      </c>
      <c r="BP184" s="5" t="e">
        <f t="shared" si="10"/>
        <v>#REF!</v>
      </c>
      <c r="BQ184" s="1">
        <v>54917489</v>
      </c>
      <c r="BR184" s="1" t="e">
        <f>+Tabla3[[#This Row],[VALOR TOTAL DE CONTRATO (ANTES DE LIQUIDACIÓN - LIBERACIÓN DE SALDOS)]]-Tabla3[[#This Row],[RECURSO TOTALES DESEMBOLSADOS]]</f>
        <v>#REF!</v>
      </c>
      <c r="BS184" s="1" t="s">
        <v>83</v>
      </c>
      <c r="BT184" s="1" t="str">
        <f t="shared" si="11"/>
        <v>enero</v>
      </c>
      <c r="BU184" s="1" t="s">
        <v>82</v>
      </c>
      <c r="BV184" s="1" t="s">
        <v>82</v>
      </c>
      <c r="BW184" s="1" t="s">
        <v>82</v>
      </c>
      <c r="BX184" t="s">
        <v>258</v>
      </c>
      <c r="BY184" t="s">
        <v>259</v>
      </c>
    </row>
    <row r="185" spans="1:77" x14ac:dyDescent="0.25">
      <c r="A185" s="1">
        <v>2026</v>
      </c>
      <c r="B185" s="3">
        <v>179</v>
      </c>
      <c r="C185" s="1" t="s">
        <v>65</v>
      </c>
      <c r="D185" t="s">
        <v>67</v>
      </c>
      <c r="E185" t="s">
        <v>70</v>
      </c>
      <c r="F185" t="s">
        <v>71</v>
      </c>
      <c r="G185" t="s">
        <v>105</v>
      </c>
      <c r="H185" s="1" t="s">
        <v>64</v>
      </c>
      <c r="I185" s="1" t="s">
        <v>75</v>
      </c>
      <c r="J185" t="s">
        <v>230</v>
      </c>
      <c r="K185" s="1" t="s">
        <v>78</v>
      </c>
      <c r="L185" s="75" t="s">
        <v>493</v>
      </c>
      <c r="M185" s="79" t="s">
        <v>6486</v>
      </c>
      <c r="N185" s="1" t="s">
        <v>3719</v>
      </c>
      <c r="O185" s="1" t="s">
        <v>3719</v>
      </c>
      <c r="P185" s="56" t="s">
        <v>3719</v>
      </c>
      <c r="Q185" s="1" t="s">
        <v>83</v>
      </c>
      <c r="R185" s="87" t="s">
        <v>260</v>
      </c>
      <c r="S185" s="87" t="s">
        <v>260</v>
      </c>
      <c r="T185" t="s">
        <v>1310</v>
      </c>
      <c r="U185" t="s">
        <v>1311</v>
      </c>
      <c r="V185" t="s">
        <v>1312</v>
      </c>
      <c r="W185" s="5">
        <v>118083000</v>
      </c>
      <c r="X185" s="5">
        <v>118083000</v>
      </c>
      <c r="Y185" s="5">
        <v>11246000</v>
      </c>
      <c r="Z185" s="5" t="s">
        <v>1045</v>
      </c>
      <c r="AA185" s="1" t="s">
        <v>95</v>
      </c>
      <c r="AB185" t="s">
        <v>83</v>
      </c>
      <c r="AC185" t="s">
        <v>76</v>
      </c>
      <c r="AD185" s="69">
        <f>+Tabla3[[#This Row],[VALOR DEL CONTRATO
(EN NUMEROS)]]-Tabla3[[#This Row],[VALOR RECURSOS (MADS/FONAM)]]</f>
        <v>0</v>
      </c>
      <c r="AE185" s="2">
        <v>6626</v>
      </c>
      <c r="AF185" s="6">
        <v>46024</v>
      </c>
      <c r="AG185" s="2">
        <v>13026</v>
      </c>
      <c r="AH185" s="6">
        <v>46027</v>
      </c>
      <c r="AI185" s="2" t="s">
        <v>98</v>
      </c>
      <c r="AJ185" s="2" t="s">
        <v>1313</v>
      </c>
      <c r="AK185" s="72">
        <v>202300000000177</v>
      </c>
      <c r="AL185" s="75">
        <v>46027</v>
      </c>
      <c r="AM185" s="1" t="s">
        <v>257</v>
      </c>
      <c r="AN185" s="1" t="s">
        <v>257</v>
      </c>
      <c r="AO185" t="s">
        <v>100</v>
      </c>
      <c r="AP185" t="s">
        <v>1314</v>
      </c>
      <c r="AQ185" s="1"/>
      <c r="AR185" t="s">
        <v>1315</v>
      </c>
      <c r="AS185" t="s">
        <v>260</v>
      </c>
      <c r="AT185" s="1">
        <v>80111600</v>
      </c>
      <c r="AU185" s="93" t="s">
        <v>4338</v>
      </c>
      <c r="AV185" s="1" t="s">
        <v>210</v>
      </c>
      <c r="AW185" s="87" t="s">
        <v>103</v>
      </c>
      <c r="AX185" s="75">
        <v>46028</v>
      </c>
      <c r="AY185" s="87" t="s">
        <v>115</v>
      </c>
      <c r="AZ185" s="75">
        <v>46028</v>
      </c>
      <c r="BA185" s="75">
        <v>46028</v>
      </c>
      <c r="BB185" s="75">
        <v>46346</v>
      </c>
      <c r="BC185" s="89">
        <f>+Tabla3[[#This Row],[FECHA TERMINACION
(INICIAL)]]-Tabla3[[#This Row],[FECHA INICIO]]</f>
        <v>318</v>
      </c>
      <c r="BD185" s="89">
        <f>+Tabla3[[#This Row],[PLAZO DE EJECUCIÓN EN DÍAS (INICIAL)]]/30</f>
        <v>10.6</v>
      </c>
      <c r="BE185" t="s">
        <v>1316</v>
      </c>
      <c r="BF185" s="5" t="e">
        <f>+#REF!</f>
        <v>#REF!</v>
      </c>
      <c r="BG185" s="5" t="e">
        <f>+#REF!</f>
        <v>#REF!</v>
      </c>
      <c r="BH185" s="1" t="e">
        <f>+#REF!</f>
        <v>#REF!</v>
      </c>
      <c r="BI185" s="1">
        <f>+COUNTIF(Tabla3[[#This Row],[VALOR REDUCIDO]:[TOTAL TIEMPO PRORROGADO EN DÍAS
]],"&lt;&gt;0")</f>
        <v>3</v>
      </c>
      <c r="BJ185" s="1" t="e">
        <f>+#REF!</f>
        <v>#REF!</v>
      </c>
      <c r="BK185" s="75" t="e">
        <f>+#REF!</f>
        <v>#REF!</v>
      </c>
      <c r="BL185" s="1" t="s">
        <v>83</v>
      </c>
      <c r="BM185" t="e">
        <f t="shared" si="12"/>
        <v>#REF!</v>
      </c>
      <c r="BN185" s="7">
        <f t="shared" si="13"/>
        <v>46028</v>
      </c>
      <c r="BO185" s="7" t="e">
        <f t="shared" si="14"/>
        <v>#REF!</v>
      </c>
      <c r="BP185" s="5" t="e">
        <f t="shared" si="10"/>
        <v>#REF!</v>
      </c>
      <c r="BQ185" s="1">
        <v>54355667</v>
      </c>
      <c r="BR185" s="1" t="e">
        <f>+Tabla3[[#This Row],[VALOR TOTAL DE CONTRATO (ANTES DE LIQUIDACIÓN - LIBERACIÓN DE SALDOS)]]-Tabla3[[#This Row],[RECURSO TOTALES DESEMBOLSADOS]]</f>
        <v>#REF!</v>
      </c>
      <c r="BS185" s="1" t="s">
        <v>83</v>
      </c>
      <c r="BT185" s="1" t="str">
        <f t="shared" si="11"/>
        <v>enero</v>
      </c>
      <c r="BU185" s="1" t="s">
        <v>82</v>
      </c>
      <c r="BV185" s="1" t="s">
        <v>82</v>
      </c>
      <c r="BW185" s="1" t="s">
        <v>82</v>
      </c>
      <c r="BX185" t="s">
        <v>258</v>
      </c>
      <c r="BY185" t="s">
        <v>259</v>
      </c>
    </row>
    <row r="186" spans="1:77" x14ac:dyDescent="0.25">
      <c r="A186" s="1">
        <v>2026</v>
      </c>
      <c r="B186" s="3">
        <v>180</v>
      </c>
      <c r="C186" s="1" t="s">
        <v>65</v>
      </c>
      <c r="D186" t="s">
        <v>67</v>
      </c>
      <c r="E186" t="s">
        <v>70</v>
      </c>
      <c r="F186" t="s">
        <v>71</v>
      </c>
      <c r="G186" t="s">
        <v>105</v>
      </c>
      <c r="H186" s="1" t="s">
        <v>64</v>
      </c>
      <c r="I186" s="1" t="s">
        <v>75</v>
      </c>
      <c r="J186" t="s">
        <v>1317</v>
      </c>
      <c r="K186" s="1" t="s">
        <v>78</v>
      </c>
      <c r="L186" s="87" t="s">
        <v>493</v>
      </c>
      <c r="M186" s="79" t="s">
        <v>6487</v>
      </c>
      <c r="N186" s="1" t="s">
        <v>3719</v>
      </c>
      <c r="O186" s="1" t="s">
        <v>3719</v>
      </c>
      <c r="P186" s="56" t="s">
        <v>3719</v>
      </c>
      <c r="Q186" s="1" t="s">
        <v>83</v>
      </c>
      <c r="R186" s="87" t="s">
        <v>260</v>
      </c>
      <c r="S186" s="87" t="s">
        <v>260</v>
      </c>
      <c r="T186" t="s">
        <v>1318</v>
      </c>
      <c r="U186" t="s">
        <v>1319</v>
      </c>
      <c r="V186" t="s">
        <v>1320</v>
      </c>
      <c r="W186" s="5">
        <v>58000000</v>
      </c>
      <c r="X186" s="5">
        <v>58000000</v>
      </c>
      <c r="Y186" s="5">
        <v>5800000</v>
      </c>
      <c r="Z186" s="5" t="s">
        <v>1045</v>
      </c>
      <c r="AA186" s="1" t="s">
        <v>95</v>
      </c>
      <c r="AB186" t="s">
        <v>83</v>
      </c>
      <c r="AC186" t="s">
        <v>76</v>
      </c>
      <c r="AD186" s="69">
        <f>+Tabla3[[#This Row],[VALOR DEL CONTRATO
(EN NUMEROS)]]-Tabla3[[#This Row],[VALOR RECURSOS (MADS/FONAM)]]</f>
        <v>0</v>
      </c>
      <c r="AE186" s="2">
        <v>6626</v>
      </c>
      <c r="AF186" s="88">
        <v>46024</v>
      </c>
      <c r="AG186">
        <v>15426</v>
      </c>
      <c r="AH186" s="75">
        <v>46028</v>
      </c>
      <c r="AI186" s="78" t="s">
        <v>98</v>
      </c>
      <c r="AJ186" t="s">
        <v>1321</v>
      </c>
      <c r="AK186" s="72">
        <v>202300000000177</v>
      </c>
      <c r="AL186" s="75">
        <v>46028</v>
      </c>
      <c r="AM186" s="1" t="s">
        <v>257</v>
      </c>
      <c r="AN186" s="1" t="s">
        <v>257</v>
      </c>
      <c r="AO186" t="s">
        <v>100</v>
      </c>
      <c r="AP186" t="s">
        <v>1322</v>
      </c>
      <c r="AQ186" s="1"/>
      <c r="AR186" t="s">
        <v>2782</v>
      </c>
      <c r="AS186" t="s">
        <v>260</v>
      </c>
      <c r="AT186" s="1">
        <v>80111600</v>
      </c>
      <c r="AU186" s="93" t="s">
        <v>4339</v>
      </c>
      <c r="AV186" s="1" t="s">
        <v>210</v>
      </c>
      <c r="AW186" s="87" t="s">
        <v>103</v>
      </c>
      <c r="AX186" s="75">
        <v>46028</v>
      </c>
      <c r="AY186" s="87" t="s">
        <v>115</v>
      </c>
      <c r="AZ186" s="75">
        <v>46028</v>
      </c>
      <c r="BA186" s="75">
        <v>46028</v>
      </c>
      <c r="BB186" s="75">
        <v>46331</v>
      </c>
      <c r="BC186" s="89">
        <f>+Tabla3[[#This Row],[FECHA TERMINACION
(INICIAL)]]-Tabla3[[#This Row],[FECHA INICIO]]</f>
        <v>303</v>
      </c>
      <c r="BD186" s="89">
        <f>+Tabla3[[#This Row],[PLAZO DE EJECUCIÓN EN DÍAS (INICIAL)]]/30</f>
        <v>10.1</v>
      </c>
      <c r="BE186" t="s">
        <v>1323</v>
      </c>
      <c r="BF186" s="5" t="e">
        <f>+#REF!</f>
        <v>#REF!</v>
      </c>
      <c r="BG186" s="5" t="e">
        <f>+#REF!</f>
        <v>#REF!</v>
      </c>
      <c r="BH186" s="1" t="e">
        <f>+#REF!</f>
        <v>#REF!</v>
      </c>
      <c r="BI186" s="1">
        <f>+COUNTIF(Tabla3[[#This Row],[VALOR REDUCIDO]:[TOTAL TIEMPO PRORROGADO EN DÍAS
]],"&lt;&gt;0")</f>
        <v>3</v>
      </c>
      <c r="BJ186" s="1" t="e">
        <f>+#REF!</f>
        <v>#REF!</v>
      </c>
      <c r="BK186" s="75" t="e">
        <f>+#REF!</f>
        <v>#REF!</v>
      </c>
      <c r="BL186" s="1" t="s">
        <v>83</v>
      </c>
      <c r="BM186" t="e">
        <f t="shared" si="12"/>
        <v>#REF!</v>
      </c>
      <c r="BN186" s="7">
        <f t="shared" si="13"/>
        <v>46028</v>
      </c>
      <c r="BO186" s="7" t="e">
        <f t="shared" si="14"/>
        <v>#REF!</v>
      </c>
      <c r="BP186" s="5" t="e">
        <f t="shared" si="10"/>
        <v>#REF!</v>
      </c>
      <c r="BQ186" s="1">
        <v>28033333</v>
      </c>
      <c r="BR186" s="1" t="e">
        <f>+Tabla3[[#This Row],[VALOR TOTAL DE CONTRATO (ANTES DE LIQUIDACIÓN - LIBERACIÓN DE SALDOS)]]-Tabla3[[#This Row],[RECURSO TOTALES DESEMBOLSADOS]]</f>
        <v>#REF!</v>
      </c>
      <c r="BS186" s="1" t="s">
        <v>83</v>
      </c>
      <c r="BT186" s="1" t="str">
        <f t="shared" si="11"/>
        <v>enero</v>
      </c>
      <c r="BU186" s="1" t="s">
        <v>82</v>
      </c>
      <c r="BV186" s="1" t="s">
        <v>82</v>
      </c>
      <c r="BW186" s="1" t="s">
        <v>82</v>
      </c>
      <c r="BX186" t="s">
        <v>258</v>
      </c>
      <c r="BY186" t="s">
        <v>259</v>
      </c>
    </row>
    <row r="187" spans="1:77" x14ac:dyDescent="0.25">
      <c r="A187" s="1">
        <v>2026</v>
      </c>
      <c r="B187" s="3">
        <v>181</v>
      </c>
      <c r="C187" s="1" t="s">
        <v>65</v>
      </c>
      <c r="D187" t="s">
        <v>67</v>
      </c>
      <c r="E187" t="s">
        <v>70</v>
      </c>
      <c r="F187" t="s">
        <v>71</v>
      </c>
      <c r="G187" t="s">
        <v>105</v>
      </c>
      <c r="H187" s="1" t="s">
        <v>64</v>
      </c>
      <c r="I187" s="1" t="s">
        <v>75</v>
      </c>
      <c r="J187" t="s">
        <v>1324</v>
      </c>
      <c r="K187" s="1" t="s">
        <v>78</v>
      </c>
      <c r="L187" s="87" t="s">
        <v>538</v>
      </c>
      <c r="M187" s="79" t="s">
        <v>6488</v>
      </c>
      <c r="N187" s="1" t="s">
        <v>3719</v>
      </c>
      <c r="O187" s="1" t="s">
        <v>3719</v>
      </c>
      <c r="P187" s="56" t="s">
        <v>3719</v>
      </c>
      <c r="Q187" s="1" t="s">
        <v>83</v>
      </c>
      <c r="R187" s="87" t="s">
        <v>260</v>
      </c>
      <c r="S187" s="87" t="s">
        <v>260</v>
      </c>
      <c r="T187" t="s">
        <v>1325</v>
      </c>
      <c r="U187" t="s">
        <v>1326</v>
      </c>
      <c r="V187" t="s">
        <v>1327</v>
      </c>
      <c r="W187" s="5">
        <v>79250000</v>
      </c>
      <c r="X187" s="5">
        <v>79250000</v>
      </c>
      <c r="Y187" s="5">
        <v>7925000</v>
      </c>
      <c r="Z187" s="5" t="s">
        <v>1045</v>
      </c>
      <c r="AA187" s="1" t="s">
        <v>95</v>
      </c>
      <c r="AB187" t="s">
        <v>83</v>
      </c>
      <c r="AC187" t="s">
        <v>76</v>
      </c>
      <c r="AD187" s="69">
        <f>+Tabla3[[#This Row],[VALOR DEL CONTRATO
(EN NUMEROS)]]-Tabla3[[#This Row],[VALOR RECURSOS (MADS/FONAM)]]</f>
        <v>0</v>
      </c>
      <c r="AE187" s="2">
        <v>6626</v>
      </c>
      <c r="AF187" s="88">
        <v>46024</v>
      </c>
      <c r="AG187">
        <v>19326</v>
      </c>
      <c r="AH187" s="75">
        <v>46028</v>
      </c>
      <c r="AI187" s="78" t="s">
        <v>98</v>
      </c>
      <c r="AJ187" t="s">
        <v>1313</v>
      </c>
      <c r="AK187" s="72">
        <v>202300000000177</v>
      </c>
      <c r="AL187" s="75">
        <v>46028</v>
      </c>
      <c r="AM187" s="1" t="s">
        <v>257</v>
      </c>
      <c r="AN187" s="1" t="s">
        <v>257</v>
      </c>
      <c r="AO187" t="s">
        <v>100</v>
      </c>
      <c r="AP187" t="s">
        <v>1314</v>
      </c>
      <c r="AQ187" s="1"/>
      <c r="AR187" t="s">
        <v>1315</v>
      </c>
      <c r="AS187" t="s">
        <v>260</v>
      </c>
      <c r="AT187" s="1">
        <v>80111600</v>
      </c>
      <c r="AU187" s="93" t="s">
        <v>4340</v>
      </c>
      <c r="AV187" s="1" t="s">
        <v>210</v>
      </c>
      <c r="AW187" s="87" t="s">
        <v>103</v>
      </c>
      <c r="AX187" s="75">
        <v>46028</v>
      </c>
      <c r="AY187" s="87" t="s">
        <v>115</v>
      </c>
      <c r="AZ187" s="75">
        <v>46028</v>
      </c>
      <c r="BA187" s="75">
        <v>46028</v>
      </c>
      <c r="BB187" s="75">
        <v>46331</v>
      </c>
      <c r="BC187" s="89">
        <f>+Tabla3[[#This Row],[FECHA TERMINACION
(INICIAL)]]-Tabla3[[#This Row],[FECHA INICIO]]</f>
        <v>303</v>
      </c>
      <c r="BD187" s="89">
        <f>+Tabla3[[#This Row],[PLAZO DE EJECUCIÓN EN DÍAS (INICIAL)]]/30</f>
        <v>10.1</v>
      </c>
      <c r="BE187" t="s">
        <v>1328</v>
      </c>
      <c r="BF187" s="5" t="e">
        <f>+#REF!</f>
        <v>#REF!</v>
      </c>
      <c r="BG187" s="5" t="e">
        <f>+#REF!</f>
        <v>#REF!</v>
      </c>
      <c r="BH187" s="1" t="e">
        <f>+#REF!</f>
        <v>#REF!</v>
      </c>
      <c r="BI187" s="1">
        <f>+COUNTIF(Tabla3[[#This Row],[VALOR REDUCIDO]:[TOTAL TIEMPO PRORROGADO EN DÍAS
]],"&lt;&gt;0")</f>
        <v>3</v>
      </c>
      <c r="BJ187" s="1" t="e">
        <f>+#REF!</f>
        <v>#REF!</v>
      </c>
      <c r="BK187" s="75" t="e">
        <f>+#REF!</f>
        <v>#REF!</v>
      </c>
      <c r="BL187" s="1" t="s">
        <v>83</v>
      </c>
      <c r="BM187" t="e">
        <f t="shared" si="12"/>
        <v>#REF!</v>
      </c>
      <c r="BN187" s="7">
        <f t="shared" si="13"/>
        <v>46028</v>
      </c>
      <c r="BO187" s="7" t="e">
        <f t="shared" si="14"/>
        <v>#REF!</v>
      </c>
      <c r="BP187" s="5" t="e">
        <f t="shared" si="10"/>
        <v>#REF!</v>
      </c>
      <c r="BQ187" s="1">
        <v>38304167</v>
      </c>
      <c r="BR187" s="1" t="e">
        <f>+Tabla3[[#This Row],[VALOR TOTAL DE CONTRATO (ANTES DE LIQUIDACIÓN - LIBERACIÓN DE SALDOS)]]-Tabla3[[#This Row],[RECURSO TOTALES DESEMBOLSADOS]]</f>
        <v>#REF!</v>
      </c>
      <c r="BS187" s="1" t="s">
        <v>83</v>
      </c>
      <c r="BT187" s="1" t="str">
        <f t="shared" si="11"/>
        <v>enero</v>
      </c>
      <c r="BU187" s="1" t="s">
        <v>82</v>
      </c>
      <c r="BV187" s="1" t="s">
        <v>82</v>
      </c>
      <c r="BW187" s="1" t="s">
        <v>82</v>
      </c>
      <c r="BX187" t="s">
        <v>258</v>
      </c>
      <c r="BY187" t="s">
        <v>259</v>
      </c>
    </row>
    <row r="188" spans="1:77" x14ac:dyDescent="0.25">
      <c r="A188" s="1">
        <v>2026</v>
      </c>
      <c r="B188" s="3">
        <v>182</v>
      </c>
      <c r="C188" s="1" t="s">
        <v>65</v>
      </c>
      <c r="D188" t="s">
        <v>67</v>
      </c>
      <c r="E188" t="s">
        <v>70</v>
      </c>
      <c r="F188" t="s">
        <v>71</v>
      </c>
      <c r="G188" t="s">
        <v>105</v>
      </c>
      <c r="H188" s="1" t="s">
        <v>64</v>
      </c>
      <c r="I188" s="1" t="s">
        <v>75</v>
      </c>
      <c r="J188" t="s">
        <v>1329</v>
      </c>
      <c r="K188" s="1" t="s">
        <v>78</v>
      </c>
      <c r="L188" s="87" t="s">
        <v>493</v>
      </c>
      <c r="M188" s="79" t="s">
        <v>6489</v>
      </c>
      <c r="N188" s="1" t="s">
        <v>3719</v>
      </c>
      <c r="O188" s="1" t="s">
        <v>3719</v>
      </c>
      <c r="P188" s="56" t="s">
        <v>3719</v>
      </c>
      <c r="Q188" s="1" t="s">
        <v>83</v>
      </c>
      <c r="R188" s="87" t="s">
        <v>260</v>
      </c>
      <c r="S188" s="87" t="s">
        <v>260</v>
      </c>
      <c r="T188" t="s">
        <v>1330</v>
      </c>
      <c r="U188" t="s">
        <v>1331</v>
      </c>
      <c r="V188" t="s">
        <v>1332</v>
      </c>
      <c r="W188" s="5">
        <v>80330000</v>
      </c>
      <c r="X188" s="5">
        <v>80330000</v>
      </c>
      <c r="Y188" s="5">
        <v>8033000</v>
      </c>
      <c r="Z188" s="5" t="s">
        <v>1045</v>
      </c>
      <c r="AA188" s="1" t="s">
        <v>95</v>
      </c>
      <c r="AB188" t="s">
        <v>83</v>
      </c>
      <c r="AC188" t="s">
        <v>76</v>
      </c>
      <c r="AD188" s="69">
        <f>+Tabla3[[#This Row],[VALOR DEL CONTRATO
(EN NUMEROS)]]-Tabla3[[#This Row],[VALOR RECURSOS (MADS/FONAM)]]</f>
        <v>0</v>
      </c>
      <c r="AE188" s="2">
        <v>6626</v>
      </c>
      <c r="AF188" s="88">
        <v>46024</v>
      </c>
      <c r="AG188">
        <v>16026</v>
      </c>
      <c r="AH188" s="75">
        <v>46028</v>
      </c>
      <c r="AI188" s="78" t="s">
        <v>98</v>
      </c>
      <c r="AJ188" t="s">
        <v>1321</v>
      </c>
      <c r="AK188" s="72">
        <v>202300000000177</v>
      </c>
      <c r="AL188" s="75">
        <v>46028</v>
      </c>
      <c r="AM188" s="1" t="s">
        <v>257</v>
      </c>
      <c r="AN188" s="1" t="s">
        <v>257</v>
      </c>
      <c r="AO188" t="s">
        <v>100</v>
      </c>
      <c r="AP188" t="s">
        <v>1314</v>
      </c>
      <c r="AQ188" s="1"/>
      <c r="AR188" t="s">
        <v>1315</v>
      </c>
      <c r="AS188" t="s">
        <v>260</v>
      </c>
      <c r="AT188" s="1">
        <v>80111600</v>
      </c>
      <c r="AU188" s="93" t="s">
        <v>4341</v>
      </c>
      <c r="AV188" s="1" t="s">
        <v>210</v>
      </c>
      <c r="AW188" s="87" t="s">
        <v>103</v>
      </c>
      <c r="AX188" s="75">
        <v>46028</v>
      </c>
      <c r="AY188" s="87" t="s">
        <v>115</v>
      </c>
      <c r="AZ188" s="75">
        <v>46028</v>
      </c>
      <c r="BA188" s="75">
        <v>46028</v>
      </c>
      <c r="BB188" s="75">
        <v>46331</v>
      </c>
      <c r="BC188" s="89">
        <f>+Tabla3[[#This Row],[FECHA TERMINACION
(INICIAL)]]-Tabla3[[#This Row],[FECHA INICIO]]</f>
        <v>303</v>
      </c>
      <c r="BD188" s="89">
        <f>+Tabla3[[#This Row],[PLAZO DE EJECUCIÓN EN DÍAS (INICIAL)]]/30</f>
        <v>10.1</v>
      </c>
      <c r="BE188" t="s">
        <v>1333</v>
      </c>
      <c r="BF188" s="5" t="e">
        <f>+#REF!</f>
        <v>#REF!</v>
      </c>
      <c r="BG188" s="5" t="e">
        <f>+#REF!</f>
        <v>#REF!</v>
      </c>
      <c r="BH188" s="1" t="e">
        <f>+#REF!</f>
        <v>#REF!</v>
      </c>
      <c r="BI188" s="1">
        <f>+COUNTIF(Tabla3[[#This Row],[VALOR REDUCIDO]:[TOTAL TIEMPO PRORROGADO EN DÍAS
]],"&lt;&gt;0")</f>
        <v>3</v>
      </c>
      <c r="BJ188" s="1" t="e">
        <f>+#REF!</f>
        <v>#REF!</v>
      </c>
      <c r="BK188" s="75" t="e">
        <f>+#REF!</f>
        <v>#REF!</v>
      </c>
      <c r="BL188" s="1" t="s">
        <v>83</v>
      </c>
      <c r="BM188" t="e">
        <f t="shared" si="12"/>
        <v>#REF!</v>
      </c>
      <c r="BN188" s="7">
        <f t="shared" si="13"/>
        <v>46028</v>
      </c>
      <c r="BO188" s="7" t="e">
        <f t="shared" si="14"/>
        <v>#REF!</v>
      </c>
      <c r="BP188" s="5" t="e">
        <f t="shared" si="10"/>
        <v>#REF!</v>
      </c>
      <c r="BQ188" s="1">
        <v>38826167</v>
      </c>
      <c r="BR188" s="1" t="e">
        <f>+Tabla3[[#This Row],[VALOR TOTAL DE CONTRATO (ANTES DE LIQUIDACIÓN - LIBERACIÓN DE SALDOS)]]-Tabla3[[#This Row],[RECURSO TOTALES DESEMBOLSADOS]]</f>
        <v>#REF!</v>
      </c>
      <c r="BS188" s="1" t="s">
        <v>83</v>
      </c>
      <c r="BT188" s="1" t="str">
        <f t="shared" si="11"/>
        <v>enero</v>
      </c>
      <c r="BU188" s="1" t="s">
        <v>82</v>
      </c>
      <c r="BV188" s="1" t="s">
        <v>82</v>
      </c>
      <c r="BW188" s="1" t="s">
        <v>82</v>
      </c>
      <c r="BX188" t="s">
        <v>258</v>
      </c>
      <c r="BY188" t="s">
        <v>259</v>
      </c>
    </row>
    <row r="189" spans="1:77" x14ac:dyDescent="0.25">
      <c r="A189" s="1">
        <v>2026</v>
      </c>
      <c r="B189" s="3">
        <v>183</v>
      </c>
      <c r="C189" s="1" t="s">
        <v>65</v>
      </c>
      <c r="D189" t="s">
        <v>67</v>
      </c>
      <c r="E189" t="s">
        <v>70</v>
      </c>
      <c r="F189" t="s">
        <v>71</v>
      </c>
      <c r="G189" t="s">
        <v>105</v>
      </c>
      <c r="H189" s="1" t="s">
        <v>64</v>
      </c>
      <c r="I189" s="1" t="s">
        <v>75</v>
      </c>
      <c r="J189" t="s">
        <v>1334</v>
      </c>
      <c r="K189" s="1" t="s">
        <v>78</v>
      </c>
      <c r="L189" s="87" t="s">
        <v>538</v>
      </c>
      <c r="M189" s="79" t="s">
        <v>6490</v>
      </c>
      <c r="N189" s="1" t="s">
        <v>3719</v>
      </c>
      <c r="O189" s="1" t="s">
        <v>3719</v>
      </c>
      <c r="P189" s="56" t="s">
        <v>3719</v>
      </c>
      <c r="Q189" s="1" t="s">
        <v>83</v>
      </c>
      <c r="R189" s="87" t="s">
        <v>260</v>
      </c>
      <c r="S189" s="87" t="s">
        <v>260</v>
      </c>
      <c r="T189" t="s">
        <v>1335</v>
      </c>
      <c r="U189" t="s">
        <v>1336</v>
      </c>
      <c r="V189" t="s">
        <v>1337</v>
      </c>
      <c r="W189" s="5">
        <v>85680000</v>
      </c>
      <c r="X189" s="5">
        <v>85680000</v>
      </c>
      <c r="Y189" s="5">
        <v>8568000</v>
      </c>
      <c r="Z189" s="5" t="s">
        <v>1045</v>
      </c>
      <c r="AA189" s="1" t="s">
        <v>95</v>
      </c>
      <c r="AB189" t="s">
        <v>83</v>
      </c>
      <c r="AC189" t="s">
        <v>76</v>
      </c>
      <c r="AD189" s="69">
        <f>+Tabla3[[#This Row],[VALOR DEL CONTRATO
(EN NUMEROS)]]-Tabla3[[#This Row],[VALOR RECURSOS (MADS/FONAM)]]</f>
        <v>0</v>
      </c>
      <c r="AE189" s="2">
        <v>6626</v>
      </c>
      <c r="AF189" s="88">
        <v>46024</v>
      </c>
      <c r="AG189">
        <v>19426</v>
      </c>
      <c r="AH189" s="75">
        <v>46028</v>
      </c>
      <c r="AI189" s="78" t="s">
        <v>98</v>
      </c>
      <c r="AJ189" t="s">
        <v>1313</v>
      </c>
      <c r="AK189" s="72">
        <v>202300000000177</v>
      </c>
      <c r="AL189" s="75">
        <v>46028</v>
      </c>
      <c r="AM189" s="1" t="s">
        <v>257</v>
      </c>
      <c r="AN189" s="1" t="s">
        <v>257</v>
      </c>
      <c r="AO189" t="s">
        <v>100</v>
      </c>
      <c r="AP189" t="s">
        <v>1314</v>
      </c>
      <c r="AQ189" s="1"/>
      <c r="AR189" t="s">
        <v>1315</v>
      </c>
      <c r="AS189" t="s">
        <v>260</v>
      </c>
      <c r="AT189" s="1">
        <v>80111600</v>
      </c>
      <c r="AU189" s="93" t="s">
        <v>4342</v>
      </c>
      <c r="AV189" s="1" t="s">
        <v>210</v>
      </c>
      <c r="AW189" s="87" t="s">
        <v>103</v>
      </c>
      <c r="AX189" s="75">
        <v>46028</v>
      </c>
      <c r="AY189" s="87" t="s">
        <v>115</v>
      </c>
      <c r="AZ189" s="75">
        <v>46028</v>
      </c>
      <c r="BA189" s="75">
        <v>46028</v>
      </c>
      <c r="BB189" s="75">
        <v>46331</v>
      </c>
      <c r="BC189" s="89">
        <f>+Tabla3[[#This Row],[FECHA TERMINACION
(INICIAL)]]-Tabla3[[#This Row],[FECHA INICIO]]</f>
        <v>303</v>
      </c>
      <c r="BD189" s="89">
        <f>+Tabla3[[#This Row],[PLAZO DE EJECUCIÓN EN DÍAS (INICIAL)]]/30</f>
        <v>10.1</v>
      </c>
      <c r="BE189" t="s">
        <v>1333</v>
      </c>
      <c r="BF189" s="5" t="e">
        <f>+#REF!</f>
        <v>#REF!</v>
      </c>
      <c r="BG189" s="5" t="e">
        <f>+#REF!</f>
        <v>#REF!</v>
      </c>
      <c r="BH189" s="1" t="e">
        <f>+#REF!</f>
        <v>#REF!</v>
      </c>
      <c r="BI189" s="1">
        <f>+COUNTIF(Tabla3[[#This Row],[VALOR REDUCIDO]:[TOTAL TIEMPO PRORROGADO EN DÍAS
]],"&lt;&gt;0")</f>
        <v>3</v>
      </c>
      <c r="BJ189" s="1" t="e">
        <f>+#REF!</f>
        <v>#REF!</v>
      </c>
      <c r="BK189" s="75" t="e">
        <f>+#REF!</f>
        <v>#REF!</v>
      </c>
      <c r="BL189" s="1" t="s">
        <v>83</v>
      </c>
      <c r="BM189" t="e">
        <f t="shared" si="12"/>
        <v>#REF!</v>
      </c>
      <c r="BN189" s="7">
        <f t="shared" si="13"/>
        <v>46028</v>
      </c>
      <c r="BO189" s="7" t="e">
        <f t="shared" si="14"/>
        <v>#REF!</v>
      </c>
      <c r="BP189" s="5" t="e">
        <f t="shared" si="10"/>
        <v>#REF!</v>
      </c>
      <c r="BQ189" s="1">
        <v>41412000</v>
      </c>
      <c r="BR189" s="1" t="e">
        <f>+Tabla3[[#This Row],[VALOR TOTAL DE CONTRATO (ANTES DE LIQUIDACIÓN - LIBERACIÓN DE SALDOS)]]-Tabla3[[#This Row],[RECURSO TOTALES DESEMBOLSADOS]]</f>
        <v>#REF!</v>
      </c>
      <c r="BS189" s="1" t="s">
        <v>83</v>
      </c>
      <c r="BT189" s="1" t="str">
        <f t="shared" si="11"/>
        <v>enero</v>
      </c>
      <c r="BU189" s="1" t="s">
        <v>82</v>
      </c>
      <c r="BV189" s="1" t="s">
        <v>82</v>
      </c>
      <c r="BW189" s="1" t="s">
        <v>82</v>
      </c>
      <c r="BX189" t="s">
        <v>258</v>
      </c>
      <c r="BY189" t="s">
        <v>259</v>
      </c>
    </row>
    <row r="190" spans="1:77" x14ac:dyDescent="0.25">
      <c r="A190" s="1">
        <v>2026</v>
      </c>
      <c r="B190" s="3">
        <v>184</v>
      </c>
      <c r="C190" s="1" t="s">
        <v>65</v>
      </c>
      <c r="D190" t="s">
        <v>67</v>
      </c>
      <c r="E190" t="s">
        <v>70</v>
      </c>
      <c r="F190" t="s">
        <v>71</v>
      </c>
      <c r="G190" t="s">
        <v>105</v>
      </c>
      <c r="H190" s="1" t="s">
        <v>64</v>
      </c>
      <c r="I190" s="1" t="s">
        <v>75</v>
      </c>
      <c r="J190" t="s">
        <v>1338</v>
      </c>
      <c r="K190" s="1" t="s">
        <v>78</v>
      </c>
      <c r="L190" s="87" t="s">
        <v>1339</v>
      </c>
      <c r="M190" s="79" t="s">
        <v>6491</v>
      </c>
      <c r="N190" s="1" t="s">
        <v>3719</v>
      </c>
      <c r="O190" s="1" t="s">
        <v>3719</v>
      </c>
      <c r="P190" s="56" t="s">
        <v>3719</v>
      </c>
      <c r="Q190" s="1" t="s">
        <v>83</v>
      </c>
      <c r="R190" s="87" t="s">
        <v>260</v>
      </c>
      <c r="S190" s="87" t="s">
        <v>260</v>
      </c>
      <c r="T190" t="s">
        <v>1340</v>
      </c>
      <c r="U190" t="s">
        <v>1341</v>
      </c>
      <c r="V190" t="s">
        <v>1342</v>
      </c>
      <c r="W190" s="5">
        <v>103887000</v>
      </c>
      <c r="X190" s="5">
        <v>103887000</v>
      </c>
      <c r="Y190" s="5">
        <v>9894000</v>
      </c>
      <c r="Z190" s="5" t="s">
        <v>1045</v>
      </c>
      <c r="AA190" s="1" t="s">
        <v>95</v>
      </c>
      <c r="AB190" t="s">
        <v>83</v>
      </c>
      <c r="AC190" t="s">
        <v>76</v>
      </c>
      <c r="AD190" s="69">
        <f>+Tabla3[[#This Row],[VALOR DEL CONTRATO
(EN NUMEROS)]]-Tabla3[[#This Row],[VALOR RECURSOS (MADS/FONAM)]]</f>
        <v>0</v>
      </c>
      <c r="AE190" s="2">
        <v>6626</v>
      </c>
      <c r="AF190" s="88">
        <v>46024</v>
      </c>
      <c r="AG190">
        <v>19826</v>
      </c>
      <c r="AH190" s="75">
        <v>46028</v>
      </c>
      <c r="AI190" s="78" t="s">
        <v>98</v>
      </c>
      <c r="AJ190" t="s">
        <v>1313</v>
      </c>
      <c r="AK190" s="72">
        <v>202300000000177</v>
      </c>
      <c r="AL190" s="75">
        <v>46028</v>
      </c>
      <c r="AM190" s="1" t="s">
        <v>257</v>
      </c>
      <c r="AN190" s="1" t="s">
        <v>257</v>
      </c>
      <c r="AO190" t="s">
        <v>100</v>
      </c>
      <c r="AP190" t="s">
        <v>1314</v>
      </c>
      <c r="AQ190" s="1"/>
      <c r="AR190" t="s">
        <v>1315</v>
      </c>
      <c r="AS190" t="s">
        <v>260</v>
      </c>
      <c r="AT190" s="1">
        <v>80111600</v>
      </c>
      <c r="AU190" s="93" t="s">
        <v>4343</v>
      </c>
      <c r="AV190" s="1" t="s">
        <v>210</v>
      </c>
      <c r="AW190" s="87" t="s">
        <v>103</v>
      </c>
      <c r="AX190" s="75">
        <v>46028</v>
      </c>
      <c r="AY190" s="87" t="s">
        <v>115</v>
      </c>
      <c r="AZ190" s="75">
        <v>46028</v>
      </c>
      <c r="BA190" s="75">
        <v>46028</v>
      </c>
      <c r="BB190" s="75">
        <v>46346</v>
      </c>
      <c r="BC190" s="89">
        <f>+Tabla3[[#This Row],[FECHA TERMINACION
(INICIAL)]]-Tabla3[[#This Row],[FECHA INICIO]]</f>
        <v>318</v>
      </c>
      <c r="BD190" s="89">
        <f>+Tabla3[[#This Row],[PLAZO DE EJECUCIÓN EN DÍAS (INICIAL)]]/30</f>
        <v>10.6</v>
      </c>
      <c r="BE190" t="s">
        <v>1343</v>
      </c>
      <c r="BF190" s="5" t="e">
        <f>+#REF!</f>
        <v>#REF!</v>
      </c>
      <c r="BG190" s="5" t="e">
        <f>+#REF!</f>
        <v>#REF!</v>
      </c>
      <c r="BH190" s="1" t="e">
        <f>+#REF!</f>
        <v>#REF!</v>
      </c>
      <c r="BI190" s="1">
        <f>+COUNTIF(Tabla3[[#This Row],[VALOR REDUCIDO]:[TOTAL TIEMPO PRORROGADO EN DÍAS
]],"&lt;&gt;0")</f>
        <v>3</v>
      </c>
      <c r="BJ190" s="1" t="e">
        <f>+#REF!</f>
        <v>#REF!</v>
      </c>
      <c r="BK190" s="75" t="e">
        <f>+#REF!</f>
        <v>#REF!</v>
      </c>
      <c r="BL190" s="1" t="s">
        <v>83</v>
      </c>
      <c r="BM190" t="e">
        <f t="shared" si="12"/>
        <v>#REF!</v>
      </c>
      <c r="BN190" s="7">
        <f t="shared" si="13"/>
        <v>46028</v>
      </c>
      <c r="BO190" s="7" t="e">
        <f t="shared" si="14"/>
        <v>#REF!</v>
      </c>
      <c r="BP190" s="5" t="e">
        <f t="shared" si="10"/>
        <v>#REF!</v>
      </c>
      <c r="BQ190" s="1">
        <v>47821000</v>
      </c>
      <c r="BR190" s="1" t="e">
        <f>+Tabla3[[#This Row],[VALOR TOTAL DE CONTRATO (ANTES DE LIQUIDACIÓN - LIBERACIÓN DE SALDOS)]]-Tabla3[[#This Row],[RECURSO TOTALES DESEMBOLSADOS]]</f>
        <v>#REF!</v>
      </c>
      <c r="BS190" s="1" t="s">
        <v>83</v>
      </c>
      <c r="BT190" s="1" t="str">
        <f t="shared" si="11"/>
        <v>enero</v>
      </c>
      <c r="BU190" s="1" t="s">
        <v>82</v>
      </c>
      <c r="BV190" s="1" t="s">
        <v>82</v>
      </c>
      <c r="BW190" s="1" t="s">
        <v>82</v>
      </c>
      <c r="BX190" t="s">
        <v>258</v>
      </c>
      <c r="BY190" t="s">
        <v>259</v>
      </c>
    </row>
    <row r="191" spans="1:77" x14ac:dyDescent="0.25">
      <c r="A191" s="1">
        <v>2026</v>
      </c>
      <c r="B191" s="3">
        <v>185</v>
      </c>
      <c r="C191" s="1" t="s">
        <v>65</v>
      </c>
      <c r="D191" t="s">
        <v>67</v>
      </c>
      <c r="E191" t="s">
        <v>70</v>
      </c>
      <c r="F191" t="s">
        <v>71</v>
      </c>
      <c r="G191" t="s">
        <v>105</v>
      </c>
      <c r="H191" s="1" t="s">
        <v>64</v>
      </c>
      <c r="I191" s="1" t="s">
        <v>75</v>
      </c>
      <c r="J191" t="s">
        <v>1344</v>
      </c>
      <c r="K191" s="1" t="s">
        <v>78</v>
      </c>
      <c r="L191" s="87" t="s">
        <v>589</v>
      </c>
      <c r="M191" s="79" t="s">
        <v>6492</v>
      </c>
      <c r="N191" s="1" t="s">
        <v>3719</v>
      </c>
      <c r="O191" s="1" t="s">
        <v>3719</v>
      </c>
      <c r="P191" s="56" t="s">
        <v>3719</v>
      </c>
      <c r="Q191" s="1" t="s">
        <v>83</v>
      </c>
      <c r="R191" s="87" t="s">
        <v>260</v>
      </c>
      <c r="S191" s="87" t="s">
        <v>260</v>
      </c>
      <c r="T191" t="s">
        <v>1345</v>
      </c>
      <c r="U191" t="s">
        <v>1346</v>
      </c>
      <c r="V191" t="s">
        <v>1347</v>
      </c>
      <c r="W191" s="5">
        <v>112460000</v>
      </c>
      <c r="X191" s="5">
        <v>112460000</v>
      </c>
      <c r="Y191" s="5">
        <v>11246000</v>
      </c>
      <c r="Z191" s="5" t="s">
        <v>1045</v>
      </c>
      <c r="AA191" s="1" t="s">
        <v>95</v>
      </c>
      <c r="AB191" t="s">
        <v>83</v>
      </c>
      <c r="AC191" t="s">
        <v>76</v>
      </c>
      <c r="AD191" s="69">
        <f>+Tabla3[[#This Row],[VALOR DEL CONTRATO
(EN NUMEROS)]]-Tabla3[[#This Row],[VALOR RECURSOS (MADS/FONAM)]]</f>
        <v>0</v>
      </c>
      <c r="AE191" s="2">
        <v>6626</v>
      </c>
      <c r="AF191" s="88">
        <v>46024</v>
      </c>
      <c r="AG191">
        <v>20026</v>
      </c>
      <c r="AH191" s="75">
        <v>46028</v>
      </c>
      <c r="AI191" s="78" t="s">
        <v>98</v>
      </c>
      <c r="AJ191" t="s">
        <v>386</v>
      </c>
      <c r="AK191" s="72">
        <v>202300000000177</v>
      </c>
      <c r="AL191" s="75">
        <v>46028</v>
      </c>
      <c r="AM191" s="1" t="s">
        <v>257</v>
      </c>
      <c r="AN191" s="1" t="s">
        <v>257</v>
      </c>
      <c r="AO191" t="s">
        <v>100</v>
      </c>
      <c r="AP191" t="s">
        <v>1348</v>
      </c>
      <c r="AQ191" s="1"/>
      <c r="AR191" t="s">
        <v>1349</v>
      </c>
      <c r="AS191" t="s">
        <v>260</v>
      </c>
      <c r="AT191" s="1">
        <v>80111600</v>
      </c>
      <c r="AU191" s="93" t="s">
        <v>4344</v>
      </c>
      <c r="AV191" s="1" t="s">
        <v>210</v>
      </c>
      <c r="AW191" s="87" t="s">
        <v>103</v>
      </c>
      <c r="AX191" s="75">
        <v>46028</v>
      </c>
      <c r="AY191" s="87" t="s">
        <v>115</v>
      </c>
      <c r="AZ191" s="75">
        <v>46028</v>
      </c>
      <c r="BA191" s="75">
        <v>46028</v>
      </c>
      <c r="BB191" s="75">
        <v>46331</v>
      </c>
      <c r="BC191" s="89">
        <f>+Tabla3[[#This Row],[FECHA TERMINACION
(INICIAL)]]-Tabla3[[#This Row],[FECHA INICIO]]</f>
        <v>303</v>
      </c>
      <c r="BD191" s="89">
        <f>+Tabla3[[#This Row],[PLAZO DE EJECUCIÓN EN DÍAS (INICIAL)]]/30</f>
        <v>10.1</v>
      </c>
      <c r="BE191" t="s">
        <v>1333</v>
      </c>
      <c r="BF191" s="5" t="e">
        <f>+#REF!</f>
        <v>#REF!</v>
      </c>
      <c r="BG191" s="5" t="e">
        <f>+#REF!</f>
        <v>#REF!</v>
      </c>
      <c r="BH191" s="1" t="e">
        <f>+#REF!</f>
        <v>#REF!</v>
      </c>
      <c r="BI191" s="1">
        <f>+COUNTIF(Tabla3[[#This Row],[VALOR REDUCIDO]:[TOTAL TIEMPO PRORROGADO EN DÍAS
]],"&lt;&gt;0")</f>
        <v>3</v>
      </c>
      <c r="BJ191" s="1" t="e">
        <f>+#REF!</f>
        <v>#REF!</v>
      </c>
      <c r="BK191" s="75" t="e">
        <f>+#REF!</f>
        <v>#REF!</v>
      </c>
      <c r="BL191" s="1" t="s">
        <v>83</v>
      </c>
      <c r="BM191" t="e">
        <f t="shared" si="12"/>
        <v>#REF!</v>
      </c>
      <c r="BN191" s="7">
        <f t="shared" si="13"/>
        <v>46028</v>
      </c>
      <c r="BO191" s="7" t="e">
        <f t="shared" si="14"/>
        <v>#REF!</v>
      </c>
      <c r="BP191" s="5" t="e">
        <f t="shared" si="10"/>
        <v>#REF!</v>
      </c>
      <c r="BQ191" s="1">
        <v>54355667</v>
      </c>
      <c r="BR191" s="1" t="e">
        <f>+Tabla3[[#This Row],[VALOR TOTAL DE CONTRATO (ANTES DE LIQUIDACIÓN - LIBERACIÓN DE SALDOS)]]-Tabla3[[#This Row],[RECURSO TOTALES DESEMBOLSADOS]]</f>
        <v>#REF!</v>
      </c>
      <c r="BS191" s="1" t="s">
        <v>83</v>
      </c>
      <c r="BT191" s="1" t="str">
        <f t="shared" si="11"/>
        <v>enero</v>
      </c>
      <c r="BU191" s="1" t="s">
        <v>82</v>
      </c>
      <c r="BV191" s="1" t="s">
        <v>82</v>
      </c>
      <c r="BW191" s="1" t="s">
        <v>82</v>
      </c>
      <c r="BX191" t="s">
        <v>258</v>
      </c>
      <c r="BY191" t="s">
        <v>259</v>
      </c>
    </row>
    <row r="192" spans="1:77" x14ac:dyDescent="0.25">
      <c r="A192" s="1">
        <v>2026</v>
      </c>
      <c r="B192" s="3">
        <v>186</v>
      </c>
      <c r="C192" s="1" t="s">
        <v>65</v>
      </c>
      <c r="D192" t="s">
        <v>67</v>
      </c>
      <c r="E192" t="s">
        <v>70</v>
      </c>
      <c r="F192" t="s">
        <v>71</v>
      </c>
      <c r="G192" t="s">
        <v>105</v>
      </c>
      <c r="H192" s="1" t="s">
        <v>64</v>
      </c>
      <c r="I192" s="1" t="s">
        <v>75</v>
      </c>
      <c r="J192" t="s">
        <v>1350</v>
      </c>
      <c r="K192" s="1" t="s">
        <v>78</v>
      </c>
      <c r="L192" s="87" t="s">
        <v>633</v>
      </c>
      <c r="M192" s="79" t="s">
        <v>6493</v>
      </c>
      <c r="N192" s="1" t="s">
        <v>3719</v>
      </c>
      <c r="O192" s="1" t="s">
        <v>3719</v>
      </c>
      <c r="P192" s="56" t="s">
        <v>3719</v>
      </c>
      <c r="Q192" s="1" t="s">
        <v>83</v>
      </c>
      <c r="R192" s="87" t="s">
        <v>260</v>
      </c>
      <c r="S192" s="87" t="s">
        <v>260</v>
      </c>
      <c r="T192" t="s">
        <v>1351</v>
      </c>
      <c r="U192" t="s">
        <v>1352</v>
      </c>
      <c r="V192" t="s">
        <v>1353</v>
      </c>
      <c r="W192" s="5">
        <v>119994000</v>
      </c>
      <c r="X192" s="5">
        <v>119994000</v>
      </c>
      <c r="Y192" s="5">
        <v>11428000</v>
      </c>
      <c r="Z192" s="5" t="s">
        <v>1045</v>
      </c>
      <c r="AA192" s="1" t="s">
        <v>95</v>
      </c>
      <c r="AB192" t="s">
        <v>83</v>
      </c>
      <c r="AC192" t="s">
        <v>76</v>
      </c>
      <c r="AD192" s="69">
        <f>+Tabla3[[#This Row],[VALOR DEL CONTRATO
(EN NUMEROS)]]-Tabla3[[#This Row],[VALOR RECURSOS (MADS/FONAM)]]</f>
        <v>0</v>
      </c>
      <c r="AE192" s="2">
        <v>6626</v>
      </c>
      <c r="AF192" s="88">
        <v>46024</v>
      </c>
      <c r="AG192">
        <v>20126</v>
      </c>
      <c r="AH192" s="75">
        <v>46028</v>
      </c>
      <c r="AI192" s="78" t="s">
        <v>98</v>
      </c>
      <c r="AJ192" t="s">
        <v>1321</v>
      </c>
      <c r="AK192" s="72">
        <v>202300000000177</v>
      </c>
      <c r="AL192" s="75">
        <v>46028</v>
      </c>
      <c r="AM192" s="1" t="s">
        <v>257</v>
      </c>
      <c r="AN192" s="1" t="s">
        <v>257</v>
      </c>
      <c r="AO192" t="s">
        <v>100</v>
      </c>
      <c r="AP192" t="s">
        <v>1354</v>
      </c>
      <c r="AQ192" s="1"/>
      <c r="AR192" t="s">
        <v>1355</v>
      </c>
      <c r="AS192" t="s">
        <v>260</v>
      </c>
      <c r="AT192" s="1">
        <v>80111600</v>
      </c>
      <c r="AU192" s="93" t="s">
        <v>4345</v>
      </c>
      <c r="AV192" s="1" t="s">
        <v>210</v>
      </c>
      <c r="AW192" s="87" t="s">
        <v>103</v>
      </c>
      <c r="AX192" s="75">
        <v>46028</v>
      </c>
      <c r="AY192" s="87" t="s">
        <v>115</v>
      </c>
      <c r="AZ192" s="75">
        <v>46028</v>
      </c>
      <c r="BA192" s="75">
        <v>46028</v>
      </c>
      <c r="BB192" s="75">
        <v>46346</v>
      </c>
      <c r="BC192" s="89">
        <f>+Tabla3[[#This Row],[FECHA TERMINACION
(INICIAL)]]-Tabla3[[#This Row],[FECHA INICIO]]</f>
        <v>318</v>
      </c>
      <c r="BD192" s="89">
        <f>+Tabla3[[#This Row],[PLAZO DE EJECUCIÓN EN DÍAS (INICIAL)]]/30</f>
        <v>10.6</v>
      </c>
      <c r="BE192" t="s">
        <v>1356</v>
      </c>
      <c r="BF192" s="5" t="e">
        <f>+#REF!</f>
        <v>#REF!</v>
      </c>
      <c r="BG192" s="5" t="e">
        <f>+#REF!</f>
        <v>#REF!</v>
      </c>
      <c r="BH192" s="1" t="e">
        <f>+#REF!</f>
        <v>#REF!</v>
      </c>
      <c r="BI192" s="1">
        <f>+COUNTIF(Tabla3[[#This Row],[VALOR REDUCIDO]:[TOTAL TIEMPO PRORROGADO EN DÍAS
]],"&lt;&gt;0")</f>
        <v>3</v>
      </c>
      <c r="BJ192" s="1" t="e">
        <f>+#REF!</f>
        <v>#REF!</v>
      </c>
      <c r="BK192" s="75" t="e">
        <f>+#REF!</f>
        <v>#REF!</v>
      </c>
      <c r="BL192" s="1" t="s">
        <v>83</v>
      </c>
      <c r="BM192" t="e">
        <f t="shared" si="12"/>
        <v>#REF!</v>
      </c>
      <c r="BN192" s="7">
        <f t="shared" si="13"/>
        <v>46028</v>
      </c>
      <c r="BO192" s="7" t="e">
        <f t="shared" si="14"/>
        <v>#REF!</v>
      </c>
      <c r="BP192" s="5" t="e">
        <f t="shared" si="10"/>
        <v>#REF!</v>
      </c>
      <c r="BQ192" s="1">
        <v>55235333</v>
      </c>
      <c r="BR192" s="1" t="e">
        <f>+Tabla3[[#This Row],[VALOR TOTAL DE CONTRATO (ANTES DE LIQUIDACIÓN - LIBERACIÓN DE SALDOS)]]-Tabla3[[#This Row],[RECURSO TOTALES DESEMBOLSADOS]]</f>
        <v>#REF!</v>
      </c>
      <c r="BS192" s="1" t="s">
        <v>83</v>
      </c>
      <c r="BT192" s="1" t="str">
        <f t="shared" si="11"/>
        <v>enero</v>
      </c>
      <c r="BU192" s="1" t="s">
        <v>82</v>
      </c>
      <c r="BV192" s="1" t="s">
        <v>82</v>
      </c>
      <c r="BW192" s="1" t="s">
        <v>82</v>
      </c>
      <c r="BX192" t="s">
        <v>258</v>
      </c>
      <c r="BY192" t="s">
        <v>259</v>
      </c>
    </row>
    <row r="193" spans="1:77" ht="15" customHeight="1" x14ac:dyDescent="0.25">
      <c r="A193" s="1">
        <v>2026</v>
      </c>
      <c r="B193" s="3">
        <v>187</v>
      </c>
      <c r="C193" s="1" t="s">
        <v>65</v>
      </c>
      <c r="D193" t="s">
        <v>67</v>
      </c>
      <c r="E193" t="s">
        <v>70</v>
      </c>
      <c r="F193" t="s">
        <v>71</v>
      </c>
      <c r="G193" t="s">
        <v>105</v>
      </c>
      <c r="H193" s="1" t="s">
        <v>64</v>
      </c>
      <c r="I193" s="1" t="s">
        <v>75</v>
      </c>
      <c r="J193" t="s">
        <v>1357</v>
      </c>
      <c r="K193" s="1" t="s">
        <v>78</v>
      </c>
      <c r="L193" s="87" t="s">
        <v>1358</v>
      </c>
      <c r="M193" s="79" t="s">
        <v>6494</v>
      </c>
      <c r="N193" s="1" t="s">
        <v>3719</v>
      </c>
      <c r="O193" s="1" t="s">
        <v>3719</v>
      </c>
      <c r="P193" s="56" t="s">
        <v>3719</v>
      </c>
      <c r="Q193" s="1" t="s">
        <v>83</v>
      </c>
      <c r="R193" s="87" t="s">
        <v>260</v>
      </c>
      <c r="S193" s="87" t="s">
        <v>260</v>
      </c>
      <c r="T193" t="s">
        <v>1359</v>
      </c>
      <c r="U193" t="s">
        <v>1360</v>
      </c>
      <c r="V193" t="s">
        <v>1361</v>
      </c>
      <c r="W193" s="5">
        <v>107100000</v>
      </c>
      <c r="X193" s="5">
        <v>107100000</v>
      </c>
      <c r="Y193" s="5">
        <v>10710000</v>
      </c>
      <c r="Z193" s="5" t="s">
        <v>1045</v>
      </c>
      <c r="AA193" s="1" t="s">
        <v>95</v>
      </c>
      <c r="AB193" t="s">
        <v>83</v>
      </c>
      <c r="AC193" t="s">
        <v>76</v>
      </c>
      <c r="AD193" s="69">
        <f>+Tabla3[[#This Row],[VALOR DEL CONTRATO
(EN NUMEROS)]]-Tabla3[[#This Row],[VALOR RECURSOS (MADS/FONAM)]]</f>
        <v>0</v>
      </c>
      <c r="AE193" s="2">
        <v>6626</v>
      </c>
      <c r="AF193" s="88">
        <v>46024</v>
      </c>
      <c r="AG193">
        <v>18926</v>
      </c>
      <c r="AH193" s="75">
        <v>46028</v>
      </c>
      <c r="AI193" s="78" t="s">
        <v>98</v>
      </c>
      <c r="AJ193" t="s">
        <v>291</v>
      </c>
      <c r="AK193" s="72">
        <v>202300000000177</v>
      </c>
      <c r="AL193" s="75">
        <v>46028</v>
      </c>
      <c r="AM193" s="1" t="s">
        <v>257</v>
      </c>
      <c r="AN193" s="1" t="s">
        <v>257</v>
      </c>
      <c r="AO193" t="s">
        <v>100</v>
      </c>
      <c r="AP193" t="s">
        <v>300</v>
      </c>
      <c r="AQ193" s="1"/>
      <c r="AR193" t="s">
        <v>301</v>
      </c>
      <c r="AS193" t="s">
        <v>260</v>
      </c>
      <c r="AT193" s="1">
        <v>80111600</v>
      </c>
      <c r="AU193" s="104" t="s">
        <v>4346</v>
      </c>
      <c r="AV193" s="1" t="s">
        <v>210</v>
      </c>
      <c r="AW193" s="87" t="s">
        <v>103</v>
      </c>
      <c r="AX193" s="75">
        <v>46028</v>
      </c>
      <c r="AY193" s="87" t="s">
        <v>115</v>
      </c>
      <c r="AZ193" s="75">
        <v>46028</v>
      </c>
      <c r="BA193" s="75">
        <v>46030</v>
      </c>
      <c r="BB193" s="75">
        <v>46333</v>
      </c>
      <c r="BC193" s="89">
        <f>+Tabla3[[#This Row],[FECHA TERMINACION
(INICIAL)]]-Tabla3[[#This Row],[FECHA INICIO]]</f>
        <v>303</v>
      </c>
      <c r="BD193" s="89">
        <f>+Tabla3[[#This Row],[PLAZO DE EJECUCIÓN EN DÍAS (INICIAL)]]/30</f>
        <v>10.1</v>
      </c>
      <c r="BE193" t="s">
        <v>1362</v>
      </c>
      <c r="BF193" s="5" t="e">
        <f>+#REF!</f>
        <v>#REF!</v>
      </c>
      <c r="BG193" s="5" t="e">
        <f>+#REF!</f>
        <v>#REF!</v>
      </c>
      <c r="BH193" s="1" t="e">
        <f>+#REF!</f>
        <v>#REF!</v>
      </c>
      <c r="BI193" s="1">
        <f>+COUNTIF(Tabla3[[#This Row],[VALOR REDUCIDO]:[TOTAL TIEMPO PRORROGADO EN DÍAS
]],"&lt;&gt;0")</f>
        <v>3</v>
      </c>
      <c r="BJ193" s="1" t="e">
        <f>+#REF!</f>
        <v>#REF!</v>
      </c>
      <c r="BK193" s="75" t="e">
        <f>+#REF!</f>
        <v>#REF!</v>
      </c>
      <c r="BL193" s="1" t="s">
        <v>83</v>
      </c>
      <c r="BM193" t="e">
        <f t="shared" si="12"/>
        <v>#REF!</v>
      </c>
      <c r="BN193" s="7">
        <f t="shared" si="13"/>
        <v>46030</v>
      </c>
      <c r="BO193" s="7" t="e">
        <f t="shared" si="14"/>
        <v>#REF!</v>
      </c>
      <c r="BP193" s="5" t="e">
        <f t="shared" si="10"/>
        <v>#REF!</v>
      </c>
      <c r="BQ193" s="1">
        <v>51051000</v>
      </c>
      <c r="BR193" s="1" t="e">
        <f>+Tabla3[[#This Row],[VALOR TOTAL DE CONTRATO (ANTES DE LIQUIDACIÓN - LIBERACIÓN DE SALDOS)]]-Tabla3[[#This Row],[RECURSO TOTALES DESEMBOLSADOS]]</f>
        <v>#REF!</v>
      </c>
      <c r="BS193" s="1" t="s">
        <v>83</v>
      </c>
      <c r="BT193" s="1" t="str">
        <f t="shared" si="11"/>
        <v>enero</v>
      </c>
      <c r="BU193" s="1" t="s">
        <v>82</v>
      </c>
      <c r="BV193" s="1" t="s">
        <v>82</v>
      </c>
      <c r="BW193" s="1" t="s">
        <v>82</v>
      </c>
      <c r="BX193" t="s">
        <v>258</v>
      </c>
      <c r="BY193" t="s">
        <v>259</v>
      </c>
    </row>
    <row r="194" spans="1:77" x14ac:dyDescent="0.25">
      <c r="A194" s="1">
        <v>2026</v>
      </c>
      <c r="B194" s="3">
        <v>188</v>
      </c>
      <c r="C194" s="1" t="s">
        <v>65</v>
      </c>
      <c r="D194" t="s">
        <v>67</v>
      </c>
      <c r="E194" t="s">
        <v>70</v>
      </c>
      <c r="F194" t="s">
        <v>71</v>
      </c>
      <c r="G194" t="s">
        <v>105</v>
      </c>
      <c r="H194" s="1" t="s">
        <v>64</v>
      </c>
      <c r="I194" s="1" t="s">
        <v>75</v>
      </c>
      <c r="J194" t="s">
        <v>1363</v>
      </c>
      <c r="K194" s="1" t="s">
        <v>78</v>
      </c>
      <c r="L194" s="87" t="s">
        <v>721</v>
      </c>
      <c r="M194" s="79" t="s">
        <v>6495</v>
      </c>
      <c r="N194" s="1" t="s">
        <v>3719</v>
      </c>
      <c r="O194" s="1" t="s">
        <v>3719</v>
      </c>
      <c r="P194" s="56" t="s">
        <v>3719</v>
      </c>
      <c r="Q194" s="1" t="s">
        <v>83</v>
      </c>
      <c r="R194" s="87" t="s">
        <v>260</v>
      </c>
      <c r="S194" s="87" t="s">
        <v>260</v>
      </c>
      <c r="T194" t="s">
        <v>1364</v>
      </c>
      <c r="U194" t="s">
        <v>1365</v>
      </c>
      <c r="V194" t="s">
        <v>1366</v>
      </c>
      <c r="W194" s="5">
        <v>48450000</v>
      </c>
      <c r="X194" s="5">
        <v>48450000</v>
      </c>
      <c r="Y194" s="5">
        <v>5100000</v>
      </c>
      <c r="Z194" s="5" t="s">
        <v>1045</v>
      </c>
      <c r="AA194" s="1" t="s">
        <v>95</v>
      </c>
      <c r="AB194" t="s">
        <v>83</v>
      </c>
      <c r="AC194" t="s">
        <v>76</v>
      </c>
      <c r="AD194" s="69">
        <f>+Tabla3[[#This Row],[VALOR DEL CONTRATO
(EN NUMEROS)]]-Tabla3[[#This Row],[VALOR RECURSOS (MADS/FONAM)]]</f>
        <v>0</v>
      </c>
      <c r="AE194" s="2">
        <v>6626</v>
      </c>
      <c r="AF194" s="88">
        <v>46024</v>
      </c>
      <c r="AG194">
        <v>19126</v>
      </c>
      <c r="AH194" s="75">
        <v>46028</v>
      </c>
      <c r="AI194" s="78" t="s">
        <v>98</v>
      </c>
      <c r="AJ194" t="s">
        <v>1313</v>
      </c>
      <c r="AK194" s="72">
        <v>202300000000177</v>
      </c>
      <c r="AL194" s="75">
        <v>46028</v>
      </c>
      <c r="AM194" s="1" t="s">
        <v>257</v>
      </c>
      <c r="AN194" s="1" t="s">
        <v>257</v>
      </c>
      <c r="AO194" t="s">
        <v>100</v>
      </c>
      <c r="AP194" t="s">
        <v>300</v>
      </c>
      <c r="AQ194" s="1"/>
      <c r="AR194" t="s">
        <v>301</v>
      </c>
      <c r="AS194" t="s">
        <v>260</v>
      </c>
      <c r="AT194" s="1">
        <v>80111600</v>
      </c>
      <c r="AU194" s="93" t="s">
        <v>4347</v>
      </c>
      <c r="AV194" s="1" t="s">
        <v>210</v>
      </c>
      <c r="AW194" s="87" t="s">
        <v>103</v>
      </c>
      <c r="AX194" s="75">
        <v>46028</v>
      </c>
      <c r="AY194" s="87" t="s">
        <v>116</v>
      </c>
      <c r="AZ194" s="75">
        <v>46028</v>
      </c>
      <c r="BA194" s="75">
        <v>46028</v>
      </c>
      <c r="BB194" s="75">
        <v>46315</v>
      </c>
      <c r="BC194" s="89">
        <f>+Tabla3[[#This Row],[FECHA TERMINACION
(INICIAL)]]-Tabla3[[#This Row],[FECHA INICIO]]</f>
        <v>287</v>
      </c>
      <c r="BD194" s="89">
        <f>+Tabla3[[#This Row],[PLAZO DE EJECUCIÓN EN DÍAS (INICIAL)]]/30</f>
        <v>9.5666666666666664</v>
      </c>
      <c r="BE194" t="s">
        <v>1367</v>
      </c>
      <c r="BF194" s="5" t="e">
        <f>+#REF!</f>
        <v>#REF!</v>
      </c>
      <c r="BG194" s="5" t="e">
        <f>+#REF!</f>
        <v>#REF!</v>
      </c>
      <c r="BH194" s="1" t="e">
        <f>+#REF!</f>
        <v>#REF!</v>
      </c>
      <c r="BI194" s="1">
        <f>+COUNTIF(Tabla3[[#This Row],[VALOR REDUCIDO]:[TOTAL TIEMPO PRORROGADO EN DÍAS
]],"&lt;&gt;0")</f>
        <v>3</v>
      </c>
      <c r="BJ194" s="1" t="e">
        <f>+#REF!</f>
        <v>#REF!</v>
      </c>
      <c r="BK194" s="75" t="e">
        <f>+#REF!</f>
        <v>#REF!</v>
      </c>
      <c r="BL194" s="1" t="s">
        <v>83</v>
      </c>
      <c r="BM194" t="e">
        <f t="shared" si="12"/>
        <v>#REF!</v>
      </c>
      <c r="BN194" s="7">
        <f t="shared" si="13"/>
        <v>46028</v>
      </c>
      <c r="BO194" s="7" t="e">
        <f t="shared" si="14"/>
        <v>#REF!</v>
      </c>
      <c r="BP194" s="5" t="e">
        <f t="shared" si="10"/>
        <v>#REF!</v>
      </c>
      <c r="BQ194" s="1">
        <v>24650000</v>
      </c>
      <c r="BR194" s="1" t="e">
        <f>+Tabla3[[#This Row],[VALOR TOTAL DE CONTRATO (ANTES DE LIQUIDACIÓN - LIBERACIÓN DE SALDOS)]]-Tabla3[[#This Row],[RECURSO TOTALES DESEMBOLSADOS]]</f>
        <v>#REF!</v>
      </c>
      <c r="BS194" s="1" t="s">
        <v>83</v>
      </c>
      <c r="BT194" s="1" t="str">
        <f t="shared" si="11"/>
        <v>enero</v>
      </c>
      <c r="BU194" s="1" t="s">
        <v>82</v>
      </c>
      <c r="BV194" s="1" t="s">
        <v>82</v>
      </c>
      <c r="BW194" s="1" t="s">
        <v>82</v>
      </c>
      <c r="BX194" t="s">
        <v>258</v>
      </c>
      <c r="BY194" t="s">
        <v>259</v>
      </c>
    </row>
    <row r="195" spans="1:77" x14ac:dyDescent="0.25">
      <c r="A195" s="1">
        <v>2026</v>
      </c>
      <c r="B195" s="3">
        <v>189</v>
      </c>
      <c r="C195" s="1" t="s">
        <v>65</v>
      </c>
      <c r="D195" t="s">
        <v>67</v>
      </c>
      <c r="E195" t="s">
        <v>70</v>
      </c>
      <c r="F195" t="s">
        <v>71</v>
      </c>
      <c r="G195" t="s">
        <v>105</v>
      </c>
      <c r="H195" s="1" t="s">
        <v>64</v>
      </c>
      <c r="I195" s="1" t="s">
        <v>75</v>
      </c>
      <c r="J195" t="s">
        <v>1368</v>
      </c>
      <c r="K195" s="1" t="s">
        <v>78</v>
      </c>
      <c r="L195" s="87" t="s">
        <v>461</v>
      </c>
      <c r="M195" s="79" t="s">
        <v>6496</v>
      </c>
      <c r="N195" s="1" t="s">
        <v>3719</v>
      </c>
      <c r="O195" s="1" t="s">
        <v>3719</v>
      </c>
      <c r="P195" s="56" t="s">
        <v>3719</v>
      </c>
      <c r="Q195" s="1" t="s">
        <v>83</v>
      </c>
      <c r="R195" s="87" t="s">
        <v>255</v>
      </c>
      <c r="S195" s="87" t="s">
        <v>255</v>
      </c>
      <c r="T195" t="s">
        <v>1369</v>
      </c>
      <c r="U195" t="s">
        <v>1370</v>
      </c>
      <c r="V195" t="s">
        <v>1371</v>
      </c>
      <c r="W195" s="5">
        <v>49000000</v>
      </c>
      <c r="X195" s="5">
        <v>49000000</v>
      </c>
      <c r="Y195" s="5">
        <v>7000000</v>
      </c>
      <c r="Z195" s="5" t="s">
        <v>1045</v>
      </c>
      <c r="AA195" s="1" t="s">
        <v>121</v>
      </c>
      <c r="AB195" t="s">
        <v>83</v>
      </c>
      <c r="AC195" t="s">
        <v>76</v>
      </c>
      <c r="AD195" s="69">
        <f>+Tabla3[[#This Row],[VALOR DEL CONTRATO
(EN NUMEROS)]]-Tabla3[[#This Row],[VALOR RECURSOS (MADS/FONAM)]]</f>
        <v>0</v>
      </c>
      <c r="AE195" s="2">
        <v>4625</v>
      </c>
      <c r="AF195" s="88">
        <v>45671</v>
      </c>
      <c r="AG195">
        <v>326</v>
      </c>
      <c r="AH195" s="75">
        <v>46036</v>
      </c>
      <c r="AI195" s="78" t="s">
        <v>99</v>
      </c>
      <c r="AJ195" t="s">
        <v>1372</v>
      </c>
      <c r="AK195" s="72" t="s">
        <v>76</v>
      </c>
      <c r="AL195" s="75">
        <v>46029</v>
      </c>
      <c r="AM195" s="1" t="s">
        <v>257</v>
      </c>
      <c r="AN195" s="1" t="s">
        <v>257</v>
      </c>
      <c r="AO195" t="s">
        <v>100</v>
      </c>
      <c r="AP195" t="s">
        <v>406</v>
      </c>
      <c r="AQ195" s="1"/>
      <c r="AR195" t="s">
        <v>407</v>
      </c>
      <c r="AS195" t="s">
        <v>408</v>
      </c>
      <c r="AT195" s="1">
        <v>80111600</v>
      </c>
      <c r="AU195" s="93" t="s">
        <v>4348</v>
      </c>
      <c r="AV195" s="1" t="s">
        <v>210</v>
      </c>
      <c r="AW195" s="87" t="s">
        <v>103</v>
      </c>
      <c r="AX195" s="75">
        <v>46029</v>
      </c>
      <c r="AY195" s="87" t="s">
        <v>115</v>
      </c>
      <c r="AZ195" s="75">
        <v>46029</v>
      </c>
      <c r="BA195" s="75">
        <v>46036</v>
      </c>
      <c r="BB195" s="75">
        <v>46247</v>
      </c>
      <c r="BC195" s="89">
        <f>+Tabla3[[#This Row],[FECHA TERMINACION
(INICIAL)]]-Tabla3[[#This Row],[FECHA INICIO]]</f>
        <v>211</v>
      </c>
      <c r="BD195" s="89">
        <f>+Tabla3[[#This Row],[PLAZO DE EJECUCIÓN EN DÍAS (INICIAL)]]/30</f>
        <v>7.0333333333333332</v>
      </c>
      <c r="BE195" t="s">
        <v>1373</v>
      </c>
      <c r="BF195" s="5" t="e">
        <f>+#REF!</f>
        <v>#REF!</v>
      </c>
      <c r="BG195" s="5" t="e">
        <f>+#REF!</f>
        <v>#REF!</v>
      </c>
      <c r="BH195" s="1" t="e">
        <f>+#REF!</f>
        <v>#REF!</v>
      </c>
      <c r="BI195" s="1">
        <f>+COUNTIF(Tabla3[[#This Row],[VALOR REDUCIDO]:[TOTAL TIEMPO PRORROGADO EN DÍAS
]],"&lt;&gt;0")</f>
        <v>3</v>
      </c>
      <c r="BJ195" s="1" t="e">
        <f>+#REF!</f>
        <v>#REF!</v>
      </c>
      <c r="BK195" s="75" t="e">
        <f>+#REF!</f>
        <v>#REF!</v>
      </c>
      <c r="BL195" s="1" t="s">
        <v>83</v>
      </c>
      <c r="BM195" t="e">
        <f t="shared" si="12"/>
        <v>#REF!</v>
      </c>
      <c r="BN195" s="7">
        <f t="shared" si="13"/>
        <v>46036</v>
      </c>
      <c r="BO195" s="7" t="e">
        <f t="shared" si="14"/>
        <v>#REF!</v>
      </c>
      <c r="BP195" s="5" t="e">
        <f t="shared" ref="BP195:BP256" si="15">$X195+$BG195-$BF195</f>
        <v>#REF!</v>
      </c>
      <c r="BQ195" s="1">
        <v>31966667</v>
      </c>
      <c r="BR195" s="1" t="e">
        <f>+Tabla3[[#This Row],[VALOR TOTAL DE CONTRATO (ANTES DE LIQUIDACIÓN - LIBERACIÓN DE SALDOS)]]-Tabla3[[#This Row],[RECURSO TOTALES DESEMBOLSADOS]]</f>
        <v>#REF!</v>
      </c>
      <c r="BS195" s="1" t="s">
        <v>83</v>
      </c>
      <c r="BT195" s="1" t="str">
        <f t="shared" ref="BT195:BT256" si="16">TEXT(AL195,"MMMM")</f>
        <v>enero</v>
      </c>
      <c r="BU195" s="1" t="s">
        <v>82</v>
      </c>
      <c r="BV195" s="1" t="s">
        <v>82</v>
      </c>
      <c r="BW195" s="1" t="s">
        <v>82</v>
      </c>
      <c r="BX195" t="s">
        <v>258</v>
      </c>
      <c r="BY195" t="s">
        <v>259</v>
      </c>
    </row>
    <row r="196" spans="1:77" x14ac:dyDescent="0.25">
      <c r="A196" s="1">
        <v>2026</v>
      </c>
      <c r="B196" s="3">
        <v>190</v>
      </c>
      <c r="C196" s="1" t="s">
        <v>65</v>
      </c>
      <c r="D196" t="s">
        <v>67</v>
      </c>
      <c r="E196" t="s">
        <v>70</v>
      </c>
      <c r="F196" t="s">
        <v>71</v>
      </c>
      <c r="G196" t="s">
        <v>105</v>
      </c>
      <c r="H196" s="1" t="s">
        <v>64</v>
      </c>
      <c r="I196" s="1" t="s">
        <v>75</v>
      </c>
      <c r="J196" t="s">
        <v>1374</v>
      </c>
      <c r="K196" s="1" t="s">
        <v>78</v>
      </c>
      <c r="L196" s="87" t="s">
        <v>461</v>
      </c>
      <c r="M196" s="79" t="s">
        <v>6497</v>
      </c>
      <c r="N196" s="1" t="s">
        <v>3719</v>
      </c>
      <c r="O196" s="1" t="s">
        <v>3719</v>
      </c>
      <c r="P196" s="56" t="s">
        <v>3719</v>
      </c>
      <c r="Q196" s="1" t="s">
        <v>83</v>
      </c>
      <c r="R196" s="87" t="s">
        <v>255</v>
      </c>
      <c r="S196" s="87" t="s">
        <v>255</v>
      </c>
      <c r="T196" t="s">
        <v>1375</v>
      </c>
      <c r="U196" t="s">
        <v>1376</v>
      </c>
      <c r="V196" t="s">
        <v>1377</v>
      </c>
      <c r="W196" s="5">
        <v>40600000</v>
      </c>
      <c r="X196" s="5">
        <v>40600000</v>
      </c>
      <c r="Y196" s="5">
        <v>5800000</v>
      </c>
      <c r="Z196" s="5" t="s">
        <v>1045</v>
      </c>
      <c r="AA196" s="1" t="s">
        <v>121</v>
      </c>
      <c r="AB196" t="s">
        <v>83</v>
      </c>
      <c r="AC196" t="s">
        <v>76</v>
      </c>
      <c r="AD196" s="69">
        <f>+Tabla3[[#This Row],[VALOR DEL CONTRATO
(EN NUMEROS)]]-Tabla3[[#This Row],[VALOR RECURSOS (MADS/FONAM)]]</f>
        <v>0</v>
      </c>
      <c r="AE196" s="2">
        <v>4625</v>
      </c>
      <c r="AF196" s="88">
        <v>45671</v>
      </c>
      <c r="AG196">
        <v>226</v>
      </c>
      <c r="AH196" s="75">
        <v>46036</v>
      </c>
      <c r="AI196" s="78" t="s">
        <v>99</v>
      </c>
      <c r="AJ196" t="s">
        <v>1372</v>
      </c>
      <c r="AK196" s="72" t="s">
        <v>76</v>
      </c>
      <c r="AL196" s="75">
        <v>46029</v>
      </c>
      <c r="AM196" s="1" t="s">
        <v>257</v>
      </c>
      <c r="AN196" s="1" t="s">
        <v>257</v>
      </c>
      <c r="AO196" t="s">
        <v>100</v>
      </c>
      <c r="AP196" t="s">
        <v>406</v>
      </c>
      <c r="AQ196" s="1"/>
      <c r="AR196" t="s">
        <v>407</v>
      </c>
      <c r="AS196" t="s">
        <v>408</v>
      </c>
      <c r="AT196" s="1">
        <v>80111600</v>
      </c>
      <c r="AU196" s="93" t="s">
        <v>4349</v>
      </c>
      <c r="AV196" s="1" t="s">
        <v>210</v>
      </c>
      <c r="AW196" s="87" t="s">
        <v>103</v>
      </c>
      <c r="AX196" s="75">
        <v>46029</v>
      </c>
      <c r="AY196" s="87" t="s">
        <v>115</v>
      </c>
      <c r="AZ196" s="75">
        <v>46029</v>
      </c>
      <c r="BA196" s="75">
        <v>46036</v>
      </c>
      <c r="BB196" s="75">
        <v>46247</v>
      </c>
      <c r="BC196" s="89">
        <f>+Tabla3[[#This Row],[FECHA TERMINACION
(INICIAL)]]-Tabla3[[#This Row],[FECHA INICIO]]</f>
        <v>211</v>
      </c>
      <c r="BD196" s="89">
        <f>+Tabla3[[#This Row],[PLAZO DE EJECUCIÓN EN DÍAS (INICIAL)]]/30</f>
        <v>7.0333333333333332</v>
      </c>
      <c r="BE196" t="s">
        <v>1378</v>
      </c>
      <c r="BF196" s="5" t="e">
        <f>+#REF!</f>
        <v>#REF!</v>
      </c>
      <c r="BG196" s="5" t="e">
        <f>+#REF!</f>
        <v>#REF!</v>
      </c>
      <c r="BH196" s="1" t="e">
        <f>+#REF!</f>
        <v>#REF!</v>
      </c>
      <c r="BI196" s="1">
        <f>+COUNTIF(Tabla3[[#This Row],[VALOR REDUCIDO]:[TOTAL TIEMPO PRORROGADO EN DÍAS
]],"&lt;&gt;0")</f>
        <v>3</v>
      </c>
      <c r="BJ196" s="1" t="e">
        <f>+#REF!</f>
        <v>#REF!</v>
      </c>
      <c r="BK196" s="75" t="e">
        <f>+#REF!</f>
        <v>#REF!</v>
      </c>
      <c r="BL196" s="1" t="s">
        <v>83</v>
      </c>
      <c r="BM196" t="e">
        <f t="shared" si="12"/>
        <v>#REF!</v>
      </c>
      <c r="BN196" s="7">
        <f t="shared" si="13"/>
        <v>46036</v>
      </c>
      <c r="BO196" s="7" t="e">
        <f t="shared" si="14"/>
        <v>#REF!</v>
      </c>
      <c r="BP196" s="5" t="e">
        <f t="shared" si="15"/>
        <v>#REF!</v>
      </c>
      <c r="BQ196" s="1">
        <v>26486667</v>
      </c>
      <c r="BR196" s="1" t="e">
        <f>+Tabla3[[#This Row],[VALOR TOTAL DE CONTRATO (ANTES DE LIQUIDACIÓN - LIBERACIÓN DE SALDOS)]]-Tabla3[[#This Row],[RECURSO TOTALES DESEMBOLSADOS]]</f>
        <v>#REF!</v>
      </c>
      <c r="BS196" s="1" t="s">
        <v>83</v>
      </c>
      <c r="BT196" s="1" t="str">
        <f t="shared" si="16"/>
        <v>enero</v>
      </c>
      <c r="BU196" s="1" t="s">
        <v>82</v>
      </c>
      <c r="BV196" s="1" t="s">
        <v>82</v>
      </c>
      <c r="BW196" s="1" t="s">
        <v>82</v>
      </c>
      <c r="BX196" t="s">
        <v>258</v>
      </c>
      <c r="BY196" t="s">
        <v>259</v>
      </c>
    </row>
    <row r="197" spans="1:77" x14ac:dyDescent="0.25">
      <c r="A197" s="1">
        <v>2026</v>
      </c>
      <c r="B197" s="3">
        <v>191</v>
      </c>
      <c r="C197" s="1" t="s">
        <v>65</v>
      </c>
      <c r="D197" t="s">
        <v>67</v>
      </c>
      <c r="E197" t="s">
        <v>70</v>
      </c>
      <c r="F197" t="s">
        <v>71</v>
      </c>
      <c r="G197" t="s">
        <v>105</v>
      </c>
      <c r="H197" s="1" t="s">
        <v>64</v>
      </c>
      <c r="I197" s="1" t="s">
        <v>75</v>
      </c>
      <c r="J197" t="s">
        <v>2180</v>
      </c>
      <c r="K197" s="1" t="s">
        <v>78</v>
      </c>
      <c r="L197" s="87" t="s">
        <v>461</v>
      </c>
      <c r="M197" s="79" t="s">
        <v>6498</v>
      </c>
      <c r="N197" s="1" t="s">
        <v>3719</v>
      </c>
      <c r="O197" s="1" t="s">
        <v>3719</v>
      </c>
      <c r="P197" s="56" t="s">
        <v>3719</v>
      </c>
      <c r="Q197" s="1" t="s">
        <v>83</v>
      </c>
      <c r="R197" s="87" t="s">
        <v>255</v>
      </c>
      <c r="S197" s="87" t="s">
        <v>255</v>
      </c>
      <c r="T197" t="s">
        <v>2181</v>
      </c>
      <c r="U197" t="s">
        <v>2182</v>
      </c>
      <c r="V197" t="s">
        <v>1377</v>
      </c>
      <c r="W197" s="5">
        <v>40600000</v>
      </c>
      <c r="X197" s="5">
        <v>40600000</v>
      </c>
      <c r="Y197" s="5">
        <v>5800000</v>
      </c>
      <c r="Z197" s="5">
        <v>0</v>
      </c>
      <c r="AA197" s="1" t="s">
        <v>121</v>
      </c>
      <c r="AB197" t="s">
        <v>83</v>
      </c>
      <c r="AC197" t="s">
        <v>76</v>
      </c>
      <c r="AD197" s="69">
        <f>+Tabla3[[#This Row],[VALOR DEL CONTRATO
(EN NUMEROS)]]-Tabla3[[#This Row],[VALOR RECURSOS (MADS/FONAM)]]</f>
        <v>0</v>
      </c>
      <c r="AE197" s="2">
        <v>4625</v>
      </c>
      <c r="AF197" s="88">
        <v>45671</v>
      </c>
      <c r="AG197">
        <v>926</v>
      </c>
      <c r="AH197" s="75">
        <v>46036</v>
      </c>
      <c r="AI197" s="78" t="s">
        <v>99</v>
      </c>
      <c r="AJ197" t="s">
        <v>1372</v>
      </c>
      <c r="AK197" s="72" t="s">
        <v>76</v>
      </c>
      <c r="AL197" s="75">
        <v>46035</v>
      </c>
      <c r="AM197" s="1" t="s">
        <v>257</v>
      </c>
      <c r="AN197" s="1" t="s">
        <v>257</v>
      </c>
      <c r="AO197" t="s">
        <v>100</v>
      </c>
      <c r="AP197" t="s">
        <v>406</v>
      </c>
      <c r="AQ197" s="1"/>
      <c r="AR197" t="s">
        <v>407</v>
      </c>
      <c r="AS197" t="s">
        <v>408</v>
      </c>
      <c r="AT197" s="1">
        <v>80111600</v>
      </c>
      <c r="AU197" s="93" t="s">
        <v>4350</v>
      </c>
      <c r="AV197" s="1" t="s">
        <v>210</v>
      </c>
      <c r="AW197" s="87" t="s">
        <v>103</v>
      </c>
      <c r="AX197" s="75">
        <v>46035</v>
      </c>
      <c r="AY197" s="87" t="s">
        <v>115</v>
      </c>
      <c r="AZ197" s="75">
        <v>46035</v>
      </c>
      <c r="BA197" s="75">
        <v>46036</v>
      </c>
      <c r="BB197" s="75">
        <v>46247</v>
      </c>
      <c r="BC197" s="89">
        <f>+Tabla3[[#This Row],[FECHA TERMINACION
(INICIAL)]]-Tabla3[[#This Row],[FECHA INICIO]]</f>
        <v>211</v>
      </c>
      <c r="BD197" s="89">
        <f>+Tabla3[[#This Row],[PLAZO DE EJECUCIÓN EN DÍAS (INICIAL)]]/30</f>
        <v>7.0333333333333332</v>
      </c>
      <c r="BE197" t="s">
        <v>1378</v>
      </c>
      <c r="BF197" s="5" t="e">
        <f>+#REF!</f>
        <v>#REF!</v>
      </c>
      <c r="BG197" s="5" t="e">
        <f>+#REF!</f>
        <v>#REF!</v>
      </c>
      <c r="BH197" s="1" t="e">
        <f>+#REF!</f>
        <v>#REF!</v>
      </c>
      <c r="BI197" s="1">
        <f>+COUNTIF(Tabla3[[#This Row],[VALOR REDUCIDO]:[TOTAL TIEMPO PRORROGADO EN DÍAS
]],"&lt;&gt;0")</f>
        <v>3</v>
      </c>
      <c r="BJ197" s="1" t="e">
        <f>+#REF!</f>
        <v>#REF!</v>
      </c>
      <c r="BK197" s="75" t="e">
        <f>+#REF!</f>
        <v>#REF!</v>
      </c>
      <c r="BL197" s="1" t="s">
        <v>83</v>
      </c>
      <c r="BM197" t="e">
        <f t="shared" ref="BM197:BM258" si="17">$BO197-$BN197</f>
        <v>#REF!</v>
      </c>
      <c r="BN197" s="7">
        <f t="shared" ref="BN197:BN258" si="18">$BA197</f>
        <v>46036</v>
      </c>
      <c r="BO197" s="7" t="e">
        <f t="shared" ref="BO197:BO258" si="19">$BB197+$BH197</f>
        <v>#REF!</v>
      </c>
      <c r="BP197" s="5" t="e">
        <f t="shared" si="15"/>
        <v>#REF!</v>
      </c>
      <c r="BQ197" s="1">
        <v>26486667</v>
      </c>
      <c r="BR197" s="1" t="e">
        <f>+Tabla3[[#This Row],[VALOR TOTAL DE CONTRATO (ANTES DE LIQUIDACIÓN - LIBERACIÓN DE SALDOS)]]-Tabla3[[#This Row],[RECURSO TOTALES DESEMBOLSADOS]]</f>
        <v>#REF!</v>
      </c>
      <c r="BS197" s="1" t="s">
        <v>83</v>
      </c>
      <c r="BT197" s="1" t="str">
        <f t="shared" si="16"/>
        <v>enero</v>
      </c>
      <c r="BU197" s="1" t="s">
        <v>82</v>
      </c>
      <c r="BV197" s="1" t="s">
        <v>82</v>
      </c>
      <c r="BW197" s="1" t="s">
        <v>82</v>
      </c>
      <c r="BX197" t="s">
        <v>258</v>
      </c>
      <c r="BY197" t="s">
        <v>259</v>
      </c>
    </row>
    <row r="198" spans="1:77" x14ac:dyDescent="0.25">
      <c r="A198" s="1">
        <v>2026</v>
      </c>
      <c r="B198" s="3">
        <v>192</v>
      </c>
      <c r="C198" s="1" t="s">
        <v>65</v>
      </c>
      <c r="D198" t="s">
        <v>67</v>
      </c>
      <c r="E198" t="s">
        <v>70</v>
      </c>
      <c r="F198" t="s">
        <v>71</v>
      </c>
      <c r="G198" t="s">
        <v>105</v>
      </c>
      <c r="H198" s="1" t="s">
        <v>64</v>
      </c>
      <c r="I198" s="1" t="s">
        <v>75</v>
      </c>
      <c r="J198" t="s">
        <v>1379</v>
      </c>
      <c r="K198" s="1" t="s">
        <v>78</v>
      </c>
      <c r="L198" s="87" t="s">
        <v>461</v>
      </c>
      <c r="M198" s="79" t="s">
        <v>6499</v>
      </c>
      <c r="N198" s="1" t="s">
        <v>3719</v>
      </c>
      <c r="O198" s="1" t="s">
        <v>3719</v>
      </c>
      <c r="P198" s="56" t="s">
        <v>3719</v>
      </c>
      <c r="Q198" s="1" t="s">
        <v>83</v>
      </c>
      <c r="R198" s="87" t="s">
        <v>255</v>
      </c>
      <c r="S198" s="87" t="s">
        <v>255</v>
      </c>
      <c r="T198" t="s">
        <v>1380</v>
      </c>
      <c r="U198" t="s">
        <v>1381</v>
      </c>
      <c r="V198" t="s">
        <v>1382</v>
      </c>
      <c r="W198" s="5">
        <v>40600000</v>
      </c>
      <c r="X198" s="5">
        <v>40600000</v>
      </c>
      <c r="Y198" s="5">
        <v>5800000</v>
      </c>
      <c r="Z198" s="5">
        <v>0</v>
      </c>
      <c r="AA198" s="1" t="s">
        <v>121</v>
      </c>
      <c r="AB198" t="s">
        <v>83</v>
      </c>
      <c r="AC198" t="s">
        <v>76</v>
      </c>
      <c r="AD198" s="69">
        <f>+Tabla3[[#This Row],[VALOR DEL CONTRATO
(EN NUMEROS)]]-Tabla3[[#This Row],[VALOR RECURSOS (MADS/FONAM)]]</f>
        <v>0</v>
      </c>
      <c r="AE198" s="2">
        <v>4625</v>
      </c>
      <c r="AF198" s="88">
        <v>45671</v>
      </c>
      <c r="AG198">
        <v>426</v>
      </c>
      <c r="AH198" s="75">
        <v>46036</v>
      </c>
      <c r="AI198" s="78" t="s">
        <v>99</v>
      </c>
      <c r="AJ198" t="s">
        <v>1372</v>
      </c>
      <c r="AK198" s="72" t="s">
        <v>76</v>
      </c>
      <c r="AL198" s="75">
        <v>46029</v>
      </c>
      <c r="AM198" s="1" t="s">
        <v>257</v>
      </c>
      <c r="AN198" s="1" t="s">
        <v>257</v>
      </c>
      <c r="AO198" t="s">
        <v>100</v>
      </c>
      <c r="AP198" t="s">
        <v>406</v>
      </c>
      <c r="AQ198" s="1"/>
      <c r="AR198" t="s">
        <v>407</v>
      </c>
      <c r="AS198" t="s">
        <v>408</v>
      </c>
      <c r="AT198" s="1">
        <v>80111600</v>
      </c>
      <c r="AU198" s="93" t="s">
        <v>4351</v>
      </c>
      <c r="AV198" s="1" t="s">
        <v>210</v>
      </c>
      <c r="AW198" s="87" t="s">
        <v>103</v>
      </c>
      <c r="AX198" s="75">
        <v>46029</v>
      </c>
      <c r="AY198" s="87" t="s">
        <v>115</v>
      </c>
      <c r="AZ198" s="75">
        <v>46029</v>
      </c>
      <c r="BA198" s="75">
        <v>46036</v>
      </c>
      <c r="BB198" s="75">
        <v>46247</v>
      </c>
      <c r="BC198" s="89">
        <f>+Tabla3[[#This Row],[FECHA TERMINACION
(INICIAL)]]-Tabla3[[#This Row],[FECHA INICIO]]</f>
        <v>211</v>
      </c>
      <c r="BD198" s="89">
        <f>+Tabla3[[#This Row],[PLAZO DE EJECUCIÓN EN DÍAS (INICIAL)]]/30</f>
        <v>7.0333333333333332</v>
      </c>
      <c r="BE198" t="s">
        <v>1383</v>
      </c>
      <c r="BF198" s="5" t="e">
        <f>+#REF!</f>
        <v>#REF!</v>
      </c>
      <c r="BG198" s="5" t="e">
        <f>+#REF!</f>
        <v>#REF!</v>
      </c>
      <c r="BH198" s="1" t="e">
        <f>+#REF!</f>
        <v>#REF!</v>
      </c>
      <c r="BI198" s="1">
        <f>+COUNTIF(Tabla3[[#This Row],[VALOR REDUCIDO]:[TOTAL TIEMPO PRORROGADO EN DÍAS
]],"&lt;&gt;0")</f>
        <v>3</v>
      </c>
      <c r="BJ198" s="1" t="e">
        <f>+#REF!</f>
        <v>#REF!</v>
      </c>
      <c r="BK198" s="75" t="e">
        <f>+#REF!</f>
        <v>#REF!</v>
      </c>
      <c r="BL198" s="1" t="s">
        <v>83</v>
      </c>
      <c r="BM198" t="e">
        <f t="shared" si="17"/>
        <v>#REF!</v>
      </c>
      <c r="BN198" s="7">
        <f t="shared" si="18"/>
        <v>46036</v>
      </c>
      <c r="BO198" s="7" t="e">
        <f t="shared" si="19"/>
        <v>#REF!</v>
      </c>
      <c r="BP198" s="5" t="e">
        <f t="shared" si="15"/>
        <v>#REF!</v>
      </c>
      <c r="BQ198" s="1">
        <v>26486667</v>
      </c>
      <c r="BR198" s="1" t="e">
        <f>+Tabla3[[#This Row],[VALOR TOTAL DE CONTRATO (ANTES DE LIQUIDACIÓN - LIBERACIÓN DE SALDOS)]]-Tabla3[[#This Row],[RECURSO TOTALES DESEMBOLSADOS]]</f>
        <v>#REF!</v>
      </c>
      <c r="BS198" s="1" t="s">
        <v>83</v>
      </c>
      <c r="BT198" s="1" t="str">
        <f t="shared" si="16"/>
        <v>enero</v>
      </c>
      <c r="BU198" s="1" t="s">
        <v>82</v>
      </c>
      <c r="BV198" s="1" t="s">
        <v>82</v>
      </c>
      <c r="BW198" s="1" t="s">
        <v>82</v>
      </c>
      <c r="BX198" t="s">
        <v>258</v>
      </c>
      <c r="BY198" t="s">
        <v>259</v>
      </c>
    </row>
    <row r="199" spans="1:77" x14ac:dyDescent="0.25">
      <c r="A199" s="1">
        <v>2026</v>
      </c>
      <c r="B199" s="3">
        <v>193</v>
      </c>
      <c r="C199" s="1" t="s">
        <v>65</v>
      </c>
      <c r="D199" t="s">
        <v>67</v>
      </c>
      <c r="E199" t="s">
        <v>70</v>
      </c>
      <c r="F199" t="s">
        <v>71</v>
      </c>
      <c r="G199" t="s">
        <v>105</v>
      </c>
      <c r="H199" s="1" t="s">
        <v>64</v>
      </c>
      <c r="I199" s="1" t="s">
        <v>75</v>
      </c>
      <c r="J199" t="s">
        <v>1384</v>
      </c>
      <c r="K199" s="1" t="s">
        <v>78</v>
      </c>
      <c r="L199" s="87" t="s">
        <v>461</v>
      </c>
      <c r="M199" s="79" t="s">
        <v>6500</v>
      </c>
      <c r="N199" s="1" t="s">
        <v>3719</v>
      </c>
      <c r="O199" s="1" t="s">
        <v>3719</v>
      </c>
      <c r="P199" s="56" t="s">
        <v>3719</v>
      </c>
      <c r="Q199" s="1" t="s">
        <v>83</v>
      </c>
      <c r="R199" s="87" t="s">
        <v>255</v>
      </c>
      <c r="S199" s="87" t="s">
        <v>255</v>
      </c>
      <c r="T199" t="s">
        <v>1385</v>
      </c>
      <c r="U199" t="s">
        <v>1386</v>
      </c>
      <c r="V199" t="s">
        <v>1377</v>
      </c>
      <c r="W199" s="5">
        <v>40600000</v>
      </c>
      <c r="X199" s="5">
        <v>40600000</v>
      </c>
      <c r="Y199" s="5">
        <v>5800000</v>
      </c>
      <c r="Z199" s="5">
        <v>0</v>
      </c>
      <c r="AA199" s="1" t="s">
        <v>121</v>
      </c>
      <c r="AB199" t="s">
        <v>83</v>
      </c>
      <c r="AC199" t="s">
        <v>76</v>
      </c>
      <c r="AD199" s="69">
        <f>+Tabla3[[#This Row],[VALOR DEL CONTRATO
(EN NUMEROS)]]-Tabla3[[#This Row],[VALOR RECURSOS (MADS/FONAM)]]</f>
        <v>0</v>
      </c>
      <c r="AE199" s="2">
        <v>4625</v>
      </c>
      <c r="AF199" s="88">
        <v>45671</v>
      </c>
      <c r="AG199">
        <v>526</v>
      </c>
      <c r="AH199" s="75">
        <v>46036</v>
      </c>
      <c r="AI199" s="78" t="s">
        <v>99</v>
      </c>
      <c r="AJ199" t="s">
        <v>1372</v>
      </c>
      <c r="AK199" s="72" t="s">
        <v>76</v>
      </c>
      <c r="AL199" s="75">
        <v>46029</v>
      </c>
      <c r="AM199" s="1" t="s">
        <v>257</v>
      </c>
      <c r="AN199" s="1" t="s">
        <v>257</v>
      </c>
      <c r="AO199" t="s">
        <v>100</v>
      </c>
      <c r="AP199" t="s">
        <v>406</v>
      </c>
      <c r="AQ199" s="1"/>
      <c r="AR199" t="s">
        <v>407</v>
      </c>
      <c r="AS199" t="s">
        <v>408</v>
      </c>
      <c r="AT199" s="1">
        <v>80111600</v>
      </c>
      <c r="AU199" s="93" t="s">
        <v>4352</v>
      </c>
      <c r="AV199" s="1" t="s">
        <v>210</v>
      </c>
      <c r="AW199" s="87" t="s">
        <v>103</v>
      </c>
      <c r="AX199" s="75">
        <v>46029</v>
      </c>
      <c r="AY199" s="87" t="s">
        <v>115</v>
      </c>
      <c r="AZ199" s="75">
        <v>46029</v>
      </c>
      <c r="BA199" s="75">
        <v>46036</v>
      </c>
      <c r="BB199" s="75">
        <v>46247</v>
      </c>
      <c r="BC199" s="89">
        <f>+Tabla3[[#This Row],[FECHA TERMINACION
(INICIAL)]]-Tabla3[[#This Row],[FECHA INICIO]]</f>
        <v>211</v>
      </c>
      <c r="BD199" s="89">
        <f>+Tabla3[[#This Row],[PLAZO DE EJECUCIÓN EN DÍAS (INICIAL)]]/30</f>
        <v>7.0333333333333332</v>
      </c>
      <c r="BE199" t="s">
        <v>1378</v>
      </c>
      <c r="BF199" s="5" t="e">
        <f>+#REF!</f>
        <v>#REF!</v>
      </c>
      <c r="BG199" s="5" t="e">
        <f>+#REF!</f>
        <v>#REF!</v>
      </c>
      <c r="BH199" s="1" t="e">
        <f>+#REF!</f>
        <v>#REF!</v>
      </c>
      <c r="BI199" s="1">
        <f>+COUNTIF(Tabla3[[#This Row],[VALOR REDUCIDO]:[TOTAL TIEMPO PRORROGADO EN DÍAS
]],"&lt;&gt;0")</f>
        <v>3</v>
      </c>
      <c r="BJ199" s="1" t="e">
        <f>+#REF!</f>
        <v>#REF!</v>
      </c>
      <c r="BK199" s="75" t="e">
        <f>+#REF!</f>
        <v>#REF!</v>
      </c>
      <c r="BL199" s="1" t="s">
        <v>83</v>
      </c>
      <c r="BM199" t="e">
        <f t="shared" si="17"/>
        <v>#REF!</v>
      </c>
      <c r="BN199" s="7">
        <f t="shared" si="18"/>
        <v>46036</v>
      </c>
      <c r="BO199" s="7" t="e">
        <f t="shared" si="19"/>
        <v>#REF!</v>
      </c>
      <c r="BP199" s="5" t="e">
        <f t="shared" si="15"/>
        <v>#REF!</v>
      </c>
      <c r="BQ199" s="1">
        <v>26486667</v>
      </c>
      <c r="BR199" s="1" t="e">
        <f>+Tabla3[[#This Row],[VALOR TOTAL DE CONTRATO (ANTES DE LIQUIDACIÓN - LIBERACIÓN DE SALDOS)]]-Tabla3[[#This Row],[RECURSO TOTALES DESEMBOLSADOS]]</f>
        <v>#REF!</v>
      </c>
      <c r="BS199" s="1" t="s">
        <v>83</v>
      </c>
      <c r="BT199" s="1" t="str">
        <f t="shared" si="16"/>
        <v>enero</v>
      </c>
      <c r="BU199" s="1" t="s">
        <v>82</v>
      </c>
      <c r="BV199" s="1" t="s">
        <v>82</v>
      </c>
      <c r="BW199" s="1" t="s">
        <v>82</v>
      </c>
      <c r="BX199" t="s">
        <v>258</v>
      </c>
      <c r="BY199" t="s">
        <v>259</v>
      </c>
    </row>
    <row r="200" spans="1:77" x14ac:dyDescent="0.25">
      <c r="A200" s="1">
        <v>2026</v>
      </c>
      <c r="B200" s="3">
        <v>194</v>
      </c>
      <c r="C200" s="1" t="s">
        <v>65</v>
      </c>
      <c r="D200" t="s">
        <v>67</v>
      </c>
      <c r="E200" t="s">
        <v>70</v>
      </c>
      <c r="F200" t="s">
        <v>71</v>
      </c>
      <c r="G200" t="s">
        <v>105</v>
      </c>
      <c r="H200" s="1" t="s">
        <v>64</v>
      </c>
      <c r="I200" s="1" t="s">
        <v>75</v>
      </c>
      <c r="J200" t="s">
        <v>1387</v>
      </c>
      <c r="K200" s="1" t="s">
        <v>78</v>
      </c>
      <c r="L200" s="87" t="s">
        <v>461</v>
      </c>
      <c r="M200" s="79" t="s">
        <v>6501</v>
      </c>
      <c r="N200" s="1" t="s">
        <v>3719</v>
      </c>
      <c r="O200" s="1" t="s">
        <v>3719</v>
      </c>
      <c r="P200" s="56" t="s">
        <v>3719</v>
      </c>
      <c r="Q200" s="1" t="s">
        <v>83</v>
      </c>
      <c r="R200" s="87" t="s">
        <v>255</v>
      </c>
      <c r="S200" s="87" t="s">
        <v>255</v>
      </c>
      <c r="T200" t="s">
        <v>1388</v>
      </c>
      <c r="U200" t="s">
        <v>1389</v>
      </c>
      <c r="V200" t="s">
        <v>1390</v>
      </c>
      <c r="W200" s="5">
        <v>49000000</v>
      </c>
      <c r="X200" s="5">
        <v>49000000</v>
      </c>
      <c r="Y200" s="5">
        <v>7000000</v>
      </c>
      <c r="Z200" s="5">
        <v>0</v>
      </c>
      <c r="AA200" s="1" t="s">
        <v>121</v>
      </c>
      <c r="AB200" t="s">
        <v>83</v>
      </c>
      <c r="AC200" t="s">
        <v>76</v>
      </c>
      <c r="AD200" s="69">
        <f>+Tabla3[[#This Row],[VALOR DEL CONTRATO
(EN NUMEROS)]]-Tabla3[[#This Row],[VALOR RECURSOS (MADS/FONAM)]]</f>
        <v>0</v>
      </c>
      <c r="AE200" s="2">
        <v>4625</v>
      </c>
      <c r="AF200" s="88">
        <v>45671</v>
      </c>
      <c r="AG200">
        <v>626</v>
      </c>
      <c r="AH200" s="75">
        <v>46036</v>
      </c>
      <c r="AI200" s="78" t="s">
        <v>99</v>
      </c>
      <c r="AJ200" t="s">
        <v>1372</v>
      </c>
      <c r="AK200" s="72" t="s">
        <v>76</v>
      </c>
      <c r="AL200" s="75">
        <v>46029</v>
      </c>
      <c r="AM200" s="1" t="s">
        <v>257</v>
      </c>
      <c r="AN200" s="1" t="s">
        <v>257</v>
      </c>
      <c r="AO200" t="s">
        <v>100</v>
      </c>
      <c r="AP200" t="s">
        <v>406</v>
      </c>
      <c r="AQ200" s="1"/>
      <c r="AR200" t="s">
        <v>407</v>
      </c>
      <c r="AS200" t="s">
        <v>408</v>
      </c>
      <c r="AT200" s="1">
        <v>80111600</v>
      </c>
      <c r="AU200" s="93" t="s">
        <v>4353</v>
      </c>
      <c r="AV200" s="1" t="s">
        <v>210</v>
      </c>
      <c r="AW200" s="87" t="s">
        <v>103</v>
      </c>
      <c r="AX200" s="75">
        <v>46029</v>
      </c>
      <c r="AY200" s="87" t="s">
        <v>115</v>
      </c>
      <c r="AZ200" s="75">
        <v>46029</v>
      </c>
      <c r="BA200" s="75">
        <v>46036</v>
      </c>
      <c r="BB200" s="75">
        <v>46247</v>
      </c>
      <c r="BC200" s="89">
        <f>+Tabla3[[#This Row],[FECHA TERMINACION
(INICIAL)]]-Tabla3[[#This Row],[FECHA INICIO]]</f>
        <v>211</v>
      </c>
      <c r="BD200" s="89">
        <f>+Tabla3[[#This Row],[PLAZO DE EJECUCIÓN EN DÍAS (INICIAL)]]/30</f>
        <v>7.0333333333333332</v>
      </c>
      <c r="BE200" t="s">
        <v>1378</v>
      </c>
      <c r="BF200" s="5" t="e">
        <f>+#REF!</f>
        <v>#REF!</v>
      </c>
      <c r="BG200" s="5" t="e">
        <f>+#REF!</f>
        <v>#REF!</v>
      </c>
      <c r="BH200" s="1" t="e">
        <f>+#REF!</f>
        <v>#REF!</v>
      </c>
      <c r="BI200" s="1">
        <f>+COUNTIF(Tabla3[[#This Row],[VALOR REDUCIDO]:[TOTAL TIEMPO PRORROGADO EN DÍAS
]],"&lt;&gt;0")</f>
        <v>3</v>
      </c>
      <c r="BJ200" s="1" t="e">
        <f>+#REF!</f>
        <v>#REF!</v>
      </c>
      <c r="BK200" s="75" t="e">
        <f>+#REF!</f>
        <v>#REF!</v>
      </c>
      <c r="BL200" s="1" t="s">
        <v>83</v>
      </c>
      <c r="BM200" t="e">
        <f t="shared" si="17"/>
        <v>#REF!</v>
      </c>
      <c r="BN200" s="7">
        <f t="shared" si="18"/>
        <v>46036</v>
      </c>
      <c r="BO200" s="7" t="e">
        <f t="shared" si="19"/>
        <v>#REF!</v>
      </c>
      <c r="BP200" s="5" t="e">
        <f t="shared" si="15"/>
        <v>#REF!</v>
      </c>
      <c r="BQ200" s="1">
        <v>31966667</v>
      </c>
      <c r="BR200" s="1" t="e">
        <f>+Tabla3[[#This Row],[VALOR TOTAL DE CONTRATO (ANTES DE LIQUIDACIÓN - LIBERACIÓN DE SALDOS)]]-Tabla3[[#This Row],[RECURSO TOTALES DESEMBOLSADOS]]</f>
        <v>#REF!</v>
      </c>
      <c r="BS200" s="1" t="s">
        <v>83</v>
      </c>
      <c r="BT200" s="1" t="str">
        <f t="shared" si="16"/>
        <v>enero</v>
      </c>
      <c r="BU200" s="1" t="s">
        <v>82</v>
      </c>
      <c r="BV200" s="1" t="s">
        <v>82</v>
      </c>
      <c r="BW200" s="1" t="s">
        <v>82</v>
      </c>
      <c r="BX200" t="s">
        <v>258</v>
      </c>
      <c r="BY200" t="s">
        <v>259</v>
      </c>
    </row>
    <row r="201" spans="1:77" x14ac:dyDescent="0.25">
      <c r="A201" s="1">
        <v>2026</v>
      </c>
      <c r="B201" s="3">
        <v>195</v>
      </c>
      <c r="C201" s="1" t="s">
        <v>65</v>
      </c>
      <c r="D201" t="s">
        <v>67</v>
      </c>
      <c r="E201" t="s">
        <v>70</v>
      </c>
      <c r="F201" t="s">
        <v>71</v>
      </c>
      <c r="G201" t="s">
        <v>105</v>
      </c>
      <c r="H201" s="1" t="s">
        <v>64</v>
      </c>
      <c r="I201" s="1" t="s">
        <v>75</v>
      </c>
      <c r="J201" t="s">
        <v>1391</v>
      </c>
      <c r="K201" s="1" t="s">
        <v>78</v>
      </c>
      <c r="L201" s="87" t="s">
        <v>1392</v>
      </c>
      <c r="M201" s="79" t="s">
        <v>6502</v>
      </c>
      <c r="N201" s="1" t="s">
        <v>3719</v>
      </c>
      <c r="O201" s="1" t="s">
        <v>3719</v>
      </c>
      <c r="P201" s="56" t="s">
        <v>3719</v>
      </c>
      <c r="Q201" s="1" t="s">
        <v>83</v>
      </c>
      <c r="R201" s="87" t="s">
        <v>255</v>
      </c>
      <c r="S201" s="87" t="s">
        <v>255</v>
      </c>
      <c r="T201" t="s">
        <v>1393</v>
      </c>
      <c r="U201" t="s">
        <v>1394</v>
      </c>
      <c r="V201" t="s">
        <v>1395</v>
      </c>
      <c r="W201" s="5">
        <v>68436900</v>
      </c>
      <c r="X201" s="5">
        <v>68436900</v>
      </c>
      <c r="Y201" s="5">
        <v>5783400</v>
      </c>
      <c r="Z201" s="5">
        <v>0</v>
      </c>
      <c r="AA201" s="1" t="s">
        <v>95</v>
      </c>
      <c r="AB201" t="s">
        <v>83</v>
      </c>
      <c r="AC201" t="s">
        <v>76</v>
      </c>
      <c r="AD201" s="69">
        <f>+Tabla3[[#This Row],[VALOR DEL CONTRATO
(EN NUMEROS)]]-Tabla3[[#This Row],[VALOR RECURSOS (MADS/FONAM)]]</f>
        <v>0</v>
      </c>
      <c r="AE201" s="2">
        <v>1426</v>
      </c>
      <c r="AF201" s="88">
        <v>46024</v>
      </c>
      <c r="AG201">
        <v>14626</v>
      </c>
      <c r="AH201" s="75">
        <v>46028</v>
      </c>
      <c r="AI201" s="78" t="s">
        <v>98</v>
      </c>
      <c r="AJ201" t="s">
        <v>395</v>
      </c>
      <c r="AK201" s="72">
        <v>202400000000095</v>
      </c>
      <c r="AL201" s="75">
        <v>46028</v>
      </c>
      <c r="AM201" s="1" t="s">
        <v>257</v>
      </c>
      <c r="AN201" s="1" t="s">
        <v>257</v>
      </c>
      <c r="AO201" t="s">
        <v>100</v>
      </c>
      <c r="AP201" t="s">
        <v>1072</v>
      </c>
      <c r="AQ201" s="1"/>
      <c r="AR201" t="s">
        <v>1073</v>
      </c>
      <c r="AS201" t="s">
        <v>212</v>
      </c>
      <c r="AT201" s="1">
        <v>80111600</v>
      </c>
      <c r="AU201" s="93" t="s">
        <v>4354</v>
      </c>
      <c r="AV201" s="1" t="s">
        <v>210</v>
      </c>
      <c r="AW201" s="87" t="s">
        <v>103</v>
      </c>
      <c r="AX201" s="75">
        <v>46028</v>
      </c>
      <c r="AY201" s="87" t="s">
        <v>116</v>
      </c>
      <c r="AZ201" s="75">
        <v>46028</v>
      </c>
      <c r="BA201" s="75">
        <v>46028</v>
      </c>
      <c r="BB201" s="75">
        <v>46386</v>
      </c>
      <c r="BC201" s="89">
        <f>+Tabla3[[#This Row],[FECHA TERMINACION
(INICIAL)]]-Tabla3[[#This Row],[FECHA INICIO]]</f>
        <v>358</v>
      </c>
      <c r="BD201" s="89">
        <f>+Tabla3[[#This Row],[PLAZO DE EJECUCIÓN EN DÍAS (INICIAL)]]/30</f>
        <v>11.933333333333334</v>
      </c>
      <c r="BE201" t="s">
        <v>399</v>
      </c>
      <c r="BF201" s="5" t="e">
        <f>+#REF!</f>
        <v>#REF!</v>
      </c>
      <c r="BG201" s="5" t="e">
        <f>+#REF!</f>
        <v>#REF!</v>
      </c>
      <c r="BH201" s="1" t="e">
        <f>+#REF!</f>
        <v>#REF!</v>
      </c>
      <c r="BI201" s="1">
        <f>+COUNTIF(Tabla3[[#This Row],[VALOR REDUCIDO]:[TOTAL TIEMPO PRORROGADO EN DÍAS
]],"&lt;&gt;0")</f>
        <v>3</v>
      </c>
      <c r="BJ201" s="1" t="e">
        <f>+#REF!</f>
        <v>#REF!</v>
      </c>
      <c r="BK201" s="75" t="e">
        <f>+#REF!</f>
        <v>#REF!</v>
      </c>
      <c r="BL201" s="1" t="s">
        <v>83</v>
      </c>
      <c r="BM201" t="e">
        <f t="shared" si="17"/>
        <v>#REF!</v>
      </c>
      <c r="BN201" s="7">
        <f t="shared" si="18"/>
        <v>46028</v>
      </c>
      <c r="BO201" s="7" t="e">
        <f t="shared" si="19"/>
        <v>#REF!</v>
      </c>
      <c r="BP201" s="5" t="e">
        <f t="shared" si="15"/>
        <v>#REF!</v>
      </c>
      <c r="BQ201" s="1">
        <v>27953100</v>
      </c>
      <c r="BR201" s="1" t="e">
        <f>+Tabla3[[#This Row],[VALOR TOTAL DE CONTRATO (ANTES DE LIQUIDACIÓN - LIBERACIÓN DE SALDOS)]]-Tabla3[[#This Row],[RECURSO TOTALES DESEMBOLSADOS]]</f>
        <v>#REF!</v>
      </c>
      <c r="BS201" s="1" t="s">
        <v>83</v>
      </c>
      <c r="BT201" s="1" t="str">
        <f t="shared" si="16"/>
        <v>enero</v>
      </c>
      <c r="BU201" s="1" t="s">
        <v>82</v>
      </c>
      <c r="BV201" s="1" t="s">
        <v>82</v>
      </c>
      <c r="BW201" s="1" t="s">
        <v>82</v>
      </c>
      <c r="BX201" t="s">
        <v>258</v>
      </c>
      <c r="BY201" t="s">
        <v>259</v>
      </c>
    </row>
    <row r="202" spans="1:77" x14ac:dyDescent="0.25">
      <c r="A202" s="1">
        <v>2026</v>
      </c>
      <c r="B202" s="3">
        <v>196</v>
      </c>
      <c r="C202" s="1" t="s">
        <v>65</v>
      </c>
      <c r="D202" t="s">
        <v>67</v>
      </c>
      <c r="E202" t="s">
        <v>70</v>
      </c>
      <c r="F202" t="s">
        <v>71</v>
      </c>
      <c r="G202" t="s">
        <v>105</v>
      </c>
      <c r="H202" s="1" t="s">
        <v>64</v>
      </c>
      <c r="I202" s="1" t="s">
        <v>75</v>
      </c>
      <c r="J202" t="s">
        <v>1396</v>
      </c>
      <c r="K202" s="1" t="s">
        <v>78</v>
      </c>
      <c r="L202" s="87" t="s">
        <v>1397</v>
      </c>
      <c r="M202" s="79" t="s">
        <v>6503</v>
      </c>
      <c r="N202" s="1" t="s">
        <v>3719</v>
      </c>
      <c r="O202" s="1" t="s">
        <v>3719</v>
      </c>
      <c r="P202" s="56" t="s">
        <v>3719</v>
      </c>
      <c r="Q202" s="1" t="s">
        <v>83</v>
      </c>
      <c r="R202" s="87" t="s">
        <v>256</v>
      </c>
      <c r="S202" s="87" t="s">
        <v>256</v>
      </c>
      <c r="T202" t="s">
        <v>1398</v>
      </c>
      <c r="U202" t="s">
        <v>1399</v>
      </c>
      <c r="V202" t="s">
        <v>1400</v>
      </c>
      <c r="W202" s="5">
        <v>93500000</v>
      </c>
      <c r="X202" s="5">
        <v>93500000</v>
      </c>
      <c r="Y202" s="5">
        <v>8500000</v>
      </c>
      <c r="Z202" s="5">
        <v>0</v>
      </c>
      <c r="AA202" s="1" t="s">
        <v>95</v>
      </c>
      <c r="AB202" t="s">
        <v>83</v>
      </c>
      <c r="AC202" t="s">
        <v>76</v>
      </c>
      <c r="AD202" s="69">
        <f>+Tabla3[[#This Row],[VALOR DEL CONTRATO
(EN NUMEROS)]]-Tabla3[[#This Row],[VALOR RECURSOS (MADS/FONAM)]]</f>
        <v>0</v>
      </c>
      <c r="AE202" s="2">
        <v>2426</v>
      </c>
      <c r="AF202" s="88">
        <v>46024</v>
      </c>
      <c r="AG202">
        <v>17026</v>
      </c>
      <c r="AH202" s="75">
        <v>46028</v>
      </c>
      <c r="AI202" s="78" t="s">
        <v>98</v>
      </c>
      <c r="AJ202" t="s">
        <v>590</v>
      </c>
      <c r="AK202" s="72">
        <v>202400000000078</v>
      </c>
      <c r="AL202" s="75">
        <v>46028</v>
      </c>
      <c r="AM202" s="1" t="s">
        <v>257</v>
      </c>
      <c r="AN202" s="1" t="s">
        <v>257</v>
      </c>
      <c r="AO202" t="s">
        <v>100</v>
      </c>
      <c r="AP202" t="s">
        <v>1401</v>
      </c>
      <c r="AQ202" s="1"/>
      <c r="AR202" t="s">
        <v>1402</v>
      </c>
      <c r="AS202" t="s">
        <v>1403</v>
      </c>
      <c r="AT202" s="1">
        <v>80111600</v>
      </c>
      <c r="AU202" s="93" t="s">
        <v>4355</v>
      </c>
      <c r="AV202" s="1" t="s">
        <v>210</v>
      </c>
      <c r="AW202" s="87" t="s">
        <v>103</v>
      </c>
      <c r="AX202" s="75">
        <v>46028</v>
      </c>
      <c r="AY202" s="87" t="s">
        <v>116</v>
      </c>
      <c r="AZ202" s="75">
        <v>46028</v>
      </c>
      <c r="BA202" s="75">
        <v>46028</v>
      </c>
      <c r="BB202" s="75">
        <v>46361</v>
      </c>
      <c r="BC202" s="89">
        <f>+Tabla3[[#This Row],[FECHA TERMINACION
(INICIAL)]]-Tabla3[[#This Row],[FECHA INICIO]]</f>
        <v>333</v>
      </c>
      <c r="BD202" s="89">
        <f>+Tabla3[[#This Row],[PLAZO DE EJECUCIÓN EN DÍAS (INICIAL)]]/30</f>
        <v>11.1</v>
      </c>
      <c r="BE202" t="s">
        <v>1404</v>
      </c>
      <c r="BF202" s="5" t="e">
        <f>+#REF!</f>
        <v>#REF!</v>
      </c>
      <c r="BG202" s="5" t="e">
        <f>+#REF!</f>
        <v>#REF!</v>
      </c>
      <c r="BH202" s="1" t="e">
        <f>+#REF!</f>
        <v>#REF!</v>
      </c>
      <c r="BI202" s="1">
        <f>+COUNTIF(Tabla3[[#This Row],[VALOR REDUCIDO]:[TOTAL TIEMPO PRORROGADO EN DÍAS
]],"&lt;&gt;0")</f>
        <v>3</v>
      </c>
      <c r="BJ202" s="1" t="e">
        <f>+#REF!</f>
        <v>#REF!</v>
      </c>
      <c r="BK202" s="75" t="e">
        <f>+#REF!</f>
        <v>#REF!</v>
      </c>
      <c r="BL202" s="1" t="s">
        <v>83</v>
      </c>
      <c r="BM202" t="e">
        <f t="shared" si="17"/>
        <v>#REF!</v>
      </c>
      <c r="BN202" s="7">
        <f t="shared" si="18"/>
        <v>46028</v>
      </c>
      <c r="BO202" s="7" t="e">
        <f t="shared" si="19"/>
        <v>#REF!</v>
      </c>
      <c r="BP202" s="5" t="e">
        <f t="shared" si="15"/>
        <v>#REF!</v>
      </c>
      <c r="BQ202" s="1">
        <v>41083333</v>
      </c>
      <c r="BR202" s="1" t="e">
        <f>+Tabla3[[#This Row],[VALOR TOTAL DE CONTRATO (ANTES DE LIQUIDACIÓN - LIBERACIÓN DE SALDOS)]]-Tabla3[[#This Row],[RECURSO TOTALES DESEMBOLSADOS]]</f>
        <v>#REF!</v>
      </c>
      <c r="BS202" s="1" t="s">
        <v>83</v>
      </c>
      <c r="BT202" s="1" t="str">
        <f t="shared" si="16"/>
        <v>enero</v>
      </c>
      <c r="BU202" s="1" t="s">
        <v>82</v>
      </c>
      <c r="BV202" s="1" t="s">
        <v>82</v>
      </c>
      <c r="BW202" s="1" t="s">
        <v>82</v>
      </c>
      <c r="BX202" t="s">
        <v>258</v>
      </c>
      <c r="BY202" t="s">
        <v>259</v>
      </c>
    </row>
    <row r="203" spans="1:77" x14ac:dyDescent="0.25">
      <c r="A203" s="1">
        <v>2026</v>
      </c>
      <c r="B203" s="3">
        <v>197</v>
      </c>
      <c r="C203" s="1" t="s">
        <v>65</v>
      </c>
      <c r="D203" t="s">
        <v>67</v>
      </c>
      <c r="E203" t="s">
        <v>70</v>
      </c>
      <c r="F203" t="s">
        <v>71</v>
      </c>
      <c r="G203" t="s">
        <v>105</v>
      </c>
      <c r="H203" s="1" t="s">
        <v>64</v>
      </c>
      <c r="I203" s="1" t="s">
        <v>271</v>
      </c>
      <c r="J203" t="s">
        <v>1405</v>
      </c>
      <c r="K203" s="1" t="s">
        <v>78</v>
      </c>
      <c r="L203" s="87" t="s">
        <v>1406</v>
      </c>
      <c r="M203" s="79" t="s">
        <v>6504</v>
      </c>
      <c r="N203" s="1" t="s">
        <v>3719</v>
      </c>
      <c r="O203" s="1" t="s">
        <v>3719</v>
      </c>
      <c r="P203" s="56" t="s">
        <v>3719</v>
      </c>
      <c r="Q203" s="1" t="s">
        <v>83</v>
      </c>
      <c r="R203" s="87" t="s">
        <v>263</v>
      </c>
      <c r="S203" s="87" t="s">
        <v>212</v>
      </c>
      <c r="T203" t="s">
        <v>1407</v>
      </c>
      <c r="U203" t="s">
        <v>1408</v>
      </c>
      <c r="V203" t="s">
        <v>1409</v>
      </c>
      <c r="W203" s="5">
        <v>50836800</v>
      </c>
      <c r="X203" s="5">
        <v>50836800</v>
      </c>
      <c r="Y203" s="5">
        <v>4284000</v>
      </c>
      <c r="Z203" s="5">
        <v>0</v>
      </c>
      <c r="AA203" s="1" t="s">
        <v>95</v>
      </c>
      <c r="AB203" t="s">
        <v>83</v>
      </c>
      <c r="AC203" t="s">
        <v>76</v>
      </c>
      <c r="AD203" s="69">
        <f>+Tabla3[[#This Row],[VALOR DEL CONTRATO
(EN NUMEROS)]]-Tabla3[[#This Row],[VALOR RECURSOS (MADS/FONAM)]]</f>
        <v>0</v>
      </c>
      <c r="AE203" s="2">
        <v>1626</v>
      </c>
      <c r="AF203" s="88">
        <v>46024</v>
      </c>
      <c r="AG203">
        <v>15726</v>
      </c>
      <c r="AH203" s="75">
        <v>46028</v>
      </c>
      <c r="AI203" s="78" t="s">
        <v>98</v>
      </c>
      <c r="AJ203" t="s">
        <v>282</v>
      </c>
      <c r="AK203" s="72">
        <v>202400000000095</v>
      </c>
      <c r="AL203" s="75">
        <v>46028</v>
      </c>
      <c r="AM203" s="1" t="s">
        <v>257</v>
      </c>
      <c r="AN203" s="1" t="s">
        <v>257</v>
      </c>
      <c r="AO203" t="s">
        <v>100</v>
      </c>
      <c r="AP203" t="s">
        <v>1410</v>
      </c>
      <c r="AQ203" s="1"/>
      <c r="AR203" t="s">
        <v>1411</v>
      </c>
      <c r="AS203" t="s">
        <v>212</v>
      </c>
      <c r="AT203" s="1">
        <v>80111600</v>
      </c>
      <c r="AU203" s="93" t="s">
        <v>4356</v>
      </c>
      <c r="AV203" s="1" t="s">
        <v>210</v>
      </c>
      <c r="AW203" s="87" t="s">
        <v>103</v>
      </c>
      <c r="AX203" s="75">
        <v>46028</v>
      </c>
      <c r="AY203" s="87" t="s">
        <v>115</v>
      </c>
      <c r="AZ203" s="75">
        <v>46028</v>
      </c>
      <c r="BA203" s="75">
        <v>46028</v>
      </c>
      <c r="BB203" s="75">
        <v>46387</v>
      </c>
      <c r="BC203" s="89">
        <f>+Tabla3[[#This Row],[FECHA TERMINACION
(INICIAL)]]-Tabla3[[#This Row],[FECHA INICIO]]</f>
        <v>359</v>
      </c>
      <c r="BD203" s="89">
        <f>+Tabla3[[#This Row],[PLAZO DE EJECUCIÓN EN DÍAS (INICIAL)]]/30</f>
        <v>11.966666666666667</v>
      </c>
      <c r="BE203" t="s">
        <v>1412</v>
      </c>
      <c r="BF203" s="5" t="e">
        <f>+#REF!</f>
        <v>#REF!</v>
      </c>
      <c r="BG203" s="5" t="e">
        <f>+#REF!</f>
        <v>#REF!</v>
      </c>
      <c r="BH203" s="1" t="e">
        <f>+#REF!</f>
        <v>#REF!</v>
      </c>
      <c r="BI203" s="1">
        <f>+COUNTIF(Tabla3[[#This Row],[VALOR REDUCIDO]:[TOTAL TIEMPO PRORROGADO EN DÍAS
]],"&lt;&gt;0")</f>
        <v>3</v>
      </c>
      <c r="BJ203" s="1" t="e">
        <f>+#REF!</f>
        <v>#REF!</v>
      </c>
      <c r="BK203" s="75" t="e">
        <f>+#REF!</f>
        <v>#REF!</v>
      </c>
      <c r="BL203" s="1" t="s">
        <v>83</v>
      </c>
      <c r="BM203" t="e">
        <f t="shared" si="17"/>
        <v>#REF!</v>
      </c>
      <c r="BN203" s="7">
        <f t="shared" si="18"/>
        <v>46028</v>
      </c>
      <c r="BO203" s="7" t="e">
        <f t="shared" si="19"/>
        <v>#REF!</v>
      </c>
      <c r="BP203" s="5" t="e">
        <f t="shared" si="15"/>
        <v>#REF!</v>
      </c>
      <c r="BQ203" s="1">
        <v>20622000</v>
      </c>
      <c r="BR203" s="1" t="e">
        <f>+Tabla3[[#This Row],[VALOR TOTAL DE CONTRATO (ANTES DE LIQUIDACIÓN - LIBERACIÓN DE SALDOS)]]-Tabla3[[#This Row],[RECURSO TOTALES DESEMBOLSADOS]]</f>
        <v>#REF!</v>
      </c>
      <c r="BS203" s="1" t="s">
        <v>83</v>
      </c>
      <c r="BT203" s="1" t="str">
        <f t="shared" si="16"/>
        <v>enero</v>
      </c>
      <c r="BU203" s="1" t="s">
        <v>82</v>
      </c>
      <c r="BV203" s="1" t="s">
        <v>82</v>
      </c>
      <c r="BW203" s="1" t="s">
        <v>82</v>
      </c>
      <c r="BX203" t="s">
        <v>258</v>
      </c>
      <c r="BY203" t="s">
        <v>259</v>
      </c>
    </row>
    <row r="204" spans="1:77" x14ac:dyDescent="0.25">
      <c r="A204" s="1">
        <v>2026</v>
      </c>
      <c r="B204" s="3">
        <v>198</v>
      </c>
      <c r="C204" s="1" t="s">
        <v>65</v>
      </c>
      <c r="D204" t="s">
        <v>67</v>
      </c>
      <c r="E204" t="s">
        <v>70</v>
      </c>
      <c r="F204" t="s">
        <v>71</v>
      </c>
      <c r="G204" t="s">
        <v>105</v>
      </c>
      <c r="H204" s="1" t="s">
        <v>64</v>
      </c>
      <c r="I204" s="1" t="s">
        <v>75</v>
      </c>
      <c r="J204" t="s">
        <v>1413</v>
      </c>
      <c r="K204" s="1" t="s">
        <v>78</v>
      </c>
      <c r="L204" s="87" t="s">
        <v>81</v>
      </c>
      <c r="M204" s="79" t="s">
        <v>6505</v>
      </c>
      <c r="N204" s="1" t="s">
        <v>3719</v>
      </c>
      <c r="O204" s="1" t="s">
        <v>3719</v>
      </c>
      <c r="P204" s="56" t="s">
        <v>3719</v>
      </c>
      <c r="Q204" s="1" t="s">
        <v>83</v>
      </c>
      <c r="R204" s="87" t="s">
        <v>254</v>
      </c>
      <c r="S204" s="87" t="s">
        <v>254</v>
      </c>
      <c r="T204" t="s">
        <v>1414</v>
      </c>
      <c r="U204" t="s">
        <v>1415</v>
      </c>
      <c r="V204" t="s">
        <v>1416</v>
      </c>
      <c r="W204" s="5">
        <v>82133333</v>
      </c>
      <c r="X204" s="5">
        <v>82133333</v>
      </c>
      <c r="Y204" s="5">
        <v>7000000</v>
      </c>
      <c r="Z204" s="5">
        <v>0</v>
      </c>
      <c r="AA204" s="1" t="s">
        <v>95</v>
      </c>
      <c r="AB204" t="s">
        <v>83</v>
      </c>
      <c r="AC204" t="s">
        <v>76</v>
      </c>
      <c r="AD204" s="69">
        <f>+Tabla3[[#This Row],[VALOR DEL CONTRATO
(EN NUMEROS)]]-Tabla3[[#This Row],[VALOR RECURSOS (MADS/FONAM)]]</f>
        <v>0</v>
      </c>
      <c r="AE204" s="2">
        <v>5626</v>
      </c>
      <c r="AF204" s="88">
        <v>46024</v>
      </c>
      <c r="AG204">
        <v>23526</v>
      </c>
      <c r="AH204" s="75">
        <v>46029</v>
      </c>
      <c r="AI204" s="78" t="s">
        <v>98</v>
      </c>
      <c r="AJ204" t="s">
        <v>404</v>
      </c>
      <c r="AK204" s="72">
        <v>202400000000095</v>
      </c>
      <c r="AL204" s="75">
        <v>46029</v>
      </c>
      <c r="AM204" s="1" t="s">
        <v>257</v>
      </c>
      <c r="AN204" s="1" t="s">
        <v>257</v>
      </c>
      <c r="AO204" t="s">
        <v>100</v>
      </c>
      <c r="AP204" t="s">
        <v>667</v>
      </c>
      <c r="AQ204" s="1"/>
      <c r="AR204" t="s">
        <v>1067</v>
      </c>
      <c r="AS204" t="s">
        <v>254</v>
      </c>
      <c r="AT204" s="1">
        <v>80111600</v>
      </c>
      <c r="AU204" s="93" t="s">
        <v>4357</v>
      </c>
      <c r="AV204" s="1" t="s">
        <v>210</v>
      </c>
      <c r="AW204" s="87" t="s">
        <v>103</v>
      </c>
      <c r="AX204" s="75">
        <v>46029</v>
      </c>
      <c r="AY204" s="87" t="s">
        <v>115</v>
      </c>
      <c r="AZ204" s="75">
        <v>46029</v>
      </c>
      <c r="BA204" s="75">
        <v>46029</v>
      </c>
      <c r="BB204" s="75">
        <v>46384</v>
      </c>
      <c r="BC204" s="89">
        <f>+Tabla3[[#This Row],[FECHA TERMINACION
(INICIAL)]]-Tabla3[[#This Row],[FECHA INICIO]]</f>
        <v>355</v>
      </c>
      <c r="BD204" s="89">
        <f>+Tabla3[[#This Row],[PLAZO DE EJECUCIÓN EN DÍAS (INICIAL)]]/30</f>
        <v>11.833333333333334</v>
      </c>
      <c r="BE204" t="s">
        <v>1417</v>
      </c>
      <c r="BF204" s="5" t="e">
        <f>+#REF!</f>
        <v>#REF!</v>
      </c>
      <c r="BG204" s="5" t="e">
        <f>+#REF!</f>
        <v>#REF!</v>
      </c>
      <c r="BH204" s="1" t="e">
        <f>+#REF!</f>
        <v>#REF!</v>
      </c>
      <c r="BI204" s="1">
        <f>+COUNTIF(Tabla3[[#This Row],[VALOR REDUCIDO]:[TOTAL TIEMPO PRORROGADO EN DÍAS
]],"&lt;&gt;0")</f>
        <v>3</v>
      </c>
      <c r="BJ204" s="1" t="e">
        <f>+#REF!</f>
        <v>#REF!</v>
      </c>
      <c r="BK204" s="75" t="e">
        <f>+#REF!</f>
        <v>#REF!</v>
      </c>
      <c r="BL204" s="1" t="s">
        <v>83</v>
      </c>
      <c r="BM204" t="e">
        <f t="shared" si="17"/>
        <v>#REF!</v>
      </c>
      <c r="BN204" s="7">
        <f t="shared" si="18"/>
        <v>46029</v>
      </c>
      <c r="BO204" s="7" t="e">
        <f t="shared" si="19"/>
        <v>#REF!</v>
      </c>
      <c r="BP204" s="5" t="e">
        <f t="shared" si="15"/>
        <v>#REF!</v>
      </c>
      <c r="BQ204" s="1">
        <v>33600000</v>
      </c>
      <c r="BR204" s="1" t="e">
        <f>+Tabla3[[#This Row],[VALOR TOTAL DE CONTRATO (ANTES DE LIQUIDACIÓN - LIBERACIÓN DE SALDOS)]]-Tabla3[[#This Row],[RECURSO TOTALES DESEMBOLSADOS]]</f>
        <v>#REF!</v>
      </c>
      <c r="BS204" s="1" t="s">
        <v>83</v>
      </c>
      <c r="BT204" s="1" t="str">
        <f t="shared" si="16"/>
        <v>enero</v>
      </c>
      <c r="BU204" s="1" t="s">
        <v>82</v>
      </c>
      <c r="BV204" s="1" t="s">
        <v>82</v>
      </c>
      <c r="BW204" s="1" t="s">
        <v>82</v>
      </c>
      <c r="BX204" t="s">
        <v>258</v>
      </c>
      <c r="BY204" t="s">
        <v>259</v>
      </c>
    </row>
    <row r="205" spans="1:77" x14ac:dyDescent="0.25">
      <c r="A205" s="1">
        <v>2026</v>
      </c>
      <c r="B205" s="3">
        <v>199</v>
      </c>
      <c r="C205" s="1" t="s">
        <v>65</v>
      </c>
      <c r="D205" t="s">
        <v>67</v>
      </c>
      <c r="E205" t="s">
        <v>70</v>
      </c>
      <c r="F205" t="s">
        <v>71</v>
      </c>
      <c r="G205" t="s">
        <v>105</v>
      </c>
      <c r="H205" s="1" t="s">
        <v>64</v>
      </c>
      <c r="I205" s="1" t="s">
        <v>75</v>
      </c>
      <c r="J205" t="s">
        <v>1418</v>
      </c>
      <c r="K205" s="1" t="s">
        <v>78</v>
      </c>
      <c r="L205" s="87" t="s">
        <v>81</v>
      </c>
      <c r="M205" s="79" t="s">
        <v>6506</v>
      </c>
      <c r="N205" s="1" t="s">
        <v>3719</v>
      </c>
      <c r="O205" s="1" t="s">
        <v>3719</v>
      </c>
      <c r="P205" s="56" t="s">
        <v>3719</v>
      </c>
      <c r="Q205" s="1" t="s">
        <v>83</v>
      </c>
      <c r="R205" s="87" t="s">
        <v>254</v>
      </c>
      <c r="S205" s="87" t="s">
        <v>254</v>
      </c>
      <c r="T205" t="s">
        <v>664</v>
      </c>
      <c r="U205" t="s">
        <v>1419</v>
      </c>
      <c r="V205" t="s">
        <v>1420</v>
      </c>
      <c r="W205" s="5">
        <v>71808000</v>
      </c>
      <c r="X205" s="5">
        <v>71808000</v>
      </c>
      <c r="Y205" s="5">
        <v>6120000</v>
      </c>
      <c r="Z205" s="5">
        <v>0</v>
      </c>
      <c r="AA205" s="1" t="s">
        <v>95</v>
      </c>
      <c r="AB205" t="s">
        <v>83</v>
      </c>
      <c r="AC205" t="s">
        <v>76</v>
      </c>
      <c r="AD205" s="69">
        <f>+Tabla3[[#This Row],[VALOR DEL CONTRATO
(EN NUMEROS)]]-Tabla3[[#This Row],[VALOR RECURSOS (MADS/FONAM)]]</f>
        <v>0</v>
      </c>
      <c r="AE205" s="2">
        <v>5626</v>
      </c>
      <c r="AF205" s="88">
        <v>46024</v>
      </c>
      <c r="AG205">
        <v>23426</v>
      </c>
      <c r="AH205" s="75">
        <v>46029</v>
      </c>
      <c r="AI205" s="78" t="s">
        <v>98</v>
      </c>
      <c r="AJ205" t="s">
        <v>404</v>
      </c>
      <c r="AK205" s="72">
        <v>202400000000095</v>
      </c>
      <c r="AL205" s="75">
        <v>46029</v>
      </c>
      <c r="AM205" s="1" t="s">
        <v>257</v>
      </c>
      <c r="AN205" s="1" t="s">
        <v>257</v>
      </c>
      <c r="AO205" t="s">
        <v>100</v>
      </c>
      <c r="AP205" t="s">
        <v>667</v>
      </c>
      <c r="AQ205" s="1"/>
      <c r="AR205" t="s">
        <v>6274</v>
      </c>
      <c r="AS205" t="s">
        <v>254</v>
      </c>
      <c r="AT205" s="1">
        <v>80111600</v>
      </c>
      <c r="AU205" s="93" t="s">
        <v>4358</v>
      </c>
      <c r="AV205" s="1" t="s">
        <v>210</v>
      </c>
      <c r="AW205" s="87" t="s">
        <v>103</v>
      </c>
      <c r="AX205" s="75">
        <v>46029</v>
      </c>
      <c r="AY205" s="87" t="s">
        <v>115</v>
      </c>
      <c r="AZ205" s="75">
        <v>46029</v>
      </c>
      <c r="BA205" s="75">
        <v>46029</v>
      </c>
      <c r="BB205" s="75">
        <v>46384</v>
      </c>
      <c r="BC205" s="89">
        <f>+Tabla3[[#This Row],[FECHA TERMINACION
(INICIAL)]]-Tabla3[[#This Row],[FECHA INICIO]]</f>
        <v>355</v>
      </c>
      <c r="BD205" s="89">
        <f>+Tabla3[[#This Row],[PLAZO DE EJECUCIÓN EN DÍAS (INICIAL)]]/30</f>
        <v>11.833333333333334</v>
      </c>
      <c r="BE205" t="s">
        <v>1417</v>
      </c>
      <c r="BF205" s="5" t="e">
        <f>+#REF!</f>
        <v>#REF!</v>
      </c>
      <c r="BG205" s="5" t="e">
        <f>+#REF!</f>
        <v>#REF!</v>
      </c>
      <c r="BH205" s="1" t="e">
        <f>+#REF!</f>
        <v>#REF!</v>
      </c>
      <c r="BI205" s="1">
        <f>+COUNTIF(Tabla3[[#This Row],[VALOR REDUCIDO]:[TOTAL TIEMPO PRORROGADO EN DÍAS
]],"&lt;&gt;0")</f>
        <v>3</v>
      </c>
      <c r="BJ205" s="1" t="e">
        <f>+#REF!</f>
        <v>#REF!</v>
      </c>
      <c r="BK205" s="75" t="e">
        <f>+#REF!</f>
        <v>#REF!</v>
      </c>
      <c r="BL205" s="1" t="s">
        <v>83</v>
      </c>
      <c r="BM205" t="e">
        <f t="shared" si="17"/>
        <v>#REF!</v>
      </c>
      <c r="BN205" s="7">
        <f t="shared" si="18"/>
        <v>46029</v>
      </c>
      <c r="BO205" s="7" t="e">
        <f t="shared" si="19"/>
        <v>#REF!</v>
      </c>
      <c r="BP205" s="5" t="e">
        <f t="shared" si="15"/>
        <v>#REF!</v>
      </c>
      <c r="BQ205" s="1">
        <v>29376000</v>
      </c>
      <c r="BR205" s="1" t="e">
        <f>+Tabla3[[#This Row],[VALOR TOTAL DE CONTRATO (ANTES DE LIQUIDACIÓN - LIBERACIÓN DE SALDOS)]]-Tabla3[[#This Row],[RECURSO TOTALES DESEMBOLSADOS]]</f>
        <v>#REF!</v>
      </c>
      <c r="BS205" s="1" t="s">
        <v>83</v>
      </c>
      <c r="BT205" s="1" t="str">
        <f t="shared" si="16"/>
        <v>enero</v>
      </c>
      <c r="BU205" s="1" t="s">
        <v>82</v>
      </c>
      <c r="BV205" s="1" t="s">
        <v>82</v>
      </c>
      <c r="BW205" s="1" t="s">
        <v>82</v>
      </c>
      <c r="BX205" t="s">
        <v>258</v>
      </c>
      <c r="BY205" t="s">
        <v>259</v>
      </c>
    </row>
    <row r="206" spans="1:77" ht="15" customHeight="1" x14ac:dyDescent="0.25">
      <c r="A206" s="1">
        <v>2026</v>
      </c>
      <c r="B206" s="3">
        <v>200</v>
      </c>
      <c r="C206" s="1" t="s">
        <v>65</v>
      </c>
      <c r="D206" t="s">
        <v>67</v>
      </c>
      <c r="E206" t="s">
        <v>70</v>
      </c>
      <c r="F206" t="s">
        <v>71</v>
      </c>
      <c r="G206" t="s">
        <v>105</v>
      </c>
      <c r="H206" s="1" t="s">
        <v>64</v>
      </c>
      <c r="I206" s="1" t="s">
        <v>75</v>
      </c>
      <c r="J206" t="s">
        <v>1483</v>
      </c>
      <c r="K206" s="1" t="s">
        <v>78</v>
      </c>
      <c r="L206" s="87" t="s">
        <v>81</v>
      </c>
      <c r="M206" s="79" t="s">
        <v>6507</v>
      </c>
      <c r="N206" s="1" t="s">
        <v>3719</v>
      </c>
      <c r="O206" s="1" t="s">
        <v>3719</v>
      </c>
      <c r="P206" s="56" t="s">
        <v>3719</v>
      </c>
      <c r="Q206" s="1" t="s">
        <v>83</v>
      </c>
      <c r="R206" s="87" t="s">
        <v>254</v>
      </c>
      <c r="S206" s="87" t="s">
        <v>254</v>
      </c>
      <c r="T206" t="s">
        <v>664</v>
      </c>
      <c r="U206" t="s">
        <v>676</v>
      </c>
      <c r="V206" t="s">
        <v>1484</v>
      </c>
      <c r="W206" s="5">
        <v>76050000</v>
      </c>
      <c r="X206" s="5">
        <v>76050000</v>
      </c>
      <c r="Y206" s="5">
        <v>6500000</v>
      </c>
      <c r="Z206" s="5">
        <v>0</v>
      </c>
      <c r="AA206" s="1" t="s">
        <v>95</v>
      </c>
      <c r="AB206" t="s">
        <v>83</v>
      </c>
      <c r="AC206" t="s">
        <v>76</v>
      </c>
      <c r="AD206" s="69">
        <f>+Tabla3[[#This Row],[VALOR DEL CONTRATO
(EN NUMEROS)]]-Tabla3[[#This Row],[VALOR RECURSOS (MADS/FONAM)]]</f>
        <v>0</v>
      </c>
      <c r="AE206" s="2">
        <v>5626</v>
      </c>
      <c r="AF206" s="88">
        <v>46024</v>
      </c>
      <c r="AG206">
        <v>27826</v>
      </c>
      <c r="AH206" s="75">
        <v>46030</v>
      </c>
      <c r="AI206" s="78" t="s">
        <v>98</v>
      </c>
      <c r="AJ206" t="s">
        <v>404</v>
      </c>
      <c r="AK206" s="72">
        <v>202400000000095</v>
      </c>
      <c r="AL206" s="75">
        <v>46030</v>
      </c>
      <c r="AM206" s="1" t="s">
        <v>257</v>
      </c>
      <c r="AN206" s="1" t="s">
        <v>257</v>
      </c>
      <c r="AO206" t="s">
        <v>100</v>
      </c>
      <c r="AP206" t="s">
        <v>667</v>
      </c>
      <c r="AQ206" s="1"/>
      <c r="AR206" t="s">
        <v>6274</v>
      </c>
      <c r="AS206" t="s">
        <v>254</v>
      </c>
      <c r="AT206" s="1">
        <v>80111600</v>
      </c>
      <c r="AU206" s="93" t="s">
        <v>4359</v>
      </c>
      <c r="AV206" s="1" t="s">
        <v>210</v>
      </c>
      <c r="AW206" s="87" t="s">
        <v>103</v>
      </c>
      <c r="AX206" s="75">
        <v>46030</v>
      </c>
      <c r="AY206" s="87" t="s">
        <v>115</v>
      </c>
      <c r="AZ206" s="75">
        <v>46030</v>
      </c>
      <c r="BA206" s="75">
        <v>46030</v>
      </c>
      <c r="BB206" s="75">
        <v>46384</v>
      </c>
      <c r="BC206" s="89">
        <f>+Tabla3[[#This Row],[FECHA TERMINACION
(INICIAL)]]-Tabla3[[#This Row],[FECHA INICIO]]</f>
        <v>354</v>
      </c>
      <c r="BD206" s="89">
        <f>+Tabla3[[#This Row],[PLAZO DE EJECUCIÓN EN DÍAS (INICIAL)]]/30</f>
        <v>11.8</v>
      </c>
      <c r="BE206" t="s">
        <v>1485</v>
      </c>
      <c r="BF206" s="5" t="e">
        <f>+#REF!</f>
        <v>#REF!</v>
      </c>
      <c r="BG206" s="5" t="e">
        <f>+#REF!</f>
        <v>#REF!</v>
      </c>
      <c r="BH206" s="1" t="e">
        <f>+#REF!</f>
        <v>#REF!</v>
      </c>
      <c r="BI206" s="1">
        <f>+COUNTIF(Tabla3[[#This Row],[VALOR REDUCIDO]:[TOTAL TIEMPO PRORROGADO EN DÍAS
]],"&lt;&gt;0")</f>
        <v>3</v>
      </c>
      <c r="BJ206" s="1" t="e">
        <f>+#REF!</f>
        <v>#REF!</v>
      </c>
      <c r="BK206" s="75" t="e">
        <f>+#REF!</f>
        <v>#REF!</v>
      </c>
      <c r="BL206" s="1" t="s">
        <v>83</v>
      </c>
      <c r="BM206" t="e">
        <f t="shared" si="17"/>
        <v>#REF!</v>
      </c>
      <c r="BN206" s="7">
        <f t="shared" si="18"/>
        <v>46030</v>
      </c>
      <c r="BO206" s="7" t="e">
        <f t="shared" si="19"/>
        <v>#REF!</v>
      </c>
      <c r="BP206" s="5" t="e">
        <f t="shared" si="15"/>
        <v>#REF!</v>
      </c>
      <c r="BQ206" s="1">
        <v>30983333</v>
      </c>
      <c r="BR206" s="1" t="e">
        <f>+Tabla3[[#This Row],[VALOR TOTAL DE CONTRATO (ANTES DE LIQUIDACIÓN - LIBERACIÓN DE SALDOS)]]-Tabla3[[#This Row],[RECURSO TOTALES DESEMBOLSADOS]]</f>
        <v>#REF!</v>
      </c>
      <c r="BS206" s="1" t="s">
        <v>83</v>
      </c>
      <c r="BT206" s="1" t="str">
        <f t="shared" si="16"/>
        <v>enero</v>
      </c>
      <c r="BU206" s="1" t="s">
        <v>82</v>
      </c>
      <c r="BV206" s="1" t="s">
        <v>82</v>
      </c>
      <c r="BW206" s="1" t="s">
        <v>82</v>
      </c>
      <c r="BX206" t="s">
        <v>258</v>
      </c>
      <c r="BY206" t="s">
        <v>259</v>
      </c>
    </row>
    <row r="207" spans="1:77" ht="15" customHeight="1" x14ac:dyDescent="0.25">
      <c r="A207" s="1">
        <v>2026</v>
      </c>
      <c r="B207" s="3">
        <v>201</v>
      </c>
      <c r="C207" s="1" t="s">
        <v>65</v>
      </c>
      <c r="D207" t="s">
        <v>67</v>
      </c>
      <c r="E207" t="s">
        <v>70</v>
      </c>
      <c r="F207" t="s">
        <v>71</v>
      </c>
      <c r="G207" t="s">
        <v>105</v>
      </c>
      <c r="H207" s="1" t="s">
        <v>64</v>
      </c>
      <c r="I207" s="1" t="s">
        <v>75</v>
      </c>
      <c r="J207" t="s">
        <v>1486</v>
      </c>
      <c r="K207" s="1" t="s">
        <v>78</v>
      </c>
      <c r="L207" s="87" t="s">
        <v>81</v>
      </c>
      <c r="M207" s="79" t="s">
        <v>6508</v>
      </c>
      <c r="N207" s="1" t="s">
        <v>3719</v>
      </c>
      <c r="O207" s="1" t="s">
        <v>3719</v>
      </c>
      <c r="P207" s="56" t="s">
        <v>3719</v>
      </c>
      <c r="Q207" s="1" t="s">
        <v>83</v>
      </c>
      <c r="R207" s="87" t="s">
        <v>254</v>
      </c>
      <c r="S207" s="87" t="s">
        <v>254</v>
      </c>
      <c r="T207" t="s">
        <v>1487</v>
      </c>
      <c r="U207" t="s">
        <v>1489</v>
      </c>
      <c r="V207" t="s">
        <v>1488</v>
      </c>
      <c r="W207" s="5">
        <v>117000000</v>
      </c>
      <c r="X207" s="5">
        <v>117000000</v>
      </c>
      <c r="Y207" s="5">
        <v>10000000</v>
      </c>
      <c r="Z207" s="5">
        <v>0</v>
      </c>
      <c r="AA207" s="1" t="s">
        <v>95</v>
      </c>
      <c r="AB207" t="s">
        <v>83</v>
      </c>
      <c r="AC207" t="s">
        <v>76</v>
      </c>
      <c r="AD207" s="69">
        <f>+Tabla3[[#This Row],[VALOR DEL CONTRATO
(EN NUMEROS)]]-Tabla3[[#This Row],[VALOR RECURSOS (MADS/FONAM)]]</f>
        <v>0</v>
      </c>
      <c r="AE207" s="2">
        <v>5626</v>
      </c>
      <c r="AF207" s="88">
        <v>46024</v>
      </c>
      <c r="AG207">
        <v>27426</v>
      </c>
      <c r="AH207" s="75">
        <v>46030</v>
      </c>
      <c r="AI207" s="78" t="s">
        <v>98</v>
      </c>
      <c r="AJ207" t="s">
        <v>404</v>
      </c>
      <c r="AK207" s="72">
        <v>202400000000095</v>
      </c>
      <c r="AL207" s="75">
        <v>46030</v>
      </c>
      <c r="AM207" s="1" t="s">
        <v>257</v>
      </c>
      <c r="AN207" s="1" t="s">
        <v>257</v>
      </c>
      <c r="AO207" t="s">
        <v>100</v>
      </c>
      <c r="AP207" t="s">
        <v>667</v>
      </c>
      <c r="AQ207" s="1"/>
      <c r="AR207" t="s">
        <v>6274</v>
      </c>
      <c r="AS207" t="s">
        <v>254</v>
      </c>
      <c r="AT207" s="1">
        <v>80111600</v>
      </c>
      <c r="AU207" s="93" t="s">
        <v>4360</v>
      </c>
      <c r="AV207" s="1" t="s">
        <v>210</v>
      </c>
      <c r="AW207" s="87" t="s">
        <v>103</v>
      </c>
      <c r="AX207" s="75">
        <v>46030</v>
      </c>
      <c r="AY207" s="87" t="s">
        <v>115</v>
      </c>
      <c r="AZ207" s="75">
        <v>46030</v>
      </c>
      <c r="BA207" s="75">
        <v>46030</v>
      </c>
      <c r="BB207" s="75">
        <v>46384</v>
      </c>
      <c r="BC207" s="89">
        <f>+Tabla3[[#This Row],[FECHA TERMINACION
(INICIAL)]]-Tabla3[[#This Row],[FECHA INICIO]]</f>
        <v>354</v>
      </c>
      <c r="BD207" s="89">
        <f>+Tabla3[[#This Row],[PLAZO DE EJECUCIÓN EN DÍAS (INICIAL)]]/30</f>
        <v>11.8</v>
      </c>
      <c r="BE207" t="s">
        <v>1485</v>
      </c>
      <c r="BF207" s="5" t="e">
        <f>+#REF!</f>
        <v>#REF!</v>
      </c>
      <c r="BG207" s="5" t="e">
        <f>+#REF!</f>
        <v>#REF!</v>
      </c>
      <c r="BH207" s="1" t="e">
        <f>+#REF!</f>
        <v>#REF!</v>
      </c>
      <c r="BI207" s="1">
        <f>+COUNTIF(Tabla3[[#This Row],[VALOR REDUCIDO]:[TOTAL TIEMPO PRORROGADO EN DÍAS
]],"&lt;&gt;0")</f>
        <v>3</v>
      </c>
      <c r="BJ207" s="1" t="e">
        <f>+#REF!</f>
        <v>#REF!</v>
      </c>
      <c r="BK207" s="75" t="e">
        <f>+#REF!</f>
        <v>#REF!</v>
      </c>
      <c r="BL207" s="1" t="s">
        <v>83</v>
      </c>
      <c r="BM207" t="e">
        <f t="shared" si="17"/>
        <v>#REF!</v>
      </c>
      <c r="BN207" s="7">
        <f t="shared" si="18"/>
        <v>46030</v>
      </c>
      <c r="BO207" s="7" t="e">
        <f t="shared" si="19"/>
        <v>#REF!</v>
      </c>
      <c r="BP207" s="5" t="e">
        <f t="shared" si="15"/>
        <v>#REF!</v>
      </c>
      <c r="BQ207" s="1">
        <v>47666667</v>
      </c>
      <c r="BR207" s="1" t="e">
        <f>+Tabla3[[#This Row],[VALOR TOTAL DE CONTRATO (ANTES DE LIQUIDACIÓN - LIBERACIÓN DE SALDOS)]]-Tabla3[[#This Row],[RECURSO TOTALES DESEMBOLSADOS]]</f>
        <v>#REF!</v>
      </c>
      <c r="BS207" s="1" t="s">
        <v>83</v>
      </c>
      <c r="BT207" s="1" t="str">
        <f t="shared" si="16"/>
        <v>enero</v>
      </c>
      <c r="BU207" s="1" t="s">
        <v>82</v>
      </c>
      <c r="BV207" s="1" t="s">
        <v>82</v>
      </c>
      <c r="BW207" s="1" t="s">
        <v>82</v>
      </c>
      <c r="BX207" t="s">
        <v>258</v>
      </c>
      <c r="BY207" t="s">
        <v>259</v>
      </c>
    </row>
    <row r="208" spans="1:77" x14ac:dyDescent="0.25">
      <c r="A208" s="1">
        <v>2026</v>
      </c>
      <c r="B208" s="3">
        <v>202</v>
      </c>
      <c r="C208" s="1" t="s">
        <v>65</v>
      </c>
      <c r="D208" t="s">
        <v>67</v>
      </c>
      <c r="E208" t="s">
        <v>70</v>
      </c>
      <c r="F208" t="s">
        <v>71</v>
      </c>
      <c r="G208" t="s">
        <v>105</v>
      </c>
      <c r="H208" s="1" t="s">
        <v>64</v>
      </c>
      <c r="I208" s="1" t="s">
        <v>75</v>
      </c>
      <c r="J208" t="s">
        <v>1490</v>
      </c>
      <c r="K208" s="1" t="s">
        <v>78</v>
      </c>
      <c r="L208" s="87" t="s">
        <v>744</v>
      </c>
      <c r="M208" s="79" t="s">
        <v>6509</v>
      </c>
      <c r="N208" s="1" t="s">
        <v>3719</v>
      </c>
      <c r="O208" s="1" t="s">
        <v>3719</v>
      </c>
      <c r="P208" s="56" t="s">
        <v>3719</v>
      </c>
      <c r="Q208" s="1" t="s">
        <v>83</v>
      </c>
      <c r="R208" s="87" t="s">
        <v>92</v>
      </c>
      <c r="S208" s="87" t="s">
        <v>92</v>
      </c>
      <c r="T208" t="s">
        <v>1491</v>
      </c>
      <c r="U208" t="s">
        <v>1493</v>
      </c>
      <c r="V208" t="s">
        <v>1492</v>
      </c>
      <c r="W208" s="5">
        <v>56000000</v>
      </c>
      <c r="X208" s="5">
        <v>56000000</v>
      </c>
      <c r="Y208" s="5">
        <v>7000000</v>
      </c>
      <c r="Z208" s="5">
        <v>0</v>
      </c>
      <c r="AA208" s="1" t="s">
        <v>95</v>
      </c>
      <c r="AB208" t="s">
        <v>83</v>
      </c>
      <c r="AC208" t="s">
        <v>76</v>
      </c>
      <c r="AD208" s="69">
        <f>+Tabla3[[#This Row],[VALOR DEL CONTRATO
(EN NUMEROS)]]-Tabla3[[#This Row],[VALOR RECURSOS (MADS/FONAM)]]</f>
        <v>0</v>
      </c>
      <c r="AE208" s="2">
        <v>7926</v>
      </c>
      <c r="AF208" s="88">
        <v>46024</v>
      </c>
      <c r="AG208">
        <v>20426</v>
      </c>
      <c r="AH208" s="75">
        <v>46028</v>
      </c>
      <c r="AI208" s="78" t="s">
        <v>98</v>
      </c>
      <c r="AJ208" t="s">
        <v>404</v>
      </c>
      <c r="AK208" s="72">
        <v>202400000000095</v>
      </c>
      <c r="AL208" s="75">
        <v>46028</v>
      </c>
      <c r="AM208" s="1" t="s">
        <v>257</v>
      </c>
      <c r="AN208" s="1" t="s">
        <v>257</v>
      </c>
      <c r="AO208" t="s">
        <v>100</v>
      </c>
      <c r="AP208" t="s">
        <v>906</v>
      </c>
      <c r="AQ208" s="1"/>
      <c r="AR208" t="s">
        <v>901</v>
      </c>
      <c r="AS208" t="s">
        <v>902</v>
      </c>
      <c r="AT208" s="1">
        <v>80111600</v>
      </c>
      <c r="AU208" s="93" t="s">
        <v>4361</v>
      </c>
      <c r="AV208" s="1" t="s">
        <v>210</v>
      </c>
      <c r="AW208" s="87" t="s">
        <v>103</v>
      </c>
      <c r="AX208" s="75">
        <v>46029</v>
      </c>
      <c r="AY208" s="87" t="s">
        <v>116</v>
      </c>
      <c r="AZ208" s="75">
        <v>46029</v>
      </c>
      <c r="BA208" s="75">
        <v>46029</v>
      </c>
      <c r="BB208" s="75">
        <v>46271</v>
      </c>
      <c r="BC208" s="89">
        <f>+Tabla3[[#This Row],[FECHA TERMINACION
(INICIAL)]]-Tabla3[[#This Row],[FECHA INICIO]]</f>
        <v>242</v>
      </c>
      <c r="BD208" s="89">
        <f>+Tabla3[[#This Row],[PLAZO DE EJECUCIÓN EN DÍAS (INICIAL)]]/30</f>
        <v>8.0666666666666664</v>
      </c>
      <c r="BE208" t="s">
        <v>1494</v>
      </c>
      <c r="BF208" s="5" t="e">
        <f>+#REF!</f>
        <v>#REF!</v>
      </c>
      <c r="BG208" s="5" t="e">
        <f>+#REF!</f>
        <v>#REF!</v>
      </c>
      <c r="BH208" s="1" t="e">
        <f>+#REF!</f>
        <v>#REF!</v>
      </c>
      <c r="BI208" s="1">
        <f>+COUNTIF(Tabla3[[#This Row],[VALOR REDUCIDO]:[TOTAL TIEMPO PRORROGADO EN DÍAS
]],"&lt;&gt;0")</f>
        <v>3</v>
      </c>
      <c r="BJ208" s="1" t="e">
        <f>+#REF!</f>
        <v>#REF!</v>
      </c>
      <c r="BK208" s="75" t="e">
        <f>+#REF!</f>
        <v>#REF!</v>
      </c>
      <c r="BL208" s="1" t="s">
        <v>83</v>
      </c>
      <c r="BM208" t="e">
        <f t="shared" si="17"/>
        <v>#REF!</v>
      </c>
      <c r="BN208" s="7">
        <f t="shared" si="18"/>
        <v>46029</v>
      </c>
      <c r="BO208" s="7" t="e">
        <f t="shared" si="19"/>
        <v>#REF!</v>
      </c>
      <c r="BP208" s="5" t="e">
        <f t="shared" si="15"/>
        <v>#REF!</v>
      </c>
      <c r="BQ208" s="1">
        <v>33600000</v>
      </c>
      <c r="BR208" s="1" t="e">
        <f>+Tabla3[[#This Row],[VALOR TOTAL DE CONTRATO (ANTES DE LIQUIDACIÓN - LIBERACIÓN DE SALDOS)]]-Tabla3[[#This Row],[RECURSO TOTALES DESEMBOLSADOS]]</f>
        <v>#REF!</v>
      </c>
      <c r="BS208" s="1" t="s">
        <v>83</v>
      </c>
      <c r="BT208" s="1" t="str">
        <f t="shared" si="16"/>
        <v>enero</v>
      </c>
      <c r="BU208" s="1" t="s">
        <v>82</v>
      </c>
      <c r="BV208" s="1" t="s">
        <v>82</v>
      </c>
      <c r="BW208" s="1" t="s">
        <v>82</v>
      </c>
      <c r="BX208" t="s">
        <v>258</v>
      </c>
      <c r="BY208" t="s">
        <v>259</v>
      </c>
    </row>
    <row r="209" spans="1:77" x14ac:dyDescent="0.25">
      <c r="A209" s="1">
        <v>2026</v>
      </c>
      <c r="B209" s="3">
        <v>203</v>
      </c>
      <c r="C209" s="1" t="s">
        <v>65</v>
      </c>
      <c r="D209" t="s">
        <v>67</v>
      </c>
      <c r="E209" t="s">
        <v>70</v>
      </c>
      <c r="F209" t="s">
        <v>71</v>
      </c>
      <c r="G209" t="s">
        <v>105</v>
      </c>
      <c r="H209" s="1" t="s">
        <v>64</v>
      </c>
      <c r="I209" s="1" t="s">
        <v>75</v>
      </c>
      <c r="J209" t="s">
        <v>907</v>
      </c>
      <c r="K209" s="1" t="s">
        <v>78</v>
      </c>
      <c r="L209" s="87" t="s">
        <v>908</v>
      </c>
      <c r="M209" s="79" t="s">
        <v>6510</v>
      </c>
      <c r="N209" s="1" t="s">
        <v>3719</v>
      </c>
      <c r="O209" s="1" t="s">
        <v>3719</v>
      </c>
      <c r="P209" s="56" t="s">
        <v>3719</v>
      </c>
      <c r="Q209" s="1" t="s">
        <v>83</v>
      </c>
      <c r="R209" s="87" t="s">
        <v>269</v>
      </c>
      <c r="S209" s="87" t="s">
        <v>269</v>
      </c>
      <c r="T209" t="s">
        <v>909</v>
      </c>
      <c r="U209" t="s">
        <v>911</v>
      </c>
      <c r="V209" t="s">
        <v>910</v>
      </c>
      <c r="W209" s="5">
        <v>88837500</v>
      </c>
      <c r="X209" s="5">
        <v>88837500</v>
      </c>
      <c r="Y209" s="5">
        <v>7725000</v>
      </c>
      <c r="Z209" s="5">
        <v>0</v>
      </c>
      <c r="AA209" s="1" t="s">
        <v>95</v>
      </c>
      <c r="AB209" t="s">
        <v>83</v>
      </c>
      <c r="AC209" t="s">
        <v>76</v>
      </c>
      <c r="AD209" s="69">
        <f>+Tabla3[[#This Row],[VALOR DEL CONTRATO
(EN NUMEROS)]]-Tabla3[[#This Row],[VALOR RECURSOS (MADS/FONAM)]]</f>
        <v>0</v>
      </c>
      <c r="AE209" s="2">
        <v>7726</v>
      </c>
      <c r="AF209" s="88">
        <v>46024</v>
      </c>
      <c r="AG209">
        <v>15126</v>
      </c>
      <c r="AH209" s="75">
        <v>46028</v>
      </c>
      <c r="AI209" s="78" t="s">
        <v>98</v>
      </c>
      <c r="AJ209" t="s">
        <v>811</v>
      </c>
      <c r="AK209" s="72">
        <v>202400000000055</v>
      </c>
      <c r="AL209" s="75">
        <v>46028</v>
      </c>
      <c r="AM209" s="1" t="s">
        <v>257</v>
      </c>
      <c r="AN209" s="1" t="s">
        <v>257</v>
      </c>
      <c r="AO209" t="s">
        <v>100</v>
      </c>
      <c r="AP209" t="s">
        <v>737</v>
      </c>
      <c r="AQ209" s="1"/>
      <c r="AR209" t="s">
        <v>738</v>
      </c>
      <c r="AS209" t="s">
        <v>418</v>
      </c>
      <c r="AT209" s="1">
        <v>80111600</v>
      </c>
      <c r="AU209" s="93" t="s">
        <v>4362</v>
      </c>
      <c r="AV209" s="1" t="s">
        <v>211</v>
      </c>
      <c r="AW209" s="87" t="s">
        <v>104</v>
      </c>
      <c r="AX209" s="75" t="s">
        <v>76</v>
      </c>
      <c r="AY209" s="87" t="s">
        <v>108</v>
      </c>
      <c r="AZ209" s="75">
        <v>46028</v>
      </c>
      <c r="BA209" s="75">
        <v>46028</v>
      </c>
      <c r="BB209" s="75">
        <v>46376</v>
      </c>
      <c r="BC209" s="89">
        <f>+Tabla3[[#This Row],[FECHA TERMINACION
(INICIAL)]]-Tabla3[[#This Row],[FECHA INICIO]]</f>
        <v>348</v>
      </c>
      <c r="BD209" s="89">
        <f>+Tabla3[[#This Row],[PLAZO DE EJECUCIÓN EN DÍAS (INICIAL)]]/30</f>
        <v>11.6</v>
      </c>
      <c r="BE209" t="s">
        <v>912</v>
      </c>
      <c r="BF209" s="5" t="e">
        <f>+#REF!</f>
        <v>#REF!</v>
      </c>
      <c r="BG209" s="5" t="e">
        <f>+#REF!</f>
        <v>#REF!</v>
      </c>
      <c r="BH209" s="1" t="e">
        <f>+#REF!</f>
        <v>#REF!</v>
      </c>
      <c r="BI209" s="1">
        <f>+COUNTIF(Tabla3[[#This Row],[VALOR REDUCIDO]:[TOTAL TIEMPO PRORROGADO EN DÍAS
]],"&lt;&gt;0")</f>
        <v>3</v>
      </c>
      <c r="BJ209" s="1" t="e">
        <f>+#REF!</f>
        <v>#REF!</v>
      </c>
      <c r="BK209" s="75" t="e">
        <f>+#REF!</f>
        <v>#REF!</v>
      </c>
      <c r="BL209" s="1" t="s">
        <v>83</v>
      </c>
      <c r="BM209" t="e">
        <f t="shared" si="17"/>
        <v>#REF!</v>
      </c>
      <c r="BN209" s="7">
        <f t="shared" si="18"/>
        <v>46028</v>
      </c>
      <c r="BO209" s="7" t="e">
        <f t="shared" si="19"/>
        <v>#REF!</v>
      </c>
      <c r="BP209" s="5" t="e">
        <f t="shared" si="15"/>
        <v>#REF!</v>
      </c>
      <c r="BQ209" s="1">
        <v>37337500</v>
      </c>
      <c r="BR209" s="1" t="e">
        <f>+Tabla3[[#This Row],[VALOR TOTAL DE CONTRATO (ANTES DE LIQUIDACIÓN - LIBERACIÓN DE SALDOS)]]-Tabla3[[#This Row],[RECURSO TOTALES DESEMBOLSADOS]]</f>
        <v>#REF!</v>
      </c>
      <c r="BS209" s="1" t="s">
        <v>83</v>
      </c>
      <c r="BT209" s="1" t="str">
        <f t="shared" si="16"/>
        <v>enero</v>
      </c>
      <c r="BU209" s="1" t="s">
        <v>82</v>
      </c>
      <c r="BV209" s="1" t="s">
        <v>82</v>
      </c>
      <c r="BW209" s="1" t="s">
        <v>82</v>
      </c>
      <c r="BX209" t="s">
        <v>258</v>
      </c>
      <c r="BY209" t="s">
        <v>259</v>
      </c>
    </row>
    <row r="210" spans="1:77" x14ac:dyDescent="0.25">
      <c r="A210" s="1">
        <v>2026</v>
      </c>
      <c r="B210" s="3">
        <v>204</v>
      </c>
      <c r="C210" s="1" t="s">
        <v>65</v>
      </c>
      <c r="D210" t="s">
        <v>67</v>
      </c>
      <c r="E210" t="s">
        <v>70</v>
      </c>
      <c r="F210" t="s">
        <v>71</v>
      </c>
      <c r="G210" t="s">
        <v>105</v>
      </c>
      <c r="H210" s="1" t="s">
        <v>64</v>
      </c>
      <c r="I210" s="1" t="s">
        <v>75</v>
      </c>
      <c r="J210" t="s">
        <v>913</v>
      </c>
      <c r="K210" s="1" t="s">
        <v>78</v>
      </c>
      <c r="L210" s="87" t="s">
        <v>914</v>
      </c>
      <c r="M210" s="79" t="s">
        <v>6511</v>
      </c>
      <c r="N210" s="1" t="s">
        <v>3719</v>
      </c>
      <c r="O210" s="1" t="s">
        <v>3719</v>
      </c>
      <c r="P210" s="56" t="s">
        <v>3719</v>
      </c>
      <c r="Q210" s="1" t="s">
        <v>83</v>
      </c>
      <c r="R210" s="87" t="s">
        <v>269</v>
      </c>
      <c r="S210" s="87" t="s">
        <v>269</v>
      </c>
      <c r="T210" t="s">
        <v>915</v>
      </c>
      <c r="U210" t="s">
        <v>917</v>
      </c>
      <c r="V210" t="s">
        <v>916</v>
      </c>
      <c r="W210" s="5">
        <v>77000000</v>
      </c>
      <c r="X210" s="5">
        <v>77000000</v>
      </c>
      <c r="Y210" s="5">
        <v>7000000</v>
      </c>
      <c r="Z210" s="5">
        <v>0</v>
      </c>
      <c r="AA210" s="1" t="s">
        <v>95</v>
      </c>
      <c r="AB210" t="s">
        <v>83</v>
      </c>
      <c r="AC210" t="s">
        <v>76</v>
      </c>
      <c r="AD210" s="69">
        <f>+Tabla3[[#This Row],[VALOR DEL CONTRATO
(EN NUMEROS)]]-Tabla3[[#This Row],[VALOR RECURSOS (MADS/FONAM)]]</f>
        <v>0</v>
      </c>
      <c r="AE210" s="2">
        <v>3726</v>
      </c>
      <c r="AF210" s="88">
        <v>46024</v>
      </c>
      <c r="AG210">
        <v>16526</v>
      </c>
      <c r="AH210" s="75">
        <v>46028</v>
      </c>
      <c r="AI210" s="78" t="s">
        <v>98</v>
      </c>
      <c r="AJ210" t="s">
        <v>416</v>
      </c>
      <c r="AK210" s="72">
        <v>202400000000055</v>
      </c>
      <c r="AL210" s="75">
        <v>46028</v>
      </c>
      <c r="AM210" s="1" t="s">
        <v>257</v>
      </c>
      <c r="AN210" s="1" t="s">
        <v>257</v>
      </c>
      <c r="AO210" t="s">
        <v>100</v>
      </c>
      <c r="AP210" t="s">
        <v>737</v>
      </c>
      <c r="AQ210" s="1"/>
      <c r="AR210" t="s">
        <v>738</v>
      </c>
      <c r="AS210" t="s">
        <v>418</v>
      </c>
      <c r="AT210" s="1">
        <v>80111600</v>
      </c>
      <c r="AU210" s="93" t="s">
        <v>4363</v>
      </c>
      <c r="AV210" s="1" t="s">
        <v>211</v>
      </c>
      <c r="AW210" s="87" t="s">
        <v>104</v>
      </c>
      <c r="AX210" s="75" t="s">
        <v>76</v>
      </c>
      <c r="AY210" s="87" t="s">
        <v>108</v>
      </c>
      <c r="AZ210" s="75">
        <v>46028</v>
      </c>
      <c r="BA210" s="75">
        <v>46028</v>
      </c>
      <c r="BB210" s="75">
        <v>46361</v>
      </c>
      <c r="BC210" s="89">
        <f>+Tabla3[[#This Row],[FECHA TERMINACION
(INICIAL)]]-Tabla3[[#This Row],[FECHA INICIO]]</f>
        <v>333</v>
      </c>
      <c r="BD210" s="89">
        <f>+Tabla3[[#This Row],[PLAZO DE EJECUCIÓN EN DÍAS (INICIAL)]]/30</f>
        <v>11.1</v>
      </c>
      <c r="BE210" t="s">
        <v>918</v>
      </c>
      <c r="BF210" s="5" t="e">
        <f>+#REF!</f>
        <v>#REF!</v>
      </c>
      <c r="BG210" s="5" t="e">
        <f>+#REF!</f>
        <v>#REF!</v>
      </c>
      <c r="BH210" s="1" t="e">
        <f>+#REF!</f>
        <v>#REF!</v>
      </c>
      <c r="BI210" s="1">
        <f>+COUNTIF(Tabla3[[#This Row],[VALOR REDUCIDO]:[TOTAL TIEMPO PRORROGADO EN DÍAS
]],"&lt;&gt;0")</f>
        <v>3</v>
      </c>
      <c r="BJ210" s="1" t="e">
        <f>+#REF!</f>
        <v>#REF!</v>
      </c>
      <c r="BK210" s="75" t="e">
        <f>+#REF!</f>
        <v>#REF!</v>
      </c>
      <c r="BL210" s="1" t="s">
        <v>83</v>
      </c>
      <c r="BM210" t="e">
        <f t="shared" si="17"/>
        <v>#REF!</v>
      </c>
      <c r="BN210" s="7">
        <f t="shared" si="18"/>
        <v>46028</v>
      </c>
      <c r="BO210" s="7" t="e">
        <f t="shared" si="19"/>
        <v>#REF!</v>
      </c>
      <c r="BP210" s="5" t="e">
        <f t="shared" si="15"/>
        <v>#REF!</v>
      </c>
      <c r="BQ210" s="1">
        <v>33833333</v>
      </c>
      <c r="BR210" s="1" t="e">
        <f>+Tabla3[[#This Row],[VALOR TOTAL DE CONTRATO (ANTES DE LIQUIDACIÓN - LIBERACIÓN DE SALDOS)]]-Tabla3[[#This Row],[RECURSO TOTALES DESEMBOLSADOS]]</f>
        <v>#REF!</v>
      </c>
      <c r="BS210" s="1" t="s">
        <v>83</v>
      </c>
      <c r="BT210" s="1" t="str">
        <f t="shared" si="16"/>
        <v>enero</v>
      </c>
      <c r="BU210" s="1" t="s">
        <v>82</v>
      </c>
      <c r="BV210" s="1" t="s">
        <v>82</v>
      </c>
      <c r="BW210" s="1" t="s">
        <v>82</v>
      </c>
      <c r="BX210" t="s">
        <v>258</v>
      </c>
      <c r="BY210" t="s">
        <v>259</v>
      </c>
    </row>
    <row r="211" spans="1:77" x14ac:dyDescent="0.25">
      <c r="A211" s="1">
        <v>2026</v>
      </c>
      <c r="B211" s="3">
        <v>205</v>
      </c>
      <c r="C211" s="1" t="s">
        <v>65</v>
      </c>
      <c r="D211" t="s">
        <v>67</v>
      </c>
      <c r="E211" t="s">
        <v>70</v>
      </c>
      <c r="F211" t="s">
        <v>71</v>
      </c>
      <c r="G211" t="s">
        <v>105</v>
      </c>
      <c r="H211" s="1" t="s">
        <v>64</v>
      </c>
      <c r="I211" s="1" t="s">
        <v>75</v>
      </c>
      <c r="J211" t="s">
        <v>919</v>
      </c>
      <c r="K211" s="1" t="s">
        <v>78</v>
      </c>
      <c r="L211" s="87" t="s">
        <v>81</v>
      </c>
      <c r="M211" s="79" t="s">
        <v>6512</v>
      </c>
      <c r="N211" s="1" t="s">
        <v>3719</v>
      </c>
      <c r="O211" s="1" t="s">
        <v>3719</v>
      </c>
      <c r="P211" s="56" t="s">
        <v>3719</v>
      </c>
      <c r="Q211" s="1" t="s">
        <v>83</v>
      </c>
      <c r="R211" s="87" t="s">
        <v>269</v>
      </c>
      <c r="S211" s="87" t="s">
        <v>269</v>
      </c>
      <c r="T211" t="s">
        <v>920</v>
      </c>
      <c r="U211" t="s">
        <v>922</v>
      </c>
      <c r="V211" t="s">
        <v>921</v>
      </c>
      <c r="W211" s="5">
        <v>101970000</v>
      </c>
      <c r="X211" s="5">
        <v>101970000</v>
      </c>
      <c r="Y211" s="5">
        <v>9270000</v>
      </c>
      <c r="Z211" s="5">
        <v>0</v>
      </c>
      <c r="AA211" s="1" t="s">
        <v>95</v>
      </c>
      <c r="AB211" t="s">
        <v>83</v>
      </c>
      <c r="AC211" t="s">
        <v>76</v>
      </c>
      <c r="AD211" s="69">
        <f>+Tabla3[[#This Row],[VALOR DEL CONTRATO
(EN NUMEROS)]]-Tabla3[[#This Row],[VALOR RECURSOS (MADS/FONAM)]]</f>
        <v>0</v>
      </c>
      <c r="AE211" s="2">
        <v>3626</v>
      </c>
      <c r="AF211" s="88">
        <v>46024</v>
      </c>
      <c r="AG211">
        <v>17426</v>
      </c>
      <c r="AH211" s="75">
        <v>46028</v>
      </c>
      <c r="AI211" s="78" t="s">
        <v>98</v>
      </c>
      <c r="AJ211" t="s">
        <v>424</v>
      </c>
      <c r="AK211" s="72">
        <v>202400000000071</v>
      </c>
      <c r="AL211" s="75">
        <v>46028</v>
      </c>
      <c r="AM211" s="1" t="s">
        <v>257</v>
      </c>
      <c r="AN211" s="1" t="s">
        <v>257</v>
      </c>
      <c r="AO211" t="s">
        <v>100</v>
      </c>
      <c r="AP211" t="s">
        <v>150</v>
      </c>
      <c r="AQ211" s="1"/>
      <c r="AR211" t="s">
        <v>417</v>
      </c>
      <c r="AS211" t="s">
        <v>418</v>
      </c>
      <c r="AT211" s="1">
        <v>80111600</v>
      </c>
      <c r="AU211" s="93" t="s">
        <v>4364</v>
      </c>
      <c r="AV211" s="1" t="s">
        <v>211</v>
      </c>
      <c r="AW211" s="87" t="s">
        <v>104</v>
      </c>
      <c r="AX211" s="75" t="s">
        <v>76</v>
      </c>
      <c r="AY211" s="87" t="s">
        <v>108</v>
      </c>
      <c r="AZ211" s="75">
        <v>46027</v>
      </c>
      <c r="BA211" s="75">
        <v>46028</v>
      </c>
      <c r="BB211" s="75">
        <v>46361</v>
      </c>
      <c r="BC211" s="89">
        <f>+Tabla3[[#This Row],[FECHA TERMINACION
(INICIAL)]]-Tabla3[[#This Row],[FECHA INICIO]]</f>
        <v>333</v>
      </c>
      <c r="BD211" s="89">
        <f>+Tabla3[[#This Row],[PLAZO DE EJECUCIÓN EN DÍAS (INICIAL)]]/30</f>
        <v>11.1</v>
      </c>
      <c r="BE211" t="s">
        <v>923</v>
      </c>
      <c r="BF211" s="5" t="e">
        <f>+#REF!</f>
        <v>#REF!</v>
      </c>
      <c r="BG211" s="5" t="e">
        <f>+#REF!</f>
        <v>#REF!</v>
      </c>
      <c r="BH211" s="1" t="e">
        <f>+#REF!</f>
        <v>#REF!</v>
      </c>
      <c r="BI211" s="1">
        <f>+COUNTIF(Tabla3[[#This Row],[VALOR REDUCIDO]:[TOTAL TIEMPO PRORROGADO EN DÍAS
]],"&lt;&gt;0")</f>
        <v>3</v>
      </c>
      <c r="BJ211" s="1" t="e">
        <f>+#REF!</f>
        <v>#REF!</v>
      </c>
      <c r="BK211" s="75" t="e">
        <f>+#REF!</f>
        <v>#REF!</v>
      </c>
      <c r="BL211" s="1" t="s">
        <v>83</v>
      </c>
      <c r="BM211" t="e">
        <f t="shared" si="17"/>
        <v>#REF!</v>
      </c>
      <c r="BN211" s="7">
        <f t="shared" si="18"/>
        <v>46028</v>
      </c>
      <c r="BO211" s="7" t="e">
        <f t="shared" si="19"/>
        <v>#REF!</v>
      </c>
      <c r="BP211" s="5" t="e">
        <f t="shared" si="15"/>
        <v>#REF!</v>
      </c>
      <c r="BQ211" s="1">
        <v>44805000</v>
      </c>
      <c r="BR211" s="1" t="e">
        <f>+Tabla3[[#This Row],[VALOR TOTAL DE CONTRATO (ANTES DE LIQUIDACIÓN - LIBERACIÓN DE SALDOS)]]-Tabla3[[#This Row],[RECURSO TOTALES DESEMBOLSADOS]]</f>
        <v>#REF!</v>
      </c>
      <c r="BS211" s="1" t="s">
        <v>83</v>
      </c>
      <c r="BT211" s="1" t="str">
        <f t="shared" si="16"/>
        <v>enero</v>
      </c>
      <c r="BU211" s="1" t="s">
        <v>82</v>
      </c>
      <c r="BV211" s="1" t="s">
        <v>82</v>
      </c>
      <c r="BW211" s="1" t="s">
        <v>82</v>
      </c>
      <c r="BX211" t="s">
        <v>258</v>
      </c>
      <c r="BY211" t="s">
        <v>259</v>
      </c>
    </row>
    <row r="212" spans="1:77" x14ac:dyDescent="0.25">
      <c r="A212" s="1">
        <v>2026</v>
      </c>
      <c r="B212" s="3">
        <v>206</v>
      </c>
      <c r="C212" s="1" t="s">
        <v>65</v>
      </c>
      <c r="D212" t="s">
        <v>67</v>
      </c>
      <c r="E212" t="s">
        <v>70</v>
      </c>
      <c r="F212" t="s">
        <v>71</v>
      </c>
      <c r="G212" t="s">
        <v>105</v>
      </c>
      <c r="H212" s="1" t="s">
        <v>64</v>
      </c>
      <c r="I212" s="1" t="s">
        <v>75</v>
      </c>
      <c r="J212" t="s">
        <v>924</v>
      </c>
      <c r="K212" s="1" t="s">
        <v>78</v>
      </c>
      <c r="L212" s="87" t="s">
        <v>691</v>
      </c>
      <c r="M212" s="79" t="s">
        <v>6513</v>
      </c>
      <c r="N212" s="1" t="s">
        <v>3719</v>
      </c>
      <c r="O212" s="1" t="s">
        <v>3719</v>
      </c>
      <c r="P212" s="56" t="s">
        <v>3719</v>
      </c>
      <c r="Q212" s="1" t="s">
        <v>83</v>
      </c>
      <c r="R212" s="87" t="s">
        <v>269</v>
      </c>
      <c r="S212" s="87" t="s">
        <v>269</v>
      </c>
      <c r="T212" t="s">
        <v>925</v>
      </c>
      <c r="U212" t="s">
        <v>927</v>
      </c>
      <c r="V212" t="s">
        <v>926</v>
      </c>
      <c r="W212" s="5">
        <v>115789167</v>
      </c>
      <c r="X212" s="5">
        <v>115789167</v>
      </c>
      <c r="Y212" s="5">
        <v>9785000</v>
      </c>
      <c r="Z212" s="5">
        <v>0</v>
      </c>
      <c r="AA212" s="1" t="s">
        <v>95</v>
      </c>
      <c r="AB212" t="s">
        <v>83</v>
      </c>
      <c r="AC212" t="s">
        <v>76</v>
      </c>
      <c r="AD212" s="69">
        <f>+Tabla3[[#This Row],[VALOR DEL CONTRATO
(EN NUMEROS)]]-Tabla3[[#This Row],[VALOR RECURSOS (MADS/FONAM)]]</f>
        <v>0</v>
      </c>
      <c r="AE212" s="2">
        <v>4926</v>
      </c>
      <c r="AF212" s="88">
        <v>46024</v>
      </c>
      <c r="AG212">
        <v>17625</v>
      </c>
      <c r="AH212" s="75">
        <v>46028</v>
      </c>
      <c r="AI212" s="78" t="s">
        <v>98</v>
      </c>
      <c r="AJ212" t="s">
        <v>928</v>
      </c>
      <c r="AK212" s="72">
        <v>202400000000071</v>
      </c>
      <c r="AL212" s="75">
        <v>46028</v>
      </c>
      <c r="AM212" s="1" t="s">
        <v>257</v>
      </c>
      <c r="AN212" s="1" t="s">
        <v>257</v>
      </c>
      <c r="AO212" t="s">
        <v>100</v>
      </c>
      <c r="AP212" t="s">
        <v>150</v>
      </c>
      <c r="AQ212" s="1"/>
      <c r="AR212" t="s">
        <v>417</v>
      </c>
      <c r="AS212" t="s">
        <v>418</v>
      </c>
      <c r="AT212" s="1">
        <v>80111600</v>
      </c>
      <c r="AU212" s="93" t="s">
        <v>4365</v>
      </c>
      <c r="AV212" s="1" t="s">
        <v>211</v>
      </c>
      <c r="AW212" s="87" t="s">
        <v>104</v>
      </c>
      <c r="AX212" s="75" t="s">
        <v>76</v>
      </c>
      <c r="AY212" s="87" t="s">
        <v>108</v>
      </c>
      <c r="AZ212" s="75">
        <v>46027</v>
      </c>
      <c r="BA212" s="75">
        <v>46028</v>
      </c>
      <c r="BB212" s="75">
        <v>46387</v>
      </c>
      <c r="BC212" s="89">
        <f>+Tabla3[[#This Row],[FECHA TERMINACION
(INICIAL)]]-Tabla3[[#This Row],[FECHA INICIO]]</f>
        <v>359</v>
      </c>
      <c r="BD212" s="89">
        <f>+Tabla3[[#This Row],[PLAZO DE EJECUCIÓN EN DÍAS (INICIAL)]]/30</f>
        <v>11.966666666666667</v>
      </c>
      <c r="BE212" t="s">
        <v>929</v>
      </c>
      <c r="BF212" s="5" t="e">
        <f>+#REF!</f>
        <v>#REF!</v>
      </c>
      <c r="BG212" s="5" t="e">
        <f>+#REF!</f>
        <v>#REF!</v>
      </c>
      <c r="BH212" s="1" t="e">
        <f>+#REF!</f>
        <v>#REF!</v>
      </c>
      <c r="BI212" s="1">
        <f>+COUNTIF(Tabla3[[#This Row],[VALOR REDUCIDO]:[TOTAL TIEMPO PRORROGADO EN DÍAS
]],"&lt;&gt;0")</f>
        <v>3</v>
      </c>
      <c r="BJ212" s="1" t="e">
        <f>+#REF!</f>
        <v>#REF!</v>
      </c>
      <c r="BK212" s="75" t="e">
        <f>+#REF!</f>
        <v>#REF!</v>
      </c>
      <c r="BL212" s="1" t="s">
        <v>83</v>
      </c>
      <c r="BM212" t="e">
        <f t="shared" si="17"/>
        <v>#REF!</v>
      </c>
      <c r="BN212" s="7">
        <f t="shared" si="18"/>
        <v>46028</v>
      </c>
      <c r="BO212" s="7" t="e">
        <f t="shared" si="19"/>
        <v>#REF!</v>
      </c>
      <c r="BP212" s="5" t="e">
        <f t="shared" si="15"/>
        <v>#REF!</v>
      </c>
      <c r="BQ212" s="1">
        <v>47294167</v>
      </c>
      <c r="BR212" s="1" t="e">
        <f>+Tabla3[[#This Row],[VALOR TOTAL DE CONTRATO (ANTES DE LIQUIDACIÓN - LIBERACIÓN DE SALDOS)]]-Tabla3[[#This Row],[RECURSO TOTALES DESEMBOLSADOS]]</f>
        <v>#REF!</v>
      </c>
      <c r="BS212" s="1" t="s">
        <v>83</v>
      </c>
      <c r="BT212" s="1" t="str">
        <f t="shared" si="16"/>
        <v>enero</v>
      </c>
      <c r="BU212" s="1" t="s">
        <v>82</v>
      </c>
      <c r="BV212" s="1" t="s">
        <v>82</v>
      </c>
      <c r="BW212" s="1" t="s">
        <v>82</v>
      </c>
      <c r="BX212" t="s">
        <v>258</v>
      </c>
      <c r="BY212" t="s">
        <v>259</v>
      </c>
    </row>
    <row r="213" spans="1:77" x14ac:dyDescent="0.25">
      <c r="A213" s="1">
        <v>2026</v>
      </c>
      <c r="B213" s="3">
        <v>207</v>
      </c>
      <c r="C213" s="1" t="s">
        <v>65</v>
      </c>
      <c r="D213" t="s">
        <v>67</v>
      </c>
      <c r="E213" t="s">
        <v>70</v>
      </c>
      <c r="F213" t="s">
        <v>71</v>
      </c>
      <c r="G213" t="s">
        <v>105</v>
      </c>
      <c r="H213" s="1" t="s">
        <v>64</v>
      </c>
      <c r="I213" s="1" t="s">
        <v>75</v>
      </c>
      <c r="J213" t="s">
        <v>930</v>
      </c>
      <c r="K213" s="1" t="s">
        <v>78</v>
      </c>
      <c r="L213" s="87" t="s">
        <v>81</v>
      </c>
      <c r="M213" s="79" t="s">
        <v>6514</v>
      </c>
      <c r="N213" s="1" t="s">
        <v>3719</v>
      </c>
      <c r="O213" s="1" t="s">
        <v>3719</v>
      </c>
      <c r="P213" s="56" t="s">
        <v>3719</v>
      </c>
      <c r="Q213" s="1" t="s">
        <v>83</v>
      </c>
      <c r="R213" s="87" t="s">
        <v>269</v>
      </c>
      <c r="S213" s="87" t="s">
        <v>269</v>
      </c>
      <c r="T213" t="s">
        <v>931</v>
      </c>
      <c r="U213" t="s">
        <v>933</v>
      </c>
      <c r="V213" t="s">
        <v>932</v>
      </c>
      <c r="W213" s="5">
        <v>105029100</v>
      </c>
      <c r="X213" s="5">
        <v>105029100</v>
      </c>
      <c r="Y213" s="5">
        <v>9548100</v>
      </c>
      <c r="Z213" s="5">
        <v>0</v>
      </c>
      <c r="AA213" s="1" t="s">
        <v>95</v>
      </c>
      <c r="AB213" t="s">
        <v>83</v>
      </c>
      <c r="AC213" t="s">
        <v>76</v>
      </c>
      <c r="AD213" s="69">
        <f>+Tabla3[[#This Row],[VALOR DEL CONTRATO
(EN NUMEROS)]]-Tabla3[[#This Row],[VALOR RECURSOS (MADS/FONAM)]]</f>
        <v>0</v>
      </c>
      <c r="AE213" s="2">
        <v>3726</v>
      </c>
      <c r="AF213" s="88">
        <v>46024</v>
      </c>
      <c r="AG213">
        <v>18626</v>
      </c>
      <c r="AH213" s="75">
        <v>46028</v>
      </c>
      <c r="AI213" s="78" t="s">
        <v>98</v>
      </c>
      <c r="AJ213" t="s">
        <v>416</v>
      </c>
      <c r="AK213" s="72">
        <v>202400000000055</v>
      </c>
      <c r="AL213" s="75">
        <v>46028</v>
      </c>
      <c r="AM213" s="1" t="s">
        <v>257</v>
      </c>
      <c r="AN213" s="1" t="s">
        <v>257</v>
      </c>
      <c r="AO213" t="s">
        <v>100</v>
      </c>
      <c r="AP213" t="s">
        <v>150</v>
      </c>
      <c r="AQ213" s="1"/>
      <c r="AR213" t="s">
        <v>417</v>
      </c>
      <c r="AS213" t="s">
        <v>418</v>
      </c>
      <c r="AT213" s="1">
        <v>80111600</v>
      </c>
      <c r="AU213" s="93" t="s">
        <v>4366</v>
      </c>
      <c r="AV213" s="1" t="s">
        <v>210</v>
      </c>
      <c r="AW213" s="87" t="s">
        <v>103</v>
      </c>
      <c r="AX213" s="75">
        <v>46028</v>
      </c>
      <c r="AY213" s="87" t="s">
        <v>116</v>
      </c>
      <c r="AZ213" s="75">
        <v>46028</v>
      </c>
      <c r="BA213" s="75">
        <v>46028</v>
      </c>
      <c r="BB213" s="75">
        <v>46361</v>
      </c>
      <c r="BC213" s="89">
        <f>+Tabla3[[#This Row],[FECHA TERMINACION
(INICIAL)]]-Tabla3[[#This Row],[FECHA INICIO]]</f>
        <v>333</v>
      </c>
      <c r="BD213" s="89">
        <f>+Tabla3[[#This Row],[PLAZO DE EJECUCIÓN EN DÍAS (INICIAL)]]/30</f>
        <v>11.1</v>
      </c>
      <c r="BE213" t="s">
        <v>918</v>
      </c>
      <c r="BF213" s="5" t="e">
        <f>+#REF!</f>
        <v>#REF!</v>
      </c>
      <c r="BG213" s="5" t="e">
        <f>+#REF!</f>
        <v>#REF!</v>
      </c>
      <c r="BH213" s="1" t="e">
        <f>+#REF!</f>
        <v>#REF!</v>
      </c>
      <c r="BI213" s="1">
        <f>+COUNTIF(Tabla3[[#This Row],[VALOR REDUCIDO]:[TOTAL TIEMPO PRORROGADO EN DÍAS
]],"&lt;&gt;0")</f>
        <v>3</v>
      </c>
      <c r="BJ213" s="1" t="e">
        <f>+#REF!</f>
        <v>#REF!</v>
      </c>
      <c r="BK213" s="75" t="e">
        <f>+#REF!</f>
        <v>#REF!</v>
      </c>
      <c r="BL213" s="1" t="s">
        <v>83</v>
      </c>
      <c r="BM213" t="e">
        <f t="shared" si="17"/>
        <v>#REF!</v>
      </c>
      <c r="BN213" s="7">
        <f t="shared" si="18"/>
        <v>46028</v>
      </c>
      <c r="BO213" s="7" t="e">
        <f t="shared" si="19"/>
        <v>#REF!</v>
      </c>
      <c r="BP213" s="5" t="e">
        <f t="shared" si="15"/>
        <v>#REF!</v>
      </c>
      <c r="BQ213" s="1">
        <v>46149150</v>
      </c>
      <c r="BR213" s="1" t="e">
        <f>+Tabla3[[#This Row],[VALOR TOTAL DE CONTRATO (ANTES DE LIQUIDACIÓN - LIBERACIÓN DE SALDOS)]]-Tabla3[[#This Row],[RECURSO TOTALES DESEMBOLSADOS]]</f>
        <v>#REF!</v>
      </c>
      <c r="BS213" s="1" t="s">
        <v>83</v>
      </c>
      <c r="BT213" s="1" t="str">
        <f t="shared" si="16"/>
        <v>enero</v>
      </c>
      <c r="BU213" s="1" t="s">
        <v>82</v>
      </c>
      <c r="BV213" s="1" t="s">
        <v>82</v>
      </c>
      <c r="BW213" s="1" t="s">
        <v>82</v>
      </c>
      <c r="BX213" t="s">
        <v>258</v>
      </c>
      <c r="BY213" t="s">
        <v>259</v>
      </c>
    </row>
    <row r="214" spans="1:77" x14ac:dyDescent="0.25">
      <c r="A214" s="1">
        <v>2026</v>
      </c>
      <c r="B214" s="3">
        <v>208</v>
      </c>
      <c r="C214" s="1" t="s">
        <v>65</v>
      </c>
      <c r="D214" t="s">
        <v>67</v>
      </c>
      <c r="E214" t="s">
        <v>70</v>
      </c>
      <c r="F214" t="s">
        <v>71</v>
      </c>
      <c r="G214" t="s">
        <v>105</v>
      </c>
      <c r="H214" s="1" t="s">
        <v>64</v>
      </c>
      <c r="I214" s="1" t="s">
        <v>75</v>
      </c>
      <c r="J214" t="s">
        <v>934</v>
      </c>
      <c r="K214" s="1" t="s">
        <v>78</v>
      </c>
      <c r="L214" s="87" t="s">
        <v>935</v>
      </c>
      <c r="M214" s="79" t="s">
        <v>6515</v>
      </c>
      <c r="N214" s="1" t="s">
        <v>3719</v>
      </c>
      <c r="O214" s="1" t="s">
        <v>3719</v>
      </c>
      <c r="P214" s="56" t="s">
        <v>3719</v>
      </c>
      <c r="Q214" s="1" t="s">
        <v>83</v>
      </c>
      <c r="R214" s="87" t="s">
        <v>256</v>
      </c>
      <c r="S214" s="87" t="s">
        <v>256</v>
      </c>
      <c r="T214" t="s">
        <v>936</v>
      </c>
      <c r="U214" t="s">
        <v>938</v>
      </c>
      <c r="V214" t="s">
        <v>937</v>
      </c>
      <c r="W214" s="5">
        <v>92452800</v>
      </c>
      <c r="X214" s="5">
        <v>92452800</v>
      </c>
      <c r="Y214" s="5">
        <v>8404800</v>
      </c>
      <c r="Z214" s="5">
        <v>0</v>
      </c>
      <c r="AA214" s="1" t="s">
        <v>95</v>
      </c>
      <c r="AB214" t="s">
        <v>83</v>
      </c>
      <c r="AC214" t="s">
        <v>76</v>
      </c>
      <c r="AD214" s="69">
        <f>+Tabla3[[#This Row],[VALOR DEL CONTRATO
(EN NUMEROS)]]-Tabla3[[#This Row],[VALOR RECURSOS (MADS/FONAM)]]</f>
        <v>0</v>
      </c>
      <c r="AE214" s="2">
        <v>2426</v>
      </c>
      <c r="AF214" s="88">
        <v>46024</v>
      </c>
      <c r="AG214">
        <v>17426</v>
      </c>
      <c r="AH214" s="75">
        <v>46028</v>
      </c>
      <c r="AI214" s="78" t="s">
        <v>98</v>
      </c>
      <c r="AJ214" t="s">
        <v>296</v>
      </c>
      <c r="AK214" s="72">
        <v>202400000000078</v>
      </c>
      <c r="AL214" s="75">
        <v>46028</v>
      </c>
      <c r="AM214" s="1" t="s">
        <v>257</v>
      </c>
      <c r="AN214" s="1" t="s">
        <v>257</v>
      </c>
      <c r="AO214" t="s">
        <v>100</v>
      </c>
      <c r="AP214" t="s">
        <v>2361</v>
      </c>
      <c r="AQ214" s="1"/>
      <c r="AR214" t="s">
        <v>599</v>
      </c>
      <c r="AS214" t="s">
        <v>256</v>
      </c>
      <c r="AT214" s="1">
        <v>80111600</v>
      </c>
      <c r="AU214" s="93" t="s">
        <v>4367</v>
      </c>
      <c r="AV214" s="1" t="s">
        <v>210</v>
      </c>
      <c r="AW214" s="87" t="s">
        <v>103</v>
      </c>
      <c r="AX214" s="75">
        <v>46028</v>
      </c>
      <c r="AY214" t="s">
        <v>116</v>
      </c>
      <c r="AZ214" s="75">
        <v>46028</v>
      </c>
      <c r="BA214" s="75">
        <v>46028</v>
      </c>
      <c r="BB214" s="75">
        <v>46361</v>
      </c>
      <c r="BC214" s="89">
        <f>+Tabla3[[#This Row],[FECHA TERMINACION
(INICIAL)]]-Tabla3[[#This Row],[FECHA INICIO]]</f>
        <v>333</v>
      </c>
      <c r="BD214" s="89">
        <f>+Tabla3[[#This Row],[PLAZO DE EJECUCIÓN EN DÍAS (INICIAL)]]/30</f>
        <v>11.1</v>
      </c>
      <c r="BE214" t="s">
        <v>939</v>
      </c>
      <c r="BF214" s="5" t="e">
        <f>+#REF!</f>
        <v>#REF!</v>
      </c>
      <c r="BG214" s="5" t="e">
        <f>+#REF!</f>
        <v>#REF!</v>
      </c>
      <c r="BH214" s="1" t="e">
        <f>+#REF!</f>
        <v>#REF!</v>
      </c>
      <c r="BI214" s="1">
        <f>+COUNTIF(Tabla3[[#This Row],[VALOR REDUCIDO]:[TOTAL TIEMPO PRORROGADO EN DÍAS
]],"&lt;&gt;0")</f>
        <v>3</v>
      </c>
      <c r="BJ214" s="1" t="e">
        <f>+#REF!</f>
        <v>#REF!</v>
      </c>
      <c r="BK214" s="75" t="e">
        <f>+#REF!</f>
        <v>#REF!</v>
      </c>
      <c r="BL214" s="1" t="s">
        <v>83</v>
      </c>
      <c r="BM214" t="e">
        <f t="shared" si="17"/>
        <v>#REF!</v>
      </c>
      <c r="BN214" s="7">
        <f t="shared" si="18"/>
        <v>46028</v>
      </c>
      <c r="BO214" s="7" t="e">
        <f t="shared" si="19"/>
        <v>#REF!</v>
      </c>
      <c r="BP214" s="5" t="e">
        <f t="shared" si="15"/>
        <v>#REF!</v>
      </c>
      <c r="BQ214" s="1">
        <v>40623200</v>
      </c>
      <c r="BR214" s="1" t="e">
        <f>+Tabla3[[#This Row],[VALOR TOTAL DE CONTRATO (ANTES DE LIQUIDACIÓN - LIBERACIÓN DE SALDOS)]]-Tabla3[[#This Row],[RECURSO TOTALES DESEMBOLSADOS]]</f>
        <v>#REF!</v>
      </c>
      <c r="BS214" s="1" t="s">
        <v>83</v>
      </c>
      <c r="BT214" s="1" t="str">
        <f t="shared" si="16"/>
        <v>enero</v>
      </c>
      <c r="BU214" s="1" t="s">
        <v>82</v>
      </c>
      <c r="BV214" s="1" t="s">
        <v>82</v>
      </c>
      <c r="BW214" s="1" t="s">
        <v>82</v>
      </c>
      <c r="BX214" t="s">
        <v>258</v>
      </c>
      <c r="BY214" t="s">
        <v>259</v>
      </c>
    </row>
    <row r="215" spans="1:77" x14ac:dyDescent="0.25">
      <c r="A215" s="1">
        <v>2026</v>
      </c>
      <c r="B215" s="3">
        <v>209</v>
      </c>
      <c r="C215" s="1" t="s">
        <v>65</v>
      </c>
      <c r="D215" t="s">
        <v>67</v>
      </c>
      <c r="E215" t="s">
        <v>70</v>
      </c>
      <c r="F215" t="s">
        <v>71</v>
      </c>
      <c r="G215" t="s">
        <v>105</v>
      </c>
      <c r="H215" s="1" t="s">
        <v>64</v>
      </c>
      <c r="I215" s="1" t="s">
        <v>75</v>
      </c>
      <c r="J215" t="s">
        <v>944</v>
      </c>
      <c r="K215" s="1" t="s">
        <v>78</v>
      </c>
      <c r="L215" s="87" t="s">
        <v>284</v>
      </c>
      <c r="M215" s="79" t="s">
        <v>6516</v>
      </c>
      <c r="N215" s="1" t="s">
        <v>3719</v>
      </c>
      <c r="O215" s="1" t="s">
        <v>3719</v>
      </c>
      <c r="P215" s="56" t="s">
        <v>3719</v>
      </c>
      <c r="Q215" s="1" t="s">
        <v>83</v>
      </c>
      <c r="R215" s="87" t="s">
        <v>269</v>
      </c>
      <c r="S215" s="87" t="s">
        <v>269</v>
      </c>
      <c r="T215" t="s">
        <v>946</v>
      </c>
      <c r="U215" t="s">
        <v>948</v>
      </c>
      <c r="V215" t="s">
        <v>947</v>
      </c>
      <c r="W215" s="5">
        <v>87877883</v>
      </c>
      <c r="X215" s="5">
        <v>87877883</v>
      </c>
      <c r="Y215" s="5">
        <v>7426300</v>
      </c>
      <c r="Z215" s="5">
        <v>0</v>
      </c>
      <c r="AA215" s="1" t="s">
        <v>96</v>
      </c>
      <c r="AB215" t="s">
        <v>83</v>
      </c>
      <c r="AC215" t="s">
        <v>76</v>
      </c>
      <c r="AD215" s="69">
        <f>+Tabla3[[#This Row],[VALOR DEL CONTRATO
(EN NUMEROS)]]-Tabla3[[#This Row],[VALOR RECURSOS (MADS/FONAM)]]</f>
        <v>0</v>
      </c>
      <c r="AE215" s="2">
        <v>126</v>
      </c>
      <c r="AF215" s="88">
        <v>46027</v>
      </c>
      <c r="AG215">
        <v>126</v>
      </c>
      <c r="AH215" s="75">
        <v>46029</v>
      </c>
      <c r="AI215" s="78" t="s">
        <v>98</v>
      </c>
      <c r="AJ215" t="s">
        <v>945</v>
      </c>
      <c r="AK215" s="72">
        <v>202300000000190</v>
      </c>
      <c r="AL215" s="75">
        <v>46028</v>
      </c>
      <c r="AM215" s="1" t="s">
        <v>257</v>
      </c>
      <c r="AN215" s="1" t="s">
        <v>257</v>
      </c>
      <c r="AO215" t="s">
        <v>100</v>
      </c>
      <c r="AP215" t="s">
        <v>150</v>
      </c>
      <c r="AQ215" s="1"/>
      <c r="AR215" t="s">
        <v>417</v>
      </c>
      <c r="AS215" t="s">
        <v>418</v>
      </c>
      <c r="AT215" s="1">
        <v>80111600</v>
      </c>
      <c r="AU215" s="93" t="s">
        <v>4368</v>
      </c>
      <c r="AV215" s="1" t="s">
        <v>210</v>
      </c>
      <c r="AW215" s="87" t="s">
        <v>103</v>
      </c>
      <c r="AX215" s="75">
        <v>46029</v>
      </c>
      <c r="AY215" s="87" t="s">
        <v>116</v>
      </c>
      <c r="AZ215" s="75">
        <v>46029</v>
      </c>
      <c r="BA215" s="75">
        <v>46029</v>
      </c>
      <c r="BB215" s="75">
        <v>46387</v>
      </c>
      <c r="BC215" s="89">
        <f>+Tabla3[[#This Row],[FECHA TERMINACION
(INICIAL)]]-Tabla3[[#This Row],[FECHA INICIO]]</f>
        <v>358</v>
      </c>
      <c r="BD215" s="89">
        <f>+Tabla3[[#This Row],[PLAZO DE EJECUCIÓN EN DÍAS (INICIAL)]]/30</f>
        <v>11.933333333333334</v>
      </c>
      <c r="BE215" t="s">
        <v>782</v>
      </c>
      <c r="BF215" s="5" t="e">
        <f>+#REF!</f>
        <v>#REF!</v>
      </c>
      <c r="BG215" s="5" t="e">
        <f>+#REF!</f>
        <v>#REF!</v>
      </c>
      <c r="BH215" s="1" t="e">
        <f>+#REF!</f>
        <v>#REF!</v>
      </c>
      <c r="BI215" s="1">
        <f>+COUNTIF(Tabla3[[#This Row],[VALOR REDUCIDO]:[TOTAL TIEMPO PRORROGADO EN DÍAS
]],"&lt;&gt;0")</f>
        <v>3</v>
      </c>
      <c r="BJ215" s="1" t="e">
        <f>+#REF!</f>
        <v>#REF!</v>
      </c>
      <c r="BK215" s="75" t="e">
        <f>+#REF!</f>
        <v>#REF!</v>
      </c>
      <c r="BL215" s="1" t="s">
        <v>83</v>
      </c>
      <c r="BM215" t="e">
        <f t="shared" si="17"/>
        <v>#REF!</v>
      </c>
      <c r="BN215" s="7">
        <f t="shared" si="18"/>
        <v>46029</v>
      </c>
      <c r="BO215" s="7" t="e">
        <f t="shared" si="19"/>
        <v>#REF!</v>
      </c>
      <c r="BP215" s="5" t="e">
        <f t="shared" si="15"/>
        <v>#REF!</v>
      </c>
      <c r="BQ215" s="1">
        <v>35646240</v>
      </c>
      <c r="BR215" s="1" t="e">
        <f>+Tabla3[[#This Row],[VALOR TOTAL DE CONTRATO (ANTES DE LIQUIDACIÓN - LIBERACIÓN DE SALDOS)]]-Tabla3[[#This Row],[RECURSO TOTALES DESEMBOLSADOS]]</f>
        <v>#REF!</v>
      </c>
      <c r="BS215" s="1" t="s">
        <v>83</v>
      </c>
      <c r="BT215" s="1" t="str">
        <f t="shared" si="16"/>
        <v>enero</v>
      </c>
      <c r="BU215" s="1" t="s">
        <v>82</v>
      </c>
      <c r="BV215" s="1" t="s">
        <v>82</v>
      </c>
      <c r="BW215" s="1" t="s">
        <v>82</v>
      </c>
      <c r="BX215" t="s">
        <v>258</v>
      </c>
      <c r="BY215" t="s">
        <v>259</v>
      </c>
    </row>
    <row r="216" spans="1:77" x14ac:dyDescent="0.25">
      <c r="A216" s="1">
        <v>2026</v>
      </c>
      <c r="B216" s="3">
        <v>210</v>
      </c>
      <c r="C216" s="1" t="s">
        <v>65</v>
      </c>
      <c r="D216" t="s">
        <v>67</v>
      </c>
      <c r="E216" t="s">
        <v>70</v>
      </c>
      <c r="F216" t="s">
        <v>71</v>
      </c>
      <c r="G216" t="s">
        <v>105</v>
      </c>
      <c r="H216" s="1" t="s">
        <v>64</v>
      </c>
      <c r="I216" s="1" t="s">
        <v>75</v>
      </c>
      <c r="J216" t="s">
        <v>940</v>
      </c>
      <c r="K216" s="1" t="s">
        <v>78</v>
      </c>
      <c r="L216" s="87" t="s">
        <v>538</v>
      </c>
      <c r="M216" s="79" t="s">
        <v>6517</v>
      </c>
      <c r="N216" s="1" t="s">
        <v>3719</v>
      </c>
      <c r="O216" s="1" t="s">
        <v>3719</v>
      </c>
      <c r="P216" s="56" t="s">
        <v>3719</v>
      </c>
      <c r="Q216" s="1" t="s">
        <v>83</v>
      </c>
      <c r="R216" s="87" t="s">
        <v>269</v>
      </c>
      <c r="S216" s="87" t="s">
        <v>269</v>
      </c>
      <c r="T216" t="s">
        <v>941</v>
      </c>
      <c r="U216" t="s">
        <v>943</v>
      </c>
      <c r="V216" t="s">
        <v>942</v>
      </c>
      <c r="W216" s="5">
        <v>130295000</v>
      </c>
      <c r="X216" s="5">
        <v>130295000</v>
      </c>
      <c r="Y216" s="5">
        <v>11845000</v>
      </c>
      <c r="Z216" s="5">
        <v>0</v>
      </c>
      <c r="AA216" s="1" t="s">
        <v>95</v>
      </c>
      <c r="AB216" t="s">
        <v>83</v>
      </c>
      <c r="AC216" t="s">
        <v>76</v>
      </c>
      <c r="AD216" s="69">
        <f>+Tabla3[[#This Row],[VALOR DEL CONTRATO
(EN NUMEROS)]]-Tabla3[[#This Row],[VALOR RECURSOS (MADS/FONAM)]]</f>
        <v>0</v>
      </c>
      <c r="AE216" s="2">
        <v>7425</v>
      </c>
      <c r="AF216" s="88">
        <v>46024</v>
      </c>
      <c r="AG216">
        <v>17326</v>
      </c>
      <c r="AH216" s="75">
        <v>46028</v>
      </c>
      <c r="AI216" s="78" t="s">
        <v>98</v>
      </c>
      <c r="AJ216" t="s">
        <v>416</v>
      </c>
      <c r="AK216" s="72">
        <v>202400000000055</v>
      </c>
      <c r="AL216" s="75">
        <v>46028</v>
      </c>
      <c r="AM216" s="1" t="s">
        <v>257</v>
      </c>
      <c r="AN216" s="1" t="s">
        <v>257</v>
      </c>
      <c r="AO216" t="s">
        <v>100</v>
      </c>
      <c r="AP216" t="s">
        <v>150</v>
      </c>
      <c r="AQ216" s="1"/>
      <c r="AR216" t="s">
        <v>417</v>
      </c>
      <c r="AS216" t="s">
        <v>418</v>
      </c>
      <c r="AT216" s="1">
        <v>80111600</v>
      </c>
      <c r="AU216" s="93" t="s">
        <v>4369</v>
      </c>
      <c r="AV216" s="1" t="s">
        <v>211</v>
      </c>
      <c r="AW216" s="87" t="s">
        <v>104</v>
      </c>
      <c r="AX216" s="75" t="s">
        <v>76</v>
      </c>
      <c r="AY216" s="87" t="s">
        <v>108</v>
      </c>
      <c r="AZ216" s="75">
        <v>46028</v>
      </c>
      <c r="BA216" s="75">
        <v>46028</v>
      </c>
      <c r="BB216" s="75">
        <v>46361</v>
      </c>
      <c r="BC216" s="89">
        <f>+Tabla3[[#This Row],[FECHA TERMINACION
(INICIAL)]]-Tabla3[[#This Row],[FECHA INICIO]]</f>
        <v>333</v>
      </c>
      <c r="BD216" s="89">
        <f>+Tabla3[[#This Row],[PLAZO DE EJECUCIÓN EN DÍAS (INICIAL)]]/30</f>
        <v>11.1</v>
      </c>
      <c r="BE216" t="s">
        <v>890</v>
      </c>
      <c r="BF216" s="5" t="e">
        <f>+#REF!</f>
        <v>#REF!</v>
      </c>
      <c r="BG216" s="5" t="e">
        <f>+#REF!</f>
        <v>#REF!</v>
      </c>
      <c r="BH216" s="1" t="e">
        <f>+#REF!</f>
        <v>#REF!</v>
      </c>
      <c r="BI216" s="1">
        <f>+COUNTIF(Tabla3[[#This Row],[VALOR REDUCIDO]:[TOTAL TIEMPO PRORROGADO EN DÍAS
]],"&lt;&gt;0")</f>
        <v>3</v>
      </c>
      <c r="BJ216" s="1" t="e">
        <f>+#REF!</f>
        <v>#REF!</v>
      </c>
      <c r="BK216" s="75" t="e">
        <f>+#REF!</f>
        <v>#REF!</v>
      </c>
      <c r="BL216" s="1" t="s">
        <v>83</v>
      </c>
      <c r="BM216" t="e">
        <f t="shared" si="17"/>
        <v>#REF!</v>
      </c>
      <c r="BN216" s="7">
        <f t="shared" si="18"/>
        <v>46028</v>
      </c>
      <c r="BO216" s="7" t="e">
        <f t="shared" si="19"/>
        <v>#REF!</v>
      </c>
      <c r="BP216" s="5" t="e">
        <f t="shared" si="15"/>
        <v>#REF!</v>
      </c>
      <c r="BQ216" s="1">
        <v>57250833</v>
      </c>
      <c r="BR216" s="1" t="e">
        <f>+Tabla3[[#This Row],[VALOR TOTAL DE CONTRATO (ANTES DE LIQUIDACIÓN - LIBERACIÓN DE SALDOS)]]-Tabla3[[#This Row],[RECURSO TOTALES DESEMBOLSADOS]]</f>
        <v>#REF!</v>
      </c>
      <c r="BS216" s="1" t="s">
        <v>83</v>
      </c>
      <c r="BT216" s="1" t="str">
        <f t="shared" si="16"/>
        <v>enero</v>
      </c>
      <c r="BU216" s="1" t="s">
        <v>82</v>
      </c>
      <c r="BV216" s="1" t="s">
        <v>82</v>
      </c>
      <c r="BW216" s="1" t="s">
        <v>82</v>
      </c>
      <c r="BX216" t="s">
        <v>258</v>
      </c>
      <c r="BY216" t="s">
        <v>259</v>
      </c>
    </row>
    <row r="217" spans="1:77" s="70" customFormat="1" x14ac:dyDescent="0.25">
      <c r="A217" s="1">
        <v>2026</v>
      </c>
      <c r="B217" s="3">
        <v>211</v>
      </c>
      <c r="C217" s="1" t="s">
        <v>65</v>
      </c>
      <c r="D217" t="s">
        <v>67</v>
      </c>
      <c r="E217" t="s">
        <v>70</v>
      </c>
      <c r="F217" t="s">
        <v>71</v>
      </c>
      <c r="G217" t="s">
        <v>105</v>
      </c>
      <c r="H217" s="1" t="s">
        <v>64</v>
      </c>
      <c r="I217" s="1" t="s">
        <v>75</v>
      </c>
      <c r="J217" t="s">
        <v>949</v>
      </c>
      <c r="K217" s="1" t="s">
        <v>78</v>
      </c>
      <c r="L217" s="87" t="s">
        <v>622</v>
      </c>
      <c r="M217" s="79" t="s">
        <v>6518</v>
      </c>
      <c r="N217" s="1" t="s">
        <v>3719</v>
      </c>
      <c r="O217" s="1" t="s">
        <v>3719</v>
      </c>
      <c r="P217" s="56" t="s">
        <v>3719</v>
      </c>
      <c r="Q217" s="1" t="s">
        <v>83</v>
      </c>
      <c r="R217" s="87" t="s">
        <v>269</v>
      </c>
      <c r="S217" s="87" t="s">
        <v>269</v>
      </c>
      <c r="T217" t="s">
        <v>950</v>
      </c>
      <c r="U217" t="s">
        <v>952</v>
      </c>
      <c r="V217" t="s">
        <v>951</v>
      </c>
      <c r="W217" s="5">
        <v>87877883</v>
      </c>
      <c r="X217" s="5">
        <v>87877883</v>
      </c>
      <c r="Y217" s="5">
        <v>7426300</v>
      </c>
      <c r="Z217" s="5">
        <v>0</v>
      </c>
      <c r="AA217" s="1" t="s">
        <v>95</v>
      </c>
      <c r="AB217" t="s">
        <v>83</v>
      </c>
      <c r="AC217" t="s">
        <v>76</v>
      </c>
      <c r="AD217" s="69">
        <f>+Tabla3[[#This Row],[VALOR DEL CONTRATO
(EN NUMEROS)]]-Tabla3[[#This Row],[VALOR RECURSOS (MADS/FONAM)]]</f>
        <v>0</v>
      </c>
      <c r="AE217" s="2">
        <v>3726</v>
      </c>
      <c r="AF217" s="88">
        <v>46024</v>
      </c>
      <c r="AG217">
        <v>18626</v>
      </c>
      <c r="AH217" s="75">
        <v>46028</v>
      </c>
      <c r="AI217" s="78" t="s">
        <v>98</v>
      </c>
      <c r="AJ217" t="s">
        <v>416</v>
      </c>
      <c r="AK217" s="72">
        <v>202400000000055</v>
      </c>
      <c r="AL217" s="75">
        <v>46028</v>
      </c>
      <c r="AM217" s="1" t="s">
        <v>257</v>
      </c>
      <c r="AN217" s="1" t="s">
        <v>257</v>
      </c>
      <c r="AO217" t="s">
        <v>100</v>
      </c>
      <c r="AP217" t="s">
        <v>150</v>
      </c>
      <c r="AQ217" s="1"/>
      <c r="AR217" t="s">
        <v>417</v>
      </c>
      <c r="AS217" t="s">
        <v>418</v>
      </c>
      <c r="AT217" s="1">
        <v>80111600</v>
      </c>
      <c r="AU217" s="93" t="s">
        <v>4370</v>
      </c>
      <c r="AV217" s="1" t="s">
        <v>211</v>
      </c>
      <c r="AW217" s="87" t="s">
        <v>104</v>
      </c>
      <c r="AX217" s="75" t="s">
        <v>76</v>
      </c>
      <c r="AY217" s="87" t="s">
        <v>108</v>
      </c>
      <c r="AZ217" s="75">
        <v>46028</v>
      </c>
      <c r="BA217" s="75">
        <v>46028</v>
      </c>
      <c r="BB217" s="75">
        <v>46386</v>
      </c>
      <c r="BC217" s="89">
        <f>+Tabla3[[#This Row],[FECHA TERMINACION
(INICIAL)]]-Tabla3[[#This Row],[FECHA INICIO]]</f>
        <v>358</v>
      </c>
      <c r="BD217" s="89">
        <f>+Tabla3[[#This Row],[PLAZO DE EJECUCIÓN EN DÍAS (INICIAL)]]/30</f>
        <v>11.933333333333334</v>
      </c>
      <c r="BE217" t="s">
        <v>953</v>
      </c>
      <c r="BF217" s="5" t="e">
        <f>+#REF!</f>
        <v>#REF!</v>
      </c>
      <c r="BG217" s="5" t="e">
        <f>+#REF!</f>
        <v>#REF!</v>
      </c>
      <c r="BH217" s="1" t="e">
        <f>+#REF!</f>
        <v>#REF!</v>
      </c>
      <c r="BI217" s="1">
        <f>+COUNTIF(Tabla3[[#This Row],[VALOR REDUCIDO]:[TOTAL TIEMPO PRORROGADO EN DÍAS
]],"&lt;&gt;0")</f>
        <v>3</v>
      </c>
      <c r="BJ217" s="1" t="e">
        <f>+#REF!</f>
        <v>#REF!</v>
      </c>
      <c r="BK217" s="75" t="e">
        <f>+#REF!</f>
        <v>#REF!</v>
      </c>
      <c r="BL217" s="1" t="s">
        <v>83</v>
      </c>
      <c r="BM217" t="e">
        <f t="shared" si="17"/>
        <v>#REF!</v>
      </c>
      <c r="BN217" s="7">
        <f t="shared" si="18"/>
        <v>46028</v>
      </c>
      <c r="BO217" s="7" t="e">
        <f t="shared" si="19"/>
        <v>#REF!</v>
      </c>
      <c r="BP217" s="5" t="e">
        <f t="shared" si="15"/>
        <v>#REF!</v>
      </c>
      <c r="BQ217" s="1">
        <v>35893783</v>
      </c>
      <c r="BR217" s="1" t="e">
        <f>+Tabla3[[#This Row],[VALOR TOTAL DE CONTRATO (ANTES DE LIQUIDACIÓN - LIBERACIÓN DE SALDOS)]]-Tabla3[[#This Row],[RECURSO TOTALES DESEMBOLSADOS]]</f>
        <v>#REF!</v>
      </c>
      <c r="BS217" s="1" t="s">
        <v>83</v>
      </c>
      <c r="BT217" s="1" t="str">
        <f t="shared" si="16"/>
        <v>enero</v>
      </c>
      <c r="BU217" s="1" t="s">
        <v>82</v>
      </c>
      <c r="BV217" s="1" t="s">
        <v>82</v>
      </c>
      <c r="BW217" s="1" t="s">
        <v>82</v>
      </c>
      <c r="BX217" t="s">
        <v>258</v>
      </c>
      <c r="BY217" t="s">
        <v>259</v>
      </c>
    </row>
    <row r="218" spans="1:77" x14ac:dyDescent="0.25">
      <c r="A218" s="1">
        <v>2026</v>
      </c>
      <c r="B218" s="3">
        <v>212</v>
      </c>
      <c r="C218" s="1" t="s">
        <v>65</v>
      </c>
      <c r="D218" t="s">
        <v>67</v>
      </c>
      <c r="E218" t="s">
        <v>70</v>
      </c>
      <c r="F218" t="s">
        <v>71</v>
      </c>
      <c r="G218" t="s">
        <v>105</v>
      </c>
      <c r="H218" s="1" t="s">
        <v>64</v>
      </c>
      <c r="I218" s="1" t="s">
        <v>75</v>
      </c>
      <c r="J218" t="s">
        <v>954</v>
      </c>
      <c r="K218" s="1" t="s">
        <v>78</v>
      </c>
      <c r="L218" s="87" t="s">
        <v>955</v>
      </c>
      <c r="M218" s="79" t="s">
        <v>6519</v>
      </c>
      <c r="N218" s="1" t="s">
        <v>3719</v>
      </c>
      <c r="O218" s="1" t="s">
        <v>3719</v>
      </c>
      <c r="P218" s="56" t="s">
        <v>3719</v>
      </c>
      <c r="Q218" s="1" t="s">
        <v>83</v>
      </c>
      <c r="R218" s="87" t="s">
        <v>269</v>
      </c>
      <c r="S218" s="87" t="s">
        <v>269</v>
      </c>
      <c r="T218" t="s">
        <v>956</v>
      </c>
      <c r="U218" t="s">
        <v>958</v>
      </c>
      <c r="V218" t="s">
        <v>957</v>
      </c>
      <c r="W218" s="5">
        <v>81661833</v>
      </c>
      <c r="X218" s="5">
        <v>81661833</v>
      </c>
      <c r="Y218" s="5">
        <v>6901000</v>
      </c>
      <c r="Z218" s="5">
        <v>0</v>
      </c>
      <c r="AA218" s="1" t="s">
        <v>95</v>
      </c>
      <c r="AB218" t="s">
        <v>83</v>
      </c>
      <c r="AC218" t="s">
        <v>76</v>
      </c>
      <c r="AD218" s="69">
        <f>+Tabla3[[#This Row],[VALOR DEL CONTRATO
(EN NUMEROS)]]-Tabla3[[#This Row],[VALOR RECURSOS (MADS/FONAM)]]</f>
        <v>0</v>
      </c>
      <c r="AE218" s="2">
        <v>3726</v>
      </c>
      <c r="AF218" s="88">
        <v>46024</v>
      </c>
      <c r="AG218">
        <v>17926</v>
      </c>
      <c r="AH218" s="75">
        <v>46028</v>
      </c>
      <c r="AI218" s="78" t="s">
        <v>98</v>
      </c>
      <c r="AJ218" t="s">
        <v>416</v>
      </c>
      <c r="AK218" s="72">
        <v>202400000000055</v>
      </c>
      <c r="AL218" s="75">
        <v>46028</v>
      </c>
      <c r="AM218" s="1" t="s">
        <v>257</v>
      </c>
      <c r="AN218" s="1" t="s">
        <v>257</v>
      </c>
      <c r="AO218" t="s">
        <v>100</v>
      </c>
      <c r="AP218" t="s">
        <v>150</v>
      </c>
      <c r="AQ218" s="1"/>
      <c r="AR218" t="s">
        <v>417</v>
      </c>
      <c r="AS218" t="s">
        <v>418</v>
      </c>
      <c r="AT218" s="1">
        <v>80111600</v>
      </c>
      <c r="AU218" s="93" t="s">
        <v>4371</v>
      </c>
      <c r="AV218" s="1" t="s">
        <v>211</v>
      </c>
      <c r="AW218" s="87" t="s">
        <v>104</v>
      </c>
      <c r="AX218" s="75" t="s">
        <v>76</v>
      </c>
      <c r="AY218" s="87" t="s">
        <v>108</v>
      </c>
      <c r="AZ218" s="75">
        <v>46028</v>
      </c>
      <c r="BA218" s="75">
        <v>46028</v>
      </c>
      <c r="BB218" s="75">
        <v>46386</v>
      </c>
      <c r="BC218" s="89">
        <f>+Tabla3[[#This Row],[FECHA TERMINACION
(INICIAL)]]-Tabla3[[#This Row],[FECHA INICIO]]</f>
        <v>358</v>
      </c>
      <c r="BD218" s="89">
        <f>+Tabla3[[#This Row],[PLAZO DE EJECUCIÓN EN DÍAS (INICIAL)]]/30</f>
        <v>11.933333333333334</v>
      </c>
      <c r="BE218" t="s">
        <v>742</v>
      </c>
      <c r="BF218" s="5" t="e">
        <f>+#REF!</f>
        <v>#REF!</v>
      </c>
      <c r="BG218" s="5" t="e">
        <f>+#REF!</f>
        <v>#REF!</v>
      </c>
      <c r="BH218" s="1" t="e">
        <f>+#REF!</f>
        <v>#REF!</v>
      </c>
      <c r="BI218" s="1">
        <f>+COUNTIF(Tabla3[[#This Row],[VALOR REDUCIDO]:[TOTAL TIEMPO PRORROGADO EN DÍAS
]],"&lt;&gt;0")</f>
        <v>3</v>
      </c>
      <c r="BJ218" s="1" t="e">
        <f>+#REF!</f>
        <v>#REF!</v>
      </c>
      <c r="BK218" s="75" t="e">
        <f>+#REF!</f>
        <v>#REF!</v>
      </c>
      <c r="BL218" s="1" t="s">
        <v>83</v>
      </c>
      <c r="BM218" t="e">
        <f t="shared" si="17"/>
        <v>#REF!</v>
      </c>
      <c r="BN218" s="7">
        <f t="shared" si="18"/>
        <v>46028</v>
      </c>
      <c r="BO218" s="7" t="e">
        <f t="shared" si="19"/>
        <v>#REF!</v>
      </c>
      <c r="BP218" s="5" t="e">
        <f t="shared" si="15"/>
        <v>#REF!</v>
      </c>
      <c r="BQ218" s="1">
        <v>33354833</v>
      </c>
      <c r="BR218" s="1" t="e">
        <f>+Tabla3[[#This Row],[VALOR TOTAL DE CONTRATO (ANTES DE LIQUIDACIÓN - LIBERACIÓN DE SALDOS)]]-Tabla3[[#This Row],[RECURSO TOTALES DESEMBOLSADOS]]</f>
        <v>#REF!</v>
      </c>
      <c r="BS218" s="1" t="s">
        <v>83</v>
      </c>
      <c r="BT218" s="1" t="str">
        <f t="shared" si="16"/>
        <v>enero</v>
      </c>
      <c r="BU218" s="1" t="s">
        <v>82</v>
      </c>
      <c r="BV218" s="1" t="s">
        <v>82</v>
      </c>
      <c r="BW218" s="1" t="s">
        <v>82</v>
      </c>
      <c r="BX218" t="s">
        <v>258</v>
      </c>
      <c r="BY218" t="s">
        <v>259</v>
      </c>
    </row>
    <row r="219" spans="1:77" x14ac:dyDescent="0.25">
      <c r="A219" s="1">
        <v>2026</v>
      </c>
      <c r="B219" s="3">
        <v>213</v>
      </c>
      <c r="C219" s="1" t="s">
        <v>65</v>
      </c>
      <c r="D219" t="s">
        <v>67</v>
      </c>
      <c r="E219" t="s">
        <v>70</v>
      </c>
      <c r="F219" t="s">
        <v>71</v>
      </c>
      <c r="G219" t="s">
        <v>105</v>
      </c>
      <c r="H219" s="1" t="s">
        <v>64</v>
      </c>
      <c r="I219" s="1" t="s">
        <v>75</v>
      </c>
      <c r="J219" t="s">
        <v>959</v>
      </c>
      <c r="K219" s="1" t="s">
        <v>78</v>
      </c>
      <c r="L219" s="87" t="s">
        <v>960</v>
      </c>
      <c r="M219" s="94" t="s">
        <v>6520</v>
      </c>
      <c r="N219" s="1" t="s">
        <v>3719</v>
      </c>
      <c r="O219" s="1" t="s">
        <v>3719</v>
      </c>
      <c r="P219" s="56" t="s">
        <v>3719</v>
      </c>
      <c r="Q219" s="1" t="s">
        <v>83</v>
      </c>
      <c r="R219" s="87" t="s">
        <v>269</v>
      </c>
      <c r="S219" s="87" t="s">
        <v>269</v>
      </c>
      <c r="T219" t="s">
        <v>961</v>
      </c>
      <c r="U219" t="s">
        <v>963</v>
      </c>
      <c r="V219" t="s">
        <v>962</v>
      </c>
      <c r="W219" s="5">
        <v>70692333</v>
      </c>
      <c r="X219" s="5">
        <v>70692333</v>
      </c>
      <c r="Y219" s="5">
        <v>5974000</v>
      </c>
      <c r="Z219" s="5">
        <v>0</v>
      </c>
      <c r="AA219" s="1" t="s">
        <v>95</v>
      </c>
      <c r="AB219" t="s">
        <v>83</v>
      </c>
      <c r="AC219" t="s">
        <v>76</v>
      </c>
      <c r="AD219" s="69">
        <f>+Tabla3[[#This Row],[VALOR DEL CONTRATO
(EN NUMEROS)]]-Tabla3[[#This Row],[VALOR RECURSOS (MADS/FONAM)]]</f>
        <v>0</v>
      </c>
      <c r="AE219" s="2">
        <v>3626</v>
      </c>
      <c r="AF219" s="88">
        <v>46024</v>
      </c>
      <c r="AG219">
        <v>18326</v>
      </c>
      <c r="AH219" s="75">
        <v>46028</v>
      </c>
      <c r="AI219" s="78" t="s">
        <v>98</v>
      </c>
      <c r="AJ219" t="s">
        <v>424</v>
      </c>
      <c r="AK219" s="72">
        <v>202400000000071</v>
      </c>
      <c r="AL219" s="75">
        <v>46028</v>
      </c>
      <c r="AM219" s="1" t="s">
        <v>257</v>
      </c>
      <c r="AN219" s="1" t="s">
        <v>257</v>
      </c>
      <c r="AO219" t="s">
        <v>100</v>
      </c>
      <c r="AP219" t="s">
        <v>150</v>
      </c>
      <c r="AQ219" s="1"/>
      <c r="AR219" t="s">
        <v>417</v>
      </c>
      <c r="AS219" t="s">
        <v>418</v>
      </c>
      <c r="AT219" s="1">
        <v>80111600</v>
      </c>
      <c r="AU219" s="104" t="s">
        <v>4372</v>
      </c>
      <c r="AV219" s="1" t="s">
        <v>210</v>
      </c>
      <c r="AW219" s="87" t="s">
        <v>103</v>
      </c>
      <c r="AX219" s="75">
        <v>46029</v>
      </c>
      <c r="AY219" s="87" t="s">
        <v>115</v>
      </c>
      <c r="AZ219" s="75">
        <v>46029</v>
      </c>
      <c r="BA219" s="75">
        <v>46029</v>
      </c>
      <c r="BB219" s="75">
        <v>46387</v>
      </c>
      <c r="BC219" s="89">
        <f>+Tabla3[[#This Row],[FECHA TERMINACION
(INICIAL)]]-Tabla3[[#This Row],[FECHA INICIO]]</f>
        <v>358</v>
      </c>
      <c r="BD219" s="89">
        <f>+Tabla3[[#This Row],[PLAZO DE EJECUCIÓN EN DÍAS (INICIAL)]]/30</f>
        <v>11.933333333333334</v>
      </c>
      <c r="BE219" t="s">
        <v>964</v>
      </c>
      <c r="BF219" s="5" t="e">
        <f>+#REF!</f>
        <v>#REF!</v>
      </c>
      <c r="BG219" s="5" t="e">
        <f>+#REF!</f>
        <v>#REF!</v>
      </c>
      <c r="BH219" s="1" t="e">
        <f>+#REF!</f>
        <v>#REF!</v>
      </c>
      <c r="BI219" s="1">
        <f>+COUNTIF(Tabla3[[#This Row],[VALOR REDUCIDO]:[TOTAL TIEMPO PRORROGADO EN DÍAS
]],"&lt;&gt;0")</f>
        <v>3</v>
      </c>
      <c r="BJ219" s="1" t="e">
        <f>+#REF!</f>
        <v>#REF!</v>
      </c>
      <c r="BK219" s="75" t="e">
        <f>+#REF!</f>
        <v>#REF!</v>
      </c>
      <c r="BL219" s="1" t="s">
        <v>83</v>
      </c>
      <c r="BM219" t="e">
        <f t="shared" si="17"/>
        <v>#REF!</v>
      </c>
      <c r="BN219" s="7">
        <f t="shared" si="18"/>
        <v>46029</v>
      </c>
      <c r="BO219" s="7" t="e">
        <f t="shared" si="19"/>
        <v>#REF!</v>
      </c>
      <c r="BP219" s="5" t="e">
        <f t="shared" si="15"/>
        <v>#REF!</v>
      </c>
      <c r="BQ219" s="1">
        <v>28675200</v>
      </c>
      <c r="BR219" s="1" t="e">
        <f>+Tabla3[[#This Row],[VALOR TOTAL DE CONTRATO (ANTES DE LIQUIDACIÓN - LIBERACIÓN DE SALDOS)]]-Tabla3[[#This Row],[RECURSO TOTALES DESEMBOLSADOS]]</f>
        <v>#REF!</v>
      </c>
      <c r="BS219" s="1" t="s">
        <v>83</v>
      </c>
      <c r="BT219" s="1" t="str">
        <f t="shared" si="16"/>
        <v>enero</v>
      </c>
      <c r="BU219" s="1" t="s">
        <v>82</v>
      </c>
      <c r="BV219" s="1" t="s">
        <v>82</v>
      </c>
      <c r="BW219" s="1" t="s">
        <v>82</v>
      </c>
      <c r="BX219" t="s">
        <v>258</v>
      </c>
      <c r="BY219" t="s">
        <v>259</v>
      </c>
    </row>
    <row r="220" spans="1:77" x14ac:dyDescent="0.25">
      <c r="A220" s="1">
        <v>2026</v>
      </c>
      <c r="B220" s="3">
        <v>215</v>
      </c>
      <c r="C220" s="1" t="s">
        <v>65</v>
      </c>
      <c r="D220" t="s">
        <v>67</v>
      </c>
      <c r="E220" t="s">
        <v>70</v>
      </c>
      <c r="F220" t="s">
        <v>71</v>
      </c>
      <c r="G220" t="s">
        <v>105</v>
      </c>
      <c r="H220" s="1" t="s">
        <v>64</v>
      </c>
      <c r="I220" s="1" t="s">
        <v>75</v>
      </c>
      <c r="J220" t="s">
        <v>1495</v>
      </c>
      <c r="K220" s="1" t="s">
        <v>78</v>
      </c>
      <c r="L220" s="87" t="s">
        <v>1034</v>
      </c>
      <c r="M220" s="79" t="s">
        <v>6521</v>
      </c>
      <c r="N220" s="1" t="s">
        <v>3719</v>
      </c>
      <c r="O220" s="1" t="s">
        <v>3719</v>
      </c>
      <c r="P220" s="56" t="s">
        <v>3719</v>
      </c>
      <c r="Q220" s="1" t="s">
        <v>83</v>
      </c>
      <c r="R220" s="87" t="s">
        <v>261</v>
      </c>
      <c r="S220" s="87" t="s">
        <v>261</v>
      </c>
      <c r="T220" t="s">
        <v>1496</v>
      </c>
      <c r="U220" t="s">
        <v>1498</v>
      </c>
      <c r="V220" t="s">
        <v>1497</v>
      </c>
      <c r="W220" s="5">
        <v>95000000</v>
      </c>
      <c r="X220" s="5">
        <v>95000000</v>
      </c>
      <c r="Y220" s="5">
        <v>10000000</v>
      </c>
      <c r="Z220" s="5">
        <v>0</v>
      </c>
      <c r="AA220" s="1" t="s">
        <v>95</v>
      </c>
      <c r="AB220" t="s">
        <v>83</v>
      </c>
      <c r="AC220" t="s">
        <v>76</v>
      </c>
      <c r="AD220" s="69">
        <f>+Tabla3[[#This Row],[VALOR DEL CONTRATO
(EN NUMEROS)]]-Tabla3[[#This Row],[VALOR RECURSOS (MADS/FONAM)]]</f>
        <v>0</v>
      </c>
      <c r="AE220" s="2">
        <v>6226</v>
      </c>
      <c r="AF220" s="88">
        <v>46024</v>
      </c>
      <c r="AG220">
        <v>27326</v>
      </c>
      <c r="AH220" s="75">
        <v>46030</v>
      </c>
      <c r="AI220" s="78" t="s">
        <v>98</v>
      </c>
      <c r="AJ220" t="s">
        <v>514</v>
      </c>
      <c r="AK220" s="72">
        <v>202300000000041</v>
      </c>
      <c r="AL220" s="75">
        <v>46030</v>
      </c>
      <c r="AM220" s="1" t="s">
        <v>257</v>
      </c>
      <c r="AN220" s="1" t="s">
        <v>257</v>
      </c>
      <c r="AO220" t="s">
        <v>100</v>
      </c>
      <c r="AP220" t="s">
        <v>1116</v>
      </c>
      <c r="AQ220" s="2"/>
      <c r="AR220" t="s">
        <v>515</v>
      </c>
      <c r="AS220" t="s">
        <v>261</v>
      </c>
      <c r="AT220" s="1">
        <v>80111600</v>
      </c>
      <c r="AU220" s="93" t="s">
        <v>4373</v>
      </c>
      <c r="AV220" s="1" t="s">
        <v>210</v>
      </c>
      <c r="AW220" s="87" t="s">
        <v>103</v>
      </c>
      <c r="AX220" s="75">
        <v>46029</v>
      </c>
      <c r="AY220" s="87" t="s">
        <v>116</v>
      </c>
      <c r="AZ220" s="75">
        <v>46029</v>
      </c>
      <c r="BA220" s="75">
        <v>46031</v>
      </c>
      <c r="BB220" s="75">
        <v>46318</v>
      </c>
      <c r="BC220" s="89">
        <f>+Tabla3[[#This Row],[FECHA TERMINACION
(INICIAL)]]-Tabla3[[#This Row],[FECHA INICIO]]</f>
        <v>287</v>
      </c>
      <c r="BD220" s="89">
        <f>+Tabla3[[#This Row],[PLAZO DE EJECUCIÓN EN DÍAS (INICIAL)]]/30</f>
        <v>9.5666666666666664</v>
      </c>
      <c r="BE220" t="s">
        <v>1499</v>
      </c>
      <c r="BF220" s="5" t="e">
        <f>+#REF!</f>
        <v>#REF!</v>
      </c>
      <c r="BG220" s="5" t="e">
        <f>+#REF!</f>
        <v>#REF!</v>
      </c>
      <c r="BH220" s="1" t="e">
        <f>+#REF!</f>
        <v>#REF!</v>
      </c>
      <c r="BI220" s="1">
        <f>+COUNTIF(Tabla3[[#This Row],[VALOR REDUCIDO]:[TOTAL TIEMPO PRORROGADO EN DÍAS
]],"&lt;&gt;0")</f>
        <v>3</v>
      </c>
      <c r="BJ220" s="1" t="e">
        <f>+#REF!</f>
        <v>#REF!</v>
      </c>
      <c r="BK220" s="75" t="e">
        <f>+#REF!</f>
        <v>#REF!</v>
      </c>
      <c r="BL220" s="1" t="s">
        <v>83</v>
      </c>
      <c r="BM220" t="e">
        <f t="shared" si="17"/>
        <v>#REF!</v>
      </c>
      <c r="BN220" s="7">
        <f t="shared" si="18"/>
        <v>46031</v>
      </c>
      <c r="BO220" s="7" t="e">
        <f t="shared" si="19"/>
        <v>#REF!</v>
      </c>
      <c r="BP220" s="5" t="e">
        <f t="shared" si="15"/>
        <v>#REF!</v>
      </c>
      <c r="BQ220" s="1">
        <v>47333333</v>
      </c>
      <c r="BR220" s="1" t="e">
        <f>+Tabla3[[#This Row],[VALOR TOTAL DE CONTRATO (ANTES DE LIQUIDACIÓN - LIBERACIÓN DE SALDOS)]]-Tabla3[[#This Row],[RECURSO TOTALES DESEMBOLSADOS]]</f>
        <v>#REF!</v>
      </c>
      <c r="BS220" s="1" t="s">
        <v>83</v>
      </c>
      <c r="BT220" s="1" t="str">
        <f t="shared" si="16"/>
        <v>enero</v>
      </c>
      <c r="BU220" s="1" t="s">
        <v>82</v>
      </c>
      <c r="BV220" s="1" t="s">
        <v>82</v>
      </c>
      <c r="BW220" s="1" t="s">
        <v>82</v>
      </c>
      <c r="BX220" t="s">
        <v>258</v>
      </c>
      <c r="BY220" t="s">
        <v>259</v>
      </c>
    </row>
    <row r="221" spans="1:77" x14ac:dyDescent="0.25">
      <c r="A221" s="1">
        <v>2026</v>
      </c>
      <c r="B221" s="3">
        <v>216</v>
      </c>
      <c r="C221" s="1" t="s">
        <v>65</v>
      </c>
      <c r="D221" t="s">
        <v>67</v>
      </c>
      <c r="E221" t="s">
        <v>70</v>
      </c>
      <c r="F221" t="s">
        <v>71</v>
      </c>
      <c r="G221" t="s">
        <v>105</v>
      </c>
      <c r="H221" s="1" t="s">
        <v>64</v>
      </c>
      <c r="I221" s="1" t="s">
        <v>75</v>
      </c>
      <c r="J221" t="s">
        <v>1500</v>
      </c>
      <c r="K221" s="1" t="s">
        <v>78</v>
      </c>
      <c r="L221" s="87" t="s">
        <v>1501</v>
      </c>
      <c r="M221" s="79" t="s">
        <v>6522</v>
      </c>
      <c r="N221" s="1" t="s">
        <v>3719</v>
      </c>
      <c r="O221" s="59" t="s">
        <v>3719</v>
      </c>
      <c r="P221" s="54" t="s">
        <v>3719</v>
      </c>
      <c r="Q221" s="1" t="s">
        <v>83</v>
      </c>
      <c r="R221" s="87" t="s">
        <v>261</v>
      </c>
      <c r="S221" s="87" t="s">
        <v>261</v>
      </c>
      <c r="T221" t="s">
        <v>1503</v>
      </c>
      <c r="U221" t="s">
        <v>1504</v>
      </c>
      <c r="V221" s="5" t="s">
        <v>1481</v>
      </c>
      <c r="W221" s="5">
        <v>100000000</v>
      </c>
      <c r="X221" s="5">
        <v>100000000</v>
      </c>
      <c r="Y221" s="5">
        <v>10000000</v>
      </c>
      <c r="Z221" s="5">
        <v>0</v>
      </c>
      <c r="AA221" s="1" t="s">
        <v>95</v>
      </c>
      <c r="AB221" t="s">
        <v>83</v>
      </c>
      <c r="AC221" t="s">
        <v>76</v>
      </c>
      <c r="AD221" s="69">
        <f>+Tabla3[[#This Row],[VALOR DEL CONTRATO
(EN NUMEROS)]]-Tabla3[[#This Row],[VALOR RECURSOS (MADS/FONAM)]]</f>
        <v>0</v>
      </c>
      <c r="AE221" s="2">
        <v>6226</v>
      </c>
      <c r="AF221" s="88">
        <v>46024</v>
      </c>
      <c r="AG221">
        <v>26326</v>
      </c>
      <c r="AH221" s="75">
        <v>46030</v>
      </c>
      <c r="AI221" s="78" t="s">
        <v>98</v>
      </c>
      <c r="AJ221" t="s">
        <v>1505</v>
      </c>
      <c r="AK221" s="72">
        <v>202300000000041</v>
      </c>
      <c r="AL221" s="75">
        <v>46029</v>
      </c>
      <c r="AM221" s="1" t="s">
        <v>257</v>
      </c>
      <c r="AN221" s="1" t="s">
        <v>257</v>
      </c>
      <c r="AO221" t="s">
        <v>100</v>
      </c>
      <c r="AP221" t="s">
        <v>1428</v>
      </c>
      <c r="AQ221" s="1"/>
      <c r="AR221" t="s">
        <v>1502</v>
      </c>
      <c r="AS221" t="s">
        <v>261</v>
      </c>
      <c r="AT221" s="1">
        <v>80111600</v>
      </c>
      <c r="AU221" s="93" t="s">
        <v>4374</v>
      </c>
      <c r="AV221" s="1" t="s">
        <v>210</v>
      </c>
      <c r="AW221" s="87" t="s">
        <v>103</v>
      </c>
      <c r="AX221" s="75">
        <v>46030</v>
      </c>
      <c r="AY221" s="87" t="s">
        <v>116</v>
      </c>
      <c r="AZ221" s="75">
        <v>46030</v>
      </c>
      <c r="BA221" s="75">
        <v>46030</v>
      </c>
      <c r="BB221" s="75">
        <v>46333</v>
      </c>
      <c r="BC221" s="89">
        <f>+Tabla3[[#This Row],[FECHA TERMINACION
(INICIAL)]]-Tabla3[[#This Row],[FECHA INICIO]]</f>
        <v>303</v>
      </c>
      <c r="BD221" s="89">
        <f>+Tabla3[[#This Row],[PLAZO DE EJECUCIÓN EN DÍAS (INICIAL)]]/30</f>
        <v>10.1</v>
      </c>
      <c r="BE221" t="s">
        <v>1244</v>
      </c>
      <c r="BF221" s="5" t="e">
        <f>+#REF!</f>
        <v>#REF!</v>
      </c>
      <c r="BG221" s="5" t="e">
        <f>+#REF!</f>
        <v>#REF!</v>
      </c>
      <c r="BH221" s="1" t="e">
        <f>+#REF!</f>
        <v>#REF!</v>
      </c>
      <c r="BI221" s="1">
        <f>+COUNTIF(Tabla3[[#This Row],[VALOR REDUCIDO]:[TOTAL TIEMPO PRORROGADO EN DÍAS
]],"&lt;&gt;0")</f>
        <v>3</v>
      </c>
      <c r="BJ221" s="1" t="e">
        <f>+#REF!</f>
        <v>#REF!</v>
      </c>
      <c r="BK221" s="75" t="e">
        <f>+#REF!</f>
        <v>#REF!</v>
      </c>
      <c r="BL221" s="1" t="s">
        <v>83</v>
      </c>
      <c r="BM221" t="e">
        <f t="shared" si="17"/>
        <v>#REF!</v>
      </c>
      <c r="BN221" s="7">
        <f t="shared" si="18"/>
        <v>46030</v>
      </c>
      <c r="BO221" s="7" t="e">
        <f t="shared" si="19"/>
        <v>#REF!</v>
      </c>
      <c r="BP221" s="5" t="e">
        <f t="shared" si="15"/>
        <v>#REF!</v>
      </c>
      <c r="BQ221" s="1">
        <v>37666667</v>
      </c>
      <c r="BR221" s="1" t="e">
        <f>+Tabla3[[#This Row],[VALOR TOTAL DE CONTRATO (ANTES DE LIQUIDACIÓN - LIBERACIÓN DE SALDOS)]]-Tabla3[[#This Row],[RECURSO TOTALES DESEMBOLSADOS]]</f>
        <v>#REF!</v>
      </c>
      <c r="BS221" s="1" t="s">
        <v>83</v>
      </c>
      <c r="BT221" s="1" t="str">
        <f t="shared" si="16"/>
        <v>enero</v>
      </c>
      <c r="BU221" s="1" t="s">
        <v>82</v>
      </c>
      <c r="BV221" s="1" t="s">
        <v>82</v>
      </c>
      <c r="BW221" s="1" t="s">
        <v>82</v>
      </c>
      <c r="BX221" t="s">
        <v>258</v>
      </c>
      <c r="BY221" t="s">
        <v>259</v>
      </c>
    </row>
    <row r="222" spans="1:77" x14ac:dyDescent="0.25">
      <c r="A222" s="1">
        <v>2026</v>
      </c>
      <c r="B222" s="3">
        <v>217</v>
      </c>
      <c r="C222" s="1" t="s">
        <v>65</v>
      </c>
      <c r="D222" t="s">
        <v>67</v>
      </c>
      <c r="E222" t="s">
        <v>70</v>
      </c>
      <c r="F222" t="s">
        <v>71</v>
      </c>
      <c r="G222" t="s">
        <v>105</v>
      </c>
      <c r="H222" s="1" t="s">
        <v>64</v>
      </c>
      <c r="I222" s="1" t="s">
        <v>75</v>
      </c>
      <c r="J222" t="s">
        <v>2914</v>
      </c>
      <c r="K222" s="1" t="s">
        <v>78</v>
      </c>
      <c r="L222" s="87" t="s">
        <v>461</v>
      </c>
      <c r="M222" s="79" t="s">
        <v>6523</v>
      </c>
      <c r="N222" s="1" t="s">
        <v>3719</v>
      </c>
      <c r="O222" s="1" t="s">
        <v>3719</v>
      </c>
      <c r="P222" s="56" t="s">
        <v>3719</v>
      </c>
      <c r="Q222" s="1" t="s">
        <v>83</v>
      </c>
      <c r="R222" s="87" t="s">
        <v>261</v>
      </c>
      <c r="S222" s="87" t="s">
        <v>261</v>
      </c>
      <c r="T222" t="s">
        <v>2915</v>
      </c>
      <c r="U222" t="s">
        <v>2917</v>
      </c>
      <c r="V222" t="s">
        <v>2916</v>
      </c>
      <c r="W222" s="5">
        <v>78000000</v>
      </c>
      <c r="X222" s="5">
        <v>78000000</v>
      </c>
      <c r="Y222" s="5">
        <v>7800000</v>
      </c>
      <c r="Z222" s="5">
        <v>0</v>
      </c>
      <c r="AA222" s="1" t="s">
        <v>95</v>
      </c>
      <c r="AB222" t="s">
        <v>83</v>
      </c>
      <c r="AC222" t="s">
        <v>76</v>
      </c>
      <c r="AD222" s="69">
        <f>+Tabla3[[#This Row],[VALOR DEL CONTRATO
(EN NUMEROS)]]-Tabla3[[#This Row],[VALOR RECURSOS (MADS/FONAM)]]</f>
        <v>0</v>
      </c>
      <c r="AE222" s="2">
        <v>6226</v>
      </c>
      <c r="AF222" s="88">
        <v>46024</v>
      </c>
      <c r="AG222">
        <v>67126</v>
      </c>
      <c r="AH222" s="75">
        <v>46041</v>
      </c>
      <c r="AI222" s="78" t="s">
        <v>98</v>
      </c>
      <c r="AJ222" t="s">
        <v>1505</v>
      </c>
      <c r="AK222" s="72">
        <v>202300000000041</v>
      </c>
      <c r="AL222" s="75">
        <v>46038</v>
      </c>
      <c r="AM222" s="1" t="s">
        <v>257</v>
      </c>
      <c r="AN222" s="1" t="s">
        <v>257</v>
      </c>
      <c r="AO222" t="s">
        <v>100</v>
      </c>
      <c r="AP222" t="s">
        <v>1428</v>
      </c>
      <c r="AQ222" s="1"/>
      <c r="AR222" t="s">
        <v>1502</v>
      </c>
      <c r="AS222" t="s">
        <v>261</v>
      </c>
      <c r="AT222" s="1">
        <v>80111600</v>
      </c>
      <c r="AU222" s="93" t="s">
        <v>6289</v>
      </c>
      <c r="AV222" s="1" t="s">
        <v>210</v>
      </c>
      <c r="AW222" s="87" t="s">
        <v>103</v>
      </c>
      <c r="AX222" s="75">
        <v>46041</v>
      </c>
      <c r="AY222" s="87" t="s">
        <v>116</v>
      </c>
      <c r="AZ222" s="75">
        <v>46041</v>
      </c>
      <c r="BA222" s="75">
        <v>46042</v>
      </c>
      <c r="BB222" s="75">
        <v>46345</v>
      </c>
      <c r="BC222" s="89">
        <f>+Tabla3[[#This Row],[FECHA TERMINACION
(INICIAL)]]-Tabla3[[#This Row],[FECHA INICIO]]</f>
        <v>303</v>
      </c>
      <c r="BD222" s="89">
        <f>+Tabla3[[#This Row],[PLAZO DE EJECUCIÓN EN DÍAS (INICIAL)]]/30</f>
        <v>10.1</v>
      </c>
      <c r="BE222" t="s">
        <v>2279</v>
      </c>
      <c r="BF222" s="5" t="e">
        <f>+#REF!</f>
        <v>#REF!</v>
      </c>
      <c r="BG222" s="5" t="e">
        <f>+#REF!</f>
        <v>#REF!</v>
      </c>
      <c r="BH222" s="1" t="e">
        <f>+#REF!</f>
        <v>#REF!</v>
      </c>
      <c r="BI222" s="1">
        <f>+COUNTIF(Tabla3[[#This Row],[VALOR REDUCIDO]:[TOTAL TIEMPO PRORROGADO EN DÍAS
]],"&lt;&gt;0")</f>
        <v>3</v>
      </c>
      <c r="BJ222" s="1" t="e">
        <f>+#REF!</f>
        <v>#REF!</v>
      </c>
      <c r="BK222" s="75" t="e">
        <f>+#REF!</f>
        <v>#REF!</v>
      </c>
      <c r="BL222" s="1" t="s">
        <v>83</v>
      </c>
      <c r="BM222" t="e">
        <f t="shared" si="17"/>
        <v>#REF!</v>
      </c>
      <c r="BN222" s="7">
        <f t="shared" si="18"/>
        <v>46042</v>
      </c>
      <c r="BO222" s="7" t="e">
        <f t="shared" si="19"/>
        <v>#REF!</v>
      </c>
      <c r="BP222" s="5" t="e">
        <f t="shared" si="15"/>
        <v>#REF!</v>
      </c>
      <c r="BQ222" s="1">
        <v>34060000</v>
      </c>
      <c r="BR222" s="1" t="e">
        <f>+Tabla3[[#This Row],[VALOR TOTAL DE CONTRATO (ANTES DE LIQUIDACIÓN - LIBERACIÓN DE SALDOS)]]-Tabla3[[#This Row],[RECURSO TOTALES DESEMBOLSADOS]]</f>
        <v>#REF!</v>
      </c>
      <c r="BS222" s="1" t="s">
        <v>83</v>
      </c>
      <c r="BT222" s="1" t="str">
        <f t="shared" si="16"/>
        <v>enero</v>
      </c>
      <c r="BU222" s="1" t="s">
        <v>82</v>
      </c>
      <c r="BV222" s="1" t="s">
        <v>82</v>
      </c>
      <c r="BW222" s="1" t="s">
        <v>82</v>
      </c>
      <c r="BX222" t="s">
        <v>258</v>
      </c>
      <c r="BY222" t="s">
        <v>259</v>
      </c>
    </row>
    <row r="223" spans="1:77" x14ac:dyDescent="0.25">
      <c r="A223" s="1">
        <v>2026</v>
      </c>
      <c r="B223" s="3">
        <v>218</v>
      </c>
      <c r="C223" s="1" t="s">
        <v>65</v>
      </c>
      <c r="D223" t="s">
        <v>67</v>
      </c>
      <c r="E223" t="s">
        <v>70</v>
      </c>
      <c r="F223" t="s">
        <v>71</v>
      </c>
      <c r="G223" t="s">
        <v>105</v>
      </c>
      <c r="H223" s="1" t="s">
        <v>64</v>
      </c>
      <c r="I223" s="1" t="s">
        <v>75</v>
      </c>
      <c r="J223" t="s">
        <v>1506</v>
      </c>
      <c r="K223" s="1" t="s">
        <v>78</v>
      </c>
      <c r="L223" s="87" t="s">
        <v>791</v>
      </c>
      <c r="M223" s="79" t="s">
        <v>6524</v>
      </c>
      <c r="N223" s="1" t="s">
        <v>3719</v>
      </c>
      <c r="O223" s="1" t="s">
        <v>3719</v>
      </c>
      <c r="P223" s="56" t="s">
        <v>3719</v>
      </c>
      <c r="Q223" s="1" t="s">
        <v>83</v>
      </c>
      <c r="R223" s="87" t="s">
        <v>261</v>
      </c>
      <c r="S223" s="87" t="s">
        <v>261</v>
      </c>
      <c r="T223" t="s">
        <v>1507</v>
      </c>
      <c r="U223" t="s">
        <v>1509</v>
      </c>
      <c r="V223" t="s">
        <v>1508</v>
      </c>
      <c r="W223" s="5">
        <v>89000000</v>
      </c>
      <c r="X223" s="5">
        <v>89000000</v>
      </c>
      <c r="Y223" s="5">
        <v>8900000</v>
      </c>
      <c r="Z223" s="5">
        <v>0</v>
      </c>
      <c r="AA223" s="1" t="s">
        <v>95</v>
      </c>
      <c r="AB223" t="s">
        <v>83</v>
      </c>
      <c r="AC223" t="s">
        <v>76</v>
      </c>
      <c r="AD223" s="69">
        <f>+Tabla3[[#This Row],[VALOR DEL CONTRATO
(EN NUMEROS)]]-Tabla3[[#This Row],[VALOR RECURSOS (MADS/FONAM)]]</f>
        <v>0</v>
      </c>
      <c r="AE223" s="2">
        <v>6226</v>
      </c>
      <c r="AF223" s="88">
        <v>46024</v>
      </c>
      <c r="AG223">
        <v>33626</v>
      </c>
      <c r="AH223" s="75">
        <v>46031</v>
      </c>
      <c r="AI223" s="78" t="s">
        <v>98</v>
      </c>
      <c r="AJ223" t="s">
        <v>1505</v>
      </c>
      <c r="AK223" s="72">
        <v>202300000000041</v>
      </c>
      <c r="AL223" s="75">
        <v>46030</v>
      </c>
      <c r="AM223" s="1" t="s">
        <v>257</v>
      </c>
      <c r="AN223" s="1" t="s">
        <v>257</v>
      </c>
      <c r="AO223" t="s">
        <v>100</v>
      </c>
      <c r="AP223" t="s">
        <v>516</v>
      </c>
      <c r="AQ223" s="1"/>
      <c r="AR223" t="s">
        <v>515</v>
      </c>
      <c r="AS223" t="s">
        <v>261</v>
      </c>
      <c r="AT223" s="1">
        <v>80111600</v>
      </c>
      <c r="AU223" s="93" t="s">
        <v>4375</v>
      </c>
      <c r="AV223" s="1" t="s">
        <v>210</v>
      </c>
      <c r="AW223" s="87" t="s">
        <v>103</v>
      </c>
      <c r="AX223" s="75">
        <v>46030</v>
      </c>
      <c r="AY223" s="87" t="s">
        <v>116</v>
      </c>
      <c r="AZ223" s="75">
        <v>46031</v>
      </c>
      <c r="BA223" s="75">
        <v>46031</v>
      </c>
      <c r="BB223" s="75">
        <v>46334</v>
      </c>
      <c r="BC223" s="89">
        <f>+Tabla3[[#This Row],[FECHA TERMINACION
(INICIAL)]]-Tabla3[[#This Row],[FECHA INICIO]]</f>
        <v>303</v>
      </c>
      <c r="BD223" s="89">
        <f>+Tabla3[[#This Row],[PLAZO DE EJECUCIÓN EN DÍAS (INICIAL)]]/30</f>
        <v>10.1</v>
      </c>
      <c r="BE223" t="s">
        <v>517</v>
      </c>
      <c r="BF223" s="5" t="e">
        <f>+#REF!</f>
        <v>#REF!</v>
      </c>
      <c r="BG223" s="5" t="e">
        <f>+#REF!</f>
        <v>#REF!</v>
      </c>
      <c r="BH223" s="1" t="e">
        <f>+#REF!</f>
        <v>#REF!</v>
      </c>
      <c r="BI223" s="1">
        <f>+COUNTIF(Tabla3[[#This Row],[VALOR REDUCIDO]:[TOTAL TIEMPO PRORROGADO EN DÍAS
]],"&lt;&gt;0")</f>
        <v>3</v>
      </c>
      <c r="BJ223" s="1" t="e">
        <f>+#REF!</f>
        <v>#REF!</v>
      </c>
      <c r="BK223" s="75" t="e">
        <f>+#REF!</f>
        <v>#REF!</v>
      </c>
      <c r="BL223" s="1" t="s">
        <v>83</v>
      </c>
      <c r="BM223" t="e">
        <f t="shared" si="17"/>
        <v>#REF!</v>
      </c>
      <c r="BN223" s="7">
        <f t="shared" si="18"/>
        <v>46031</v>
      </c>
      <c r="BO223" s="7" t="e">
        <f t="shared" si="19"/>
        <v>#REF!</v>
      </c>
      <c r="BP223" s="5" t="e">
        <f t="shared" si="15"/>
        <v>#REF!</v>
      </c>
      <c r="BQ223" s="1">
        <v>42126667</v>
      </c>
      <c r="BR223" s="1" t="e">
        <f>+Tabla3[[#This Row],[VALOR TOTAL DE CONTRATO (ANTES DE LIQUIDACIÓN - LIBERACIÓN DE SALDOS)]]-Tabla3[[#This Row],[RECURSO TOTALES DESEMBOLSADOS]]</f>
        <v>#REF!</v>
      </c>
      <c r="BS223" s="1" t="s">
        <v>83</v>
      </c>
      <c r="BT223" s="1" t="str">
        <f t="shared" si="16"/>
        <v>enero</v>
      </c>
      <c r="BU223" s="1" t="s">
        <v>82</v>
      </c>
      <c r="BV223" s="1" t="s">
        <v>82</v>
      </c>
      <c r="BW223" s="1" t="s">
        <v>82</v>
      </c>
      <c r="BX223" t="s">
        <v>258</v>
      </c>
      <c r="BY223" t="s">
        <v>259</v>
      </c>
    </row>
    <row r="224" spans="1:77" ht="15" customHeight="1" x14ac:dyDescent="0.25">
      <c r="A224" s="1">
        <v>2026</v>
      </c>
      <c r="B224" s="3">
        <v>219</v>
      </c>
      <c r="C224" s="1" t="s">
        <v>65</v>
      </c>
      <c r="D224" t="s">
        <v>67</v>
      </c>
      <c r="E224" t="s">
        <v>70</v>
      </c>
      <c r="F224" t="s">
        <v>71</v>
      </c>
      <c r="G224" t="s">
        <v>105</v>
      </c>
      <c r="H224" s="1" t="s">
        <v>64</v>
      </c>
      <c r="I224" s="1" t="s">
        <v>75</v>
      </c>
      <c r="J224" t="s">
        <v>1510</v>
      </c>
      <c r="K224" s="1" t="s">
        <v>78</v>
      </c>
      <c r="L224" s="87" t="s">
        <v>935</v>
      </c>
      <c r="M224" s="79" t="s">
        <v>6525</v>
      </c>
      <c r="N224" s="1" t="s">
        <v>3719</v>
      </c>
      <c r="O224" s="1" t="s">
        <v>3719</v>
      </c>
      <c r="P224" s="56" t="s">
        <v>3719</v>
      </c>
      <c r="Q224" s="1" t="s">
        <v>83</v>
      </c>
      <c r="R224" s="87" t="s">
        <v>261</v>
      </c>
      <c r="S224" s="87" t="s">
        <v>261</v>
      </c>
      <c r="T224" t="s">
        <v>1511</v>
      </c>
      <c r="U224" t="s">
        <v>1512</v>
      </c>
      <c r="V224" t="s">
        <v>512</v>
      </c>
      <c r="W224" s="5">
        <v>83000000</v>
      </c>
      <c r="X224" s="5">
        <v>83000000</v>
      </c>
      <c r="Y224" s="5">
        <v>8300000</v>
      </c>
      <c r="Z224" s="5">
        <v>0</v>
      </c>
      <c r="AA224" s="1" t="s">
        <v>95</v>
      </c>
      <c r="AB224" t="s">
        <v>83</v>
      </c>
      <c r="AC224" t="s">
        <v>76</v>
      </c>
      <c r="AD224" s="69">
        <f>+Tabla3[[#This Row],[VALOR DEL CONTRATO
(EN NUMEROS)]]-Tabla3[[#This Row],[VALOR RECURSOS (MADS/FONAM)]]</f>
        <v>0</v>
      </c>
      <c r="AE224" s="2">
        <v>6226</v>
      </c>
      <c r="AF224" s="88">
        <v>46024</v>
      </c>
      <c r="AG224">
        <v>27526</v>
      </c>
      <c r="AH224" s="75">
        <v>46030</v>
      </c>
      <c r="AI224" s="78" t="s">
        <v>98</v>
      </c>
      <c r="AJ224" t="s">
        <v>1505</v>
      </c>
      <c r="AK224" s="72">
        <v>202300000000041</v>
      </c>
      <c r="AL224" s="75">
        <v>46030</v>
      </c>
      <c r="AM224" s="1" t="s">
        <v>257</v>
      </c>
      <c r="AN224" s="1" t="s">
        <v>257</v>
      </c>
      <c r="AO224" t="s">
        <v>100</v>
      </c>
      <c r="AP224" t="s">
        <v>516</v>
      </c>
      <c r="AQ224" s="1"/>
      <c r="AR224" t="s">
        <v>515</v>
      </c>
      <c r="AS224" t="s">
        <v>261</v>
      </c>
      <c r="AT224" s="1">
        <v>80111600</v>
      </c>
      <c r="AU224" s="93" t="s">
        <v>4376</v>
      </c>
      <c r="AV224" s="1" t="s">
        <v>210</v>
      </c>
      <c r="AW224" s="87" t="s">
        <v>103</v>
      </c>
      <c r="AX224" s="75">
        <v>46030</v>
      </c>
      <c r="AY224" s="87" t="s">
        <v>116</v>
      </c>
      <c r="AZ224" s="75">
        <v>46030</v>
      </c>
      <c r="BA224" s="75">
        <v>46030</v>
      </c>
      <c r="BB224" s="75">
        <v>46333</v>
      </c>
      <c r="BC224" s="89">
        <f>+Tabla3[[#This Row],[FECHA TERMINACION
(INICIAL)]]-Tabla3[[#This Row],[FECHA INICIO]]</f>
        <v>303</v>
      </c>
      <c r="BD224" s="89">
        <f>+Tabla3[[#This Row],[PLAZO DE EJECUCIÓN EN DÍAS (INICIAL)]]/30</f>
        <v>10.1</v>
      </c>
      <c r="BE224" t="s">
        <v>517</v>
      </c>
      <c r="BF224" s="5" t="e">
        <f>+#REF!</f>
        <v>#REF!</v>
      </c>
      <c r="BG224" s="5" t="e">
        <f>+#REF!</f>
        <v>#REF!</v>
      </c>
      <c r="BH224" s="1" t="e">
        <f>+#REF!</f>
        <v>#REF!</v>
      </c>
      <c r="BI224" s="1">
        <f>+COUNTIF(Tabla3[[#This Row],[VALOR REDUCIDO]:[TOTAL TIEMPO PRORROGADO EN DÍAS
]],"&lt;&gt;0")</f>
        <v>3</v>
      </c>
      <c r="BJ224" s="1" t="e">
        <f>+#REF!</f>
        <v>#REF!</v>
      </c>
      <c r="BK224" s="75" t="e">
        <f>+#REF!</f>
        <v>#REF!</v>
      </c>
      <c r="BL224" s="1" t="s">
        <v>83</v>
      </c>
      <c r="BM224" t="e">
        <f t="shared" si="17"/>
        <v>#REF!</v>
      </c>
      <c r="BN224" s="7">
        <f t="shared" si="18"/>
        <v>46030</v>
      </c>
      <c r="BO224" s="7" t="e">
        <f t="shared" si="19"/>
        <v>#REF!</v>
      </c>
      <c r="BP224" s="5" t="e">
        <f t="shared" si="15"/>
        <v>#REF!</v>
      </c>
      <c r="BQ224" s="1">
        <v>39563333</v>
      </c>
      <c r="BR224" s="1" t="e">
        <f>+Tabla3[[#This Row],[VALOR TOTAL DE CONTRATO (ANTES DE LIQUIDACIÓN - LIBERACIÓN DE SALDOS)]]-Tabla3[[#This Row],[RECURSO TOTALES DESEMBOLSADOS]]</f>
        <v>#REF!</v>
      </c>
      <c r="BS224" s="1" t="s">
        <v>83</v>
      </c>
      <c r="BT224" s="1" t="str">
        <f t="shared" si="16"/>
        <v>enero</v>
      </c>
      <c r="BU224" s="1" t="s">
        <v>82</v>
      </c>
      <c r="BV224" s="1" t="s">
        <v>82</v>
      </c>
      <c r="BW224" s="1" t="s">
        <v>82</v>
      </c>
      <c r="BX224" t="s">
        <v>258</v>
      </c>
      <c r="BY224" t="s">
        <v>259</v>
      </c>
    </row>
    <row r="225" spans="1:77" x14ac:dyDescent="0.25">
      <c r="A225" s="1">
        <v>2026</v>
      </c>
      <c r="B225" s="3">
        <v>220</v>
      </c>
      <c r="C225" s="1" t="s">
        <v>65</v>
      </c>
      <c r="D225" t="s">
        <v>67</v>
      </c>
      <c r="E225" t="s">
        <v>70</v>
      </c>
      <c r="F225" t="s">
        <v>71</v>
      </c>
      <c r="G225" t="s">
        <v>105</v>
      </c>
      <c r="H225" s="1" t="s">
        <v>64</v>
      </c>
      <c r="I225" s="1" t="s">
        <v>75</v>
      </c>
      <c r="J225" t="s">
        <v>965</v>
      </c>
      <c r="K225" s="1" t="s">
        <v>78</v>
      </c>
      <c r="L225" s="87" t="s">
        <v>595</v>
      </c>
      <c r="M225" s="79" t="s">
        <v>6526</v>
      </c>
      <c r="N225" s="1" t="s">
        <v>3719</v>
      </c>
      <c r="O225" s="1" t="s">
        <v>3719</v>
      </c>
      <c r="P225" s="56" t="s">
        <v>3719</v>
      </c>
      <c r="Q225" s="1" t="s">
        <v>83</v>
      </c>
      <c r="R225" s="87" t="s">
        <v>256</v>
      </c>
      <c r="S225" s="87" t="s">
        <v>256</v>
      </c>
      <c r="T225" t="s">
        <v>966</v>
      </c>
      <c r="U225" t="s">
        <v>968</v>
      </c>
      <c r="V225" t="s">
        <v>967</v>
      </c>
      <c r="W225" s="5">
        <v>115000000</v>
      </c>
      <c r="X225" s="5">
        <v>115000000</v>
      </c>
      <c r="Y225" s="5">
        <v>10000000</v>
      </c>
      <c r="Z225" s="5">
        <v>0</v>
      </c>
      <c r="AA225" s="1" t="s">
        <v>95</v>
      </c>
      <c r="AB225" t="s">
        <v>83</v>
      </c>
      <c r="AC225" t="s">
        <v>76</v>
      </c>
      <c r="AD225" s="69">
        <f>+Tabla3[[#This Row],[VALOR DEL CONTRATO
(EN NUMEROS)]]-Tabla3[[#This Row],[VALOR RECURSOS (MADS/FONAM)]]</f>
        <v>0</v>
      </c>
      <c r="AE225" s="2">
        <v>2426</v>
      </c>
      <c r="AF225" s="88">
        <v>46024</v>
      </c>
      <c r="AG225">
        <v>18126</v>
      </c>
      <c r="AH225" s="75">
        <v>46028</v>
      </c>
      <c r="AI225" s="78" t="s">
        <v>98</v>
      </c>
      <c r="AJ225" t="s">
        <v>296</v>
      </c>
      <c r="AK225" s="72">
        <v>202400000000078</v>
      </c>
      <c r="AL225" s="75">
        <v>46028</v>
      </c>
      <c r="AM225" s="1" t="s">
        <v>257</v>
      </c>
      <c r="AN225" s="1" t="s">
        <v>257</v>
      </c>
      <c r="AO225" t="s">
        <v>100</v>
      </c>
      <c r="AP225" t="s">
        <v>2361</v>
      </c>
      <c r="AQ225" s="1"/>
      <c r="AR225" t="s">
        <v>599</v>
      </c>
      <c r="AS225" t="s">
        <v>256</v>
      </c>
      <c r="AT225" s="1">
        <v>80111600</v>
      </c>
      <c r="AU225" s="93" t="s">
        <v>4377</v>
      </c>
      <c r="AV225" s="1" t="s">
        <v>210</v>
      </c>
      <c r="AW225" s="87" t="s">
        <v>103</v>
      </c>
      <c r="AX225" s="75">
        <v>46028</v>
      </c>
      <c r="AY225" s="87" t="s">
        <v>116</v>
      </c>
      <c r="AZ225" s="75">
        <v>46028</v>
      </c>
      <c r="BA225" s="75">
        <v>46028</v>
      </c>
      <c r="BB225" s="75">
        <v>46376</v>
      </c>
      <c r="BC225" s="89">
        <f>+Tabla3[[#This Row],[FECHA TERMINACION
(INICIAL)]]-Tabla3[[#This Row],[FECHA INICIO]]</f>
        <v>348</v>
      </c>
      <c r="BD225" s="89">
        <f>+Tabla3[[#This Row],[PLAZO DE EJECUCIÓN EN DÍAS (INICIAL)]]/30</f>
        <v>11.6</v>
      </c>
      <c r="BE225" t="s">
        <v>969</v>
      </c>
      <c r="BF225" s="5" t="e">
        <f>+#REF!</f>
        <v>#REF!</v>
      </c>
      <c r="BG225" s="5" t="e">
        <f>+#REF!</f>
        <v>#REF!</v>
      </c>
      <c r="BH225" s="1" t="e">
        <f>+#REF!</f>
        <v>#REF!</v>
      </c>
      <c r="BI225" s="1">
        <f>+COUNTIF(Tabla3[[#This Row],[VALOR REDUCIDO]:[TOTAL TIEMPO PRORROGADO EN DÍAS
]],"&lt;&gt;0")</f>
        <v>3</v>
      </c>
      <c r="BJ225" s="1" t="e">
        <f>+#REF!</f>
        <v>#REF!</v>
      </c>
      <c r="BK225" s="75" t="e">
        <f>+#REF!</f>
        <v>#REF!</v>
      </c>
      <c r="BL225" s="1" t="s">
        <v>83</v>
      </c>
      <c r="BM225" t="e">
        <f t="shared" si="17"/>
        <v>#REF!</v>
      </c>
      <c r="BN225" s="7">
        <f t="shared" si="18"/>
        <v>46028</v>
      </c>
      <c r="BO225" s="7" t="e">
        <f t="shared" si="19"/>
        <v>#REF!</v>
      </c>
      <c r="BP225" s="5" t="e">
        <f t="shared" si="15"/>
        <v>#REF!</v>
      </c>
      <c r="BQ225" s="1">
        <v>48333333</v>
      </c>
      <c r="BR225" s="1" t="e">
        <f>+Tabla3[[#This Row],[VALOR TOTAL DE CONTRATO (ANTES DE LIQUIDACIÓN - LIBERACIÓN DE SALDOS)]]-Tabla3[[#This Row],[RECURSO TOTALES DESEMBOLSADOS]]</f>
        <v>#REF!</v>
      </c>
      <c r="BS225" s="1" t="s">
        <v>83</v>
      </c>
      <c r="BT225" s="1" t="str">
        <f t="shared" si="16"/>
        <v>enero</v>
      </c>
      <c r="BU225" s="1" t="s">
        <v>82</v>
      </c>
      <c r="BV225" s="1" t="s">
        <v>82</v>
      </c>
      <c r="BW225" s="1" t="s">
        <v>82</v>
      </c>
      <c r="BX225" t="s">
        <v>258</v>
      </c>
      <c r="BY225" t="s">
        <v>259</v>
      </c>
    </row>
    <row r="226" spans="1:77" x14ac:dyDescent="0.25">
      <c r="A226" s="1">
        <v>2026</v>
      </c>
      <c r="B226" s="3">
        <v>221</v>
      </c>
      <c r="C226" s="1" t="s">
        <v>65</v>
      </c>
      <c r="D226" t="s">
        <v>67</v>
      </c>
      <c r="E226" t="s">
        <v>70</v>
      </c>
      <c r="F226" t="s">
        <v>71</v>
      </c>
      <c r="G226" t="s">
        <v>105</v>
      </c>
      <c r="H226" s="1" t="s">
        <v>64</v>
      </c>
      <c r="I226" s="1" t="s">
        <v>271</v>
      </c>
      <c r="J226" t="s">
        <v>970</v>
      </c>
      <c r="K226" s="1" t="s">
        <v>78</v>
      </c>
      <c r="L226" s="87" t="s">
        <v>971</v>
      </c>
      <c r="M226" s="79" t="s">
        <v>6527</v>
      </c>
      <c r="N226" s="1" t="s">
        <v>3719</v>
      </c>
      <c r="O226" s="1" t="s">
        <v>3719</v>
      </c>
      <c r="P226" s="56" t="s">
        <v>3719</v>
      </c>
      <c r="Q226" s="1" t="s">
        <v>83</v>
      </c>
      <c r="R226" s="87" t="s">
        <v>269</v>
      </c>
      <c r="S226" s="87" t="s">
        <v>269</v>
      </c>
      <c r="T226" t="s">
        <v>972</v>
      </c>
      <c r="U226" s="68" t="s">
        <v>974</v>
      </c>
      <c r="V226" t="s">
        <v>973</v>
      </c>
      <c r="W226" s="5">
        <v>50215933</v>
      </c>
      <c r="X226" s="5">
        <v>50215933</v>
      </c>
      <c r="Y226" s="5">
        <v>4243600</v>
      </c>
      <c r="Z226" s="5">
        <v>0</v>
      </c>
      <c r="AA226" s="1" t="s">
        <v>95</v>
      </c>
      <c r="AB226" t="s">
        <v>83</v>
      </c>
      <c r="AC226" t="s">
        <v>76</v>
      </c>
      <c r="AD226" s="69">
        <f>+Tabla3[[#This Row],[VALOR DEL CONTRATO
(EN NUMEROS)]]-Tabla3[[#This Row],[VALOR RECURSOS (MADS/FONAM)]]</f>
        <v>0</v>
      </c>
      <c r="AE226" s="2">
        <v>3626</v>
      </c>
      <c r="AF226" s="88">
        <v>46024</v>
      </c>
      <c r="AG226">
        <v>20526</v>
      </c>
      <c r="AH226" s="75">
        <v>46028</v>
      </c>
      <c r="AI226" s="78" t="s">
        <v>98</v>
      </c>
      <c r="AJ226" t="s">
        <v>424</v>
      </c>
      <c r="AK226" s="72">
        <v>202400000000071</v>
      </c>
      <c r="AL226" s="75">
        <v>46028</v>
      </c>
      <c r="AM226" s="1" t="s">
        <v>257</v>
      </c>
      <c r="AN226" s="1" t="s">
        <v>257</v>
      </c>
      <c r="AO226" t="s">
        <v>100</v>
      </c>
      <c r="AP226" t="s">
        <v>150</v>
      </c>
      <c r="AQ226" s="1"/>
      <c r="AR226" t="s">
        <v>417</v>
      </c>
      <c r="AS226" t="s">
        <v>418</v>
      </c>
      <c r="AT226" s="1">
        <v>80111600</v>
      </c>
      <c r="AU226" s="93" t="s">
        <v>4378</v>
      </c>
      <c r="AV226" s="1" t="s">
        <v>211</v>
      </c>
      <c r="AW226" s="87" t="s">
        <v>104</v>
      </c>
      <c r="AX226" s="75" t="s">
        <v>76</v>
      </c>
      <c r="AY226" s="87" t="s">
        <v>108</v>
      </c>
      <c r="AZ226" s="75">
        <v>46028</v>
      </c>
      <c r="BA226" s="75">
        <v>46028</v>
      </c>
      <c r="BB226" s="75">
        <v>46386</v>
      </c>
      <c r="BC226" s="89">
        <f>+Tabla3[[#This Row],[FECHA TERMINACION
(INICIAL)]]-Tabla3[[#This Row],[FECHA INICIO]]</f>
        <v>358</v>
      </c>
      <c r="BD226" s="89">
        <f>+Tabla3[[#This Row],[PLAZO DE EJECUCIÓN EN DÍAS (INICIAL)]]/30</f>
        <v>11.933333333333334</v>
      </c>
      <c r="BE226" t="s">
        <v>817</v>
      </c>
      <c r="BF226" s="5" t="e">
        <f>+#REF!</f>
        <v>#REF!</v>
      </c>
      <c r="BG226" s="5" t="e">
        <f>+#REF!</f>
        <v>#REF!</v>
      </c>
      <c r="BH226" s="1" t="e">
        <f>+#REF!</f>
        <v>#REF!</v>
      </c>
      <c r="BI226" s="1">
        <f>+COUNTIF(Tabla3[[#This Row],[VALOR REDUCIDO]:[TOTAL TIEMPO PRORROGADO EN DÍAS
]],"&lt;&gt;0")</f>
        <v>3</v>
      </c>
      <c r="BJ226" s="1" t="e">
        <f>+#REF!</f>
        <v>#REF!</v>
      </c>
      <c r="BK226" s="75" t="e">
        <f>+#REF!</f>
        <v>#REF!</v>
      </c>
      <c r="BL226" s="1" t="s">
        <v>83</v>
      </c>
      <c r="BM226" t="e">
        <f t="shared" si="17"/>
        <v>#REF!</v>
      </c>
      <c r="BN226" s="7">
        <f t="shared" si="18"/>
        <v>46028</v>
      </c>
      <c r="BO226" s="7" t="e">
        <f t="shared" si="19"/>
        <v>#REF!</v>
      </c>
      <c r="BP226" s="5" t="e">
        <f t="shared" si="15"/>
        <v>#REF!</v>
      </c>
      <c r="BQ226" s="1">
        <v>20510733</v>
      </c>
      <c r="BR226" s="1" t="e">
        <f>+Tabla3[[#This Row],[VALOR TOTAL DE CONTRATO (ANTES DE LIQUIDACIÓN - LIBERACIÓN DE SALDOS)]]-Tabla3[[#This Row],[RECURSO TOTALES DESEMBOLSADOS]]</f>
        <v>#REF!</v>
      </c>
      <c r="BS226" s="1" t="s">
        <v>83</v>
      </c>
      <c r="BT226" s="1" t="str">
        <f t="shared" si="16"/>
        <v>enero</v>
      </c>
      <c r="BU226" s="1" t="s">
        <v>82</v>
      </c>
      <c r="BV226" s="1" t="s">
        <v>82</v>
      </c>
      <c r="BW226" s="1" t="s">
        <v>82</v>
      </c>
      <c r="BX226" t="s">
        <v>258</v>
      </c>
      <c r="BY226" t="s">
        <v>259</v>
      </c>
    </row>
    <row r="227" spans="1:77" x14ac:dyDescent="0.25">
      <c r="A227" s="1">
        <v>2026</v>
      </c>
      <c r="B227" s="3">
        <v>222</v>
      </c>
      <c r="C227" s="1" t="s">
        <v>65</v>
      </c>
      <c r="D227" t="s">
        <v>67</v>
      </c>
      <c r="E227" t="s">
        <v>70</v>
      </c>
      <c r="F227" t="s">
        <v>71</v>
      </c>
      <c r="G227" t="s">
        <v>105</v>
      </c>
      <c r="H227" s="1" t="s">
        <v>64</v>
      </c>
      <c r="I227" s="1" t="s">
        <v>75</v>
      </c>
      <c r="J227" t="s">
        <v>1513</v>
      </c>
      <c r="K227" s="1" t="s">
        <v>78</v>
      </c>
      <c r="L227" s="87" t="s">
        <v>81</v>
      </c>
      <c r="M227" s="79" t="s">
        <v>6528</v>
      </c>
      <c r="N227" s="1" t="s">
        <v>3719</v>
      </c>
      <c r="O227" s="1" t="s">
        <v>3719</v>
      </c>
      <c r="P227" s="56" t="s">
        <v>3719</v>
      </c>
      <c r="Q227" s="1" t="s">
        <v>83</v>
      </c>
      <c r="R227" s="87" t="s">
        <v>84</v>
      </c>
      <c r="S227" s="87" t="s">
        <v>84</v>
      </c>
      <c r="T227" t="s">
        <v>1514</v>
      </c>
      <c r="U227" s="68" t="s">
        <v>1516</v>
      </c>
      <c r="V227" t="s">
        <v>1515</v>
      </c>
      <c r="W227" s="5">
        <v>120360000</v>
      </c>
      <c r="X227" s="5">
        <v>120360000</v>
      </c>
      <c r="Y227" s="5">
        <v>10200000</v>
      </c>
      <c r="Z227" s="5">
        <v>0</v>
      </c>
      <c r="AA227" s="1" t="s">
        <v>95</v>
      </c>
      <c r="AB227" t="s">
        <v>83</v>
      </c>
      <c r="AC227" t="s">
        <v>76</v>
      </c>
      <c r="AD227" s="69">
        <f>+Tabla3[[#This Row],[VALOR DEL CONTRATO
(EN NUMEROS)]]-Tabla3[[#This Row],[VALOR RECURSOS (MADS/FONAM)]]</f>
        <v>0</v>
      </c>
      <c r="AE227" s="2">
        <v>2326</v>
      </c>
      <c r="AF227" s="88">
        <v>46024</v>
      </c>
      <c r="AG227">
        <v>27726</v>
      </c>
      <c r="AH227" s="75">
        <v>46030</v>
      </c>
      <c r="AI227" s="78" t="s">
        <v>98</v>
      </c>
      <c r="AJ227" t="s">
        <v>282</v>
      </c>
      <c r="AK227" s="72">
        <v>202400000000095</v>
      </c>
      <c r="AL227" s="75">
        <v>46030</v>
      </c>
      <c r="AM227" s="1" t="s">
        <v>257</v>
      </c>
      <c r="AN227" s="1" t="s">
        <v>257</v>
      </c>
      <c r="AO227" t="s">
        <v>100</v>
      </c>
      <c r="AP227" t="s">
        <v>695</v>
      </c>
      <c r="AQ227" s="1"/>
      <c r="AR227" t="s">
        <v>696</v>
      </c>
      <c r="AS227" t="s">
        <v>697</v>
      </c>
      <c r="AT227" s="1">
        <v>80111600</v>
      </c>
      <c r="AU227" s="93" t="s">
        <v>4379</v>
      </c>
      <c r="AV227" s="1" t="s">
        <v>210</v>
      </c>
      <c r="AW227" s="87" t="s">
        <v>103</v>
      </c>
      <c r="AX227" s="75">
        <v>46030</v>
      </c>
      <c r="AY227" t="s">
        <v>116</v>
      </c>
      <c r="AZ227" s="75">
        <v>46030</v>
      </c>
      <c r="BA227" s="75">
        <v>46030</v>
      </c>
      <c r="BB227" s="75">
        <v>46387</v>
      </c>
      <c r="BC227" s="89">
        <f>+Tabla3[[#This Row],[FECHA TERMINACION
(INICIAL)]]-Tabla3[[#This Row],[FECHA INICIO]]</f>
        <v>357</v>
      </c>
      <c r="BD227" s="89">
        <f>+Tabla3[[#This Row],[PLAZO DE EJECUCIÓN EN DÍAS (INICIAL)]]/30</f>
        <v>11.9</v>
      </c>
      <c r="BE227" t="s">
        <v>980</v>
      </c>
      <c r="BF227" s="5" t="e">
        <f>+#REF!</f>
        <v>#REF!</v>
      </c>
      <c r="BG227" s="5" t="e">
        <f>+#REF!</f>
        <v>#REF!</v>
      </c>
      <c r="BH227" s="1" t="e">
        <f>+#REF!</f>
        <v>#REF!</v>
      </c>
      <c r="BI227" s="1">
        <f>+COUNTIF(Tabla3[[#This Row],[VALOR REDUCIDO]:[TOTAL TIEMPO PRORROGADO EN DÍAS
]],"&lt;&gt;0")</f>
        <v>3</v>
      </c>
      <c r="BJ227" s="1" t="e">
        <f>+#REF!</f>
        <v>#REF!</v>
      </c>
      <c r="BK227" s="75" t="e">
        <f>+#REF!</f>
        <v>#REF!</v>
      </c>
      <c r="BL227" s="1" t="s">
        <v>83</v>
      </c>
      <c r="BM227" t="e">
        <f t="shared" si="17"/>
        <v>#REF!</v>
      </c>
      <c r="BN227" s="7">
        <f t="shared" si="18"/>
        <v>46030</v>
      </c>
      <c r="BO227" s="7" t="e">
        <f t="shared" si="19"/>
        <v>#REF!</v>
      </c>
      <c r="BP227" s="5" t="e">
        <f t="shared" si="15"/>
        <v>#REF!</v>
      </c>
      <c r="BQ227" s="1">
        <v>48620000</v>
      </c>
      <c r="BR227" s="1" t="e">
        <f>+Tabla3[[#This Row],[VALOR TOTAL DE CONTRATO (ANTES DE LIQUIDACIÓN - LIBERACIÓN DE SALDOS)]]-Tabla3[[#This Row],[RECURSO TOTALES DESEMBOLSADOS]]</f>
        <v>#REF!</v>
      </c>
      <c r="BS227" s="1" t="s">
        <v>83</v>
      </c>
      <c r="BT227" s="1" t="str">
        <f t="shared" si="16"/>
        <v>enero</v>
      </c>
      <c r="BU227" s="1" t="s">
        <v>82</v>
      </c>
      <c r="BV227" s="1" t="s">
        <v>82</v>
      </c>
      <c r="BW227" s="1" t="s">
        <v>82</v>
      </c>
      <c r="BX227" t="s">
        <v>258</v>
      </c>
      <c r="BY227" t="s">
        <v>259</v>
      </c>
    </row>
    <row r="228" spans="1:77" x14ac:dyDescent="0.25">
      <c r="A228" s="1">
        <v>2026</v>
      </c>
      <c r="B228" s="3">
        <v>223</v>
      </c>
      <c r="C228" s="1" t="s">
        <v>65</v>
      </c>
      <c r="D228" t="s">
        <v>67</v>
      </c>
      <c r="E228" t="s">
        <v>70</v>
      </c>
      <c r="F228" t="s">
        <v>71</v>
      </c>
      <c r="G228" t="s">
        <v>105</v>
      </c>
      <c r="H228" s="1" t="s">
        <v>64</v>
      </c>
      <c r="I228" s="1" t="s">
        <v>75</v>
      </c>
      <c r="J228" t="s">
        <v>975</v>
      </c>
      <c r="K228" s="1" t="s">
        <v>78</v>
      </c>
      <c r="L228" s="87" t="s">
        <v>976</v>
      </c>
      <c r="M228" s="79" t="s">
        <v>6529</v>
      </c>
      <c r="N228" s="1" t="s">
        <v>3719</v>
      </c>
      <c r="O228" s="1" t="s">
        <v>3719</v>
      </c>
      <c r="P228" s="56" t="s">
        <v>3719</v>
      </c>
      <c r="Q228" s="1" t="s">
        <v>83</v>
      </c>
      <c r="R228" s="87" t="s">
        <v>84</v>
      </c>
      <c r="S228" s="87" t="s">
        <v>84</v>
      </c>
      <c r="T228" t="s">
        <v>977</v>
      </c>
      <c r="U228" t="s">
        <v>979</v>
      </c>
      <c r="V228" t="s">
        <v>978</v>
      </c>
      <c r="W228" s="5">
        <v>108324000</v>
      </c>
      <c r="X228" s="5">
        <v>108324000</v>
      </c>
      <c r="Y228" s="5">
        <v>9180000</v>
      </c>
      <c r="Z228" s="5">
        <v>0</v>
      </c>
      <c r="AA228" s="1" t="s">
        <v>95</v>
      </c>
      <c r="AB228" t="s">
        <v>83</v>
      </c>
      <c r="AC228" t="s">
        <v>76</v>
      </c>
      <c r="AD228" s="69">
        <f>+Tabla3[[#This Row],[VALOR DEL CONTRATO
(EN NUMEROS)]]-Tabla3[[#This Row],[VALOR RECURSOS (MADS/FONAM)]]</f>
        <v>0</v>
      </c>
      <c r="AE228" s="2">
        <v>2326</v>
      </c>
      <c r="AF228" s="88">
        <v>46024</v>
      </c>
      <c r="AG228">
        <v>22426</v>
      </c>
      <c r="AH228" s="75">
        <v>46029</v>
      </c>
      <c r="AI228" s="78" t="s">
        <v>98</v>
      </c>
      <c r="AJ228" t="s">
        <v>282</v>
      </c>
      <c r="AK228" s="72">
        <v>202400000000095</v>
      </c>
      <c r="AL228" s="75">
        <v>46029</v>
      </c>
      <c r="AM228" s="1" t="s">
        <v>257</v>
      </c>
      <c r="AN228" s="1" t="s">
        <v>257</v>
      </c>
      <c r="AO228" t="s">
        <v>100</v>
      </c>
      <c r="AP228" t="s">
        <v>695</v>
      </c>
      <c r="AQ228" s="1"/>
      <c r="AR228" t="s">
        <v>696</v>
      </c>
      <c r="AS228" t="s">
        <v>697</v>
      </c>
      <c r="AT228" s="1">
        <v>80111600</v>
      </c>
      <c r="AU228" s="93" t="s">
        <v>4380</v>
      </c>
      <c r="AV228" s="1" t="s">
        <v>210</v>
      </c>
      <c r="AW228" s="87" t="s">
        <v>103</v>
      </c>
      <c r="AX228" s="75">
        <v>46029</v>
      </c>
      <c r="AY228" t="s">
        <v>116</v>
      </c>
      <c r="AZ228" s="75">
        <v>46029</v>
      </c>
      <c r="BA228" s="75">
        <v>46029</v>
      </c>
      <c r="BB228" s="75">
        <v>46387</v>
      </c>
      <c r="BC228" s="89">
        <f>+Tabla3[[#This Row],[FECHA TERMINACION
(INICIAL)]]-Tabla3[[#This Row],[FECHA INICIO]]</f>
        <v>358</v>
      </c>
      <c r="BD228" s="89">
        <f>+Tabla3[[#This Row],[PLAZO DE EJECUCIÓN EN DÍAS (INICIAL)]]/30</f>
        <v>11.933333333333334</v>
      </c>
      <c r="BE228" t="s">
        <v>980</v>
      </c>
      <c r="BF228" s="5" t="e">
        <f>+#REF!</f>
        <v>#REF!</v>
      </c>
      <c r="BG228" s="5" t="e">
        <f>+#REF!</f>
        <v>#REF!</v>
      </c>
      <c r="BH228" s="1" t="e">
        <f>+#REF!</f>
        <v>#REF!</v>
      </c>
      <c r="BI228" s="1">
        <f>+COUNTIF(Tabla3[[#This Row],[VALOR REDUCIDO]:[TOTAL TIEMPO PRORROGADO EN DÍAS
]],"&lt;&gt;0")</f>
        <v>3</v>
      </c>
      <c r="BJ228" s="1" t="e">
        <f>+#REF!</f>
        <v>#REF!</v>
      </c>
      <c r="BK228" s="75" t="e">
        <f>+#REF!</f>
        <v>#REF!</v>
      </c>
      <c r="BL228" s="1" t="s">
        <v>83</v>
      </c>
      <c r="BM228" t="e">
        <f t="shared" si="17"/>
        <v>#REF!</v>
      </c>
      <c r="BN228" s="7">
        <f t="shared" si="18"/>
        <v>46029</v>
      </c>
      <c r="BO228" s="7" t="e">
        <f t="shared" si="19"/>
        <v>#REF!</v>
      </c>
      <c r="BP228" s="5" t="e">
        <f t="shared" si="15"/>
        <v>#REF!</v>
      </c>
      <c r="BQ228" s="1">
        <v>44064000</v>
      </c>
      <c r="BR228" s="1" t="e">
        <f>+Tabla3[[#This Row],[VALOR TOTAL DE CONTRATO (ANTES DE LIQUIDACIÓN - LIBERACIÓN DE SALDOS)]]-Tabla3[[#This Row],[RECURSO TOTALES DESEMBOLSADOS]]</f>
        <v>#REF!</v>
      </c>
      <c r="BS228" s="1" t="s">
        <v>83</v>
      </c>
      <c r="BT228" s="1" t="str">
        <f t="shared" si="16"/>
        <v>enero</v>
      </c>
      <c r="BU228" s="1" t="s">
        <v>82</v>
      </c>
      <c r="BV228" s="1" t="s">
        <v>82</v>
      </c>
      <c r="BW228" s="1" t="s">
        <v>82</v>
      </c>
      <c r="BX228" t="s">
        <v>258</v>
      </c>
      <c r="BY228" t="s">
        <v>259</v>
      </c>
    </row>
    <row r="229" spans="1:77" x14ac:dyDescent="0.25">
      <c r="A229" s="1">
        <v>2026</v>
      </c>
      <c r="B229" s="3">
        <v>224</v>
      </c>
      <c r="C229" s="1" t="s">
        <v>65</v>
      </c>
      <c r="D229" t="s">
        <v>67</v>
      </c>
      <c r="E229" t="s">
        <v>70</v>
      </c>
      <c r="F229" t="s">
        <v>71</v>
      </c>
      <c r="G229" t="s">
        <v>105</v>
      </c>
      <c r="H229" s="1" t="s">
        <v>64</v>
      </c>
      <c r="I229" s="1" t="s">
        <v>271</v>
      </c>
      <c r="J229" t="s">
        <v>981</v>
      </c>
      <c r="K229" s="1" t="s">
        <v>78</v>
      </c>
      <c r="L229" s="87" t="s">
        <v>982</v>
      </c>
      <c r="M229" s="79" t="s">
        <v>6530</v>
      </c>
      <c r="N229" s="1" t="s">
        <v>3719</v>
      </c>
      <c r="O229" s="1" t="s">
        <v>3719</v>
      </c>
      <c r="P229" s="56" t="s">
        <v>3719</v>
      </c>
      <c r="Q229" s="1" t="s">
        <v>83</v>
      </c>
      <c r="R229" s="87" t="s">
        <v>84</v>
      </c>
      <c r="S229" s="87" t="s">
        <v>84</v>
      </c>
      <c r="T229" t="s">
        <v>983</v>
      </c>
      <c r="U229" t="s">
        <v>985</v>
      </c>
      <c r="V229" t="s">
        <v>984</v>
      </c>
      <c r="W229" s="5">
        <v>46049736</v>
      </c>
      <c r="X229" s="5">
        <v>46049736</v>
      </c>
      <c r="Y229" s="5">
        <v>3902520</v>
      </c>
      <c r="Z229" s="5">
        <v>0</v>
      </c>
      <c r="AA229" s="1" t="s">
        <v>95</v>
      </c>
      <c r="AB229" t="s">
        <v>83</v>
      </c>
      <c r="AC229" t="s">
        <v>76</v>
      </c>
      <c r="AD229" s="69">
        <f>+Tabla3[[#This Row],[VALOR DEL CONTRATO
(EN NUMEROS)]]-Tabla3[[#This Row],[VALOR RECURSOS (MADS/FONAM)]]</f>
        <v>0</v>
      </c>
      <c r="AE229" s="2">
        <v>2326</v>
      </c>
      <c r="AF229" s="88">
        <v>46024</v>
      </c>
      <c r="AG229">
        <v>23126</v>
      </c>
      <c r="AH229" s="75">
        <v>46029</v>
      </c>
      <c r="AI229" s="78" t="s">
        <v>98</v>
      </c>
      <c r="AJ229" t="s">
        <v>282</v>
      </c>
      <c r="AK229" s="72">
        <v>202400000000095</v>
      </c>
      <c r="AL229" s="75">
        <v>46029</v>
      </c>
      <c r="AM229" s="1" t="s">
        <v>257</v>
      </c>
      <c r="AN229" s="1" t="s">
        <v>257</v>
      </c>
      <c r="AO229" t="s">
        <v>100</v>
      </c>
      <c r="AP229" t="s">
        <v>695</v>
      </c>
      <c r="AQ229" s="1"/>
      <c r="AR229" t="s">
        <v>696</v>
      </c>
      <c r="AS229" t="s">
        <v>697</v>
      </c>
      <c r="AT229" s="1">
        <v>80111600</v>
      </c>
      <c r="AU229" s="93" t="s">
        <v>4381</v>
      </c>
      <c r="AV229" s="1" t="s">
        <v>210</v>
      </c>
      <c r="AW229" s="87" t="s">
        <v>103</v>
      </c>
      <c r="AX229" s="75">
        <v>46029</v>
      </c>
      <c r="AY229" t="s">
        <v>116</v>
      </c>
      <c r="AZ229" s="75">
        <v>46029</v>
      </c>
      <c r="BA229" s="75">
        <v>46029</v>
      </c>
      <c r="BB229" s="75">
        <v>46387</v>
      </c>
      <c r="BC229" s="89">
        <f>+Tabla3[[#This Row],[FECHA TERMINACION
(INICIAL)]]-Tabla3[[#This Row],[FECHA INICIO]]</f>
        <v>358</v>
      </c>
      <c r="BD229" s="89">
        <f>+Tabla3[[#This Row],[PLAZO DE EJECUCIÓN EN DÍAS (INICIAL)]]/30</f>
        <v>11.933333333333334</v>
      </c>
      <c r="BE229" t="s">
        <v>980</v>
      </c>
      <c r="BF229" s="5" t="e">
        <f>+#REF!</f>
        <v>#REF!</v>
      </c>
      <c r="BG229" s="5" t="e">
        <f>+#REF!</f>
        <v>#REF!</v>
      </c>
      <c r="BH229" s="1" t="e">
        <f>+#REF!</f>
        <v>#REF!</v>
      </c>
      <c r="BI229" s="1">
        <f>+COUNTIF(Tabla3[[#This Row],[VALOR REDUCIDO]:[TOTAL TIEMPO PRORROGADO EN DÍAS
]],"&lt;&gt;0")</f>
        <v>3</v>
      </c>
      <c r="BJ229" s="1" t="e">
        <f>+#REF!</f>
        <v>#REF!</v>
      </c>
      <c r="BK229" s="75" t="e">
        <f>+#REF!</f>
        <v>#REF!</v>
      </c>
      <c r="BL229" s="1" t="s">
        <v>83</v>
      </c>
      <c r="BM229" t="e">
        <f t="shared" si="17"/>
        <v>#REF!</v>
      </c>
      <c r="BN229" s="7">
        <f t="shared" si="18"/>
        <v>46029</v>
      </c>
      <c r="BO229" s="7" t="e">
        <f t="shared" si="19"/>
        <v>#REF!</v>
      </c>
      <c r="BP229" s="5" t="e">
        <f t="shared" si="15"/>
        <v>#REF!</v>
      </c>
      <c r="BQ229" s="1">
        <v>18732096</v>
      </c>
      <c r="BR229" s="1" t="e">
        <f>+Tabla3[[#This Row],[VALOR TOTAL DE CONTRATO (ANTES DE LIQUIDACIÓN - LIBERACIÓN DE SALDOS)]]-Tabla3[[#This Row],[RECURSO TOTALES DESEMBOLSADOS]]</f>
        <v>#REF!</v>
      </c>
      <c r="BS229" s="1" t="s">
        <v>83</v>
      </c>
      <c r="BT229" s="1" t="str">
        <f t="shared" si="16"/>
        <v>enero</v>
      </c>
      <c r="BU229" s="1" t="s">
        <v>82</v>
      </c>
      <c r="BV229" s="1" t="s">
        <v>82</v>
      </c>
      <c r="BW229" s="1" t="s">
        <v>82</v>
      </c>
      <c r="BX229" t="s">
        <v>258</v>
      </c>
      <c r="BY229" t="s">
        <v>259</v>
      </c>
    </row>
    <row r="230" spans="1:77" x14ac:dyDescent="0.25">
      <c r="A230" s="1">
        <v>2026</v>
      </c>
      <c r="B230" s="3">
        <v>225</v>
      </c>
      <c r="C230" s="1" t="s">
        <v>65</v>
      </c>
      <c r="D230" t="s">
        <v>67</v>
      </c>
      <c r="E230" t="s">
        <v>70</v>
      </c>
      <c r="F230" t="s">
        <v>71</v>
      </c>
      <c r="G230" t="s">
        <v>105</v>
      </c>
      <c r="H230" s="1" t="s">
        <v>64</v>
      </c>
      <c r="I230" s="1" t="s">
        <v>75</v>
      </c>
      <c r="J230" t="s">
        <v>986</v>
      </c>
      <c r="K230" s="1" t="s">
        <v>78</v>
      </c>
      <c r="L230" s="87" t="s">
        <v>81</v>
      </c>
      <c r="M230" s="79" t="s">
        <v>6531</v>
      </c>
      <c r="N230" s="1" t="s">
        <v>3719</v>
      </c>
      <c r="O230" s="1" t="s">
        <v>3719</v>
      </c>
      <c r="P230" s="56" t="s">
        <v>3719</v>
      </c>
      <c r="Q230" s="1" t="s">
        <v>83</v>
      </c>
      <c r="R230" s="87" t="s">
        <v>269</v>
      </c>
      <c r="S230" s="87" t="s">
        <v>269</v>
      </c>
      <c r="T230" t="s">
        <v>987</v>
      </c>
      <c r="U230" t="s">
        <v>989</v>
      </c>
      <c r="V230" t="s">
        <v>988</v>
      </c>
      <c r="W230" s="5">
        <v>81600892</v>
      </c>
      <c r="X230" s="5">
        <v>81600892</v>
      </c>
      <c r="Y230" s="5">
        <v>6895850</v>
      </c>
      <c r="Z230" s="5">
        <v>0</v>
      </c>
      <c r="AA230" s="1" t="s">
        <v>95</v>
      </c>
      <c r="AB230" t="s">
        <v>83</v>
      </c>
      <c r="AC230" t="s">
        <v>76</v>
      </c>
      <c r="AD230" s="69">
        <f>+Tabla3[[#This Row],[VALOR DEL CONTRATO
(EN NUMEROS)]]-Tabla3[[#This Row],[VALOR RECURSOS (MADS/FONAM)]]</f>
        <v>0</v>
      </c>
      <c r="AE230" s="2">
        <v>3626</v>
      </c>
      <c r="AF230" s="88">
        <v>46024</v>
      </c>
      <c r="AG230">
        <v>20326</v>
      </c>
      <c r="AH230" s="75">
        <v>46028</v>
      </c>
      <c r="AI230" s="78" t="s">
        <v>98</v>
      </c>
      <c r="AJ230" t="s">
        <v>424</v>
      </c>
      <c r="AK230" s="72">
        <v>202400000000071</v>
      </c>
      <c r="AL230" s="75">
        <v>46028</v>
      </c>
      <c r="AM230" s="1" t="s">
        <v>257</v>
      </c>
      <c r="AN230" s="1" t="s">
        <v>257</v>
      </c>
      <c r="AO230" t="s">
        <v>100</v>
      </c>
      <c r="AP230" t="s">
        <v>150</v>
      </c>
      <c r="AQ230" s="1"/>
      <c r="AR230" t="s">
        <v>417</v>
      </c>
      <c r="AS230" t="s">
        <v>418</v>
      </c>
      <c r="AT230" s="1">
        <v>80111600</v>
      </c>
      <c r="AU230" s="93" t="s">
        <v>4382</v>
      </c>
      <c r="AV230" s="1" t="s">
        <v>211</v>
      </c>
      <c r="AW230" s="87" t="s">
        <v>104</v>
      </c>
      <c r="AX230" s="75" t="s">
        <v>76</v>
      </c>
      <c r="AY230" s="87" t="s">
        <v>108</v>
      </c>
      <c r="AZ230" s="75">
        <v>46028</v>
      </c>
      <c r="BA230" s="75">
        <v>46028</v>
      </c>
      <c r="BB230" s="75">
        <v>46386</v>
      </c>
      <c r="BC230" s="89">
        <f>+Tabla3[[#This Row],[FECHA TERMINACION
(INICIAL)]]-Tabla3[[#This Row],[FECHA INICIO]]</f>
        <v>358</v>
      </c>
      <c r="BD230" s="89">
        <f>+Tabla3[[#This Row],[PLAZO DE EJECUCIÓN EN DÍAS (INICIAL)]]/30</f>
        <v>11.933333333333334</v>
      </c>
      <c r="BE230" t="s">
        <v>990</v>
      </c>
      <c r="BF230" s="5" t="e">
        <f>+#REF!</f>
        <v>#REF!</v>
      </c>
      <c r="BG230" s="5" t="e">
        <f>+#REF!</f>
        <v>#REF!</v>
      </c>
      <c r="BH230" s="1" t="e">
        <f>+#REF!</f>
        <v>#REF!</v>
      </c>
      <c r="BI230" s="1">
        <f>+COUNTIF(Tabla3[[#This Row],[VALOR REDUCIDO]:[TOTAL TIEMPO PRORROGADO EN DÍAS
]],"&lt;&gt;0")</f>
        <v>3</v>
      </c>
      <c r="BJ230" s="1" t="e">
        <f>+#REF!</f>
        <v>#REF!</v>
      </c>
      <c r="BK230" s="75" t="e">
        <f>+#REF!</f>
        <v>#REF!</v>
      </c>
      <c r="BL230" s="1" t="s">
        <v>83</v>
      </c>
      <c r="BM230" t="e">
        <f t="shared" si="17"/>
        <v>#REF!</v>
      </c>
      <c r="BN230" s="7">
        <f t="shared" si="18"/>
        <v>46028</v>
      </c>
      <c r="BO230" s="7" t="e">
        <f t="shared" si="19"/>
        <v>#REF!</v>
      </c>
      <c r="BP230" s="5" t="e">
        <f t="shared" si="15"/>
        <v>#REF!</v>
      </c>
      <c r="BQ230" s="1">
        <v>33329942</v>
      </c>
      <c r="BR230" s="1" t="e">
        <f>+Tabla3[[#This Row],[VALOR TOTAL DE CONTRATO (ANTES DE LIQUIDACIÓN - LIBERACIÓN DE SALDOS)]]-Tabla3[[#This Row],[RECURSO TOTALES DESEMBOLSADOS]]</f>
        <v>#REF!</v>
      </c>
      <c r="BS230" s="1" t="s">
        <v>83</v>
      </c>
      <c r="BT230" s="1" t="str">
        <f t="shared" si="16"/>
        <v>enero</v>
      </c>
      <c r="BU230" s="1" t="s">
        <v>82</v>
      </c>
      <c r="BV230" s="1" t="s">
        <v>82</v>
      </c>
      <c r="BW230" s="1" t="s">
        <v>82</v>
      </c>
      <c r="BX230" t="s">
        <v>258</v>
      </c>
      <c r="BY230" t="s">
        <v>259</v>
      </c>
    </row>
    <row r="231" spans="1:77" x14ac:dyDescent="0.25">
      <c r="A231" s="1">
        <v>2026</v>
      </c>
      <c r="B231" s="3">
        <v>226</v>
      </c>
      <c r="C231" s="1" t="s">
        <v>65</v>
      </c>
      <c r="D231" t="s">
        <v>67</v>
      </c>
      <c r="E231" t="s">
        <v>70</v>
      </c>
      <c r="F231" t="s">
        <v>71</v>
      </c>
      <c r="G231" t="s">
        <v>105</v>
      </c>
      <c r="H231" s="1" t="s">
        <v>64</v>
      </c>
      <c r="I231" s="1" t="s">
        <v>271</v>
      </c>
      <c r="J231" t="s">
        <v>991</v>
      </c>
      <c r="K231" s="1" t="s">
        <v>78</v>
      </c>
      <c r="L231" s="87" t="s">
        <v>992</v>
      </c>
      <c r="M231" s="79" t="s">
        <v>6532</v>
      </c>
      <c r="N231" s="1" t="s">
        <v>3719</v>
      </c>
      <c r="O231" s="1" t="s">
        <v>3719</v>
      </c>
      <c r="P231" s="56" t="s">
        <v>3719</v>
      </c>
      <c r="Q231" s="1" t="s">
        <v>83</v>
      </c>
      <c r="R231" s="87" t="s">
        <v>545</v>
      </c>
      <c r="S231" s="87" t="s">
        <v>264</v>
      </c>
      <c r="T231" t="s">
        <v>566</v>
      </c>
      <c r="U231" t="s">
        <v>994</v>
      </c>
      <c r="V231" t="s">
        <v>993</v>
      </c>
      <c r="W231" s="5">
        <v>42126000</v>
      </c>
      <c r="X231" s="5">
        <v>42126000</v>
      </c>
      <c r="Y231" s="5">
        <v>3570000</v>
      </c>
      <c r="Z231" s="5">
        <v>0</v>
      </c>
      <c r="AA231" s="1" t="s">
        <v>95</v>
      </c>
      <c r="AB231" t="s">
        <v>83</v>
      </c>
      <c r="AC231" t="s">
        <v>76</v>
      </c>
      <c r="AD231" s="69">
        <f>+Tabla3[[#This Row],[VALOR DEL CONTRATO
(EN NUMEROS)]]-Tabla3[[#This Row],[VALOR RECURSOS (MADS/FONAM)]]</f>
        <v>0</v>
      </c>
      <c r="AE231" s="2">
        <v>2626</v>
      </c>
      <c r="AF231" s="88">
        <v>46024</v>
      </c>
      <c r="AG231">
        <v>23726</v>
      </c>
      <c r="AH231" s="75">
        <v>46029</v>
      </c>
      <c r="AI231" s="78" t="s">
        <v>98</v>
      </c>
      <c r="AJ231" t="s">
        <v>282</v>
      </c>
      <c r="AK231" s="72">
        <v>202400000000095</v>
      </c>
      <c r="AL231" s="75">
        <v>46029</v>
      </c>
      <c r="AM231" s="1" t="s">
        <v>257</v>
      </c>
      <c r="AN231" s="1" t="s">
        <v>257</v>
      </c>
      <c r="AO231" t="s">
        <v>100</v>
      </c>
      <c r="AP231" t="s">
        <v>542</v>
      </c>
      <c r="AQ231" s="1"/>
      <c r="AR231" t="s">
        <v>6273</v>
      </c>
      <c r="AS231" t="s">
        <v>264</v>
      </c>
      <c r="AT231" s="1">
        <v>80111600</v>
      </c>
      <c r="AU231" s="93" t="s">
        <v>4383</v>
      </c>
      <c r="AV231" s="1" t="s">
        <v>210</v>
      </c>
      <c r="AW231" s="87" t="s">
        <v>103</v>
      </c>
      <c r="AX231" s="75">
        <v>46029</v>
      </c>
      <c r="AY231" s="87" t="s">
        <v>116</v>
      </c>
      <c r="AZ231" s="75">
        <v>46029</v>
      </c>
      <c r="BA231" s="75">
        <v>46029</v>
      </c>
      <c r="BB231" s="75">
        <v>46386</v>
      </c>
      <c r="BC231" s="89">
        <f>+Tabla3[[#This Row],[FECHA TERMINACION
(INICIAL)]]-Tabla3[[#This Row],[FECHA INICIO]]</f>
        <v>357</v>
      </c>
      <c r="BD231" s="89">
        <f>+Tabla3[[#This Row],[PLAZO DE EJECUCIÓN EN DÍAS (INICIAL)]]/30</f>
        <v>11.9</v>
      </c>
      <c r="BE231" t="s">
        <v>995</v>
      </c>
      <c r="BF231" s="5" t="e">
        <f>+#REF!</f>
        <v>#REF!</v>
      </c>
      <c r="BG231" s="5" t="e">
        <f>+#REF!</f>
        <v>#REF!</v>
      </c>
      <c r="BH231" s="1" t="e">
        <f>+#REF!</f>
        <v>#REF!</v>
      </c>
      <c r="BI231" s="1">
        <f>+COUNTIF(Tabla3[[#This Row],[VALOR REDUCIDO]:[TOTAL TIEMPO PRORROGADO EN DÍAS
]],"&lt;&gt;0")</f>
        <v>3</v>
      </c>
      <c r="BJ231" s="1" t="e">
        <f>+#REF!</f>
        <v>#REF!</v>
      </c>
      <c r="BK231" s="75" t="e">
        <f>+#REF!</f>
        <v>#REF!</v>
      </c>
      <c r="BL231" s="1" t="s">
        <v>83</v>
      </c>
      <c r="BM231" t="e">
        <f t="shared" si="17"/>
        <v>#REF!</v>
      </c>
      <c r="BN231" s="7">
        <f t="shared" si="18"/>
        <v>46029</v>
      </c>
      <c r="BO231" s="7" t="e">
        <f t="shared" si="19"/>
        <v>#REF!</v>
      </c>
      <c r="BP231" s="5" t="e">
        <f t="shared" si="15"/>
        <v>#REF!</v>
      </c>
      <c r="BQ231" s="1">
        <v>17136000</v>
      </c>
      <c r="BR231" s="1" t="e">
        <f>+Tabla3[[#This Row],[VALOR TOTAL DE CONTRATO (ANTES DE LIQUIDACIÓN - LIBERACIÓN DE SALDOS)]]-Tabla3[[#This Row],[RECURSO TOTALES DESEMBOLSADOS]]</f>
        <v>#REF!</v>
      </c>
      <c r="BS231" s="1" t="s">
        <v>83</v>
      </c>
      <c r="BT231" s="1" t="str">
        <f t="shared" si="16"/>
        <v>enero</v>
      </c>
      <c r="BU231" s="1" t="s">
        <v>82</v>
      </c>
      <c r="BV231" s="1" t="s">
        <v>82</v>
      </c>
      <c r="BW231" s="1" t="s">
        <v>82</v>
      </c>
      <c r="BX231" t="s">
        <v>258</v>
      </c>
      <c r="BY231" t="s">
        <v>259</v>
      </c>
    </row>
    <row r="232" spans="1:77" x14ac:dyDescent="0.25">
      <c r="A232" s="1">
        <v>2026</v>
      </c>
      <c r="B232" s="3">
        <v>227</v>
      </c>
      <c r="C232" s="1" t="s">
        <v>65</v>
      </c>
      <c r="D232" t="s">
        <v>67</v>
      </c>
      <c r="E232" t="s">
        <v>70</v>
      </c>
      <c r="F232" t="s">
        <v>71</v>
      </c>
      <c r="G232" t="s">
        <v>105</v>
      </c>
      <c r="H232" s="1" t="s">
        <v>64</v>
      </c>
      <c r="I232" s="1" t="s">
        <v>271</v>
      </c>
      <c r="J232" t="s">
        <v>996</v>
      </c>
      <c r="K232" s="1" t="s">
        <v>78</v>
      </c>
      <c r="L232" s="87" t="s">
        <v>997</v>
      </c>
      <c r="M232" s="79" t="s">
        <v>6533</v>
      </c>
      <c r="N232" s="1" t="s">
        <v>3719</v>
      </c>
      <c r="O232" s="1" t="s">
        <v>3719</v>
      </c>
      <c r="P232" s="56" t="s">
        <v>3719</v>
      </c>
      <c r="Q232" s="1" t="s">
        <v>83</v>
      </c>
      <c r="R232" s="87" t="s">
        <v>545</v>
      </c>
      <c r="S232" s="87" t="s">
        <v>264</v>
      </c>
      <c r="T232" t="s">
        <v>566</v>
      </c>
      <c r="U232" t="s">
        <v>994</v>
      </c>
      <c r="V232" t="s">
        <v>993</v>
      </c>
      <c r="W232" s="5">
        <v>42126000</v>
      </c>
      <c r="X232" s="5">
        <v>42126000</v>
      </c>
      <c r="Y232" s="5">
        <v>3570000</v>
      </c>
      <c r="Z232" s="5">
        <v>0</v>
      </c>
      <c r="AA232" s="1" t="s">
        <v>95</v>
      </c>
      <c r="AB232" t="s">
        <v>83</v>
      </c>
      <c r="AC232" t="s">
        <v>76</v>
      </c>
      <c r="AD232" s="69">
        <f>+Tabla3[[#This Row],[VALOR DEL CONTRATO
(EN NUMEROS)]]-Tabla3[[#This Row],[VALOR RECURSOS (MADS/FONAM)]]</f>
        <v>0</v>
      </c>
      <c r="AE232" s="2">
        <v>2626</v>
      </c>
      <c r="AF232" s="88">
        <v>46024</v>
      </c>
      <c r="AG232">
        <v>23826</v>
      </c>
      <c r="AH232" s="75">
        <v>46029</v>
      </c>
      <c r="AI232" s="78" t="s">
        <v>98</v>
      </c>
      <c r="AJ232" t="s">
        <v>282</v>
      </c>
      <c r="AK232" s="72">
        <v>202400000000095</v>
      </c>
      <c r="AL232" s="75">
        <v>46029</v>
      </c>
      <c r="AM232" s="1" t="s">
        <v>257</v>
      </c>
      <c r="AN232" s="1" t="s">
        <v>257</v>
      </c>
      <c r="AO232" t="s">
        <v>100</v>
      </c>
      <c r="AP232" t="s">
        <v>542</v>
      </c>
      <c r="AQ232" s="1"/>
      <c r="AR232" t="s">
        <v>6273</v>
      </c>
      <c r="AS232" t="s">
        <v>264</v>
      </c>
      <c r="AT232" s="1">
        <v>80111600</v>
      </c>
      <c r="AU232" s="93" t="s">
        <v>4384</v>
      </c>
      <c r="AV232" s="1" t="s">
        <v>210</v>
      </c>
      <c r="AW232" s="87" t="s">
        <v>103</v>
      </c>
      <c r="AX232" s="75">
        <v>46029</v>
      </c>
      <c r="AY232" s="87" t="s">
        <v>116</v>
      </c>
      <c r="AZ232" s="75">
        <v>46029</v>
      </c>
      <c r="BA232" s="75">
        <v>46029</v>
      </c>
      <c r="BB232" s="75">
        <v>46386</v>
      </c>
      <c r="BC232" s="89">
        <f>+Tabla3[[#This Row],[FECHA TERMINACION
(INICIAL)]]-Tabla3[[#This Row],[FECHA INICIO]]</f>
        <v>357</v>
      </c>
      <c r="BD232" s="89">
        <f>+Tabla3[[#This Row],[PLAZO DE EJECUCIÓN EN DÍAS (INICIAL)]]/30</f>
        <v>11.9</v>
      </c>
      <c r="BE232" t="s">
        <v>995</v>
      </c>
      <c r="BF232" s="5" t="e">
        <f>+#REF!</f>
        <v>#REF!</v>
      </c>
      <c r="BG232" s="5" t="e">
        <f>+#REF!</f>
        <v>#REF!</v>
      </c>
      <c r="BH232" s="1" t="e">
        <f>+#REF!</f>
        <v>#REF!</v>
      </c>
      <c r="BI232" s="1">
        <f>+COUNTIF(Tabla3[[#This Row],[VALOR REDUCIDO]:[TOTAL TIEMPO PRORROGADO EN DÍAS
]],"&lt;&gt;0")</f>
        <v>3</v>
      </c>
      <c r="BJ232" s="1" t="e">
        <f>+#REF!</f>
        <v>#REF!</v>
      </c>
      <c r="BK232" s="75" t="e">
        <f>+#REF!</f>
        <v>#REF!</v>
      </c>
      <c r="BL232" s="1" t="s">
        <v>83</v>
      </c>
      <c r="BM232" t="e">
        <f t="shared" si="17"/>
        <v>#REF!</v>
      </c>
      <c r="BN232" s="7">
        <f t="shared" si="18"/>
        <v>46029</v>
      </c>
      <c r="BO232" s="7" t="e">
        <f t="shared" si="19"/>
        <v>#REF!</v>
      </c>
      <c r="BP232" s="5" t="e">
        <f t="shared" si="15"/>
        <v>#REF!</v>
      </c>
      <c r="BQ232" s="1">
        <v>17136000</v>
      </c>
      <c r="BR232" s="1" t="e">
        <f>+Tabla3[[#This Row],[VALOR TOTAL DE CONTRATO (ANTES DE LIQUIDACIÓN - LIBERACIÓN DE SALDOS)]]-Tabla3[[#This Row],[RECURSO TOTALES DESEMBOLSADOS]]</f>
        <v>#REF!</v>
      </c>
      <c r="BS232" s="1" t="s">
        <v>83</v>
      </c>
      <c r="BT232" s="1" t="str">
        <f t="shared" si="16"/>
        <v>enero</v>
      </c>
      <c r="BU232" s="1" t="s">
        <v>82</v>
      </c>
      <c r="BV232" s="1" t="s">
        <v>82</v>
      </c>
      <c r="BW232" s="1" t="s">
        <v>82</v>
      </c>
      <c r="BX232" t="s">
        <v>258</v>
      </c>
      <c r="BY232" t="s">
        <v>259</v>
      </c>
    </row>
    <row r="233" spans="1:77" x14ac:dyDescent="0.25">
      <c r="A233" s="1">
        <v>2026</v>
      </c>
      <c r="B233" s="3">
        <v>228</v>
      </c>
      <c r="C233" s="1" t="s">
        <v>65</v>
      </c>
      <c r="D233" t="s">
        <v>67</v>
      </c>
      <c r="E233" t="s">
        <v>70</v>
      </c>
      <c r="F233" t="s">
        <v>71</v>
      </c>
      <c r="G233" t="s">
        <v>105</v>
      </c>
      <c r="H233" s="1" t="s">
        <v>64</v>
      </c>
      <c r="I233" s="1" t="s">
        <v>271</v>
      </c>
      <c r="J233" t="s">
        <v>998</v>
      </c>
      <c r="K233" s="1" t="s">
        <v>78</v>
      </c>
      <c r="L233" s="87" t="s">
        <v>246</v>
      </c>
      <c r="M233" s="79" t="s">
        <v>6534</v>
      </c>
      <c r="N233" s="1" t="s">
        <v>3719</v>
      </c>
      <c r="O233" s="1" t="s">
        <v>3719</v>
      </c>
      <c r="P233" s="56" t="s">
        <v>3719</v>
      </c>
      <c r="Q233" s="1" t="s">
        <v>83</v>
      </c>
      <c r="R233" s="87" t="s">
        <v>545</v>
      </c>
      <c r="S233" s="87" t="s">
        <v>264</v>
      </c>
      <c r="T233" t="s">
        <v>722</v>
      </c>
      <c r="U233" t="s">
        <v>724</v>
      </c>
      <c r="V233" t="s">
        <v>993</v>
      </c>
      <c r="W233" s="5">
        <v>42126000</v>
      </c>
      <c r="X233" s="5">
        <v>42126000</v>
      </c>
      <c r="Y233" s="5">
        <v>3570000</v>
      </c>
      <c r="Z233" s="5">
        <v>0</v>
      </c>
      <c r="AA233" s="1" t="s">
        <v>95</v>
      </c>
      <c r="AB233" t="s">
        <v>83</v>
      </c>
      <c r="AC233" t="s">
        <v>76</v>
      </c>
      <c r="AD233" s="69">
        <f>+Tabla3[[#This Row],[VALOR DEL CONTRATO
(EN NUMEROS)]]-Tabla3[[#This Row],[VALOR RECURSOS (MADS/FONAM)]]</f>
        <v>0</v>
      </c>
      <c r="AE233" s="2">
        <v>2626</v>
      </c>
      <c r="AF233" s="88">
        <v>46024</v>
      </c>
      <c r="AG233">
        <v>24026</v>
      </c>
      <c r="AH233" s="75">
        <v>46029</v>
      </c>
      <c r="AI233" s="78" t="s">
        <v>98</v>
      </c>
      <c r="AJ233" t="s">
        <v>282</v>
      </c>
      <c r="AK233" s="72">
        <v>202400000000095</v>
      </c>
      <c r="AL233" s="75">
        <v>46029</v>
      </c>
      <c r="AM233" s="1" t="s">
        <v>257</v>
      </c>
      <c r="AN233" s="1" t="s">
        <v>257</v>
      </c>
      <c r="AO233" t="s">
        <v>100</v>
      </c>
      <c r="AP233" t="s">
        <v>542</v>
      </c>
      <c r="AQ233" s="1"/>
      <c r="AR233" t="s">
        <v>6273</v>
      </c>
      <c r="AS233" t="s">
        <v>264</v>
      </c>
      <c r="AT233" s="1">
        <v>80111600</v>
      </c>
      <c r="AU233" s="93" t="s">
        <v>4385</v>
      </c>
      <c r="AV233" s="1" t="s">
        <v>210</v>
      </c>
      <c r="AW233" s="87" t="s">
        <v>103</v>
      </c>
      <c r="AX233" s="75">
        <v>46029</v>
      </c>
      <c r="AY233" s="87" t="s">
        <v>116</v>
      </c>
      <c r="AZ233" s="75">
        <v>46029</v>
      </c>
      <c r="BA233" s="75">
        <v>46029</v>
      </c>
      <c r="BB233" s="75">
        <v>46386</v>
      </c>
      <c r="BC233" s="89">
        <f>+Tabla3[[#This Row],[FECHA TERMINACION
(INICIAL)]]-Tabla3[[#This Row],[FECHA INICIO]]</f>
        <v>357</v>
      </c>
      <c r="BD233" s="89">
        <f>+Tabla3[[#This Row],[PLAZO DE EJECUCIÓN EN DÍAS (INICIAL)]]/30</f>
        <v>11.9</v>
      </c>
      <c r="BE233" t="s">
        <v>995</v>
      </c>
      <c r="BF233" s="5" t="e">
        <f>+#REF!</f>
        <v>#REF!</v>
      </c>
      <c r="BG233" s="5" t="e">
        <f>+#REF!</f>
        <v>#REF!</v>
      </c>
      <c r="BH233" s="1" t="e">
        <f>+#REF!</f>
        <v>#REF!</v>
      </c>
      <c r="BI233" s="1">
        <f>+COUNTIF(Tabla3[[#This Row],[VALOR REDUCIDO]:[TOTAL TIEMPO PRORROGADO EN DÍAS
]],"&lt;&gt;0")</f>
        <v>3</v>
      </c>
      <c r="BJ233" s="1" t="e">
        <f>+#REF!</f>
        <v>#REF!</v>
      </c>
      <c r="BK233" s="75" t="e">
        <f>+#REF!</f>
        <v>#REF!</v>
      </c>
      <c r="BL233" s="1" t="s">
        <v>83</v>
      </c>
      <c r="BM233" t="e">
        <f t="shared" si="17"/>
        <v>#REF!</v>
      </c>
      <c r="BN233" s="7">
        <f t="shared" si="18"/>
        <v>46029</v>
      </c>
      <c r="BO233" s="7" t="e">
        <f t="shared" si="19"/>
        <v>#REF!</v>
      </c>
      <c r="BP233" s="5" t="e">
        <f t="shared" si="15"/>
        <v>#REF!</v>
      </c>
      <c r="BQ233" s="1">
        <v>17136000</v>
      </c>
      <c r="BR233" s="1" t="e">
        <f>+Tabla3[[#This Row],[VALOR TOTAL DE CONTRATO (ANTES DE LIQUIDACIÓN - LIBERACIÓN DE SALDOS)]]-Tabla3[[#This Row],[RECURSO TOTALES DESEMBOLSADOS]]</f>
        <v>#REF!</v>
      </c>
      <c r="BS233" s="1" t="s">
        <v>83</v>
      </c>
      <c r="BT233" s="1" t="str">
        <f t="shared" si="16"/>
        <v>enero</v>
      </c>
      <c r="BU233" s="1" t="s">
        <v>82</v>
      </c>
      <c r="BV233" s="1" t="s">
        <v>82</v>
      </c>
      <c r="BW233" s="1" t="s">
        <v>82</v>
      </c>
      <c r="BX233" t="s">
        <v>258</v>
      </c>
      <c r="BY233" t="s">
        <v>259</v>
      </c>
    </row>
    <row r="234" spans="1:77" x14ac:dyDescent="0.25">
      <c r="A234" s="1">
        <v>2026</v>
      </c>
      <c r="B234" s="3">
        <v>229</v>
      </c>
      <c r="C234" s="1" t="s">
        <v>65</v>
      </c>
      <c r="D234" t="s">
        <v>67</v>
      </c>
      <c r="E234" t="s">
        <v>70</v>
      </c>
      <c r="F234" t="s">
        <v>71</v>
      </c>
      <c r="G234" t="s">
        <v>105</v>
      </c>
      <c r="H234" s="1" t="s">
        <v>64</v>
      </c>
      <c r="I234" s="1" t="s">
        <v>75</v>
      </c>
      <c r="J234" t="s">
        <v>1517</v>
      </c>
      <c r="K234" s="1" t="s">
        <v>78</v>
      </c>
      <c r="L234" s="87" t="s">
        <v>289</v>
      </c>
      <c r="M234" s="79" t="s">
        <v>6535</v>
      </c>
      <c r="N234" s="1" t="s">
        <v>3719</v>
      </c>
      <c r="O234" s="1" t="s">
        <v>3719</v>
      </c>
      <c r="P234" s="56" t="s">
        <v>3719</v>
      </c>
      <c r="Q234" s="1" t="s">
        <v>83</v>
      </c>
      <c r="R234" s="87" t="s">
        <v>90</v>
      </c>
      <c r="S234" s="87" t="s">
        <v>264</v>
      </c>
      <c r="T234" t="s">
        <v>1518</v>
      </c>
      <c r="U234" t="s">
        <v>1520</v>
      </c>
      <c r="V234" t="s">
        <v>1519</v>
      </c>
      <c r="W234" s="5">
        <v>82600000</v>
      </c>
      <c r="X234" s="5">
        <v>82600000</v>
      </c>
      <c r="Y234" s="5">
        <v>7000000</v>
      </c>
      <c r="Z234" s="5">
        <v>0</v>
      </c>
      <c r="AA234" s="1" t="s">
        <v>95</v>
      </c>
      <c r="AB234" t="s">
        <v>83</v>
      </c>
      <c r="AC234" t="s">
        <v>76</v>
      </c>
      <c r="AD234" s="69">
        <f>+Tabla3[[#This Row],[VALOR DEL CONTRATO
(EN NUMEROS)]]-Tabla3[[#This Row],[VALOR RECURSOS (MADS/FONAM)]]</f>
        <v>0</v>
      </c>
      <c r="AE234" s="2">
        <v>3226</v>
      </c>
      <c r="AF234" s="88">
        <v>46024</v>
      </c>
      <c r="AG234">
        <v>27626</v>
      </c>
      <c r="AH234" s="75">
        <v>46030</v>
      </c>
      <c r="AI234" s="78" t="s">
        <v>98</v>
      </c>
      <c r="AJ234" t="s">
        <v>282</v>
      </c>
      <c r="AK234" s="72">
        <v>202400000000095</v>
      </c>
      <c r="AL234" s="75">
        <v>46029</v>
      </c>
      <c r="AM234" s="1" t="s">
        <v>257</v>
      </c>
      <c r="AN234" s="1" t="s">
        <v>257</v>
      </c>
      <c r="AO234" t="s">
        <v>100</v>
      </c>
      <c r="AP234" t="s">
        <v>3477</v>
      </c>
      <c r="AQ234" s="1"/>
      <c r="AR234" t="s">
        <v>556</v>
      </c>
      <c r="AS234" t="s">
        <v>264</v>
      </c>
      <c r="AT234" s="1">
        <v>80111600</v>
      </c>
      <c r="AU234" s="93" t="s">
        <v>4386</v>
      </c>
      <c r="AV234" s="1" t="s">
        <v>210</v>
      </c>
      <c r="AW234" s="87" t="s">
        <v>103</v>
      </c>
      <c r="AX234" s="75">
        <v>46030</v>
      </c>
      <c r="AY234" s="87" t="s">
        <v>116</v>
      </c>
      <c r="AZ234" s="75">
        <v>46030</v>
      </c>
      <c r="BA234" s="75">
        <v>46031</v>
      </c>
      <c r="BB234" s="75">
        <v>46387</v>
      </c>
      <c r="BC234" s="89">
        <f>+Tabla3[[#This Row],[FECHA TERMINACION
(INICIAL)]]-Tabla3[[#This Row],[FECHA INICIO]]</f>
        <v>356</v>
      </c>
      <c r="BD234" s="89">
        <f>+Tabla3[[#This Row],[PLAZO DE EJECUCIÓN EN DÍAS (INICIAL)]]/30</f>
        <v>11.866666666666667</v>
      </c>
      <c r="BE234" t="s">
        <v>1521</v>
      </c>
      <c r="BF234" s="5" t="e">
        <f>+#REF!</f>
        <v>#REF!</v>
      </c>
      <c r="BG234" s="5" t="e">
        <f>+#REF!</f>
        <v>#REF!</v>
      </c>
      <c r="BH234" s="1" t="e">
        <f>+#REF!</f>
        <v>#REF!</v>
      </c>
      <c r="BI234" s="1">
        <f>+COUNTIF(Tabla3[[#This Row],[VALOR REDUCIDO]:[TOTAL TIEMPO PRORROGADO EN DÍAS
]],"&lt;&gt;0")</f>
        <v>3</v>
      </c>
      <c r="BJ234" s="1" t="e">
        <f>+#REF!</f>
        <v>#REF!</v>
      </c>
      <c r="BK234" s="75" t="e">
        <f>+#REF!</f>
        <v>#REF!</v>
      </c>
      <c r="BL234" s="1" t="s">
        <v>83</v>
      </c>
      <c r="BM234" t="e">
        <f t="shared" si="17"/>
        <v>#REF!</v>
      </c>
      <c r="BN234" s="7">
        <f t="shared" si="18"/>
        <v>46031</v>
      </c>
      <c r="BO234" s="7" t="e">
        <f t="shared" si="19"/>
        <v>#REF!</v>
      </c>
      <c r="BP234" s="5" t="e">
        <f t="shared" si="15"/>
        <v>#REF!</v>
      </c>
      <c r="BQ234" s="1">
        <v>33133333</v>
      </c>
      <c r="BR234" s="1" t="e">
        <f>+Tabla3[[#This Row],[VALOR TOTAL DE CONTRATO (ANTES DE LIQUIDACIÓN - LIBERACIÓN DE SALDOS)]]-Tabla3[[#This Row],[RECURSO TOTALES DESEMBOLSADOS]]</f>
        <v>#REF!</v>
      </c>
      <c r="BS234" s="1" t="s">
        <v>83</v>
      </c>
      <c r="BT234" s="1" t="str">
        <f t="shared" si="16"/>
        <v>enero</v>
      </c>
      <c r="BU234" s="1" t="s">
        <v>82</v>
      </c>
      <c r="BV234" s="1" t="s">
        <v>82</v>
      </c>
      <c r="BW234" s="1" t="s">
        <v>82</v>
      </c>
      <c r="BX234" t="s">
        <v>258</v>
      </c>
      <c r="BY234" t="s">
        <v>259</v>
      </c>
    </row>
    <row r="235" spans="1:77" x14ac:dyDescent="0.25">
      <c r="A235" s="1">
        <v>2026</v>
      </c>
      <c r="B235" s="3">
        <v>230</v>
      </c>
      <c r="C235" s="1" t="s">
        <v>65</v>
      </c>
      <c r="D235" t="s">
        <v>67</v>
      </c>
      <c r="E235" t="s">
        <v>70</v>
      </c>
      <c r="F235" t="s">
        <v>71</v>
      </c>
      <c r="G235" t="s">
        <v>105</v>
      </c>
      <c r="H235" s="1" t="s">
        <v>64</v>
      </c>
      <c r="I235" s="1" t="s">
        <v>271</v>
      </c>
      <c r="J235" t="s">
        <v>1522</v>
      </c>
      <c r="K235" s="1" t="s">
        <v>78</v>
      </c>
      <c r="L235" s="87" t="s">
        <v>1523</v>
      </c>
      <c r="M235" s="79" t="s">
        <v>6536</v>
      </c>
      <c r="N235" s="1" t="s">
        <v>3719</v>
      </c>
      <c r="O235" s="1" t="s">
        <v>3719</v>
      </c>
      <c r="P235" s="56" t="s">
        <v>3719</v>
      </c>
      <c r="Q235" s="1" t="s">
        <v>83</v>
      </c>
      <c r="R235" s="87" t="s">
        <v>90</v>
      </c>
      <c r="S235" s="87" t="s">
        <v>264</v>
      </c>
      <c r="T235" t="s">
        <v>1524</v>
      </c>
      <c r="U235" t="s">
        <v>1526</v>
      </c>
      <c r="V235" t="s">
        <v>1525</v>
      </c>
      <c r="W235" s="5">
        <v>25086800</v>
      </c>
      <c r="X235" s="5">
        <v>25086800</v>
      </c>
      <c r="Y235" s="5">
        <v>2126000</v>
      </c>
      <c r="Z235" s="5">
        <v>0</v>
      </c>
      <c r="AA235" s="1" t="s">
        <v>95</v>
      </c>
      <c r="AB235" t="s">
        <v>83</v>
      </c>
      <c r="AC235" t="s">
        <v>76</v>
      </c>
      <c r="AD235" s="69">
        <f>+Tabla3[[#This Row],[VALOR DEL CONTRATO
(EN NUMEROS)]]-Tabla3[[#This Row],[VALOR RECURSOS (MADS/FONAM)]]</f>
        <v>0</v>
      </c>
      <c r="AE235" s="2">
        <v>3226</v>
      </c>
      <c r="AF235" s="88">
        <v>46024</v>
      </c>
      <c r="AG235">
        <v>35126</v>
      </c>
      <c r="AH235" s="75">
        <v>46031</v>
      </c>
      <c r="AI235" s="78" t="s">
        <v>98</v>
      </c>
      <c r="AJ235" t="s">
        <v>282</v>
      </c>
      <c r="AK235" s="72">
        <v>202400000000095</v>
      </c>
      <c r="AL235" s="75">
        <v>46030</v>
      </c>
      <c r="AM235" s="1" t="s">
        <v>257</v>
      </c>
      <c r="AN235" s="1" t="s">
        <v>257</v>
      </c>
      <c r="AO235" t="s">
        <v>100</v>
      </c>
      <c r="AP235" t="s">
        <v>3477</v>
      </c>
      <c r="AQ235" s="1"/>
      <c r="AR235" t="s">
        <v>556</v>
      </c>
      <c r="AS235" t="s">
        <v>264</v>
      </c>
      <c r="AT235" s="1">
        <v>80111600</v>
      </c>
      <c r="AU235" s="93" t="s">
        <v>4387</v>
      </c>
      <c r="AV235" s="1" t="s">
        <v>210</v>
      </c>
      <c r="AW235" s="87" t="s">
        <v>103</v>
      </c>
      <c r="AX235" s="75">
        <v>46030</v>
      </c>
      <c r="AY235" s="87" t="s">
        <v>116</v>
      </c>
      <c r="AZ235" s="75">
        <v>46031</v>
      </c>
      <c r="BA235" s="75">
        <v>46031</v>
      </c>
      <c r="BB235" s="75">
        <v>46387</v>
      </c>
      <c r="BC235" s="89">
        <f>+Tabla3[[#This Row],[FECHA TERMINACION
(INICIAL)]]-Tabla3[[#This Row],[FECHA INICIO]]</f>
        <v>356</v>
      </c>
      <c r="BD235" s="89">
        <f>+Tabla3[[#This Row],[PLAZO DE EJECUCIÓN EN DÍAS (INICIAL)]]/30</f>
        <v>11.866666666666667</v>
      </c>
      <c r="BE235" t="s">
        <v>1038</v>
      </c>
      <c r="BF235" s="5" t="e">
        <f>+#REF!</f>
        <v>#REF!</v>
      </c>
      <c r="BG235" s="5" t="e">
        <f>+#REF!</f>
        <v>#REF!</v>
      </c>
      <c r="BH235" s="1" t="e">
        <f>+#REF!</f>
        <v>#REF!</v>
      </c>
      <c r="BI235" s="1">
        <f>+COUNTIF(Tabla3[[#This Row],[VALOR REDUCIDO]:[TOTAL TIEMPO PRORROGADO EN DÍAS
]],"&lt;&gt;0")</f>
        <v>3</v>
      </c>
      <c r="BJ235" s="1" t="e">
        <f>+#REF!</f>
        <v>#REF!</v>
      </c>
      <c r="BK235" s="75" t="e">
        <f>+#REF!</f>
        <v>#REF!</v>
      </c>
      <c r="BL235" s="1" t="s">
        <v>83</v>
      </c>
      <c r="BM235" t="e">
        <f t="shared" si="17"/>
        <v>#REF!</v>
      </c>
      <c r="BN235" s="7">
        <f t="shared" si="18"/>
        <v>46031</v>
      </c>
      <c r="BO235" s="7" t="e">
        <f t="shared" si="19"/>
        <v>#REF!</v>
      </c>
      <c r="BP235" s="5" t="e">
        <f t="shared" si="15"/>
        <v>#REF!</v>
      </c>
      <c r="BQ235" s="1">
        <v>10063067</v>
      </c>
      <c r="BR235" s="1" t="e">
        <f>+Tabla3[[#This Row],[VALOR TOTAL DE CONTRATO (ANTES DE LIQUIDACIÓN - LIBERACIÓN DE SALDOS)]]-Tabla3[[#This Row],[RECURSO TOTALES DESEMBOLSADOS]]</f>
        <v>#REF!</v>
      </c>
      <c r="BS235" s="1" t="s">
        <v>83</v>
      </c>
      <c r="BT235" s="1" t="str">
        <f t="shared" si="16"/>
        <v>enero</v>
      </c>
      <c r="BU235" s="1" t="s">
        <v>82</v>
      </c>
      <c r="BV235" s="1" t="s">
        <v>82</v>
      </c>
      <c r="BW235" s="1" t="s">
        <v>82</v>
      </c>
      <c r="BX235" t="s">
        <v>258</v>
      </c>
      <c r="BY235" t="s">
        <v>259</v>
      </c>
    </row>
    <row r="236" spans="1:77" x14ac:dyDescent="0.25">
      <c r="A236" s="1">
        <v>2026</v>
      </c>
      <c r="B236" s="3">
        <v>231</v>
      </c>
      <c r="C236" s="1" t="s">
        <v>65</v>
      </c>
      <c r="D236" t="s">
        <v>67</v>
      </c>
      <c r="E236" t="s">
        <v>70</v>
      </c>
      <c r="F236" t="s">
        <v>71</v>
      </c>
      <c r="G236" t="s">
        <v>105</v>
      </c>
      <c r="H236" s="1" t="s">
        <v>64</v>
      </c>
      <c r="I236" s="1" t="s">
        <v>75</v>
      </c>
      <c r="J236" t="s">
        <v>999</v>
      </c>
      <c r="K236" s="1" t="s">
        <v>78</v>
      </c>
      <c r="L236" s="87" t="s">
        <v>633</v>
      </c>
      <c r="M236" s="79" t="s">
        <v>6537</v>
      </c>
      <c r="N236" s="1" t="s">
        <v>3719</v>
      </c>
      <c r="O236" s="1" t="s">
        <v>3719</v>
      </c>
      <c r="P236" s="56" t="s">
        <v>3719</v>
      </c>
      <c r="Q236" s="1" t="s">
        <v>83</v>
      </c>
      <c r="R236" s="87" t="s">
        <v>270</v>
      </c>
      <c r="S236" s="87" t="s">
        <v>270</v>
      </c>
      <c r="T236" t="s">
        <v>1000</v>
      </c>
      <c r="U236" t="s">
        <v>1002</v>
      </c>
      <c r="V236" t="s">
        <v>1001</v>
      </c>
      <c r="W236" s="5">
        <v>111540000</v>
      </c>
      <c r="X236" s="5">
        <v>111540000</v>
      </c>
      <c r="Y236" s="5">
        <v>10140000</v>
      </c>
      <c r="Z236" s="5">
        <v>0</v>
      </c>
      <c r="AA236" s="1" t="s">
        <v>95</v>
      </c>
      <c r="AB236" t="s">
        <v>83</v>
      </c>
      <c r="AC236" t="s">
        <v>76</v>
      </c>
      <c r="AD236" s="69">
        <f>+Tabla3[[#This Row],[VALOR DEL CONTRATO
(EN NUMEROS)]]-Tabla3[[#This Row],[VALOR RECURSOS (MADS/FONAM)]]</f>
        <v>0</v>
      </c>
      <c r="AE236" s="2">
        <v>226</v>
      </c>
      <c r="AF236" s="88">
        <v>46024</v>
      </c>
      <c r="AG236">
        <v>22026</v>
      </c>
      <c r="AH236" s="75">
        <v>46029</v>
      </c>
      <c r="AI236" s="78" t="s">
        <v>98</v>
      </c>
      <c r="AJ236" t="s">
        <v>590</v>
      </c>
      <c r="AK236" s="72">
        <v>202400000000078</v>
      </c>
      <c r="AL236" s="75">
        <v>46029</v>
      </c>
      <c r="AM236" s="1" t="s">
        <v>257</v>
      </c>
      <c r="AN236" s="1" t="s">
        <v>257</v>
      </c>
      <c r="AO236" t="s">
        <v>100</v>
      </c>
      <c r="AP236" t="s">
        <v>4107</v>
      </c>
      <c r="AQ236" s="1"/>
      <c r="AR236" t="s">
        <v>645</v>
      </c>
      <c r="AS236" t="s">
        <v>438</v>
      </c>
      <c r="AT236" s="1">
        <v>80111600</v>
      </c>
      <c r="AU236" s="93" t="s">
        <v>4388</v>
      </c>
      <c r="AV236" s="1" t="s">
        <v>210</v>
      </c>
      <c r="AW236" s="87" t="s">
        <v>103</v>
      </c>
      <c r="AX236" s="75">
        <v>46029</v>
      </c>
      <c r="AY236" s="87" t="s">
        <v>116</v>
      </c>
      <c r="AZ236" s="75">
        <v>46029</v>
      </c>
      <c r="BA236" s="75">
        <v>46029</v>
      </c>
      <c r="BB236" s="75">
        <v>46362</v>
      </c>
      <c r="BC236" s="89">
        <f>+Tabla3[[#This Row],[FECHA TERMINACION
(INICIAL)]]-Tabla3[[#This Row],[FECHA INICIO]]</f>
        <v>333</v>
      </c>
      <c r="BD236" s="89">
        <f>+Tabla3[[#This Row],[PLAZO DE EJECUCIÓN EN DÍAS (INICIAL)]]/30</f>
        <v>11.1</v>
      </c>
      <c r="BE236" t="s">
        <v>652</v>
      </c>
      <c r="BF236" s="5" t="e">
        <f>+#REF!</f>
        <v>#REF!</v>
      </c>
      <c r="BG236" s="5" t="e">
        <f>+#REF!</f>
        <v>#REF!</v>
      </c>
      <c r="BH236" s="1" t="e">
        <f>+#REF!</f>
        <v>#REF!</v>
      </c>
      <c r="BI236" s="1">
        <f>+COUNTIF(Tabla3[[#This Row],[VALOR REDUCIDO]:[TOTAL TIEMPO PRORROGADO EN DÍAS
]],"&lt;&gt;0")</f>
        <v>3</v>
      </c>
      <c r="BJ236" s="1" t="e">
        <f>+#REF!</f>
        <v>#REF!</v>
      </c>
      <c r="BK236" s="75" t="e">
        <f>+#REF!</f>
        <v>#REF!</v>
      </c>
      <c r="BL236" s="1" t="s">
        <v>83</v>
      </c>
      <c r="BM236" t="e">
        <f t="shared" si="17"/>
        <v>#REF!</v>
      </c>
      <c r="BN236" s="7">
        <f t="shared" si="18"/>
        <v>46029</v>
      </c>
      <c r="BO236" s="7" t="e">
        <f t="shared" si="19"/>
        <v>#REF!</v>
      </c>
      <c r="BP236" s="5" t="e">
        <f t="shared" si="15"/>
        <v>#REF!</v>
      </c>
      <c r="BQ236" s="1">
        <v>48672000</v>
      </c>
      <c r="BR236" s="1" t="e">
        <f>+Tabla3[[#This Row],[VALOR TOTAL DE CONTRATO (ANTES DE LIQUIDACIÓN - LIBERACIÓN DE SALDOS)]]-Tabla3[[#This Row],[RECURSO TOTALES DESEMBOLSADOS]]</f>
        <v>#REF!</v>
      </c>
      <c r="BS236" s="1" t="s">
        <v>83</v>
      </c>
      <c r="BT236" s="1" t="str">
        <f t="shared" si="16"/>
        <v>enero</v>
      </c>
      <c r="BU236" s="1" t="s">
        <v>82</v>
      </c>
      <c r="BV236" s="1" t="s">
        <v>82</v>
      </c>
      <c r="BW236" s="1" t="s">
        <v>82</v>
      </c>
      <c r="BX236" t="s">
        <v>258</v>
      </c>
      <c r="BY236" t="s">
        <v>259</v>
      </c>
    </row>
    <row r="237" spans="1:77" x14ac:dyDescent="0.25">
      <c r="A237" s="1">
        <v>2026</v>
      </c>
      <c r="B237" s="3">
        <v>232</v>
      </c>
      <c r="C237" s="1" t="s">
        <v>65</v>
      </c>
      <c r="D237" t="s">
        <v>67</v>
      </c>
      <c r="E237" t="s">
        <v>70</v>
      </c>
      <c r="F237" t="s">
        <v>71</v>
      </c>
      <c r="G237" t="s">
        <v>105</v>
      </c>
      <c r="H237" s="1" t="s">
        <v>64</v>
      </c>
      <c r="I237" s="1" t="s">
        <v>75</v>
      </c>
      <c r="J237" t="s">
        <v>1003</v>
      </c>
      <c r="K237" s="1" t="s">
        <v>78</v>
      </c>
      <c r="L237" s="87" t="s">
        <v>633</v>
      </c>
      <c r="M237" s="79" t="s">
        <v>6538</v>
      </c>
      <c r="N237" s="1" t="s">
        <v>3719</v>
      </c>
      <c r="O237" s="1" t="s">
        <v>3719</v>
      </c>
      <c r="P237" s="56" t="s">
        <v>3719</v>
      </c>
      <c r="Q237" s="1" t="s">
        <v>83</v>
      </c>
      <c r="R237" s="87" t="s">
        <v>270</v>
      </c>
      <c r="S237" t="s">
        <v>270</v>
      </c>
      <c r="T237" t="s">
        <v>1004</v>
      </c>
      <c r="U237" t="s">
        <v>1006</v>
      </c>
      <c r="V237" t="s">
        <v>1005</v>
      </c>
      <c r="W237" s="5">
        <v>99386760</v>
      </c>
      <c r="X237" s="5">
        <v>99386760</v>
      </c>
      <c r="Y237" s="5">
        <v>9035160</v>
      </c>
      <c r="Z237" s="5">
        <v>0</v>
      </c>
      <c r="AA237" s="1" t="s">
        <v>95</v>
      </c>
      <c r="AB237" t="s">
        <v>83</v>
      </c>
      <c r="AC237" t="s">
        <v>76</v>
      </c>
      <c r="AD237" s="69">
        <f>+Tabla3[[#This Row],[VALOR DEL CONTRATO
(EN NUMEROS)]]-Tabla3[[#This Row],[VALOR RECURSOS (MADS/FONAM)]]</f>
        <v>0</v>
      </c>
      <c r="AE237" s="2">
        <v>226</v>
      </c>
      <c r="AF237" s="88">
        <v>46024</v>
      </c>
      <c r="AG237">
        <v>22326</v>
      </c>
      <c r="AH237" s="75">
        <v>46029</v>
      </c>
      <c r="AI237" s="78" t="s">
        <v>98</v>
      </c>
      <c r="AJ237" t="s">
        <v>590</v>
      </c>
      <c r="AK237" s="72">
        <v>202400000000078</v>
      </c>
      <c r="AL237" s="75">
        <v>46029</v>
      </c>
      <c r="AM237" s="1" t="s">
        <v>257</v>
      </c>
      <c r="AN237" s="1" t="s">
        <v>257</v>
      </c>
      <c r="AO237" t="s">
        <v>100</v>
      </c>
      <c r="AP237" t="s">
        <v>4107</v>
      </c>
      <c r="AQ237" s="1"/>
      <c r="AR237" t="s">
        <v>645</v>
      </c>
      <c r="AS237" t="s">
        <v>438</v>
      </c>
      <c r="AT237" s="1">
        <v>80111600</v>
      </c>
      <c r="AU237" s="93" t="s">
        <v>4389</v>
      </c>
      <c r="AV237" s="1" t="s">
        <v>210</v>
      </c>
      <c r="AW237" s="87" t="s">
        <v>103</v>
      </c>
      <c r="AX237" s="75">
        <v>46029</v>
      </c>
      <c r="AY237" s="87" t="s">
        <v>116</v>
      </c>
      <c r="AZ237" s="75">
        <v>46029</v>
      </c>
      <c r="BA237" s="75">
        <v>46029</v>
      </c>
      <c r="BB237" s="75">
        <v>46362</v>
      </c>
      <c r="BC237" s="89">
        <f>+Tabla3[[#This Row],[FECHA TERMINACION
(INICIAL)]]-Tabla3[[#This Row],[FECHA INICIO]]</f>
        <v>333</v>
      </c>
      <c r="BD237" s="89">
        <f>+Tabla3[[#This Row],[PLAZO DE EJECUCIÓN EN DÍAS (INICIAL)]]/30</f>
        <v>11.1</v>
      </c>
      <c r="BE237" t="s">
        <v>652</v>
      </c>
      <c r="BF237" s="5" t="e">
        <f>+#REF!</f>
        <v>#REF!</v>
      </c>
      <c r="BG237" s="5" t="e">
        <f>+#REF!</f>
        <v>#REF!</v>
      </c>
      <c r="BH237" s="1" t="e">
        <f>+#REF!</f>
        <v>#REF!</v>
      </c>
      <c r="BI237" s="1">
        <f>+COUNTIF(Tabla3[[#This Row],[VALOR REDUCIDO]:[TOTAL TIEMPO PRORROGADO EN DÍAS
]],"&lt;&gt;0")</f>
        <v>3</v>
      </c>
      <c r="BJ237" s="1" t="e">
        <f>+#REF!</f>
        <v>#REF!</v>
      </c>
      <c r="BK237" s="75" t="e">
        <f>+#REF!</f>
        <v>#REF!</v>
      </c>
      <c r="BL237" s="1" t="s">
        <v>83</v>
      </c>
      <c r="BM237" t="e">
        <f t="shared" si="17"/>
        <v>#REF!</v>
      </c>
      <c r="BN237" s="7">
        <f t="shared" si="18"/>
        <v>46029</v>
      </c>
      <c r="BO237" s="7" t="e">
        <f t="shared" si="19"/>
        <v>#REF!</v>
      </c>
      <c r="BP237" s="5" t="e">
        <f t="shared" si="15"/>
        <v>#REF!</v>
      </c>
      <c r="BQ237" s="1">
        <v>43368768</v>
      </c>
      <c r="BR237" s="1" t="e">
        <f>+Tabla3[[#This Row],[VALOR TOTAL DE CONTRATO (ANTES DE LIQUIDACIÓN - LIBERACIÓN DE SALDOS)]]-Tabla3[[#This Row],[RECURSO TOTALES DESEMBOLSADOS]]</f>
        <v>#REF!</v>
      </c>
      <c r="BS237" s="1" t="s">
        <v>83</v>
      </c>
      <c r="BT237" s="1" t="str">
        <f t="shared" si="16"/>
        <v>enero</v>
      </c>
      <c r="BU237" s="1" t="s">
        <v>82</v>
      </c>
      <c r="BV237" s="1" t="s">
        <v>82</v>
      </c>
      <c r="BW237" s="1" t="s">
        <v>82</v>
      </c>
      <c r="BX237" t="s">
        <v>258</v>
      </c>
      <c r="BY237" t="s">
        <v>259</v>
      </c>
    </row>
    <row r="238" spans="1:77" x14ac:dyDescent="0.25">
      <c r="A238" s="1">
        <v>2026</v>
      </c>
      <c r="B238" s="3">
        <v>233</v>
      </c>
      <c r="C238" s="1" t="s">
        <v>65</v>
      </c>
      <c r="D238" t="s">
        <v>67</v>
      </c>
      <c r="E238" t="s">
        <v>70</v>
      </c>
      <c r="F238" t="s">
        <v>71</v>
      </c>
      <c r="G238" t="s">
        <v>105</v>
      </c>
      <c r="H238" s="1" t="s">
        <v>64</v>
      </c>
      <c r="I238" s="1" t="s">
        <v>75</v>
      </c>
      <c r="J238" t="s">
        <v>1007</v>
      </c>
      <c r="K238" s="1" t="s">
        <v>78</v>
      </c>
      <c r="L238" s="87" t="s">
        <v>908</v>
      </c>
      <c r="M238" s="79" t="s">
        <v>6539</v>
      </c>
      <c r="N238" s="1" t="s">
        <v>3719</v>
      </c>
      <c r="O238" s="1" t="s">
        <v>3719</v>
      </c>
      <c r="P238" s="56" t="s">
        <v>3719</v>
      </c>
      <c r="Q238" s="1" t="s">
        <v>83</v>
      </c>
      <c r="R238" s="87" t="s">
        <v>270</v>
      </c>
      <c r="S238" s="87" t="s">
        <v>270</v>
      </c>
      <c r="T238" t="s">
        <v>1008</v>
      </c>
      <c r="U238" t="s">
        <v>1010</v>
      </c>
      <c r="V238" t="s">
        <v>1009</v>
      </c>
      <c r="W238" s="5">
        <v>108955000</v>
      </c>
      <c r="X238" s="5">
        <v>108955000</v>
      </c>
      <c r="Y238" s="5">
        <v>9905000</v>
      </c>
      <c r="Z238" s="5">
        <v>0</v>
      </c>
      <c r="AA238" s="1" t="s">
        <v>95</v>
      </c>
      <c r="AB238" t="s">
        <v>83</v>
      </c>
      <c r="AC238" t="s">
        <v>76</v>
      </c>
      <c r="AD238" s="69">
        <f>+Tabla3[[#This Row],[VALOR DEL CONTRATO
(EN NUMEROS)]]-Tabla3[[#This Row],[VALOR RECURSOS (MADS/FONAM)]]</f>
        <v>0</v>
      </c>
      <c r="AE238" s="2">
        <v>226</v>
      </c>
      <c r="AF238" s="88">
        <v>46024</v>
      </c>
      <c r="AG238">
        <v>22526</v>
      </c>
      <c r="AH238" s="75">
        <v>46029</v>
      </c>
      <c r="AI238" s="78" t="s">
        <v>98</v>
      </c>
      <c r="AJ238" t="s">
        <v>590</v>
      </c>
      <c r="AK238" s="72">
        <v>202400000000078</v>
      </c>
      <c r="AL238" s="75">
        <v>46029</v>
      </c>
      <c r="AM238" s="1" t="s">
        <v>257</v>
      </c>
      <c r="AN238" s="1" t="s">
        <v>257</v>
      </c>
      <c r="AO238" t="s">
        <v>100</v>
      </c>
      <c r="AP238" t="s">
        <v>1011</v>
      </c>
      <c r="AQ238" s="1"/>
      <c r="AR238" t="s">
        <v>1012</v>
      </c>
      <c r="AS238" t="s">
        <v>438</v>
      </c>
      <c r="AT238" s="1">
        <v>80111600</v>
      </c>
      <c r="AU238" s="93" t="s">
        <v>4390</v>
      </c>
      <c r="AV238" s="1" t="s">
        <v>210</v>
      </c>
      <c r="AW238" s="87" t="s">
        <v>103</v>
      </c>
      <c r="AX238" s="75">
        <v>46029</v>
      </c>
      <c r="AY238" s="87" t="s">
        <v>116</v>
      </c>
      <c r="AZ238" s="75">
        <v>46029</v>
      </c>
      <c r="BA238" s="75">
        <v>46029</v>
      </c>
      <c r="BB238" s="75">
        <v>46362</v>
      </c>
      <c r="BC238" s="89">
        <f>+Tabla3[[#This Row],[FECHA TERMINACION
(INICIAL)]]-Tabla3[[#This Row],[FECHA INICIO]]</f>
        <v>333</v>
      </c>
      <c r="BD238" s="89">
        <f>+Tabla3[[#This Row],[PLAZO DE EJECUCIÓN EN DÍAS (INICIAL)]]/30</f>
        <v>11.1</v>
      </c>
      <c r="BE238" t="s">
        <v>652</v>
      </c>
      <c r="BF238" s="5" t="e">
        <f>+#REF!</f>
        <v>#REF!</v>
      </c>
      <c r="BG238" s="5" t="e">
        <f>+#REF!</f>
        <v>#REF!</v>
      </c>
      <c r="BH238" s="1" t="e">
        <f>+#REF!</f>
        <v>#REF!</v>
      </c>
      <c r="BI238" s="1">
        <f>+COUNTIF(Tabla3[[#This Row],[VALOR REDUCIDO]:[TOTAL TIEMPO PRORROGADO EN DÍAS
]],"&lt;&gt;0")</f>
        <v>3</v>
      </c>
      <c r="BJ238" s="1" t="e">
        <f>+#REF!</f>
        <v>#REF!</v>
      </c>
      <c r="BK238" s="75" t="e">
        <f>+#REF!</f>
        <v>#REF!</v>
      </c>
      <c r="BL238" s="1" t="s">
        <v>83</v>
      </c>
      <c r="BM238" t="e">
        <f t="shared" si="17"/>
        <v>#REF!</v>
      </c>
      <c r="BN238" s="7">
        <f t="shared" si="18"/>
        <v>46029</v>
      </c>
      <c r="BO238" s="7" t="e">
        <f t="shared" si="19"/>
        <v>#REF!</v>
      </c>
      <c r="BP238" s="5" t="e">
        <f t="shared" si="15"/>
        <v>#REF!</v>
      </c>
      <c r="BQ238" s="1">
        <v>47544000</v>
      </c>
      <c r="BR238" s="1" t="e">
        <f>+Tabla3[[#This Row],[VALOR TOTAL DE CONTRATO (ANTES DE LIQUIDACIÓN - LIBERACIÓN DE SALDOS)]]-Tabla3[[#This Row],[RECURSO TOTALES DESEMBOLSADOS]]</f>
        <v>#REF!</v>
      </c>
      <c r="BS238" s="1" t="s">
        <v>83</v>
      </c>
      <c r="BT238" s="1" t="str">
        <f t="shared" si="16"/>
        <v>enero</v>
      </c>
      <c r="BU238" s="1" t="s">
        <v>82</v>
      </c>
      <c r="BV238" s="1" t="s">
        <v>82</v>
      </c>
      <c r="BW238" s="1" t="s">
        <v>82</v>
      </c>
      <c r="BX238" t="s">
        <v>258</v>
      </c>
      <c r="BY238" t="s">
        <v>259</v>
      </c>
    </row>
    <row r="239" spans="1:77" x14ac:dyDescent="0.25">
      <c r="A239" s="1">
        <v>2026</v>
      </c>
      <c r="B239" s="3">
        <v>234</v>
      </c>
      <c r="C239" s="1" t="s">
        <v>65</v>
      </c>
      <c r="D239" t="s">
        <v>67</v>
      </c>
      <c r="E239" t="s">
        <v>70</v>
      </c>
      <c r="F239" t="s">
        <v>71</v>
      </c>
      <c r="G239" t="s">
        <v>105</v>
      </c>
      <c r="H239" s="1" t="s">
        <v>64</v>
      </c>
      <c r="I239" s="1" t="s">
        <v>75</v>
      </c>
      <c r="J239" t="s">
        <v>1013</v>
      </c>
      <c r="K239" s="1" t="s">
        <v>78</v>
      </c>
      <c r="L239" s="87" t="s">
        <v>81</v>
      </c>
      <c r="M239" s="79" t="s">
        <v>6540</v>
      </c>
      <c r="N239" s="1" t="s">
        <v>3719</v>
      </c>
      <c r="O239" s="1" t="s">
        <v>3719</v>
      </c>
      <c r="P239" s="56" t="s">
        <v>3719</v>
      </c>
      <c r="Q239" s="1" t="s">
        <v>83</v>
      </c>
      <c r="R239" s="87" t="s">
        <v>265</v>
      </c>
      <c r="S239" s="87" t="s">
        <v>265</v>
      </c>
      <c r="T239" t="s">
        <v>1014</v>
      </c>
      <c r="U239" t="s">
        <v>1016</v>
      </c>
      <c r="V239" t="s">
        <v>1015</v>
      </c>
      <c r="W239" s="5">
        <v>113000000</v>
      </c>
      <c r="X239" s="5">
        <v>113000000</v>
      </c>
      <c r="Y239" s="5">
        <v>10000000</v>
      </c>
      <c r="Z239" s="5">
        <v>0</v>
      </c>
      <c r="AA239" s="1" t="s">
        <v>95</v>
      </c>
      <c r="AB239" t="s">
        <v>83</v>
      </c>
      <c r="AC239" t="s">
        <v>76</v>
      </c>
      <c r="AD239" s="69">
        <f>+Tabla3[[#This Row],[VALOR DEL CONTRATO
(EN NUMEROS)]]-Tabla3[[#This Row],[VALOR RECURSOS (MADS/FONAM)]]</f>
        <v>0</v>
      </c>
      <c r="AE239" s="2">
        <v>1326</v>
      </c>
      <c r="AF239" s="88">
        <v>46024</v>
      </c>
      <c r="AG239">
        <v>25926</v>
      </c>
      <c r="AH239" s="75">
        <v>46029</v>
      </c>
      <c r="AI239" s="78" t="s">
        <v>98</v>
      </c>
      <c r="AJ239" t="s">
        <v>774</v>
      </c>
      <c r="AK239" s="72">
        <v>202400000000074</v>
      </c>
      <c r="AL239" s="75">
        <v>46029</v>
      </c>
      <c r="AM239" s="1" t="s">
        <v>257</v>
      </c>
      <c r="AN239" s="1" t="s">
        <v>257</v>
      </c>
      <c r="AO239" t="s">
        <v>100</v>
      </c>
      <c r="AP239" t="s">
        <v>775</v>
      </c>
      <c r="AQ239" s="1"/>
      <c r="AR239" t="s">
        <v>776</v>
      </c>
      <c r="AS239" t="s">
        <v>776</v>
      </c>
      <c r="AT239" s="1">
        <v>80111600</v>
      </c>
      <c r="AU239" s="93" t="s">
        <v>4391</v>
      </c>
      <c r="AV239" s="1" t="s">
        <v>210</v>
      </c>
      <c r="AW239" s="87" t="s">
        <v>103</v>
      </c>
      <c r="AX239" s="75">
        <v>46029</v>
      </c>
      <c r="AY239" t="s">
        <v>116</v>
      </c>
      <c r="AZ239" s="75">
        <v>46029</v>
      </c>
      <c r="BA239" s="75">
        <v>46029</v>
      </c>
      <c r="BB239" s="75">
        <v>46371</v>
      </c>
      <c r="BC239" s="89">
        <f>+Tabla3[[#This Row],[FECHA TERMINACION
(INICIAL)]]-Tabla3[[#This Row],[FECHA INICIO]]</f>
        <v>342</v>
      </c>
      <c r="BD239" s="89">
        <f>+Tabla3[[#This Row],[PLAZO DE EJECUCIÓN EN DÍAS (INICIAL)]]/30</f>
        <v>11.4</v>
      </c>
      <c r="BE239" t="s">
        <v>1017</v>
      </c>
      <c r="BF239" s="5" t="e">
        <f>+#REF!</f>
        <v>#REF!</v>
      </c>
      <c r="BG239" s="5" t="e">
        <f>+#REF!</f>
        <v>#REF!</v>
      </c>
      <c r="BH239" s="1" t="e">
        <f>+#REF!</f>
        <v>#REF!</v>
      </c>
      <c r="BI239" s="1">
        <f>+COUNTIF(Tabla3[[#This Row],[VALOR REDUCIDO]:[TOTAL TIEMPO PRORROGADO EN DÍAS
]],"&lt;&gt;0")</f>
        <v>3</v>
      </c>
      <c r="BJ239" s="1" t="e">
        <f>+#REF!</f>
        <v>#REF!</v>
      </c>
      <c r="BK239" s="75" t="e">
        <f>+#REF!</f>
        <v>#REF!</v>
      </c>
      <c r="BL239" s="1" t="s">
        <v>83</v>
      </c>
      <c r="BM239" t="e">
        <f t="shared" si="17"/>
        <v>#REF!</v>
      </c>
      <c r="BN239" s="7">
        <f t="shared" si="18"/>
        <v>46029</v>
      </c>
      <c r="BO239" s="7" t="e">
        <f t="shared" si="19"/>
        <v>#REF!</v>
      </c>
      <c r="BP239" s="5" t="e">
        <f t="shared" si="15"/>
        <v>#REF!</v>
      </c>
      <c r="BQ239" s="1">
        <v>48000000</v>
      </c>
      <c r="BR239" s="1" t="e">
        <f>+Tabla3[[#This Row],[VALOR TOTAL DE CONTRATO (ANTES DE LIQUIDACIÓN - LIBERACIÓN DE SALDOS)]]-Tabla3[[#This Row],[RECURSO TOTALES DESEMBOLSADOS]]</f>
        <v>#REF!</v>
      </c>
      <c r="BS239" s="1" t="s">
        <v>83</v>
      </c>
      <c r="BT239" s="1" t="str">
        <f t="shared" si="16"/>
        <v>enero</v>
      </c>
      <c r="BU239" s="1" t="s">
        <v>82</v>
      </c>
      <c r="BV239" s="1" t="s">
        <v>82</v>
      </c>
      <c r="BW239" s="1" t="s">
        <v>82</v>
      </c>
      <c r="BX239" t="s">
        <v>258</v>
      </c>
      <c r="BY239" t="s">
        <v>259</v>
      </c>
    </row>
    <row r="240" spans="1:77" x14ac:dyDescent="0.25">
      <c r="A240" s="1">
        <v>2026</v>
      </c>
      <c r="B240" s="3">
        <v>235</v>
      </c>
      <c r="C240" s="1" t="s">
        <v>65</v>
      </c>
      <c r="D240" t="s">
        <v>67</v>
      </c>
      <c r="E240" t="s">
        <v>70</v>
      </c>
      <c r="F240" t="s">
        <v>71</v>
      </c>
      <c r="G240" t="s">
        <v>105</v>
      </c>
      <c r="H240" s="1" t="s">
        <v>64</v>
      </c>
      <c r="I240" s="1" t="s">
        <v>271</v>
      </c>
      <c r="J240" t="s">
        <v>1018</v>
      </c>
      <c r="K240" s="1" t="s">
        <v>78</v>
      </c>
      <c r="L240" s="87" t="s">
        <v>246</v>
      </c>
      <c r="M240" s="79" t="s">
        <v>6541</v>
      </c>
      <c r="N240" s="1" t="s">
        <v>3719</v>
      </c>
      <c r="O240" s="1" t="s">
        <v>3719</v>
      </c>
      <c r="P240" s="56" t="s">
        <v>3719</v>
      </c>
      <c r="Q240" s="1" t="s">
        <v>83</v>
      </c>
      <c r="R240" s="87" t="s">
        <v>408</v>
      </c>
      <c r="S240" s="87" t="s">
        <v>266</v>
      </c>
      <c r="T240" t="s">
        <v>1019</v>
      </c>
      <c r="U240" t="s">
        <v>1021</v>
      </c>
      <c r="V240" t="s">
        <v>1020</v>
      </c>
      <c r="W240" s="5">
        <v>44000000</v>
      </c>
      <c r="X240" s="5">
        <v>44000000</v>
      </c>
      <c r="Y240" s="5">
        <v>4000000</v>
      </c>
      <c r="Z240" s="5">
        <v>0</v>
      </c>
      <c r="AA240" s="1" t="s">
        <v>95</v>
      </c>
      <c r="AB240" t="s">
        <v>83</v>
      </c>
      <c r="AC240" t="s">
        <v>76</v>
      </c>
      <c r="AD240" s="69">
        <f>+Tabla3[[#This Row],[VALOR DEL CONTRATO
(EN NUMEROS)]]-Tabla3[[#This Row],[VALOR RECURSOS (MADS/FONAM)]]</f>
        <v>0</v>
      </c>
      <c r="AE240" s="2">
        <v>426</v>
      </c>
      <c r="AF240" s="88">
        <v>46024</v>
      </c>
      <c r="AG240">
        <v>21826</v>
      </c>
      <c r="AH240" s="75">
        <v>46029</v>
      </c>
      <c r="AI240" s="78" t="s">
        <v>98</v>
      </c>
      <c r="AJ240" t="s">
        <v>464</v>
      </c>
      <c r="AK240" s="72">
        <v>202400000000095</v>
      </c>
      <c r="AL240" s="75">
        <v>46029</v>
      </c>
      <c r="AM240" s="1" t="s">
        <v>257</v>
      </c>
      <c r="AN240" s="1" t="s">
        <v>257</v>
      </c>
      <c r="AO240" t="s">
        <v>100</v>
      </c>
      <c r="AP240" t="s">
        <v>406</v>
      </c>
      <c r="AQ240" s="1"/>
      <c r="AR240" t="s">
        <v>407</v>
      </c>
      <c r="AS240" t="s">
        <v>408</v>
      </c>
      <c r="AT240" s="1">
        <v>80111600</v>
      </c>
      <c r="AU240" s="93" t="s">
        <v>4392</v>
      </c>
      <c r="AV240" s="1" t="s">
        <v>210</v>
      </c>
      <c r="AW240" s="87" t="s">
        <v>103</v>
      </c>
      <c r="AX240" s="75">
        <v>46029</v>
      </c>
      <c r="AY240" s="87" t="s">
        <v>116</v>
      </c>
      <c r="AZ240" s="75">
        <v>46029</v>
      </c>
      <c r="BA240" s="75">
        <v>46029</v>
      </c>
      <c r="BB240" s="75">
        <v>46362</v>
      </c>
      <c r="BC240" s="89">
        <f>+Tabla3[[#This Row],[FECHA TERMINACION
(INICIAL)]]-Tabla3[[#This Row],[FECHA INICIO]]</f>
        <v>333</v>
      </c>
      <c r="BD240" s="89">
        <f>+Tabla3[[#This Row],[PLAZO DE EJECUCIÓN EN DÍAS (INICIAL)]]/30</f>
        <v>11.1</v>
      </c>
      <c r="BE240" t="s">
        <v>1022</v>
      </c>
      <c r="BF240" s="5" t="e">
        <f>+#REF!</f>
        <v>#REF!</v>
      </c>
      <c r="BG240" s="5" t="e">
        <f>+#REF!</f>
        <v>#REF!</v>
      </c>
      <c r="BH240" s="1" t="e">
        <f>+#REF!</f>
        <v>#REF!</v>
      </c>
      <c r="BI240" s="1">
        <f>+COUNTIF(Tabla3[[#This Row],[VALOR REDUCIDO]:[TOTAL TIEMPO PRORROGADO EN DÍAS
]],"&lt;&gt;0")</f>
        <v>3</v>
      </c>
      <c r="BJ240" s="1" t="e">
        <f>+#REF!</f>
        <v>#REF!</v>
      </c>
      <c r="BK240" s="75" t="e">
        <f>+#REF!</f>
        <v>#REF!</v>
      </c>
      <c r="BL240" s="1" t="s">
        <v>83</v>
      </c>
      <c r="BM240" t="e">
        <f t="shared" si="17"/>
        <v>#REF!</v>
      </c>
      <c r="BN240" s="7">
        <f t="shared" si="18"/>
        <v>46029</v>
      </c>
      <c r="BO240" s="7" t="e">
        <f t="shared" si="19"/>
        <v>#REF!</v>
      </c>
      <c r="BP240" s="5" t="e">
        <f t="shared" si="15"/>
        <v>#REF!</v>
      </c>
      <c r="BQ240" s="1">
        <v>19200000</v>
      </c>
      <c r="BR240" s="1" t="e">
        <f>+Tabla3[[#This Row],[VALOR TOTAL DE CONTRATO (ANTES DE LIQUIDACIÓN - LIBERACIÓN DE SALDOS)]]-Tabla3[[#This Row],[RECURSO TOTALES DESEMBOLSADOS]]</f>
        <v>#REF!</v>
      </c>
      <c r="BS240" s="1" t="s">
        <v>83</v>
      </c>
      <c r="BT240" s="1" t="str">
        <f t="shared" si="16"/>
        <v>enero</v>
      </c>
      <c r="BU240" s="1" t="s">
        <v>82</v>
      </c>
      <c r="BV240" s="1" t="s">
        <v>82</v>
      </c>
      <c r="BW240" s="1" t="s">
        <v>82</v>
      </c>
      <c r="BX240" t="s">
        <v>258</v>
      </c>
      <c r="BY240" t="s">
        <v>259</v>
      </c>
    </row>
    <row r="241" spans="1:77" x14ac:dyDescent="0.25">
      <c r="A241" s="1">
        <v>2026</v>
      </c>
      <c r="B241" s="3">
        <v>236</v>
      </c>
      <c r="C241" s="1" t="s">
        <v>65</v>
      </c>
      <c r="D241" t="s">
        <v>67</v>
      </c>
      <c r="E241" t="s">
        <v>70</v>
      </c>
      <c r="F241" t="s">
        <v>71</v>
      </c>
      <c r="G241" t="s">
        <v>105</v>
      </c>
      <c r="H241" s="1" t="s">
        <v>64</v>
      </c>
      <c r="I241" s="1" t="s">
        <v>75</v>
      </c>
      <c r="J241" t="s">
        <v>1023</v>
      </c>
      <c r="K241" s="1" t="s">
        <v>78</v>
      </c>
      <c r="L241" s="87" t="s">
        <v>573</v>
      </c>
      <c r="M241" s="79" t="s">
        <v>6542</v>
      </c>
      <c r="N241" s="1" t="s">
        <v>3719</v>
      </c>
      <c r="O241" s="1" t="s">
        <v>3719</v>
      </c>
      <c r="P241" s="56" t="s">
        <v>3719</v>
      </c>
      <c r="Q241" s="1" t="s">
        <v>83</v>
      </c>
      <c r="R241" s="87" t="s">
        <v>269</v>
      </c>
      <c r="S241" s="87" t="s">
        <v>269</v>
      </c>
      <c r="T241" t="s">
        <v>1024</v>
      </c>
      <c r="U241" t="s">
        <v>1026</v>
      </c>
      <c r="V241" t="s">
        <v>1025</v>
      </c>
      <c r="W241" s="5">
        <v>87593209</v>
      </c>
      <c r="X241" s="5">
        <v>87593209</v>
      </c>
      <c r="Y241" s="5">
        <v>7797615</v>
      </c>
      <c r="Z241" s="5">
        <v>0</v>
      </c>
      <c r="AA241" s="1" t="s">
        <v>96</v>
      </c>
      <c r="AB241" t="s">
        <v>83</v>
      </c>
      <c r="AC241" t="s">
        <v>76</v>
      </c>
      <c r="AD241" s="69">
        <f>+Tabla3[[#This Row],[VALOR DEL CONTRATO
(EN NUMEROS)]]-Tabla3[[#This Row],[VALOR RECURSOS (MADS/FONAM)]]</f>
        <v>0</v>
      </c>
      <c r="AE241" s="2">
        <v>126</v>
      </c>
      <c r="AF241" s="88">
        <v>45664</v>
      </c>
      <c r="AG241">
        <v>226</v>
      </c>
      <c r="AH241" s="75">
        <v>46029</v>
      </c>
      <c r="AI241" s="78" t="s">
        <v>98</v>
      </c>
      <c r="AJ241" t="s">
        <v>945</v>
      </c>
      <c r="AK241" s="72">
        <v>202300000000190</v>
      </c>
      <c r="AL241" s="75">
        <v>46029</v>
      </c>
      <c r="AM241" s="1" t="s">
        <v>257</v>
      </c>
      <c r="AN241" s="1" t="s">
        <v>257</v>
      </c>
      <c r="AO241" t="s">
        <v>100</v>
      </c>
      <c r="AP241" t="s">
        <v>150</v>
      </c>
      <c r="AQ241" s="1"/>
      <c r="AR241" t="s">
        <v>417</v>
      </c>
      <c r="AS241" t="s">
        <v>418</v>
      </c>
      <c r="AT241" s="1">
        <v>80111600</v>
      </c>
      <c r="AU241" s="93" t="s">
        <v>4393</v>
      </c>
      <c r="AV241" s="1" t="s">
        <v>210</v>
      </c>
      <c r="AW241" s="87" t="s">
        <v>103</v>
      </c>
      <c r="AX241" s="75">
        <v>46029</v>
      </c>
      <c r="AY241" s="87" t="s">
        <v>116</v>
      </c>
      <c r="AZ241" s="75">
        <v>46029</v>
      </c>
      <c r="BA241" s="75">
        <v>46030</v>
      </c>
      <c r="BB241" s="75">
        <v>46370</v>
      </c>
      <c r="BC241" s="89">
        <f>+Tabla3[[#This Row],[FECHA TERMINACION
(INICIAL)]]-Tabla3[[#This Row],[FECHA INICIO]]</f>
        <v>340</v>
      </c>
      <c r="BD241" s="89">
        <f>+Tabla3[[#This Row],[PLAZO DE EJECUCIÓN EN DÍAS (INICIAL)]]/30</f>
        <v>11.333333333333334</v>
      </c>
      <c r="BE241" t="s">
        <v>1027</v>
      </c>
      <c r="BF241" s="5" t="e">
        <f>+#REF!</f>
        <v>#REF!</v>
      </c>
      <c r="BG241" s="5" t="e">
        <f>+#REF!</f>
        <v>#REF!</v>
      </c>
      <c r="BH241" s="1" t="e">
        <f>+#REF!</f>
        <v>#REF!</v>
      </c>
      <c r="BI241" s="1">
        <f>+COUNTIF(Tabla3[[#This Row],[VALOR REDUCIDO]:[TOTAL TIEMPO PRORROGADO EN DÍAS
]],"&lt;&gt;0")</f>
        <v>3</v>
      </c>
      <c r="BJ241" s="1" t="e">
        <f>+#REF!</f>
        <v>#REF!</v>
      </c>
      <c r="BK241" s="75" t="e">
        <f>+#REF!</f>
        <v>#REF!</v>
      </c>
      <c r="BL241" s="1" t="s">
        <v>83</v>
      </c>
      <c r="BM241" t="e">
        <f t="shared" si="17"/>
        <v>#REF!</v>
      </c>
      <c r="BN241" s="7">
        <f t="shared" si="18"/>
        <v>46030</v>
      </c>
      <c r="BO241" s="7" t="e">
        <f t="shared" si="19"/>
        <v>#REF!</v>
      </c>
      <c r="BP241" s="5" t="e">
        <f t="shared" si="15"/>
        <v>#REF!</v>
      </c>
      <c r="BQ241" s="1">
        <v>37168632</v>
      </c>
      <c r="BR241" s="1" t="e">
        <f>+Tabla3[[#This Row],[VALOR TOTAL DE CONTRATO (ANTES DE LIQUIDACIÓN - LIBERACIÓN DE SALDOS)]]-Tabla3[[#This Row],[RECURSO TOTALES DESEMBOLSADOS]]</f>
        <v>#REF!</v>
      </c>
      <c r="BS241" s="1" t="s">
        <v>83</v>
      </c>
      <c r="BT241" s="1" t="str">
        <f t="shared" si="16"/>
        <v>enero</v>
      </c>
      <c r="BU241" s="1" t="s">
        <v>82</v>
      </c>
      <c r="BV241" s="1" t="s">
        <v>82</v>
      </c>
      <c r="BW241" s="1" t="s">
        <v>82</v>
      </c>
      <c r="BX241" t="s">
        <v>258</v>
      </c>
      <c r="BY241" t="s">
        <v>259</v>
      </c>
    </row>
    <row r="242" spans="1:77" x14ac:dyDescent="0.25">
      <c r="A242" s="1">
        <v>2026</v>
      </c>
      <c r="B242" s="3">
        <v>237</v>
      </c>
      <c r="C242" s="1" t="s">
        <v>65</v>
      </c>
      <c r="D242" t="s">
        <v>67</v>
      </c>
      <c r="E242" t="s">
        <v>70</v>
      </c>
      <c r="F242" t="s">
        <v>71</v>
      </c>
      <c r="G242" t="s">
        <v>105</v>
      </c>
      <c r="H242" s="1" t="s">
        <v>64</v>
      </c>
      <c r="I242" s="1" t="s">
        <v>75</v>
      </c>
      <c r="J242" t="s">
        <v>1028</v>
      </c>
      <c r="K242" s="1" t="s">
        <v>78</v>
      </c>
      <c r="L242" s="87" t="s">
        <v>1029</v>
      </c>
      <c r="M242" s="79" t="s">
        <v>6543</v>
      </c>
      <c r="N242" s="1" t="s">
        <v>3719</v>
      </c>
      <c r="O242" s="1" t="s">
        <v>3719</v>
      </c>
      <c r="P242" s="56" t="s">
        <v>3719</v>
      </c>
      <c r="Q242" s="1" t="s">
        <v>83</v>
      </c>
      <c r="R242" s="87" t="s">
        <v>269</v>
      </c>
      <c r="S242" s="87" t="s">
        <v>269</v>
      </c>
      <c r="T242" t="s">
        <v>1030</v>
      </c>
      <c r="U242" s="68" t="s">
        <v>1032</v>
      </c>
      <c r="V242" t="s">
        <v>1031</v>
      </c>
      <c r="W242" s="5">
        <v>112031040</v>
      </c>
      <c r="X242" s="5">
        <v>112031040</v>
      </c>
      <c r="Y242" s="5">
        <v>10184640</v>
      </c>
      <c r="Z242" s="5">
        <v>0</v>
      </c>
      <c r="AA242" s="1" t="s">
        <v>95</v>
      </c>
      <c r="AB242" t="s">
        <v>83</v>
      </c>
      <c r="AC242" t="s">
        <v>76</v>
      </c>
      <c r="AD242" s="69">
        <f>+Tabla3[[#This Row],[VALOR DEL CONTRATO
(EN NUMEROS)]]-Tabla3[[#This Row],[VALOR RECURSOS (MADS/FONAM)]]</f>
        <v>0</v>
      </c>
      <c r="AE242" s="2">
        <v>4926</v>
      </c>
      <c r="AF242" s="88">
        <v>46024</v>
      </c>
      <c r="AG242">
        <v>24326</v>
      </c>
      <c r="AH242" s="75">
        <v>46029</v>
      </c>
      <c r="AI242" s="78" t="s">
        <v>98</v>
      </c>
      <c r="AJ242" t="s">
        <v>928</v>
      </c>
      <c r="AK242" s="72">
        <v>202400000000071</v>
      </c>
      <c r="AL242" s="75">
        <v>46029</v>
      </c>
      <c r="AM242" s="1" t="s">
        <v>257</v>
      </c>
      <c r="AN242" s="1" t="s">
        <v>257</v>
      </c>
      <c r="AO242" t="s">
        <v>100</v>
      </c>
      <c r="AP242" t="s">
        <v>150</v>
      </c>
      <c r="AQ242" s="1"/>
      <c r="AR242" t="s">
        <v>417</v>
      </c>
      <c r="AS242" t="s">
        <v>418</v>
      </c>
      <c r="AT242" s="1">
        <v>80111600</v>
      </c>
      <c r="AU242" s="93" t="s">
        <v>4394</v>
      </c>
      <c r="AV242" s="1" t="s">
        <v>210</v>
      </c>
      <c r="AW242" s="87" t="s">
        <v>103</v>
      </c>
      <c r="AX242" s="75">
        <v>46029</v>
      </c>
      <c r="AY242" s="87" t="s">
        <v>116</v>
      </c>
      <c r="AZ242" s="75">
        <v>46029</v>
      </c>
      <c r="BA242" s="75">
        <v>46030</v>
      </c>
      <c r="BB242" s="75">
        <v>46363</v>
      </c>
      <c r="BC242" s="89">
        <f>+Tabla3[[#This Row],[FECHA TERMINACION
(INICIAL)]]-Tabla3[[#This Row],[FECHA INICIO]]</f>
        <v>333</v>
      </c>
      <c r="BD242" s="89">
        <f>+Tabla3[[#This Row],[PLAZO DE EJECUCIÓN EN DÍAS (INICIAL)]]/30</f>
        <v>11.1</v>
      </c>
      <c r="BE242" t="s">
        <v>890</v>
      </c>
      <c r="BF242" s="5" t="e">
        <f>+#REF!</f>
        <v>#REF!</v>
      </c>
      <c r="BG242" s="5" t="e">
        <f>+#REF!</f>
        <v>#REF!</v>
      </c>
      <c r="BH242" s="1" t="e">
        <f>+#REF!</f>
        <v>#REF!</v>
      </c>
      <c r="BI242" s="1">
        <f>+COUNTIF(Tabla3[[#This Row],[VALOR REDUCIDO]:[TOTAL TIEMPO PRORROGADO EN DÍAS
]],"&lt;&gt;0")</f>
        <v>3</v>
      </c>
      <c r="BJ242" s="1" t="e">
        <f>+#REF!</f>
        <v>#REF!</v>
      </c>
      <c r="BK242" s="75" t="e">
        <f>+#REF!</f>
        <v>#REF!</v>
      </c>
      <c r="BL242" s="1" t="s">
        <v>83</v>
      </c>
      <c r="BM242" t="e">
        <f t="shared" si="17"/>
        <v>#REF!</v>
      </c>
      <c r="BN242" s="7">
        <f t="shared" si="18"/>
        <v>46030</v>
      </c>
      <c r="BO242" s="7" t="e">
        <f t="shared" si="19"/>
        <v>#REF!</v>
      </c>
      <c r="BP242" s="5" t="e">
        <f t="shared" si="15"/>
        <v>#REF!</v>
      </c>
      <c r="BQ242" s="1">
        <v>48546784</v>
      </c>
      <c r="BR242" s="1" t="e">
        <f>+Tabla3[[#This Row],[VALOR TOTAL DE CONTRATO (ANTES DE LIQUIDACIÓN - LIBERACIÓN DE SALDOS)]]-Tabla3[[#This Row],[RECURSO TOTALES DESEMBOLSADOS]]</f>
        <v>#REF!</v>
      </c>
      <c r="BS242" s="1" t="s">
        <v>83</v>
      </c>
      <c r="BT242" s="1" t="str">
        <f t="shared" si="16"/>
        <v>enero</v>
      </c>
      <c r="BU242" s="1" t="s">
        <v>82</v>
      </c>
      <c r="BV242" s="1" t="s">
        <v>82</v>
      </c>
      <c r="BW242" s="1" t="s">
        <v>82</v>
      </c>
      <c r="BX242" t="s">
        <v>258</v>
      </c>
      <c r="BY242" t="s">
        <v>259</v>
      </c>
    </row>
    <row r="243" spans="1:77" x14ac:dyDescent="0.25">
      <c r="A243" s="1">
        <v>2026</v>
      </c>
      <c r="B243" s="3">
        <v>238</v>
      </c>
      <c r="C243" s="1" t="s">
        <v>65</v>
      </c>
      <c r="D243" t="s">
        <v>67</v>
      </c>
      <c r="E243" t="s">
        <v>70</v>
      </c>
      <c r="F243" t="s">
        <v>71</v>
      </c>
      <c r="G243" t="s">
        <v>105</v>
      </c>
      <c r="H243" s="1" t="s">
        <v>64</v>
      </c>
      <c r="I243" s="1" t="s">
        <v>75</v>
      </c>
      <c r="J243" t="s">
        <v>1033</v>
      </c>
      <c r="K243" s="1" t="s">
        <v>78</v>
      </c>
      <c r="L243" s="87" t="s">
        <v>1034</v>
      </c>
      <c r="M243" s="79" t="s">
        <v>6544</v>
      </c>
      <c r="N243" s="1" t="s">
        <v>3719</v>
      </c>
      <c r="O243" s="1" t="s">
        <v>3719</v>
      </c>
      <c r="P243" s="56" t="s">
        <v>3719</v>
      </c>
      <c r="Q243" s="1" t="s">
        <v>83</v>
      </c>
      <c r="R243" s="87" t="s">
        <v>269</v>
      </c>
      <c r="S243" s="87" t="s">
        <v>269</v>
      </c>
      <c r="T243" t="s">
        <v>1035</v>
      </c>
      <c r="U243" t="s">
        <v>1037</v>
      </c>
      <c r="V243" t="s">
        <v>1036</v>
      </c>
      <c r="W243" s="5">
        <v>59000000</v>
      </c>
      <c r="X243" s="5">
        <v>59000000</v>
      </c>
      <c r="Y243" s="5">
        <v>5000000</v>
      </c>
      <c r="Z243" s="5">
        <v>0</v>
      </c>
      <c r="AA243" s="1" t="s">
        <v>95</v>
      </c>
      <c r="AB243" t="s">
        <v>83</v>
      </c>
      <c r="AC243" t="s">
        <v>76</v>
      </c>
      <c r="AD243" s="69">
        <f>+Tabla3[[#This Row],[VALOR DEL CONTRATO
(EN NUMEROS)]]-Tabla3[[#This Row],[VALOR RECURSOS (MADS/FONAM)]]</f>
        <v>0</v>
      </c>
      <c r="AE243" s="2">
        <v>4926</v>
      </c>
      <c r="AF243" s="88">
        <v>46024</v>
      </c>
      <c r="AG243">
        <v>24526</v>
      </c>
      <c r="AH243" s="75">
        <v>46029</v>
      </c>
      <c r="AI243" s="78" t="s">
        <v>98</v>
      </c>
      <c r="AJ243" t="s">
        <v>784</v>
      </c>
      <c r="AK243" s="72">
        <v>202400000000071</v>
      </c>
      <c r="AL243" s="75">
        <v>46029</v>
      </c>
      <c r="AM243" s="1" t="s">
        <v>257</v>
      </c>
      <c r="AN243" s="1" t="s">
        <v>257</v>
      </c>
      <c r="AO243" t="s">
        <v>100</v>
      </c>
      <c r="AP243" t="s">
        <v>150</v>
      </c>
      <c r="AQ243" s="1"/>
      <c r="AR243" t="s">
        <v>417</v>
      </c>
      <c r="AS243" t="s">
        <v>418</v>
      </c>
      <c r="AT243" s="1">
        <v>80111600</v>
      </c>
      <c r="AU243" s="93" t="s">
        <v>4395</v>
      </c>
      <c r="AV243" s="1" t="s">
        <v>210</v>
      </c>
      <c r="AW243" s="87" t="s">
        <v>103</v>
      </c>
      <c r="AX243" s="75">
        <v>46029</v>
      </c>
      <c r="AY243" s="87" t="s">
        <v>116</v>
      </c>
      <c r="AZ243" s="75">
        <v>46029</v>
      </c>
      <c r="BA243" s="75">
        <v>46030</v>
      </c>
      <c r="BB243" s="75">
        <v>46387</v>
      </c>
      <c r="BC243" s="89">
        <f>+Tabla3[[#This Row],[FECHA TERMINACION
(INICIAL)]]-Tabla3[[#This Row],[FECHA INICIO]]</f>
        <v>357</v>
      </c>
      <c r="BD243" s="89">
        <f>+Tabla3[[#This Row],[PLAZO DE EJECUCIÓN EN DÍAS (INICIAL)]]/30</f>
        <v>11.9</v>
      </c>
      <c r="BE243" t="s">
        <v>1038</v>
      </c>
      <c r="BF243" s="5" t="e">
        <f>+#REF!</f>
        <v>#REF!</v>
      </c>
      <c r="BG243" s="5" t="e">
        <f>+#REF!</f>
        <v>#REF!</v>
      </c>
      <c r="BH243" s="1" t="e">
        <f>+#REF!</f>
        <v>#REF!</v>
      </c>
      <c r="BI243" s="1">
        <f>+COUNTIF(Tabla3[[#This Row],[VALOR REDUCIDO]:[TOTAL TIEMPO PRORROGADO EN DÍAS
]],"&lt;&gt;0")</f>
        <v>3</v>
      </c>
      <c r="BJ243" s="1" t="e">
        <f>+#REF!</f>
        <v>#REF!</v>
      </c>
      <c r="BK243" s="75" t="e">
        <f>+#REF!</f>
        <v>#REF!</v>
      </c>
      <c r="BL243" s="1" t="s">
        <v>83</v>
      </c>
      <c r="BM243" t="e">
        <f t="shared" si="17"/>
        <v>#REF!</v>
      </c>
      <c r="BN243" s="7">
        <f t="shared" si="18"/>
        <v>46030</v>
      </c>
      <c r="BO243" s="7" t="e">
        <f t="shared" si="19"/>
        <v>#REF!</v>
      </c>
      <c r="BP243" s="5" t="e">
        <f t="shared" si="15"/>
        <v>#REF!</v>
      </c>
      <c r="BQ243" s="1">
        <v>23833333</v>
      </c>
      <c r="BR243" s="1" t="e">
        <f>+Tabla3[[#This Row],[VALOR TOTAL DE CONTRATO (ANTES DE LIQUIDACIÓN - LIBERACIÓN DE SALDOS)]]-Tabla3[[#This Row],[RECURSO TOTALES DESEMBOLSADOS]]</f>
        <v>#REF!</v>
      </c>
      <c r="BS243" s="1" t="s">
        <v>83</v>
      </c>
      <c r="BT243" s="1" t="str">
        <f t="shared" si="16"/>
        <v>enero</v>
      </c>
      <c r="BU243" s="1" t="s">
        <v>82</v>
      </c>
      <c r="BV243" s="1" t="s">
        <v>82</v>
      </c>
      <c r="BW243" s="1" t="s">
        <v>82</v>
      </c>
      <c r="BX243" t="s">
        <v>258</v>
      </c>
      <c r="BY243" t="s">
        <v>259</v>
      </c>
    </row>
    <row r="244" spans="1:77" x14ac:dyDescent="0.25">
      <c r="A244" s="1">
        <v>2026</v>
      </c>
      <c r="B244" s="3">
        <v>239</v>
      </c>
      <c r="C244" s="1" t="s">
        <v>65</v>
      </c>
      <c r="D244" t="s">
        <v>67</v>
      </c>
      <c r="E244" t="s">
        <v>70</v>
      </c>
      <c r="F244" t="s">
        <v>71</v>
      </c>
      <c r="G244" t="s">
        <v>105</v>
      </c>
      <c r="H244" s="1" t="s">
        <v>64</v>
      </c>
      <c r="I244" s="1" t="s">
        <v>75</v>
      </c>
      <c r="J244" t="s">
        <v>1039</v>
      </c>
      <c r="K244" s="1" t="s">
        <v>78</v>
      </c>
      <c r="L244" s="87" t="s">
        <v>1040</v>
      </c>
      <c r="M244" s="79" t="s">
        <v>6545</v>
      </c>
      <c r="N244" s="1" t="s">
        <v>3719</v>
      </c>
      <c r="O244" s="1" t="s">
        <v>3719</v>
      </c>
      <c r="P244" s="56" t="s">
        <v>3719</v>
      </c>
      <c r="Q244" s="1" t="s">
        <v>83</v>
      </c>
      <c r="R244" s="87" t="s">
        <v>269</v>
      </c>
      <c r="S244" s="87" t="s">
        <v>269</v>
      </c>
      <c r="T244" t="s">
        <v>1041</v>
      </c>
      <c r="U244" t="s">
        <v>1043</v>
      </c>
      <c r="V244" t="s">
        <v>1042</v>
      </c>
      <c r="W244" s="5">
        <v>79355320</v>
      </c>
      <c r="X244" s="5">
        <v>79355320</v>
      </c>
      <c r="Y244" s="5">
        <v>7214120</v>
      </c>
      <c r="Z244" s="5">
        <v>0</v>
      </c>
      <c r="AA244" s="1" t="s">
        <v>95</v>
      </c>
      <c r="AB244" t="s">
        <v>83</v>
      </c>
      <c r="AC244" t="s">
        <v>76</v>
      </c>
      <c r="AD244" s="69">
        <f>+Tabla3[[#This Row],[VALOR DEL CONTRATO
(EN NUMEROS)]]-Tabla3[[#This Row],[VALOR RECURSOS (MADS/FONAM)]]</f>
        <v>0</v>
      </c>
      <c r="AE244" s="2">
        <v>4226</v>
      </c>
      <c r="AF244" s="88">
        <v>46024</v>
      </c>
      <c r="AG244">
        <v>25126</v>
      </c>
      <c r="AH244" s="75">
        <v>46029</v>
      </c>
      <c r="AI244" s="78" t="s">
        <v>98</v>
      </c>
      <c r="AJ244" t="s">
        <v>784</v>
      </c>
      <c r="AK244" s="72">
        <v>202400000000071</v>
      </c>
      <c r="AL244" s="75">
        <v>46029</v>
      </c>
      <c r="AM244" s="1" t="s">
        <v>257</v>
      </c>
      <c r="AN244" s="1" t="s">
        <v>257</v>
      </c>
      <c r="AO244" t="s">
        <v>100</v>
      </c>
      <c r="AP244" t="s">
        <v>150</v>
      </c>
      <c r="AQ244" s="1"/>
      <c r="AR244" t="s">
        <v>417</v>
      </c>
      <c r="AS244" t="s">
        <v>418</v>
      </c>
      <c r="AT244" s="1">
        <v>80111600</v>
      </c>
      <c r="AU244" s="93" t="s">
        <v>4396</v>
      </c>
      <c r="AV244" s="1" t="s">
        <v>211</v>
      </c>
      <c r="AW244" s="87" t="s">
        <v>104</v>
      </c>
      <c r="AX244" s="75" t="s">
        <v>76</v>
      </c>
      <c r="AY244" s="87" t="s">
        <v>108</v>
      </c>
      <c r="AZ244" s="75">
        <v>46029</v>
      </c>
      <c r="BA244" s="75">
        <v>46029</v>
      </c>
      <c r="BB244" s="75">
        <v>46362</v>
      </c>
      <c r="BC244" s="89">
        <f>+Tabla3[[#This Row],[FECHA TERMINACION
(INICIAL)]]-Tabla3[[#This Row],[FECHA INICIO]]</f>
        <v>333</v>
      </c>
      <c r="BD244" s="89">
        <f>+Tabla3[[#This Row],[PLAZO DE EJECUCIÓN EN DÍAS (INICIAL)]]/30</f>
        <v>11.1</v>
      </c>
      <c r="BE244" t="s">
        <v>1044</v>
      </c>
      <c r="BF244" s="5" t="e">
        <f>+#REF!</f>
        <v>#REF!</v>
      </c>
      <c r="BG244" s="5" t="e">
        <f>+#REF!</f>
        <v>#REF!</v>
      </c>
      <c r="BH244" s="1" t="e">
        <f>+#REF!</f>
        <v>#REF!</v>
      </c>
      <c r="BI244" s="1">
        <f>+COUNTIF(Tabla3[[#This Row],[VALOR REDUCIDO]:[TOTAL TIEMPO PRORROGADO EN DÍAS
]],"&lt;&gt;0")</f>
        <v>3</v>
      </c>
      <c r="BJ244" s="1" t="e">
        <f>+#REF!</f>
        <v>#REF!</v>
      </c>
      <c r="BK244" s="75" t="e">
        <f>+#REF!</f>
        <v>#REF!</v>
      </c>
      <c r="BL244" s="1" t="s">
        <v>83</v>
      </c>
      <c r="BM244" t="e">
        <f t="shared" si="17"/>
        <v>#REF!</v>
      </c>
      <c r="BN244" s="7">
        <f t="shared" si="18"/>
        <v>46029</v>
      </c>
      <c r="BO244" s="7" t="e">
        <f t="shared" si="19"/>
        <v>#REF!</v>
      </c>
      <c r="BP244" s="5" t="e">
        <f t="shared" si="15"/>
        <v>#REF!</v>
      </c>
      <c r="BQ244" s="1">
        <v>34627776</v>
      </c>
      <c r="BR244" s="1" t="e">
        <f>+Tabla3[[#This Row],[VALOR TOTAL DE CONTRATO (ANTES DE LIQUIDACIÓN - LIBERACIÓN DE SALDOS)]]-Tabla3[[#This Row],[RECURSO TOTALES DESEMBOLSADOS]]</f>
        <v>#REF!</v>
      </c>
      <c r="BS244" s="1" t="s">
        <v>83</v>
      </c>
      <c r="BT244" s="1" t="str">
        <f t="shared" si="16"/>
        <v>enero</v>
      </c>
      <c r="BU244" s="1" t="s">
        <v>82</v>
      </c>
      <c r="BV244" s="1" t="s">
        <v>82</v>
      </c>
      <c r="BW244" s="1" t="s">
        <v>82</v>
      </c>
      <c r="BX244" t="s">
        <v>258</v>
      </c>
      <c r="BY244" t="s">
        <v>259</v>
      </c>
    </row>
    <row r="245" spans="1:77" x14ac:dyDescent="0.25">
      <c r="A245" s="1">
        <v>2026</v>
      </c>
      <c r="B245" s="3">
        <v>240</v>
      </c>
      <c r="C245" s="1" t="s">
        <v>65</v>
      </c>
      <c r="D245" t="s">
        <v>67</v>
      </c>
      <c r="E245" t="s">
        <v>70</v>
      </c>
      <c r="F245" t="s">
        <v>71</v>
      </c>
      <c r="G245" t="s">
        <v>105</v>
      </c>
      <c r="H245" s="1" t="s">
        <v>64</v>
      </c>
      <c r="I245" s="1" t="s">
        <v>75</v>
      </c>
      <c r="J245" t="s">
        <v>1914</v>
      </c>
      <c r="K245" s="1" t="s">
        <v>78</v>
      </c>
      <c r="L245" s="87" t="s">
        <v>461</v>
      </c>
      <c r="M245" s="79" t="s">
        <v>6546</v>
      </c>
      <c r="N245" s="1" t="s">
        <v>3719</v>
      </c>
      <c r="O245" s="1" t="s">
        <v>3719</v>
      </c>
      <c r="P245" s="56" t="s">
        <v>3719</v>
      </c>
      <c r="Q245" s="1" t="s">
        <v>83</v>
      </c>
      <c r="R245" s="87" t="s">
        <v>266</v>
      </c>
      <c r="S245" s="87" t="s">
        <v>266</v>
      </c>
      <c r="T245" t="s">
        <v>1915</v>
      </c>
      <c r="U245" t="s">
        <v>1916</v>
      </c>
      <c r="V245" t="s">
        <v>1917</v>
      </c>
      <c r="W245" s="5">
        <v>88242000</v>
      </c>
      <c r="X245" s="5">
        <v>88242000</v>
      </c>
      <c r="Y245" s="5">
        <v>8022000</v>
      </c>
      <c r="Z245" s="5" t="s">
        <v>1045</v>
      </c>
      <c r="AA245" s="1" t="s">
        <v>95</v>
      </c>
      <c r="AB245" t="s">
        <v>83</v>
      </c>
      <c r="AC245" t="s">
        <v>76</v>
      </c>
      <c r="AD245" s="69">
        <f>+Tabla3[[#This Row],[VALOR DEL CONTRATO
(EN NUMEROS)]]-Tabla3[[#This Row],[VALOR RECURSOS (MADS/FONAM)]]</f>
        <v>0</v>
      </c>
      <c r="AE245" s="2">
        <v>426</v>
      </c>
      <c r="AF245" s="88">
        <v>46024</v>
      </c>
      <c r="AG245">
        <v>22226</v>
      </c>
      <c r="AH245" s="75">
        <v>46029</v>
      </c>
      <c r="AI245" s="78" t="s">
        <v>98</v>
      </c>
      <c r="AJ245" t="s">
        <v>1139</v>
      </c>
      <c r="AK245" s="72">
        <v>202400000000095</v>
      </c>
      <c r="AL245" s="75">
        <v>46029</v>
      </c>
      <c r="AM245" s="1" t="s">
        <v>257</v>
      </c>
      <c r="AN245" s="1" t="s">
        <v>257</v>
      </c>
      <c r="AO245" t="s">
        <v>100</v>
      </c>
      <c r="AP245" t="s">
        <v>406</v>
      </c>
      <c r="AQ245" s="1"/>
      <c r="AR245" t="s">
        <v>407</v>
      </c>
      <c r="AS245" t="s">
        <v>408</v>
      </c>
      <c r="AT245" s="1">
        <v>80111600</v>
      </c>
      <c r="AU245" s="93" t="s">
        <v>4397</v>
      </c>
      <c r="AV245" s="1" t="s">
        <v>210</v>
      </c>
      <c r="AW245" s="87" t="s">
        <v>103</v>
      </c>
      <c r="AX245" s="75">
        <v>46029</v>
      </c>
      <c r="AY245" s="87" t="s">
        <v>116</v>
      </c>
      <c r="AZ245" s="75">
        <v>46029</v>
      </c>
      <c r="BA245" s="75">
        <v>46029</v>
      </c>
      <c r="BB245" s="75">
        <v>46362</v>
      </c>
      <c r="BC245" s="89">
        <f>+Tabla3[[#This Row],[FECHA TERMINACION
(INICIAL)]]-Tabla3[[#This Row],[FECHA INICIO]]</f>
        <v>333</v>
      </c>
      <c r="BD245" s="89">
        <f>+Tabla3[[#This Row],[PLAZO DE EJECUCIÓN EN DÍAS (INICIAL)]]/30</f>
        <v>11.1</v>
      </c>
      <c r="BE245" t="s">
        <v>1918</v>
      </c>
      <c r="BF245" s="5" t="e">
        <f>+#REF!</f>
        <v>#REF!</v>
      </c>
      <c r="BG245" s="5" t="e">
        <f>+#REF!</f>
        <v>#REF!</v>
      </c>
      <c r="BH245" s="1" t="e">
        <f>+#REF!</f>
        <v>#REF!</v>
      </c>
      <c r="BI245" s="1">
        <f>+COUNTIF(Tabla3[[#This Row],[VALOR REDUCIDO]:[TOTAL TIEMPO PRORROGADO EN DÍAS
]],"&lt;&gt;0")</f>
        <v>3</v>
      </c>
      <c r="BJ245" s="1" t="e">
        <f>+#REF!</f>
        <v>#REF!</v>
      </c>
      <c r="BK245" s="75" t="e">
        <f>+#REF!</f>
        <v>#REF!</v>
      </c>
      <c r="BL245" s="1" t="s">
        <v>83</v>
      </c>
      <c r="BM245" t="e">
        <f t="shared" si="17"/>
        <v>#REF!</v>
      </c>
      <c r="BN245" s="7">
        <f t="shared" si="18"/>
        <v>46029</v>
      </c>
      <c r="BO245" s="7" t="e">
        <f t="shared" si="19"/>
        <v>#REF!</v>
      </c>
      <c r="BP245" s="5" t="e">
        <f t="shared" si="15"/>
        <v>#REF!</v>
      </c>
      <c r="BQ245" s="1">
        <v>38505600</v>
      </c>
      <c r="BR245" s="1" t="e">
        <f>+Tabla3[[#This Row],[VALOR TOTAL DE CONTRATO (ANTES DE LIQUIDACIÓN - LIBERACIÓN DE SALDOS)]]-Tabla3[[#This Row],[RECURSO TOTALES DESEMBOLSADOS]]</f>
        <v>#REF!</v>
      </c>
      <c r="BS245" s="1" t="s">
        <v>83</v>
      </c>
      <c r="BT245" s="1" t="str">
        <f t="shared" si="16"/>
        <v>enero</v>
      </c>
      <c r="BU245" s="1" t="s">
        <v>82</v>
      </c>
      <c r="BV245" s="1" t="s">
        <v>82</v>
      </c>
      <c r="BW245" s="1" t="s">
        <v>82</v>
      </c>
      <c r="BX245" t="s">
        <v>258</v>
      </c>
      <c r="BY245" t="s">
        <v>259</v>
      </c>
    </row>
    <row r="246" spans="1:77" x14ac:dyDescent="0.25">
      <c r="A246" s="1">
        <v>2026</v>
      </c>
      <c r="B246" s="3">
        <v>241</v>
      </c>
      <c r="C246" s="1" t="s">
        <v>65</v>
      </c>
      <c r="D246" t="s">
        <v>67</v>
      </c>
      <c r="E246" t="s">
        <v>70</v>
      </c>
      <c r="F246" t="s">
        <v>71</v>
      </c>
      <c r="G246" t="s">
        <v>105</v>
      </c>
      <c r="H246" s="1" t="s">
        <v>64</v>
      </c>
      <c r="I246" s="1" t="s">
        <v>75</v>
      </c>
      <c r="J246" t="s">
        <v>1919</v>
      </c>
      <c r="K246" s="1" t="s">
        <v>78</v>
      </c>
      <c r="L246" s="87" t="s">
        <v>446</v>
      </c>
      <c r="M246" s="79" t="s">
        <v>6547</v>
      </c>
      <c r="N246" s="1" t="s">
        <v>3719</v>
      </c>
      <c r="O246" s="1" t="s">
        <v>3719</v>
      </c>
      <c r="P246" s="56" t="s">
        <v>3719</v>
      </c>
      <c r="Q246" s="1" t="s">
        <v>83</v>
      </c>
      <c r="R246" s="87" t="s">
        <v>408</v>
      </c>
      <c r="S246" s="87" t="s">
        <v>266</v>
      </c>
      <c r="T246" t="s">
        <v>1920</v>
      </c>
      <c r="U246" t="s">
        <v>1921</v>
      </c>
      <c r="V246" t="s">
        <v>1922</v>
      </c>
      <c r="W246" s="5">
        <v>61380000</v>
      </c>
      <c r="X246" s="5">
        <v>61380000</v>
      </c>
      <c r="Y246" s="5">
        <v>5580000</v>
      </c>
      <c r="Z246" s="5" t="s">
        <v>1045</v>
      </c>
      <c r="AA246" s="1" t="s">
        <v>95</v>
      </c>
      <c r="AB246" t="s">
        <v>83</v>
      </c>
      <c r="AC246" t="s">
        <v>76</v>
      </c>
      <c r="AD246" s="69">
        <f>+Tabla3[[#This Row],[VALOR DEL CONTRATO
(EN NUMEROS)]]-Tabla3[[#This Row],[VALOR RECURSOS (MADS/FONAM)]]</f>
        <v>0</v>
      </c>
      <c r="AE246" s="2">
        <v>426</v>
      </c>
      <c r="AF246" s="88">
        <v>46024</v>
      </c>
      <c r="AG246">
        <v>21626</v>
      </c>
      <c r="AH246" s="75">
        <v>46029</v>
      </c>
      <c r="AI246" s="78" t="s">
        <v>98</v>
      </c>
      <c r="AJ246" t="s">
        <v>1139</v>
      </c>
      <c r="AK246" s="72">
        <v>202400000000095</v>
      </c>
      <c r="AL246" s="75">
        <v>46029</v>
      </c>
      <c r="AM246" s="1" t="s">
        <v>257</v>
      </c>
      <c r="AN246" s="1" t="s">
        <v>257</v>
      </c>
      <c r="AO246" t="s">
        <v>100</v>
      </c>
      <c r="AP246" t="s">
        <v>406</v>
      </c>
      <c r="AQ246" s="1"/>
      <c r="AR246" t="s">
        <v>407</v>
      </c>
      <c r="AS246" t="s">
        <v>408</v>
      </c>
      <c r="AT246" s="1">
        <v>80111600</v>
      </c>
      <c r="AU246" s="93" t="s">
        <v>4398</v>
      </c>
      <c r="AV246" s="1" t="s">
        <v>210</v>
      </c>
      <c r="AW246" s="87" t="s">
        <v>103</v>
      </c>
      <c r="AX246" s="75">
        <v>46029</v>
      </c>
      <c r="AY246" s="87" t="s">
        <v>116</v>
      </c>
      <c r="AZ246" s="75">
        <v>46029</v>
      </c>
      <c r="BA246" s="75">
        <v>46029</v>
      </c>
      <c r="BB246" s="75">
        <v>46362</v>
      </c>
      <c r="BC246" s="89">
        <f>+Tabla3[[#This Row],[FECHA TERMINACION
(INICIAL)]]-Tabla3[[#This Row],[FECHA INICIO]]</f>
        <v>333</v>
      </c>
      <c r="BD246" s="89">
        <f>+Tabla3[[#This Row],[PLAZO DE EJECUCIÓN EN DÍAS (INICIAL)]]/30</f>
        <v>11.1</v>
      </c>
      <c r="BE246" t="s">
        <v>1918</v>
      </c>
      <c r="BF246" s="5" t="e">
        <f>+#REF!</f>
        <v>#REF!</v>
      </c>
      <c r="BG246" s="5" t="e">
        <f>+#REF!</f>
        <v>#REF!</v>
      </c>
      <c r="BH246" s="1" t="e">
        <f>+#REF!</f>
        <v>#REF!</v>
      </c>
      <c r="BI246" s="1">
        <f>+COUNTIF(Tabla3[[#This Row],[VALOR REDUCIDO]:[TOTAL TIEMPO PRORROGADO EN DÍAS
]],"&lt;&gt;0")</f>
        <v>3</v>
      </c>
      <c r="BJ246" s="1" t="e">
        <f>+#REF!</f>
        <v>#REF!</v>
      </c>
      <c r="BK246" s="75" t="e">
        <f>+#REF!</f>
        <v>#REF!</v>
      </c>
      <c r="BL246" s="1" t="s">
        <v>83</v>
      </c>
      <c r="BM246" t="e">
        <f t="shared" si="17"/>
        <v>#REF!</v>
      </c>
      <c r="BN246" s="7">
        <f t="shared" si="18"/>
        <v>46029</v>
      </c>
      <c r="BO246" s="7" t="e">
        <f t="shared" si="19"/>
        <v>#REF!</v>
      </c>
      <c r="BP246" s="5" t="e">
        <f t="shared" si="15"/>
        <v>#REF!</v>
      </c>
      <c r="BQ246" s="1">
        <v>26784000</v>
      </c>
      <c r="BR246" s="1" t="e">
        <f>+Tabla3[[#This Row],[VALOR TOTAL DE CONTRATO (ANTES DE LIQUIDACIÓN - LIBERACIÓN DE SALDOS)]]-Tabla3[[#This Row],[RECURSO TOTALES DESEMBOLSADOS]]</f>
        <v>#REF!</v>
      </c>
      <c r="BS246" s="1" t="s">
        <v>83</v>
      </c>
      <c r="BT246" s="1" t="str">
        <f t="shared" si="16"/>
        <v>enero</v>
      </c>
      <c r="BU246" s="1" t="s">
        <v>82</v>
      </c>
      <c r="BV246" s="1" t="s">
        <v>82</v>
      </c>
      <c r="BW246" s="1" t="s">
        <v>82</v>
      </c>
      <c r="BX246" t="s">
        <v>258</v>
      </c>
      <c r="BY246" t="s">
        <v>259</v>
      </c>
    </row>
    <row r="247" spans="1:77" x14ac:dyDescent="0.25">
      <c r="A247" s="1">
        <v>2026</v>
      </c>
      <c r="B247" s="3">
        <v>242</v>
      </c>
      <c r="C247" s="1" t="s">
        <v>65</v>
      </c>
      <c r="D247" t="s">
        <v>67</v>
      </c>
      <c r="E247" t="s">
        <v>70</v>
      </c>
      <c r="F247" t="s">
        <v>71</v>
      </c>
      <c r="G247" t="s">
        <v>105</v>
      </c>
      <c r="H247" s="1" t="s">
        <v>64</v>
      </c>
      <c r="I247" s="1" t="s">
        <v>75</v>
      </c>
      <c r="J247" t="s">
        <v>1923</v>
      </c>
      <c r="K247" s="1" t="s">
        <v>78</v>
      </c>
      <c r="L247" s="87" t="s">
        <v>1924</v>
      </c>
      <c r="M247" s="79" t="s">
        <v>6548</v>
      </c>
      <c r="N247" s="1" t="s">
        <v>3719</v>
      </c>
      <c r="O247" s="1" t="s">
        <v>3719</v>
      </c>
      <c r="P247" s="56" t="s">
        <v>3719</v>
      </c>
      <c r="Q247" s="1" t="s">
        <v>83</v>
      </c>
      <c r="R247" s="87" t="s">
        <v>408</v>
      </c>
      <c r="S247" s="87" t="s">
        <v>266</v>
      </c>
      <c r="T247" t="s">
        <v>1925</v>
      </c>
      <c r="U247" t="s">
        <v>1926</v>
      </c>
      <c r="V247" t="s">
        <v>1927</v>
      </c>
      <c r="W247" s="5">
        <v>60500000</v>
      </c>
      <c r="X247" s="5">
        <v>60500000</v>
      </c>
      <c r="Y247" s="5">
        <v>5500000</v>
      </c>
      <c r="Z247" s="5" t="s">
        <v>1045</v>
      </c>
      <c r="AA247" s="1" t="s">
        <v>95</v>
      </c>
      <c r="AB247" t="s">
        <v>83</v>
      </c>
      <c r="AC247" t="s">
        <v>76</v>
      </c>
      <c r="AD247" s="69">
        <f>+Tabla3[[#This Row],[VALOR DEL CONTRATO
(EN NUMEROS)]]-Tabla3[[#This Row],[VALOR RECURSOS (MADS/FONAM)]]</f>
        <v>0</v>
      </c>
      <c r="AE247" s="2">
        <v>426</v>
      </c>
      <c r="AF247" s="88">
        <v>46024</v>
      </c>
      <c r="AG247">
        <v>21726</v>
      </c>
      <c r="AH247" s="75">
        <v>46029</v>
      </c>
      <c r="AI247" s="78" t="s">
        <v>98</v>
      </c>
      <c r="AJ247" t="s">
        <v>1139</v>
      </c>
      <c r="AK247" s="72">
        <v>202400000000095</v>
      </c>
      <c r="AL247" s="75">
        <v>46029</v>
      </c>
      <c r="AM247" s="1" t="s">
        <v>257</v>
      </c>
      <c r="AN247" s="1" t="s">
        <v>257</v>
      </c>
      <c r="AO247" t="s">
        <v>100</v>
      </c>
      <c r="AP247" t="s">
        <v>406</v>
      </c>
      <c r="AQ247" s="1"/>
      <c r="AR247" t="s">
        <v>407</v>
      </c>
      <c r="AS247" t="s">
        <v>408</v>
      </c>
      <c r="AT247" s="1">
        <v>80111600</v>
      </c>
      <c r="AU247" s="93" t="s">
        <v>4399</v>
      </c>
      <c r="AV247" s="1" t="s">
        <v>210</v>
      </c>
      <c r="AW247" s="87" t="s">
        <v>103</v>
      </c>
      <c r="AX247" s="75">
        <v>46029</v>
      </c>
      <c r="AY247" s="87" t="s">
        <v>116</v>
      </c>
      <c r="AZ247" s="75">
        <v>46029</v>
      </c>
      <c r="BA247" s="75">
        <v>46029</v>
      </c>
      <c r="BB247" s="75">
        <v>46362</v>
      </c>
      <c r="BC247" s="89">
        <f>+Tabla3[[#This Row],[FECHA TERMINACION
(INICIAL)]]-Tabla3[[#This Row],[FECHA INICIO]]</f>
        <v>333</v>
      </c>
      <c r="BD247" s="89">
        <f>+Tabla3[[#This Row],[PLAZO DE EJECUCIÓN EN DÍAS (INICIAL)]]/30</f>
        <v>11.1</v>
      </c>
      <c r="BE247" t="s">
        <v>1928</v>
      </c>
      <c r="BF247" s="5" t="e">
        <f>+#REF!</f>
        <v>#REF!</v>
      </c>
      <c r="BG247" s="5" t="e">
        <f>+#REF!</f>
        <v>#REF!</v>
      </c>
      <c r="BH247" s="1" t="e">
        <f>+#REF!</f>
        <v>#REF!</v>
      </c>
      <c r="BI247" s="1">
        <f>+COUNTIF(Tabla3[[#This Row],[VALOR REDUCIDO]:[TOTAL TIEMPO PRORROGADO EN DÍAS
]],"&lt;&gt;0")</f>
        <v>3</v>
      </c>
      <c r="BJ247" s="1" t="e">
        <f>+#REF!</f>
        <v>#REF!</v>
      </c>
      <c r="BK247" s="75" t="e">
        <f>+#REF!</f>
        <v>#REF!</v>
      </c>
      <c r="BL247" s="1" t="s">
        <v>83</v>
      </c>
      <c r="BM247" t="e">
        <f t="shared" si="17"/>
        <v>#REF!</v>
      </c>
      <c r="BN247" s="7">
        <f t="shared" si="18"/>
        <v>46029</v>
      </c>
      <c r="BO247" s="7" t="e">
        <f t="shared" si="19"/>
        <v>#REF!</v>
      </c>
      <c r="BP247" s="5" t="e">
        <f t="shared" si="15"/>
        <v>#REF!</v>
      </c>
      <c r="BQ247" s="1">
        <v>26400000</v>
      </c>
      <c r="BR247" s="1" t="e">
        <f>+Tabla3[[#This Row],[VALOR TOTAL DE CONTRATO (ANTES DE LIQUIDACIÓN - LIBERACIÓN DE SALDOS)]]-Tabla3[[#This Row],[RECURSO TOTALES DESEMBOLSADOS]]</f>
        <v>#REF!</v>
      </c>
      <c r="BS247" s="1" t="s">
        <v>83</v>
      </c>
      <c r="BT247" s="1" t="str">
        <f t="shared" si="16"/>
        <v>enero</v>
      </c>
      <c r="BU247" s="1" t="s">
        <v>82</v>
      </c>
      <c r="BV247" s="1" t="s">
        <v>82</v>
      </c>
      <c r="BW247" s="1" t="s">
        <v>82</v>
      </c>
      <c r="BX247" t="s">
        <v>258</v>
      </c>
      <c r="BY247" t="s">
        <v>259</v>
      </c>
    </row>
    <row r="248" spans="1:77" x14ac:dyDescent="0.25">
      <c r="A248" s="1">
        <v>2026</v>
      </c>
      <c r="B248" s="3">
        <v>243</v>
      </c>
      <c r="C248" s="1" t="s">
        <v>65</v>
      </c>
      <c r="D248" t="s">
        <v>67</v>
      </c>
      <c r="E248" t="s">
        <v>70</v>
      </c>
      <c r="F248" t="s">
        <v>71</v>
      </c>
      <c r="G248" t="s">
        <v>105</v>
      </c>
      <c r="H248" s="1" t="s">
        <v>64</v>
      </c>
      <c r="I248" s="1" t="s">
        <v>75</v>
      </c>
      <c r="J248" t="s">
        <v>1949</v>
      </c>
      <c r="K248" s="1" t="s">
        <v>78</v>
      </c>
      <c r="L248" s="87" t="s">
        <v>1950</v>
      </c>
      <c r="M248" s="79" t="s">
        <v>6549</v>
      </c>
      <c r="N248" s="1" t="s">
        <v>3719</v>
      </c>
      <c r="O248" s="1" t="s">
        <v>3719</v>
      </c>
      <c r="P248" s="56" t="s">
        <v>3719</v>
      </c>
      <c r="Q248" s="1" t="s">
        <v>83</v>
      </c>
      <c r="R248" s="87" t="s">
        <v>266</v>
      </c>
      <c r="S248" s="87" t="s">
        <v>266</v>
      </c>
      <c r="T248" t="s">
        <v>1951</v>
      </c>
      <c r="U248" t="s">
        <v>1953</v>
      </c>
      <c r="V248" t="s">
        <v>1952</v>
      </c>
      <c r="W248" s="5">
        <v>88000000</v>
      </c>
      <c r="X248" s="5">
        <v>88000000</v>
      </c>
      <c r="Y248" s="5">
        <v>8000000</v>
      </c>
      <c r="Z248" s="5">
        <v>0</v>
      </c>
      <c r="AA248" s="1" t="s">
        <v>95</v>
      </c>
      <c r="AB248" t="s">
        <v>83</v>
      </c>
      <c r="AC248" t="s">
        <v>76</v>
      </c>
      <c r="AD248" s="69">
        <f>+Tabla3[[#This Row],[VALOR DEL CONTRATO
(EN NUMEROS)]]-Tabla3[[#This Row],[VALOR RECURSOS (MADS/FONAM)]]</f>
        <v>0</v>
      </c>
      <c r="AE248" s="2">
        <v>426</v>
      </c>
      <c r="AF248" s="88">
        <v>46024</v>
      </c>
      <c r="AG248">
        <v>30526</v>
      </c>
      <c r="AH248" s="75">
        <v>46030</v>
      </c>
      <c r="AI248" s="78" t="s">
        <v>98</v>
      </c>
      <c r="AJ248" t="s">
        <v>1139</v>
      </c>
      <c r="AK248" s="72">
        <v>202400000000095</v>
      </c>
      <c r="AL248" s="75">
        <v>46030</v>
      </c>
      <c r="AM248" s="1" t="s">
        <v>257</v>
      </c>
      <c r="AN248" s="1" t="s">
        <v>257</v>
      </c>
      <c r="AO248" t="s">
        <v>100</v>
      </c>
      <c r="AP248" t="s">
        <v>406</v>
      </c>
      <c r="AQ248" s="1"/>
      <c r="AR248" t="s">
        <v>407</v>
      </c>
      <c r="AS248" t="s">
        <v>408</v>
      </c>
      <c r="AT248" s="1">
        <v>80111600</v>
      </c>
      <c r="AU248" s="93" t="s">
        <v>4400</v>
      </c>
      <c r="AV248" s="1" t="s">
        <v>210</v>
      </c>
      <c r="AW248" s="87" t="s">
        <v>103</v>
      </c>
      <c r="AX248" s="75">
        <v>46030</v>
      </c>
      <c r="AY248" s="87" t="s">
        <v>116</v>
      </c>
      <c r="AZ248" s="75">
        <v>46030</v>
      </c>
      <c r="BA248" s="75">
        <v>46030</v>
      </c>
      <c r="BB248" s="75">
        <v>46363</v>
      </c>
      <c r="BC248" s="89">
        <f>+Tabla3[[#This Row],[FECHA TERMINACION
(INICIAL)]]-Tabla3[[#This Row],[FECHA INICIO]]</f>
        <v>333</v>
      </c>
      <c r="BD248" s="89">
        <f>+Tabla3[[#This Row],[PLAZO DE EJECUCIÓN EN DÍAS (INICIAL)]]/30</f>
        <v>11.1</v>
      </c>
      <c r="BE248" t="s">
        <v>1928</v>
      </c>
      <c r="BF248" s="5" t="e">
        <f>+#REF!</f>
        <v>#REF!</v>
      </c>
      <c r="BG248" s="5" t="e">
        <f>+#REF!</f>
        <v>#REF!</v>
      </c>
      <c r="BH248" s="1" t="e">
        <f>+#REF!</f>
        <v>#REF!</v>
      </c>
      <c r="BI248" s="1">
        <f>+COUNTIF(Tabla3[[#This Row],[VALOR REDUCIDO]:[TOTAL TIEMPO PRORROGADO EN DÍAS
]],"&lt;&gt;0")</f>
        <v>3</v>
      </c>
      <c r="BJ248" s="1" t="e">
        <f>+#REF!</f>
        <v>#REF!</v>
      </c>
      <c r="BK248" s="75" t="e">
        <f>+#REF!</f>
        <v>#REF!</v>
      </c>
      <c r="BL248" s="1" t="s">
        <v>83</v>
      </c>
      <c r="BM248" t="e">
        <f t="shared" si="17"/>
        <v>#REF!</v>
      </c>
      <c r="BN248" s="7">
        <f t="shared" si="18"/>
        <v>46030</v>
      </c>
      <c r="BO248" s="7" t="e">
        <f t="shared" si="19"/>
        <v>#REF!</v>
      </c>
      <c r="BP248" s="5" t="e">
        <f t="shared" si="15"/>
        <v>#REF!</v>
      </c>
      <c r="BQ248" s="1">
        <v>38133333</v>
      </c>
      <c r="BR248" s="1" t="e">
        <f>+Tabla3[[#This Row],[VALOR TOTAL DE CONTRATO (ANTES DE LIQUIDACIÓN - LIBERACIÓN DE SALDOS)]]-Tabla3[[#This Row],[RECURSO TOTALES DESEMBOLSADOS]]</f>
        <v>#REF!</v>
      </c>
      <c r="BS248" s="1" t="s">
        <v>83</v>
      </c>
      <c r="BT248" s="1" t="str">
        <f t="shared" si="16"/>
        <v>enero</v>
      </c>
      <c r="BU248" s="1" t="s">
        <v>82</v>
      </c>
      <c r="BV248" s="1" t="s">
        <v>82</v>
      </c>
      <c r="BW248" s="1" t="s">
        <v>82</v>
      </c>
      <c r="BX248" t="s">
        <v>258</v>
      </c>
      <c r="BY248" t="s">
        <v>259</v>
      </c>
    </row>
    <row r="249" spans="1:77" x14ac:dyDescent="0.25">
      <c r="A249" s="1">
        <v>2026</v>
      </c>
      <c r="B249" s="3">
        <v>244</v>
      </c>
      <c r="C249" s="1" t="s">
        <v>65</v>
      </c>
      <c r="D249" t="s">
        <v>67</v>
      </c>
      <c r="E249" t="s">
        <v>70</v>
      </c>
      <c r="F249" t="s">
        <v>71</v>
      </c>
      <c r="G249" t="s">
        <v>105</v>
      </c>
      <c r="H249" s="1" t="s">
        <v>64</v>
      </c>
      <c r="I249" s="1" t="s">
        <v>75</v>
      </c>
      <c r="J249" t="s">
        <v>1954</v>
      </c>
      <c r="K249" s="1" t="s">
        <v>78</v>
      </c>
      <c r="L249" s="87" t="s">
        <v>289</v>
      </c>
      <c r="M249" s="79" t="s">
        <v>6550</v>
      </c>
      <c r="N249" s="1" t="s">
        <v>3719</v>
      </c>
      <c r="O249" s="1" t="s">
        <v>3719</v>
      </c>
      <c r="P249" s="56" t="s">
        <v>3719</v>
      </c>
      <c r="Q249" s="1" t="s">
        <v>83</v>
      </c>
      <c r="R249" s="87" t="s">
        <v>266</v>
      </c>
      <c r="S249" s="87" t="s">
        <v>266</v>
      </c>
      <c r="T249" t="s">
        <v>1955</v>
      </c>
      <c r="U249" t="s">
        <v>1957</v>
      </c>
      <c r="V249" t="s">
        <v>1956</v>
      </c>
      <c r="W249" s="5">
        <v>77000000</v>
      </c>
      <c r="X249" s="5">
        <v>77000000</v>
      </c>
      <c r="Y249" s="5">
        <v>7000000</v>
      </c>
      <c r="Z249" s="5">
        <v>0</v>
      </c>
      <c r="AA249" s="1" t="s">
        <v>95</v>
      </c>
      <c r="AB249" t="s">
        <v>83</v>
      </c>
      <c r="AC249" t="s">
        <v>76</v>
      </c>
      <c r="AD249" s="69">
        <f>+Tabla3[[#This Row],[VALOR DEL CONTRATO
(EN NUMEROS)]]-Tabla3[[#This Row],[VALOR RECURSOS (MADS/FONAM)]]</f>
        <v>0</v>
      </c>
      <c r="AE249" s="2">
        <v>426</v>
      </c>
      <c r="AF249" s="88">
        <v>46024</v>
      </c>
      <c r="AG249">
        <v>33026</v>
      </c>
      <c r="AH249" s="75">
        <v>46031</v>
      </c>
      <c r="AI249" s="78" t="s">
        <v>98</v>
      </c>
      <c r="AJ249" t="s">
        <v>1139</v>
      </c>
      <c r="AK249" s="72">
        <v>202400000000095</v>
      </c>
      <c r="AL249" s="75">
        <v>46031</v>
      </c>
      <c r="AM249" s="1" t="s">
        <v>257</v>
      </c>
      <c r="AN249" s="1" t="s">
        <v>257</v>
      </c>
      <c r="AO249" t="s">
        <v>100</v>
      </c>
      <c r="AP249" t="s">
        <v>406</v>
      </c>
      <c r="AQ249" s="1"/>
      <c r="AR249" t="s">
        <v>407</v>
      </c>
      <c r="AS249" t="s">
        <v>408</v>
      </c>
      <c r="AT249" s="1">
        <v>80111600</v>
      </c>
      <c r="AU249" s="93" t="s">
        <v>4401</v>
      </c>
      <c r="AV249" s="1" t="s">
        <v>210</v>
      </c>
      <c r="AW249" s="87" t="s">
        <v>103</v>
      </c>
      <c r="AX249" s="75">
        <v>46031</v>
      </c>
      <c r="AY249" s="87" t="s">
        <v>115</v>
      </c>
      <c r="AZ249" s="75">
        <v>46031</v>
      </c>
      <c r="BA249" s="75">
        <v>46031</v>
      </c>
      <c r="BB249" s="75">
        <v>46364</v>
      </c>
      <c r="BC249" s="89">
        <f>+Tabla3[[#This Row],[FECHA TERMINACION
(INICIAL)]]-Tabla3[[#This Row],[FECHA INICIO]]</f>
        <v>333</v>
      </c>
      <c r="BD249" s="89">
        <f>+Tabla3[[#This Row],[PLAZO DE EJECUCIÓN EN DÍAS (INICIAL)]]/30</f>
        <v>11.1</v>
      </c>
      <c r="BE249" t="s">
        <v>1928</v>
      </c>
      <c r="BF249" s="5" t="e">
        <f>+#REF!</f>
        <v>#REF!</v>
      </c>
      <c r="BG249" s="5" t="e">
        <f>+#REF!</f>
        <v>#REF!</v>
      </c>
      <c r="BH249" s="1" t="e">
        <f>+#REF!</f>
        <v>#REF!</v>
      </c>
      <c r="BI249" s="1">
        <f>+COUNTIF(Tabla3[[#This Row],[VALOR REDUCIDO]:[TOTAL TIEMPO PRORROGADO EN DÍAS
]],"&lt;&gt;0")</f>
        <v>3</v>
      </c>
      <c r="BJ249" s="1" t="e">
        <f>+#REF!</f>
        <v>#REF!</v>
      </c>
      <c r="BK249" s="75" t="e">
        <f>+#REF!</f>
        <v>#REF!</v>
      </c>
      <c r="BL249" s="1" t="s">
        <v>83</v>
      </c>
      <c r="BM249" t="e">
        <f t="shared" si="17"/>
        <v>#REF!</v>
      </c>
      <c r="BN249" s="7">
        <f t="shared" si="18"/>
        <v>46031</v>
      </c>
      <c r="BO249" s="7" t="e">
        <f t="shared" si="19"/>
        <v>#REF!</v>
      </c>
      <c r="BP249" s="5" t="e">
        <f t="shared" si="15"/>
        <v>#REF!</v>
      </c>
      <c r="BQ249" s="1">
        <v>28700000</v>
      </c>
      <c r="BR249" s="1" t="e">
        <f>+Tabla3[[#This Row],[VALOR TOTAL DE CONTRATO (ANTES DE LIQUIDACIÓN - LIBERACIÓN DE SALDOS)]]-Tabla3[[#This Row],[RECURSO TOTALES DESEMBOLSADOS]]</f>
        <v>#REF!</v>
      </c>
      <c r="BS249" s="1" t="s">
        <v>83</v>
      </c>
      <c r="BT249" s="1" t="str">
        <f t="shared" si="16"/>
        <v>enero</v>
      </c>
      <c r="BU249" s="1" t="s">
        <v>82</v>
      </c>
      <c r="BV249" s="1" t="s">
        <v>82</v>
      </c>
      <c r="BW249" s="1" t="s">
        <v>82</v>
      </c>
      <c r="BX249" t="s">
        <v>258</v>
      </c>
      <c r="BY249" t="s">
        <v>259</v>
      </c>
    </row>
    <row r="250" spans="1:77" x14ac:dyDescent="0.25">
      <c r="A250" s="1">
        <v>2026</v>
      </c>
      <c r="B250" s="3">
        <v>245</v>
      </c>
      <c r="C250" s="1" t="s">
        <v>65</v>
      </c>
      <c r="D250" t="s">
        <v>67</v>
      </c>
      <c r="E250" t="s">
        <v>70</v>
      </c>
      <c r="F250" t="s">
        <v>71</v>
      </c>
      <c r="G250" t="s">
        <v>105</v>
      </c>
      <c r="H250" s="1" t="s">
        <v>64</v>
      </c>
      <c r="I250" s="1" t="s">
        <v>75</v>
      </c>
      <c r="J250" t="s">
        <v>1958</v>
      </c>
      <c r="K250" s="1" t="s">
        <v>78</v>
      </c>
      <c r="L250" s="87" t="s">
        <v>461</v>
      </c>
      <c r="M250" s="79" t="s">
        <v>6551</v>
      </c>
      <c r="N250" s="1" t="s">
        <v>3719</v>
      </c>
      <c r="O250" s="1" t="s">
        <v>3719</v>
      </c>
      <c r="P250" s="56" t="s">
        <v>3719</v>
      </c>
      <c r="Q250" s="1" t="s">
        <v>83</v>
      </c>
      <c r="R250" s="87" t="s">
        <v>266</v>
      </c>
      <c r="S250" s="87" t="s">
        <v>266</v>
      </c>
      <c r="T250" t="s">
        <v>1959</v>
      </c>
      <c r="U250" t="s">
        <v>1961</v>
      </c>
      <c r="V250" t="s">
        <v>1960</v>
      </c>
      <c r="W250" s="5">
        <v>99000000</v>
      </c>
      <c r="X250" s="5">
        <v>99000000</v>
      </c>
      <c r="Y250" s="5">
        <v>9000000</v>
      </c>
      <c r="Z250" s="5">
        <v>0</v>
      </c>
      <c r="AA250" s="1" t="s">
        <v>95</v>
      </c>
      <c r="AB250" t="s">
        <v>83</v>
      </c>
      <c r="AC250" t="s">
        <v>76</v>
      </c>
      <c r="AD250" s="69">
        <f>+Tabla3[[#This Row],[VALOR DEL CONTRATO
(EN NUMEROS)]]-Tabla3[[#This Row],[VALOR RECURSOS (MADS/FONAM)]]</f>
        <v>0</v>
      </c>
      <c r="AE250" s="2">
        <v>426</v>
      </c>
      <c r="AF250" s="88">
        <v>46024</v>
      </c>
      <c r="AG250">
        <v>26925</v>
      </c>
      <c r="AH250" s="75">
        <v>46030</v>
      </c>
      <c r="AI250" s="78" t="s">
        <v>98</v>
      </c>
      <c r="AJ250" t="s">
        <v>1139</v>
      </c>
      <c r="AK250" s="72">
        <v>202400000000095</v>
      </c>
      <c r="AL250" s="75">
        <v>46030</v>
      </c>
      <c r="AM250" s="1" t="s">
        <v>257</v>
      </c>
      <c r="AN250" s="1" t="s">
        <v>257</v>
      </c>
      <c r="AO250" t="s">
        <v>100</v>
      </c>
      <c r="AP250" t="s">
        <v>406</v>
      </c>
      <c r="AQ250" s="1"/>
      <c r="AR250" t="s">
        <v>407</v>
      </c>
      <c r="AS250" t="s">
        <v>408</v>
      </c>
      <c r="AT250" s="1">
        <v>80111600</v>
      </c>
      <c r="AU250" s="93" t="s">
        <v>4402</v>
      </c>
      <c r="AV250" s="1" t="s">
        <v>210</v>
      </c>
      <c r="AW250" s="87" t="s">
        <v>103</v>
      </c>
      <c r="AX250" s="75">
        <v>46030</v>
      </c>
      <c r="AY250" s="87" t="s">
        <v>116</v>
      </c>
      <c r="AZ250" s="75">
        <v>46030</v>
      </c>
      <c r="BA250" s="75">
        <v>46050</v>
      </c>
      <c r="BB250" s="75">
        <v>46383</v>
      </c>
      <c r="BC250" s="89">
        <f>+Tabla3[[#This Row],[FECHA TERMINACION
(INICIAL)]]-Tabla3[[#This Row],[FECHA INICIO]]</f>
        <v>333</v>
      </c>
      <c r="BD250" s="89">
        <f>+Tabla3[[#This Row],[PLAZO DE EJECUCIÓN EN DÍAS (INICIAL)]]/30</f>
        <v>11.1</v>
      </c>
      <c r="BE250" t="s">
        <v>1928</v>
      </c>
      <c r="BF250" s="5" t="e">
        <f>+#REF!</f>
        <v>#REF!</v>
      </c>
      <c r="BG250" s="5" t="e">
        <f>+#REF!</f>
        <v>#REF!</v>
      </c>
      <c r="BH250" s="1" t="e">
        <f>+#REF!</f>
        <v>#REF!</v>
      </c>
      <c r="BI250" s="1">
        <f>+COUNTIF(Tabla3[[#This Row],[VALOR REDUCIDO]:[TOTAL TIEMPO PRORROGADO EN DÍAS
]],"&lt;&gt;0")</f>
        <v>3</v>
      </c>
      <c r="BJ250" s="1" t="e">
        <f>+#REF!</f>
        <v>#REF!</v>
      </c>
      <c r="BK250" s="75" t="e">
        <f>+#REF!</f>
        <v>#REF!</v>
      </c>
      <c r="BL250" s="1" t="s">
        <v>83</v>
      </c>
      <c r="BM250" t="e">
        <f t="shared" si="17"/>
        <v>#REF!</v>
      </c>
      <c r="BN250" s="7">
        <f t="shared" si="18"/>
        <v>46050</v>
      </c>
      <c r="BO250" s="7" t="e">
        <f t="shared" si="19"/>
        <v>#REF!</v>
      </c>
      <c r="BP250" s="5" t="e">
        <f t="shared" si="15"/>
        <v>#REF!</v>
      </c>
      <c r="BQ250" s="1">
        <v>36300000</v>
      </c>
      <c r="BR250" s="1" t="e">
        <f>+Tabla3[[#This Row],[VALOR TOTAL DE CONTRATO (ANTES DE LIQUIDACIÓN - LIBERACIÓN DE SALDOS)]]-Tabla3[[#This Row],[RECURSO TOTALES DESEMBOLSADOS]]</f>
        <v>#REF!</v>
      </c>
      <c r="BS250" s="1" t="s">
        <v>83</v>
      </c>
      <c r="BT250" s="1" t="str">
        <f t="shared" si="16"/>
        <v>enero</v>
      </c>
      <c r="BU250" s="1" t="s">
        <v>82</v>
      </c>
      <c r="BV250" s="1" t="s">
        <v>82</v>
      </c>
      <c r="BW250" s="1" t="s">
        <v>82</v>
      </c>
      <c r="BX250" t="s">
        <v>258</v>
      </c>
      <c r="BY250" t="s">
        <v>259</v>
      </c>
    </row>
    <row r="251" spans="1:77" x14ac:dyDescent="0.25">
      <c r="A251" s="1">
        <v>2026</v>
      </c>
      <c r="B251" s="3">
        <v>246</v>
      </c>
      <c r="C251" s="1" t="s">
        <v>65</v>
      </c>
      <c r="D251" t="s">
        <v>67</v>
      </c>
      <c r="E251" t="s">
        <v>70</v>
      </c>
      <c r="F251" t="s">
        <v>71</v>
      </c>
      <c r="G251" t="s">
        <v>105</v>
      </c>
      <c r="H251" s="1" t="s">
        <v>64</v>
      </c>
      <c r="I251" s="1" t="s">
        <v>75</v>
      </c>
      <c r="J251" t="s">
        <v>1929</v>
      </c>
      <c r="K251" s="1" t="s">
        <v>78</v>
      </c>
      <c r="L251" s="87" t="s">
        <v>759</v>
      </c>
      <c r="M251" s="79" t="s">
        <v>6552</v>
      </c>
      <c r="N251" s="1" t="s">
        <v>3719</v>
      </c>
      <c r="O251" s="1" t="s">
        <v>3719</v>
      </c>
      <c r="P251" s="56" t="s">
        <v>3719</v>
      </c>
      <c r="Q251" s="1" t="s">
        <v>83</v>
      </c>
      <c r="R251" s="87" t="s">
        <v>87</v>
      </c>
      <c r="S251" s="87" t="s">
        <v>87</v>
      </c>
      <c r="T251" t="s">
        <v>1930</v>
      </c>
      <c r="U251" t="s">
        <v>1931</v>
      </c>
      <c r="V251" t="s">
        <v>1932</v>
      </c>
      <c r="W251" s="5">
        <v>118333333</v>
      </c>
      <c r="X251" s="5">
        <v>118333333</v>
      </c>
      <c r="Y251" s="5">
        <v>10000000</v>
      </c>
      <c r="Z251" s="5" t="s">
        <v>1045</v>
      </c>
      <c r="AA251" s="1" t="s">
        <v>95</v>
      </c>
      <c r="AB251" t="s">
        <v>83</v>
      </c>
      <c r="AC251" t="s">
        <v>76</v>
      </c>
      <c r="AD251" s="69">
        <f>+Tabla3[[#This Row],[VALOR DEL CONTRATO
(EN NUMEROS)]]-Tabla3[[#This Row],[VALOR RECURSOS (MADS/FONAM)]]</f>
        <v>0</v>
      </c>
      <c r="AE251" s="2">
        <v>7026</v>
      </c>
      <c r="AF251" s="88">
        <v>46024</v>
      </c>
      <c r="AG251">
        <v>18726</v>
      </c>
      <c r="AH251" s="75">
        <v>46029</v>
      </c>
      <c r="AI251" s="78" t="s">
        <v>98</v>
      </c>
      <c r="AJ251" t="s">
        <v>395</v>
      </c>
      <c r="AK251" s="72">
        <v>202400000000095</v>
      </c>
      <c r="AL251" s="75">
        <v>46028</v>
      </c>
      <c r="AM251" s="1" t="s">
        <v>257</v>
      </c>
      <c r="AN251" s="1" t="s">
        <v>257</v>
      </c>
      <c r="AO251" t="s">
        <v>100</v>
      </c>
      <c r="AP251" t="s">
        <v>1833</v>
      </c>
      <c r="AQ251" s="1"/>
      <c r="AR251" t="s">
        <v>1834</v>
      </c>
      <c r="AS251" t="s">
        <v>87</v>
      </c>
      <c r="AT251" s="1">
        <v>80111600</v>
      </c>
      <c r="AU251" s="93" t="s">
        <v>4403</v>
      </c>
      <c r="AV251" s="1" t="s">
        <v>210</v>
      </c>
      <c r="AW251" s="87" t="s">
        <v>103</v>
      </c>
      <c r="AX251" s="75">
        <v>46029</v>
      </c>
      <c r="AY251" s="87" t="s">
        <v>116</v>
      </c>
      <c r="AZ251" s="75">
        <v>46029</v>
      </c>
      <c r="BA251" s="75">
        <v>46029</v>
      </c>
      <c r="BB251" s="75">
        <v>46387</v>
      </c>
      <c r="BC251" s="89">
        <f>+Tabla3[[#This Row],[FECHA TERMINACION
(INICIAL)]]-Tabla3[[#This Row],[FECHA INICIO]]</f>
        <v>358</v>
      </c>
      <c r="BD251" s="89">
        <f>+Tabla3[[#This Row],[PLAZO DE EJECUCIÓN EN DÍAS (INICIAL)]]/30</f>
        <v>11.933333333333334</v>
      </c>
      <c r="BE251" t="s">
        <v>1933</v>
      </c>
      <c r="BF251" s="5" t="e">
        <f>+#REF!</f>
        <v>#REF!</v>
      </c>
      <c r="BG251" s="5" t="e">
        <f>+#REF!</f>
        <v>#REF!</v>
      </c>
      <c r="BH251" s="1" t="e">
        <f>+#REF!</f>
        <v>#REF!</v>
      </c>
      <c r="BI251" s="1">
        <f>+COUNTIF(Tabla3[[#This Row],[VALOR REDUCIDO]:[TOTAL TIEMPO PRORROGADO EN DÍAS
]],"&lt;&gt;0")</f>
        <v>3</v>
      </c>
      <c r="BJ251" s="1" t="e">
        <f>+#REF!</f>
        <v>#REF!</v>
      </c>
      <c r="BK251" s="75" t="e">
        <f>+#REF!</f>
        <v>#REF!</v>
      </c>
      <c r="BL251" s="1" t="s">
        <v>83</v>
      </c>
      <c r="BM251" t="e">
        <f t="shared" si="17"/>
        <v>#REF!</v>
      </c>
      <c r="BN251" s="7">
        <f t="shared" si="18"/>
        <v>46029</v>
      </c>
      <c r="BO251" s="7" t="e">
        <f t="shared" si="19"/>
        <v>#REF!</v>
      </c>
      <c r="BP251" s="5" t="e">
        <f t="shared" si="15"/>
        <v>#REF!</v>
      </c>
      <c r="BQ251" s="1">
        <v>48000000</v>
      </c>
      <c r="BR251" s="1" t="e">
        <f>+Tabla3[[#This Row],[VALOR TOTAL DE CONTRATO (ANTES DE LIQUIDACIÓN - LIBERACIÓN DE SALDOS)]]-Tabla3[[#This Row],[RECURSO TOTALES DESEMBOLSADOS]]</f>
        <v>#REF!</v>
      </c>
      <c r="BS251" s="1" t="s">
        <v>83</v>
      </c>
      <c r="BT251" s="1" t="str">
        <f t="shared" si="16"/>
        <v>enero</v>
      </c>
      <c r="BU251" s="1" t="s">
        <v>82</v>
      </c>
      <c r="BV251" s="1" t="s">
        <v>82</v>
      </c>
      <c r="BW251" s="1" t="s">
        <v>82</v>
      </c>
      <c r="BX251" t="s">
        <v>258</v>
      </c>
      <c r="BY251" t="s">
        <v>259</v>
      </c>
    </row>
    <row r="252" spans="1:77" x14ac:dyDescent="0.25">
      <c r="A252" s="1">
        <v>2026</v>
      </c>
      <c r="B252" s="3">
        <v>247</v>
      </c>
      <c r="C252" s="1" t="s">
        <v>65</v>
      </c>
      <c r="D252" t="s">
        <v>67</v>
      </c>
      <c r="E252" t="s">
        <v>70</v>
      </c>
      <c r="F252" t="s">
        <v>71</v>
      </c>
      <c r="G252" t="s">
        <v>105</v>
      </c>
      <c r="H252" s="1" t="s">
        <v>64</v>
      </c>
      <c r="I252" s="1" t="s">
        <v>75</v>
      </c>
      <c r="J252" t="s">
        <v>1934</v>
      </c>
      <c r="K252" s="1" t="s">
        <v>78</v>
      </c>
      <c r="L252" s="87" t="s">
        <v>908</v>
      </c>
      <c r="M252" s="79" t="s">
        <v>6553</v>
      </c>
      <c r="N252" s="1" t="s">
        <v>3719</v>
      </c>
      <c r="O252" s="1" t="s">
        <v>3719</v>
      </c>
      <c r="P252" s="56" t="s">
        <v>3719</v>
      </c>
      <c r="Q252" s="1" t="s">
        <v>83</v>
      </c>
      <c r="R252" s="87" t="s">
        <v>260</v>
      </c>
      <c r="S252" s="87" t="s">
        <v>260</v>
      </c>
      <c r="T252" t="s">
        <v>1935</v>
      </c>
      <c r="U252" t="s">
        <v>1936</v>
      </c>
      <c r="V252" t="s">
        <v>1937</v>
      </c>
      <c r="W252" s="5">
        <v>109242000</v>
      </c>
      <c r="X252" s="5">
        <v>109242000</v>
      </c>
      <c r="Y252" s="5">
        <v>10404000</v>
      </c>
      <c r="Z252" s="5" t="s">
        <v>1045</v>
      </c>
      <c r="AA252" s="1" t="s">
        <v>95</v>
      </c>
      <c r="AB252" t="s">
        <v>83</v>
      </c>
      <c r="AC252" t="s">
        <v>76</v>
      </c>
      <c r="AD252" s="69">
        <f>+Tabla3[[#This Row],[VALOR DEL CONTRATO
(EN NUMEROS)]]-Tabla3[[#This Row],[VALOR RECURSOS (MADS/FONAM)]]</f>
        <v>0</v>
      </c>
      <c r="AE252" s="2">
        <v>6626</v>
      </c>
      <c r="AF252" s="88">
        <v>46024</v>
      </c>
      <c r="AG252">
        <v>25526</v>
      </c>
      <c r="AH252" s="75">
        <v>46029</v>
      </c>
      <c r="AI252" s="78" t="s">
        <v>98</v>
      </c>
      <c r="AJ252" t="s">
        <v>1321</v>
      </c>
      <c r="AK252" s="72">
        <v>202300000000177</v>
      </c>
      <c r="AL252" s="75">
        <v>46029</v>
      </c>
      <c r="AM252" s="1" t="s">
        <v>257</v>
      </c>
      <c r="AN252" s="1" t="s">
        <v>257</v>
      </c>
      <c r="AO252" t="s">
        <v>100</v>
      </c>
      <c r="AP252" t="s">
        <v>1314</v>
      </c>
      <c r="AQ252" s="1"/>
      <c r="AR252" t="s">
        <v>1315</v>
      </c>
      <c r="AS252" t="s">
        <v>260</v>
      </c>
      <c r="AT252" s="1">
        <v>80111600</v>
      </c>
      <c r="AU252" s="93" t="s">
        <v>4404</v>
      </c>
      <c r="AV252" s="1" t="s">
        <v>210</v>
      </c>
      <c r="AW252" s="87" t="s">
        <v>103</v>
      </c>
      <c r="AX252" s="75">
        <v>46029</v>
      </c>
      <c r="AY252" s="87" t="s">
        <v>115</v>
      </c>
      <c r="AZ252" s="75">
        <v>46029</v>
      </c>
      <c r="BA252" s="75">
        <v>46029</v>
      </c>
      <c r="BB252" s="75">
        <v>46347</v>
      </c>
      <c r="BC252" s="89">
        <f>+Tabla3[[#This Row],[FECHA TERMINACION
(INICIAL)]]-Tabla3[[#This Row],[FECHA INICIO]]</f>
        <v>318</v>
      </c>
      <c r="BD252" s="89">
        <f>+Tabla3[[#This Row],[PLAZO DE EJECUCIÓN EN DÍAS (INICIAL)]]/30</f>
        <v>10.6</v>
      </c>
      <c r="BE252" t="s">
        <v>1938</v>
      </c>
      <c r="BF252" s="5" t="e">
        <f>+#REF!</f>
        <v>#REF!</v>
      </c>
      <c r="BG252" s="5" t="e">
        <f>+#REF!</f>
        <v>#REF!</v>
      </c>
      <c r="BH252" s="1" t="e">
        <f>+#REF!</f>
        <v>#REF!</v>
      </c>
      <c r="BI252" s="1">
        <f>+COUNTIF(Tabla3[[#This Row],[VALOR REDUCIDO]:[TOTAL TIEMPO PRORROGADO EN DÍAS
]],"&lt;&gt;0")</f>
        <v>3</v>
      </c>
      <c r="BJ252" s="1" t="e">
        <f>+#REF!</f>
        <v>#REF!</v>
      </c>
      <c r="BK252" s="75" t="e">
        <f>+#REF!</f>
        <v>#REF!</v>
      </c>
      <c r="BL252" s="1" t="s">
        <v>83</v>
      </c>
      <c r="BM252" t="e">
        <f t="shared" si="17"/>
        <v>#REF!</v>
      </c>
      <c r="BN252" s="7">
        <f t="shared" si="18"/>
        <v>46029</v>
      </c>
      <c r="BO252" s="7" t="e">
        <f t="shared" si="19"/>
        <v>#REF!</v>
      </c>
      <c r="BP252" s="5" t="e">
        <f t="shared" si="15"/>
        <v>#REF!</v>
      </c>
      <c r="BQ252" s="1">
        <v>49939200</v>
      </c>
      <c r="BR252" s="1" t="e">
        <f>+Tabla3[[#This Row],[VALOR TOTAL DE CONTRATO (ANTES DE LIQUIDACIÓN - LIBERACIÓN DE SALDOS)]]-Tabla3[[#This Row],[RECURSO TOTALES DESEMBOLSADOS]]</f>
        <v>#REF!</v>
      </c>
      <c r="BS252" s="1" t="s">
        <v>83</v>
      </c>
      <c r="BT252" s="1" t="str">
        <f t="shared" si="16"/>
        <v>enero</v>
      </c>
      <c r="BU252" s="1" t="s">
        <v>82</v>
      </c>
      <c r="BV252" s="1" t="s">
        <v>82</v>
      </c>
      <c r="BW252" s="1" t="s">
        <v>82</v>
      </c>
      <c r="BX252" t="s">
        <v>258</v>
      </c>
      <c r="BY252" t="s">
        <v>259</v>
      </c>
    </row>
    <row r="253" spans="1:77" x14ac:dyDescent="0.25">
      <c r="A253" s="1">
        <v>2026</v>
      </c>
      <c r="B253" s="3">
        <v>248</v>
      </c>
      <c r="C253" s="1" t="s">
        <v>65</v>
      </c>
      <c r="D253" t="s">
        <v>67</v>
      </c>
      <c r="E253" t="s">
        <v>70</v>
      </c>
      <c r="F253" t="s">
        <v>71</v>
      </c>
      <c r="G253" t="s">
        <v>105</v>
      </c>
      <c r="H253" s="1" t="s">
        <v>64</v>
      </c>
      <c r="I253" s="1" t="s">
        <v>75</v>
      </c>
      <c r="J253" t="s">
        <v>1939</v>
      </c>
      <c r="K253" s="1" t="s">
        <v>78</v>
      </c>
      <c r="L253" s="87" t="s">
        <v>493</v>
      </c>
      <c r="M253" s="79" t="s">
        <v>6554</v>
      </c>
      <c r="N253" s="1" t="s">
        <v>3719</v>
      </c>
      <c r="O253" s="1" t="s">
        <v>3719</v>
      </c>
      <c r="P253" s="56" t="s">
        <v>3719</v>
      </c>
      <c r="Q253" s="1" t="s">
        <v>83</v>
      </c>
      <c r="R253" s="87" t="s">
        <v>260</v>
      </c>
      <c r="S253" s="87" t="s">
        <v>260</v>
      </c>
      <c r="T253" t="s">
        <v>1940</v>
      </c>
      <c r="U253" t="s">
        <v>1941</v>
      </c>
      <c r="V253" t="s">
        <v>1942</v>
      </c>
      <c r="W253" s="5">
        <v>107100000</v>
      </c>
      <c r="X253" s="5">
        <v>107100000</v>
      </c>
      <c r="Y253" s="5">
        <v>10710000</v>
      </c>
      <c r="Z253" s="5" t="s">
        <v>1045</v>
      </c>
      <c r="AA253" s="1" t="s">
        <v>95</v>
      </c>
      <c r="AB253" t="s">
        <v>83</v>
      </c>
      <c r="AC253" t="s">
        <v>76</v>
      </c>
      <c r="AD253" s="69">
        <f>+Tabla3[[#This Row],[VALOR DEL CONTRATO
(EN NUMEROS)]]-Tabla3[[#This Row],[VALOR RECURSOS (MADS/FONAM)]]</f>
        <v>0</v>
      </c>
      <c r="AE253" s="2">
        <v>6626</v>
      </c>
      <c r="AF253" s="88">
        <v>46024</v>
      </c>
      <c r="AG253">
        <v>25626</v>
      </c>
      <c r="AH253" s="75">
        <v>46029</v>
      </c>
      <c r="AI253" s="78" t="s">
        <v>98</v>
      </c>
      <c r="AJ253" t="s">
        <v>1321</v>
      </c>
      <c r="AK253" s="72">
        <v>202300000000177</v>
      </c>
      <c r="AL253" s="75">
        <v>46029</v>
      </c>
      <c r="AM253" s="1" t="s">
        <v>257</v>
      </c>
      <c r="AN253" s="1" t="s">
        <v>257</v>
      </c>
      <c r="AO253" t="s">
        <v>100</v>
      </c>
      <c r="AP253" t="s">
        <v>1322</v>
      </c>
      <c r="AQ253" s="1"/>
      <c r="AR253" t="s">
        <v>2782</v>
      </c>
      <c r="AS253" s="87" t="s">
        <v>260</v>
      </c>
      <c r="AT253" s="1">
        <v>80111600</v>
      </c>
      <c r="AU253" s="93" t="s">
        <v>4405</v>
      </c>
      <c r="AV253" s="1" t="s">
        <v>210</v>
      </c>
      <c r="AW253" s="87" t="s">
        <v>103</v>
      </c>
      <c r="AX253" s="75">
        <v>46029</v>
      </c>
      <c r="AY253" s="87" t="s">
        <v>115</v>
      </c>
      <c r="AZ253" s="75">
        <v>46029</v>
      </c>
      <c r="BA253" s="75">
        <v>46029</v>
      </c>
      <c r="BB253" s="75">
        <v>46332</v>
      </c>
      <c r="BC253" s="89">
        <f>+Tabla3[[#This Row],[FECHA TERMINACION
(INICIAL)]]-Tabla3[[#This Row],[FECHA INICIO]]</f>
        <v>303</v>
      </c>
      <c r="BD253" s="89">
        <f>+Tabla3[[#This Row],[PLAZO DE EJECUCIÓN EN DÍAS (INICIAL)]]/30</f>
        <v>10.1</v>
      </c>
      <c r="BE253" t="s">
        <v>368</v>
      </c>
      <c r="BF253" s="5" t="e">
        <f>+#REF!</f>
        <v>#REF!</v>
      </c>
      <c r="BG253" s="5" t="e">
        <f>+#REF!</f>
        <v>#REF!</v>
      </c>
      <c r="BH253" s="1" t="e">
        <f>+#REF!</f>
        <v>#REF!</v>
      </c>
      <c r="BI253" s="1">
        <f>+COUNTIF(Tabla3[[#This Row],[VALOR REDUCIDO]:[TOTAL TIEMPO PRORROGADO EN DÍAS
]],"&lt;&gt;0")</f>
        <v>3</v>
      </c>
      <c r="BJ253" s="1" t="e">
        <f>+#REF!</f>
        <v>#REF!</v>
      </c>
      <c r="BK253" s="75" t="e">
        <f>+#REF!</f>
        <v>#REF!</v>
      </c>
      <c r="BL253" s="1" t="s">
        <v>83</v>
      </c>
      <c r="BM253" t="e">
        <f t="shared" si="17"/>
        <v>#REF!</v>
      </c>
      <c r="BN253" s="7">
        <f t="shared" si="18"/>
        <v>46029</v>
      </c>
      <c r="BO253" s="7" t="e">
        <f t="shared" si="19"/>
        <v>#REF!</v>
      </c>
      <c r="BP253" s="5" t="e">
        <f t="shared" si="15"/>
        <v>#REF!</v>
      </c>
      <c r="BQ253" s="1">
        <v>51408000</v>
      </c>
      <c r="BR253" s="1" t="e">
        <f>+Tabla3[[#This Row],[VALOR TOTAL DE CONTRATO (ANTES DE LIQUIDACIÓN - LIBERACIÓN DE SALDOS)]]-Tabla3[[#This Row],[RECURSO TOTALES DESEMBOLSADOS]]</f>
        <v>#REF!</v>
      </c>
      <c r="BS253" s="1" t="s">
        <v>83</v>
      </c>
      <c r="BT253" s="1" t="str">
        <f t="shared" si="16"/>
        <v>enero</v>
      </c>
      <c r="BU253" s="1" t="s">
        <v>82</v>
      </c>
      <c r="BV253" s="1" t="s">
        <v>82</v>
      </c>
      <c r="BW253" s="1" t="s">
        <v>82</v>
      </c>
      <c r="BX253" t="s">
        <v>258</v>
      </c>
      <c r="BY253" t="s">
        <v>259</v>
      </c>
    </row>
    <row r="254" spans="1:77" s="70" customFormat="1" x14ac:dyDescent="0.25">
      <c r="A254" s="1">
        <v>2026</v>
      </c>
      <c r="B254" s="3">
        <v>249</v>
      </c>
      <c r="C254" s="1" t="s">
        <v>65</v>
      </c>
      <c r="D254" t="s">
        <v>67</v>
      </c>
      <c r="E254" t="s">
        <v>70</v>
      </c>
      <c r="F254" t="s">
        <v>71</v>
      </c>
      <c r="G254" t="s">
        <v>105</v>
      </c>
      <c r="H254" s="1" t="s">
        <v>64</v>
      </c>
      <c r="I254" s="1" t="s">
        <v>75</v>
      </c>
      <c r="J254" t="s">
        <v>1943</v>
      </c>
      <c r="K254" s="1" t="s">
        <v>78</v>
      </c>
      <c r="L254" s="87" t="s">
        <v>493</v>
      </c>
      <c r="M254" s="79" t="s">
        <v>6555</v>
      </c>
      <c r="N254" s="1" t="s">
        <v>3719</v>
      </c>
      <c r="O254" s="1" t="s">
        <v>3719</v>
      </c>
      <c r="P254" s="56" t="s">
        <v>3719</v>
      </c>
      <c r="Q254" s="1" t="s">
        <v>83</v>
      </c>
      <c r="R254" s="87" t="s">
        <v>260</v>
      </c>
      <c r="S254" s="87" t="s">
        <v>260</v>
      </c>
      <c r="T254" t="s">
        <v>1944</v>
      </c>
      <c r="U254" t="s">
        <v>1945</v>
      </c>
      <c r="V254" t="s">
        <v>1361</v>
      </c>
      <c r="W254" s="5">
        <v>107100000</v>
      </c>
      <c r="X254" s="5">
        <v>107100000</v>
      </c>
      <c r="Y254" s="5">
        <v>10710000</v>
      </c>
      <c r="Z254" s="5" t="s">
        <v>1045</v>
      </c>
      <c r="AA254" s="1" t="s">
        <v>95</v>
      </c>
      <c r="AB254" t="s">
        <v>83</v>
      </c>
      <c r="AC254" t="s">
        <v>76</v>
      </c>
      <c r="AD254" s="69">
        <f>+Tabla3[[#This Row],[VALOR DEL CONTRATO
(EN NUMEROS)]]-Tabla3[[#This Row],[VALOR RECURSOS (MADS/FONAM)]]</f>
        <v>0</v>
      </c>
      <c r="AE254" s="2">
        <v>6626</v>
      </c>
      <c r="AF254" s="88">
        <v>46024</v>
      </c>
      <c r="AG254">
        <v>25726</v>
      </c>
      <c r="AH254" s="75">
        <v>46029</v>
      </c>
      <c r="AI254" s="78" t="s">
        <v>98</v>
      </c>
      <c r="AJ254" t="s">
        <v>1321</v>
      </c>
      <c r="AK254" s="72">
        <v>202300000000177</v>
      </c>
      <c r="AL254" s="75">
        <v>46029</v>
      </c>
      <c r="AM254" s="1" t="s">
        <v>257</v>
      </c>
      <c r="AN254" s="1" t="s">
        <v>257</v>
      </c>
      <c r="AO254" t="s">
        <v>100</v>
      </c>
      <c r="AP254" t="s">
        <v>1322</v>
      </c>
      <c r="AQ254" s="1"/>
      <c r="AR254" t="s">
        <v>2782</v>
      </c>
      <c r="AS254" t="s">
        <v>260</v>
      </c>
      <c r="AT254" s="1">
        <v>80111600</v>
      </c>
      <c r="AU254" s="93" t="s">
        <v>4406</v>
      </c>
      <c r="AV254" s="1" t="s">
        <v>210</v>
      </c>
      <c r="AW254" s="87" t="s">
        <v>103</v>
      </c>
      <c r="AX254" s="75">
        <v>46029</v>
      </c>
      <c r="AY254" s="87" t="s">
        <v>115</v>
      </c>
      <c r="AZ254" s="75">
        <v>46029</v>
      </c>
      <c r="BA254" s="75">
        <v>46029</v>
      </c>
      <c r="BB254" s="75">
        <v>46332</v>
      </c>
      <c r="BC254" s="89">
        <f>+Tabla3[[#This Row],[FECHA TERMINACION
(INICIAL)]]-Tabla3[[#This Row],[FECHA INICIO]]</f>
        <v>303</v>
      </c>
      <c r="BD254" s="89">
        <f>+Tabla3[[#This Row],[PLAZO DE EJECUCIÓN EN DÍAS (INICIAL)]]/30</f>
        <v>10.1</v>
      </c>
      <c r="BE254" t="s">
        <v>1362</v>
      </c>
      <c r="BF254" s="5" t="e">
        <f>+#REF!</f>
        <v>#REF!</v>
      </c>
      <c r="BG254" s="5" t="e">
        <f>+#REF!</f>
        <v>#REF!</v>
      </c>
      <c r="BH254" s="1" t="e">
        <f>+#REF!</f>
        <v>#REF!</v>
      </c>
      <c r="BI254" s="1">
        <f>+COUNTIF(Tabla3[[#This Row],[VALOR REDUCIDO]:[TOTAL TIEMPO PRORROGADO EN DÍAS
]],"&lt;&gt;0")</f>
        <v>3</v>
      </c>
      <c r="BJ254" s="1" t="e">
        <f>+#REF!</f>
        <v>#REF!</v>
      </c>
      <c r="BK254" s="75" t="e">
        <f>+#REF!</f>
        <v>#REF!</v>
      </c>
      <c r="BL254" s="1" t="s">
        <v>83</v>
      </c>
      <c r="BM254" t="e">
        <f t="shared" si="17"/>
        <v>#REF!</v>
      </c>
      <c r="BN254" s="7">
        <f t="shared" si="18"/>
        <v>46029</v>
      </c>
      <c r="BO254" s="7" t="e">
        <f t="shared" si="19"/>
        <v>#REF!</v>
      </c>
      <c r="BP254" s="5" t="e">
        <f t="shared" si="15"/>
        <v>#REF!</v>
      </c>
      <c r="BQ254" s="1">
        <v>51408000</v>
      </c>
      <c r="BR254" s="1" t="e">
        <f>+Tabla3[[#This Row],[VALOR TOTAL DE CONTRATO (ANTES DE LIQUIDACIÓN - LIBERACIÓN DE SALDOS)]]-Tabla3[[#This Row],[RECURSO TOTALES DESEMBOLSADOS]]</f>
        <v>#REF!</v>
      </c>
      <c r="BS254" s="1" t="s">
        <v>83</v>
      </c>
      <c r="BT254" s="1" t="str">
        <f t="shared" si="16"/>
        <v>enero</v>
      </c>
      <c r="BU254" s="1" t="s">
        <v>82</v>
      </c>
      <c r="BV254" s="1" t="s">
        <v>82</v>
      </c>
      <c r="BW254" s="1" t="s">
        <v>82</v>
      </c>
      <c r="BX254" t="s">
        <v>258</v>
      </c>
      <c r="BY254" t="s">
        <v>259</v>
      </c>
    </row>
    <row r="255" spans="1:77" x14ac:dyDescent="0.25">
      <c r="A255" s="1">
        <v>2026</v>
      </c>
      <c r="B255" s="3">
        <v>250</v>
      </c>
      <c r="C255" s="1" t="s">
        <v>65</v>
      </c>
      <c r="D255" t="s">
        <v>67</v>
      </c>
      <c r="E255" t="s">
        <v>70</v>
      </c>
      <c r="F255" t="s">
        <v>71</v>
      </c>
      <c r="G255" t="s">
        <v>105</v>
      </c>
      <c r="H255" s="1" t="s">
        <v>64</v>
      </c>
      <c r="I255" s="1" t="s">
        <v>75</v>
      </c>
      <c r="J255" t="s">
        <v>1946</v>
      </c>
      <c r="K255" s="1" t="s">
        <v>78</v>
      </c>
      <c r="L255" s="87" t="s">
        <v>538</v>
      </c>
      <c r="M255" s="79" t="s">
        <v>6556</v>
      </c>
      <c r="N255" s="1" t="s">
        <v>3719</v>
      </c>
      <c r="O255" s="1" t="s">
        <v>3719</v>
      </c>
      <c r="P255" s="56" t="s">
        <v>3719</v>
      </c>
      <c r="Q255" s="1" t="s">
        <v>83</v>
      </c>
      <c r="R255" s="87" t="s">
        <v>260</v>
      </c>
      <c r="S255" s="87" t="s">
        <v>260</v>
      </c>
      <c r="T255" t="s">
        <v>1947</v>
      </c>
      <c r="U255" t="s">
        <v>1948</v>
      </c>
      <c r="V255" t="s">
        <v>1798</v>
      </c>
      <c r="W255" s="5">
        <v>96390000</v>
      </c>
      <c r="X255" s="5">
        <v>96390000</v>
      </c>
      <c r="Y255" s="5">
        <v>9639000</v>
      </c>
      <c r="Z255" s="5" t="s">
        <v>1045</v>
      </c>
      <c r="AA255" s="1" t="s">
        <v>95</v>
      </c>
      <c r="AB255" t="s">
        <v>83</v>
      </c>
      <c r="AC255" t="s">
        <v>76</v>
      </c>
      <c r="AD255" s="69">
        <f>+Tabla3[[#This Row],[VALOR DEL CONTRATO
(EN NUMEROS)]]-Tabla3[[#This Row],[VALOR RECURSOS (MADS/FONAM)]]</f>
        <v>0</v>
      </c>
      <c r="AE255" s="2">
        <v>6626</v>
      </c>
      <c r="AF255" s="88">
        <v>46024</v>
      </c>
      <c r="AG255">
        <v>25826</v>
      </c>
      <c r="AH255" s="75">
        <v>46029</v>
      </c>
      <c r="AI255" s="78" t="s">
        <v>98</v>
      </c>
      <c r="AJ255" t="s">
        <v>1321</v>
      </c>
      <c r="AK255" s="72">
        <v>202300000000177</v>
      </c>
      <c r="AL255" s="75">
        <v>46029</v>
      </c>
      <c r="AM255" s="1" t="s">
        <v>257</v>
      </c>
      <c r="AN255" s="1" t="s">
        <v>257</v>
      </c>
      <c r="AO255" t="s">
        <v>100</v>
      </c>
      <c r="AP255" t="s">
        <v>1322</v>
      </c>
      <c r="AQ255" s="1"/>
      <c r="AR255" t="s">
        <v>2782</v>
      </c>
      <c r="AS255" t="s">
        <v>260</v>
      </c>
      <c r="AT255" s="1">
        <v>80111600</v>
      </c>
      <c r="AU255" s="93" t="s">
        <v>4407</v>
      </c>
      <c r="AV255" s="1" t="s">
        <v>210</v>
      </c>
      <c r="AW255" s="87" t="s">
        <v>103</v>
      </c>
      <c r="AX255" s="75">
        <v>46029</v>
      </c>
      <c r="AY255" s="87" t="s">
        <v>115</v>
      </c>
      <c r="AZ255" s="75">
        <v>46029</v>
      </c>
      <c r="BA255" s="103">
        <v>46029</v>
      </c>
      <c r="BB255" s="103">
        <v>46332</v>
      </c>
      <c r="BC255" s="89">
        <f>+Tabla3[[#This Row],[FECHA TERMINACION
(INICIAL)]]-Tabla3[[#This Row],[FECHA INICIO]]</f>
        <v>303</v>
      </c>
      <c r="BD255" s="89">
        <f>+Tabla3[[#This Row],[PLAZO DE EJECUCIÓN EN DÍAS (INICIAL)]]/30</f>
        <v>10.1</v>
      </c>
      <c r="BE255" t="s">
        <v>1362</v>
      </c>
      <c r="BF255" s="5" t="e">
        <f>+#REF!</f>
        <v>#REF!</v>
      </c>
      <c r="BG255" s="5" t="e">
        <f>+#REF!</f>
        <v>#REF!</v>
      </c>
      <c r="BH255" s="1" t="e">
        <f>+#REF!</f>
        <v>#REF!</v>
      </c>
      <c r="BI255" s="1">
        <f>+COUNTIF(Tabla3[[#This Row],[VALOR REDUCIDO]:[TOTAL TIEMPO PRORROGADO EN DÍAS
]],"&lt;&gt;0")</f>
        <v>3</v>
      </c>
      <c r="BJ255" s="1" t="e">
        <f>+#REF!</f>
        <v>#REF!</v>
      </c>
      <c r="BK255" s="75" t="e">
        <f>+#REF!</f>
        <v>#REF!</v>
      </c>
      <c r="BL255" s="1" t="s">
        <v>83</v>
      </c>
      <c r="BM255" t="e">
        <f t="shared" si="17"/>
        <v>#REF!</v>
      </c>
      <c r="BN255" s="7">
        <f t="shared" si="18"/>
        <v>46029</v>
      </c>
      <c r="BO255" s="7" t="e">
        <f t="shared" si="19"/>
        <v>#REF!</v>
      </c>
      <c r="BP255" s="5" t="e">
        <f t="shared" si="15"/>
        <v>#REF!</v>
      </c>
      <c r="BQ255" s="1">
        <v>46267200</v>
      </c>
      <c r="BR255" s="1" t="e">
        <f>+Tabla3[[#This Row],[VALOR TOTAL DE CONTRATO (ANTES DE LIQUIDACIÓN - LIBERACIÓN DE SALDOS)]]-Tabla3[[#This Row],[RECURSO TOTALES DESEMBOLSADOS]]</f>
        <v>#REF!</v>
      </c>
      <c r="BS255" s="1" t="s">
        <v>83</v>
      </c>
      <c r="BT255" s="1" t="str">
        <f t="shared" si="16"/>
        <v>enero</v>
      </c>
      <c r="BU255" s="1" t="s">
        <v>82</v>
      </c>
      <c r="BV255" s="1" t="s">
        <v>82</v>
      </c>
      <c r="BW255" s="1" t="s">
        <v>82</v>
      </c>
      <c r="BX255" t="s">
        <v>258</v>
      </c>
      <c r="BY255" t="s">
        <v>259</v>
      </c>
    </row>
    <row r="256" spans="1:77" x14ac:dyDescent="0.25">
      <c r="A256" s="1">
        <v>2026</v>
      </c>
      <c r="B256" s="3">
        <v>251</v>
      </c>
      <c r="C256" s="1" t="s">
        <v>65</v>
      </c>
      <c r="D256" t="s">
        <v>67</v>
      </c>
      <c r="E256" t="s">
        <v>70</v>
      </c>
      <c r="F256" t="s">
        <v>71</v>
      </c>
      <c r="G256" t="s">
        <v>105</v>
      </c>
      <c r="H256" s="1" t="s">
        <v>64</v>
      </c>
      <c r="I256" s="1" t="s">
        <v>75</v>
      </c>
      <c r="J256" t="s">
        <v>1527</v>
      </c>
      <c r="K256" s="1" t="s">
        <v>78</v>
      </c>
      <c r="L256" s="87" t="s">
        <v>538</v>
      </c>
      <c r="M256" s="94" t="s">
        <v>6557</v>
      </c>
      <c r="N256" s="1" t="s">
        <v>3719</v>
      </c>
      <c r="O256" s="1" t="s">
        <v>3719</v>
      </c>
      <c r="P256" s="56" t="s">
        <v>3719</v>
      </c>
      <c r="Q256" s="1" t="s">
        <v>83</v>
      </c>
      <c r="R256" s="87" t="s">
        <v>260</v>
      </c>
      <c r="S256" s="87" t="s">
        <v>260</v>
      </c>
      <c r="T256" t="s">
        <v>1528</v>
      </c>
      <c r="U256" t="s">
        <v>1530</v>
      </c>
      <c r="V256" t="s">
        <v>1529</v>
      </c>
      <c r="W256" s="5">
        <v>60000000</v>
      </c>
      <c r="X256" s="5">
        <v>60000000</v>
      </c>
      <c r="Y256" s="5">
        <v>6000000</v>
      </c>
      <c r="Z256" s="5">
        <v>0</v>
      </c>
      <c r="AA256" s="1" t="s">
        <v>95</v>
      </c>
      <c r="AB256" t="s">
        <v>83</v>
      </c>
      <c r="AC256" t="s">
        <v>76</v>
      </c>
      <c r="AD256" s="69">
        <f>+Tabla3[[#This Row],[VALOR DEL CONTRATO
(EN NUMEROS)]]-Tabla3[[#This Row],[VALOR RECURSOS (MADS/FONAM)]]</f>
        <v>0</v>
      </c>
      <c r="AE256" s="2">
        <v>6626</v>
      </c>
      <c r="AF256" s="88">
        <v>46024</v>
      </c>
      <c r="AG256">
        <v>26126</v>
      </c>
      <c r="AH256" s="75">
        <v>46029</v>
      </c>
      <c r="AI256" s="78" t="s">
        <v>98</v>
      </c>
      <c r="AJ256" t="s">
        <v>1313</v>
      </c>
      <c r="AK256" s="72">
        <v>202300000000177</v>
      </c>
      <c r="AL256" s="75">
        <v>46029</v>
      </c>
      <c r="AM256" s="1" t="s">
        <v>257</v>
      </c>
      <c r="AN256" s="1" t="s">
        <v>257</v>
      </c>
      <c r="AO256" t="s">
        <v>100</v>
      </c>
      <c r="AP256" t="s">
        <v>1348</v>
      </c>
      <c r="AQ256" s="1"/>
      <c r="AR256" t="s">
        <v>1349</v>
      </c>
      <c r="AS256" t="s">
        <v>260</v>
      </c>
      <c r="AT256" s="1">
        <v>80111600</v>
      </c>
      <c r="AU256" s="104" t="s">
        <v>4408</v>
      </c>
      <c r="AV256" s="1" t="s">
        <v>210</v>
      </c>
      <c r="AW256" s="87" t="s">
        <v>103</v>
      </c>
      <c r="AX256" s="75">
        <v>46029</v>
      </c>
      <c r="AY256" s="87" t="s">
        <v>115</v>
      </c>
      <c r="AZ256" s="75">
        <v>46029</v>
      </c>
      <c r="BA256" s="75">
        <v>46029</v>
      </c>
      <c r="BB256" s="75">
        <v>46332</v>
      </c>
      <c r="BC256" s="89">
        <f>+Tabla3[[#This Row],[FECHA TERMINACION
(INICIAL)]]-Tabla3[[#This Row],[FECHA INICIO]]</f>
        <v>303</v>
      </c>
      <c r="BD256" s="89">
        <f>+Tabla3[[#This Row],[PLAZO DE EJECUCIÓN EN DÍAS (INICIAL)]]/30</f>
        <v>10.1</v>
      </c>
      <c r="BE256" t="s">
        <v>368</v>
      </c>
      <c r="BF256" s="5" t="e">
        <f>+#REF!</f>
        <v>#REF!</v>
      </c>
      <c r="BG256" s="5" t="e">
        <f>+#REF!</f>
        <v>#REF!</v>
      </c>
      <c r="BH256" s="1" t="e">
        <f>+#REF!</f>
        <v>#REF!</v>
      </c>
      <c r="BI256" s="1">
        <f>+COUNTIF(Tabla3[[#This Row],[VALOR REDUCIDO]:[TOTAL TIEMPO PRORROGADO EN DÍAS
]],"&lt;&gt;0")</f>
        <v>3</v>
      </c>
      <c r="BJ256" s="1" t="e">
        <f>+#REF!</f>
        <v>#REF!</v>
      </c>
      <c r="BK256" s="75" t="e">
        <f>+#REF!</f>
        <v>#REF!</v>
      </c>
      <c r="BL256" s="1" t="s">
        <v>83</v>
      </c>
      <c r="BM256" t="e">
        <f t="shared" si="17"/>
        <v>#REF!</v>
      </c>
      <c r="BN256" s="7">
        <f t="shared" si="18"/>
        <v>46029</v>
      </c>
      <c r="BO256" s="7" t="e">
        <f t="shared" si="19"/>
        <v>#REF!</v>
      </c>
      <c r="BP256" s="5" t="e">
        <f t="shared" si="15"/>
        <v>#REF!</v>
      </c>
      <c r="BQ256" s="1">
        <v>28800000</v>
      </c>
      <c r="BR256" s="1" t="e">
        <f>+Tabla3[[#This Row],[VALOR TOTAL DE CONTRATO (ANTES DE LIQUIDACIÓN - LIBERACIÓN DE SALDOS)]]-Tabla3[[#This Row],[RECURSO TOTALES DESEMBOLSADOS]]</f>
        <v>#REF!</v>
      </c>
      <c r="BS256" s="1" t="s">
        <v>83</v>
      </c>
      <c r="BT256" s="1" t="str">
        <f t="shared" si="16"/>
        <v>enero</v>
      </c>
      <c r="BU256" s="1" t="s">
        <v>82</v>
      </c>
      <c r="BV256" s="1" t="s">
        <v>82</v>
      </c>
      <c r="BW256" s="1" t="s">
        <v>82</v>
      </c>
      <c r="BX256" t="s">
        <v>258</v>
      </c>
      <c r="BY256" t="s">
        <v>259</v>
      </c>
    </row>
    <row r="257" spans="1:77" x14ac:dyDescent="0.25">
      <c r="A257" s="1">
        <v>2026</v>
      </c>
      <c r="B257" s="3">
        <v>253</v>
      </c>
      <c r="C257" s="1" t="s">
        <v>65</v>
      </c>
      <c r="D257" t="s">
        <v>67</v>
      </c>
      <c r="E257" t="s">
        <v>70</v>
      </c>
      <c r="F257" t="s">
        <v>71</v>
      </c>
      <c r="G257" t="s">
        <v>105</v>
      </c>
      <c r="H257" s="1" t="s">
        <v>64</v>
      </c>
      <c r="I257" s="1" t="s">
        <v>75</v>
      </c>
      <c r="J257" t="s">
        <v>1531</v>
      </c>
      <c r="K257" s="1" t="s">
        <v>78</v>
      </c>
      <c r="L257" s="87" t="s">
        <v>1532</v>
      </c>
      <c r="M257" s="1" t="s">
        <v>6558</v>
      </c>
      <c r="N257" s="1" t="s">
        <v>3719</v>
      </c>
      <c r="O257" s="1" t="s">
        <v>3719</v>
      </c>
      <c r="P257" s="56" t="s">
        <v>3719</v>
      </c>
      <c r="Q257" s="1" t="s">
        <v>83</v>
      </c>
      <c r="R257" s="87" t="s">
        <v>260</v>
      </c>
      <c r="S257" s="87" t="s">
        <v>260</v>
      </c>
      <c r="T257" t="s">
        <v>1533</v>
      </c>
      <c r="U257" t="s">
        <v>1535</v>
      </c>
      <c r="V257" t="s">
        <v>1534</v>
      </c>
      <c r="W257" s="5">
        <v>76500000</v>
      </c>
      <c r="X257" s="5">
        <v>76500000</v>
      </c>
      <c r="Y257" s="5">
        <v>7650000</v>
      </c>
      <c r="Z257" s="5">
        <v>0</v>
      </c>
      <c r="AA257" s="1" t="s">
        <v>95</v>
      </c>
      <c r="AB257" t="s">
        <v>83</v>
      </c>
      <c r="AC257" t="s">
        <v>76</v>
      </c>
      <c r="AD257" s="69">
        <f>+Tabla3[[#This Row],[VALOR DEL CONTRATO
(EN NUMEROS)]]-Tabla3[[#This Row],[VALOR RECURSOS (MADS/FONAM)]]</f>
        <v>0</v>
      </c>
      <c r="AE257" s="2">
        <v>6626</v>
      </c>
      <c r="AF257" s="88">
        <v>46024</v>
      </c>
      <c r="AG257">
        <v>26026</v>
      </c>
      <c r="AH257" s="75">
        <v>46029</v>
      </c>
      <c r="AI257" s="78" t="s">
        <v>98</v>
      </c>
      <c r="AJ257" t="s">
        <v>1313</v>
      </c>
      <c r="AK257" s="72">
        <v>202300000000177</v>
      </c>
      <c r="AL257" s="75">
        <v>46029</v>
      </c>
      <c r="AM257" s="1" t="s">
        <v>257</v>
      </c>
      <c r="AN257" s="1" t="s">
        <v>257</v>
      </c>
      <c r="AO257" t="s">
        <v>100</v>
      </c>
      <c r="AP257" t="s">
        <v>1536</v>
      </c>
      <c r="AQ257" s="1"/>
      <c r="AR257" t="s">
        <v>1537</v>
      </c>
      <c r="AS257" t="s">
        <v>260</v>
      </c>
      <c r="AT257" s="1">
        <v>80111600</v>
      </c>
      <c r="AU257" s="93" t="s">
        <v>4409</v>
      </c>
      <c r="AV257" s="1" t="s">
        <v>210</v>
      </c>
      <c r="AW257" s="87" t="s">
        <v>103</v>
      </c>
      <c r="AX257" s="75">
        <v>46029</v>
      </c>
      <c r="AY257" s="87" t="s">
        <v>115</v>
      </c>
      <c r="AZ257" s="75">
        <v>46029</v>
      </c>
      <c r="BA257" s="75">
        <v>46029</v>
      </c>
      <c r="BB257" s="75">
        <v>46332</v>
      </c>
      <c r="BC257" s="89">
        <f>+Tabla3[[#This Row],[FECHA TERMINACION
(INICIAL)]]-Tabla3[[#This Row],[FECHA INICIO]]</f>
        <v>303</v>
      </c>
      <c r="BD257" s="89">
        <f>+Tabla3[[#This Row],[PLAZO DE EJECUCIÓN EN DÍAS (INICIAL)]]/30</f>
        <v>10.1</v>
      </c>
      <c r="BE257" t="s">
        <v>368</v>
      </c>
      <c r="BF257" s="5" t="e">
        <f>+#REF!</f>
        <v>#REF!</v>
      </c>
      <c r="BG257" s="5" t="e">
        <f>+#REF!</f>
        <v>#REF!</v>
      </c>
      <c r="BH257" s="1" t="e">
        <f>+#REF!</f>
        <v>#REF!</v>
      </c>
      <c r="BI257" s="1">
        <f>+COUNTIF(Tabla3[[#This Row],[VALOR REDUCIDO]:[TOTAL TIEMPO PRORROGADO EN DÍAS
]],"&lt;&gt;0")</f>
        <v>3</v>
      </c>
      <c r="BJ257" s="1" t="e">
        <f>+#REF!</f>
        <v>#REF!</v>
      </c>
      <c r="BK257" s="75" t="e">
        <f>+#REF!</f>
        <v>#REF!</v>
      </c>
      <c r="BL257" s="1" t="s">
        <v>83</v>
      </c>
      <c r="BM257" t="e">
        <f t="shared" si="17"/>
        <v>#REF!</v>
      </c>
      <c r="BN257" s="7">
        <f t="shared" si="18"/>
        <v>46029</v>
      </c>
      <c r="BO257" s="7" t="e">
        <f t="shared" si="19"/>
        <v>#REF!</v>
      </c>
      <c r="BP257" s="5" t="e">
        <f t="shared" ref="BP257:BP320" si="20">$X257+$BG257-$BF257</f>
        <v>#REF!</v>
      </c>
      <c r="BQ257" s="1">
        <v>29325000</v>
      </c>
      <c r="BR257" s="1" t="e">
        <f>+Tabla3[[#This Row],[VALOR TOTAL DE CONTRATO (ANTES DE LIQUIDACIÓN - LIBERACIÓN DE SALDOS)]]-Tabla3[[#This Row],[RECURSO TOTALES DESEMBOLSADOS]]</f>
        <v>#REF!</v>
      </c>
      <c r="BS257" s="1" t="s">
        <v>83</v>
      </c>
      <c r="BT257" s="1" t="str">
        <f t="shared" ref="BT257:BT320" si="21">TEXT(AL257,"MMMM")</f>
        <v>enero</v>
      </c>
      <c r="BU257" s="1" t="s">
        <v>82</v>
      </c>
      <c r="BV257" s="1" t="s">
        <v>82</v>
      </c>
      <c r="BW257" s="1" t="s">
        <v>82</v>
      </c>
      <c r="BX257" t="s">
        <v>258</v>
      </c>
      <c r="BY257" t="s">
        <v>259</v>
      </c>
    </row>
    <row r="258" spans="1:77" x14ac:dyDescent="0.25">
      <c r="A258" s="1">
        <v>2026</v>
      </c>
      <c r="B258" s="3">
        <v>254</v>
      </c>
      <c r="C258" s="1" t="s">
        <v>65</v>
      </c>
      <c r="D258" t="s">
        <v>67</v>
      </c>
      <c r="E258" t="s">
        <v>70</v>
      </c>
      <c r="F258" t="s">
        <v>71</v>
      </c>
      <c r="G258" t="s">
        <v>105</v>
      </c>
      <c r="H258" s="1" t="s">
        <v>64</v>
      </c>
      <c r="I258" s="1" t="s">
        <v>75</v>
      </c>
      <c r="J258" t="s">
        <v>1538</v>
      </c>
      <c r="K258" s="1" t="s">
        <v>78</v>
      </c>
      <c r="L258" s="87" t="s">
        <v>549</v>
      </c>
      <c r="M258" s="1" t="s">
        <v>6559</v>
      </c>
      <c r="N258" s="1" t="s">
        <v>3719</v>
      </c>
      <c r="O258" s="1" t="s">
        <v>3719</v>
      </c>
      <c r="P258" s="56" t="s">
        <v>3719</v>
      </c>
      <c r="Q258" s="1" t="s">
        <v>83</v>
      </c>
      <c r="R258" s="87" t="s">
        <v>260</v>
      </c>
      <c r="S258" s="87" t="s">
        <v>260</v>
      </c>
      <c r="T258" t="s">
        <v>1539</v>
      </c>
      <c r="U258" t="s">
        <v>1540</v>
      </c>
      <c r="V258" t="s">
        <v>1481</v>
      </c>
      <c r="W258" s="5">
        <v>100000000</v>
      </c>
      <c r="X258" s="5">
        <v>100000000</v>
      </c>
      <c r="Y258" s="5">
        <v>10000000</v>
      </c>
      <c r="Z258" s="5">
        <v>0</v>
      </c>
      <c r="AA258" s="1" t="s">
        <v>95</v>
      </c>
      <c r="AB258" t="s">
        <v>83</v>
      </c>
      <c r="AC258" t="s">
        <v>76</v>
      </c>
      <c r="AD258" s="69">
        <f>+Tabla3[[#This Row],[VALOR DEL CONTRATO
(EN NUMEROS)]]-Tabla3[[#This Row],[VALOR RECURSOS (MADS/FONAM)]]</f>
        <v>0</v>
      </c>
      <c r="AE258" s="2">
        <v>6626</v>
      </c>
      <c r="AF258" s="88">
        <v>46024</v>
      </c>
      <c r="AG258">
        <v>29926</v>
      </c>
      <c r="AH258" s="75">
        <v>46030</v>
      </c>
      <c r="AI258" s="78" t="s">
        <v>98</v>
      </c>
      <c r="AJ258" t="s">
        <v>1313</v>
      </c>
      <c r="AK258" s="72">
        <v>202300000000177</v>
      </c>
      <c r="AL258" s="75">
        <v>46030</v>
      </c>
      <c r="AM258" s="1" t="s">
        <v>257</v>
      </c>
      <c r="AN258" s="1" t="s">
        <v>257</v>
      </c>
      <c r="AO258" t="s">
        <v>100</v>
      </c>
      <c r="AP258" t="s">
        <v>1541</v>
      </c>
      <c r="AQ258" s="1"/>
      <c r="AR258" t="s">
        <v>1542</v>
      </c>
      <c r="AS258" t="s">
        <v>260</v>
      </c>
      <c r="AT258" s="1">
        <v>80111600</v>
      </c>
      <c r="AU258" s="93" t="s">
        <v>4410</v>
      </c>
      <c r="AV258" s="1" t="s">
        <v>210</v>
      </c>
      <c r="AW258" s="87" t="s">
        <v>103</v>
      </c>
      <c r="AX258" s="75">
        <v>46030</v>
      </c>
      <c r="AY258" s="87" t="s">
        <v>115</v>
      </c>
      <c r="AZ258" s="75">
        <v>46030</v>
      </c>
      <c r="BA258" s="75">
        <v>46030</v>
      </c>
      <c r="BB258" s="75">
        <v>46333</v>
      </c>
      <c r="BC258" s="89">
        <f>+Tabla3[[#This Row],[FECHA TERMINACION
(INICIAL)]]-Tabla3[[#This Row],[FECHA INICIO]]</f>
        <v>303</v>
      </c>
      <c r="BD258" s="89">
        <f>+Tabla3[[#This Row],[PLAZO DE EJECUCIÓN EN DÍAS (INICIAL)]]/30</f>
        <v>10.1</v>
      </c>
      <c r="BE258" t="s">
        <v>1362</v>
      </c>
      <c r="BF258" s="5" t="e">
        <f>+#REF!</f>
        <v>#REF!</v>
      </c>
      <c r="BG258" s="5" t="e">
        <f>+#REF!</f>
        <v>#REF!</v>
      </c>
      <c r="BH258" s="1" t="e">
        <f>+#REF!</f>
        <v>#REF!</v>
      </c>
      <c r="BI258" s="1">
        <f>+COUNTIF(Tabla3[[#This Row],[VALOR REDUCIDO]:[TOTAL TIEMPO PRORROGADO EN DÍAS
]],"&lt;&gt;0")</f>
        <v>3</v>
      </c>
      <c r="BJ258" s="1" t="e">
        <f>+#REF!</f>
        <v>#REF!</v>
      </c>
      <c r="BK258" s="75" t="e">
        <f>+#REF!</f>
        <v>#REF!</v>
      </c>
      <c r="BL258" s="1" t="s">
        <v>83</v>
      </c>
      <c r="BM258" t="e">
        <f t="shared" si="17"/>
        <v>#REF!</v>
      </c>
      <c r="BN258" s="7">
        <f t="shared" si="18"/>
        <v>46030</v>
      </c>
      <c r="BO258" s="7" t="e">
        <f t="shared" si="19"/>
        <v>#REF!</v>
      </c>
      <c r="BP258" s="5" t="e">
        <f t="shared" si="20"/>
        <v>#REF!</v>
      </c>
      <c r="BQ258" s="1">
        <v>47666667</v>
      </c>
      <c r="BR258" s="1" t="e">
        <f>+Tabla3[[#This Row],[VALOR TOTAL DE CONTRATO (ANTES DE LIQUIDACIÓN - LIBERACIÓN DE SALDOS)]]-Tabla3[[#This Row],[RECURSO TOTALES DESEMBOLSADOS]]</f>
        <v>#REF!</v>
      </c>
      <c r="BS258" s="1" t="s">
        <v>83</v>
      </c>
      <c r="BT258" s="1" t="str">
        <f t="shared" si="21"/>
        <v>enero</v>
      </c>
      <c r="BU258" s="1" t="s">
        <v>82</v>
      </c>
      <c r="BV258" s="1" t="s">
        <v>82</v>
      </c>
      <c r="BW258" s="1" t="s">
        <v>82</v>
      </c>
      <c r="BX258" t="s">
        <v>258</v>
      </c>
      <c r="BY258" t="s">
        <v>259</v>
      </c>
    </row>
    <row r="259" spans="1:77" x14ac:dyDescent="0.25">
      <c r="A259" s="1">
        <v>2026</v>
      </c>
      <c r="B259" s="3">
        <v>255</v>
      </c>
      <c r="C259" s="1" t="s">
        <v>65</v>
      </c>
      <c r="D259" t="s">
        <v>67</v>
      </c>
      <c r="E259" t="s">
        <v>70</v>
      </c>
      <c r="F259" t="s">
        <v>71</v>
      </c>
      <c r="G259" t="s">
        <v>105</v>
      </c>
      <c r="H259" s="1" t="s">
        <v>64</v>
      </c>
      <c r="I259" s="1" t="s">
        <v>75</v>
      </c>
      <c r="J259" t="s">
        <v>1543</v>
      </c>
      <c r="K259" s="1" t="s">
        <v>78</v>
      </c>
      <c r="L259" s="87" t="s">
        <v>390</v>
      </c>
      <c r="M259" s="1" t="s">
        <v>6560</v>
      </c>
      <c r="N259" s="1" t="s">
        <v>3719</v>
      </c>
      <c r="O259" s="1" t="s">
        <v>3719</v>
      </c>
      <c r="P259" s="56" t="s">
        <v>3719</v>
      </c>
      <c r="Q259" s="1" t="s">
        <v>83</v>
      </c>
      <c r="R259" s="87" t="s">
        <v>212</v>
      </c>
      <c r="S259" s="87" t="s">
        <v>212</v>
      </c>
      <c r="T259" t="s">
        <v>1544</v>
      </c>
      <c r="U259" t="s">
        <v>1546</v>
      </c>
      <c r="V259" t="s">
        <v>1545</v>
      </c>
      <c r="W259" s="5">
        <v>135700000</v>
      </c>
      <c r="X259" s="5">
        <v>135700000</v>
      </c>
      <c r="Y259" s="5">
        <v>11500000</v>
      </c>
      <c r="Z259" s="5">
        <v>0</v>
      </c>
      <c r="AA259" s="1" t="s">
        <v>95</v>
      </c>
      <c r="AB259" t="s">
        <v>83</v>
      </c>
      <c r="AC259" t="s">
        <v>76</v>
      </c>
      <c r="AD259" s="69">
        <f>+Tabla3[[#This Row],[VALOR DEL CONTRATO
(EN NUMEROS)]]-Tabla3[[#This Row],[VALOR RECURSOS (MADS/FONAM)]]</f>
        <v>0</v>
      </c>
      <c r="AE259" s="2">
        <v>1126</v>
      </c>
      <c r="AF259" s="88">
        <v>46024</v>
      </c>
      <c r="AG259">
        <v>32026</v>
      </c>
      <c r="AH259" s="75">
        <v>46030</v>
      </c>
      <c r="AI259" s="78" t="s">
        <v>98</v>
      </c>
      <c r="AJ259" t="s">
        <v>282</v>
      </c>
      <c r="AK259" s="72">
        <v>202400000000095</v>
      </c>
      <c r="AL259" s="75">
        <v>46030</v>
      </c>
      <c r="AM259" s="1" t="s">
        <v>257</v>
      </c>
      <c r="AN259" s="1" t="s">
        <v>257</v>
      </c>
      <c r="AO259" t="s">
        <v>100</v>
      </c>
      <c r="AP259" t="s">
        <v>1072</v>
      </c>
      <c r="AQ259" s="1"/>
      <c r="AR259" t="s">
        <v>1073</v>
      </c>
      <c r="AS259" t="s">
        <v>212</v>
      </c>
      <c r="AT259" s="1">
        <v>80111600</v>
      </c>
      <c r="AU259" s="93" t="s">
        <v>4411</v>
      </c>
      <c r="AV259" s="1" t="s">
        <v>210</v>
      </c>
      <c r="AW259" s="87" t="s">
        <v>103</v>
      </c>
      <c r="AX259" s="75">
        <v>46030</v>
      </c>
      <c r="AY259" s="87" t="s">
        <v>116</v>
      </c>
      <c r="AZ259" s="75">
        <v>46030</v>
      </c>
      <c r="BA259" s="75">
        <v>46031</v>
      </c>
      <c r="BB259" s="75">
        <v>46387</v>
      </c>
      <c r="BC259" s="89">
        <f>+Tabla3[[#This Row],[FECHA TERMINACION
(INICIAL)]]-Tabla3[[#This Row],[FECHA INICIO]]</f>
        <v>356</v>
      </c>
      <c r="BD259" s="89">
        <f>+Tabla3[[#This Row],[PLAZO DE EJECUCIÓN EN DÍAS (INICIAL)]]/30</f>
        <v>11.866666666666667</v>
      </c>
      <c r="BE259" t="s">
        <v>1547</v>
      </c>
      <c r="BF259" s="5" t="e">
        <f>+#REF!</f>
        <v>#REF!</v>
      </c>
      <c r="BG259" s="5" t="e">
        <f>+#REF!</f>
        <v>#REF!</v>
      </c>
      <c r="BH259" s="1" t="e">
        <f>+#REF!</f>
        <v>#REF!</v>
      </c>
      <c r="BI259" s="1">
        <f>+COUNTIF(Tabla3[[#This Row],[VALOR REDUCIDO]:[TOTAL TIEMPO PRORROGADO EN DÍAS
]],"&lt;&gt;0")</f>
        <v>3</v>
      </c>
      <c r="BJ259" s="1" t="e">
        <f>+#REF!</f>
        <v>#REF!</v>
      </c>
      <c r="BK259" s="75" t="e">
        <f>+#REF!</f>
        <v>#REF!</v>
      </c>
      <c r="BL259" s="1" t="s">
        <v>83</v>
      </c>
      <c r="BM259" t="e">
        <f t="shared" ref="BM259:BM322" si="22">$BO259-$BN259</f>
        <v>#REF!</v>
      </c>
      <c r="BN259" s="7">
        <f t="shared" ref="BN259:BN322" si="23">$BA259</f>
        <v>46031</v>
      </c>
      <c r="BO259" s="7" t="e">
        <f t="shared" ref="BO259:BO322" si="24">$BB259+$BH259</f>
        <v>#REF!</v>
      </c>
      <c r="BP259" s="5" t="e">
        <f t="shared" si="20"/>
        <v>#REF!</v>
      </c>
      <c r="BQ259" s="1">
        <v>54433333</v>
      </c>
      <c r="BR259" s="1" t="e">
        <f>+Tabla3[[#This Row],[VALOR TOTAL DE CONTRATO (ANTES DE LIQUIDACIÓN - LIBERACIÓN DE SALDOS)]]-Tabla3[[#This Row],[RECURSO TOTALES DESEMBOLSADOS]]</f>
        <v>#REF!</v>
      </c>
      <c r="BS259" s="1" t="s">
        <v>83</v>
      </c>
      <c r="BT259" s="1" t="str">
        <f t="shared" si="21"/>
        <v>enero</v>
      </c>
      <c r="BU259" s="1" t="s">
        <v>82</v>
      </c>
      <c r="BV259" s="1" t="s">
        <v>82</v>
      </c>
      <c r="BW259" s="1" t="s">
        <v>82</v>
      </c>
      <c r="BX259" t="s">
        <v>258</v>
      </c>
      <c r="BY259" t="s">
        <v>259</v>
      </c>
    </row>
    <row r="260" spans="1:77" x14ac:dyDescent="0.25">
      <c r="A260" s="1">
        <v>2026</v>
      </c>
      <c r="B260" s="3">
        <v>256</v>
      </c>
      <c r="C260" s="1" t="s">
        <v>65</v>
      </c>
      <c r="D260" t="s">
        <v>67</v>
      </c>
      <c r="E260" t="s">
        <v>70</v>
      </c>
      <c r="F260" t="s">
        <v>71</v>
      </c>
      <c r="G260" t="s">
        <v>105</v>
      </c>
      <c r="H260" s="1" t="s">
        <v>64</v>
      </c>
      <c r="I260" s="1" t="s">
        <v>75</v>
      </c>
      <c r="J260" t="s">
        <v>1549</v>
      </c>
      <c r="K260" s="1" t="s">
        <v>78</v>
      </c>
      <c r="L260" s="87" t="s">
        <v>1550</v>
      </c>
      <c r="M260" s="1" t="s">
        <v>6561</v>
      </c>
      <c r="N260" s="1" t="s">
        <v>3719</v>
      </c>
      <c r="O260" s="1" t="s">
        <v>3719</v>
      </c>
      <c r="P260" s="56" t="s">
        <v>3719</v>
      </c>
      <c r="Q260" s="1" t="s">
        <v>83</v>
      </c>
      <c r="R260" s="87" t="s">
        <v>212</v>
      </c>
      <c r="S260" s="87" t="s">
        <v>212</v>
      </c>
      <c r="T260" t="s">
        <v>1548</v>
      </c>
      <c r="U260" t="s">
        <v>1551</v>
      </c>
      <c r="V260" t="s">
        <v>693</v>
      </c>
      <c r="W260" s="5">
        <v>130166667</v>
      </c>
      <c r="X260" s="5">
        <v>130166667</v>
      </c>
      <c r="Y260" s="5">
        <v>11000000</v>
      </c>
      <c r="Z260" s="5">
        <v>0</v>
      </c>
      <c r="AA260" s="1" t="s">
        <v>95</v>
      </c>
      <c r="AB260" t="s">
        <v>83</v>
      </c>
      <c r="AC260" t="s">
        <v>76</v>
      </c>
      <c r="AD260" s="69">
        <f>+Tabla3[[#This Row],[VALOR DEL CONTRATO
(EN NUMEROS)]]-Tabla3[[#This Row],[VALOR RECURSOS (MADS/FONAM)]]</f>
        <v>0</v>
      </c>
      <c r="AE260" s="2">
        <v>1126</v>
      </c>
      <c r="AF260" s="88">
        <v>46024</v>
      </c>
      <c r="AG260">
        <v>21426</v>
      </c>
      <c r="AH260" s="75">
        <v>46029</v>
      </c>
      <c r="AI260" s="78" t="s">
        <v>98</v>
      </c>
      <c r="AJ260" t="s">
        <v>282</v>
      </c>
      <c r="AK260" s="72">
        <v>202400000000095</v>
      </c>
      <c r="AL260" s="75">
        <v>46029</v>
      </c>
      <c r="AM260" s="1" t="s">
        <v>257</v>
      </c>
      <c r="AN260" s="1" t="s">
        <v>257</v>
      </c>
      <c r="AO260" t="s">
        <v>100</v>
      </c>
      <c r="AP260" t="s">
        <v>1072</v>
      </c>
      <c r="AQ260" s="1"/>
      <c r="AR260" t="s">
        <v>1073</v>
      </c>
      <c r="AS260" t="s">
        <v>212</v>
      </c>
      <c r="AT260" s="1">
        <v>80111600</v>
      </c>
      <c r="AU260" s="93" t="s">
        <v>4412</v>
      </c>
      <c r="AV260" s="1" t="s">
        <v>210</v>
      </c>
      <c r="AW260" s="87" t="s">
        <v>103</v>
      </c>
      <c r="AX260" s="75">
        <v>46029</v>
      </c>
      <c r="AY260" s="87" t="s">
        <v>116</v>
      </c>
      <c r="AZ260" s="75">
        <v>46029</v>
      </c>
      <c r="BA260" s="75">
        <v>46029</v>
      </c>
      <c r="BB260" s="75">
        <v>46387</v>
      </c>
      <c r="BC260" s="89">
        <f>+Tabla3[[#This Row],[FECHA TERMINACION
(INICIAL)]]-Tabla3[[#This Row],[FECHA INICIO]]</f>
        <v>358</v>
      </c>
      <c r="BD260" s="89">
        <f>+Tabla3[[#This Row],[PLAZO DE EJECUCIÓN EN DÍAS (INICIAL)]]/30</f>
        <v>11.933333333333334</v>
      </c>
      <c r="BE260" t="s">
        <v>1434</v>
      </c>
      <c r="BF260" s="5" t="e">
        <f>+#REF!</f>
        <v>#REF!</v>
      </c>
      <c r="BG260" s="5" t="e">
        <f>+#REF!</f>
        <v>#REF!</v>
      </c>
      <c r="BH260" s="1" t="e">
        <f>+#REF!</f>
        <v>#REF!</v>
      </c>
      <c r="BI260" s="1">
        <f>+COUNTIF(Tabla3[[#This Row],[VALOR REDUCIDO]:[TOTAL TIEMPO PRORROGADO EN DÍAS
]],"&lt;&gt;0")</f>
        <v>3</v>
      </c>
      <c r="BJ260" s="1" t="e">
        <f>+#REF!</f>
        <v>#REF!</v>
      </c>
      <c r="BK260" s="75" t="e">
        <f>+#REF!</f>
        <v>#REF!</v>
      </c>
      <c r="BL260" s="1" t="s">
        <v>83</v>
      </c>
      <c r="BM260" t="e">
        <f t="shared" si="22"/>
        <v>#REF!</v>
      </c>
      <c r="BN260" s="7">
        <f t="shared" si="23"/>
        <v>46029</v>
      </c>
      <c r="BO260" s="7" t="e">
        <f t="shared" si="24"/>
        <v>#REF!</v>
      </c>
      <c r="BP260" s="5" t="e">
        <f t="shared" si="20"/>
        <v>#REF!</v>
      </c>
      <c r="BQ260" s="1">
        <v>52800000</v>
      </c>
      <c r="BR260" s="1" t="e">
        <f>+Tabla3[[#This Row],[VALOR TOTAL DE CONTRATO (ANTES DE LIQUIDACIÓN - LIBERACIÓN DE SALDOS)]]-Tabla3[[#This Row],[RECURSO TOTALES DESEMBOLSADOS]]</f>
        <v>#REF!</v>
      </c>
      <c r="BS260" s="1" t="s">
        <v>83</v>
      </c>
      <c r="BT260" s="1" t="str">
        <f t="shared" si="21"/>
        <v>enero</v>
      </c>
      <c r="BU260" s="1" t="s">
        <v>82</v>
      </c>
      <c r="BV260" s="1" t="s">
        <v>82</v>
      </c>
      <c r="BW260" s="1" t="s">
        <v>82</v>
      </c>
      <c r="BX260" t="s">
        <v>258</v>
      </c>
      <c r="BY260" t="s">
        <v>259</v>
      </c>
    </row>
    <row r="261" spans="1:77" x14ac:dyDescent="0.25">
      <c r="A261" s="1">
        <v>2026</v>
      </c>
      <c r="B261" s="3">
        <v>257</v>
      </c>
      <c r="C261" s="1" t="s">
        <v>65</v>
      </c>
      <c r="D261" t="s">
        <v>67</v>
      </c>
      <c r="E261" t="s">
        <v>70</v>
      </c>
      <c r="F261" t="s">
        <v>71</v>
      </c>
      <c r="G261" t="s">
        <v>105</v>
      </c>
      <c r="H261" s="1" t="s">
        <v>64</v>
      </c>
      <c r="I261" s="1" t="s">
        <v>75</v>
      </c>
      <c r="J261" t="s">
        <v>1552</v>
      </c>
      <c r="K261" s="1" t="s">
        <v>78</v>
      </c>
      <c r="L261" s="87" t="s">
        <v>81</v>
      </c>
      <c r="M261" s="1" t="s">
        <v>6562</v>
      </c>
      <c r="N261" s="1" t="s">
        <v>3719</v>
      </c>
      <c r="O261" s="1" t="s">
        <v>3719</v>
      </c>
      <c r="P261" s="56" t="s">
        <v>3719</v>
      </c>
      <c r="Q261" s="1" t="s">
        <v>83</v>
      </c>
      <c r="R261" s="87" t="s">
        <v>212</v>
      </c>
      <c r="S261" s="87" t="s">
        <v>212</v>
      </c>
      <c r="T261" t="s">
        <v>1553</v>
      </c>
      <c r="U261" s="68" t="s">
        <v>1555</v>
      </c>
      <c r="V261" t="s">
        <v>1554</v>
      </c>
      <c r="W261" s="5">
        <v>72112333</v>
      </c>
      <c r="X261" s="5">
        <v>72112333</v>
      </c>
      <c r="Y261" s="5">
        <v>6094000</v>
      </c>
      <c r="Z261" s="5">
        <v>0</v>
      </c>
      <c r="AA261" s="1" t="s">
        <v>95</v>
      </c>
      <c r="AB261" t="s">
        <v>83</v>
      </c>
      <c r="AC261" t="s">
        <v>76</v>
      </c>
      <c r="AD261" s="69">
        <f>+Tabla3[[#This Row],[VALOR DEL CONTRATO
(EN NUMEROS)]]-Tabla3[[#This Row],[VALOR RECURSOS (MADS/FONAM)]]</f>
        <v>0</v>
      </c>
      <c r="AE261" s="2">
        <v>1126</v>
      </c>
      <c r="AF261" s="88">
        <v>46024</v>
      </c>
      <c r="AG261">
        <v>21026</v>
      </c>
      <c r="AH261" s="75">
        <v>46029</v>
      </c>
      <c r="AI261" s="78" t="s">
        <v>98</v>
      </c>
      <c r="AJ261" t="s">
        <v>282</v>
      </c>
      <c r="AK261" s="72">
        <v>202400000000095</v>
      </c>
      <c r="AL261" s="75">
        <v>46029</v>
      </c>
      <c r="AM261" s="1" t="s">
        <v>257</v>
      </c>
      <c r="AN261" s="1" t="s">
        <v>257</v>
      </c>
      <c r="AO261" t="s">
        <v>100</v>
      </c>
      <c r="AP261" t="s">
        <v>1072</v>
      </c>
      <c r="AQ261" s="1"/>
      <c r="AR261" t="s">
        <v>1073</v>
      </c>
      <c r="AS261" t="s">
        <v>212</v>
      </c>
      <c r="AT261" s="1">
        <v>80111600</v>
      </c>
      <c r="AU261" s="93" t="s">
        <v>4413</v>
      </c>
      <c r="AV261" s="1" t="s">
        <v>210</v>
      </c>
      <c r="AW261" s="87" t="s">
        <v>103</v>
      </c>
      <c r="AX261" s="75">
        <v>46029</v>
      </c>
      <c r="AY261" s="87" t="s">
        <v>116</v>
      </c>
      <c r="AZ261" s="75">
        <v>46029</v>
      </c>
      <c r="BA261" s="75">
        <v>46029</v>
      </c>
      <c r="BB261" s="75">
        <v>46387</v>
      </c>
      <c r="BC261" s="89">
        <f>+Tabla3[[#This Row],[FECHA TERMINACION
(INICIAL)]]-Tabla3[[#This Row],[FECHA INICIO]]</f>
        <v>358</v>
      </c>
      <c r="BD261" s="89">
        <f>+Tabla3[[#This Row],[PLAZO DE EJECUCIÓN EN DÍAS (INICIAL)]]/30</f>
        <v>11.933333333333334</v>
      </c>
      <c r="BE261" t="s">
        <v>1434</v>
      </c>
      <c r="BF261" s="5" t="e">
        <f>+#REF!</f>
        <v>#REF!</v>
      </c>
      <c r="BG261" s="5" t="e">
        <f>+#REF!</f>
        <v>#REF!</v>
      </c>
      <c r="BH261" s="1" t="e">
        <f>+#REF!</f>
        <v>#REF!</v>
      </c>
      <c r="BI261" s="1">
        <f>+COUNTIF(Tabla3[[#This Row],[VALOR REDUCIDO]:[TOTAL TIEMPO PRORROGADO EN DÍAS
]],"&lt;&gt;0")</f>
        <v>3</v>
      </c>
      <c r="BJ261" s="1" t="e">
        <f>+#REF!</f>
        <v>#REF!</v>
      </c>
      <c r="BK261" s="75" t="e">
        <f>+#REF!</f>
        <v>#REF!</v>
      </c>
      <c r="BL261" s="1" t="s">
        <v>83</v>
      </c>
      <c r="BM261" t="e">
        <f t="shared" si="22"/>
        <v>#REF!</v>
      </c>
      <c r="BN261" s="7">
        <f t="shared" si="23"/>
        <v>46029</v>
      </c>
      <c r="BO261" s="7" t="e">
        <f t="shared" si="24"/>
        <v>#REF!</v>
      </c>
      <c r="BP261" s="5" t="e">
        <f t="shared" si="20"/>
        <v>#REF!</v>
      </c>
      <c r="BQ261" s="1">
        <v>29251200</v>
      </c>
      <c r="BR261" s="1" t="e">
        <f>+Tabla3[[#This Row],[VALOR TOTAL DE CONTRATO (ANTES DE LIQUIDACIÓN - LIBERACIÓN DE SALDOS)]]-Tabla3[[#This Row],[RECURSO TOTALES DESEMBOLSADOS]]</f>
        <v>#REF!</v>
      </c>
      <c r="BS261" s="1" t="s">
        <v>83</v>
      </c>
      <c r="BT261" s="1" t="str">
        <f t="shared" si="21"/>
        <v>enero</v>
      </c>
      <c r="BU261" s="1" t="s">
        <v>82</v>
      </c>
      <c r="BV261" s="1" t="s">
        <v>82</v>
      </c>
      <c r="BW261" s="1" t="s">
        <v>82</v>
      </c>
      <c r="BX261" t="s">
        <v>258</v>
      </c>
      <c r="BY261" t="s">
        <v>259</v>
      </c>
    </row>
    <row r="262" spans="1:77" x14ac:dyDescent="0.25">
      <c r="A262" s="1">
        <v>2026</v>
      </c>
      <c r="B262" s="3">
        <v>258</v>
      </c>
      <c r="C262" s="1" t="s">
        <v>65</v>
      </c>
      <c r="D262" t="s">
        <v>67</v>
      </c>
      <c r="E262" t="s">
        <v>70</v>
      </c>
      <c r="F262" t="s">
        <v>71</v>
      </c>
      <c r="G262" t="s">
        <v>105</v>
      </c>
      <c r="H262" s="1" t="s">
        <v>64</v>
      </c>
      <c r="I262" s="1" t="s">
        <v>271</v>
      </c>
      <c r="J262" t="s">
        <v>1556</v>
      </c>
      <c r="K262" s="1" t="s">
        <v>78</v>
      </c>
      <c r="L262" s="87" t="s">
        <v>1557</v>
      </c>
      <c r="M262" s="1" t="s">
        <v>6563</v>
      </c>
      <c r="N262" s="1" t="s">
        <v>3719</v>
      </c>
      <c r="O262" s="1" t="s">
        <v>3719</v>
      </c>
      <c r="P262" s="56" t="s">
        <v>3719</v>
      </c>
      <c r="Q262" s="1" t="s">
        <v>83</v>
      </c>
      <c r="R262" s="87" t="s">
        <v>1558</v>
      </c>
      <c r="S262" s="87" t="s">
        <v>212</v>
      </c>
      <c r="T262" t="s">
        <v>1560</v>
      </c>
      <c r="U262" s="68" t="s">
        <v>1562</v>
      </c>
      <c r="V262" t="s">
        <v>1561</v>
      </c>
      <c r="W262" s="5">
        <v>43452000</v>
      </c>
      <c r="X262" s="5">
        <v>43452000</v>
      </c>
      <c r="Y262" s="5">
        <v>3672000</v>
      </c>
      <c r="Z262" s="5">
        <v>0</v>
      </c>
      <c r="AA262" s="1" t="s">
        <v>95</v>
      </c>
      <c r="AB262" t="s">
        <v>83</v>
      </c>
      <c r="AC262" t="s">
        <v>76</v>
      </c>
      <c r="AD262" s="69">
        <f>+Tabla3[[#This Row],[VALOR DEL CONTRATO
(EN NUMEROS)]]-Tabla3[[#This Row],[VALOR RECURSOS (MADS/FONAM)]]</f>
        <v>0</v>
      </c>
      <c r="AE262" s="2">
        <v>1126</v>
      </c>
      <c r="AF262" s="88">
        <v>46024</v>
      </c>
      <c r="AG262">
        <v>20926</v>
      </c>
      <c r="AH262" s="75">
        <v>46029</v>
      </c>
      <c r="AI262" s="78" t="s">
        <v>98</v>
      </c>
      <c r="AJ262" t="s">
        <v>282</v>
      </c>
      <c r="AK262" s="72">
        <v>202400000000095</v>
      </c>
      <c r="AL262" s="75">
        <v>46029</v>
      </c>
      <c r="AM262" s="1" t="s">
        <v>257</v>
      </c>
      <c r="AN262" s="1" t="s">
        <v>1559</v>
      </c>
      <c r="AO262" t="s">
        <v>100</v>
      </c>
      <c r="AP262" t="s">
        <v>1410</v>
      </c>
      <c r="AQ262" s="1"/>
      <c r="AR262" t="s">
        <v>1411</v>
      </c>
      <c r="AS262" t="s">
        <v>212</v>
      </c>
      <c r="AT262" s="1">
        <v>80111600</v>
      </c>
      <c r="AU262" s="93" t="s">
        <v>4414</v>
      </c>
      <c r="AV262" s="1" t="s">
        <v>210</v>
      </c>
      <c r="AW262" s="87" t="s">
        <v>103</v>
      </c>
      <c r="AX262" s="75">
        <v>46029</v>
      </c>
      <c r="AY262" s="87" t="s">
        <v>115</v>
      </c>
      <c r="AZ262" s="75">
        <v>46029</v>
      </c>
      <c r="BA262" s="75">
        <v>46029</v>
      </c>
      <c r="BB262" s="75">
        <v>46387</v>
      </c>
      <c r="BC262" s="89">
        <f>+Tabla3[[#This Row],[FECHA TERMINACION
(INICIAL)]]-Tabla3[[#This Row],[FECHA INICIO]]</f>
        <v>358</v>
      </c>
      <c r="BD262" s="89">
        <f>+Tabla3[[#This Row],[PLAZO DE EJECUCIÓN EN DÍAS (INICIAL)]]/30</f>
        <v>11.933333333333334</v>
      </c>
      <c r="BE262" t="s">
        <v>1563</v>
      </c>
      <c r="BF262" s="5" t="e">
        <f>+#REF!</f>
        <v>#REF!</v>
      </c>
      <c r="BG262" s="5" t="e">
        <f>+#REF!</f>
        <v>#REF!</v>
      </c>
      <c r="BH262" s="1" t="e">
        <f>+#REF!</f>
        <v>#REF!</v>
      </c>
      <c r="BI262" s="1">
        <f>+COUNTIF(Tabla3[[#This Row],[VALOR REDUCIDO]:[TOTAL TIEMPO PRORROGADO EN DÍAS
]],"&lt;&gt;0")</f>
        <v>3</v>
      </c>
      <c r="BJ262" s="1" t="e">
        <f>+#REF!</f>
        <v>#REF!</v>
      </c>
      <c r="BK262" s="75" t="e">
        <f>+#REF!</f>
        <v>#REF!</v>
      </c>
      <c r="BL262" s="1" t="s">
        <v>83</v>
      </c>
      <c r="BM262" t="e">
        <f t="shared" si="22"/>
        <v>#REF!</v>
      </c>
      <c r="BN262" s="7">
        <f t="shared" si="23"/>
        <v>46029</v>
      </c>
      <c r="BO262" s="7" t="e">
        <f t="shared" si="24"/>
        <v>#REF!</v>
      </c>
      <c r="BP262" s="5" t="e">
        <f t="shared" si="20"/>
        <v>#REF!</v>
      </c>
      <c r="BQ262" s="1">
        <v>17625600</v>
      </c>
      <c r="BR262" s="1" t="e">
        <f>+Tabla3[[#This Row],[VALOR TOTAL DE CONTRATO (ANTES DE LIQUIDACIÓN - LIBERACIÓN DE SALDOS)]]-Tabla3[[#This Row],[RECURSO TOTALES DESEMBOLSADOS]]</f>
        <v>#REF!</v>
      </c>
      <c r="BS262" s="1" t="s">
        <v>83</v>
      </c>
      <c r="BT262" s="1" t="str">
        <f t="shared" si="21"/>
        <v>enero</v>
      </c>
      <c r="BU262" s="1" t="s">
        <v>82</v>
      </c>
      <c r="BV262" s="1" t="s">
        <v>82</v>
      </c>
      <c r="BW262" s="1" t="s">
        <v>82</v>
      </c>
      <c r="BX262" t="s">
        <v>258</v>
      </c>
      <c r="BY262" t="s">
        <v>259</v>
      </c>
    </row>
    <row r="263" spans="1:77" x14ac:dyDescent="0.25">
      <c r="A263" s="1">
        <v>2026</v>
      </c>
      <c r="B263" s="3">
        <v>259</v>
      </c>
      <c r="C263" s="1" t="s">
        <v>65</v>
      </c>
      <c r="D263" t="s">
        <v>67</v>
      </c>
      <c r="E263" t="s">
        <v>70</v>
      </c>
      <c r="F263" t="s">
        <v>71</v>
      </c>
      <c r="G263" t="s">
        <v>105</v>
      </c>
      <c r="H263" s="1" t="s">
        <v>64</v>
      </c>
      <c r="I263" s="1" t="s">
        <v>75</v>
      </c>
      <c r="J263" t="s">
        <v>1564</v>
      </c>
      <c r="K263" s="1" t="s">
        <v>78</v>
      </c>
      <c r="L263" s="87" t="s">
        <v>1565</v>
      </c>
      <c r="M263" s="1" t="s">
        <v>6564</v>
      </c>
      <c r="N263" s="1" t="s">
        <v>3719</v>
      </c>
      <c r="O263" s="1" t="s">
        <v>3719</v>
      </c>
      <c r="P263" s="56" t="s">
        <v>3719</v>
      </c>
      <c r="Q263" s="1" t="s">
        <v>83</v>
      </c>
      <c r="R263" s="87" t="s">
        <v>1558</v>
      </c>
      <c r="S263" s="87" t="s">
        <v>212</v>
      </c>
      <c r="T263" t="s">
        <v>1566</v>
      </c>
      <c r="U263" s="55" t="s">
        <v>1568</v>
      </c>
      <c r="V263" t="s">
        <v>1567</v>
      </c>
      <c r="W263" s="5">
        <v>61200000</v>
      </c>
      <c r="X263" s="5">
        <v>61200000</v>
      </c>
      <c r="Y263" s="5">
        <v>6120000</v>
      </c>
      <c r="Z263" s="5">
        <v>0</v>
      </c>
      <c r="AA263" s="1" t="s">
        <v>95</v>
      </c>
      <c r="AB263" t="s">
        <v>83</v>
      </c>
      <c r="AC263" t="s">
        <v>76</v>
      </c>
      <c r="AD263" s="69">
        <f>+Tabla3[[#This Row],[VALOR DEL CONTRATO
(EN NUMEROS)]]-Tabla3[[#This Row],[VALOR RECURSOS (MADS/FONAM)]]</f>
        <v>0</v>
      </c>
      <c r="AE263" s="2">
        <v>1626</v>
      </c>
      <c r="AF263" s="88">
        <v>46024</v>
      </c>
      <c r="AG263">
        <v>32126</v>
      </c>
      <c r="AH263" s="75">
        <v>46030</v>
      </c>
      <c r="AI263" s="78" t="s">
        <v>98</v>
      </c>
      <c r="AJ263" t="s">
        <v>282</v>
      </c>
      <c r="AK263" s="72">
        <v>202400000000095</v>
      </c>
      <c r="AL263" s="75">
        <v>46030</v>
      </c>
      <c r="AM263" s="1" t="s">
        <v>257</v>
      </c>
      <c r="AN263" s="1" t="s">
        <v>1559</v>
      </c>
      <c r="AO263" t="s">
        <v>100</v>
      </c>
      <c r="AP263" t="s">
        <v>1410</v>
      </c>
      <c r="AQ263" s="1"/>
      <c r="AR263" t="s">
        <v>1411</v>
      </c>
      <c r="AS263" t="s">
        <v>212</v>
      </c>
      <c r="AT263" s="1">
        <v>80111600</v>
      </c>
      <c r="AU263" s="93" t="s">
        <v>4415</v>
      </c>
      <c r="AV263" s="1" t="s">
        <v>210</v>
      </c>
      <c r="AW263" s="87" t="s">
        <v>103</v>
      </c>
      <c r="AX263" s="75">
        <v>46031</v>
      </c>
      <c r="AY263" s="87" t="s">
        <v>115</v>
      </c>
      <c r="AZ263" s="75">
        <v>46031</v>
      </c>
      <c r="BA263" s="75">
        <v>46031</v>
      </c>
      <c r="BB263" s="75">
        <v>46334</v>
      </c>
      <c r="BC263" s="89">
        <f>+Tabla3[[#This Row],[FECHA TERMINACION
(INICIAL)]]-Tabla3[[#This Row],[FECHA INICIO]]</f>
        <v>303</v>
      </c>
      <c r="BD263" s="89">
        <f>+Tabla3[[#This Row],[PLAZO DE EJECUCIÓN EN DÍAS (INICIAL)]]/30</f>
        <v>10.1</v>
      </c>
      <c r="BE263" t="s">
        <v>1569</v>
      </c>
      <c r="BF263" s="5" t="e">
        <f>+#REF!</f>
        <v>#REF!</v>
      </c>
      <c r="BG263" s="5" t="e">
        <f>+#REF!</f>
        <v>#REF!</v>
      </c>
      <c r="BH263" s="1" t="e">
        <f>+#REF!</f>
        <v>#REF!</v>
      </c>
      <c r="BI263" s="1">
        <f>+COUNTIF(Tabla3[[#This Row],[VALOR REDUCIDO]:[TOTAL TIEMPO PRORROGADO EN DÍAS
]],"&lt;&gt;0")</f>
        <v>3</v>
      </c>
      <c r="BJ263" s="1" t="e">
        <f>+#REF!</f>
        <v>#REF!</v>
      </c>
      <c r="BK263" s="75" t="e">
        <f>+#REF!</f>
        <v>#REF!</v>
      </c>
      <c r="BL263" s="1" t="s">
        <v>83</v>
      </c>
      <c r="BM263" t="e">
        <f t="shared" si="22"/>
        <v>#REF!</v>
      </c>
      <c r="BN263" s="7">
        <f t="shared" si="23"/>
        <v>46031</v>
      </c>
      <c r="BO263" s="7" t="e">
        <f t="shared" si="24"/>
        <v>#REF!</v>
      </c>
      <c r="BP263" s="5" t="e">
        <f t="shared" si="20"/>
        <v>#REF!</v>
      </c>
      <c r="BQ263" s="1">
        <v>28968000</v>
      </c>
      <c r="BR263" s="1" t="e">
        <f>+Tabla3[[#This Row],[VALOR TOTAL DE CONTRATO (ANTES DE LIQUIDACIÓN - LIBERACIÓN DE SALDOS)]]-Tabla3[[#This Row],[RECURSO TOTALES DESEMBOLSADOS]]</f>
        <v>#REF!</v>
      </c>
      <c r="BS263" s="1" t="s">
        <v>83</v>
      </c>
      <c r="BT263" s="1" t="str">
        <f t="shared" si="21"/>
        <v>enero</v>
      </c>
      <c r="BU263" s="1" t="s">
        <v>82</v>
      </c>
      <c r="BV263" s="1" t="s">
        <v>82</v>
      </c>
      <c r="BW263" s="1" t="s">
        <v>82</v>
      </c>
      <c r="BX263" t="s">
        <v>258</v>
      </c>
      <c r="BY263" t="s">
        <v>259</v>
      </c>
    </row>
    <row r="264" spans="1:77" x14ac:dyDescent="0.25">
      <c r="A264" s="1">
        <v>2026</v>
      </c>
      <c r="B264" s="3">
        <v>260</v>
      </c>
      <c r="C264" s="1" t="s">
        <v>65</v>
      </c>
      <c r="D264" t="s">
        <v>67</v>
      </c>
      <c r="E264" t="s">
        <v>70</v>
      </c>
      <c r="F264" t="s">
        <v>71</v>
      </c>
      <c r="G264" t="s">
        <v>105</v>
      </c>
      <c r="H264" s="1" t="s">
        <v>64</v>
      </c>
      <c r="I264" s="1" t="s">
        <v>75</v>
      </c>
      <c r="J264" t="s">
        <v>2918</v>
      </c>
      <c r="K264" s="1" t="s">
        <v>78</v>
      </c>
      <c r="L264" s="87" t="s">
        <v>461</v>
      </c>
      <c r="M264" s="1" t="s">
        <v>6565</v>
      </c>
      <c r="N264" s="1" t="s">
        <v>3719</v>
      </c>
      <c r="O264" s="1" t="s">
        <v>3719</v>
      </c>
      <c r="P264" s="56" t="s">
        <v>3719</v>
      </c>
      <c r="Q264" s="1" t="s">
        <v>83</v>
      </c>
      <c r="R264" s="87" t="s">
        <v>266</v>
      </c>
      <c r="S264" s="87" t="s">
        <v>266</v>
      </c>
      <c r="T264" t="s">
        <v>2919</v>
      </c>
      <c r="U264" t="s">
        <v>2920</v>
      </c>
      <c r="V264" t="s">
        <v>2921</v>
      </c>
      <c r="W264" s="5">
        <v>60500000</v>
      </c>
      <c r="X264" s="5">
        <v>60500000</v>
      </c>
      <c r="Y264" s="5">
        <v>5500000</v>
      </c>
      <c r="Z264" s="5">
        <v>0</v>
      </c>
      <c r="AA264" s="1" t="s">
        <v>95</v>
      </c>
      <c r="AB264" t="s">
        <v>83</v>
      </c>
      <c r="AC264" t="s">
        <v>76</v>
      </c>
      <c r="AD264" s="69">
        <f>+Tabla3[[#This Row],[VALOR DEL CONTRATO
(EN NUMEROS)]]-Tabla3[[#This Row],[VALOR RECURSOS (MADS/FONAM)]]</f>
        <v>0</v>
      </c>
      <c r="AE264" s="2">
        <v>426</v>
      </c>
      <c r="AF264" s="88">
        <v>46024</v>
      </c>
      <c r="AG264">
        <v>65726</v>
      </c>
      <c r="AH264" s="75">
        <v>46041</v>
      </c>
      <c r="AI264" s="78" t="s">
        <v>98</v>
      </c>
      <c r="AJ264" t="s">
        <v>1139</v>
      </c>
      <c r="AK264" s="72">
        <v>202400000000095</v>
      </c>
      <c r="AL264" s="75">
        <v>46038</v>
      </c>
      <c r="AM264" s="1" t="s">
        <v>257</v>
      </c>
      <c r="AN264" s="1" t="s">
        <v>257</v>
      </c>
      <c r="AO264" t="s">
        <v>100</v>
      </c>
      <c r="AP264" t="s">
        <v>406</v>
      </c>
      <c r="AQ264" s="1"/>
      <c r="AR264" t="s">
        <v>407</v>
      </c>
      <c r="AS264" t="s">
        <v>408</v>
      </c>
      <c r="AT264" s="1">
        <v>80111600</v>
      </c>
      <c r="AU264" s="93" t="s">
        <v>5628</v>
      </c>
      <c r="AV264" s="1" t="s">
        <v>210</v>
      </c>
      <c r="AW264" s="87" t="s">
        <v>103</v>
      </c>
      <c r="AX264" s="75">
        <v>46039</v>
      </c>
      <c r="AY264" s="87" t="s">
        <v>116</v>
      </c>
      <c r="AZ264" s="75">
        <v>46041</v>
      </c>
      <c r="BA264" s="75">
        <v>46041</v>
      </c>
      <c r="BB264" s="75">
        <v>46374</v>
      </c>
      <c r="BC264" s="89">
        <f>+Tabla3[[#This Row],[FECHA TERMINACION
(INICIAL)]]-Tabla3[[#This Row],[FECHA INICIO]]</f>
        <v>333</v>
      </c>
      <c r="BD264" s="89">
        <f>+Tabla3[[#This Row],[PLAZO DE EJECUCIÓN EN DÍAS (INICIAL)]]/30</f>
        <v>11.1</v>
      </c>
      <c r="BE264" t="s">
        <v>1928</v>
      </c>
      <c r="BF264" s="5" t="e">
        <f>+#REF!</f>
        <v>#REF!</v>
      </c>
      <c r="BG264" s="5" t="e">
        <f>+#REF!</f>
        <v>#REF!</v>
      </c>
      <c r="BH264" s="1" t="e">
        <f>+#REF!</f>
        <v>#REF!</v>
      </c>
      <c r="BI264" s="1">
        <f>+COUNTIF(Tabla3[[#This Row],[VALOR REDUCIDO]:[TOTAL TIEMPO PRORROGADO EN DÍAS
]],"&lt;&gt;0")</f>
        <v>3</v>
      </c>
      <c r="BJ264" s="1" t="e">
        <f>+#REF!</f>
        <v>#REF!</v>
      </c>
      <c r="BK264" s="75" t="e">
        <f>+#REF!</f>
        <v>#REF!</v>
      </c>
      <c r="BL264" s="1" t="s">
        <v>83</v>
      </c>
      <c r="BM264" t="e">
        <f t="shared" si="22"/>
        <v>#REF!</v>
      </c>
      <c r="BN264" s="7">
        <f t="shared" si="23"/>
        <v>46041</v>
      </c>
      <c r="BO264" s="7" t="e">
        <f t="shared" si="24"/>
        <v>#REF!</v>
      </c>
      <c r="BP264" s="5" t="e">
        <f t="shared" si="20"/>
        <v>#REF!</v>
      </c>
      <c r="BQ264" s="1">
        <v>24200000</v>
      </c>
      <c r="BR264" s="1" t="e">
        <f>+Tabla3[[#This Row],[VALOR TOTAL DE CONTRATO (ANTES DE LIQUIDACIÓN - LIBERACIÓN DE SALDOS)]]-Tabla3[[#This Row],[RECURSO TOTALES DESEMBOLSADOS]]</f>
        <v>#REF!</v>
      </c>
      <c r="BS264" s="1" t="s">
        <v>83</v>
      </c>
      <c r="BT264" s="1" t="str">
        <f t="shared" si="21"/>
        <v>enero</v>
      </c>
      <c r="BU264" s="1" t="s">
        <v>82</v>
      </c>
      <c r="BV264" s="1" t="s">
        <v>82</v>
      </c>
      <c r="BW264" s="1" t="s">
        <v>82</v>
      </c>
      <c r="BX264" t="s">
        <v>258</v>
      </c>
      <c r="BY264" t="s">
        <v>259</v>
      </c>
    </row>
    <row r="265" spans="1:77" x14ac:dyDescent="0.25">
      <c r="A265" s="1">
        <v>2026</v>
      </c>
      <c r="B265" s="3">
        <v>261</v>
      </c>
      <c r="C265" s="1" t="s">
        <v>65</v>
      </c>
      <c r="D265" t="s">
        <v>67</v>
      </c>
      <c r="E265" t="s">
        <v>70</v>
      </c>
      <c r="F265" t="s">
        <v>71</v>
      </c>
      <c r="G265" t="s">
        <v>105</v>
      </c>
      <c r="H265" s="1" t="s">
        <v>64</v>
      </c>
      <c r="I265" s="1" t="s">
        <v>75</v>
      </c>
      <c r="J265" t="s">
        <v>1570</v>
      </c>
      <c r="K265" s="1" t="s">
        <v>78</v>
      </c>
      <c r="L265" s="87" t="s">
        <v>538</v>
      </c>
      <c r="M265" s="1" t="s">
        <v>6566</v>
      </c>
      <c r="N265" s="1" t="s">
        <v>3719</v>
      </c>
      <c r="O265" s="1" t="s">
        <v>3719</v>
      </c>
      <c r="P265" s="56" t="s">
        <v>3719</v>
      </c>
      <c r="Q265" s="1" t="s">
        <v>83</v>
      </c>
      <c r="R265" s="87" t="s">
        <v>265</v>
      </c>
      <c r="S265" s="87" t="s">
        <v>265</v>
      </c>
      <c r="T265" t="s">
        <v>1571</v>
      </c>
      <c r="U265" s="55" t="s">
        <v>1573</v>
      </c>
      <c r="V265" t="s">
        <v>1572</v>
      </c>
      <c r="W265" s="5">
        <v>60500000</v>
      </c>
      <c r="X265" s="5">
        <v>60500000</v>
      </c>
      <c r="Y265" s="5">
        <v>5500000</v>
      </c>
      <c r="Z265" s="5">
        <v>0</v>
      </c>
      <c r="AA265" s="1" t="s">
        <v>95</v>
      </c>
      <c r="AB265" t="s">
        <v>83</v>
      </c>
      <c r="AC265" t="s">
        <v>76</v>
      </c>
      <c r="AD265" s="69">
        <f>+Tabla3[[#This Row],[VALOR DEL CONTRATO
(EN NUMEROS)]]-Tabla3[[#This Row],[VALOR RECURSOS (MADS/FONAM)]]</f>
        <v>0</v>
      </c>
      <c r="AE265" s="2">
        <v>626</v>
      </c>
      <c r="AF265" s="88">
        <v>46024</v>
      </c>
      <c r="AG265">
        <v>22826</v>
      </c>
      <c r="AH265" s="75">
        <v>46029</v>
      </c>
      <c r="AI265" s="78" t="s">
        <v>98</v>
      </c>
      <c r="AJ265" t="s">
        <v>1127</v>
      </c>
      <c r="AK265" s="72">
        <v>202400000000074</v>
      </c>
      <c r="AL265" s="75">
        <v>46029</v>
      </c>
      <c r="AM265" s="1" t="s">
        <v>257</v>
      </c>
      <c r="AN265" s="1" t="s">
        <v>257</v>
      </c>
      <c r="AO265" t="s">
        <v>100</v>
      </c>
      <c r="AP265" t="s">
        <v>775</v>
      </c>
      <c r="AQ265" s="1"/>
      <c r="AR265" t="s">
        <v>776</v>
      </c>
      <c r="AS265" t="s">
        <v>776</v>
      </c>
      <c r="AT265" s="1">
        <v>80111600</v>
      </c>
      <c r="AU265" s="93" t="s">
        <v>4416</v>
      </c>
      <c r="AV265" s="1" t="s">
        <v>210</v>
      </c>
      <c r="AW265" s="87" t="s">
        <v>103</v>
      </c>
      <c r="AX265" s="75">
        <v>46029</v>
      </c>
      <c r="AY265" s="87" t="s">
        <v>116</v>
      </c>
      <c r="AZ265" s="75">
        <v>46029</v>
      </c>
      <c r="BA265" s="75">
        <v>46029</v>
      </c>
      <c r="BB265" s="75">
        <v>46362</v>
      </c>
      <c r="BC265" s="89">
        <f>+Tabla3[[#This Row],[FECHA TERMINACION
(INICIAL)]]-Tabla3[[#This Row],[FECHA INICIO]]</f>
        <v>333</v>
      </c>
      <c r="BD265" s="89">
        <f>+Tabla3[[#This Row],[PLAZO DE EJECUCIÓN EN DÍAS (INICIAL)]]/30</f>
        <v>11.1</v>
      </c>
      <c r="BE265" t="s">
        <v>1574</v>
      </c>
      <c r="BF265" s="5" t="e">
        <f>+#REF!</f>
        <v>#REF!</v>
      </c>
      <c r="BG265" s="5" t="e">
        <f>+#REF!</f>
        <v>#REF!</v>
      </c>
      <c r="BH265" s="1" t="e">
        <f>+#REF!</f>
        <v>#REF!</v>
      </c>
      <c r="BI265" s="1">
        <f>+COUNTIF(Tabla3[[#This Row],[VALOR REDUCIDO]:[TOTAL TIEMPO PRORROGADO EN DÍAS
]],"&lt;&gt;0")</f>
        <v>3</v>
      </c>
      <c r="BJ265" s="1" t="e">
        <f>+#REF!</f>
        <v>#REF!</v>
      </c>
      <c r="BK265" s="75" t="e">
        <f>+#REF!</f>
        <v>#REF!</v>
      </c>
      <c r="BL265" s="1" t="s">
        <v>83</v>
      </c>
      <c r="BM265" t="e">
        <f t="shared" si="22"/>
        <v>#REF!</v>
      </c>
      <c r="BN265" s="7">
        <f t="shared" si="23"/>
        <v>46029</v>
      </c>
      <c r="BO265" s="7" t="e">
        <f t="shared" si="24"/>
        <v>#REF!</v>
      </c>
      <c r="BP265" s="5" t="e">
        <f t="shared" si="20"/>
        <v>#REF!</v>
      </c>
      <c r="BQ265" s="1">
        <v>26400000</v>
      </c>
      <c r="BR265" s="1" t="e">
        <f>+Tabla3[[#This Row],[VALOR TOTAL DE CONTRATO (ANTES DE LIQUIDACIÓN - LIBERACIÓN DE SALDOS)]]-Tabla3[[#This Row],[RECURSO TOTALES DESEMBOLSADOS]]</f>
        <v>#REF!</v>
      </c>
      <c r="BS265" s="1" t="s">
        <v>83</v>
      </c>
      <c r="BT265" s="1" t="str">
        <f t="shared" si="21"/>
        <v>enero</v>
      </c>
      <c r="BU265" s="1" t="s">
        <v>82</v>
      </c>
      <c r="BV265" s="1" t="s">
        <v>82</v>
      </c>
      <c r="BW265" s="1" t="s">
        <v>82</v>
      </c>
      <c r="BX265" t="s">
        <v>258</v>
      </c>
      <c r="BY265" t="s">
        <v>259</v>
      </c>
    </row>
    <row r="266" spans="1:77" x14ac:dyDescent="0.25">
      <c r="A266" s="1">
        <v>2026</v>
      </c>
      <c r="B266" s="3">
        <v>262</v>
      </c>
      <c r="C266" s="1" t="s">
        <v>65</v>
      </c>
      <c r="D266" t="s">
        <v>67</v>
      </c>
      <c r="E266" t="s">
        <v>70</v>
      </c>
      <c r="F266" t="s">
        <v>71</v>
      </c>
      <c r="G266" t="s">
        <v>105</v>
      </c>
      <c r="H266" s="1" t="s">
        <v>64</v>
      </c>
      <c r="I266" s="1" t="s">
        <v>75</v>
      </c>
      <c r="J266" t="s">
        <v>1575</v>
      </c>
      <c r="K266" s="1" t="s">
        <v>78</v>
      </c>
      <c r="L266" s="87" t="s">
        <v>759</v>
      </c>
      <c r="M266" s="1" t="s">
        <v>6567</v>
      </c>
      <c r="N266" s="1" t="s">
        <v>3719</v>
      </c>
      <c r="O266" s="1" t="s">
        <v>3719</v>
      </c>
      <c r="P266" s="56" t="s">
        <v>3719</v>
      </c>
      <c r="Q266" s="1" t="s">
        <v>83</v>
      </c>
      <c r="R266" s="87" t="s">
        <v>265</v>
      </c>
      <c r="S266" s="87" t="s">
        <v>265</v>
      </c>
      <c r="T266" t="s">
        <v>1576</v>
      </c>
      <c r="U266" t="s">
        <v>1577</v>
      </c>
      <c r="V266" t="s">
        <v>1578</v>
      </c>
      <c r="W266" s="5">
        <v>65540000</v>
      </c>
      <c r="X266" s="5">
        <v>65540000</v>
      </c>
      <c r="Y266" s="5">
        <v>5800000</v>
      </c>
      <c r="Z266" s="5">
        <v>0</v>
      </c>
      <c r="AA266" s="1" t="s">
        <v>95</v>
      </c>
      <c r="AB266" t="s">
        <v>83</v>
      </c>
      <c r="AC266" t="s">
        <v>76</v>
      </c>
      <c r="AD266" s="69">
        <f>+Tabla3[[#This Row],[VALOR DEL CONTRATO
(EN NUMEROS)]]-Tabla3[[#This Row],[VALOR RECURSOS (MADS/FONAM)]]</f>
        <v>0</v>
      </c>
      <c r="AE266" s="2">
        <v>1326</v>
      </c>
      <c r="AF266" s="88">
        <v>46024</v>
      </c>
      <c r="AG266">
        <v>23026</v>
      </c>
      <c r="AH266" s="75">
        <v>46029</v>
      </c>
      <c r="AI266" s="78" t="s">
        <v>98</v>
      </c>
      <c r="AJ266" t="s">
        <v>774</v>
      </c>
      <c r="AK266" s="72">
        <v>202400000000074</v>
      </c>
      <c r="AL266" s="75">
        <v>46029</v>
      </c>
      <c r="AM266" s="1" t="s">
        <v>257</v>
      </c>
      <c r="AN266" s="1" t="s">
        <v>257</v>
      </c>
      <c r="AO266" t="s">
        <v>100</v>
      </c>
      <c r="AP266" t="s">
        <v>775</v>
      </c>
      <c r="AQ266" s="1"/>
      <c r="AR266" t="s">
        <v>776</v>
      </c>
      <c r="AS266" t="s">
        <v>776</v>
      </c>
      <c r="AT266" s="1">
        <v>80111600</v>
      </c>
      <c r="AU266" s="93" t="s">
        <v>4417</v>
      </c>
      <c r="AV266" s="1" t="s">
        <v>210</v>
      </c>
      <c r="AW266" s="87" t="s">
        <v>103</v>
      </c>
      <c r="AX266" s="75">
        <v>46029</v>
      </c>
      <c r="AY266" s="87" t="s">
        <v>116</v>
      </c>
      <c r="AZ266" s="75">
        <v>46029</v>
      </c>
      <c r="BA266" s="75">
        <v>46029</v>
      </c>
      <c r="BB266" s="75">
        <v>46371</v>
      </c>
      <c r="BC266" s="89">
        <f>+Tabla3[[#This Row],[FECHA TERMINACION
(INICIAL)]]-Tabla3[[#This Row],[FECHA INICIO]]</f>
        <v>342</v>
      </c>
      <c r="BD266" s="89">
        <f>+Tabla3[[#This Row],[PLAZO DE EJECUCIÓN EN DÍAS (INICIAL)]]/30</f>
        <v>11.4</v>
      </c>
      <c r="BE266" t="s">
        <v>1017</v>
      </c>
      <c r="BF266" s="5" t="e">
        <f>+#REF!</f>
        <v>#REF!</v>
      </c>
      <c r="BG266" s="5" t="e">
        <f>+#REF!</f>
        <v>#REF!</v>
      </c>
      <c r="BH266" s="1" t="e">
        <f>+#REF!</f>
        <v>#REF!</v>
      </c>
      <c r="BI266" s="1">
        <f>+COUNTIF(Tabla3[[#This Row],[VALOR REDUCIDO]:[TOTAL TIEMPO PRORROGADO EN DÍAS
]],"&lt;&gt;0")</f>
        <v>3</v>
      </c>
      <c r="BJ266" s="1" t="e">
        <f>+#REF!</f>
        <v>#REF!</v>
      </c>
      <c r="BK266" s="75" t="e">
        <f>+#REF!</f>
        <v>#REF!</v>
      </c>
      <c r="BL266" s="1" t="s">
        <v>83</v>
      </c>
      <c r="BM266" t="e">
        <f t="shared" si="22"/>
        <v>#REF!</v>
      </c>
      <c r="BN266" s="7">
        <f t="shared" si="23"/>
        <v>46029</v>
      </c>
      <c r="BO266" s="7" t="e">
        <f t="shared" si="24"/>
        <v>#REF!</v>
      </c>
      <c r="BP266" s="5" t="e">
        <f t="shared" si="20"/>
        <v>#REF!</v>
      </c>
      <c r="BQ266" s="1">
        <v>27840000</v>
      </c>
      <c r="BR266" s="1" t="e">
        <f>+Tabla3[[#This Row],[VALOR TOTAL DE CONTRATO (ANTES DE LIQUIDACIÓN - LIBERACIÓN DE SALDOS)]]-Tabla3[[#This Row],[RECURSO TOTALES DESEMBOLSADOS]]</f>
        <v>#REF!</v>
      </c>
      <c r="BS266" s="1" t="s">
        <v>83</v>
      </c>
      <c r="BT266" s="1" t="str">
        <f t="shared" si="21"/>
        <v>enero</v>
      </c>
      <c r="BU266" s="1" t="s">
        <v>82</v>
      </c>
      <c r="BV266" s="1" t="s">
        <v>82</v>
      </c>
      <c r="BW266" s="1" t="s">
        <v>82</v>
      </c>
      <c r="BX266" t="s">
        <v>258</v>
      </c>
      <c r="BY266" t="s">
        <v>259</v>
      </c>
    </row>
    <row r="267" spans="1:77" x14ac:dyDescent="0.25">
      <c r="A267" s="1">
        <v>2026</v>
      </c>
      <c r="B267" s="3">
        <v>263</v>
      </c>
      <c r="C267" s="1" t="s">
        <v>65</v>
      </c>
      <c r="D267" t="s">
        <v>67</v>
      </c>
      <c r="E267" t="s">
        <v>70</v>
      </c>
      <c r="F267" t="s">
        <v>71</v>
      </c>
      <c r="G267" t="s">
        <v>105</v>
      </c>
      <c r="H267" s="1" t="s">
        <v>64</v>
      </c>
      <c r="I267" s="1" t="s">
        <v>75</v>
      </c>
      <c r="J267" t="s">
        <v>1579</v>
      </c>
      <c r="K267" s="1" t="s">
        <v>78</v>
      </c>
      <c r="L267" s="87" t="s">
        <v>1580</v>
      </c>
      <c r="M267" s="1" t="s">
        <v>6568</v>
      </c>
      <c r="N267" s="1" t="s">
        <v>3719</v>
      </c>
      <c r="O267" s="69" t="s">
        <v>3719</v>
      </c>
      <c r="P267" s="54" t="s">
        <v>3719</v>
      </c>
      <c r="Q267" s="1" t="s">
        <v>83</v>
      </c>
      <c r="R267" s="87" t="s">
        <v>269</v>
      </c>
      <c r="S267" s="87" t="s">
        <v>269</v>
      </c>
      <c r="T267" t="s">
        <v>1581</v>
      </c>
      <c r="U267" t="s">
        <v>1582</v>
      </c>
      <c r="V267" t="s">
        <v>1583</v>
      </c>
      <c r="W267" s="5">
        <v>181280000</v>
      </c>
      <c r="X267" s="5">
        <v>181280000</v>
      </c>
      <c r="Y267" s="90">
        <v>16480000</v>
      </c>
      <c r="Z267" s="90">
        <v>0</v>
      </c>
      <c r="AA267" s="1" t="s">
        <v>95</v>
      </c>
      <c r="AB267" t="s">
        <v>83</v>
      </c>
      <c r="AC267" t="s">
        <v>76</v>
      </c>
      <c r="AD267" s="69">
        <f>+Tabla3[[#This Row],[VALOR DEL CONTRATO
(EN NUMEROS)]]-Tabla3[[#This Row],[VALOR RECURSOS (MADS/FONAM)]]</f>
        <v>0</v>
      </c>
      <c r="AE267" s="2">
        <v>7726</v>
      </c>
      <c r="AF267" s="88">
        <v>46024</v>
      </c>
      <c r="AG267">
        <v>24726</v>
      </c>
      <c r="AH267" s="75">
        <v>46029</v>
      </c>
      <c r="AI267" s="78" t="s">
        <v>98</v>
      </c>
      <c r="AJ267" t="s">
        <v>811</v>
      </c>
      <c r="AK267" s="72">
        <v>202400000000055</v>
      </c>
      <c r="AL267" s="75">
        <v>46029</v>
      </c>
      <c r="AM267" s="1" t="s">
        <v>257</v>
      </c>
      <c r="AN267" s="1" t="s">
        <v>257</v>
      </c>
      <c r="AO267" t="s">
        <v>100</v>
      </c>
      <c r="AP267" t="s">
        <v>150</v>
      </c>
      <c r="AQ267" s="1"/>
      <c r="AR267" t="s">
        <v>417</v>
      </c>
      <c r="AS267" t="s">
        <v>418</v>
      </c>
      <c r="AT267" s="1">
        <v>80111600</v>
      </c>
      <c r="AU267" s="93" t="s">
        <v>4418</v>
      </c>
      <c r="AV267" s="1" t="s">
        <v>211</v>
      </c>
      <c r="AW267" s="87" t="s">
        <v>104</v>
      </c>
      <c r="AX267" s="75" t="s">
        <v>76</v>
      </c>
      <c r="AY267" s="87" t="s">
        <v>108</v>
      </c>
      <c r="AZ267" s="75">
        <v>46029</v>
      </c>
      <c r="BA267" s="75">
        <v>46029</v>
      </c>
      <c r="BB267" s="75">
        <v>46362</v>
      </c>
      <c r="BC267" s="89">
        <f>+Tabla3[[#This Row],[FECHA TERMINACION
(INICIAL)]]-Tabla3[[#This Row],[FECHA INICIO]]</f>
        <v>333</v>
      </c>
      <c r="BD267" s="89">
        <f>+Tabla3[[#This Row],[PLAZO DE EJECUCIÓN EN DÍAS (INICIAL)]]/30</f>
        <v>11.1</v>
      </c>
      <c r="BE267" t="s">
        <v>918</v>
      </c>
      <c r="BF267" s="5" t="e">
        <f>+#REF!</f>
        <v>#REF!</v>
      </c>
      <c r="BG267" s="5" t="e">
        <f>+#REF!</f>
        <v>#REF!</v>
      </c>
      <c r="BH267" s="1" t="e">
        <f>+#REF!</f>
        <v>#REF!</v>
      </c>
      <c r="BI267" s="1">
        <f>+COUNTIF(Tabla3[[#This Row],[VALOR REDUCIDO]:[TOTAL TIEMPO PRORROGADO EN DÍAS
]],"&lt;&gt;0")</f>
        <v>3</v>
      </c>
      <c r="BJ267" s="1" t="e">
        <f>+#REF!</f>
        <v>#REF!</v>
      </c>
      <c r="BK267" s="75" t="e">
        <f>+#REF!</f>
        <v>#REF!</v>
      </c>
      <c r="BL267" s="1" t="s">
        <v>83</v>
      </c>
      <c r="BM267" t="e">
        <f t="shared" si="22"/>
        <v>#REF!</v>
      </c>
      <c r="BN267" s="7">
        <f t="shared" si="23"/>
        <v>46029</v>
      </c>
      <c r="BO267" s="7" t="e">
        <f t="shared" si="24"/>
        <v>#REF!</v>
      </c>
      <c r="BP267" s="5" t="e">
        <f t="shared" si="20"/>
        <v>#REF!</v>
      </c>
      <c r="BQ267" s="1">
        <v>62624000</v>
      </c>
      <c r="BR267" s="1" t="e">
        <f>+Tabla3[[#This Row],[VALOR TOTAL DE CONTRATO (ANTES DE LIQUIDACIÓN - LIBERACIÓN DE SALDOS)]]-Tabla3[[#This Row],[RECURSO TOTALES DESEMBOLSADOS]]</f>
        <v>#REF!</v>
      </c>
      <c r="BS267" s="1" t="s">
        <v>83</v>
      </c>
      <c r="BT267" s="1" t="str">
        <f t="shared" si="21"/>
        <v>enero</v>
      </c>
      <c r="BU267" s="1" t="s">
        <v>82</v>
      </c>
      <c r="BV267" s="1" t="s">
        <v>82</v>
      </c>
      <c r="BW267" s="1" t="s">
        <v>82</v>
      </c>
      <c r="BX267" t="s">
        <v>258</v>
      </c>
      <c r="BY267" t="s">
        <v>259</v>
      </c>
    </row>
    <row r="268" spans="1:77" x14ac:dyDescent="0.25">
      <c r="A268" s="1">
        <v>2026</v>
      </c>
      <c r="B268" s="3">
        <v>264</v>
      </c>
      <c r="C268" s="1" t="s">
        <v>65</v>
      </c>
      <c r="D268" t="s">
        <v>67</v>
      </c>
      <c r="E268" t="s">
        <v>70</v>
      </c>
      <c r="F268" t="s">
        <v>71</v>
      </c>
      <c r="G268" t="s">
        <v>105</v>
      </c>
      <c r="H268" s="1" t="s">
        <v>64</v>
      </c>
      <c r="I268" s="1" t="s">
        <v>75</v>
      </c>
      <c r="J268" t="s">
        <v>1584</v>
      </c>
      <c r="K268" s="1" t="s">
        <v>78</v>
      </c>
      <c r="L268" s="87" t="s">
        <v>461</v>
      </c>
      <c r="M268" s="1" t="s">
        <v>6569</v>
      </c>
      <c r="N268" s="1" t="s">
        <v>3719</v>
      </c>
      <c r="O268" s="1" t="s">
        <v>3719</v>
      </c>
      <c r="P268" s="56" t="s">
        <v>3719</v>
      </c>
      <c r="Q268" s="1" t="s">
        <v>83</v>
      </c>
      <c r="R268" s="87" t="s">
        <v>269</v>
      </c>
      <c r="S268" s="87" t="s">
        <v>269</v>
      </c>
      <c r="T268" t="s">
        <v>1585</v>
      </c>
      <c r="U268" t="s">
        <v>1586</v>
      </c>
      <c r="V268" t="s">
        <v>1587</v>
      </c>
      <c r="W268" s="5">
        <v>84975000</v>
      </c>
      <c r="X268" s="5">
        <v>84975000</v>
      </c>
      <c r="Y268" s="5">
        <v>7725000</v>
      </c>
      <c r="Z268" s="5">
        <v>0</v>
      </c>
      <c r="AA268" s="1" t="s">
        <v>95</v>
      </c>
      <c r="AB268" t="s">
        <v>83</v>
      </c>
      <c r="AC268" t="s">
        <v>76</v>
      </c>
      <c r="AD268" s="69">
        <f>+Tabla3[[#This Row],[VALOR DEL CONTRATO
(EN NUMEROS)]]-Tabla3[[#This Row],[VALOR RECURSOS (MADS/FONAM)]]</f>
        <v>0</v>
      </c>
      <c r="AE268" s="2">
        <v>7826</v>
      </c>
      <c r="AF268" s="88">
        <v>46024</v>
      </c>
      <c r="AG268">
        <v>25226</v>
      </c>
      <c r="AH268" s="75">
        <v>46029</v>
      </c>
      <c r="AI268" s="78" t="s">
        <v>98</v>
      </c>
      <c r="AJ268" t="s">
        <v>811</v>
      </c>
      <c r="AK268" s="72">
        <v>202400000000055</v>
      </c>
      <c r="AL268" s="75">
        <v>46029</v>
      </c>
      <c r="AM268" s="1" t="s">
        <v>257</v>
      </c>
      <c r="AN268" s="1" t="s">
        <v>257</v>
      </c>
      <c r="AO268" t="s">
        <v>100</v>
      </c>
      <c r="AP268" t="s">
        <v>806</v>
      </c>
      <c r="AQ268" s="1"/>
      <c r="AR268" t="s">
        <v>807</v>
      </c>
      <c r="AS268" t="s">
        <v>418</v>
      </c>
      <c r="AT268" s="1">
        <v>80111600</v>
      </c>
      <c r="AU268" s="93" t="s">
        <v>4419</v>
      </c>
      <c r="AV268" s="1" t="s">
        <v>211</v>
      </c>
      <c r="AW268" s="87" t="s">
        <v>104</v>
      </c>
      <c r="AX268" s="75" t="s">
        <v>76</v>
      </c>
      <c r="AY268" s="87" t="s">
        <v>108</v>
      </c>
      <c r="AZ268" s="75">
        <v>46029</v>
      </c>
      <c r="BA268" s="75">
        <v>46029</v>
      </c>
      <c r="BB268" s="75">
        <v>46362</v>
      </c>
      <c r="BC268" s="89">
        <f>+Tabla3[[#This Row],[FECHA TERMINACION
(INICIAL)]]-Tabla3[[#This Row],[FECHA INICIO]]</f>
        <v>333</v>
      </c>
      <c r="BD268" s="89">
        <f>+Tabla3[[#This Row],[PLAZO DE EJECUCIÓN EN DÍAS (INICIAL)]]/30</f>
        <v>11.1</v>
      </c>
      <c r="BE268" t="s">
        <v>918</v>
      </c>
      <c r="BF268" s="5" t="e">
        <f>+#REF!</f>
        <v>#REF!</v>
      </c>
      <c r="BG268" s="5" t="e">
        <f>+#REF!</f>
        <v>#REF!</v>
      </c>
      <c r="BH268" s="1" t="e">
        <f>+#REF!</f>
        <v>#REF!</v>
      </c>
      <c r="BI268" s="1">
        <f>+COUNTIF(Tabla3[[#This Row],[VALOR REDUCIDO]:[TOTAL TIEMPO PRORROGADO EN DÍAS
]],"&lt;&gt;0")</f>
        <v>3</v>
      </c>
      <c r="BJ268" s="1" t="e">
        <f>+#REF!</f>
        <v>#REF!</v>
      </c>
      <c r="BK268" s="75" t="e">
        <f>+#REF!</f>
        <v>#REF!</v>
      </c>
      <c r="BL268" s="1" t="s">
        <v>83</v>
      </c>
      <c r="BM268" t="e">
        <f t="shared" si="22"/>
        <v>#REF!</v>
      </c>
      <c r="BN268" s="7">
        <f t="shared" si="23"/>
        <v>46029</v>
      </c>
      <c r="BO268" s="7" t="e">
        <f t="shared" si="24"/>
        <v>#REF!</v>
      </c>
      <c r="BP268" s="5" t="e">
        <f t="shared" si="20"/>
        <v>#REF!</v>
      </c>
      <c r="BQ268" s="1">
        <v>37080000</v>
      </c>
      <c r="BR268" s="1" t="e">
        <f>+Tabla3[[#This Row],[VALOR TOTAL DE CONTRATO (ANTES DE LIQUIDACIÓN - LIBERACIÓN DE SALDOS)]]-Tabla3[[#This Row],[RECURSO TOTALES DESEMBOLSADOS]]</f>
        <v>#REF!</v>
      </c>
      <c r="BS268" s="1" t="s">
        <v>83</v>
      </c>
      <c r="BT268" s="1" t="str">
        <f t="shared" si="21"/>
        <v>enero</v>
      </c>
      <c r="BU268" s="1" t="s">
        <v>82</v>
      </c>
      <c r="BV268" s="1" t="s">
        <v>82</v>
      </c>
      <c r="BW268" s="1" t="s">
        <v>82</v>
      </c>
      <c r="BX268" t="s">
        <v>258</v>
      </c>
      <c r="BY268" t="s">
        <v>259</v>
      </c>
    </row>
    <row r="269" spans="1:77" x14ac:dyDescent="0.25">
      <c r="A269" s="1">
        <v>2026</v>
      </c>
      <c r="B269" s="3">
        <v>265</v>
      </c>
      <c r="C269" s="1" t="s">
        <v>65</v>
      </c>
      <c r="D269" t="s">
        <v>67</v>
      </c>
      <c r="E269" t="s">
        <v>70</v>
      </c>
      <c r="F269" t="s">
        <v>71</v>
      </c>
      <c r="G269" t="s">
        <v>105</v>
      </c>
      <c r="H269" s="1" t="s">
        <v>64</v>
      </c>
      <c r="I269" s="1" t="s">
        <v>75</v>
      </c>
      <c r="J269" t="s">
        <v>1588</v>
      </c>
      <c r="K269" s="1" t="s">
        <v>78</v>
      </c>
      <c r="L269" s="87" t="s">
        <v>1589</v>
      </c>
      <c r="M269" s="1" t="s">
        <v>6570</v>
      </c>
      <c r="N269" s="1" t="s">
        <v>3719</v>
      </c>
      <c r="O269" s="1" t="s">
        <v>3719</v>
      </c>
      <c r="P269" s="56" t="s">
        <v>3719</v>
      </c>
      <c r="Q269" s="1" t="s">
        <v>83</v>
      </c>
      <c r="R269" s="87" t="s">
        <v>269</v>
      </c>
      <c r="S269" s="87" t="s">
        <v>269</v>
      </c>
      <c r="T269" t="s">
        <v>1590</v>
      </c>
      <c r="U269" t="s">
        <v>1591</v>
      </c>
      <c r="V269" t="s">
        <v>1592</v>
      </c>
      <c r="W269" s="5">
        <v>97232000</v>
      </c>
      <c r="X269" s="5">
        <v>97232000</v>
      </c>
      <c r="Y269" s="5">
        <v>8240000</v>
      </c>
      <c r="Z269" s="5">
        <v>0</v>
      </c>
      <c r="AA269" s="1" t="s">
        <v>95</v>
      </c>
      <c r="AB269" t="s">
        <v>83</v>
      </c>
      <c r="AC269" t="s">
        <v>76</v>
      </c>
      <c r="AD269" s="69">
        <f>+Tabla3[[#This Row],[VALOR DEL CONTRATO
(EN NUMEROS)]]-Tabla3[[#This Row],[VALOR RECURSOS (MADS/FONAM)]]</f>
        <v>0</v>
      </c>
      <c r="AE269" s="2">
        <v>7826</v>
      </c>
      <c r="AF269" s="88">
        <v>46024</v>
      </c>
      <c r="AG269">
        <v>25426</v>
      </c>
      <c r="AH269" s="75">
        <v>46029</v>
      </c>
      <c r="AI269" s="78" t="s">
        <v>98</v>
      </c>
      <c r="AJ269" t="s">
        <v>811</v>
      </c>
      <c r="AK269" s="72">
        <v>202400000000055</v>
      </c>
      <c r="AL269" s="75">
        <v>46029</v>
      </c>
      <c r="AM269" s="1" t="s">
        <v>257</v>
      </c>
      <c r="AN269" s="1" t="s">
        <v>257</v>
      </c>
      <c r="AO269" t="s">
        <v>100</v>
      </c>
      <c r="AP269" t="s">
        <v>806</v>
      </c>
      <c r="AQ269" s="1"/>
      <c r="AR269" t="s">
        <v>807</v>
      </c>
      <c r="AS269" t="s">
        <v>418</v>
      </c>
      <c r="AT269" s="1">
        <v>80111600</v>
      </c>
      <c r="AU269" s="93" t="s">
        <v>4420</v>
      </c>
      <c r="AV269" s="1" t="s">
        <v>211</v>
      </c>
      <c r="AW269" s="87" t="s">
        <v>104</v>
      </c>
      <c r="AX269" s="75" t="s">
        <v>76</v>
      </c>
      <c r="AY269" s="87" t="s">
        <v>108</v>
      </c>
      <c r="AZ269" s="75">
        <v>46029</v>
      </c>
      <c r="BA269" s="75">
        <v>46029</v>
      </c>
      <c r="BB269" s="75">
        <v>46387</v>
      </c>
      <c r="BC269" s="89">
        <f>+Tabla3[[#This Row],[FECHA TERMINACION
(INICIAL)]]-Tabla3[[#This Row],[FECHA INICIO]]</f>
        <v>358</v>
      </c>
      <c r="BD269" s="89">
        <f>+Tabla3[[#This Row],[PLAZO DE EJECUCIÓN EN DÍAS (INICIAL)]]/30</f>
        <v>11.933333333333334</v>
      </c>
      <c r="BE269" t="s">
        <v>1593</v>
      </c>
      <c r="BF269" s="5" t="e">
        <f>+#REF!</f>
        <v>#REF!</v>
      </c>
      <c r="BG269" s="5" t="e">
        <f>+#REF!</f>
        <v>#REF!</v>
      </c>
      <c r="BH269" s="1" t="e">
        <f>+#REF!</f>
        <v>#REF!</v>
      </c>
      <c r="BI269" s="1">
        <f>+COUNTIF(Tabla3[[#This Row],[VALOR REDUCIDO]:[TOTAL TIEMPO PRORROGADO EN DÍAS
]],"&lt;&gt;0")</f>
        <v>3</v>
      </c>
      <c r="BJ269" s="1" t="e">
        <f>+#REF!</f>
        <v>#REF!</v>
      </c>
      <c r="BK269" s="75" t="e">
        <f>+#REF!</f>
        <v>#REF!</v>
      </c>
      <c r="BL269" s="1" t="s">
        <v>83</v>
      </c>
      <c r="BM269" t="e">
        <f t="shared" si="22"/>
        <v>#REF!</v>
      </c>
      <c r="BN269" s="7">
        <f t="shared" si="23"/>
        <v>46029</v>
      </c>
      <c r="BO269" s="7" t="e">
        <f t="shared" si="24"/>
        <v>#REF!</v>
      </c>
      <c r="BP269" s="5" t="e">
        <f t="shared" si="20"/>
        <v>#REF!</v>
      </c>
      <c r="BQ269" s="1">
        <v>39552000</v>
      </c>
      <c r="BR269" s="1" t="e">
        <f>+Tabla3[[#This Row],[VALOR TOTAL DE CONTRATO (ANTES DE LIQUIDACIÓN - LIBERACIÓN DE SALDOS)]]-Tabla3[[#This Row],[RECURSO TOTALES DESEMBOLSADOS]]</f>
        <v>#REF!</v>
      </c>
      <c r="BS269" s="1" t="s">
        <v>83</v>
      </c>
      <c r="BT269" s="1" t="str">
        <f t="shared" si="21"/>
        <v>enero</v>
      </c>
      <c r="BU269" s="1" t="s">
        <v>82</v>
      </c>
      <c r="BV269" s="1" t="s">
        <v>82</v>
      </c>
      <c r="BW269" s="1" t="s">
        <v>82</v>
      </c>
      <c r="BX269" t="s">
        <v>258</v>
      </c>
      <c r="BY269" t="s">
        <v>259</v>
      </c>
    </row>
    <row r="270" spans="1:77" x14ac:dyDescent="0.25">
      <c r="A270" s="1">
        <v>2026</v>
      </c>
      <c r="B270" s="3">
        <v>266</v>
      </c>
      <c r="C270" s="1" t="s">
        <v>65</v>
      </c>
      <c r="D270" t="s">
        <v>67</v>
      </c>
      <c r="E270" t="s">
        <v>70</v>
      </c>
      <c r="F270" t="s">
        <v>71</v>
      </c>
      <c r="G270" t="s">
        <v>105</v>
      </c>
      <c r="H270" s="1" t="s">
        <v>64</v>
      </c>
      <c r="I270" s="1" t="s">
        <v>75</v>
      </c>
      <c r="J270" t="s">
        <v>1726</v>
      </c>
      <c r="K270" s="1" t="s">
        <v>78</v>
      </c>
      <c r="L270" s="87" t="s">
        <v>81</v>
      </c>
      <c r="M270" s="1" t="s">
        <v>6571</v>
      </c>
      <c r="N270" s="1" t="s">
        <v>3719</v>
      </c>
      <c r="O270" s="1" t="s">
        <v>3719</v>
      </c>
      <c r="P270" s="56" t="s">
        <v>3719</v>
      </c>
      <c r="Q270" s="1" t="s">
        <v>83</v>
      </c>
      <c r="R270" s="87" t="s">
        <v>255</v>
      </c>
      <c r="S270" s="87" t="s">
        <v>255</v>
      </c>
      <c r="T270" t="s">
        <v>1727</v>
      </c>
      <c r="U270" t="s">
        <v>1728</v>
      </c>
      <c r="V270" t="s">
        <v>1454</v>
      </c>
      <c r="W270" s="5">
        <v>132250000</v>
      </c>
      <c r="X270" s="5">
        <v>132250000</v>
      </c>
      <c r="Y270" s="5">
        <v>11500000</v>
      </c>
      <c r="Z270" s="5" t="s">
        <v>1045</v>
      </c>
      <c r="AA270" s="1" t="s">
        <v>95</v>
      </c>
      <c r="AB270" t="s">
        <v>83</v>
      </c>
      <c r="AC270" t="s">
        <v>76</v>
      </c>
      <c r="AD270" s="69">
        <f>+Tabla3[[#This Row],[VALOR DEL CONTRATO
(EN NUMEROS)]]-Tabla3[[#This Row],[VALOR RECURSOS (MADS/FONAM)]]</f>
        <v>0</v>
      </c>
      <c r="AE270" s="2">
        <v>1426</v>
      </c>
      <c r="AF270" s="88">
        <v>46024</v>
      </c>
      <c r="AG270">
        <v>26226</v>
      </c>
      <c r="AH270" s="75">
        <v>46030</v>
      </c>
      <c r="AI270" s="78" t="s">
        <v>98</v>
      </c>
      <c r="AJ270" t="s">
        <v>404</v>
      </c>
      <c r="AK270" s="72">
        <v>202400000000095</v>
      </c>
      <c r="AL270" s="75">
        <v>46029</v>
      </c>
      <c r="AM270" s="1" t="s">
        <v>257</v>
      </c>
      <c r="AN270" s="1" t="s">
        <v>257</v>
      </c>
      <c r="AO270" t="s">
        <v>100</v>
      </c>
      <c r="AP270" t="s">
        <v>402</v>
      </c>
      <c r="AQ270" s="1"/>
      <c r="AR270" t="s">
        <v>396</v>
      </c>
      <c r="AS270" t="s">
        <v>255</v>
      </c>
      <c r="AT270" s="1">
        <v>80111600</v>
      </c>
      <c r="AU270" s="93" t="s">
        <v>4421</v>
      </c>
      <c r="AV270" s="1" t="s">
        <v>210</v>
      </c>
      <c r="AW270" s="87" t="s">
        <v>103</v>
      </c>
      <c r="AX270" s="75">
        <v>46029</v>
      </c>
      <c r="AY270" s="87" t="s">
        <v>116</v>
      </c>
      <c r="AZ270" s="75">
        <v>46029</v>
      </c>
      <c r="BA270" s="75">
        <v>46030</v>
      </c>
      <c r="BB270" s="75">
        <v>46378</v>
      </c>
      <c r="BC270" s="89">
        <f>+Tabla3[[#This Row],[FECHA TERMINACION
(INICIAL)]]-Tabla3[[#This Row],[FECHA INICIO]]</f>
        <v>348</v>
      </c>
      <c r="BD270" s="89">
        <f>+Tabla3[[#This Row],[PLAZO DE EJECUCIÓN EN DÍAS (INICIAL)]]/30</f>
        <v>11.6</v>
      </c>
      <c r="BE270" t="s">
        <v>1729</v>
      </c>
      <c r="BF270" s="5" t="e">
        <f>+#REF!</f>
        <v>#REF!</v>
      </c>
      <c r="BG270" s="5" t="e">
        <f>+#REF!</f>
        <v>#REF!</v>
      </c>
      <c r="BH270" s="1" t="e">
        <f>+#REF!</f>
        <v>#REF!</v>
      </c>
      <c r="BI270" s="1">
        <f>+COUNTIF(Tabla3[[#This Row],[VALOR REDUCIDO]:[TOTAL TIEMPO PRORROGADO EN DÍAS
]],"&lt;&gt;0")</f>
        <v>3</v>
      </c>
      <c r="BJ270" s="1" t="e">
        <f>+#REF!</f>
        <v>#REF!</v>
      </c>
      <c r="BK270" s="75" t="e">
        <f>+#REF!</f>
        <v>#REF!</v>
      </c>
      <c r="BL270" s="1" t="s">
        <v>83</v>
      </c>
      <c r="BM270" t="e">
        <f t="shared" si="22"/>
        <v>#REF!</v>
      </c>
      <c r="BN270" s="7">
        <f t="shared" si="23"/>
        <v>46030</v>
      </c>
      <c r="BO270" s="7" t="e">
        <f t="shared" si="24"/>
        <v>#REF!</v>
      </c>
      <c r="BP270" s="5" t="e">
        <f t="shared" si="20"/>
        <v>#REF!</v>
      </c>
      <c r="BQ270" s="1">
        <v>54816667</v>
      </c>
      <c r="BR270" s="1" t="e">
        <f>+Tabla3[[#This Row],[VALOR TOTAL DE CONTRATO (ANTES DE LIQUIDACIÓN - LIBERACIÓN DE SALDOS)]]-Tabla3[[#This Row],[RECURSO TOTALES DESEMBOLSADOS]]</f>
        <v>#REF!</v>
      </c>
      <c r="BS270" s="1" t="s">
        <v>83</v>
      </c>
      <c r="BT270" s="1" t="str">
        <f t="shared" si="21"/>
        <v>enero</v>
      </c>
      <c r="BU270" s="1" t="s">
        <v>82</v>
      </c>
      <c r="BV270" s="1" t="s">
        <v>82</v>
      </c>
      <c r="BW270" s="1" t="s">
        <v>82</v>
      </c>
      <c r="BX270" t="s">
        <v>258</v>
      </c>
      <c r="BY270" t="s">
        <v>259</v>
      </c>
    </row>
    <row r="271" spans="1:77" x14ac:dyDescent="0.25">
      <c r="A271" s="1">
        <v>2026</v>
      </c>
      <c r="B271" s="3">
        <v>267</v>
      </c>
      <c r="C271" s="1" t="s">
        <v>65</v>
      </c>
      <c r="D271" t="s">
        <v>67</v>
      </c>
      <c r="E271" t="s">
        <v>70</v>
      </c>
      <c r="F271" t="s">
        <v>71</v>
      </c>
      <c r="G271" t="s">
        <v>105</v>
      </c>
      <c r="H271" s="1" t="s">
        <v>64</v>
      </c>
      <c r="I271" s="1" t="s">
        <v>75</v>
      </c>
      <c r="J271" t="s">
        <v>2922</v>
      </c>
      <c r="K271" s="1" t="s">
        <v>78</v>
      </c>
      <c r="L271" s="87" t="s">
        <v>2923</v>
      </c>
      <c r="M271" s="1" t="s">
        <v>6572</v>
      </c>
      <c r="N271" s="1" t="s">
        <v>3719</v>
      </c>
      <c r="O271" s="1" t="s">
        <v>3719</v>
      </c>
      <c r="P271" s="56" t="s">
        <v>3719</v>
      </c>
      <c r="Q271" s="1" t="s">
        <v>83</v>
      </c>
      <c r="R271" s="87" t="s">
        <v>92</v>
      </c>
      <c r="S271" s="87" t="s">
        <v>92</v>
      </c>
      <c r="T271" t="s">
        <v>2925</v>
      </c>
      <c r="U271" t="s">
        <v>2924</v>
      </c>
      <c r="V271" t="s">
        <v>2926</v>
      </c>
      <c r="W271" s="5">
        <v>113610156</v>
      </c>
      <c r="X271" s="5">
        <v>113610156</v>
      </c>
      <c r="Y271" s="5">
        <v>10328196</v>
      </c>
      <c r="Z271" s="5">
        <v>0</v>
      </c>
      <c r="AA271" s="1" t="s">
        <v>95</v>
      </c>
      <c r="AB271" t="s">
        <v>83</v>
      </c>
      <c r="AC271" t="s">
        <v>76</v>
      </c>
      <c r="AD271" s="69">
        <f>+Tabla3[[#This Row],[VALOR DEL CONTRATO
(EN NUMEROS)]]-Tabla3[[#This Row],[VALOR RECURSOS (MADS/FONAM)]]</f>
        <v>0</v>
      </c>
      <c r="AE271" s="2">
        <v>7926</v>
      </c>
      <c r="AF271" s="88">
        <v>46024</v>
      </c>
      <c r="AG271">
        <v>49426</v>
      </c>
      <c r="AH271" s="75">
        <v>46036</v>
      </c>
      <c r="AI271" s="78" t="s">
        <v>98</v>
      </c>
      <c r="AJ271" t="s">
        <v>404</v>
      </c>
      <c r="AK271" s="72">
        <v>202400000000095</v>
      </c>
      <c r="AL271" s="75">
        <v>46036</v>
      </c>
      <c r="AM271" s="1" t="s">
        <v>257</v>
      </c>
      <c r="AN271" s="1" t="s">
        <v>257</v>
      </c>
      <c r="AO271" t="s">
        <v>100</v>
      </c>
      <c r="AP271" t="s">
        <v>906</v>
      </c>
      <c r="AQ271" s="1"/>
      <c r="AR271" t="s">
        <v>901</v>
      </c>
      <c r="AS271" t="s">
        <v>902</v>
      </c>
      <c r="AT271" s="1">
        <v>80111600</v>
      </c>
      <c r="AU271" s="93" t="s">
        <v>4422</v>
      </c>
      <c r="AV271" s="1" t="s">
        <v>210</v>
      </c>
      <c r="AW271" s="87" t="s">
        <v>103</v>
      </c>
      <c r="AX271" s="75">
        <v>46036</v>
      </c>
      <c r="AY271" s="87" t="s">
        <v>116</v>
      </c>
      <c r="AZ271" s="75">
        <v>46036</v>
      </c>
      <c r="BA271" s="75">
        <v>46037</v>
      </c>
      <c r="BB271" s="75">
        <v>46370</v>
      </c>
      <c r="BC271" s="89">
        <f>+Tabla3[[#This Row],[FECHA TERMINACION
(INICIAL)]]-Tabla3[[#This Row],[FECHA INICIO]]</f>
        <v>333</v>
      </c>
      <c r="BD271" s="89">
        <f>+Tabla3[[#This Row],[PLAZO DE EJECUCIÓN EN DÍAS (INICIAL)]]/30</f>
        <v>11.1</v>
      </c>
      <c r="BE271" t="s">
        <v>1304</v>
      </c>
      <c r="BF271" s="5" t="e">
        <f>+#REF!</f>
        <v>#REF!</v>
      </c>
      <c r="BG271" s="5" t="e">
        <f>+#REF!</f>
        <v>#REF!</v>
      </c>
      <c r="BH271" s="1" t="e">
        <f>+#REF!</f>
        <v>#REF!</v>
      </c>
      <c r="BI271" s="1">
        <f>+COUNTIF(Tabla3[[#This Row],[VALOR REDUCIDO]:[TOTAL TIEMPO PRORROGADO EN DÍAS
]],"&lt;&gt;0")</f>
        <v>3</v>
      </c>
      <c r="BJ271" s="1" t="e">
        <f>+#REF!</f>
        <v>#REF!</v>
      </c>
      <c r="BK271" s="75" t="e">
        <f>+#REF!</f>
        <v>#REF!</v>
      </c>
      <c r="BL271" s="1" t="s">
        <v>83</v>
      </c>
      <c r="BM271" t="e">
        <f t="shared" si="22"/>
        <v>#REF!</v>
      </c>
      <c r="BN271" s="7">
        <f t="shared" si="23"/>
        <v>46037</v>
      </c>
      <c r="BO271" s="7" t="e">
        <f t="shared" si="24"/>
        <v>#REF!</v>
      </c>
      <c r="BP271" s="5" t="e">
        <f t="shared" si="20"/>
        <v>#REF!</v>
      </c>
      <c r="BQ271" s="1">
        <v>46821155</v>
      </c>
      <c r="BR271" s="1" t="e">
        <f>+Tabla3[[#This Row],[VALOR TOTAL DE CONTRATO (ANTES DE LIQUIDACIÓN - LIBERACIÓN DE SALDOS)]]-Tabla3[[#This Row],[RECURSO TOTALES DESEMBOLSADOS]]</f>
        <v>#REF!</v>
      </c>
      <c r="BS271" s="1" t="s">
        <v>83</v>
      </c>
      <c r="BT271" s="1" t="str">
        <f t="shared" si="21"/>
        <v>enero</v>
      </c>
      <c r="BU271" s="1" t="s">
        <v>82</v>
      </c>
      <c r="BV271" s="1" t="s">
        <v>82</v>
      </c>
      <c r="BW271" s="1" t="s">
        <v>82</v>
      </c>
      <c r="BX271" t="s">
        <v>258</v>
      </c>
      <c r="BY271" t="s">
        <v>259</v>
      </c>
    </row>
    <row r="272" spans="1:77" x14ac:dyDescent="0.25">
      <c r="A272" s="1">
        <v>2026</v>
      </c>
      <c r="B272" s="3">
        <v>268</v>
      </c>
      <c r="C272" s="1" t="s">
        <v>65</v>
      </c>
      <c r="D272" t="s">
        <v>67</v>
      </c>
      <c r="E272" t="s">
        <v>70</v>
      </c>
      <c r="F272" t="s">
        <v>71</v>
      </c>
      <c r="G272" t="s">
        <v>105</v>
      </c>
      <c r="H272" s="1" t="s">
        <v>64</v>
      </c>
      <c r="I272" s="1" t="s">
        <v>75</v>
      </c>
      <c r="J272" t="s">
        <v>1730</v>
      </c>
      <c r="K272" s="1" t="s">
        <v>78</v>
      </c>
      <c r="L272" s="87" t="s">
        <v>390</v>
      </c>
      <c r="M272" s="1" t="s">
        <v>6573</v>
      </c>
      <c r="N272" s="1" t="s">
        <v>3719</v>
      </c>
      <c r="O272" s="69" t="s">
        <v>3719</v>
      </c>
      <c r="P272" s="54" t="s">
        <v>3719</v>
      </c>
      <c r="Q272" s="1" t="s">
        <v>83</v>
      </c>
      <c r="R272" s="87" t="s">
        <v>265</v>
      </c>
      <c r="S272" s="87" t="s">
        <v>265</v>
      </c>
      <c r="T272" t="s">
        <v>1731</v>
      </c>
      <c r="U272" t="s">
        <v>1732</v>
      </c>
      <c r="V272" t="s">
        <v>1733</v>
      </c>
      <c r="W272" s="5">
        <v>96050000</v>
      </c>
      <c r="X272" s="5">
        <v>96050000</v>
      </c>
      <c r="Y272" s="90">
        <v>8500000</v>
      </c>
      <c r="Z272" s="90" t="s">
        <v>1045</v>
      </c>
      <c r="AA272" s="1" t="s">
        <v>95</v>
      </c>
      <c r="AB272" t="s">
        <v>83</v>
      </c>
      <c r="AC272" t="s">
        <v>76</v>
      </c>
      <c r="AD272" s="69">
        <f>+Tabla3[[#This Row],[VALOR DEL CONTRATO
(EN NUMEROS)]]-Tabla3[[#This Row],[VALOR RECURSOS (MADS/FONAM)]]</f>
        <v>0</v>
      </c>
      <c r="AE272" s="2">
        <v>626</v>
      </c>
      <c r="AF272" s="88">
        <v>46024</v>
      </c>
      <c r="AG272">
        <v>22626</v>
      </c>
      <c r="AH272" s="75">
        <v>46029</v>
      </c>
      <c r="AI272" s="78" t="s">
        <v>98</v>
      </c>
      <c r="AJ272" t="s">
        <v>1734</v>
      </c>
      <c r="AK272" s="72">
        <v>202400000000074</v>
      </c>
      <c r="AL272" s="96">
        <v>46029</v>
      </c>
      <c r="AM272" s="1" t="s">
        <v>257</v>
      </c>
      <c r="AN272" s="1" t="s">
        <v>257</v>
      </c>
      <c r="AO272" t="s">
        <v>100</v>
      </c>
      <c r="AP272" t="s">
        <v>775</v>
      </c>
      <c r="AQ272" s="1"/>
      <c r="AR272" t="s">
        <v>776</v>
      </c>
      <c r="AS272" t="s">
        <v>776</v>
      </c>
      <c r="AT272" s="1">
        <v>80111600</v>
      </c>
      <c r="AU272" s="93" t="s">
        <v>4423</v>
      </c>
      <c r="AV272" s="1" t="s">
        <v>210</v>
      </c>
      <c r="AW272" s="87" t="s">
        <v>103</v>
      </c>
      <c r="AX272" s="96">
        <v>46029</v>
      </c>
      <c r="AY272" s="1" t="s">
        <v>116</v>
      </c>
      <c r="AZ272" s="96">
        <v>46029</v>
      </c>
      <c r="BA272" s="75">
        <v>46029</v>
      </c>
      <c r="BB272" s="75">
        <v>46371</v>
      </c>
      <c r="BC272" s="89">
        <f>+Tabla3[[#This Row],[FECHA TERMINACION
(INICIAL)]]-Tabla3[[#This Row],[FECHA INICIO]]</f>
        <v>342</v>
      </c>
      <c r="BD272" s="89">
        <f>+Tabla3[[#This Row],[PLAZO DE EJECUCIÓN EN DÍAS (INICIAL)]]/30</f>
        <v>11.4</v>
      </c>
      <c r="BE272" t="s">
        <v>1735</v>
      </c>
      <c r="BF272" s="5" t="e">
        <f>+#REF!</f>
        <v>#REF!</v>
      </c>
      <c r="BG272" s="5" t="e">
        <f>+#REF!</f>
        <v>#REF!</v>
      </c>
      <c r="BH272" s="1" t="e">
        <f>+#REF!</f>
        <v>#REF!</v>
      </c>
      <c r="BI272" s="1">
        <f>+COUNTIF(Tabla3[[#This Row],[VALOR REDUCIDO]:[TOTAL TIEMPO PRORROGADO EN DÍAS
]],"&lt;&gt;0")</f>
        <v>3</v>
      </c>
      <c r="BJ272" s="1" t="e">
        <f>+#REF!</f>
        <v>#REF!</v>
      </c>
      <c r="BK272" s="75" t="e">
        <f>+#REF!</f>
        <v>#REF!</v>
      </c>
      <c r="BL272" s="1" t="s">
        <v>83</v>
      </c>
      <c r="BM272" t="e">
        <f t="shared" si="22"/>
        <v>#REF!</v>
      </c>
      <c r="BN272" s="7">
        <f t="shared" si="23"/>
        <v>46029</v>
      </c>
      <c r="BO272" s="7" t="e">
        <f t="shared" si="24"/>
        <v>#REF!</v>
      </c>
      <c r="BP272" s="5" t="e">
        <f t="shared" si="20"/>
        <v>#REF!</v>
      </c>
      <c r="BQ272" s="1">
        <v>40800000</v>
      </c>
      <c r="BR272" s="1" t="e">
        <f>+Tabla3[[#This Row],[VALOR TOTAL DE CONTRATO (ANTES DE LIQUIDACIÓN - LIBERACIÓN DE SALDOS)]]-Tabla3[[#This Row],[RECURSO TOTALES DESEMBOLSADOS]]</f>
        <v>#REF!</v>
      </c>
      <c r="BS272" s="1" t="s">
        <v>83</v>
      </c>
      <c r="BT272" s="1" t="str">
        <f t="shared" si="21"/>
        <v>enero</v>
      </c>
      <c r="BU272" s="1" t="s">
        <v>82</v>
      </c>
      <c r="BV272" s="1" t="s">
        <v>82</v>
      </c>
      <c r="BW272" s="1" t="s">
        <v>82</v>
      </c>
      <c r="BX272" t="s">
        <v>258</v>
      </c>
      <c r="BY272" t="s">
        <v>259</v>
      </c>
    </row>
    <row r="273" spans="1:77" x14ac:dyDescent="0.25">
      <c r="A273" s="1">
        <v>2026</v>
      </c>
      <c r="B273" s="3">
        <v>269</v>
      </c>
      <c r="C273" s="1" t="s">
        <v>65</v>
      </c>
      <c r="D273" t="s">
        <v>67</v>
      </c>
      <c r="E273" t="s">
        <v>70</v>
      </c>
      <c r="F273" t="s">
        <v>71</v>
      </c>
      <c r="G273" t="s">
        <v>105</v>
      </c>
      <c r="H273" s="1" t="s">
        <v>64</v>
      </c>
      <c r="I273" s="1" t="s">
        <v>75</v>
      </c>
      <c r="J273" t="s">
        <v>1736</v>
      </c>
      <c r="K273" s="1" t="s">
        <v>78</v>
      </c>
      <c r="L273" s="87" t="s">
        <v>446</v>
      </c>
      <c r="M273" s="1" t="s">
        <v>6574</v>
      </c>
      <c r="N273" s="1" t="s">
        <v>3719</v>
      </c>
      <c r="O273" s="69" t="s">
        <v>3719</v>
      </c>
      <c r="P273" s="54" t="s">
        <v>3719</v>
      </c>
      <c r="Q273" s="1" t="s">
        <v>83</v>
      </c>
      <c r="R273" s="87" t="s">
        <v>212</v>
      </c>
      <c r="S273" s="87" t="s">
        <v>212</v>
      </c>
      <c r="T273" t="s">
        <v>1737</v>
      </c>
      <c r="U273" t="s">
        <v>1738</v>
      </c>
      <c r="V273" t="s">
        <v>1739</v>
      </c>
      <c r="W273" s="5">
        <v>82833333</v>
      </c>
      <c r="X273" s="5">
        <v>82833333</v>
      </c>
      <c r="Y273" s="90">
        <v>7000000</v>
      </c>
      <c r="Z273" s="90" t="s">
        <v>1045</v>
      </c>
      <c r="AA273" s="1" t="s">
        <v>95</v>
      </c>
      <c r="AB273" t="s">
        <v>83</v>
      </c>
      <c r="AC273" t="s">
        <v>76</v>
      </c>
      <c r="AD273" s="69">
        <f>+Tabla3[[#This Row],[VALOR DEL CONTRATO
(EN NUMEROS)]]-Tabla3[[#This Row],[VALOR RECURSOS (MADS/FONAM)]]</f>
        <v>0</v>
      </c>
      <c r="AE273" s="2">
        <v>1126</v>
      </c>
      <c r="AF273" s="88">
        <v>46024</v>
      </c>
      <c r="AG273">
        <v>21226</v>
      </c>
      <c r="AH273" s="75">
        <v>46029</v>
      </c>
      <c r="AI273" s="78" t="s">
        <v>98</v>
      </c>
      <c r="AJ273" t="s">
        <v>282</v>
      </c>
      <c r="AK273" s="72">
        <v>202400000000095</v>
      </c>
      <c r="AL273" s="96">
        <v>46029</v>
      </c>
      <c r="AM273" s="1" t="s">
        <v>257</v>
      </c>
      <c r="AN273" s="1" t="s">
        <v>257</v>
      </c>
      <c r="AO273" t="s">
        <v>100</v>
      </c>
      <c r="AP273" t="s">
        <v>1072</v>
      </c>
      <c r="AQ273" s="1"/>
      <c r="AR273" t="s">
        <v>1073</v>
      </c>
      <c r="AS273" t="s">
        <v>212</v>
      </c>
      <c r="AT273" s="1">
        <v>80111600</v>
      </c>
      <c r="AU273" s="93" t="s">
        <v>4424</v>
      </c>
      <c r="AV273" s="1" t="s">
        <v>210</v>
      </c>
      <c r="AW273" s="87" t="s">
        <v>103</v>
      </c>
      <c r="AX273" s="96">
        <v>46029</v>
      </c>
      <c r="AY273" s="1" t="s">
        <v>116</v>
      </c>
      <c r="AZ273" s="96">
        <v>46029</v>
      </c>
      <c r="BA273" s="75">
        <v>46031</v>
      </c>
      <c r="BB273" s="75">
        <v>46387</v>
      </c>
      <c r="BC273" s="89">
        <f>+Tabla3[[#This Row],[FECHA TERMINACION
(INICIAL)]]-Tabla3[[#This Row],[FECHA INICIO]]</f>
        <v>356</v>
      </c>
      <c r="BD273" s="89">
        <f>+Tabla3[[#This Row],[PLAZO DE EJECUCIÓN EN DÍAS (INICIAL)]]/30</f>
        <v>11.866666666666667</v>
      </c>
      <c r="BE273" t="s">
        <v>1434</v>
      </c>
      <c r="BF273" s="5" t="e">
        <f>+#REF!</f>
        <v>#REF!</v>
      </c>
      <c r="BG273" s="5" t="e">
        <f>+#REF!</f>
        <v>#REF!</v>
      </c>
      <c r="BH273" s="1" t="e">
        <f>+#REF!</f>
        <v>#REF!</v>
      </c>
      <c r="BI273" s="1">
        <f>+COUNTIF(Tabla3[[#This Row],[VALOR REDUCIDO]:[TOTAL TIEMPO PRORROGADO EN DÍAS
]],"&lt;&gt;0")</f>
        <v>3</v>
      </c>
      <c r="BJ273" s="1" t="e">
        <f>+#REF!</f>
        <v>#REF!</v>
      </c>
      <c r="BK273" s="75" t="e">
        <f>+#REF!</f>
        <v>#REF!</v>
      </c>
      <c r="BL273" s="1" t="s">
        <v>83</v>
      </c>
      <c r="BM273" t="e">
        <f t="shared" si="22"/>
        <v>#REF!</v>
      </c>
      <c r="BN273" s="7">
        <f t="shared" si="23"/>
        <v>46031</v>
      </c>
      <c r="BO273" s="7" t="e">
        <f t="shared" si="24"/>
        <v>#REF!</v>
      </c>
      <c r="BP273" s="5" t="e">
        <f t="shared" si="20"/>
        <v>#REF!</v>
      </c>
      <c r="BQ273" s="1">
        <v>33133333</v>
      </c>
      <c r="BR273" s="1" t="e">
        <f>+Tabla3[[#This Row],[VALOR TOTAL DE CONTRATO (ANTES DE LIQUIDACIÓN - LIBERACIÓN DE SALDOS)]]-Tabla3[[#This Row],[RECURSO TOTALES DESEMBOLSADOS]]</f>
        <v>#REF!</v>
      </c>
      <c r="BS273" s="1" t="s">
        <v>83</v>
      </c>
      <c r="BT273" s="1" t="str">
        <f t="shared" si="21"/>
        <v>enero</v>
      </c>
      <c r="BU273" s="1" t="s">
        <v>82</v>
      </c>
      <c r="BV273" s="1" t="s">
        <v>82</v>
      </c>
      <c r="BW273" s="1" t="s">
        <v>82</v>
      </c>
      <c r="BX273" t="s">
        <v>258</v>
      </c>
      <c r="BY273" t="s">
        <v>259</v>
      </c>
    </row>
    <row r="274" spans="1:77" x14ac:dyDescent="0.25">
      <c r="A274" s="1">
        <v>2026</v>
      </c>
      <c r="B274" s="3">
        <v>270</v>
      </c>
      <c r="C274" s="1" t="s">
        <v>65</v>
      </c>
      <c r="D274" t="s">
        <v>67</v>
      </c>
      <c r="E274" t="s">
        <v>70</v>
      </c>
      <c r="F274" t="s">
        <v>71</v>
      </c>
      <c r="G274" t="s">
        <v>105</v>
      </c>
      <c r="H274" s="1" t="s">
        <v>64</v>
      </c>
      <c r="I274" s="1" t="s">
        <v>75</v>
      </c>
      <c r="J274" t="s">
        <v>1740</v>
      </c>
      <c r="K274" s="1" t="s">
        <v>78</v>
      </c>
      <c r="L274" s="87" t="s">
        <v>1741</v>
      </c>
      <c r="M274" s="1" t="s">
        <v>6575</v>
      </c>
      <c r="N274" s="1" t="s">
        <v>3719</v>
      </c>
      <c r="O274" s="1" t="s">
        <v>3719</v>
      </c>
      <c r="P274" s="56" t="s">
        <v>3719</v>
      </c>
      <c r="Q274" s="1" t="s">
        <v>83</v>
      </c>
      <c r="R274" s="87" t="s">
        <v>1742</v>
      </c>
      <c r="S274" s="87" t="s">
        <v>212</v>
      </c>
      <c r="T274" t="s">
        <v>1743</v>
      </c>
      <c r="U274" t="s">
        <v>1744</v>
      </c>
      <c r="V274" t="s">
        <v>1745</v>
      </c>
      <c r="W274" s="5">
        <v>82833333</v>
      </c>
      <c r="X274" s="5">
        <v>82833333</v>
      </c>
      <c r="Y274" s="5">
        <v>7000000</v>
      </c>
      <c r="Z274" s="5" t="s">
        <v>1045</v>
      </c>
      <c r="AA274" s="1" t="s">
        <v>95</v>
      </c>
      <c r="AB274" t="s">
        <v>83</v>
      </c>
      <c r="AC274" t="s">
        <v>76</v>
      </c>
      <c r="AD274" s="69">
        <f>+Tabla3[[#This Row],[VALOR DEL CONTRATO
(EN NUMEROS)]]-Tabla3[[#This Row],[VALOR RECURSOS (MADS/FONAM)]]</f>
        <v>0</v>
      </c>
      <c r="AE274" s="2">
        <v>1126</v>
      </c>
      <c r="AF274" s="88">
        <v>46024</v>
      </c>
      <c r="AG274">
        <v>19726</v>
      </c>
      <c r="AH274" s="75">
        <v>46028</v>
      </c>
      <c r="AI274" s="78" t="s">
        <v>98</v>
      </c>
      <c r="AJ274" t="s">
        <v>282</v>
      </c>
      <c r="AK274" s="72">
        <v>202400000000095</v>
      </c>
      <c r="AL274" s="75">
        <v>46028</v>
      </c>
      <c r="AM274" s="1" t="s">
        <v>257</v>
      </c>
      <c r="AN274" s="1" t="s">
        <v>257</v>
      </c>
      <c r="AO274" t="s">
        <v>100</v>
      </c>
      <c r="AP274" t="s">
        <v>1109</v>
      </c>
      <c r="AQ274" s="1"/>
      <c r="AR274" t="s">
        <v>1110</v>
      </c>
      <c r="AS274" t="s">
        <v>212</v>
      </c>
      <c r="AT274" s="1">
        <v>80111600</v>
      </c>
      <c r="AU274" s="93" t="s">
        <v>4425</v>
      </c>
      <c r="AV274" s="1" t="s">
        <v>210</v>
      </c>
      <c r="AW274" s="87" t="s">
        <v>103</v>
      </c>
      <c r="AX274" s="75">
        <v>46028</v>
      </c>
      <c r="AY274" s="87" t="s">
        <v>116</v>
      </c>
      <c r="AZ274" s="75">
        <v>46028</v>
      </c>
      <c r="BA274" s="75">
        <v>46028</v>
      </c>
      <c r="BB274" s="75">
        <v>46386</v>
      </c>
      <c r="BC274" s="89">
        <f>+Tabla3[[#This Row],[FECHA TERMINACION
(INICIAL)]]-Tabla3[[#This Row],[FECHA INICIO]]</f>
        <v>358</v>
      </c>
      <c r="BD274" s="89">
        <f>+Tabla3[[#This Row],[PLAZO DE EJECUCIÓN EN DÍAS (INICIAL)]]/30</f>
        <v>11.933333333333334</v>
      </c>
      <c r="BE274" t="s">
        <v>1746</v>
      </c>
      <c r="BF274" s="5" t="e">
        <f>+#REF!</f>
        <v>#REF!</v>
      </c>
      <c r="BG274" s="5" t="e">
        <f>+#REF!</f>
        <v>#REF!</v>
      </c>
      <c r="BH274" s="1" t="e">
        <f>+#REF!</f>
        <v>#REF!</v>
      </c>
      <c r="BI274" s="1">
        <f>+COUNTIF(Tabla3[[#This Row],[VALOR REDUCIDO]:[TOTAL TIEMPO PRORROGADO EN DÍAS
]],"&lt;&gt;0")</f>
        <v>3</v>
      </c>
      <c r="BJ274" s="1" t="e">
        <f>+#REF!</f>
        <v>#REF!</v>
      </c>
      <c r="BK274" s="75" t="e">
        <f>+#REF!</f>
        <v>#REF!</v>
      </c>
      <c r="BL274" s="1" t="s">
        <v>83</v>
      </c>
      <c r="BM274" t="e">
        <f t="shared" si="22"/>
        <v>#REF!</v>
      </c>
      <c r="BN274" s="7">
        <f t="shared" si="23"/>
        <v>46028</v>
      </c>
      <c r="BO274" s="7" t="e">
        <f t="shared" si="24"/>
        <v>#REF!</v>
      </c>
      <c r="BP274" s="5" t="e">
        <f t="shared" si="20"/>
        <v>#REF!</v>
      </c>
      <c r="BQ274" s="1">
        <v>33833333</v>
      </c>
      <c r="BR274" s="1" t="e">
        <f>+Tabla3[[#This Row],[VALOR TOTAL DE CONTRATO (ANTES DE LIQUIDACIÓN - LIBERACIÓN DE SALDOS)]]-Tabla3[[#This Row],[RECURSO TOTALES DESEMBOLSADOS]]</f>
        <v>#REF!</v>
      </c>
      <c r="BS274" s="1" t="s">
        <v>83</v>
      </c>
      <c r="BT274" s="1" t="str">
        <f t="shared" si="21"/>
        <v>enero</v>
      </c>
      <c r="BU274" s="1" t="s">
        <v>82</v>
      </c>
      <c r="BV274" s="1" t="s">
        <v>82</v>
      </c>
      <c r="BW274" s="1" t="s">
        <v>82</v>
      </c>
      <c r="BX274" t="s">
        <v>258</v>
      </c>
      <c r="BY274" t="s">
        <v>259</v>
      </c>
    </row>
    <row r="275" spans="1:77" x14ac:dyDescent="0.25">
      <c r="A275" s="1">
        <v>2026</v>
      </c>
      <c r="B275" s="3">
        <v>271</v>
      </c>
      <c r="C275" s="1" t="s">
        <v>65</v>
      </c>
      <c r="D275" t="s">
        <v>67</v>
      </c>
      <c r="E275" t="s">
        <v>70</v>
      </c>
      <c r="F275" t="s">
        <v>71</v>
      </c>
      <c r="G275" t="s">
        <v>105</v>
      </c>
      <c r="H275" s="1" t="s">
        <v>64</v>
      </c>
      <c r="I275" s="1" t="s">
        <v>75</v>
      </c>
      <c r="J275" t="s">
        <v>1747</v>
      </c>
      <c r="K275" s="1" t="s">
        <v>78</v>
      </c>
      <c r="L275" s="87" t="s">
        <v>691</v>
      </c>
      <c r="M275" s="1" t="s">
        <v>6576</v>
      </c>
      <c r="N275" s="1" t="s">
        <v>3719</v>
      </c>
      <c r="O275" s="1" t="s">
        <v>3719</v>
      </c>
      <c r="P275" s="56" t="s">
        <v>3719</v>
      </c>
      <c r="Q275" s="1" t="s">
        <v>83</v>
      </c>
      <c r="R275" s="87" t="s">
        <v>88</v>
      </c>
      <c r="S275" s="87" t="s">
        <v>264</v>
      </c>
      <c r="T275" t="s">
        <v>1748</v>
      </c>
      <c r="U275" t="s">
        <v>1749</v>
      </c>
      <c r="V275" t="s">
        <v>1750</v>
      </c>
      <c r="W275" s="5">
        <v>60934800</v>
      </c>
      <c r="X275" s="5">
        <v>60934800</v>
      </c>
      <c r="Y275" s="5">
        <v>5253000</v>
      </c>
      <c r="Z275" s="5" t="s">
        <v>1045</v>
      </c>
      <c r="AA275" s="1" t="s">
        <v>95</v>
      </c>
      <c r="AB275" t="s">
        <v>83</v>
      </c>
      <c r="AC275" t="s">
        <v>76</v>
      </c>
      <c r="AD275" s="69">
        <f>+Tabla3[[#This Row],[VALOR DEL CONTRATO
(EN NUMEROS)]]-Tabla3[[#This Row],[VALOR RECURSOS (MADS/FONAM)]]</f>
        <v>0</v>
      </c>
      <c r="AE275" s="2">
        <v>2126</v>
      </c>
      <c r="AF275" s="88">
        <v>46024</v>
      </c>
      <c r="AG275">
        <v>22726</v>
      </c>
      <c r="AH275" s="75">
        <v>46029</v>
      </c>
      <c r="AI275" s="78" t="s">
        <v>98</v>
      </c>
      <c r="AJ275" t="s">
        <v>282</v>
      </c>
      <c r="AK275" s="72">
        <v>202400000000095</v>
      </c>
      <c r="AL275" s="75">
        <v>46029</v>
      </c>
      <c r="AM275" s="1" t="s">
        <v>257</v>
      </c>
      <c r="AN275" s="1" t="s">
        <v>257</v>
      </c>
      <c r="AO275" t="s">
        <v>100</v>
      </c>
      <c r="AP275" t="s">
        <v>319</v>
      </c>
      <c r="AQ275" s="1"/>
      <c r="AR275" t="s">
        <v>245</v>
      </c>
      <c r="AS275" t="s">
        <v>264</v>
      </c>
      <c r="AT275" s="1">
        <v>80111600</v>
      </c>
      <c r="AU275" s="93" t="s">
        <v>4426</v>
      </c>
      <c r="AV275" s="1" t="s">
        <v>210</v>
      </c>
      <c r="AW275" s="87" t="s">
        <v>103</v>
      </c>
      <c r="AX275" s="75">
        <v>46029</v>
      </c>
      <c r="AY275" s="87" t="s">
        <v>115</v>
      </c>
      <c r="AZ275" s="75">
        <v>46029</v>
      </c>
      <c r="BA275" s="75">
        <v>46029</v>
      </c>
      <c r="BB275" s="75">
        <v>46380</v>
      </c>
      <c r="BC275" s="89">
        <f>+Tabla3[[#This Row],[FECHA TERMINACION
(INICIAL)]]-Tabla3[[#This Row],[FECHA INICIO]]</f>
        <v>351</v>
      </c>
      <c r="BD275" s="89">
        <f>+Tabla3[[#This Row],[PLAZO DE EJECUCIÓN EN DÍAS (INICIAL)]]/30</f>
        <v>11.7</v>
      </c>
      <c r="BE275" t="s">
        <v>1751</v>
      </c>
      <c r="BF275" s="5" t="e">
        <f>+#REF!</f>
        <v>#REF!</v>
      </c>
      <c r="BG275" s="5" t="e">
        <f>+#REF!</f>
        <v>#REF!</v>
      </c>
      <c r="BH275" s="1" t="e">
        <f>+#REF!</f>
        <v>#REF!</v>
      </c>
      <c r="BI275" s="1">
        <f>+COUNTIF(Tabla3[[#This Row],[VALOR REDUCIDO]:[TOTAL TIEMPO PRORROGADO EN DÍAS
]],"&lt;&gt;0")</f>
        <v>3</v>
      </c>
      <c r="BJ275" s="1" t="e">
        <f>+#REF!</f>
        <v>#REF!</v>
      </c>
      <c r="BK275" s="75" t="e">
        <f>+#REF!</f>
        <v>#REF!</v>
      </c>
      <c r="BL275" s="1" t="s">
        <v>83</v>
      </c>
      <c r="BM275" t="e">
        <f t="shared" si="22"/>
        <v>#REF!</v>
      </c>
      <c r="BN275" s="7">
        <f t="shared" si="23"/>
        <v>46029</v>
      </c>
      <c r="BO275" s="7" t="e">
        <f t="shared" si="24"/>
        <v>#REF!</v>
      </c>
      <c r="BP275" s="5" t="e">
        <f t="shared" si="20"/>
        <v>#REF!</v>
      </c>
      <c r="BQ275" s="1">
        <v>25214400</v>
      </c>
      <c r="BR275" s="1" t="e">
        <f>+Tabla3[[#This Row],[VALOR TOTAL DE CONTRATO (ANTES DE LIQUIDACIÓN - LIBERACIÓN DE SALDOS)]]-Tabla3[[#This Row],[RECURSO TOTALES DESEMBOLSADOS]]</f>
        <v>#REF!</v>
      </c>
      <c r="BS275" s="1" t="s">
        <v>83</v>
      </c>
      <c r="BT275" s="1" t="str">
        <f t="shared" si="21"/>
        <v>enero</v>
      </c>
      <c r="BU275" s="1" t="s">
        <v>82</v>
      </c>
      <c r="BV275" s="1" t="s">
        <v>82</v>
      </c>
      <c r="BW275" s="1" t="s">
        <v>82</v>
      </c>
      <c r="BX275" t="s">
        <v>258</v>
      </c>
      <c r="BY275" t="s">
        <v>259</v>
      </c>
    </row>
    <row r="276" spans="1:77" x14ac:dyDescent="0.25">
      <c r="A276" s="1">
        <v>2026</v>
      </c>
      <c r="B276" s="3">
        <v>272</v>
      </c>
      <c r="C276" s="1" t="s">
        <v>65</v>
      </c>
      <c r="D276" t="s">
        <v>67</v>
      </c>
      <c r="E276" t="s">
        <v>70</v>
      </c>
      <c r="F276" t="s">
        <v>71</v>
      </c>
      <c r="G276" t="s">
        <v>105</v>
      </c>
      <c r="H276" s="1" t="s">
        <v>64</v>
      </c>
      <c r="I276" s="1" t="s">
        <v>75</v>
      </c>
      <c r="J276" t="s">
        <v>1752</v>
      </c>
      <c r="K276" s="1" t="s">
        <v>78</v>
      </c>
      <c r="L276" s="87" t="s">
        <v>493</v>
      </c>
      <c r="M276" s="1" t="s">
        <v>6577</v>
      </c>
      <c r="N276" s="1" t="s">
        <v>3719</v>
      </c>
      <c r="O276" s="1" t="s">
        <v>3719</v>
      </c>
      <c r="P276" s="56" t="s">
        <v>3719</v>
      </c>
      <c r="Q276" s="1" t="s">
        <v>83</v>
      </c>
      <c r="R276" s="87" t="s">
        <v>93</v>
      </c>
      <c r="S276" s="87" t="s">
        <v>93</v>
      </c>
      <c r="T276" t="s">
        <v>1753</v>
      </c>
      <c r="U276" t="s">
        <v>1754</v>
      </c>
      <c r="V276" t="s">
        <v>613</v>
      </c>
      <c r="W276" s="5">
        <v>71500000</v>
      </c>
      <c r="X276" s="5">
        <v>71500000</v>
      </c>
      <c r="Y276" s="5">
        <v>6500000</v>
      </c>
      <c r="Z276" s="5" t="s">
        <v>1045</v>
      </c>
      <c r="AA276" s="1" t="s">
        <v>95</v>
      </c>
      <c r="AB276" t="s">
        <v>83</v>
      </c>
      <c r="AC276" t="s">
        <v>76</v>
      </c>
      <c r="AD276" s="69">
        <f>+Tabla3[[#This Row],[VALOR DEL CONTRATO
(EN NUMEROS)]]-Tabla3[[#This Row],[VALOR RECURSOS (MADS/FONAM)]]</f>
        <v>0</v>
      </c>
      <c r="AE276" s="2">
        <v>3526</v>
      </c>
      <c r="AF276" s="88">
        <v>46024</v>
      </c>
      <c r="AG276">
        <v>36926</v>
      </c>
      <c r="AH276" s="75">
        <v>46031</v>
      </c>
      <c r="AI276" s="78" t="s">
        <v>98</v>
      </c>
      <c r="AJ276" t="s">
        <v>1755</v>
      </c>
      <c r="AK276" s="72">
        <v>202300000000267</v>
      </c>
      <c r="AL276" s="75">
        <v>46030</v>
      </c>
      <c r="AM276" s="1" t="s">
        <v>257</v>
      </c>
      <c r="AN276" s="1" t="s">
        <v>257</v>
      </c>
      <c r="AO276" t="s">
        <v>100</v>
      </c>
      <c r="AP276" t="s">
        <v>1756</v>
      </c>
      <c r="AQ276" s="1"/>
      <c r="AR276" t="s">
        <v>1757</v>
      </c>
      <c r="AS276" t="s">
        <v>530</v>
      </c>
      <c r="AT276" s="1">
        <v>80111600</v>
      </c>
      <c r="AU276" s="93" t="s">
        <v>4427</v>
      </c>
      <c r="AV276" s="1" t="s">
        <v>210</v>
      </c>
      <c r="AW276" s="87" t="s">
        <v>103</v>
      </c>
      <c r="AX276" s="75">
        <v>46029</v>
      </c>
      <c r="AY276" s="87" t="s">
        <v>116</v>
      </c>
      <c r="AZ276" s="75">
        <v>46030</v>
      </c>
      <c r="BA276" s="75">
        <v>46031</v>
      </c>
      <c r="BB276" s="75">
        <v>46364</v>
      </c>
      <c r="BC276" s="89">
        <f>+Tabla3[[#This Row],[FECHA TERMINACION
(INICIAL)]]-Tabla3[[#This Row],[FECHA INICIO]]</f>
        <v>333</v>
      </c>
      <c r="BD276" s="89">
        <f>+Tabla3[[#This Row],[PLAZO DE EJECUCIÓN EN DÍAS (INICIAL)]]/30</f>
        <v>11.1</v>
      </c>
      <c r="BE276" t="s">
        <v>626</v>
      </c>
      <c r="BF276" s="5" t="e">
        <f>+#REF!</f>
        <v>#REF!</v>
      </c>
      <c r="BG276" s="5" t="e">
        <f>+#REF!</f>
        <v>#REF!</v>
      </c>
      <c r="BH276" s="1" t="e">
        <f>+#REF!</f>
        <v>#REF!</v>
      </c>
      <c r="BI276" s="1">
        <f>+COUNTIF(Tabla3[[#This Row],[VALOR REDUCIDO]:[TOTAL TIEMPO PRORROGADO EN DÍAS
]],"&lt;&gt;0")</f>
        <v>3</v>
      </c>
      <c r="BJ276" s="1" t="e">
        <f>+#REF!</f>
        <v>#REF!</v>
      </c>
      <c r="BK276" s="75" t="e">
        <f>+#REF!</f>
        <v>#REF!</v>
      </c>
      <c r="BL276" s="1" t="s">
        <v>83</v>
      </c>
      <c r="BM276" t="e">
        <f t="shared" si="22"/>
        <v>#REF!</v>
      </c>
      <c r="BN276" s="7">
        <f t="shared" si="23"/>
        <v>46031</v>
      </c>
      <c r="BO276" s="7" t="e">
        <f t="shared" si="24"/>
        <v>#REF!</v>
      </c>
      <c r="BP276" s="5" t="e">
        <f t="shared" si="20"/>
        <v>#REF!</v>
      </c>
      <c r="BQ276" s="1">
        <v>30766667</v>
      </c>
      <c r="BR276" s="1" t="e">
        <f>+Tabla3[[#This Row],[VALOR TOTAL DE CONTRATO (ANTES DE LIQUIDACIÓN - LIBERACIÓN DE SALDOS)]]-Tabla3[[#This Row],[RECURSO TOTALES DESEMBOLSADOS]]</f>
        <v>#REF!</v>
      </c>
      <c r="BS276" s="1" t="s">
        <v>83</v>
      </c>
      <c r="BT276" s="1" t="str">
        <f t="shared" si="21"/>
        <v>enero</v>
      </c>
      <c r="BU276" s="1" t="s">
        <v>82</v>
      </c>
      <c r="BV276" s="1" t="s">
        <v>82</v>
      </c>
      <c r="BW276" s="1" t="s">
        <v>82</v>
      </c>
      <c r="BX276" t="s">
        <v>258</v>
      </c>
      <c r="BY276" t="s">
        <v>259</v>
      </c>
    </row>
    <row r="277" spans="1:77" x14ac:dyDescent="0.25">
      <c r="A277" s="1">
        <v>2026</v>
      </c>
      <c r="B277" s="3">
        <v>273</v>
      </c>
      <c r="C277" s="1" t="s">
        <v>65</v>
      </c>
      <c r="D277" t="s">
        <v>67</v>
      </c>
      <c r="E277" t="s">
        <v>70</v>
      </c>
      <c r="F277" t="s">
        <v>71</v>
      </c>
      <c r="G277" t="s">
        <v>105</v>
      </c>
      <c r="H277" s="1" t="s">
        <v>64</v>
      </c>
      <c r="I277" s="1" t="s">
        <v>75</v>
      </c>
      <c r="J277" t="s">
        <v>1758</v>
      </c>
      <c r="K277" s="1" t="s">
        <v>78</v>
      </c>
      <c r="L277" s="87" t="s">
        <v>700</v>
      </c>
      <c r="M277" s="1" t="s">
        <v>6578</v>
      </c>
      <c r="N277" s="1" t="s">
        <v>3719</v>
      </c>
      <c r="O277" s="1" t="s">
        <v>3719</v>
      </c>
      <c r="P277" s="56" t="s">
        <v>3719</v>
      </c>
      <c r="Q277" s="1" t="s">
        <v>83</v>
      </c>
      <c r="R277" s="87" t="s">
        <v>93</v>
      </c>
      <c r="S277" s="87" t="s">
        <v>93</v>
      </c>
      <c r="T277" t="s">
        <v>1759</v>
      </c>
      <c r="U277" t="s">
        <v>1760</v>
      </c>
      <c r="V277" t="s">
        <v>392</v>
      </c>
      <c r="W277" s="5">
        <v>110000000</v>
      </c>
      <c r="X277" s="5">
        <v>110000000</v>
      </c>
      <c r="Y277" s="5">
        <v>11000000</v>
      </c>
      <c r="Z277" s="5" t="s">
        <v>1045</v>
      </c>
      <c r="AA277" s="1" t="s">
        <v>95</v>
      </c>
      <c r="AB277" t="s">
        <v>83</v>
      </c>
      <c r="AC277" t="s">
        <v>76</v>
      </c>
      <c r="AD277" s="69">
        <f>+Tabla3[[#This Row],[VALOR DEL CONTRATO
(EN NUMEROS)]]-Tabla3[[#This Row],[VALOR RECURSOS (MADS/FONAM)]]</f>
        <v>0</v>
      </c>
      <c r="AE277" s="2">
        <v>1726</v>
      </c>
      <c r="AF277" s="88">
        <v>46024</v>
      </c>
      <c r="AG277">
        <v>32426</v>
      </c>
      <c r="AH277" s="75">
        <v>46030</v>
      </c>
      <c r="AI277" s="78" t="s">
        <v>98</v>
      </c>
      <c r="AJ277" t="s">
        <v>822</v>
      </c>
      <c r="AK277" s="72">
        <v>202300000000267</v>
      </c>
      <c r="AL277" s="75">
        <v>46029</v>
      </c>
      <c r="AM277" s="1" t="s">
        <v>257</v>
      </c>
      <c r="AN277" s="1" t="s">
        <v>257</v>
      </c>
      <c r="AO277" t="s">
        <v>100</v>
      </c>
      <c r="AP277" t="s">
        <v>1156</v>
      </c>
      <c r="AQ277" s="1"/>
      <c r="AR277" t="s">
        <v>529</v>
      </c>
      <c r="AS277" t="s">
        <v>93</v>
      </c>
      <c r="AT277" s="1">
        <v>80111600</v>
      </c>
      <c r="AU277" s="93" t="s">
        <v>4428</v>
      </c>
      <c r="AV277" s="1" t="s">
        <v>210</v>
      </c>
      <c r="AW277" s="87" t="s">
        <v>103</v>
      </c>
      <c r="AX277" s="75">
        <v>46030</v>
      </c>
      <c r="AY277" s="87" t="s">
        <v>116</v>
      </c>
      <c r="AZ277" s="75">
        <v>46030</v>
      </c>
      <c r="BA277" s="75">
        <v>46030</v>
      </c>
      <c r="BB277" s="75">
        <v>46333</v>
      </c>
      <c r="BC277" s="89">
        <f>+Tabla3[[#This Row],[FECHA TERMINACION
(INICIAL)]]-Tabla3[[#This Row],[FECHA INICIO]]</f>
        <v>303</v>
      </c>
      <c r="BD277" s="89">
        <f>+Tabla3[[#This Row],[PLAZO DE EJECUCIÓN EN DÍAS (INICIAL)]]/30</f>
        <v>10.1</v>
      </c>
      <c r="BE277" t="s">
        <v>1761</v>
      </c>
      <c r="BF277" s="5" t="e">
        <f>+#REF!</f>
        <v>#REF!</v>
      </c>
      <c r="BG277" s="5" t="e">
        <f>+#REF!</f>
        <v>#REF!</v>
      </c>
      <c r="BH277" s="1" t="e">
        <f>+#REF!</f>
        <v>#REF!</v>
      </c>
      <c r="BI277" s="1">
        <f>+COUNTIF(Tabla3[[#This Row],[VALOR REDUCIDO]:[TOTAL TIEMPO PRORROGADO EN DÍAS
]],"&lt;&gt;0")</f>
        <v>3</v>
      </c>
      <c r="BJ277" s="1" t="e">
        <f>+#REF!</f>
        <v>#REF!</v>
      </c>
      <c r="BK277" s="75" t="e">
        <f>+#REF!</f>
        <v>#REF!</v>
      </c>
      <c r="BL277" s="1" t="s">
        <v>83</v>
      </c>
      <c r="BM277" t="e">
        <f t="shared" si="22"/>
        <v>#REF!</v>
      </c>
      <c r="BN277" s="7">
        <f t="shared" si="23"/>
        <v>46030</v>
      </c>
      <c r="BO277" s="7" t="e">
        <f t="shared" si="24"/>
        <v>#REF!</v>
      </c>
      <c r="BP277" s="5" t="e">
        <f t="shared" si="20"/>
        <v>#REF!</v>
      </c>
      <c r="BQ277" s="1">
        <v>41433333</v>
      </c>
      <c r="BR277" s="1" t="e">
        <f>+Tabla3[[#This Row],[VALOR TOTAL DE CONTRATO (ANTES DE LIQUIDACIÓN - LIBERACIÓN DE SALDOS)]]-Tabla3[[#This Row],[RECURSO TOTALES DESEMBOLSADOS]]</f>
        <v>#REF!</v>
      </c>
      <c r="BS277" s="1" t="s">
        <v>83</v>
      </c>
      <c r="BT277" s="1" t="str">
        <f t="shared" si="21"/>
        <v>enero</v>
      </c>
      <c r="BU277" s="1" t="s">
        <v>82</v>
      </c>
      <c r="BV277" s="1" t="s">
        <v>82</v>
      </c>
      <c r="BW277" s="1" t="s">
        <v>82</v>
      </c>
      <c r="BX277" t="s">
        <v>258</v>
      </c>
      <c r="BY277" t="s">
        <v>259</v>
      </c>
    </row>
    <row r="278" spans="1:77" x14ac:dyDescent="0.25">
      <c r="A278" s="1">
        <v>2026</v>
      </c>
      <c r="B278" s="3">
        <v>274</v>
      </c>
      <c r="C278" s="1" t="s">
        <v>65</v>
      </c>
      <c r="D278" t="s">
        <v>67</v>
      </c>
      <c r="E278" t="s">
        <v>70</v>
      </c>
      <c r="F278" t="s">
        <v>71</v>
      </c>
      <c r="G278" t="s">
        <v>105</v>
      </c>
      <c r="H278" s="1" t="s">
        <v>64</v>
      </c>
      <c r="I278" s="1" t="s">
        <v>75</v>
      </c>
      <c r="J278" t="s">
        <v>1762</v>
      </c>
      <c r="K278" s="1" t="s">
        <v>78</v>
      </c>
      <c r="L278" s="87" t="s">
        <v>800</v>
      </c>
      <c r="M278" s="1" t="s">
        <v>6579</v>
      </c>
      <c r="N278" s="1" t="s">
        <v>3719</v>
      </c>
      <c r="O278" s="1" t="s">
        <v>3719</v>
      </c>
      <c r="P278" s="56" t="s">
        <v>3719</v>
      </c>
      <c r="Q278" s="1" t="s">
        <v>83</v>
      </c>
      <c r="R278" s="87" t="s">
        <v>93</v>
      </c>
      <c r="S278" s="87" t="s">
        <v>93</v>
      </c>
      <c r="T278" t="s">
        <v>1763</v>
      </c>
      <c r="U278" t="s">
        <v>1764</v>
      </c>
      <c r="V278" t="s">
        <v>384</v>
      </c>
      <c r="W278" s="5">
        <v>121000000</v>
      </c>
      <c r="X278" s="5">
        <v>121000000</v>
      </c>
      <c r="Y278" s="5">
        <v>11000000</v>
      </c>
      <c r="Z278" s="5"/>
      <c r="AA278" s="1" t="s">
        <v>95</v>
      </c>
      <c r="AB278" t="s">
        <v>83</v>
      </c>
      <c r="AC278" t="s">
        <v>76</v>
      </c>
      <c r="AD278" s="69">
        <f>+Tabla3[[#This Row],[VALOR DEL CONTRATO
(EN NUMEROS)]]-Tabla3[[#This Row],[VALOR RECURSOS (MADS/FONAM)]]</f>
        <v>0</v>
      </c>
      <c r="AE278" s="2">
        <v>9126</v>
      </c>
      <c r="AF278" s="88">
        <v>46027</v>
      </c>
      <c r="AG278">
        <v>32326</v>
      </c>
      <c r="AH278" s="75">
        <v>46030</v>
      </c>
      <c r="AI278" s="78" t="s">
        <v>98</v>
      </c>
      <c r="AJ278" t="s">
        <v>534</v>
      </c>
      <c r="AK278" s="72">
        <v>202300000000267</v>
      </c>
      <c r="AL278" s="75">
        <v>46029</v>
      </c>
      <c r="AM278" s="1" t="s">
        <v>257</v>
      </c>
      <c r="AN278" s="1" t="s">
        <v>257</v>
      </c>
      <c r="AO278" t="s">
        <v>100</v>
      </c>
      <c r="AP278" t="s">
        <v>1756</v>
      </c>
      <c r="AQ278" s="1"/>
      <c r="AR278" t="s">
        <v>1757</v>
      </c>
      <c r="AS278" t="s">
        <v>530</v>
      </c>
      <c r="AT278" s="1">
        <v>80111600</v>
      </c>
      <c r="AU278" s="93" t="s">
        <v>4429</v>
      </c>
      <c r="AV278" s="1" t="s">
        <v>210</v>
      </c>
      <c r="AW278" s="87" t="s">
        <v>103</v>
      </c>
      <c r="AX278" s="75">
        <v>46030</v>
      </c>
      <c r="AY278" s="87" t="s">
        <v>116</v>
      </c>
      <c r="AZ278" s="75">
        <v>46030</v>
      </c>
      <c r="BA278" s="75">
        <v>46030</v>
      </c>
      <c r="BB278" s="75">
        <v>46363</v>
      </c>
      <c r="BC278" s="89">
        <f>+Tabla3[[#This Row],[FECHA TERMINACION
(INICIAL)]]-Tabla3[[#This Row],[FECHA INICIO]]</f>
        <v>333</v>
      </c>
      <c r="BD278" s="89">
        <f>+Tabla3[[#This Row],[PLAZO DE EJECUCIÓN EN DÍAS (INICIAL)]]/30</f>
        <v>11.1</v>
      </c>
      <c r="BE278" t="s">
        <v>626</v>
      </c>
      <c r="BF278" s="5" t="e">
        <f>+#REF!</f>
        <v>#REF!</v>
      </c>
      <c r="BG278" s="5" t="e">
        <f>+#REF!</f>
        <v>#REF!</v>
      </c>
      <c r="BH278" s="1" t="e">
        <f>+#REF!</f>
        <v>#REF!</v>
      </c>
      <c r="BI278" s="1">
        <f>+COUNTIF(Tabla3[[#This Row],[VALOR REDUCIDO]:[TOTAL TIEMPO PRORROGADO EN DÍAS
]],"&lt;&gt;0")</f>
        <v>3</v>
      </c>
      <c r="BJ278" s="1" t="e">
        <f>+#REF!</f>
        <v>#REF!</v>
      </c>
      <c r="BK278" s="75" t="e">
        <f>+#REF!</f>
        <v>#REF!</v>
      </c>
      <c r="BL278" s="1" t="s">
        <v>83</v>
      </c>
      <c r="BM278" t="e">
        <f t="shared" si="22"/>
        <v>#REF!</v>
      </c>
      <c r="BN278" s="7">
        <f t="shared" si="23"/>
        <v>46030</v>
      </c>
      <c r="BO278" s="7" t="e">
        <f t="shared" si="24"/>
        <v>#REF!</v>
      </c>
      <c r="BP278" s="5" t="e">
        <f t="shared" si="20"/>
        <v>#REF!</v>
      </c>
      <c r="BQ278" s="1">
        <v>52433333</v>
      </c>
      <c r="BR278" s="1" t="e">
        <f>+Tabla3[[#This Row],[VALOR TOTAL DE CONTRATO (ANTES DE LIQUIDACIÓN - LIBERACIÓN DE SALDOS)]]-Tabla3[[#This Row],[RECURSO TOTALES DESEMBOLSADOS]]</f>
        <v>#REF!</v>
      </c>
      <c r="BS278" s="1" t="s">
        <v>83</v>
      </c>
      <c r="BT278" s="1" t="str">
        <f t="shared" si="21"/>
        <v>enero</v>
      </c>
      <c r="BU278" s="1" t="s">
        <v>82</v>
      </c>
      <c r="BV278" s="1" t="s">
        <v>82</v>
      </c>
      <c r="BW278" s="1" t="s">
        <v>82</v>
      </c>
      <c r="BX278" t="s">
        <v>258</v>
      </c>
      <c r="BY278" t="s">
        <v>259</v>
      </c>
    </row>
    <row r="279" spans="1:77" x14ac:dyDescent="0.25">
      <c r="A279" s="1">
        <v>2026</v>
      </c>
      <c r="B279" s="3">
        <v>275</v>
      </c>
      <c r="C279" s="1" t="s">
        <v>65</v>
      </c>
      <c r="D279" t="s">
        <v>67</v>
      </c>
      <c r="E279" t="s">
        <v>70</v>
      </c>
      <c r="F279" t="s">
        <v>71</v>
      </c>
      <c r="G279" t="s">
        <v>105</v>
      </c>
      <c r="H279" s="1" t="s">
        <v>64</v>
      </c>
      <c r="I279" s="1" t="s">
        <v>75</v>
      </c>
      <c r="J279" t="s">
        <v>1765</v>
      </c>
      <c r="K279" s="1" t="s">
        <v>78</v>
      </c>
      <c r="L279" s="87" t="s">
        <v>1766</v>
      </c>
      <c r="M279" s="1" t="s">
        <v>6580</v>
      </c>
      <c r="N279" s="1" t="s">
        <v>3719</v>
      </c>
      <c r="O279" s="1" t="s">
        <v>3719</v>
      </c>
      <c r="P279" s="56" t="s">
        <v>3719</v>
      </c>
      <c r="Q279" s="1" t="s">
        <v>83</v>
      </c>
      <c r="R279" s="87" t="s">
        <v>92</v>
      </c>
      <c r="S279" s="87" t="s">
        <v>92</v>
      </c>
      <c r="T279" t="s">
        <v>1767</v>
      </c>
      <c r="U279" t="s">
        <v>1768</v>
      </c>
      <c r="V279" t="s">
        <v>1769</v>
      </c>
      <c r="W279" s="5">
        <v>153765040</v>
      </c>
      <c r="X279" s="5">
        <v>153765040</v>
      </c>
      <c r="Y279" s="5">
        <v>13978640</v>
      </c>
      <c r="Z279" s="5" t="s">
        <v>1045</v>
      </c>
      <c r="AA279" s="1" t="s">
        <v>95</v>
      </c>
      <c r="AB279" t="s">
        <v>83</v>
      </c>
      <c r="AC279" t="s">
        <v>76</v>
      </c>
      <c r="AD279" s="69">
        <f>+Tabla3[[#This Row],[VALOR DEL CONTRATO
(EN NUMEROS)]]-Tabla3[[#This Row],[VALOR RECURSOS (MADS/FONAM)]]</f>
        <v>0</v>
      </c>
      <c r="AE279" s="2">
        <v>7926</v>
      </c>
      <c r="AF279" s="88">
        <v>46024</v>
      </c>
      <c r="AG279">
        <v>28926</v>
      </c>
      <c r="AH279" s="75">
        <v>46030</v>
      </c>
      <c r="AI279" s="78" t="s">
        <v>98</v>
      </c>
      <c r="AJ279" t="s">
        <v>404</v>
      </c>
      <c r="AK279" s="72">
        <v>202400000000095</v>
      </c>
      <c r="AL279" s="75">
        <v>46030</v>
      </c>
      <c r="AM279" s="1" t="s">
        <v>257</v>
      </c>
      <c r="AN279" s="1" t="s">
        <v>257</v>
      </c>
      <c r="AO279" t="s">
        <v>100</v>
      </c>
      <c r="AP279" t="s">
        <v>906</v>
      </c>
      <c r="AQ279" s="1"/>
      <c r="AR279" t="s">
        <v>901</v>
      </c>
      <c r="AS279" t="s">
        <v>902</v>
      </c>
      <c r="AT279" s="1">
        <v>80111600</v>
      </c>
      <c r="AU279" s="93" t="s">
        <v>4430</v>
      </c>
      <c r="AV279" s="1" t="s">
        <v>210</v>
      </c>
      <c r="AW279" s="87" t="s">
        <v>103</v>
      </c>
      <c r="AX279" s="75">
        <v>46030</v>
      </c>
      <c r="AY279" s="87" t="s">
        <v>116</v>
      </c>
      <c r="AZ279" s="75">
        <v>46030</v>
      </c>
      <c r="BA279" s="75">
        <v>46030</v>
      </c>
      <c r="BB279" s="75">
        <v>46363</v>
      </c>
      <c r="BC279" s="89">
        <f>+Tabla3[[#This Row],[FECHA TERMINACION
(INICIAL)]]-Tabla3[[#This Row],[FECHA INICIO]]</f>
        <v>333</v>
      </c>
      <c r="BD279" s="89">
        <f>+Tabla3[[#This Row],[PLAZO DE EJECUCIÓN EN DÍAS (INICIAL)]]/30</f>
        <v>11.1</v>
      </c>
      <c r="BE279" t="s">
        <v>1770</v>
      </c>
      <c r="BF279" s="5" t="e">
        <f>+#REF!</f>
        <v>#REF!</v>
      </c>
      <c r="BG279" s="5" t="e">
        <f>+#REF!</f>
        <v>#REF!</v>
      </c>
      <c r="BH279" s="1" t="e">
        <f>+#REF!</f>
        <v>#REF!</v>
      </c>
      <c r="BI279" s="1">
        <f>+COUNTIF(Tabla3[[#This Row],[VALOR REDUCIDO]:[TOTAL TIEMPO PRORROGADO EN DÍAS
]],"&lt;&gt;0")</f>
        <v>3</v>
      </c>
      <c r="BJ279" s="1" t="e">
        <f>+#REF!</f>
        <v>#REF!</v>
      </c>
      <c r="BK279" s="75" t="e">
        <f>+#REF!</f>
        <v>#REF!</v>
      </c>
      <c r="BL279" s="1" t="s">
        <v>83</v>
      </c>
      <c r="BM279" t="e">
        <f t="shared" si="22"/>
        <v>#REF!</v>
      </c>
      <c r="BN279" s="7">
        <f t="shared" si="23"/>
        <v>46030</v>
      </c>
      <c r="BO279" s="7" t="e">
        <f t="shared" si="24"/>
        <v>#REF!</v>
      </c>
      <c r="BP279" s="5" t="e">
        <f t="shared" si="20"/>
        <v>#REF!</v>
      </c>
      <c r="BQ279" s="1">
        <v>66631517</v>
      </c>
      <c r="BR279" s="1" t="e">
        <f>+Tabla3[[#This Row],[VALOR TOTAL DE CONTRATO (ANTES DE LIQUIDACIÓN - LIBERACIÓN DE SALDOS)]]-Tabla3[[#This Row],[RECURSO TOTALES DESEMBOLSADOS]]</f>
        <v>#REF!</v>
      </c>
      <c r="BS279" s="1" t="s">
        <v>83</v>
      </c>
      <c r="BT279" s="1" t="str">
        <f t="shared" si="21"/>
        <v>enero</v>
      </c>
      <c r="BU279" s="1" t="s">
        <v>82</v>
      </c>
      <c r="BV279" s="1" t="s">
        <v>82</v>
      </c>
      <c r="BW279" s="1" t="s">
        <v>82</v>
      </c>
      <c r="BX279" t="s">
        <v>258</v>
      </c>
      <c r="BY279" t="s">
        <v>259</v>
      </c>
    </row>
    <row r="280" spans="1:77" x14ac:dyDescent="0.25">
      <c r="A280" s="1">
        <v>2026</v>
      </c>
      <c r="B280" s="3">
        <v>276</v>
      </c>
      <c r="C280" s="1" t="s">
        <v>65</v>
      </c>
      <c r="D280" t="s">
        <v>67</v>
      </c>
      <c r="E280" t="s">
        <v>70</v>
      </c>
      <c r="F280" t="s">
        <v>71</v>
      </c>
      <c r="G280" t="s">
        <v>105</v>
      </c>
      <c r="H280" s="1" t="s">
        <v>64</v>
      </c>
      <c r="I280" s="1" t="s">
        <v>271</v>
      </c>
      <c r="J280" t="s">
        <v>1771</v>
      </c>
      <c r="K280" s="1" t="s">
        <v>78</v>
      </c>
      <c r="L280" s="87" t="s">
        <v>246</v>
      </c>
      <c r="M280" s="1" t="s">
        <v>6581</v>
      </c>
      <c r="N280" s="1" t="s">
        <v>3719</v>
      </c>
      <c r="O280" s="1" t="s">
        <v>3719</v>
      </c>
      <c r="P280" s="56" t="s">
        <v>3719</v>
      </c>
      <c r="Q280" s="1" t="s">
        <v>83</v>
      </c>
      <c r="R280" s="87" t="s">
        <v>256</v>
      </c>
      <c r="S280" s="87" t="s">
        <v>256</v>
      </c>
      <c r="T280" t="s">
        <v>1772</v>
      </c>
      <c r="U280" t="s">
        <v>1773</v>
      </c>
      <c r="V280" t="s">
        <v>1774</v>
      </c>
      <c r="W280" s="5">
        <v>58190000</v>
      </c>
      <c r="X280" s="5">
        <v>58190000</v>
      </c>
      <c r="Y280" s="5">
        <v>5060000</v>
      </c>
      <c r="Z280" s="5" t="s">
        <v>1045</v>
      </c>
      <c r="AA280" s="1" t="s">
        <v>95</v>
      </c>
      <c r="AB280" t="s">
        <v>83</v>
      </c>
      <c r="AC280" t="s">
        <v>76</v>
      </c>
      <c r="AD280" s="69">
        <f>+Tabla3[[#This Row],[VALOR DEL CONTRATO
(EN NUMEROS)]]-Tabla3[[#This Row],[VALOR RECURSOS (MADS/FONAM)]]</f>
        <v>0</v>
      </c>
      <c r="AE280" s="2">
        <v>2426</v>
      </c>
      <c r="AF280" s="88">
        <v>46024</v>
      </c>
      <c r="AG280">
        <v>23926</v>
      </c>
      <c r="AH280" s="75">
        <v>46029</v>
      </c>
      <c r="AI280" s="78" t="s">
        <v>98</v>
      </c>
      <c r="AJ280" t="s">
        <v>1775</v>
      </c>
      <c r="AK280" s="72">
        <v>202400000000078</v>
      </c>
      <c r="AL280" s="75">
        <v>46029</v>
      </c>
      <c r="AM280" s="1" t="s">
        <v>257</v>
      </c>
      <c r="AN280" s="1" t="s">
        <v>257</v>
      </c>
      <c r="AO280" t="s">
        <v>100</v>
      </c>
      <c r="AP280" t="s">
        <v>293</v>
      </c>
      <c r="AQ280" s="1"/>
      <c r="AR280" t="s">
        <v>294</v>
      </c>
      <c r="AS280" t="s">
        <v>1403</v>
      </c>
      <c r="AT280" s="1">
        <v>80111600</v>
      </c>
      <c r="AU280" s="93" t="s">
        <v>4431</v>
      </c>
      <c r="AV280" s="1" t="s">
        <v>210</v>
      </c>
      <c r="AW280" s="87" t="s">
        <v>103</v>
      </c>
      <c r="AX280" s="75">
        <v>46029</v>
      </c>
      <c r="AY280" s="87" t="s">
        <v>116</v>
      </c>
      <c r="AZ280" s="75">
        <v>46029</v>
      </c>
      <c r="BA280" s="75">
        <v>46029</v>
      </c>
      <c r="BB280" s="75">
        <v>46377</v>
      </c>
      <c r="BC280" s="89">
        <f>+Tabla3[[#This Row],[FECHA TERMINACION
(INICIAL)]]-Tabla3[[#This Row],[FECHA INICIO]]</f>
        <v>348</v>
      </c>
      <c r="BD280" s="89">
        <f>+Tabla3[[#This Row],[PLAZO DE EJECUCIÓN EN DÍAS (INICIAL)]]/30</f>
        <v>11.6</v>
      </c>
      <c r="BE280" t="s">
        <v>1776</v>
      </c>
      <c r="BF280" s="5" t="e">
        <f>+#REF!</f>
        <v>#REF!</v>
      </c>
      <c r="BG280" s="5" t="e">
        <f>+#REF!</f>
        <v>#REF!</v>
      </c>
      <c r="BH280" s="1" t="e">
        <f>+#REF!</f>
        <v>#REF!</v>
      </c>
      <c r="BI280" s="1">
        <f>+COUNTIF(Tabla3[[#This Row],[VALOR REDUCIDO]:[TOTAL TIEMPO PRORROGADO EN DÍAS
]],"&lt;&gt;0")</f>
        <v>3</v>
      </c>
      <c r="BJ280" s="1" t="e">
        <f>+#REF!</f>
        <v>#REF!</v>
      </c>
      <c r="BK280" s="75" t="e">
        <f>+#REF!</f>
        <v>#REF!</v>
      </c>
      <c r="BL280" s="1" t="s">
        <v>83</v>
      </c>
      <c r="BM280" t="e">
        <f t="shared" si="22"/>
        <v>#REF!</v>
      </c>
      <c r="BN280" s="7">
        <f t="shared" si="23"/>
        <v>46029</v>
      </c>
      <c r="BO280" s="7" t="e">
        <f t="shared" si="24"/>
        <v>#REF!</v>
      </c>
      <c r="BP280" s="5" t="e">
        <f t="shared" si="20"/>
        <v>#REF!</v>
      </c>
      <c r="BQ280" s="1">
        <v>24288000</v>
      </c>
      <c r="BR280" s="1" t="e">
        <f>+Tabla3[[#This Row],[VALOR TOTAL DE CONTRATO (ANTES DE LIQUIDACIÓN - LIBERACIÓN DE SALDOS)]]-Tabla3[[#This Row],[RECURSO TOTALES DESEMBOLSADOS]]</f>
        <v>#REF!</v>
      </c>
      <c r="BS280" s="1" t="s">
        <v>83</v>
      </c>
      <c r="BT280" s="1" t="str">
        <f t="shared" si="21"/>
        <v>enero</v>
      </c>
      <c r="BU280" s="1" t="s">
        <v>82</v>
      </c>
      <c r="BV280" s="1" t="s">
        <v>82</v>
      </c>
      <c r="BW280" s="1" t="s">
        <v>82</v>
      </c>
      <c r="BX280" t="s">
        <v>258</v>
      </c>
      <c r="BY280" t="s">
        <v>259</v>
      </c>
    </row>
    <row r="281" spans="1:77" x14ac:dyDescent="0.25">
      <c r="A281" s="1">
        <v>2026</v>
      </c>
      <c r="B281" s="3">
        <v>277</v>
      </c>
      <c r="C281" s="1" t="s">
        <v>65</v>
      </c>
      <c r="D281" t="s">
        <v>67</v>
      </c>
      <c r="E281" t="s">
        <v>70</v>
      </c>
      <c r="F281" t="s">
        <v>71</v>
      </c>
      <c r="G281" t="s">
        <v>105</v>
      </c>
      <c r="H281" s="1" t="s">
        <v>64</v>
      </c>
      <c r="I281" s="1" t="s">
        <v>75</v>
      </c>
      <c r="J281" t="s">
        <v>236</v>
      </c>
      <c r="K281" s="1" t="s">
        <v>78</v>
      </c>
      <c r="L281" s="87" t="s">
        <v>721</v>
      </c>
      <c r="M281" s="1" t="s">
        <v>6582</v>
      </c>
      <c r="N281" s="1" t="s">
        <v>3719</v>
      </c>
      <c r="O281" s="1" t="s">
        <v>3719</v>
      </c>
      <c r="P281" s="56" t="s">
        <v>3719</v>
      </c>
      <c r="Q281" s="1" t="s">
        <v>83</v>
      </c>
      <c r="R281" s="87" t="s">
        <v>256</v>
      </c>
      <c r="S281" s="87" t="s">
        <v>256</v>
      </c>
      <c r="T281" t="s">
        <v>1777</v>
      </c>
      <c r="U281" t="s">
        <v>1778</v>
      </c>
      <c r="V281" t="s">
        <v>1779</v>
      </c>
      <c r="W281" s="5">
        <v>119032980</v>
      </c>
      <c r="X281" s="5">
        <v>119032980</v>
      </c>
      <c r="Y281" s="5">
        <v>10821180</v>
      </c>
      <c r="Z281" s="5" t="s">
        <v>1045</v>
      </c>
      <c r="AA281" s="1" t="s">
        <v>95</v>
      </c>
      <c r="AB281" t="s">
        <v>83</v>
      </c>
      <c r="AC281" t="s">
        <v>76</v>
      </c>
      <c r="AD281" s="69">
        <f>+Tabla3[[#This Row],[VALOR DEL CONTRATO
(EN NUMEROS)]]-Tabla3[[#This Row],[VALOR RECURSOS (MADS/FONAM)]]</f>
        <v>0</v>
      </c>
      <c r="AE281" s="2">
        <v>2426</v>
      </c>
      <c r="AF281" s="88">
        <v>46024</v>
      </c>
      <c r="AG281">
        <v>24226</v>
      </c>
      <c r="AH281" s="75">
        <v>46029</v>
      </c>
      <c r="AI281" s="78" t="s">
        <v>98</v>
      </c>
      <c r="AJ281" t="s">
        <v>1780</v>
      </c>
      <c r="AK281" s="72">
        <v>202400000000078</v>
      </c>
      <c r="AL281" s="75">
        <v>46029</v>
      </c>
      <c r="AM281" s="1" t="s">
        <v>257</v>
      </c>
      <c r="AN281" s="1" t="s">
        <v>257</v>
      </c>
      <c r="AO281" t="s">
        <v>100</v>
      </c>
      <c r="AP281" t="s">
        <v>1296</v>
      </c>
      <c r="AQ281" s="1"/>
      <c r="AR281" t="s">
        <v>1297</v>
      </c>
      <c r="AS281" t="s">
        <v>1403</v>
      </c>
      <c r="AT281" s="1">
        <v>80111600</v>
      </c>
      <c r="AU281" s="93" t="s">
        <v>4432</v>
      </c>
      <c r="AV281" s="1" t="s">
        <v>210</v>
      </c>
      <c r="AW281" s="87" t="s">
        <v>103</v>
      </c>
      <c r="AX281" s="75">
        <v>46029</v>
      </c>
      <c r="AY281" s="87" t="s">
        <v>116</v>
      </c>
      <c r="AZ281" s="75">
        <v>46029</v>
      </c>
      <c r="BA281" s="75">
        <v>46029</v>
      </c>
      <c r="BB281" s="75">
        <v>46362</v>
      </c>
      <c r="BC281" s="89">
        <f>+Tabla3[[#This Row],[FECHA TERMINACION
(INICIAL)]]-Tabla3[[#This Row],[FECHA INICIO]]</f>
        <v>333</v>
      </c>
      <c r="BD281" s="89">
        <f>+Tabla3[[#This Row],[PLAZO DE EJECUCIÓN EN DÍAS (INICIAL)]]/30</f>
        <v>11.1</v>
      </c>
      <c r="BE281" t="s">
        <v>1781</v>
      </c>
      <c r="BF281" s="5" t="e">
        <f>+#REF!</f>
        <v>#REF!</v>
      </c>
      <c r="BG281" s="5" t="e">
        <f>+#REF!</f>
        <v>#REF!</v>
      </c>
      <c r="BH281" s="1" t="e">
        <f>+#REF!</f>
        <v>#REF!</v>
      </c>
      <c r="BI281" s="1">
        <f>+COUNTIF(Tabla3[[#This Row],[VALOR REDUCIDO]:[TOTAL TIEMPO PRORROGADO EN DÍAS
]],"&lt;&gt;0")</f>
        <v>3</v>
      </c>
      <c r="BJ281" s="1" t="e">
        <f>+#REF!</f>
        <v>#REF!</v>
      </c>
      <c r="BK281" s="75" t="e">
        <f>+#REF!</f>
        <v>#REF!</v>
      </c>
      <c r="BL281" s="1" t="s">
        <v>83</v>
      </c>
      <c r="BM281" t="e">
        <f t="shared" si="22"/>
        <v>#REF!</v>
      </c>
      <c r="BN281" s="7">
        <f t="shared" si="23"/>
        <v>46029</v>
      </c>
      <c r="BO281" s="7" t="e">
        <f t="shared" si="24"/>
        <v>#REF!</v>
      </c>
      <c r="BP281" s="5" t="e">
        <f t="shared" si="20"/>
        <v>#REF!</v>
      </c>
      <c r="BQ281" s="1">
        <v>51941664</v>
      </c>
      <c r="BR281" s="1" t="e">
        <f>+Tabla3[[#This Row],[VALOR TOTAL DE CONTRATO (ANTES DE LIQUIDACIÓN - LIBERACIÓN DE SALDOS)]]-Tabla3[[#This Row],[RECURSO TOTALES DESEMBOLSADOS]]</f>
        <v>#REF!</v>
      </c>
      <c r="BS281" s="1" t="s">
        <v>83</v>
      </c>
      <c r="BT281" s="1" t="str">
        <f t="shared" si="21"/>
        <v>enero</v>
      </c>
      <c r="BU281" s="1" t="s">
        <v>82</v>
      </c>
      <c r="BV281" s="1" t="s">
        <v>82</v>
      </c>
      <c r="BW281" s="1" t="s">
        <v>82</v>
      </c>
      <c r="BX281" t="s">
        <v>258</v>
      </c>
      <c r="BY281" t="s">
        <v>259</v>
      </c>
    </row>
    <row r="282" spans="1:77" x14ac:dyDescent="0.25">
      <c r="A282" s="1">
        <v>2026</v>
      </c>
      <c r="B282" s="3">
        <v>278</v>
      </c>
      <c r="C282" s="1" t="s">
        <v>65</v>
      </c>
      <c r="D282" t="s">
        <v>67</v>
      </c>
      <c r="E282" t="s">
        <v>70</v>
      </c>
      <c r="F282" t="s">
        <v>71</v>
      </c>
      <c r="G282" t="s">
        <v>105</v>
      </c>
      <c r="H282" s="1" t="s">
        <v>64</v>
      </c>
      <c r="I282" s="1" t="s">
        <v>75</v>
      </c>
      <c r="J282" t="s">
        <v>1782</v>
      </c>
      <c r="K282" s="1" t="s">
        <v>78</v>
      </c>
      <c r="L282" s="87" t="s">
        <v>1783</v>
      </c>
      <c r="M282" s="1" t="s">
        <v>6583</v>
      </c>
      <c r="N282" s="1" t="s">
        <v>3719</v>
      </c>
      <c r="O282" s="1" t="s">
        <v>3719</v>
      </c>
      <c r="P282" s="56" t="s">
        <v>3719</v>
      </c>
      <c r="Q282" s="1" t="s">
        <v>83</v>
      </c>
      <c r="R282" s="87" t="s">
        <v>256</v>
      </c>
      <c r="S282" s="87" t="s">
        <v>256</v>
      </c>
      <c r="T282" t="s">
        <v>1784</v>
      </c>
      <c r="U282" t="s">
        <v>1785</v>
      </c>
      <c r="V282" t="s">
        <v>1786</v>
      </c>
      <c r="W282" s="5">
        <v>129030000</v>
      </c>
      <c r="X282" s="5">
        <v>129030000</v>
      </c>
      <c r="Y282" s="5">
        <v>11220000</v>
      </c>
      <c r="Z282" s="5" t="s">
        <v>1045</v>
      </c>
      <c r="AA282" s="1" t="s">
        <v>95</v>
      </c>
      <c r="AB282" t="s">
        <v>83</v>
      </c>
      <c r="AC282" t="s">
        <v>76</v>
      </c>
      <c r="AD282" s="69">
        <f>+Tabla3[[#This Row],[VALOR DEL CONTRATO
(EN NUMEROS)]]-Tabla3[[#This Row],[VALOR RECURSOS (MADS/FONAM)]]</f>
        <v>0</v>
      </c>
      <c r="AE282" s="2">
        <v>2426</v>
      </c>
      <c r="AF282" s="88">
        <v>46024</v>
      </c>
      <c r="AG282">
        <v>25026</v>
      </c>
      <c r="AH282" s="75">
        <v>46029</v>
      </c>
      <c r="AI282" s="78" t="s">
        <v>98</v>
      </c>
      <c r="AJ282" t="s">
        <v>1775</v>
      </c>
      <c r="AK282" s="72">
        <v>202400000000078</v>
      </c>
      <c r="AL282" s="75">
        <v>46029</v>
      </c>
      <c r="AM282" s="1" t="s">
        <v>257</v>
      </c>
      <c r="AN282" s="1" t="s">
        <v>257</v>
      </c>
      <c r="AO282" t="s">
        <v>100</v>
      </c>
      <c r="AP282" t="s">
        <v>1401</v>
      </c>
      <c r="AQ282" s="1"/>
      <c r="AR282" t="s">
        <v>1402</v>
      </c>
      <c r="AS282" t="s">
        <v>1403</v>
      </c>
      <c r="AT282" s="1">
        <v>80111600</v>
      </c>
      <c r="AU282" s="93" t="s">
        <v>4433</v>
      </c>
      <c r="AV282" s="1" t="s">
        <v>210</v>
      </c>
      <c r="AW282" s="87" t="s">
        <v>103</v>
      </c>
      <c r="AX282" s="75">
        <v>46029</v>
      </c>
      <c r="AY282" s="87" t="s">
        <v>116</v>
      </c>
      <c r="AZ282" s="75">
        <v>46029</v>
      </c>
      <c r="BA282" s="75">
        <v>46029</v>
      </c>
      <c r="BB282" s="75">
        <v>46377</v>
      </c>
      <c r="BC282" s="89">
        <f>+Tabla3[[#This Row],[FECHA TERMINACION
(INICIAL)]]-Tabla3[[#This Row],[FECHA INICIO]]</f>
        <v>348</v>
      </c>
      <c r="BD282" s="89">
        <f>+Tabla3[[#This Row],[PLAZO DE EJECUCIÓN EN DÍAS (INICIAL)]]/30</f>
        <v>11.6</v>
      </c>
      <c r="BE282" t="s">
        <v>1787</v>
      </c>
      <c r="BF282" s="5" t="e">
        <f>+#REF!</f>
        <v>#REF!</v>
      </c>
      <c r="BG282" s="5" t="e">
        <f>+#REF!</f>
        <v>#REF!</v>
      </c>
      <c r="BH282" s="1" t="e">
        <f>+#REF!</f>
        <v>#REF!</v>
      </c>
      <c r="BI282" s="1">
        <f>+COUNTIF(Tabla3[[#This Row],[VALOR REDUCIDO]:[TOTAL TIEMPO PRORROGADO EN DÍAS
]],"&lt;&gt;0")</f>
        <v>3</v>
      </c>
      <c r="BJ282" s="1" t="e">
        <f>+#REF!</f>
        <v>#REF!</v>
      </c>
      <c r="BK282" s="75" t="e">
        <f>+#REF!</f>
        <v>#REF!</v>
      </c>
      <c r="BL282" s="1" t="s">
        <v>83</v>
      </c>
      <c r="BM282" t="e">
        <f t="shared" si="22"/>
        <v>#REF!</v>
      </c>
      <c r="BN282" s="7">
        <f t="shared" si="23"/>
        <v>46029</v>
      </c>
      <c r="BO282" s="7" t="e">
        <f t="shared" si="24"/>
        <v>#REF!</v>
      </c>
      <c r="BP282" s="5" t="e">
        <f t="shared" si="20"/>
        <v>#REF!</v>
      </c>
      <c r="BQ282" s="1">
        <v>53856000</v>
      </c>
      <c r="BR282" s="1" t="e">
        <f>+Tabla3[[#This Row],[VALOR TOTAL DE CONTRATO (ANTES DE LIQUIDACIÓN - LIBERACIÓN DE SALDOS)]]-Tabla3[[#This Row],[RECURSO TOTALES DESEMBOLSADOS]]</f>
        <v>#REF!</v>
      </c>
      <c r="BS282" s="1" t="s">
        <v>83</v>
      </c>
      <c r="BT282" s="1" t="str">
        <f t="shared" si="21"/>
        <v>enero</v>
      </c>
      <c r="BU282" s="1" t="s">
        <v>82</v>
      </c>
      <c r="BV282" s="1" t="s">
        <v>82</v>
      </c>
      <c r="BW282" s="1" t="s">
        <v>82</v>
      </c>
      <c r="BX282" t="s">
        <v>258</v>
      </c>
      <c r="BY282" t="s">
        <v>259</v>
      </c>
    </row>
    <row r="283" spans="1:77" x14ac:dyDescent="0.25">
      <c r="A283" s="1">
        <v>2026</v>
      </c>
      <c r="B283" s="3">
        <v>279</v>
      </c>
      <c r="C283" s="1" t="s">
        <v>65</v>
      </c>
      <c r="D283" t="s">
        <v>67</v>
      </c>
      <c r="E283" t="s">
        <v>70</v>
      </c>
      <c r="F283" t="s">
        <v>71</v>
      </c>
      <c r="G283" t="s">
        <v>105</v>
      </c>
      <c r="H283" s="1" t="s">
        <v>64</v>
      </c>
      <c r="I283" s="1" t="s">
        <v>75</v>
      </c>
      <c r="J283" t="s">
        <v>1788</v>
      </c>
      <c r="K283" s="1" t="s">
        <v>78</v>
      </c>
      <c r="L283" s="87" t="s">
        <v>1358</v>
      </c>
      <c r="M283" s="1" t="s">
        <v>6584</v>
      </c>
      <c r="N283" s="1" t="s">
        <v>3719</v>
      </c>
      <c r="O283" s="1" t="s">
        <v>3719</v>
      </c>
      <c r="P283" s="56" t="s">
        <v>3719</v>
      </c>
      <c r="Q283" s="1" t="s">
        <v>83</v>
      </c>
      <c r="R283" s="87" t="s">
        <v>260</v>
      </c>
      <c r="S283" s="87" t="s">
        <v>260</v>
      </c>
      <c r="T283" t="s">
        <v>1789</v>
      </c>
      <c r="U283" t="s">
        <v>1790</v>
      </c>
      <c r="V283" t="s">
        <v>1361</v>
      </c>
      <c r="W283" s="5">
        <v>107100000</v>
      </c>
      <c r="X283" s="5">
        <v>107100000</v>
      </c>
      <c r="Y283" s="5">
        <v>10710000</v>
      </c>
      <c r="Z283" s="5" t="s">
        <v>1045</v>
      </c>
      <c r="AA283" s="1" t="s">
        <v>95</v>
      </c>
      <c r="AB283" t="s">
        <v>83</v>
      </c>
      <c r="AC283" t="s">
        <v>76</v>
      </c>
      <c r="AD283" s="69">
        <f>+Tabla3[[#This Row],[VALOR DEL CONTRATO
(EN NUMEROS)]]-Tabla3[[#This Row],[VALOR RECURSOS (MADS/FONAM)]]</f>
        <v>0</v>
      </c>
      <c r="AE283" s="2">
        <v>6626</v>
      </c>
      <c r="AF283" s="88">
        <v>46024</v>
      </c>
      <c r="AG283">
        <v>30226</v>
      </c>
      <c r="AH283" s="75">
        <v>46030</v>
      </c>
      <c r="AI283" s="78" t="s">
        <v>98</v>
      </c>
      <c r="AJ283" t="s">
        <v>386</v>
      </c>
      <c r="AK283" s="72">
        <v>202300000000177</v>
      </c>
      <c r="AL283" s="75">
        <v>46030</v>
      </c>
      <c r="AM283" s="1" t="s">
        <v>257</v>
      </c>
      <c r="AN283" s="1" t="s">
        <v>257</v>
      </c>
      <c r="AO283" t="s">
        <v>100</v>
      </c>
      <c r="AP283" t="s">
        <v>300</v>
      </c>
      <c r="AQ283" s="1"/>
      <c r="AR283" t="s">
        <v>301</v>
      </c>
      <c r="AS283" t="s">
        <v>260</v>
      </c>
      <c r="AT283" s="1">
        <v>80111600</v>
      </c>
      <c r="AU283" s="93" t="s">
        <v>4434</v>
      </c>
      <c r="AV283" s="1" t="s">
        <v>210</v>
      </c>
      <c r="AW283" s="87" t="s">
        <v>103</v>
      </c>
      <c r="AX283" s="75">
        <v>46030</v>
      </c>
      <c r="AY283" s="87" t="s">
        <v>115</v>
      </c>
      <c r="AZ283" s="75">
        <v>46030</v>
      </c>
      <c r="BA283" s="75">
        <v>46030</v>
      </c>
      <c r="BB283" s="75">
        <v>46333</v>
      </c>
      <c r="BC283" s="89">
        <f>+Tabla3[[#This Row],[FECHA TERMINACION
(INICIAL)]]-Tabla3[[#This Row],[FECHA INICIO]]</f>
        <v>303</v>
      </c>
      <c r="BD283" s="89">
        <f>+Tabla3[[#This Row],[PLAZO DE EJECUCIÓN EN DÍAS (INICIAL)]]/30</f>
        <v>10.1</v>
      </c>
      <c r="BE283" t="s">
        <v>1362</v>
      </c>
      <c r="BF283" s="5" t="e">
        <f>+#REF!</f>
        <v>#REF!</v>
      </c>
      <c r="BG283" s="5" t="e">
        <f>+#REF!</f>
        <v>#REF!</v>
      </c>
      <c r="BH283" s="1" t="e">
        <f>+#REF!</f>
        <v>#REF!</v>
      </c>
      <c r="BI283" s="1">
        <f>+COUNTIF(Tabla3[[#This Row],[VALOR REDUCIDO]:[TOTAL TIEMPO PRORROGADO EN DÍAS
]],"&lt;&gt;0")</f>
        <v>3</v>
      </c>
      <c r="BJ283" s="1" t="e">
        <f>+#REF!</f>
        <v>#REF!</v>
      </c>
      <c r="BK283" s="75" t="e">
        <f>+#REF!</f>
        <v>#REF!</v>
      </c>
      <c r="BL283" s="1" t="s">
        <v>83</v>
      </c>
      <c r="BM283" t="e">
        <f t="shared" si="22"/>
        <v>#REF!</v>
      </c>
      <c r="BN283" s="7">
        <f t="shared" si="23"/>
        <v>46030</v>
      </c>
      <c r="BO283" s="7" t="e">
        <f t="shared" si="24"/>
        <v>#REF!</v>
      </c>
      <c r="BP283" s="5" t="e">
        <f t="shared" si="20"/>
        <v>#REF!</v>
      </c>
      <c r="BQ283" s="1">
        <v>51051000</v>
      </c>
      <c r="BR283" s="1" t="e">
        <f>+Tabla3[[#This Row],[VALOR TOTAL DE CONTRATO (ANTES DE LIQUIDACIÓN - LIBERACIÓN DE SALDOS)]]-Tabla3[[#This Row],[RECURSO TOTALES DESEMBOLSADOS]]</f>
        <v>#REF!</v>
      </c>
      <c r="BS283" s="1" t="s">
        <v>83</v>
      </c>
      <c r="BT283" s="1" t="str">
        <f t="shared" si="21"/>
        <v>enero</v>
      </c>
      <c r="BU283" s="1" t="s">
        <v>82</v>
      </c>
      <c r="BV283" s="1" t="s">
        <v>82</v>
      </c>
      <c r="BW283" s="1" t="s">
        <v>82</v>
      </c>
      <c r="BX283" t="s">
        <v>258</v>
      </c>
      <c r="BY283" t="s">
        <v>259</v>
      </c>
    </row>
    <row r="284" spans="1:77" x14ac:dyDescent="0.25">
      <c r="A284" s="1">
        <v>2026</v>
      </c>
      <c r="B284" s="3">
        <v>280</v>
      </c>
      <c r="C284" s="1" t="s">
        <v>65</v>
      </c>
      <c r="D284" t="s">
        <v>67</v>
      </c>
      <c r="E284" t="s">
        <v>70</v>
      </c>
      <c r="F284" t="s">
        <v>71</v>
      </c>
      <c r="G284" t="s">
        <v>105</v>
      </c>
      <c r="H284" s="1" t="s">
        <v>64</v>
      </c>
      <c r="I284" s="1" t="s">
        <v>75</v>
      </c>
      <c r="J284" t="s">
        <v>1791</v>
      </c>
      <c r="K284" s="1" t="s">
        <v>78</v>
      </c>
      <c r="L284" s="87" t="s">
        <v>1783</v>
      </c>
      <c r="M284" s="1" t="s">
        <v>6585</v>
      </c>
      <c r="N284" s="1" t="s">
        <v>3719</v>
      </c>
      <c r="O284" s="1" t="s">
        <v>3719</v>
      </c>
      <c r="P284" s="56" t="s">
        <v>3719</v>
      </c>
      <c r="Q284" s="1" t="s">
        <v>83</v>
      </c>
      <c r="R284" s="87" t="s">
        <v>260</v>
      </c>
      <c r="S284" s="87" t="s">
        <v>260</v>
      </c>
      <c r="T284" t="s">
        <v>1792</v>
      </c>
      <c r="U284" t="s">
        <v>1793</v>
      </c>
      <c r="V284" t="s">
        <v>1794</v>
      </c>
      <c r="W284" s="5">
        <v>61050000</v>
      </c>
      <c r="X284" s="5">
        <v>61050000</v>
      </c>
      <c r="Y284" s="5">
        <v>6105000</v>
      </c>
      <c r="Z284" s="5" t="s">
        <v>1045</v>
      </c>
      <c r="AA284" s="1" t="s">
        <v>95</v>
      </c>
      <c r="AB284" t="s">
        <v>83</v>
      </c>
      <c r="AC284" t="s">
        <v>76</v>
      </c>
      <c r="AD284" s="69">
        <f>+Tabla3[[#This Row],[VALOR DEL CONTRATO
(EN NUMEROS)]]-Tabla3[[#This Row],[VALOR RECURSOS (MADS/FONAM)]]</f>
        <v>0</v>
      </c>
      <c r="AE284" s="2">
        <v>6626</v>
      </c>
      <c r="AF284" s="88">
        <v>46024</v>
      </c>
      <c r="AG284">
        <v>32526</v>
      </c>
      <c r="AH284" s="75">
        <v>46030</v>
      </c>
      <c r="AI284" s="78" t="s">
        <v>98</v>
      </c>
      <c r="AJ284" t="s">
        <v>1321</v>
      </c>
      <c r="AK284" s="72">
        <v>202300000000177</v>
      </c>
      <c r="AL284" s="75">
        <v>46030</v>
      </c>
      <c r="AM284" s="1" t="s">
        <v>257</v>
      </c>
      <c r="AN284" s="1" t="s">
        <v>257</v>
      </c>
      <c r="AO284" t="s">
        <v>100</v>
      </c>
      <c r="AP284" t="s">
        <v>1322</v>
      </c>
      <c r="AQ284" s="1"/>
      <c r="AR284" t="s">
        <v>2782</v>
      </c>
      <c r="AS284" t="s">
        <v>260</v>
      </c>
      <c r="AT284" s="1">
        <v>80111600</v>
      </c>
      <c r="AU284" s="93" t="s">
        <v>4435</v>
      </c>
      <c r="AV284" s="1" t="s">
        <v>210</v>
      </c>
      <c r="AW284" s="87" t="s">
        <v>103</v>
      </c>
      <c r="AX284" s="75">
        <v>46031</v>
      </c>
      <c r="AY284" s="87" t="s">
        <v>115</v>
      </c>
      <c r="AZ284" s="75">
        <v>46031</v>
      </c>
      <c r="BA284" s="75">
        <v>46031</v>
      </c>
      <c r="BB284" s="75">
        <v>46334</v>
      </c>
      <c r="BC284" s="89">
        <f>+Tabla3[[#This Row],[FECHA TERMINACION
(INICIAL)]]-Tabla3[[#This Row],[FECHA INICIO]]</f>
        <v>303</v>
      </c>
      <c r="BD284" s="89">
        <f>+Tabla3[[#This Row],[PLAZO DE EJECUCIÓN EN DÍAS (INICIAL)]]/30</f>
        <v>10.1</v>
      </c>
      <c r="BE284" t="s">
        <v>497</v>
      </c>
      <c r="BF284" s="5" t="e">
        <f>+#REF!</f>
        <v>#REF!</v>
      </c>
      <c r="BG284" s="5" t="e">
        <f>+#REF!</f>
        <v>#REF!</v>
      </c>
      <c r="BH284" s="1" t="e">
        <f>+#REF!</f>
        <v>#REF!</v>
      </c>
      <c r="BI284" s="1">
        <f>+COUNTIF(Tabla3[[#This Row],[VALOR REDUCIDO]:[TOTAL TIEMPO PRORROGADO EN DÍAS
]],"&lt;&gt;0")</f>
        <v>3</v>
      </c>
      <c r="BJ284" s="1" t="e">
        <f>+#REF!</f>
        <v>#REF!</v>
      </c>
      <c r="BK284" s="75" t="e">
        <f>+#REF!</f>
        <v>#REF!</v>
      </c>
      <c r="BL284" s="1" t="s">
        <v>83</v>
      </c>
      <c r="BM284" t="e">
        <f t="shared" si="22"/>
        <v>#REF!</v>
      </c>
      <c r="BN284" s="7">
        <f t="shared" si="23"/>
        <v>46031</v>
      </c>
      <c r="BO284" s="7" t="e">
        <f t="shared" si="24"/>
        <v>#REF!</v>
      </c>
      <c r="BP284" s="5" t="e">
        <f t="shared" si="20"/>
        <v>#REF!</v>
      </c>
      <c r="BQ284" s="1">
        <v>28897000</v>
      </c>
      <c r="BR284" s="1" t="e">
        <f>+Tabla3[[#This Row],[VALOR TOTAL DE CONTRATO (ANTES DE LIQUIDACIÓN - LIBERACIÓN DE SALDOS)]]-Tabla3[[#This Row],[RECURSO TOTALES DESEMBOLSADOS]]</f>
        <v>#REF!</v>
      </c>
      <c r="BS284" s="1" t="s">
        <v>83</v>
      </c>
      <c r="BT284" s="1" t="str">
        <f t="shared" si="21"/>
        <v>enero</v>
      </c>
      <c r="BU284" s="1" t="s">
        <v>82</v>
      </c>
      <c r="BV284" s="1" t="s">
        <v>82</v>
      </c>
      <c r="BW284" s="1" t="s">
        <v>82</v>
      </c>
      <c r="BX284" t="s">
        <v>258</v>
      </c>
      <c r="BY284" t="s">
        <v>259</v>
      </c>
    </row>
    <row r="285" spans="1:77" x14ac:dyDescent="0.25">
      <c r="A285" s="1">
        <v>2026</v>
      </c>
      <c r="B285" s="3">
        <v>281</v>
      </c>
      <c r="C285" s="1" t="s">
        <v>65</v>
      </c>
      <c r="D285" t="s">
        <v>67</v>
      </c>
      <c r="E285" t="s">
        <v>70</v>
      </c>
      <c r="F285" t="s">
        <v>71</v>
      </c>
      <c r="G285" t="s">
        <v>105</v>
      </c>
      <c r="H285" s="1" t="s">
        <v>64</v>
      </c>
      <c r="I285" s="1" t="s">
        <v>75</v>
      </c>
      <c r="J285" t="s">
        <v>1795</v>
      </c>
      <c r="K285" s="1" t="s">
        <v>78</v>
      </c>
      <c r="L285" s="87" t="s">
        <v>589</v>
      </c>
      <c r="M285" s="1" t="s">
        <v>6586</v>
      </c>
      <c r="N285" s="1" t="s">
        <v>3719</v>
      </c>
      <c r="O285" s="1" t="s">
        <v>3719</v>
      </c>
      <c r="P285" s="56" t="s">
        <v>3719</v>
      </c>
      <c r="Q285" s="1" t="s">
        <v>83</v>
      </c>
      <c r="R285" s="87" t="s">
        <v>260</v>
      </c>
      <c r="S285" s="87" t="s">
        <v>260</v>
      </c>
      <c r="T285" t="s">
        <v>1796</v>
      </c>
      <c r="U285" t="s">
        <v>1797</v>
      </c>
      <c r="V285" t="s">
        <v>1798</v>
      </c>
      <c r="W285" s="5">
        <v>96390000</v>
      </c>
      <c r="X285" s="5">
        <v>96390000</v>
      </c>
      <c r="Y285" s="5">
        <v>9639000</v>
      </c>
      <c r="Z285" s="5" t="s">
        <v>1045</v>
      </c>
      <c r="AA285" s="1" t="s">
        <v>95</v>
      </c>
      <c r="AB285" t="s">
        <v>83</v>
      </c>
      <c r="AC285" t="s">
        <v>76</v>
      </c>
      <c r="AD285" s="69">
        <f>+Tabla3[[#This Row],[VALOR DEL CONTRATO
(EN NUMEROS)]]-Tabla3[[#This Row],[VALOR RECURSOS (MADS/FONAM)]]</f>
        <v>0</v>
      </c>
      <c r="AE285" s="2">
        <v>6626</v>
      </c>
      <c r="AF285" s="88">
        <v>46024</v>
      </c>
      <c r="AG285">
        <v>30326</v>
      </c>
      <c r="AH285" s="75">
        <v>46030</v>
      </c>
      <c r="AI285" s="78" t="s">
        <v>98</v>
      </c>
      <c r="AJ285" t="s">
        <v>1321</v>
      </c>
      <c r="AK285" s="72">
        <v>202300000000177</v>
      </c>
      <c r="AL285" s="75">
        <v>46030</v>
      </c>
      <c r="AM285" s="1" t="s">
        <v>257</v>
      </c>
      <c r="AN285" s="1" t="s">
        <v>257</v>
      </c>
      <c r="AO285" t="s">
        <v>100</v>
      </c>
      <c r="AP285" t="s">
        <v>1799</v>
      </c>
      <c r="AQ285" s="1"/>
      <c r="AR285" t="s">
        <v>1800</v>
      </c>
      <c r="AS285" t="s">
        <v>260</v>
      </c>
      <c r="AT285" s="1">
        <v>80111600</v>
      </c>
      <c r="AU285" s="93" t="s">
        <v>4436</v>
      </c>
      <c r="AV285" s="1" t="s">
        <v>210</v>
      </c>
      <c r="AW285" s="87" t="s">
        <v>103</v>
      </c>
      <c r="AX285" s="75">
        <v>46030</v>
      </c>
      <c r="AY285" s="87" t="s">
        <v>115</v>
      </c>
      <c r="AZ285" s="75">
        <v>46030</v>
      </c>
      <c r="BA285" s="75">
        <v>46030</v>
      </c>
      <c r="BB285" s="75">
        <v>46333</v>
      </c>
      <c r="BC285" s="89">
        <f>+Tabla3[[#This Row],[FECHA TERMINACION
(INICIAL)]]-Tabla3[[#This Row],[FECHA INICIO]]</f>
        <v>303</v>
      </c>
      <c r="BD285" s="89">
        <f>+Tabla3[[#This Row],[PLAZO DE EJECUCIÓN EN DÍAS (INICIAL)]]/30</f>
        <v>10.1</v>
      </c>
      <c r="BE285" t="s">
        <v>1333</v>
      </c>
      <c r="BF285" s="5" t="e">
        <f>+#REF!</f>
        <v>#REF!</v>
      </c>
      <c r="BG285" s="5" t="e">
        <f>+#REF!</f>
        <v>#REF!</v>
      </c>
      <c r="BH285" s="1" t="e">
        <f>+#REF!</f>
        <v>#REF!</v>
      </c>
      <c r="BI285" s="1">
        <f>+COUNTIF(Tabla3[[#This Row],[VALOR REDUCIDO]:[TOTAL TIEMPO PRORROGADO EN DÍAS
]],"&lt;&gt;0")</f>
        <v>3</v>
      </c>
      <c r="BJ285" s="1" t="e">
        <f>+#REF!</f>
        <v>#REF!</v>
      </c>
      <c r="BK285" s="75" t="e">
        <f>+#REF!</f>
        <v>#REF!</v>
      </c>
      <c r="BL285" s="1" t="s">
        <v>83</v>
      </c>
      <c r="BM285" t="e">
        <f t="shared" si="22"/>
        <v>#REF!</v>
      </c>
      <c r="BN285" s="7">
        <f t="shared" si="23"/>
        <v>46030</v>
      </c>
      <c r="BO285" s="7" t="e">
        <f t="shared" si="24"/>
        <v>#REF!</v>
      </c>
      <c r="BP285" s="5" t="e">
        <f t="shared" si="20"/>
        <v>#REF!</v>
      </c>
      <c r="BQ285" s="1">
        <v>45945900</v>
      </c>
      <c r="BR285" s="1" t="e">
        <f>+Tabla3[[#This Row],[VALOR TOTAL DE CONTRATO (ANTES DE LIQUIDACIÓN - LIBERACIÓN DE SALDOS)]]-Tabla3[[#This Row],[RECURSO TOTALES DESEMBOLSADOS]]</f>
        <v>#REF!</v>
      </c>
      <c r="BS285" s="1" t="s">
        <v>83</v>
      </c>
      <c r="BT285" s="1" t="str">
        <f t="shared" si="21"/>
        <v>enero</v>
      </c>
      <c r="BU285" s="1" t="s">
        <v>82</v>
      </c>
      <c r="BV285" s="1" t="s">
        <v>82</v>
      </c>
      <c r="BW285" s="1" t="s">
        <v>82</v>
      </c>
      <c r="BX285" t="s">
        <v>258</v>
      </c>
      <c r="BY285" t="s">
        <v>259</v>
      </c>
    </row>
    <row r="286" spans="1:77" x14ac:dyDescent="0.25">
      <c r="A286" s="1">
        <v>2026</v>
      </c>
      <c r="B286" s="3">
        <v>282</v>
      </c>
      <c r="C286" s="1" t="s">
        <v>65</v>
      </c>
      <c r="D286" t="s">
        <v>67</v>
      </c>
      <c r="E286" t="s">
        <v>70</v>
      </c>
      <c r="F286" t="s">
        <v>71</v>
      </c>
      <c r="G286" t="s">
        <v>105</v>
      </c>
      <c r="H286" s="1" t="s">
        <v>64</v>
      </c>
      <c r="I286" s="1" t="s">
        <v>75</v>
      </c>
      <c r="J286" t="s">
        <v>1801</v>
      </c>
      <c r="K286" s="1" t="s">
        <v>78</v>
      </c>
      <c r="L286" s="87" t="s">
        <v>1802</v>
      </c>
      <c r="M286" s="1" t="s">
        <v>6587</v>
      </c>
      <c r="N286" s="1" t="s">
        <v>3719</v>
      </c>
      <c r="O286" s="1" t="s">
        <v>3719</v>
      </c>
      <c r="P286" s="56" t="s">
        <v>3719</v>
      </c>
      <c r="Q286" s="1" t="s">
        <v>83</v>
      </c>
      <c r="R286" s="87" t="s">
        <v>260</v>
      </c>
      <c r="S286" s="87" t="s">
        <v>260</v>
      </c>
      <c r="T286" t="s">
        <v>1803</v>
      </c>
      <c r="U286" t="s">
        <v>1804</v>
      </c>
      <c r="V286" t="s">
        <v>1361</v>
      </c>
      <c r="W286" s="5">
        <v>107100000</v>
      </c>
      <c r="X286" s="5">
        <v>107100000</v>
      </c>
      <c r="Y286" s="5">
        <v>10710000</v>
      </c>
      <c r="Z286" s="5" t="s">
        <v>1045</v>
      </c>
      <c r="AA286" s="1" t="s">
        <v>95</v>
      </c>
      <c r="AB286" t="s">
        <v>83</v>
      </c>
      <c r="AC286" t="s">
        <v>76</v>
      </c>
      <c r="AD286" s="69">
        <f>+Tabla3[[#This Row],[VALOR DEL CONTRATO
(EN NUMEROS)]]-Tabla3[[#This Row],[VALOR RECURSOS (MADS/FONAM)]]</f>
        <v>0</v>
      </c>
      <c r="AE286" s="2">
        <v>6626</v>
      </c>
      <c r="AF286" s="88">
        <v>46024</v>
      </c>
      <c r="AG286">
        <v>30626</v>
      </c>
      <c r="AH286" s="75">
        <v>46030</v>
      </c>
      <c r="AI286" s="78" t="s">
        <v>98</v>
      </c>
      <c r="AJ286" t="s">
        <v>386</v>
      </c>
      <c r="AK286" s="72">
        <v>202300000000177</v>
      </c>
      <c r="AL286" s="75">
        <v>46030</v>
      </c>
      <c r="AM286" s="1" t="s">
        <v>257</v>
      </c>
      <c r="AN286" s="1" t="s">
        <v>257</v>
      </c>
      <c r="AO286" t="s">
        <v>100</v>
      </c>
      <c r="AP286" t="s">
        <v>1348</v>
      </c>
      <c r="AQ286" s="1"/>
      <c r="AR286" t="s">
        <v>1349</v>
      </c>
      <c r="AS286" t="s">
        <v>260</v>
      </c>
      <c r="AT286" s="1">
        <v>80111600</v>
      </c>
      <c r="AU286" s="93" t="s">
        <v>4437</v>
      </c>
      <c r="AV286" s="1" t="s">
        <v>210</v>
      </c>
      <c r="AW286" s="87" t="s">
        <v>103</v>
      </c>
      <c r="AX286" s="75">
        <v>46030</v>
      </c>
      <c r="AY286" s="87" t="s">
        <v>115</v>
      </c>
      <c r="AZ286" s="75">
        <v>46030</v>
      </c>
      <c r="BA286" s="75">
        <v>46030</v>
      </c>
      <c r="BB286" s="75">
        <v>46333</v>
      </c>
      <c r="BC286" s="89">
        <f>+Tabla3[[#This Row],[FECHA TERMINACION
(INICIAL)]]-Tabla3[[#This Row],[FECHA INICIO]]</f>
        <v>303</v>
      </c>
      <c r="BD286" s="89">
        <f>+Tabla3[[#This Row],[PLAZO DE EJECUCIÓN EN DÍAS (INICIAL)]]/30</f>
        <v>10.1</v>
      </c>
      <c r="BE286" t="s">
        <v>1805</v>
      </c>
      <c r="BF286" s="5" t="e">
        <f>+#REF!</f>
        <v>#REF!</v>
      </c>
      <c r="BG286" s="5" t="e">
        <f>+#REF!</f>
        <v>#REF!</v>
      </c>
      <c r="BH286" s="1" t="e">
        <f>+#REF!</f>
        <v>#REF!</v>
      </c>
      <c r="BI286" s="1">
        <f>+COUNTIF(Tabla3[[#This Row],[VALOR REDUCIDO]:[TOTAL TIEMPO PRORROGADO EN DÍAS
]],"&lt;&gt;0")</f>
        <v>3</v>
      </c>
      <c r="BJ286" s="1" t="e">
        <f>+#REF!</f>
        <v>#REF!</v>
      </c>
      <c r="BK286" s="75" t="e">
        <f>+#REF!</f>
        <v>#REF!</v>
      </c>
      <c r="BL286" s="1" t="s">
        <v>83</v>
      </c>
      <c r="BM286" t="e">
        <f t="shared" si="22"/>
        <v>#REF!</v>
      </c>
      <c r="BN286" s="7">
        <f t="shared" si="23"/>
        <v>46030</v>
      </c>
      <c r="BO286" s="7" t="e">
        <f t="shared" si="24"/>
        <v>#REF!</v>
      </c>
      <c r="BP286" s="5" t="e">
        <f t="shared" si="20"/>
        <v>#REF!</v>
      </c>
      <c r="BQ286" s="1">
        <v>51051000</v>
      </c>
      <c r="BR286" s="1" t="e">
        <f>+Tabla3[[#This Row],[VALOR TOTAL DE CONTRATO (ANTES DE LIQUIDACIÓN - LIBERACIÓN DE SALDOS)]]-Tabla3[[#This Row],[RECURSO TOTALES DESEMBOLSADOS]]</f>
        <v>#REF!</v>
      </c>
      <c r="BS286" s="1" t="s">
        <v>83</v>
      </c>
      <c r="BT286" s="1" t="str">
        <f t="shared" si="21"/>
        <v>enero</v>
      </c>
      <c r="BU286" s="1" t="s">
        <v>82</v>
      </c>
      <c r="BV286" s="1" t="s">
        <v>82</v>
      </c>
      <c r="BW286" s="1" t="s">
        <v>82</v>
      </c>
      <c r="BX286" t="s">
        <v>258</v>
      </c>
      <c r="BY286" t="s">
        <v>259</v>
      </c>
    </row>
    <row r="287" spans="1:77" x14ac:dyDescent="0.25">
      <c r="A287" s="1">
        <v>2026</v>
      </c>
      <c r="B287" s="3">
        <v>283</v>
      </c>
      <c r="C287" s="1" t="s">
        <v>65</v>
      </c>
      <c r="D287" t="s">
        <v>67</v>
      </c>
      <c r="E287" t="s">
        <v>70</v>
      </c>
      <c r="F287" t="s">
        <v>71</v>
      </c>
      <c r="G287" t="s">
        <v>105</v>
      </c>
      <c r="H287" s="1" t="s">
        <v>64</v>
      </c>
      <c r="I287" s="1" t="s">
        <v>75</v>
      </c>
      <c r="J287" t="s">
        <v>1806</v>
      </c>
      <c r="K287" s="1" t="s">
        <v>78</v>
      </c>
      <c r="L287" s="87" t="s">
        <v>569</v>
      </c>
      <c r="M287" s="1" t="s">
        <v>6588</v>
      </c>
      <c r="N287" s="1" t="s">
        <v>3719</v>
      </c>
      <c r="O287" s="1" t="s">
        <v>3719</v>
      </c>
      <c r="P287" s="56" t="s">
        <v>3719</v>
      </c>
      <c r="Q287" s="1" t="s">
        <v>83</v>
      </c>
      <c r="R287" s="87" t="s">
        <v>260</v>
      </c>
      <c r="S287" s="87" t="s">
        <v>260</v>
      </c>
      <c r="T287" t="s">
        <v>1807</v>
      </c>
      <c r="U287" t="s">
        <v>1808</v>
      </c>
      <c r="V287" t="s">
        <v>1809</v>
      </c>
      <c r="W287" s="5">
        <v>62120000</v>
      </c>
      <c r="X287" s="5">
        <v>62120000</v>
      </c>
      <c r="Y287" s="5">
        <v>6212000</v>
      </c>
      <c r="Z287" s="5" t="s">
        <v>1045</v>
      </c>
      <c r="AA287" s="1" t="s">
        <v>95</v>
      </c>
      <c r="AB287" t="s">
        <v>83</v>
      </c>
      <c r="AC287" t="s">
        <v>76</v>
      </c>
      <c r="AD287" s="69">
        <f>+Tabla3[[#This Row],[VALOR DEL CONTRATO
(EN NUMEROS)]]-Tabla3[[#This Row],[VALOR RECURSOS (MADS/FONAM)]]</f>
        <v>0</v>
      </c>
      <c r="AE287" s="2">
        <v>6626</v>
      </c>
      <c r="AF287" s="88">
        <v>46024</v>
      </c>
      <c r="AG287">
        <v>30826</v>
      </c>
      <c r="AH287" s="75">
        <v>46030</v>
      </c>
      <c r="AI287" s="78" t="s">
        <v>98</v>
      </c>
      <c r="AJ287" t="s">
        <v>1313</v>
      </c>
      <c r="AK287" s="72">
        <v>202300000000177</v>
      </c>
      <c r="AL287" s="75">
        <v>46030</v>
      </c>
      <c r="AM287" s="1" t="s">
        <v>257</v>
      </c>
      <c r="AN287" s="1" t="s">
        <v>257</v>
      </c>
      <c r="AO287" t="s">
        <v>100</v>
      </c>
      <c r="AP287" t="s">
        <v>1348</v>
      </c>
      <c r="AQ287" s="1"/>
      <c r="AR287" t="s">
        <v>1349</v>
      </c>
      <c r="AS287" t="s">
        <v>260</v>
      </c>
      <c r="AT287" s="1">
        <v>80111600</v>
      </c>
      <c r="AU287" s="93" t="s">
        <v>4438</v>
      </c>
      <c r="AV287" s="1" t="s">
        <v>210</v>
      </c>
      <c r="AW287" s="87" t="s">
        <v>103</v>
      </c>
      <c r="AX287" s="75">
        <v>46030</v>
      </c>
      <c r="AY287" s="87" t="s">
        <v>115</v>
      </c>
      <c r="AZ287" s="75">
        <v>46030</v>
      </c>
      <c r="BA287" s="75">
        <v>46030</v>
      </c>
      <c r="BB287" s="75">
        <v>46333</v>
      </c>
      <c r="BC287" s="89">
        <f>+Tabla3[[#This Row],[FECHA TERMINACION
(INICIAL)]]-Tabla3[[#This Row],[FECHA INICIO]]</f>
        <v>303</v>
      </c>
      <c r="BD287" s="89">
        <f>+Tabla3[[#This Row],[PLAZO DE EJECUCIÓN EN DÍAS (INICIAL)]]/30</f>
        <v>10.1</v>
      </c>
      <c r="BE287" t="s">
        <v>1362</v>
      </c>
      <c r="BF287" s="5" t="e">
        <f>+#REF!</f>
        <v>#REF!</v>
      </c>
      <c r="BG287" s="5" t="e">
        <f>+#REF!</f>
        <v>#REF!</v>
      </c>
      <c r="BH287" s="1" t="e">
        <f>+#REF!</f>
        <v>#REF!</v>
      </c>
      <c r="BI287" s="1">
        <f>+COUNTIF(Tabla3[[#This Row],[VALOR REDUCIDO]:[TOTAL TIEMPO PRORROGADO EN DÍAS
]],"&lt;&gt;0")</f>
        <v>3</v>
      </c>
      <c r="BJ287" s="1" t="e">
        <f>+#REF!</f>
        <v>#REF!</v>
      </c>
      <c r="BK287" s="75" t="e">
        <f>+#REF!</f>
        <v>#REF!</v>
      </c>
      <c r="BL287" s="1" t="s">
        <v>83</v>
      </c>
      <c r="BM287" t="e">
        <f t="shared" si="22"/>
        <v>#REF!</v>
      </c>
      <c r="BN287" s="7">
        <f t="shared" si="23"/>
        <v>46030</v>
      </c>
      <c r="BO287" s="7" t="e">
        <f t="shared" si="24"/>
        <v>#REF!</v>
      </c>
      <c r="BP287" s="5" t="e">
        <f t="shared" si="20"/>
        <v>#REF!</v>
      </c>
      <c r="BQ287" s="1">
        <v>29610533</v>
      </c>
      <c r="BR287" s="1" t="e">
        <f>+Tabla3[[#This Row],[VALOR TOTAL DE CONTRATO (ANTES DE LIQUIDACIÓN - LIBERACIÓN DE SALDOS)]]-Tabla3[[#This Row],[RECURSO TOTALES DESEMBOLSADOS]]</f>
        <v>#REF!</v>
      </c>
      <c r="BS287" s="1" t="s">
        <v>83</v>
      </c>
      <c r="BT287" s="1" t="str">
        <f t="shared" si="21"/>
        <v>enero</v>
      </c>
      <c r="BU287" s="1" t="s">
        <v>82</v>
      </c>
      <c r="BV287" s="1" t="s">
        <v>82</v>
      </c>
      <c r="BW287" s="1" t="s">
        <v>82</v>
      </c>
      <c r="BX287" t="s">
        <v>258</v>
      </c>
      <c r="BY287" t="s">
        <v>259</v>
      </c>
    </row>
    <row r="288" spans="1:77" x14ac:dyDescent="0.25">
      <c r="A288" s="1">
        <v>2026</v>
      </c>
      <c r="B288" s="3">
        <v>284</v>
      </c>
      <c r="C288" s="1" t="s">
        <v>65</v>
      </c>
      <c r="D288" t="s">
        <v>67</v>
      </c>
      <c r="E288" t="s">
        <v>70</v>
      </c>
      <c r="F288" t="s">
        <v>71</v>
      </c>
      <c r="G288" t="s">
        <v>105</v>
      </c>
      <c r="H288" s="1" t="s">
        <v>64</v>
      </c>
      <c r="I288" s="1" t="s">
        <v>75</v>
      </c>
      <c r="J288" t="s">
        <v>1810</v>
      </c>
      <c r="K288" s="1" t="s">
        <v>78</v>
      </c>
      <c r="L288" s="87" t="s">
        <v>81</v>
      </c>
      <c r="M288" s="1" t="s">
        <v>6589</v>
      </c>
      <c r="N288" s="1" t="s">
        <v>3719</v>
      </c>
      <c r="O288" s="1" t="s">
        <v>3719</v>
      </c>
      <c r="P288" s="56" t="s">
        <v>3719</v>
      </c>
      <c r="Q288" s="1" t="s">
        <v>83</v>
      </c>
      <c r="R288" s="87" t="s">
        <v>260</v>
      </c>
      <c r="S288" s="87" t="s">
        <v>260</v>
      </c>
      <c r="T288" t="s">
        <v>1811</v>
      </c>
      <c r="U288" t="s">
        <v>1812</v>
      </c>
      <c r="V288" t="s">
        <v>392</v>
      </c>
      <c r="W288" s="5">
        <v>110000000</v>
      </c>
      <c r="X288" s="5">
        <v>110000000</v>
      </c>
      <c r="Y288" s="5">
        <v>11000000</v>
      </c>
      <c r="Z288" s="5" t="s">
        <v>1045</v>
      </c>
      <c r="AA288" s="1" t="s">
        <v>95</v>
      </c>
      <c r="AB288" t="s">
        <v>83</v>
      </c>
      <c r="AC288" t="s">
        <v>76</v>
      </c>
      <c r="AD288" s="69">
        <f>+Tabla3[[#This Row],[VALOR DEL CONTRATO
(EN NUMEROS)]]-Tabla3[[#This Row],[VALOR RECURSOS (MADS/FONAM)]]</f>
        <v>0</v>
      </c>
      <c r="AE288" s="2">
        <v>6626</v>
      </c>
      <c r="AF288" s="88">
        <v>46024</v>
      </c>
      <c r="AG288">
        <v>31126</v>
      </c>
      <c r="AH288" s="75">
        <v>46030</v>
      </c>
      <c r="AI288" s="78" t="s">
        <v>98</v>
      </c>
      <c r="AJ288" t="s">
        <v>291</v>
      </c>
      <c r="AK288" s="72">
        <v>202300000000177</v>
      </c>
      <c r="AL288" s="75">
        <v>46030</v>
      </c>
      <c r="AM288" s="1" t="s">
        <v>257</v>
      </c>
      <c r="AN288" s="1" t="s">
        <v>257</v>
      </c>
      <c r="AO288" t="s">
        <v>100</v>
      </c>
      <c r="AP288" t="s">
        <v>387</v>
      </c>
      <c r="AQ288" s="1"/>
      <c r="AR288" t="s">
        <v>6272</v>
      </c>
      <c r="AS288" t="s">
        <v>260</v>
      </c>
      <c r="AT288" s="1">
        <v>80111600</v>
      </c>
      <c r="AU288" s="93" t="s">
        <v>4439</v>
      </c>
      <c r="AV288" s="1" t="s">
        <v>210</v>
      </c>
      <c r="AW288" s="87" t="s">
        <v>103</v>
      </c>
      <c r="AX288" s="75">
        <v>46030</v>
      </c>
      <c r="AY288" s="87" t="s">
        <v>115</v>
      </c>
      <c r="AZ288" s="75">
        <v>46030</v>
      </c>
      <c r="BA288" s="75">
        <v>46030</v>
      </c>
      <c r="BB288" s="75">
        <v>46333</v>
      </c>
      <c r="BC288" s="89">
        <f>+Tabla3[[#This Row],[FECHA TERMINACION
(INICIAL)]]-Tabla3[[#This Row],[FECHA INICIO]]</f>
        <v>303</v>
      </c>
      <c r="BD288" s="89">
        <f>+Tabla3[[#This Row],[PLAZO DE EJECUCIÓN EN DÍAS (INICIAL)]]/30</f>
        <v>10.1</v>
      </c>
      <c r="BE288" t="s">
        <v>368</v>
      </c>
      <c r="BF288" s="5" t="e">
        <f>+#REF!</f>
        <v>#REF!</v>
      </c>
      <c r="BG288" s="5" t="e">
        <f>+#REF!</f>
        <v>#REF!</v>
      </c>
      <c r="BH288" s="1" t="e">
        <f>+#REF!</f>
        <v>#REF!</v>
      </c>
      <c r="BI288" s="1">
        <f>+COUNTIF(Tabla3[[#This Row],[VALOR REDUCIDO]:[TOTAL TIEMPO PRORROGADO EN DÍAS
]],"&lt;&gt;0")</f>
        <v>3</v>
      </c>
      <c r="BJ288" s="1" t="e">
        <f>+#REF!</f>
        <v>#REF!</v>
      </c>
      <c r="BK288" s="75" t="e">
        <f>+#REF!</f>
        <v>#REF!</v>
      </c>
      <c r="BL288" s="1" t="s">
        <v>83</v>
      </c>
      <c r="BM288" t="e">
        <f t="shared" si="22"/>
        <v>#REF!</v>
      </c>
      <c r="BN288" s="7">
        <f t="shared" si="23"/>
        <v>46030</v>
      </c>
      <c r="BO288" s="7" t="e">
        <f t="shared" si="24"/>
        <v>#REF!</v>
      </c>
      <c r="BP288" s="5" t="e">
        <f t="shared" si="20"/>
        <v>#REF!</v>
      </c>
      <c r="BQ288" s="1">
        <v>52433333</v>
      </c>
      <c r="BR288" s="1" t="e">
        <f>+Tabla3[[#This Row],[VALOR TOTAL DE CONTRATO (ANTES DE LIQUIDACIÓN - LIBERACIÓN DE SALDOS)]]-Tabla3[[#This Row],[RECURSO TOTALES DESEMBOLSADOS]]</f>
        <v>#REF!</v>
      </c>
      <c r="BS288" s="1" t="s">
        <v>83</v>
      </c>
      <c r="BT288" s="1" t="str">
        <f t="shared" si="21"/>
        <v>enero</v>
      </c>
      <c r="BU288" s="1" t="s">
        <v>82</v>
      </c>
      <c r="BV288" s="1" t="s">
        <v>82</v>
      </c>
      <c r="BW288" s="1" t="s">
        <v>82</v>
      </c>
      <c r="BX288" t="s">
        <v>258</v>
      </c>
      <c r="BY288" t="s">
        <v>259</v>
      </c>
    </row>
    <row r="289" spans="1:77" x14ac:dyDescent="0.25">
      <c r="A289" s="1">
        <v>2026</v>
      </c>
      <c r="B289" s="3">
        <v>285</v>
      </c>
      <c r="C289" s="1" t="s">
        <v>65</v>
      </c>
      <c r="D289" t="s">
        <v>67</v>
      </c>
      <c r="E289" t="s">
        <v>70</v>
      </c>
      <c r="F289" t="s">
        <v>71</v>
      </c>
      <c r="G289" t="s">
        <v>105</v>
      </c>
      <c r="H289" s="1" t="s">
        <v>64</v>
      </c>
      <c r="I289" s="1" t="s">
        <v>75</v>
      </c>
      <c r="J289" t="s">
        <v>1813</v>
      </c>
      <c r="K289" s="1" t="s">
        <v>78</v>
      </c>
      <c r="L289" s="87" t="s">
        <v>1814</v>
      </c>
      <c r="M289" s="1" t="s">
        <v>6590</v>
      </c>
      <c r="N289" s="1" t="s">
        <v>3719</v>
      </c>
      <c r="O289" s="1" t="s">
        <v>3719</v>
      </c>
      <c r="P289" s="56" t="s">
        <v>3719</v>
      </c>
      <c r="Q289" s="1" t="s">
        <v>83</v>
      </c>
      <c r="R289" s="87" t="s">
        <v>260</v>
      </c>
      <c r="S289" s="87" t="s">
        <v>260</v>
      </c>
      <c r="T289" t="s">
        <v>1815</v>
      </c>
      <c r="U289" t="s">
        <v>1816</v>
      </c>
      <c r="V289" t="s">
        <v>1817</v>
      </c>
      <c r="W289" s="5">
        <v>91040000</v>
      </c>
      <c r="X289" s="5">
        <v>91040000</v>
      </c>
      <c r="Y289" s="5">
        <v>9104000</v>
      </c>
      <c r="Z289" s="5" t="s">
        <v>1045</v>
      </c>
      <c r="AA289" s="1" t="s">
        <v>95</v>
      </c>
      <c r="AB289" t="s">
        <v>83</v>
      </c>
      <c r="AC289" t="s">
        <v>76</v>
      </c>
      <c r="AD289" s="69">
        <f>+Tabla3[[#This Row],[VALOR DEL CONTRATO
(EN NUMEROS)]]-Tabla3[[#This Row],[VALOR RECURSOS (MADS/FONAM)]]</f>
        <v>0</v>
      </c>
      <c r="AE289" s="2">
        <v>6626</v>
      </c>
      <c r="AF289" s="88">
        <v>46024</v>
      </c>
      <c r="AG289">
        <v>36126</v>
      </c>
      <c r="AH289" s="75">
        <v>46031</v>
      </c>
      <c r="AI289" s="78" t="s">
        <v>98</v>
      </c>
      <c r="AJ289" t="s">
        <v>386</v>
      </c>
      <c r="AK289" s="72">
        <v>202300000000177</v>
      </c>
      <c r="AL289" s="75">
        <v>46030</v>
      </c>
      <c r="AM289" s="1" t="s">
        <v>257</v>
      </c>
      <c r="AN289" s="1" t="s">
        <v>257</v>
      </c>
      <c r="AO289" t="s">
        <v>100</v>
      </c>
      <c r="AP289" t="s">
        <v>1354</v>
      </c>
      <c r="AQ289" s="1"/>
      <c r="AR289" t="s">
        <v>1355</v>
      </c>
      <c r="AS289" t="s">
        <v>260</v>
      </c>
      <c r="AT289" s="1">
        <v>80111600</v>
      </c>
      <c r="AU289" s="93" t="s">
        <v>4440</v>
      </c>
      <c r="AV289" s="1" t="s">
        <v>210</v>
      </c>
      <c r="AW289" s="87" t="s">
        <v>103</v>
      </c>
      <c r="AX289" s="75">
        <v>46030</v>
      </c>
      <c r="AY289" s="87" t="s">
        <v>115</v>
      </c>
      <c r="AZ289" s="75">
        <v>46030</v>
      </c>
      <c r="BA289" s="75">
        <v>46031</v>
      </c>
      <c r="BB289" s="75">
        <v>46334</v>
      </c>
      <c r="BC289" s="89">
        <f>+Tabla3[[#This Row],[FECHA TERMINACION
(INICIAL)]]-Tabla3[[#This Row],[FECHA INICIO]]</f>
        <v>303</v>
      </c>
      <c r="BD289" s="89">
        <f>+Tabla3[[#This Row],[PLAZO DE EJECUCIÓN EN DÍAS (INICIAL)]]/30</f>
        <v>10.1</v>
      </c>
      <c r="BE289" t="s">
        <v>1362</v>
      </c>
      <c r="BF289" s="5" t="e">
        <f>+#REF!</f>
        <v>#REF!</v>
      </c>
      <c r="BG289" s="5" t="e">
        <f>+#REF!</f>
        <v>#REF!</v>
      </c>
      <c r="BH289" s="1" t="e">
        <f>+#REF!</f>
        <v>#REF!</v>
      </c>
      <c r="BI289" s="1">
        <f>+COUNTIF(Tabla3[[#This Row],[VALOR REDUCIDO]:[TOTAL TIEMPO PRORROGADO EN DÍAS
]],"&lt;&gt;0")</f>
        <v>3</v>
      </c>
      <c r="BJ289" s="1" t="e">
        <f>+#REF!</f>
        <v>#REF!</v>
      </c>
      <c r="BK289" s="75" t="e">
        <f>+#REF!</f>
        <v>#REF!</v>
      </c>
      <c r="BL289" s="1" t="s">
        <v>83</v>
      </c>
      <c r="BM289" t="e">
        <f t="shared" si="22"/>
        <v>#REF!</v>
      </c>
      <c r="BN289" s="7">
        <f t="shared" si="23"/>
        <v>46031</v>
      </c>
      <c r="BO289" s="7" t="e">
        <f t="shared" si="24"/>
        <v>#REF!</v>
      </c>
      <c r="BP289" s="5" t="e">
        <f t="shared" si="20"/>
        <v>#REF!</v>
      </c>
      <c r="BQ289" s="1">
        <v>43092267</v>
      </c>
      <c r="BR289" s="1" t="e">
        <f>+Tabla3[[#This Row],[VALOR TOTAL DE CONTRATO (ANTES DE LIQUIDACIÓN - LIBERACIÓN DE SALDOS)]]-Tabla3[[#This Row],[RECURSO TOTALES DESEMBOLSADOS]]</f>
        <v>#REF!</v>
      </c>
      <c r="BS289" s="1" t="s">
        <v>83</v>
      </c>
      <c r="BT289" s="1" t="str">
        <f t="shared" si="21"/>
        <v>enero</v>
      </c>
      <c r="BU289" s="1" t="s">
        <v>82</v>
      </c>
      <c r="BV289" s="1" t="s">
        <v>82</v>
      </c>
      <c r="BW289" s="1" t="s">
        <v>82</v>
      </c>
      <c r="BX289" t="s">
        <v>258</v>
      </c>
      <c r="BY289" t="s">
        <v>259</v>
      </c>
    </row>
    <row r="290" spans="1:77" x14ac:dyDescent="0.25">
      <c r="A290" s="1">
        <v>2026</v>
      </c>
      <c r="B290" s="3">
        <v>286</v>
      </c>
      <c r="C290" s="1" t="s">
        <v>65</v>
      </c>
      <c r="D290" t="s">
        <v>67</v>
      </c>
      <c r="E290" t="s">
        <v>70</v>
      </c>
      <c r="F290" t="s">
        <v>71</v>
      </c>
      <c r="G290" t="s">
        <v>105</v>
      </c>
      <c r="H290" s="1" t="s">
        <v>64</v>
      </c>
      <c r="I290" s="1" t="s">
        <v>75</v>
      </c>
      <c r="J290" t="s">
        <v>1818</v>
      </c>
      <c r="K290" s="1" t="s">
        <v>78</v>
      </c>
      <c r="L290" s="87" t="s">
        <v>538</v>
      </c>
      <c r="M290" s="1" t="s">
        <v>6591</v>
      </c>
      <c r="N290" s="1" t="s">
        <v>3719</v>
      </c>
      <c r="O290" s="1" t="s">
        <v>3719</v>
      </c>
      <c r="P290" s="56" t="s">
        <v>3719</v>
      </c>
      <c r="Q290" s="1" t="s">
        <v>83</v>
      </c>
      <c r="R290" s="87" t="s">
        <v>256</v>
      </c>
      <c r="S290" s="87" t="s">
        <v>256</v>
      </c>
      <c r="T290" t="s">
        <v>1819</v>
      </c>
      <c r="U290" t="s">
        <v>1820</v>
      </c>
      <c r="V290" t="s">
        <v>1821</v>
      </c>
      <c r="W290" s="5">
        <v>58384800</v>
      </c>
      <c r="X290" s="5">
        <v>58384800</v>
      </c>
      <c r="Y290" s="5">
        <v>6487200</v>
      </c>
      <c r="Z290" s="5" t="s">
        <v>1045</v>
      </c>
      <c r="AA290" s="1" t="s">
        <v>95</v>
      </c>
      <c r="AB290" t="s">
        <v>83</v>
      </c>
      <c r="AC290" t="s">
        <v>76</v>
      </c>
      <c r="AD290" s="69">
        <f>+Tabla3[[#This Row],[VALOR DEL CONTRATO
(EN NUMEROS)]]-Tabla3[[#This Row],[VALOR RECURSOS (MADS/FONAM)]]</f>
        <v>0</v>
      </c>
      <c r="AE290" s="2">
        <v>2426</v>
      </c>
      <c r="AF290" s="88">
        <v>46024</v>
      </c>
      <c r="AG290">
        <v>24126</v>
      </c>
      <c r="AH290" s="75">
        <v>46029</v>
      </c>
      <c r="AI290" s="78" t="s">
        <v>98</v>
      </c>
      <c r="AJ290" t="s">
        <v>1780</v>
      </c>
      <c r="AK290" s="72">
        <v>202400000000078</v>
      </c>
      <c r="AL290" s="75">
        <v>46029</v>
      </c>
      <c r="AM290" s="1" t="s">
        <v>257</v>
      </c>
      <c r="AN290" s="1" t="s">
        <v>257</v>
      </c>
      <c r="AO290" t="s">
        <v>100</v>
      </c>
      <c r="AP290" t="s">
        <v>293</v>
      </c>
      <c r="AQ290" s="1"/>
      <c r="AR290" t="s">
        <v>294</v>
      </c>
      <c r="AS290" t="s">
        <v>1403</v>
      </c>
      <c r="AT290" s="1">
        <v>80111600</v>
      </c>
      <c r="AU290" s="93" t="s">
        <v>4441</v>
      </c>
      <c r="AV290" s="1" t="s">
        <v>210</v>
      </c>
      <c r="AW290" s="87" t="s">
        <v>103</v>
      </c>
      <c r="AX290" s="75">
        <v>46029</v>
      </c>
      <c r="AY290" s="87" t="s">
        <v>116</v>
      </c>
      <c r="AZ290" s="75">
        <v>46029</v>
      </c>
      <c r="BA290" s="75">
        <v>46029</v>
      </c>
      <c r="BB290" s="75">
        <v>46301</v>
      </c>
      <c r="BC290" s="89">
        <f>+Tabla3[[#This Row],[FECHA TERMINACION
(INICIAL)]]-Tabla3[[#This Row],[FECHA INICIO]]</f>
        <v>272</v>
      </c>
      <c r="BD290" s="89">
        <f>+Tabla3[[#This Row],[PLAZO DE EJECUCIÓN EN DÍAS (INICIAL)]]/30</f>
        <v>9.0666666666666664</v>
      </c>
      <c r="BE290" t="s">
        <v>1822</v>
      </c>
      <c r="BF290" s="5" t="e">
        <f>+#REF!</f>
        <v>#REF!</v>
      </c>
      <c r="BG290" s="5" t="e">
        <f>+#REF!</f>
        <v>#REF!</v>
      </c>
      <c r="BH290" s="1" t="e">
        <f>+#REF!</f>
        <v>#REF!</v>
      </c>
      <c r="BI290" s="1">
        <f>+COUNTIF(Tabla3[[#This Row],[VALOR REDUCIDO]:[TOTAL TIEMPO PRORROGADO EN DÍAS
]],"&lt;&gt;0")</f>
        <v>3</v>
      </c>
      <c r="BJ290" s="1" t="e">
        <f>+#REF!</f>
        <v>#REF!</v>
      </c>
      <c r="BK290" s="75" t="e">
        <f>+#REF!</f>
        <v>#REF!</v>
      </c>
      <c r="BL290" s="1" t="s">
        <v>83</v>
      </c>
      <c r="BM290" t="e">
        <f t="shared" si="22"/>
        <v>#REF!</v>
      </c>
      <c r="BN290" s="7">
        <f t="shared" si="23"/>
        <v>46029</v>
      </c>
      <c r="BO290" s="7" t="e">
        <f t="shared" si="24"/>
        <v>#REF!</v>
      </c>
      <c r="BP290" s="5" t="e">
        <f t="shared" si="20"/>
        <v>#REF!</v>
      </c>
      <c r="BQ290" s="1">
        <v>31138560</v>
      </c>
      <c r="BR290" s="1" t="e">
        <f>+Tabla3[[#This Row],[VALOR TOTAL DE CONTRATO (ANTES DE LIQUIDACIÓN - LIBERACIÓN DE SALDOS)]]-Tabla3[[#This Row],[RECURSO TOTALES DESEMBOLSADOS]]</f>
        <v>#REF!</v>
      </c>
      <c r="BS290" s="1" t="s">
        <v>83</v>
      </c>
      <c r="BT290" s="1" t="str">
        <f t="shared" si="21"/>
        <v>enero</v>
      </c>
      <c r="BU290" s="1" t="s">
        <v>82</v>
      </c>
      <c r="BV290" s="1" t="s">
        <v>82</v>
      </c>
      <c r="BW290" s="1" t="s">
        <v>82</v>
      </c>
      <c r="BX290" t="s">
        <v>258</v>
      </c>
      <c r="BY290" t="s">
        <v>259</v>
      </c>
    </row>
    <row r="291" spans="1:77" x14ac:dyDescent="0.25">
      <c r="A291" s="1">
        <v>2026</v>
      </c>
      <c r="B291" s="3">
        <v>287</v>
      </c>
      <c r="C291" s="1" t="s">
        <v>65</v>
      </c>
      <c r="D291" t="s">
        <v>67</v>
      </c>
      <c r="E291" t="s">
        <v>70</v>
      </c>
      <c r="F291" t="s">
        <v>71</v>
      </c>
      <c r="G291" t="s">
        <v>105</v>
      </c>
      <c r="H291" s="1" t="s">
        <v>64</v>
      </c>
      <c r="I291" s="1" t="s">
        <v>75</v>
      </c>
      <c r="J291" t="s">
        <v>1823</v>
      </c>
      <c r="K291" s="1" t="s">
        <v>78</v>
      </c>
      <c r="L291" s="87" t="s">
        <v>461</v>
      </c>
      <c r="M291" s="1" t="s">
        <v>6592</v>
      </c>
      <c r="N291" s="1" t="s">
        <v>3719</v>
      </c>
      <c r="O291" s="1" t="s">
        <v>3719</v>
      </c>
      <c r="P291" s="56" t="s">
        <v>3719</v>
      </c>
      <c r="Q291" s="1" t="s">
        <v>83</v>
      </c>
      <c r="R291" s="87" t="s">
        <v>255</v>
      </c>
      <c r="S291" s="87" t="s">
        <v>255</v>
      </c>
      <c r="T291" t="s">
        <v>1824</v>
      </c>
      <c r="U291" t="s">
        <v>1825</v>
      </c>
      <c r="V291" t="s">
        <v>1826</v>
      </c>
      <c r="W291" s="5">
        <v>49000000</v>
      </c>
      <c r="X291" s="5">
        <v>49000000</v>
      </c>
      <c r="Y291" s="5">
        <v>7000000</v>
      </c>
      <c r="Z291" s="5"/>
      <c r="AA291" s="1" t="s">
        <v>121</v>
      </c>
      <c r="AB291" t="s">
        <v>83</v>
      </c>
      <c r="AC291" t="s">
        <v>76</v>
      </c>
      <c r="AD291" s="69">
        <f>+Tabla3[[#This Row],[VALOR DEL CONTRATO
(EN NUMEROS)]]-Tabla3[[#This Row],[VALOR RECURSOS (MADS/FONAM)]]</f>
        <v>0</v>
      </c>
      <c r="AE291" s="2">
        <v>4625</v>
      </c>
      <c r="AF291" s="88">
        <v>45671</v>
      </c>
      <c r="AG291">
        <v>726</v>
      </c>
      <c r="AH291" s="75">
        <v>46036</v>
      </c>
      <c r="AI291" s="78" t="s">
        <v>99</v>
      </c>
      <c r="AJ291" t="s">
        <v>1827</v>
      </c>
      <c r="AK291" s="72" t="s">
        <v>76</v>
      </c>
      <c r="AL291" s="75">
        <v>46030</v>
      </c>
      <c r="AM291" s="1" t="s">
        <v>257</v>
      </c>
      <c r="AN291" s="1" t="s">
        <v>257</v>
      </c>
      <c r="AO291" t="s">
        <v>100</v>
      </c>
      <c r="AP291" t="s">
        <v>406</v>
      </c>
      <c r="AQ291" s="1"/>
      <c r="AR291" t="s">
        <v>407</v>
      </c>
      <c r="AS291" t="s">
        <v>408</v>
      </c>
      <c r="AT291" s="1">
        <v>80111600</v>
      </c>
      <c r="AU291" s="93" t="s">
        <v>4442</v>
      </c>
      <c r="AV291" s="1" t="s">
        <v>210</v>
      </c>
      <c r="AW291" s="87" t="s">
        <v>103</v>
      </c>
      <c r="AX291" s="75">
        <v>46030</v>
      </c>
      <c r="AY291" s="87" t="s">
        <v>115</v>
      </c>
      <c r="AZ291" s="75">
        <v>46030</v>
      </c>
      <c r="BA291" s="75">
        <v>46036</v>
      </c>
      <c r="BB291" s="75">
        <v>46247</v>
      </c>
      <c r="BC291" s="89">
        <f>+Tabla3[[#This Row],[FECHA TERMINACION
(INICIAL)]]-Tabla3[[#This Row],[FECHA INICIO]]</f>
        <v>211</v>
      </c>
      <c r="BD291" s="89">
        <f>+Tabla3[[#This Row],[PLAZO DE EJECUCIÓN EN DÍAS (INICIAL)]]/30</f>
        <v>7.0333333333333332</v>
      </c>
      <c r="BE291" t="s">
        <v>1378</v>
      </c>
      <c r="BF291" s="5" t="e">
        <f>+#REF!</f>
        <v>#REF!</v>
      </c>
      <c r="BG291" s="5" t="e">
        <f>+#REF!</f>
        <v>#REF!</v>
      </c>
      <c r="BH291" s="1" t="e">
        <f>+#REF!</f>
        <v>#REF!</v>
      </c>
      <c r="BI291" s="1">
        <f>+COUNTIF(Tabla3[[#This Row],[VALOR REDUCIDO]:[TOTAL TIEMPO PRORROGADO EN DÍAS
]],"&lt;&gt;0")</f>
        <v>3</v>
      </c>
      <c r="BJ291" s="1" t="e">
        <f>+#REF!</f>
        <v>#REF!</v>
      </c>
      <c r="BK291" s="75" t="e">
        <f>+#REF!</f>
        <v>#REF!</v>
      </c>
      <c r="BL291" s="1" t="s">
        <v>83</v>
      </c>
      <c r="BM291" t="e">
        <f t="shared" si="22"/>
        <v>#REF!</v>
      </c>
      <c r="BN291" s="7">
        <f t="shared" si="23"/>
        <v>46036</v>
      </c>
      <c r="BO291" s="7" t="e">
        <f t="shared" si="24"/>
        <v>#REF!</v>
      </c>
      <c r="BP291" s="5" t="e">
        <f t="shared" si="20"/>
        <v>#REF!</v>
      </c>
      <c r="BQ291" s="1">
        <v>31966667</v>
      </c>
      <c r="BR291" s="1" t="e">
        <f>+Tabla3[[#This Row],[VALOR TOTAL DE CONTRATO (ANTES DE LIQUIDACIÓN - LIBERACIÓN DE SALDOS)]]-Tabla3[[#This Row],[RECURSO TOTALES DESEMBOLSADOS]]</f>
        <v>#REF!</v>
      </c>
      <c r="BS291" s="1" t="s">
        <v>83</v>
      </c>
      <c r="BT291" s="1" t="str">
        <f t="shared" si="21"/>
        <v>enero</v>
      </c>
      <c r="BU291" s="1" t="s">
        <v>82</v>
      </c>
      <c r="BV291" s="1" t="s">
        <v>82</v>
      </c>
      <c r="BW291" s="1" t="s">
        <v>82</v>
      </c>
      <c r="BX291" t="s">
        <v>258</v>
      </c>
      <c r="BY291" t="s">
        <v>259</v>
      </c>
    </row>
    <row r="292" spans="1:77" x14ac:dyDescent="0.25">
      <c r="A292" s="1">
        <v>2026</v>
      </c>
      <c r="B292" s="3">
        <v>288</v>
      </c>
      <c r="C292" s="1" t="s">
        <v>65</v>
      </c>
      <c r="D292" t="s">
        <v>67</v>
      </c>
      <c r="E292" t="s">
        <v>70</v>
      </c>
      <c r="F292" t="s">
        <v>71</v>
      </c>
      <c r="G292" t="s">
        <v>105</v>
      </c>
      <c r="H292" s="1" t="s">
        <v>64</v>
      </c>
      <c r="I292" s="1" t="s">
        <v>75</v>
      </c>
      <c r="J292" t="s">
        <v>1828</v>
      </c>
      <c r="K292" s="1" t="s">
        <v>78</v>
      </c>
      <c r="L292" s="87" t="s">
        <v>1829</v>
      </c>
      <c r="M292" s="1" t="s">
        <v>6593</v>
      </c>
      <c r="N292" s="1" t="s">
        <v>3719</v>
      </c>
      <c r="O292" s="1" t="s">
        <v>3719</v>
      </c>
      <c r="P292" s="56" t="s">
        <v>3719</v>
      </c>
      <c r="Q292" s="1" t="s">
        <v>83</v>
      </c>
      <c r="R292" s="87" t="s">
        <v>87</v>
      </c>
      <c r="S292" s="87" t="s">
        <v>87</v>
      </c>
      <c r="T292" t="s">
        <v>1830</v>
      </c>
      <c r="U292" t="s">
        <v>1831</v>
      </c>
      <c r="V292" t="s">
        <v>1832</v>
      </c>
      <c r="W292" s="5">
        <v>100300000</v>
      </c>
      <c r="X292" s="5">
        <v>100300000</v>
      </c>
      <c r="Y292" s="5">
        <v>8500000</v>
      </c>
      <c r="Z292" s="5" t="s">
        <v>1045</v>
      </c>
      <c r="AA292" s="1" t="s">
        <v>95</v>
      </c>
      <c r="AB292" t="s">
        <v>83</v>
      </c>
      <c r="AC292" t="s">
        <v>76</v>
      </c>
      <c r="AD292" s="69">
        <f>+Tabla3[[#This Row],[VALOR DEL CONTRATO
(EN NUMEROS)]]-Tabla3[[#This Row],[VALOR RECURSOS (MADS/FONAM)]]</f>
        <v>0</v>
      </c>
      <c r="AE292" s="2">
        <v>7026</v>
      </c>
      <c r="AF292" s="88">
        <v>46024</v>
      </c>
      <c r="AG292">
        <v>25326</v>
      </c>
      <c r="AH292" s="75">
        <v>46029</v>
      </c>
      <c r="AI292" s="78" t="s">
        <v>98</v>
      </c>
      <c r="AJ292" t="s">
        <v>395</v>
      </c>
      <c r="AK292" s="72">
        <v>202400000000095</v>
      </c>
      <c r="AL292" s="75">
        <v>46029</v>
      </c>
      <c r="AM292" s="1" t="s">
        <v>257</v>
      </c>
      <c r="AN292" s="1" t="s">
        <v>257</v>
      </c>
      <c r="AO292" t="s">
        <v>100</v>
      </c>
      <c r="AP292" t="s">
        <v>1833</v>
      </c>
      <c r="AQ292" s="1"/>
      <c r="AR292" t="s">
        <v>1834</v>
      </c>
      <c r="AS292" t="s">
        <v>87</v>
      </c>
      <c r="AT292" s="1">
        <v>80111600</v>
      </c>
      <c r="AU292" s="93" t="s">
        <v>4443</v>
      </c>
      <c r="AV292" s="1" t="s">
        <v>210</v>
      </c>
      <c r="AW292" s="87" t="s">
        <v>103</v>
      </c>
      <c r="AX292" s="75">
        <v>46030</v>
      </c>
      <c r="AY292" s="87" t="s">
        <v>116</v>
      </c>
      <c r="AZ292" s="75">
        <v>46030</v>
      </c>
      <c r="BA292" s="75">
        <v>46030</v>
      </c>
      <c r="BB292" s="75">
        <v>46387</v>
      </c>
      <c r="BC292" s="89">
        <f>+Tabla3[[#This Row],[FECHA TERMINACION
(INICIAL)]]-Tabla3[[#This Row],[FECHA INICIO]]</f>
        <v>357</v>
      </c>
      <c r="BD292" s="89">
        <f>+Tabla3[[#This Row],[PLAZO DE EJECUCIÓN EN DÍAS (INICIAL)]]/30</f>
        <v>11.9</v>
      </c>
      <c r="BE292" t="s">
        <v>1835</v>
      </c>
      <c r="BF292" s="5" t="e">
        <f>+#REF!</f>
        <v>#REF!</v>
      </c>
      <c r="BG292" s="5" t="e">
        <f>+#REF!</f>
        <v>#REF!</v>
      </c>
      <c r="BH292" s="1" t="e">
        <f>+#REF!</f>
        <v>#REF!</v>
      </c>
      <c r="BI292" s="1">
        <f>+COUNTIF(Tabla3[[#This Row],[VALOR REDUCIDO]:[TOTAL TIEMPO PRORROGADO EN DÍAS
]],"&lt;&gt;0")</f>
        <v>3</v>
      </c>
      <c r="BJ292" s="1" t="e">
        <f>+#REF!</f>
        <v>#REF!</v>
      </c>
      <c r="BK292" s="75" t="e">
        <f>+#REF!</f>
        <v>#REF!</v>
      </c>
      <c r="BL292" s="1" t="s">
        <v>83</v>
      </c>
      <c r="BM292" t="e">
        <f t="shared" si="22"/>
        <v>#REF!</v>
      </c>
      <c r="BN292" s="7">
        <f t="shared" si="23"/>
        <v>46030</v>
      </c>
      <c r="BO292" s="7" t="e">
        <f t="shared" si="24"/>
        <v>#REF!</v>
      </c>
      <c r="BP292" s="5" t="e">
        <f t="shared" si="20"/>
        <v>#REF!</v>
      </c>
      <c r="BQ292" s="1">
        <v>40516667</v>
      </c>
      <c r="BR292" s="1" t="e">
        <f>+Tabla3[[#This Row],[VALOR TOTAL DE CONTRATO (ANTES DE LIQUIDACIÓN - LIBERACIÓN DE SALDOS)]]-Tabla3[[#This Row],[RECURSO TOTALES DESEMBOLSADOS]]</f>
        <v>#REF!</v>
      </c>
      <c r="BS292" s="1" t="s">
        <v>83</v>
      </c>
      <c r="BT292" s="1" t="str">
        <f t="shared" si="21"/>
        <v>enero</v>
      </c>
      <c r="BU292" s="1" t="s">
        <v>82</v>
      </c>
      <c r="BV292" s="1" t="s">
        <v>82</v>
      </c>
      <c r="BW292" s="1" t="s">
        <v>82</v>
      </c>
      <c r="BX292" t="s">
        <v>258</v>
      </c>
      <c r="BY292" t="s">
        <v>259</v>
      </c>
    </row>
    <row r="293" spans="1:77" x14ac:dyDescent="0.25">
      <c r="A293" s="1">
        <v>2026</v>
      </c>
      <c r="B293" s="3">
        <v>289</v>
      </c>
      <c r="C293" s="1" t="s">
        <v>65</v>
      </c>
      <c r="D293" t="s">
        <v>67</v>
      </c>
      <c r="E293" t="s">
        <v>70</v>
      </c>
      <c r="F293" t="s">
        <v>71</v>
      </c>
      <c r="G293" t="s">
        <v>105</v>
      </c>
      <c r="H293" s="1" t="s">
        <v>64</v>
      </c>
      <c r="I293" s="1" t="s">
        <v>75</v>
      </c>
      <c r="J293" t="s">
        <v>1836</v>
      </c>
      <c r="K293" s="1" t="s">
        <v>78</v>
      </c>
      <c r="L293" s="87" t="s">
        <v>549</v>
      </c>
      <c r="M293" s="1" t="s">
        <v>6594</v>
      </c>
      <c r="N293" s="1" t="s">
        <v>3719</v>
      </c>
      <c r="O293" s="1" t="s">
        <v>3719</v>
      </c>
      <c r="P293" s="56" t="s">
        <v>3719</v>
      </c>
      <c r="Q293" s="1" t="s">
        <v>83</v>
      </c>
      <c r="R293" s="87" t="s">
        <v>545</v>
      </c>
      <c r="S293" s="87" t="s">
        <v>264</v>
      </c>
      <c r="T293" t="s">
        <v>546</v>
      </c>
      <c r="U293" t="s">
        <v>547</v>
      </c>
      <c r="V293" t="s">
        <v>1837</v>
      </c>
      <c r="W293" s="5">
        <v>58833333</v>
      </c>
      <c r="X293" s="5">
        <v>58833333</v>
      </c>
      <c r="Y293" s="5">
        <v>5000000</v>
      </c>
      <c r="Z293" s="5"/>
      <c r="AA293" s="1" t="s">
        <v>95</v>
      </c>
      <c r="AB293" t="s">
        <v>83</v>
      </c>
      <c r="AC293" t="s">
        <v>76</v>
      </c>
      <c r="AD293" s="69">
        <f>+Tabla3[[#This Row],[VALOR DEL CONTRATO
(EN NUMEROS)]]-Tabla3[[#This Row],[VALOR RECURSOS (MADS/FONAM)]]</f>
        <v>0</v>
      </c>
      <c r="AE293" s="2">
        <v>2626</v>
      </c>
      <c r="AF293" s="88">
        <v>46024</v>
      </c>
      <c r="AG293">
        <v>26726</v>
      </c>
      <c r="AH293" s="75">
        <v>46030</v>
      </c>
      <c r="AI293" s="78" t="s">
        <v>98</v>
      </c>
      <c r="AJ293" t="s">
        <v>282</v>
      </c>
      <c r="AK293" s="72">
        <v>202400000000095</v>
      </c>
      <c r="AL293" s="75">
        <v>46030</v>
      </c>
      <c r="AM293" s="1" t="s">
        <v>257</v>
      </c>
      <c r="AN293" s="1" t="s">
        <v>257</v>
      </c>
      <c r="AO293" t="s">
        <v>100</v>
      </c>
      <c r="AP293" t="s">
        <v>542</v>
      </c>
      <c r="AQ293" s="1"/>
      <c r="AR293" t="s">
        <v>6273</v>
      </c>
      <c r="AS293" t="s">
        <v>264</v>
      </c>
      <c r="AT293" s="1">
        <v>80111600</v>
      </c>
      <c r="AU293" s="93" t="s">
        <v>4444</v>
      </c>
      <c r="AV293" s="1" t="s">
        <v>210</v>
      </c>
      <c r="AW293" s="87" t="s">
        <v>103</v>
      </c>
      <c r="AX293" s="75">
        <v>46030</v>
      </c>
      <c r="AY293" s="87" t="s">
        <v>116</v>
      </c>
      <c r="AZ293" s="75">
        <v>46030</v>
      </c>
      <c r="BA293" s="75">
        <v>46030</v>
      </c>
      <c r="BB293" s="75">
        <v>46386</v>
      </c>
      <c r="BC293" s="89">
        <f>+Tabla3[[#This Row],[FECHA TERMINACION
(INICIAL)]]-Tabla3[[#This Row],[FECHA INICIO]]</f>
        <v>356</v>
      </c>
      <c r="BD293" s="89">
        <f>+Tabla3[[#This Row],[PLAZO DE EJECUCIÓN EN DÍAS (INICIAL)]]/30</f>
        <v>11.866666666666667</v>
      </c>
      <c r="BE293" t="s">
        <v>1838</v>
      </c>
      <c r="BF293" s="5" t="e">
        <f>+#REF!</f>
        <v>#REF!</v>
      </c>
      <c r="BG293" s="5" t="e">
        <f>+#REF!</f>
        <v>#REF!</v>
      </c>
      <c r="BH293" s="1" t="e">
        <f>+#REF!</f>
        <v>#REF!</v>
      </c>
      <c r="BI293" s="1">
        <f>+COUNTIF(Tabla3[[#This Row],[VALOR REDUCIDO]:[TOTAL TIEMPO PRORROGADO EN DÍAS
]],"&lt;&gt;0")</f>
        <v>3</v>
      </c>
      <c r="BJ293" s="1" t="e">
        <f>+#REF!</f>
        <v>#REF!</v>
      </c>
      <c r="BK293" s="75" t="e">
        <f>+#REF!</f>
        <v>#REF!</v>
      </c>
      <c r="BL293" s="1" t="s">
        <v>83</v>
      </c>
      <c r="BM293" t="e">
        <f t="shared" si="22"/>
        <v>#REF!</v>
      </c>
      <c r="BN293" s="7">
        <f t="shared" si="23"/>
        <v>46030</v>
      </c>
      <c r="BO293" s="7" t="e">
        <f t="shared" si="24"/>
        <v>#REF!</v>
      </c>
      <c r="BP293" s="5" t="e">
        <f t="shared" si="20"/>
        <v>#REF!</v>
      </c>
      <c r="BQ293" s="1">
        <v>23833333</v>
      </c>
      <c r="BR293" s="1" t="e">
        <f>+Tabla3[[#This Row],[VALOR TOTAL DE CONTRATO (ANTES DE LIQUIDACIÓN - LIBERACIÓN DE SALDOS)]]-Tabla3[[#This Row],[RECURSO TOTALES DESEMBOLSADOS]]</f>
        <v>#REF!</v>
      </c>
      <c r="BS293" s="1" t="s">
        <v>83</v>
      </c>
      <c r="BT293" s="1" t="str">
        <f t="shared" si="21"/>
        <v>enero</v>
      </c>
      <c r="BU293" s="1" t="s">
        <v>82</v>
      </c>
      <c r="BV293" s="1" t="s">
        <v>82</v>
      </c>
      <c r="BW293" s="1" t="s">
        <v>82</v>
      </c>
      <c r="BX293" t="s">
        <v>258</v>
      </c>
      <c r="BY293" t="s">
        <v>259</v>
      </c>
    </row>
    <row r="294" spans="1:77" x14ac:dyDescent="0.25">
      <c r="A294" s="1">
        <v>2026</v>
      </c>
      <c r="B294" s="3">
        <v>290</v>
      </c>
      <c r="C294" s="1" t="s">
        <v>65</v>
      </c>
      <c r="D294" t="s">
        <v>67</v>
      </c>
      <c r="E294" t="s">
        <v>70</v>
      </c>
      <c r="F294" t="s">
        <v>71</v>
      </c>
      <c r="G294" t="s">
        <v>105</v>
      </c>
      <c r="H294" s="1" t="s">
        <v>64</v>
      </c>
      <c r="I294" s="1" t="s">
        <v>75</v>
      </c>
      <c r="J294" t="s">
        <v>1839</v>
      </c>
      <c r="K294" s="1" t="s">
        <v>78</v>
      </c>
      <c r="L294" s="87" t="s">
        <v>289</v>
      </c>
      <c r="M294" s="1" t="s">
        <v>6595</v>
      </c>
      <c r="N294" s="1" t="s">
        <v>3719</v>
      </c>
      <c r="O294" s="1" t="s">
        <v>3719</v>
      </c>
      <c r="P294" s="56" t="s">
        <v>3719</v>
      </c>
      <c r="Q294" s="1" t="s">
        <v>83</v>
      </c>
      <c r="R294" s="87" t="s">
        <v>545</v>
      </c>
      <c r="S294" s="87" t="s">
        <v>264</v>
      </c>
      <c r="T294" t="s">
        <v>1840</v>
      </c>
      <c r="U294" t="s">
        <v>1841</v>
      </c>
      <c r="V294" t="s">
        <v>1842</v>
      </c>
      <c r="W294" s="5">
        <v>84014000</v>
      </c>
      <c r="X294" s="5">
        <v>84014000</v>
      </c>
      <c r="Y294" s="5">
        <v>7140000</v>
      </c>
      <c r="Z294" s="5" t="s">
        <v>1045</v>
      </c>
      <c r="AA294" s="1" t="s">
        <v>95</v>
      </c>
      <c r="AB294" t="s">
        <v>83</v>
      </c>
      <c r="AC294" t="s">
        <v>76</v>
      </c>
      <c r="AD294" s="69">
        <f>+Tabla3[[#This Row],[VALOR DEL CONTRATO
(EN NUMEROS)]]-Tabla3[[#This Row],[VALOR RECURSOS (MADS/FONAM)]]</f>
        <v>0</v>
      </c>
      <c r="AE294" s="2">
        <v>2626</v>
      </c>
      <c r="AF294" s="88">
        <v>46024</v>
      </c>
      <c r="AG294">
        <v>27126</v>
      </c>
      <c r="AH294" s="75">
        <v>46030</v>
      </c>
      <c r="AI294" s="78" t="s">
        <v>98</v>
      </c>
      <c r="AJ294" t="s">
        <v>282</v>
      </c>
      <c r="AK294" s="72">
        <v>202400000000095</v>
      </c>
      <c r="AL294" s="75">
        <v>46030</v>
      </c>
      <c r="AM294" s="1" t="s">
        <v>257</v>
      </c>
      <c r="AN294" s="1" t="s">
        <v>257</v>
      </c>
      <c r="AO294" t="s">
        <v>100</v>
      </c>
      <c r="AP294" t="s">
        <v>542</v>
      </c>
      <c r="AQ294" s="1"/>
      <c r="AR294" t="s">
        <v>6273</v>
      </c>
      <c r="AS294" t="s">
        <v>264</v>
      </c>
      <c r="AT294" s="1">
        <v>80111600</v>
      </c>
      <c r="AU294" s="93" t="s">
        <v>4445</v>
      </c>
      <c r="AV294" s="1" t="s">
        <v>210</v>
      </c>
      <c r="AW294" s="87" t="s">
        <v>103</v>
      </c>
      <c r="AX294" s="75">
        <v>46030</v>
      </c>
      <c r="AY294" s="87" t="s">
        <v>116</v>
      </c>
      <c r="AZ294" s="75">
        <v>46030</v>
      </c>
      <c r="BA294" s="75">
        <v>46030</v>
      </c>
      <c r="BB294" s="75">
        <v>46386</v>
      </c>
      <c r="BC294" s="89">
        <f>+Tabla3[[#This Row],[FECHA TERMINACION
(INICIAL)]]-Tabla3[[#This Row],[FECHA INICIO]]</f>
        <v>356</v>
      </c>
      <c r="BD294" s="89">
        <f>+Tabla3[[#This Row],[PLAZO DE EJECUCIÓN EN DÍAS (INICIAL)]]/30</f>
        <v>11.866666666666667</v>
      </c>
      <c r="BE294" t="s">
        <v>1838</v>
      </c>
      <c r="BF294" s="5" t="e">
        <f>+#REF!</f>
        <v>#REF!</v>
      </c>
      <c r="BG294" s="5" t="e">
        <f>+#REF!</f>
        <v>#REF!</v>
      </c>
      <c r="BH294" s="1" t="e">
        <f>+#REF!</f>
        <v>#REF!</v>
      </c>
      <c r="BI294" s="1">
        <f>+COUNTIF(Tabla3[[#This Row],[VALOR REDUCIDO]:[TOTAL TIEMPO PRORROGADO EN DÍAS
]],"&lt;&gt;0")</f>
        <v>3</v>
      </c>
      <c r="BJ294" s="1" t="e">
        <f>+#REF!</f>
        <v>#REF!</v>
      </c>
      <c r="BK294" s="75" t="e">
        <f>+#REF!</f>
        <v>#REF!</v>
      </c>
      <c r="BL294" s="1" t="s">
        <v>83</v>
      </c>
      <c r="BM294" t="e">
        <f t="shared" si="22"/>
        <v>#REF!</v>
      </c>
      <c r="BN294" s="7">
        <f t="shared" si="23"/>
        <v>46030</v>
      </c>
      <c r="BO294" s="7" t="e">
        <f t="shared" si="24"/>
        <v>#REF!</v>
      </c>
      <c r="BP294" s="5" t="e">
        <f t="shared" si="20"/>
        <v>#REF!</v>
      </c>
      <c r="BQ294" s="1">
        <v>34034000</v>
      </c>
      <c r="BR294" s="1" t="e">
        <f>+Tabla3[[#This Row],[VALOR TOTAL DE CONTRATO (ANTES DE LIQUIDACIÓN - LIBERACIÓN DE SALDOS)]]-Tabla3[[#This Row],[RECURSO TOTALES DESEMBOLSADOS]]</f>
        <v>#REF!</v>
      </c>
      <c r="BS294" s="1" t="s">
        <v>83</v>
      </c>
      <c r="BT294" s="1" t="str">
        <f t="shared" si="21"/>
        <v>enero</v>
      </c>
      <c r="BU294" s="1" t="s">
        <v>82</v>
      </c>
      <c r="BV294" s="1" t="s">
        <v>82</v>
      </c>
      <c r="BW294" s="1" t="s">
        <v>82</v>
      </c>
      <c r="BX294" t="s">
        <v>258</v>
      </c>
      <c r="BY294" t="s">
        <v>259</v>
      </c>
    </row>
    <row r="295" spans="1:77" x14ac:dyDescent="0.25">
      <c r="A295" s="1">
        <v>2026</v>
      </c>
      <c r="B295" s="3">
        <v>291</v>
      </c>
      <c r="C295" s="1" t="s">
        <v>65</v>
      </c>
      <c r="D295" t="s">
        <v>67</v>
      </c>
      <c r="E295" t="s">
        <v>70</v>
      </c>
      <c r="F295" t="s">
        <v>71</v>
      </c>
      <c r="G295" t="s">
        <v>105</v>
      </c>
      <c r="H295" s="1" t="s">
        <v>64</v>
      </c>
      <c r="I295" s="1" t="s">
        <v>75</v>
      </c>
      <c r="J295" t="s">
        <v>1843</v>
      </c>
      <c r="K295" s="1" t="s">
        <v>78</v>
      </c>
      <c r="L295" s="87" t="s">
        <v>81</v>
      </c>
      <c r="M295" s="1" t="s">
        <v>6596</v>
      </c>
      <c r="N295" s="1" t="s">
        <v>3719</v>
      </c>
      <c r="O295" s="1" t="s">
        <v>3719</v>
      </c>
      <c r="P295" s="56" t="s">
        <v>3719</v>
      </c>
      <c r="Q295" s="1" t="s">
        <v>83</v>
      </c>
      <c r="R295" s="87" t="s">
        <v>545</v>
      </c>
      <c r="S295" s="87" t="s">
        <v>264</v>
      </c>
      <c r="T295" t="s">
        <v>539</v>
      </c>
      <c r="U295" t="s">
        <v>1844</v>
      </c>
      <c r="V295" t="s">
        <v>1845</v>
      </c>
      <c r="W295" s="5">
        <v>44000000</v>
      </c>
      <c r="X295" s="5">
        <v>44000000</v>
      </c>
      <c r="Y295" s="5">
        <v>5000000</v>
      </c>
      <c r="Z295" s="5" t="s">
        <v>1045</v>
      </c>
      <c r="AA295" s="1" t="s">
        <v>95</v>
      </c>
      <c r="AB295" t="s">
        <v>83</v>
      </c>
      <c r="AC295" t="s">
        <v>76</v>
      </c>
      <c r="AD295" s="69">
        <f>+Tabla3[[#This Row],[VALOR DEL CONTRATO
(EN NUMEROS)]]-Tabla3[[#This Row],[VALOR RECURSOS (MADS/FONAM)]]</f>
        <v>0</v>
      </c>
      <c r="AE295" s="2">
        <v>2626</v>
      </c>
      <c r="AF295" s="88">
        <v>46024</v>
      </c>
      <c r="AG295">
        <v>26826</v>
      </c>
      <c r="AH295" s="75">
        <v>46030</v>
      </c>
      <c r="AI295" s="78" t="s">
        <v>98</v>
      </c>
      <c r="AJ295" t="s">
        <v>282</v>
      </c>
      <c r="AK295" s="72">
        <v>202400000000095</v>
      </c>
      <c r="AL295" s="75">
        <v>46030</v>
      </c>
      <c r="AM295" s="1" t="s">
        <v>257</v>
      </c>
      <c r="AN295" s="1" t="s">
        <v>257</v>
      </c>
      <c r="AO295" t="s">
        <v>100</v>
      </c>
      <c r="AP295" t="s">
        <v>542</v>
      </c>
      <c r="AQ295" s="1"/>
      <c r="AR295" t="s">
        <v>6273</v>
      </c>
      <c r="AS295" t="s">
        <v>264</v>
      </c>
      <c r="AT295" s="1">
        <v>80111600</v>
      </c>
      <c r="AU295" s="93" t="s">
        <v>4446</v>
      </c>
      <c r="AV295" s="1" t="s">
        <v>210</v>
      </c>
      <c r="AW295" s="87" t="s">
        <v>103</v>
      </c>
      <c r="AX295" s="75">
        <v>46030</v>
      </c>
      <c r="AY295" s="87" t="s">
        <v>116</v>
      </c>
      <c r="AZ295" s="75">
        <v>46030</v>
      </c>
      <c r="BA295" s="75">
        <v>46030</v>
      </c>
      <c r="BB295" s="75">
        <v>46296</v>
      </c>
      <c r="BC295" s="89">
        <f>+Tabla3[[#This Row],[FECHA TERMINACION
(INICIAL)]]-Tabla3[[#This Row],[FECHA INICIO]]</f>
        <v>266</v>
      </c>
      <c r="BD295" s="89">
        <f>+Tabla3[[#This Row],[PLAZO DE EJECUCIÓN EN DÍAS (INICIAL)]]/30</f>
        <v>8.8666666666666671</v>
      </c>
      <c r="BE295" t="s">
        <v>1846</v>
      </c>
      <c r="BF295" s="5" t="e">
        <f>+#REF!</f>
        <v>#REF!</v>
      </c>
      <c r="BG295" s="5" t="e">
        <f>+#REF!</f>
        <v>#REF!</v>
      </c>
      <c r="BH295" s="1" t="e">
        <f>+#REF!</f>
        <v>#REF!</v>
      </c>
      <c r="BI295" s="1">
        <f>+COUNTIF(Tabla3[[#This Row],[VALOR REDUCIDO]:[TOTAL TIEMPO PRORROGADO EN DÍAS
]],"&lt;&gt;0")</f>
        <v>3</v>
      </c>
      <c r="BJ295" s="1" t="e">
        <f>+#REF!</f>
        <v>#REF!</v>
      </c>
      <c r="BK295" s="75" t="e">
        <f>+#REF!</f>
        <v>#REF!</v>
      </c>
      <c r="BL295" s="1" t="s">
        <v>83</v>
      </c>
      <c r="BM295" t="e">
        <f t="shared" si="22"/>
        <v>#REF!</v>
      </c>
      <c r="BN295" s="7">
        <f t="shared" si="23"/>
        <v>46030</v>
      </c>
      <c r="BO295" s="7" t="e">
        <f t="shared" si="24"/>
        <v>#REF!</v>
      </c>
      <c r="BP295" s="5" t="e">
        <f t="shared" si="20"/>
        <v>#REF!</v>
      </c>
      <c r="BQ295" s="1">
        <v>23833333</v>
      </c>
      <c r="BR295" s="1" t="e">
        <f>+Tabla3[[#This Row],[VALOR TOTAL DE CONTRATO (ANTES DE LIQUIDACIÓN - LIBERACIÓN DE SALDOS)]]-Tabla3[[#This Row],[RECURSO TOTALES DESEMBOLSADOS]]</f>
        <v>#REF!</v>
      </c>
      <c r="BS295" s="1" t="s">
        <v>83</v>
      </c>
      <c r="BT295" s="1" t="str">
        <f t="shared" si="21"/>
        <v>enero</v>
      </c>
      <c r="BU295" s="1" t="s">
        <v>82</v>
      </c>
      <c r="BV295" s="1" t="s">
        <v>82</v>
      </c>
      <c r="BW295" s="1" t="s">
        <v>82</v>
      </c>
      <c r="BX295" t="s">
        <v>258</v>
      </c>
      <c r="BY295" t="s">
        <v>259</v>
      </c>
    </row>
    <row r="296" spans="1:77" x14ac:dyDescent="0.25">
      <c r="A296" s="1">
        <v>2026</v>
      </c>
      <c r="B296" s="3">
        <v>292</v>
      </c>
      <c r="C296" s="1" t="s">
        <v>65</v>
      </c>
      <c r="D296" t="s">
        <v>67</v>
      </c>
      <c r="E296" t="s">
        <v>70</v>
      </c>
      <c r="F296" t="s">
        <v>71</v>
      </c>
      <c r="G296" t="s">
        <v>105</v>
      </c>
      <c r="H296" s="1" t="s">
        <v>64</v>
      </c>
      <c r="I296" s="1" t="s">
        <v>271</v>
      </c>
      <c r="J296" t="s">
        <v>1847</v>
      </c>
      <c r="K296" s="1" t="s">
        <v>78</v>
      </c>
      <c r="L296" s="87" t="s">
        <v>1034</v>
      </c>
      <c r="M296" s="1" t="s">
        <v>6597</v>
      </c>
      <c r="N296" s="1" t="s">
        <v>3719</v>
      </c>
      <c r="O296" s="1" t="s">
        <v>3719</v>
      </c>
      <c r="P296" s="56" t="s">
        <v>3719</v>
      </c>
      <c r="Q296" s="1" t="s">
        <v>83</v>
      </c>
      <c r="R296" s="87" t="s">
        <v>1848</v>
      </c>
      <c r="S296" s="87" t="s">
        <v>3640</v>
      </c>
      <c r="T296" t="s">
        <v>1849</v>
      </c>
      <c r="U296" t="s">
        <v>1850</v>
      </c>
      <c r="V296" t="s">
        <v>1851</v>
      </c>
      <c r="W296" s="5">
        <v>59539333</v>
      </c>
      <c r="X296" s="5">
        <v>59539333</v>
      </c>
      <c r="Y296" s="5">
        <v>5060000</v>
      </c>
      <c r="Z296" s="5" t="s">
        <v>1045</v>
      </c>
      <c r="AA296" s="1" t="s">
        <v>95</v>
      </c>
      <c r="AB296" t="s">
        <v>83</v>
      </c>
      <c r="AC296" t="s">
        <v>76</v>
      </c>
      <c r="AD296" s="69">
        <f>+Tabla3[[#This Row],[VALOR DEL CONTRATO
(EN NUMEROS)]]-Tabla3[[#This Row],[VALOR RECURSOS (MADS/FONAM)]]</f>
        <v>0</v>
      </c>
      <c r="AE296" s="2">
        <v>6226</v>
      </c>
      <c r="AF296" s="88">
        <v>46024</v>
      </c>
      <c r="AG296">
        <v>29526</v>
      </c>
      <c r="AH296" s="75">
        <v>46030</v>
      </c>
      <c r="AI296" s="78" t="s">
        <v>98</v>
      </c>
      <c r="AJ296" t="s">
        <v>514</v>
      </c>
      <c r="AK296" s="72">
        <v>202300000000041</v>
      </c>
      <c r="AL296" s="75">
        <v>46030</v>
      </c>
      <c r="AM296" s="1" t="s">
        <v>257</v>
      </c>
      <c r="AN296" s="1" t="s">
        <v>257</v>
      </c>
      <c r="AO296" t="s">
        <v>100</v>
      </c>
      <c r="AP296" t="s">
        <v>688</v>
      </c>
      <c r="AQ296" s="1"/>
      <c r="AR296" t="s">
        <v>684</v>
      </c>
      <c r="AS296" t="s">
        <v>1852</v>
      </c>
      <c r="AT296" s="1">
        <v>80111600</v>
      </c>
      <c r="AU296" s="93" t="s">
        <v>4447</v>
      </c>
      <c r="AV296" s="1" t="s">
        <v>210</v>
      </c>
      <c r="AW296" s="87" t="s">
        <v>103</v>
      </c>
      <c r="AX296" s="75">
        <v>46030</v>
      </c>
      <c r="AY296" s="87" t="s">
        <v>116</v>
      </c>
      <c r="AZ296" s="75">
        <v>46030</v>
      </c>
      <c r="BA296" s="75">
        <v>46030</v>
      </c>
      <c r="BB296" s="75">
        <v>46387</v>
      </c>
      <c r="BC296" s="89">
        <f>+Tabla3[[#This Row],[FECHA TERMINACION
(INICIAL)]]-Tabla3[[#This Row],[FECHA INICIO]]</f>
        <v>357</v>
      </c>
      <c r="BD296" s="89">
        <f>+Tabla3[[#This Row],[PLAZO DE EJECUCIÓN EN DÍAS (INICIAL)]]/30</f>
        <v>11.9</v>
      </c>
      <c r="BE296" t="s">
        <v>1853</v>
      </c>
      <c r="BF296" s="5" t="e">
        <f>+#REF!</f>
        <v>#REF!</v>
      </c>
      <c r="BG296" s="5" t="e">
        <f>+#REF!</f>
        <v>#REF!</v>
      </c>
      <c r="BH296" s="1" t="e">
        <f>+#REF!</f>
        <v>#REF!</v>
      </c>
      <c r="BI296" s="1">
        <f>+COUNTIF(Tabla3[[#This Row],[VALOR REDUCIDO]:[TOTAL TIEMPO PRORROGADO EN DÍAS
]],"&lt;&gt;0")</f>
        <v>3</v>
      </c>
      <c r="BJ296" s="1" t="e">
        <f>+#REF!</f>
        <v>#REF!</v>
      </c>
      <c r="BK296" s="75" t="e">
        <f>+#REF!</f>
        <v>#REF!</v>
      </c>
      <c r="BL296" s="1" t="s">
        <v>83</v>
      </c>
      <c r="BM296" t="e">
        <f t="shared" si="22"/>
        <v>#REF!</v>
      </c>
      <c r="BN296" s="7">
        <f t="shared" si="23"/>
        <v>46030</v>
      </c>
      <c r="BO296" s="7" t="e">
        <f t="shared" si="24"/>
        <v>#REF!</v>
      </c>
      <c r="BP296" s="5" t="e">
        <f t="shared" si="20"/>
        <v>#REF!</v>
      </c>
      <c r="BQ296" s="1">
        <v>24119333</v>
      </c>
      <c r="BR296" s="1" t="e">
        <f>+Tabla3[[#This Row],[VALOR TOTAL DE CONTRATO (ANTES DE LIQUIDACIÓN - LIBERACIÓN DE SALDOS)]]-Tabla3[[#This Row],[RECURSO TOTALES DESEMBOLSADOS]]</f>
        <v>#REF!</v>
      </c>
      <c r="BS296" s="1" t="s">
        <v>83</v>
      </c>
      <c r="BT296" s="1" t="str">
        <f t="shared" si="21"/>
        <v>enero</v>
      </c>
      <c r="BU296" s="1" t="s">
        <v>82</v>
      </c>
      <c r="BV296" s="1" t="s">
        <v>82</v>
      </c>
      <c r="BW296" s="1" t="s">
        <v>82</v>
      </c>
      <c r="BX296" t="s">
        <v>258</v>
      </c>
      <c r="BY296" t="s">
        <v>259</v>
      </c>
    </row>
    <row r="297" spans="1:77" x14ac:dyDescent="0.25">
      <c r="A297" s="1">
        <v>2026</v>
      </c>
      <c r="B297" s="3">
        <v>293</v>
      </c>
      <c r="C297" s="1" t="s">
        <v>65</v>
      </c>
      <c r="D297" t="s">
        <v>67</v>
      </c>
      <c r="E297" t="s">
        <v>70</v>
      </c>
      <c r="F297" t="s">
        <v>71</v>
      </c>
      <c r="G297" t="s">
        <v>105</v>
      </c>
      <c r="H297" s="1" t="s">
        <v>64</v>
      </c>
      <c r="I297" s="1" t="s">
        <v>75</v>
      </c>
      <c r="J297" t="s">
        <v>1854</v>
      </c>
      <c r="K297" s="1" t="s">
        <v>78</v>
      </c>
      <c r="L297" s="87" t="s">
        <v>81</v>
      </c>
      <c r="M297" s="1" t="s">
        <v>6598</v>
      </c>
      <c r="N297" s="1" t="s">
        <v>3719</v>
      </c>
      <c r="O297" s="1" t="s">
        <v>3719</v>
      </c>
      <c r="P297" s="56" t="s">
        <v>3719</v>
      </c>
      <c r="Q297" s="1" t="s">
        <v>83</v>
      </c>
      <c r="R297" s="87" t="s">
        <v>262</v>
      </c>
      <c r="S297" s="87" t="s">
        <v>262</v>
      </c>
      <c r="T297" t="s">
        <v>1855</v>
      </c>
      <c r="U297" t="s">
        <v>1856</v>
      </c>
      <c r="V297" t="s">
        <v>1857</v>
      </c>
      <c r="W297" s="5">
        <v>117902000</v>
      </c>
      <c r="X297" s="5">
        <v>117902000</v>
      </c>
      <c r="Y297" s="5">
        <v>10020000</v>
      </c>
      <c r="Z297" s="5" t="s">
        <v>1045</v>
      </c>
      <c r="AA297" s="1" t="s">
        <v>95</v>
      </c>
      <c r="AB297" t="s">
        <v>83</v>
      </c>
      <c r="AC297" t="s">
        <v>76</v>
      </c>
      <c r="AD297" s="69">
        <f>+Tabla3[[#This Row],[VALOR DEL CONTRATO
(EN NUMEROS)]]-Tabla3[[#This Row],[VALOR RECURSOS (MADS/FONAM)]]</f>
        <v>0</v>
      </c>
      <c r="AE297" s="2">
        <v>2026</v>
      </c>
      <c r="AF297" s="88">
        <v>46024</v>
      </c>
      <c r="AG297">
        <v>30126</v>
      </c>
      <c r="AH297" s="75">
        <v>46030</v>
      </c>
      <c r="AI297" s="78" t="s">
        <v>98</v>
      </c>
      <c r="AJ297" t="s">
        <v>590</v>
      </c>
      <c r="AK297" s="72">
        <v>202400000000078</v>
      </c>
      <c r="AL297" s="75">
        <v>46030</v>
      </c>
      <c r="AM297" s="1" t="s">
        <v>257</v>
      </c>
      <c r="AN297" s="1" t="s">
        <v>257</v>
      </c>
      <c r="AO297" t="s">
        <v>100</v>
      </c>
      <c r="AP297" t="s">
        <v>452</v>
      </c>
      <c r="AQ297" s="1"/>
      <c r="AR297" t="s">
        <v>453</v>
      </c>
      <c r="AS297" t="s">
        <v>454</v>
      </c>
      <c r="AT297" s="1">
        <v>80111600</v>
      </c>
      <c r="AU297" s="93" t="s">
        <v>4448</v>
      </c>
      <c r="AV297" s="1" t="s">
        <v>210</v>
      </c>
      <c r="AW297" s="87" t="s">
        <v>103</v>
      </c>
      <c r="AX297" s="75">
        <v>46030</v>
      </c>
      <c r="AY297" s="87" t="s">
        <v>115</v>
      </c>
      <c r="AZ297" s="75">
        <v>46030</v>
      </c>
      <c r="BA297" s="75">
        <v>46035</v>
      </c>
      <c r="BB297" s="75">
        <v>46386</v>
      </c>
      <c r="BC297" s="89">
        <f>+Tabla3[[#This Row],[FECHA TERMINACION
(INICIAL)]]-Tabla3[[#This Row],[FECHA INICIO]]</f>
        <v>351</v>
      </c>
      <c r="BD297" s="89">
        <f>+Tabla3[[#This Row],[PLAZO DE EJECUCIÓN EN DÍAS (INICIAL)]]/30</f>
        <v>11.7</v>
      </c>
      <c r="BE297" t="s">
        <v>1858</v>
      </c>
      <c r="BF297" s="5" t="e">
        <f>+#REF!</f>
        <v>#REF!</v>
      </c>
      <c r="BG297" s="5" t="e">
        <f>+#REF!</f>
        <v>#REF!</v>
      </c>
      <c r="BH297" s="1" t="e">
        <f>+#REF!</f>
        <v>#REF!</v>
      </c>
      <c r="BI297" s="1">
        <f>+COUNTIF(Tabla3[[#This Row],[VALOR REDUCIDO]:[TOTAL TIEMPO PRORROGADO EN DÍAS
]],"&lt;&gt;0")</f>
        <v>3</v>
      </c>
      <c r="BJ297" s="1" t="e">
        <f>+#REF!</f>
        <v>#REF!</v>
      </c>
      <c r="BK297" s="75" t="e">
        <f>+#REF!</f>
        <v>#REF!</v>
      </c>
      <c r="BL297" s="1" t="s">
        <v>83</v>
      </c>
      <c r="BM297" t="e">
        <f t="shared" si="22"/>
        <v>#REF!</v>
      </c>
      <c r="BN297" s="7">
        <f t="shared" si="23"/>
        <v>46035</v>
      </c>
      <c r="BO297" s="7" t="e">
        <f t="shared" si="24"/>
        <v>#REF!</v>
      </c>
      <c r="BP297" s="5" t="e">
        <f t="shared" si="20"/>
        <v>#REF!</v>
      </c>
      <c r="BQ297" s="1">
        <v>46092000</v>
      </c>
      <c r="BR297" s="1" t="e">
        <f>+Tabla3[[#This Row],[VALOR TOTAL DE CONTRATO (ANTES DE LIQUIDACIÓN - LIBERACIÓN DE SALDOS)]]-Tabla3[[#This Row],[RECURSO TOTALES DESEMBOLSADOS]]</f>
        <v>#REF!</v>
      </c>
      <c r="BS297" s="1" t="s">
        <v>83</v>
      </c>
      <c r="BT297" s="1" t="str">
        <f t="shared" si="21"/>
        <v>enero</v>
      </c>
      <c r="BU297" s="1" t="s">
        <v>82</v>
      </c>
      <c r="BV297" s="1" t="s">
        <v>82</v>
      </c>
      <c r="BW297" s="1" t="s">
        <v>82</v>
      </c>
      <c r="BX297" t="s">
        <v>258</v>
      </c>
      <c r="BY297" t="s">
        <v>259</v>
      </c>
    </row>
    <row r="298" spans="1:77" x14ac:dyDescent="0.25">
      <c r="A298" s="1">
        <v>2026</v>
      </c>
      <c r="B298" s="3">
        <v>294</v>
      </c>
      <c r="C298" s="1" t="s">
        <v>65</v>
      </c>
      <c r="D298" t="s">
        <v>67</v>
      </c>
      <c r="E298" t="s">
        <v>70</v>
      </c>
      <c r="F298" t="s">
        <v>71</v>
      </c>
      <c r="G298" t="s">
        <v>105</v>
      </c>
      <c r="H298" s="1" t="s">
        <v>64</v>
      </c>
      <c r="I298" s="1" t="s">
        <v>271</v>
      </c>
      <c r="J298" t="s">
        <v>1859</v>
      </c>
      <c r="K298" s="1" t="s">
        <v>78</v>
      </c>
      <c r="L298" s="87" t="s">
        <v>81</v>
      </c>
      <c r="M298" s="1" t="s">
        <v>6599</v>
      </c>
      <c r="N298" s="1" t="s">
        <v>3719</v>
      </c>
      <c r="O298" s="1" t="s">
        <v>3719</v>
      </c>
      <c r="P298" s="56" t="s">
        <v>3719</v>
      </c>
      <c r="Q298" s="1" t="s">
        <v>83</v>
      </c>
      <c r="R298" s="87" t="s">
        <v>269</v>
      </c>
      <c r="S298" s="87" t="s">
        <v>269</v>
      </c>
      <c r="T298" t="s">
        <v>1860</v>
      </c>
      <c r="U298" t="s">
        <v>1861</v>
      </c>
      <c r="V298" t="s">
        <v>1862</v>
      </c>
      <c r="W298" s="5">
        <v>33990000</v>
      </c>
      <c r="X298" s="5">
        <v>33990000</v>
      </c>
      <c r="Y298" s="5">
        <v>3090000</v>
      </c>
      <c r="Z298" s="5" t="s">
        <v>1045</v>
      </c>
      <c r="AA298" s="1" t="s">
        <v>95</v>
      </c>
      <c r="AB298" t="s">
        <v>83</v>
      </c>
      <c r="AC298" t="s">
        <v>76</v>
      </c>
      <c r="AD298" s="69">
        <f>+Tabla3[[#This Row],[VALOR DEL CONTRATO
(EN NUMEROS)]]-Tabla3[[#This Row],[VALOR RECURSOS (MADS/FONAM)]]</f>
        <v>0</v>
      </c>
      <c r="AE298" s="2">
        <v>3626</v>
      </c>
      <c r="AF298" s="88">
        <v>46024</v>
      </c>
      <c r="AG298">
        <v>28126</v>
      </c>
      <c r="AH298" s="75">
        <v>46030</v>
      </c>
      <c r="AI298" s="78" t="s">
        <v>98</v>
      </c>
      <c r="AJ298" t="s">
        <v>424</v>
      </c>
      <c r="AK298" s="72">
        <v>202400000000071</v>
      </c>
      <c r="AL298" s="75">
        <v>46030</v>
      </c>
      <c r="AM298" s="1" t="s">
        <v>257</v>
      </c>
      <c r="AN298" s="1" t="s">
        <v>257</v>
      </c>
      <c r="AO298" t="s">
        <v>100</v>
      </c>
      <c r="AP298" t="s">
        <v>150</v>
      </c>
      <c r="AQ298" s="1"/>
      <c r="AR298" t="s">
        <v>417</v>
      </c>
      <c r="AS298" t="s">
        <v>418</v>
      </c>
      <c r="AT298" s="1">
        <v>80111600</v>
      </c>
      <c r="AU298" s="93" t="s">
        <v>4449</v>
      </c>
      <c r="AV298" s="1" t="s">
        <v>211</v>
      </c>
      <c r="AW298" s="87" t="s">
        <v>104</v>
      </c>
      <c r="AX298" s="75" t="s">
        <v>76</v>
      </c>
      <c r="AY298" s="87" t="s">
        <v>108</v>
      </c>
      <c r="AZ298" s="75">
        <v>46030</v>
      </c>
      <c r="BA298" s="75">
        <v>46030</v>
      </c>
      <c r="BB298" s="75">
        <v>46363</v>
      </c>
      <c r="BC298" s="89">
        <f>+Tabla3[[#This Row],[FECHA TERMINACION
(INICIAL)]]-Tabla3[[#This Row],[FECHA INICIO]]</f>
        <v>333</v>
      </c>
      <c r="BD298" s="89">
        <f>+Tabla3[[#This Row],[PLAZO DE EJECUCIÓN EN DÍAS (INICIAL)]]/30</f>
        <v>11.1</v>
      </c>
      <c r="BE298" t="s">
        <v>1863</v>
      </c>
      <c r="BF298" s="5" t="e">
        <f>+#REF!</f>
        <v>#REF!</v>
      </c>
      <c r="BG298" s="5" t="e">
        <f>+#REF!</f>
        <v>#REF!</v>
      </c>
      <c r="BH298" s="1" t="e">
        <f>+#REF!</f>
        <v>#REF!</v>
      </c>
      <c r="BI298" s="1">
        <f>+COUNTIF(Tabla3[[#This Row],[VALOR REDUCIDO]:[TOTAL TIEMPO PRORROGADO EN DÍAS
]],"&lt;&gt;0")</f>
        <v>3</v>
      </c>
      <c r="BJ298" s="1" t="e">
        <f>+#REF!</f>
        <v>#REF!</v>
      </c>
      <c r="BK298" s="75" t="e">
        <f>+#REF!</f>
        <v>#REF!</v>
      </c>
      <c r="BL298" s="1" t="s">
        <v>83</v>
      </c>
      <c r="BM298" t="e">
        <f t="shared" si="22"/>
        <v>#REF!</v>
      </c>
      <c r="BN298" s="7">
        <f t="shared" si="23"/>
        <v>46030</v>
      </c>
      <c r="BO298" s="7" t="e">
        <f t="shared" si="24"/>
        <v>#REF!</v>
      </c>
      <c r="BP298" s="5" t="e">
        <f t="shared" si="20"/>
        <v>#REF!</v>
      </c>
      <c r="BQ298" s="1">
        <v>14729000</v>
      </c>
      <c r="BR298" s="1" t="e">
        <f>+Tabla3[[#This Row],[VALOR TOTAL DE CONTRATO (ANTES DE LIQUIDACIÓN - LIBERACIÓN DE SALDOS)]]-Tabla3[[#This Row],[RECURSO TOTALES DESEMBOLSADOS]]</f>
        <v>#REF!</v>
      </c>
      <c r="BS298" s="1" t="s">
        <v>83</v>
      </c>
      <c r="BT298" s="1" t="str">
        <f t="shared" si="21"/>
        <v>enero</v>
      </c>
      <c r="BU298" s="1" t="s">
        <v>82</v>
      </c>
      <c r="BV298" s="1" t="s">
        <v>82</v>
      </c>
      <c r="BW298" s="1" t="s">
        <v>82</v>
      </c>
      <c r="BX298" t="s">
        <v>258</v>
      </c>
      <c r="BY298" t="s">
        <v>259</v>
      </c>
    </row>
    <row r="299" spans="1:77" x14ac:dyDescent="0.25">
      <c r="A299" s="1">
        <v>2026</v>
      </c>
      <c r="B299" s="3">
        <v>295</v>
      </c>
      <c r="C299" s="1" t="s">
        <v>65</v>
      </c>
      <c r="D299" t="s">
        <v>67</v>
      </c>
      <c r="E299" t="s">
        <v>70</v>
      </c>
      <c r="F299" t="s">
        <v>71</v>
      </c>
      <c r="G299" t="s">
        <v>105</v>
      </c>
      <c r="H299" s="1" t="s">
        <v>64</v>
      </c>
      <c r="I299" s="1" t="s">
        <v>75</v>
      </c>
      <c r="J299" t="s">
        <v>1864</v>
      </c>
      <c r="K299" s="1" t="s">
        <v>78</v>
      </c>
      <c r="L299" s="87" t="s">
        <v>573</v>
      </c>
      <c r="M299" s="1" t="s">
        <v>6600</v>
      </c>
      <c r="N299" s="1" t="s">
        <v>3719</v>
      </c>
      <c r="O299" s="1" t="s">
        <v>3719</v>
      </c>
      <c r="P299" s="56" t="s">
        <v>3719</v>
      </c>
      <c r="Q299" s="1" t="s">
        <v>83</v>
      </c>
      <c r="R299" s="87" t="s">
        <v>270</v>
      </c>
      <c r="S299" s="87" t="s">
        <v>270</v>
      </c>
      <c r="T299" t="s">
        <v>1865</v>
      </c>
      <c r="U299" t="s">
        <v>1866</v>
      </c>
      <c r="V299" t="s">
        <v>1241</v>
      </c>
      <c r="W299" s="5">
        <v>99000000</v>
      </c>
      <c r="X299" s="5">
        <v>99000000</v>
      </c>
      <c r="Y299" s="5">
        <v>9000000</v>
      </c>
      <c r="Z299" s="5" t="s">
        <v>1045</v>
      </c>
      <c r="AA299" s="1" t="s">
        <v>95</v>
      </c>
      <c r="AB299" t="s">
        <v>83</v>
      </c>
      <c r="AC299" t="s">
        <v>76</v>
      </c>
      <c r="AD299" s="69">
        <f>+Tabla3[[#This Row],[VALOR DEL CONTRATO
(EN NUMEROS)]]-Tabla3[[#This Row],[VALOR RECURSOS (MADS/FONAM)]]</f>
        <v>0</v>
      </c>
      <c r="AE299" s="2">
        <v>226</v>
      </c>
      <c r="AF299" s="88">
        <v>46024</v>
      </c>
      <c r="AG299">
        <v>29026</v>
      </c>
      <c r="AH299" s="75">
        <v>46030</v>
      </c>
      <c r="AI299" s="78" t="s">
        <v>98</v>
      </c>
      <c r="AJ299" t="s">
        <v>590</v>
      </c>
      <c r="AK299" s="72">
        <v>202400000000078</v>
      </c>
      <c r="AL299" s="75">
        <v>46030</v>
      </c>
      <c r="AM299" s="1" t="s">
        <v>257</v>
      </c>
      <c r="AN299" s="1" t="s">
        <v>257</v>
      </c>
      <c r="AO299" t="s">
        <v>100</v>
      </c>
      <c r="AP299" t="s">
        <v>1284</v>
      </c>
      <c r="AQ299" s="1"/>
      <c r="AR299" t="s">
        <v>1285</v>
      </c>
      <c r="AS299" t="s">
        <v>438</v>
      </c>
      <c r="AT299" s="1">
        <v>80111600</v>
      </c>
      <c r="AU299" s="93" t="s">
        <v>4450</v>
      </c>
      <c r="AV299" s="1" t="s">
        <v>210</v>
      </c>
      <c r="AW299" s="87" t="s">
        <v>103</v>
      </c>
      <c r="AX299" s="75">
        <v>46030</v>
      </c>
      <c r="AY299" s="87" t="s">
        <v>116</v>
      </c>
      <c r="AZ299" s="75">
        <v>46030</v>
      </c>
      <c r="BA299" s="75">
        <v>46030</v>
      </c>
      <c r="BB299" s="75">
        <v>46363</v>
      </c>
      <c r="BC299" s="89">
        <f>+Tabla3[[#This Row],[FECHA TERMINACION
(INICIAL)]]-Tabla3[[#This Row],[FECHA INICIO]]</f>
        <v>333</v>
      </c>
      <c r="BD299" s="89">
        <f>+Tabla3[[#This Row],[PLAZO DE EJECUCIÓN EN DÍAS (INICIAL)]]/30</f>
        <v>11.1</v>
      </c>
      <c r="BE299" t="s">
        <v>652</v>
      </c>
      <c r="BF299" s="5" t="e">
        <f>+#REF!</f>
        <v>#REF!</v>
      </c>
      <c r="BG299" s="5" t="e">
        <f>+#REF!</f>
        <v>#REF!</v>
      </c>
      <c r="BH299" s="1" t="e">
        <f>+#REF!</f>
        <v>#REF!</v>
      </c>
      <c r="BI299" s="1">
        <f>+COUNTIF(Tabla3[[#This Row],[VALOR REDUCIDO]:[TOTAL TIEMPO PRORROGADO EN DÍAS
]],"&lt;&gt;0")</f>
        <v>3</v>
      </c>
      <c r="BJ299" s="1" t="e">
        <f>+#REF!</f>
        <v>#REF!</v>
      </c>
      <c r="BK299" s="75" t="e">
        <f>+#REF!</f>
        <v>#REF!</v>
      </c>
      <c r="BL299" s="1" t="s">
        <v>83</v>
      </c>
      <c r="BM299" t="e">
        <f t="shared" si="22"/>
        <v>#REF!</v>
      </c>
      <c r="BN299" s="7">
        <f t="shared" si="23"/>
        <v>46030</v>
      </c>
      <c r="BO299" s="7" t="e">
        <f t="shared" si="24"/>
        <v>#REF!</v>
      </c>
      <c r="BP299" s="5" t="e">
        <f t="shared" si="20"/>
        <v>#REF!</v>
      </c>
      <c r="BQ299" s="1">
        <v>42900000</v>
      </c>
      <c r="BR299" s="1" t="e">
        <f>+Tabla3[[#This Row],[VALOR TOTAL DE CONTRATO (ANTES DE LIQUIDACIÓN - LIBERACIÓN DE SALDOS)]]-Tabla3[[#This Row],[RECURSO TOTALES DESEMBOLSADOS]]</f>
        <v>#REF!</v>
      </c>
      <c r="BS299" s="1" t="s">
        <v>83</v>
      </c>
      <c r="BT299" s="1" t="str">
        <f t="shared" si="21"/>
        <v>enero</v>
      </c>
      <c r="BU299" s="1" t="s">
        <v>82</v>
      </c>
      <c r="BV299" s="1" t="s">
        <v>82</v>
      </c>
      <c r="BW299" s="1" t="s">
        <v>82</v>
      </c>
      <c r="BX299" t="s">
        <v>258</v>
      </c>
      <c r="BY299" t="s">
        <v>259</v>
      </c>
    </row>
    <row r="300" spans="1:77" ht="16.5" customHeight="1" x14ac:dyDescent="0.25">
      <c r="A300" s="1">
        <v>2026</v>
      </c>
      <c r="B300" s="3">
        <v>296</v>
      </c>
      <c r="C300" s="1" t="s">
        <v>65</v>
      </c>
      <c r="D300" t="s">
        <v>67</v>
      </c>
      <c r="E300" t="s">
        <v>70</v>
      </c>
      <c r="F300" t="s">
        <v>71</v>
      </c>
      <c r="G300" t="s">
        <v>105</v>
      </c>
      <c r="H300" s="1" t="s">
        <v>64</v>
      </c>
      <c r="I300" s="1" t="s">
        <v>75</v>
      </c>
      <c r="J300" t="s">
        <v>1867</v>
      </c>
      <c r="K300" s="1" t="s">
        <v>78</v>
      </c>
      <c r="L300" s="87" t="s">
        <v>633</v>
      </c>
      <c r="M300" s="1" t="s">
        <v>6601</v>
      </c>
      <c r="N300" s="1" t="s">
        <v>3719</v>
      </c>
      <c r="O300" s="1" t="s">
        <v>3719</v>
      </c>
      <c r="P300" s="56" t="s">
        <v>3719</v>
      </c>
      <c r="Q300" s="1" t="s">
        <v>83</v>
      </c>
      <c r="R300" s="87" t="s">
        <v>270</v>
      </c>
      <c r="S300" s="87" t="s">
        <v>270</v>
      </c>
      <c r="T300" t="s">
        <v>1868</v>
      </c>
      <c r="U300" t="s">
        <v>1869</v>
      </c>
      <c r="V300" t="s">
        <v>1870</v>
      </c>
      <c r="W300" s="5">
        <v>91800000</v>
      </c>
      <c r="X300" s="5">
        <v>91800000</v>
      </c>
      <c r="Y300" s="5">
        <v>9180000</v>
      </c>
      <c r="Z300" s="5" t="s">
        <v>1045</v>
      </c>
      <c r="AA300" s="1" t="s">
        <v>95</v>
      </c>
      <c r="AB300" t="s">
        <v>83</v>
      </c>
      <c r="AC300" t="s">
        <v>76</v>
      </c>
      <c r="AD300" s="69">
        <f>+Tabla3[[#This Row],[VALOR DEL CONTRATO
(EN NUMEROS)]]-Tabla3[[#This Row],[VALOR RECURSOS (MADS/FONAM)]]</f>
        <v>0</v>
      </c>
      <c r="AE300" s="2">
        <v>926</v>
      </c>
      <c r="AF300" s="88">
        <v>46024</v>
      </c>
      <c r="AG300">
        <v>29426</v>
      </c>
      <c r="AH300" s="75">
        <v>46030</v>
      </c>
      <c r="AI300" s="78" t="s">
        <v>98</v>
      </c>
      <c r="AJ300" t="s">
        <v>296</v>
      </c>
      <c r="AK300" s="72">
        <v>202400000000078</v>
      </c>
      <c r="AL300" s="75">
        <v>46030</v>
      </c>
      <c r="AM300" s="1" t="s">
        <v>257</v>
      </c>
      <c r="AN300" s="1" t="s">
        <v>257</v>
      </c>
      <c r="AO300" t="s">
        <v>100</v>
      </c>
      <c r="AP300" t="s">
        <v>641</v>
      </c>
      <c r="AQ300" s="1"/>
      <c r="AR300" t="s">
        <v>648</v>
      </c>
      <c r="AS300" t="s">
        <v>270</v>
      </c>
      <c r="AT300" s="1">
        <v>80111600</v>
      </c>
      <c r="AU300" s="93" t="s">
        <v>4451</v>
      </c>
      <c r="AV300" s="1" t="s">
        <v>210</v>
      </c>
      <c r="AW300" s="87" t="s">
        <v>103</v>
      </c>
      <c r="AX300" s="75">
        <v>46030</v>
      </c>
      <c r="AY300" s="87" t="s">
        <v>116</v>
      </c>
      <c r="AZ300" s="75">
        <v>46030</v>
      </c>
      <c r="BA300" s="75">
        <v>46030</v>
      </c>
      <c r="BB300" s="75">
        <v>46333</v>
      </c>
      <c r="BC300" s="89">
        <f>+Tabla3[[#This Row],[FECHA TERMINACION
(INICIAL)]]-Tabla3[[#This Row],[FECHA INICIO]]</f>
        <v>303</v>
      </c>
      <c r="BD300" s="89">
        <f>+Tabla3[[#This Row],[PLAZO DE EJECUCIÓN EN DÍAS (INICIAL)]]/30</f>
        <v>10.1</v>
      </c>
      <c r="BE300" t="s">
        <v>1871</v>
      </c>
      <c r="BF300" s="5" t="e">
        <f>+#REF!</f>
        <v>#REF!</v>
      </c>
      <c r="BG300" s="5" t="e">
        <f>+#REF!</f>
        <v>#REF!</v>
      </c>
      <c r="BH300" s="1" t="e">
        <f>+#REF!</f>
        <v>#REF!</v>
      </c>
      <c r="BI300" s="1">
        <f>+COUNTIF(Tabla3[[#This Row],[VALOR REDUCIDO]:[TOTAL TIEMPO PRORROGADO EN DÍAS
]],"&lt;&gt;0")</f>
        <v>3</v>
      </c>
      <c r="BJ300" s="1" t="e">
        <f>+#REF!</f>
        <v>#REF!</v>
      </c>
      <c r="BK300" s="75" t="e">
        <f>+#REF!</f>
        <v>#REF!</v>
      </c>
      <c r="BL300" s="1" t="s">
        <v>83</v>
      </c>
      <c r="BM300" t="e">
        <f t="shared" si="22"/>
        <v>#REF!</v>
      </c>
      <c r="BN300" s="7">
        <f t="shared" si="23"/>
        <v>46030</v>
      </c>
      <c r="BO300" s="7" t="e">
        <f t="shared" si="24"/>
        <v>#REF!</v>
      </c>
      <c r="BP300" s="5" t="e">
        <f t="shared" si="20"/>
        <v>#REF!</v>
      </c>
      <c r="BQ300" s="1">
        <v>43758000</v>
      </c>
      <c r="BR300" s="1" t="e">
        <f>+Tabla3[[#This Row],[VALOR TOTAL DE CONTRATO (ANTES DE LIQUIDACIÓN - LIBERACIÓN DE SALDOS)]]-Tabla3[[#This Row],[RECURSO TOTALES DESEMBOLSADOS]]</f>
        <v>#REF!</v>
      </c>
      <c r="BS300" s="1" t="s">
        <v>83</v>
      </c>
      <c r="BT300" s="1" t="str">
        <f t="shared" si="21"/>
        <v>enero</v>
      </c>
      <c r="BU300" s="1" t="s">
        <v>82</v>
      </c>
      <c r="BV300" s="1" t="s">
        <v>82</v>
      </c>
      <c r="BW300" s="1" t="s">
        <v>82</v>
      </c>
      <c r="BX300" t="s">
        <v>258</v>
      </c>
      <c r="BY300" t="s">
        <v>259</v>
      </c>
    </row>
    <row r="301" spans="1:77" x14ac:dyDescent="0.25">
      <c r="A301" s="1">
        <v>2026</v>
      </c>
      <c r="B301" s="3">
        <v>297</v>
      </c>
      <c r="C301" s="1" t="s">
        <v>65</v>
      </c>
      <c r="D301" t="s">
        <v>67</v>
      </c>
      <c r="E301" t="s">
        <v>70</v>
      </c>
      <c r="F301" t="s">
        <v>71</v>
      </c>
      <c r="G301" t="s">
        <v>105</v>
      </c>
      <c r="H301" s="1" t="s">
        <v>64</v>
      </c>
      <c r="I301" s="1" t="s">
        <v>75</v>
      </c>
      <c r="J301" t="s">
        <v>1872</v>
      </c>
      <c r="K301" s="1" t="s">
        <v>78</v>
      </c>
      <c r="L301" s="87" t="s">
        <v>1873</v>
      </c>
      <c r="M301" s="1" t="s">
        <v>6602</v>
      </c>
      <c r="N301" s="1" t="s">
        <v>3719</v>
      </c>
      <c r="O301" s="1" t="s">
        <v>3719</v>
      </c>
      <c r="P301" s="56" t="s">
        <v>3719</v>
      </c>
      <c r="Q301" s="1" t="s">
        <v>83</v>
      </c>
      <c r="R301" s="87" t="s">
        <v>270</v>
      </c>
      <c r="S301" s="87" t="s">
        <v>270</v>
      </c>
      <c r="T301" t="s">
        <v>1874</v>
      </c>
      <c r="U301" t="s">
        <v>1875</v>
      </c>
      <c r="V301" t="s">
        <v>1876</v>
      </c>
      <c r="W301" s="5">
        <v>100980000</v>
      </c>
      <c r="X301" s="5">
        <v>100980000</v>
      </c>
      <c r="Y301" s="5">
        <v>9180000</v>
      </c>
      <c r="Z301" s="5" t="s">
        <v>1045</v>
      </c>
      <c r="AA301" s="1" t="s">
        <v>95</v>
      </c>
      <c r="AB301" t="s">
        <v>83</v>
      </c>
      <c r="AC301" t="s">
        <v>76</v>
      </c>
      <c r="AD301" s="69">
        <f>+Tabla3[[#This Row],[VALOR DEL CONTRATO
(EN NUMEROS)]]-Tabla3[[#This Row],[VALOR RECURSOS (MADS/FONAM)]]</f>
        <v>0</v>
      </c>
      <c r="AE301" s="2">
        <v>226</v>
      </c>
      <c r="AF301" s="88">
        <v>46024</v>
      </c>
      <c r="AG301">
        <v>29326</v>
      </c>
      <c r="AH301" s="75">
        <v>46030</v>
      </c>
      <c r="AI301" s="78" t="s">
        <v>98</v>
      </c>
      <c r="AJ301" t="s">
        <v>590</v>
      </c>
      <c r="AK301" s="72">
        <v>202400000000078</v>
      </c>
      <c r="AL301" s="75">
        <v>46030</v>
      </c>
      <c r="AM301" s="1" t="s">
        <v>257</v>
      </c>
      <c r="AN301" s="1" t="s">
        <v>257</v>
      </c>
      <c r="AO301" t="s">
        <v>100</v>
      </c>
      <c r="AP301" t="s">
        <v>637</v>
      </c>
      <c r="AQ301" s="1"/>
      <c r="AR301" t="s">
        <v>638</v>
      </c>
      <c r="AS301" t="s">
        <v>438</v>
      </c>
      <c r="AT301" s="1">
        <v>80111600</v>
      </c>
      <c r="AU301" s="93" t="s">
        <v>4452</v>
      </c>
      <c r="AV301" s="1" t="s">
        <v>210</v>
      </c>
      <c r="AW301" s="87" t="s">
        <v>103</v>
      </c>
      <c r="AX301" s="75">
        <v>46030</v>
      </c>
      <c r="AY301" s="87" t="s">
        <v>116</v>
      </c>
      <c r="AZ301" s="75">
        <v>46030</v>
      </c>
      <c r="BA301" s="75">
        <v>46030</v>
      </c>
      <c r="BB301" s="75">
        <v>46363</v>
      </c>
      <c r="BC301" s="89">
        <f>+Tabla3[[#This Row],[FECHA TERMINACION
(INICIAL)]]-Tabla3[[#This Row],[FECHA INICIO]]</f>
        <v>333</v>
      </c>
      <c r="BD301" s="89">
        <f>+Tabla3[[#This Row],[PLAZO DE EJECUCIÓN EN DÍAS (INICIAL)]]/30</f>
        <v>11.1</v>
      </c>
      <c r="BE301" t="s">
        <v>652</v>
      </c>
      <c r="BF301" s="5" t="e">
        <f>+#REF!</f>
        <v>#REF!</v>
      </c>
      <c r="BG301" s="5" t="e">
        <f>+#REF!</f>
        <v>#REF!</v>
      </c>
      <c r="BH301" s="1" t="e">
        <f>+#REF!</f>
        <v>#REF!</v>
      </c>
      <c r="BI301" s="1">
        <f>+COUNTIF(Tabla3[[#This Row],[VALOR REDUCIDO]:[TOTAL TIEMPO PRORROGADO EN DÍAS
]],"&lt;&gt;0")</f>
        <v>3</v>
      </c>
      <c r="BJ301" s="1" t="e">
        <f>+#REF!</f>
        <v>#REF!</v>
      </c>
      <c r="BK301" s="75" t="e">
        <f>+#REF!</f>
        <v>#REF!</v>
      </c>
      <c r="BL301" s="1" t="s">
        <v>83</v>
      </c>
      <c r="BM301" t="e">
        <f t="shared" si="22"/>
        <v>#REF!</v>
      </c>
      <c r="BN301" s="7">
        <f t="shared" si="23"/>
        <v>46030</v>
      </c>
      <c r="BO301" s="7" t="e">
        <f t="shared" si="24"/>
        <v>#REF!</v>
      </c>
      <c r="BP301" s="5" t="e">
        <f t="shared" si="20"/>
        <v>#REF!</v>
      </c>
      <c r="BQ301" s="1">
        <v>43758000</v>
      </c>
      <c r="BR301" s="1" t="e">
        <f>+Tabla3[[#This Row],[VALOR TOTAL DE CONTRATO (ANTES DE LIQUIDACIÓN - LIBERACIÓN DE SALDOS)]]-Tabla3[[#This Row],[RECURSO TOTALES DESEMBOLSADOS]]</f>
        <v>#REF!</v>
      </c>
      <c r="BS301" s="1" t="s">
        <v>83</v>
      </c>
      <c r="BT301" s="1" t="str">
        <f t="shared" si="21"/>
        <v>enero</v>
      </c>
      <c r="BU301" s="1" t="s">
        <v>82</v>
      </c>
      <c r="BV301" s="1" t="s">
        <v>82</v>
      </c>
      <c r="BW301" s="1" t="s">
        <v>82</v>
      </c>
      <c r="BX301" t="s">
        <v>258</v>
      </c>
      <c r="BY301" t="s">
        <v>259</v>
      </c>
    </row>
    <row r="302" spans="1:77" x14ac:dyDescent="0.25">
      <c r="A302" s="1">
        <v>2026</v>
      </c>
      <c r="B302" s="3">
        <v>298</v>
      </c>
      <c r="C302" s="1" t="s">
        <v>65</v>
      </c>
      <c r="D302" t="s">
        <v>67</v>
      </c>
      <c r="E302" t="s">
        <v>70</v>
      </c>
      <c r="F302" t="s">
        <v>71</v>
      </c>
      <c r="G302" t="s">
        <v>105</v>
      </c>
      <c r="H302" s="1" t="s">
        <v>64</v>
      </c>
      <c r="I302" s="1" t="s">
        <v>75</v>
      </c>
      <c r="J302" t="s">
        <v>1877</v>
      </c>
      <c r="K302" s="1" t="s">
        <v>78</v>
      </c>
      <c r="L302" s="87" t="s">
        <v>569</v>
      </c>
      <c r="M302" s="1" t="s">
        <v>6603</v>
      </c>
      <c r="N302" s="1" t="s">
        <v>3719</v>
      </c>
      <c r="O302" s="1" t="s">
        <v>3719</v>
      </c>
      <c r="P302" s="56" t="s">
        <v>3719</v>
      </c>
      <c r="Q302" s="1" t="s">
        <v>83</v>
      </c>
      <c r="R302" s="87" t="s">
        <v>269</v>
      </c>
      <c r="S302" s="87" t="s">
        <v>269</v>
      </c>
      <c r="T302" t="s">
        <v>1878</v>
      </c>
      <c r="U302" t="s">
        <v>1879</v>
      </c>
      <c r="V302" t="s">
        <v>1880</v>
      </c>
      <c r="W302" s="5">
        <v>110000000</v>
      </c>
      <c r="X302" s="5">
        <v>110000000</v>
      </c>
      <c r="Y302" s="5">
        <v>10000000</v>
      </c>
      <c r="Z302" s="5" t="s">
        <v>1045</v>
      </c>
      <c r="AA302" s="1" t="s">
        <v>95</v>
      </c>
      <c r="AB302" t="s">
        <v>83</v>
      </c>
      <c r="AC302" t="s">
        <v>76</v>
      </c>
      <c r="AD302" s="69">
        <f>+Tabla3[[#This Row],[VALOR DEL CONTRATO
(EN NUMEROS)]]-Tabla3[[#This Row],[VALOR RECURSOS (MADS/FONAM)]]</f>
        <v>0</v>
      </c>
      <c r="AE302" s="2">
        <v>4126</v>
      </c>
      <c r="AF302" s="88">
        <v>46024</v>
      </c>
      <c r="AG302">
        <v>28526</v>
      </c>
      <c r="AH302" s="75">
        <v>46030</v>
      </c>
      <c r="AI302" s="78" t="s">
        <v>98</v>
      </c>
      <c r="AJ302" t="s">
        <v>784</v>
      </c>
      <c r="AK302" s="72">
        <v>202400000000071</v>
      </c>
      <c r="AL302" s="75">
        <v>46030</v>
      </c>
      <c r="AM302" s="1" t="s">
        <v>257</v>
      </c>
      <c r="AN302" s="1" t="s">
        <v>257</v>
      </c>
      <c r="AO302" t="s">
        <v>100</v>
      </c>
      <c r="AP302" t="s">
        <v>1881</v>
      </c>
      <c r="AQ302" s="1"/>
      <c r="AR302" t="s">
        <v>645</v>
      </c>
      <c r="AS302" t="s">
        <v>418</v>
      </c>
      <c r="AT302" s="1">
        <v>80111600</v>
      </c>
      <c r="AU302" s="93" t="s">
        <v>4453</v>
      </c>
      <c r="AV302" s="1" t="s">
        <v>211</v>
      </c>
      <c r="AW302" s="87" t="s">
        <v>104</v>
      </c>
      <c r="AX302" s="75" t="s">
        <v>76</v>
      </c>
      <c r="AY302" s="87" t="s">
        <v>108</v>
      </c>
      <c r="AZ302" s="75">
        <v>46030</v>
      </c>
      <c r="BA302" s="75">
        <v>46030</v>
      </c>
      <c r="BB302" s="75">
        <v>46363</v>
      </c>
      <c r="BC302" s="89">
        <f>+Tabla3[[#This Row],[FECHA TERMINACION
(INICIAL)]]-Tabla3[[#This Row],[FECHA INICIO]]</f>
        <v>333</v>
      </c>
      <c r="BD302" s="89">
        <f>+Tabla3[[#This Row],[PLAZO DE EJECUCIÓN EN DÍAS (INICIAL)]]/30</f>
        <v>11.1</v>
      </c>
      <c r="BE302" t="s">
        <v>1882</v>
      </c>
      <c r="BF302" s="5" t="e">
        <f>+#REF!</f>
        <v>#REF!</v>
      </c>
      <c r="BG302" s="5" t="e">
        <f>+#REF!</f>
        <v>#REF!</v>
      </c>
      <c r="BH302" s="1" t="e">
        <f>+#REF!</f>
        <v>#REF!</v>
      </c>
      <c r="BI302" s="1">
        <f>+COUNTIF(Tabla3[[#This Row],[VALOR REDUCIDO]:[TOTAL TIEMPO PRORROGADO EN DÍAS
]],"&lt;&gt;0")</f>
        <v>3</v>
      </c>
      <c r="BJ302" s="1" t="e">
        <f>+#REF!</f>
        <v>#REF!</v>
      </c>
      <c r="BK302" s="75" t="e">
        <f>+#REF!</f>
        <v>#REF!</v>
      </c>
      <c r="BL302" s="1" t="s">
        <v>83</v>
      </c>
      <c r="BM302" t="e">
        <f t="shared" si="22"/>
        <v>#REF!</v>
      </c>
      <c r="BN302" s="7">
        <f t="shared" si="23"/>
        <v>46030</v>
      </c>
      <c r="BO302" s="7" t="e">
        <f t="shared" si="24"/>
        <v>#REF!</v>
      </c>
      <c r="BP302" s="5" t="e">
        <f t="shared" si="20"/>
        <v>#REF!</v>
      </c>
      <c r="BQ302" s="1">
        <v>47666667</v>
      </c>
      <c r="BR302" s="1" t="e">
        <f>+Tabla3[[#This Row],[VALOR TOTAL DE CONTRATO (ANTES DE LIQUIDACIÓN - LIBERACIÓN DE SALDOS)]]-Tabla3[[#This Row],[RECURSO TOTALES DESEMBOLSADOS]]</f>
        <v>#REF!</v>
      </c>
      <c r="BS302" s="1" t="s">
        <v>83</v>
      </c>
      <c r="BT302" s="1" t="str">
        <f t="shared" si="21"/>
        <v>enero</v>
      </c>
      <c r="BU302" s="1" t="s">
        <v>82</v>
      </c>
      <c r="BV302" s="1" t="s">
        <v>82</v>
      </c>
      <c r="BW302" s="1" t="s">
        <v>82</v>
      </c>
      <c r="BX302" t="s">
        <v>258</v>
      </c>
      <c r="BY302" t="s">
        <v>259</v>
      </c>
    </row>
    <row r="303" spans="1:77" x14ac:dyDescent="0.25">
      <c r="A303" s="1">
        <v>2026</v>
      </c>
      <c r="B303" s="3">
        <v>299</v>
      </c>
      <c r="C303" s="1" t="s">
        <v>65</v>
      </c>
      <c r="D303" t="s">
        <v>67</v>
      </c>
      <c r="E303" t="s">
        <v>70</v>
      </c>
      <c r="F303" t="s">
        <v>71</v>
      </c>
      <c r="G303" t="s">
        <v>105</v>
      </c>
      <c r="H303" s="1" t="s">
        <v>64</v>
      </c>
      <c r="I303" s="1" t="s">
        <v>75</v>
      </c>
      <c r="J303" t="s">
        <v>1883</v>
      </c>
      <c r="K303" s="1" t="s">
        <v>78</v>
      </c>
      <c r="L303" s="87" t="s">
        <v>81</v>
      </c>
      <c r="M303" s="1" t="s">
        <v>6604</v>
      </c>
      <c r="N303" s="1" t="s">
        <v>3719</v>
      </c>
      <c r="O303" s="1" t="s">
        <v>3719</v>
      </c>
      <c r="P303" s="56" t="s">
        <v>3719</v>
      </c>
      <c r="Q303" s="1" t="s">
        <v>83</v>
      </c>
      <c r="R303" s="87" t="s">
        <v>269</v>
      </c>
      <c r="S303" s="87" t="s">
        <v>269</v>
      </c>
      <c r="T303" t="s">
        <v>787</v>
      </c>
      <c r="U303" t="s">
        <v>1884</v>
      </c>
      <c r="V303" t="s">
        <v>788</v>
      </c>
      <c r="W303" s="5">
        <v>64184450</v>
      </c>
      <c r="X303" s="5">
        <v>64184450</v>
      </c>
      <c r="Y303" s="5">
        <v>5834950</v>
      </c>
      <c r="Z303" s="5" t="s">
        <v>1045</v>
      </c>
      <c r="AA303" s="1" t="s">
        <v>95</v>
      </c>
      <c r="AB303" t="s">
        <v>83</v>
      </c>
      <c r="AC303" t="s">
        <v>76</v>
      </c>
      <c r="AD303" s="69">
        <f>+Tabla3[[#This Row],[VALOR DEL CONTRATO
(EN NUMEROS)]]-Tabla3[[#This Row],[VALOR RECURSOS (MADS/FONAM)]]</f>
        <v>0</v>
      </c>
      <c r="AE303" s="2">
        <v>4226</v>
      </c>
      <c r="AF303" s="88">
        <v>46024</v>
      </c>
      <c r="AG303">
        <v>28226</v>
      </c>
      <c r="AH303" s="75">
        <v>46030</v>
      </c>
      <c r="AI303" s="78" t="s">
        <v>98</v>
      </c>
      <c r="AJ303" t="s">
        <v>784</v>
      </c>
      <c r="AK303" s="72">
        <v>202400000000071</v>
      </c>
      <c r="AL303" s="75">
        <v>46030</v>
      </c>
      <c r="AM303" s="1" t="s">
        <v>257</v>
      </c>
      <c r="AN303" s="1" t="s">
        <v>257</v>
      </c>
      <c r="AO303" t="s">
        <v>100</v>
      </c>
      <c r="AP303" t="s">
        <v>785</v>
      </c>
      <c r="AQ303" s="1"/>
      <c r="AR303" t="s">
        <v>786</v>
      </c>
      <c r="AS303" t="s">
        <v>418</v>
      </c>
      <c r="AT303" s="1">
        <v>80111600</v>
      </c>
      <c r="AU303" s="93" t="s">
        <v>4454</v>
      </c>
      <c r="AV303" s="1" t="s">
        <v>211</v>
      </c>
      <c r="AW303" s="87" t="s">
        <v>104</v>
      </c>
      <c r="AX303" s="75" t="s">
        <v>76</v>
      </c>
      <c r="AY303" s="87" t="s">
        <v>108</v>
      </c>
      <c r="AZ303" s="75">
        <v>46030</v>
      </c>
      <c r="BA303" s="75">
        <v>46030</v>
      </c>
      <c r="BB303" s="75">
        <v>46363</v>
      </c>
      <c r="BC303" s="89">
        <f>+Tabla3[[#This Row],[FECHA TERMINACION
(INICIAL)]]-Tabla3[[#This Row],[FECHA INICIO]]</f>
        <v>333</v>
      </c>
      <c r="BD303" s="89">
        <f>+Tabla3[[#This Row],[PLAZO DE EJECUCIÓN EN DÍAS (INICIAL)]]/30</f>
        <v>11.1</v>
      </c>
      <c r="BE303" t="s">
        <v>1885</v>
      </c>
      <c r="BF303" s="5" t="e">
        <f>+#REF!</f>
        <v>#REF!</v>
      </c>
      <c r="BG303" s="5" t="e">
        <f>+#REF!</f>
        <v>#REF!</v>
      </c>
      <c r="BH303" s="1" t="e">
        <f>+#REF!</f>
        <v>#REF!</v>
      </c>
      <c r="BI303" s="1">
        <f>+COUNTIF(Tabla3[[#This Row],[VALOR REDUCIDO]:[TOTAL TIEMPO PRORROGADO EN DÍAS
]],"&lt;&gt;0")</f>
        <v>3</v>
      </c>
      <c r="BJ303" s="1" t="e">
        <f>+#REF!</f>
        <v>#REF!</v>
      </c>
      <c r="BK303" s="75" t="e">
        <f>+#REF!</f>
        <v>#REF!</v>
      </c>
      <c r="BL303" s="1" t="s">
        <v>83</v>
      </c>
      <c r="BM303" t="e">
        <f t="shared" si="22"/>
        <v>#REF!</v>
      </c>
      <c r="BN303" s="7">
        <f t="shared" si="23"/>
        <v>46030</v>
      </c>
      <c r="BO303" s="7" t="e">
        <f t="shared" si="24"/>
        <v>#REF!</v>
      </c>
      <c r="BP303" s="5" t="e">
        <f t="shared" si="20"/>
        <v>#REF!</v>
      </c>
      <c r="BQ303" s="1">
        <v>27813262</v>
      </c>
      <c r="BR303" s="1" t="e">
        <f>+Tabla3[[#This Row],[VALOR TOTAL DE CONTRATO (ANTES DE LIQUIDACIÓN - LIBERACIÓN DE SALDOS)]]-Tabla3[[#This Row],[RECURSO TOTALES DESEMBOLSADOS]]</f>
        <v>#REF!</v>
      </c>
      <c r="BS303" s="1" t="s">
        <v>83</v>
      </c>
      <c r="BT303" s="1" t="str">
        <f t="shared" si="21"/>
        <v>enero</v>
      </c>
      <c r="BU303" s="1" t="s">
        <v>82</v>
      </c>
      <c r="BV303" s="1" t="s">
        <v>82</v>
      </c>
      <c r="BW303" s="1" t="s">
        <v>82</v>
      </c>
      <c r="BX303" t="s">
        <v>258</v>
      </c>
      <c r="BY303" t="s">
        <v>259</v>
      </c>
    </row>
    <row r="304" spans="1:77" x14ac:dyDescent="0.25">
      <c r="A304" s="1">
        <v>2026</v>
      </c>
      <c r="B304" s="3">
        <v>300</v>
      </c>
      <c r="C304" s="1" t="s">
        <v>65</v>
      </c>
      <c r="D304" t="s">
        <v>67</v>
      </c>
      <c r="E304" t="s">
        <v>70</v>
      </c>
      <c r="F304" t="s">
        <v>71</v>
      </c>
      <c r="G304" t="s">
        <v>105</v>
      </c>
      <c r="H304" s="1" t="s">
        <v>64</v>
      </c>
      <c r="I304" s="1" t="s">
        <v>75</v>
      </c>
      <c r="J304" t="s">
        <v>1962</v>
      </c>
      <c r="K304" s="1" t="s">
        <v>78</v>
      </c>
      <c r="L304" s="87" t="s">
        <v>1829</v>
      </c>
      <c r="M304" s="1" t="s">
        <v>6605</v>
      </c>
      <c r="N304" s="1" t="s">
        <v>3719</v>
      </c>
      <c r="O304" s="1" t="s">
        <v>3719</v>
      </c>
      <c r="P304" s="56" t="s">
        <v>3719</v>
      </c>
      <c r="Q304" s="1" t="s">
        <v>83</v>
      </c>
      <c r="R304" s="87" t="s">
        <v>269</v>
      </c>
      <c r="S304" s="87" t="s">
        <v>269</v>
      </c>
      <c r="T304" t="s">
        <v>1878</v>
      </c>
      <c r="U304" t="s">
        <v>1963</v>
      </c>
      <c r="V304" t="s">
        <v>1880</v>
      </c>
      <c r="W304" s="5">
        <v>110000000</v>
      </c>
      <c r="X304" s="5">
        <v>110000000</v>
      </c>
      <c r="Y304" s="5">
        <v>10000000</v>
      </c>
      <c r="Z304" s="5">
        <v>0</v>
      </c>
      <c r="AA304" s="1" t="s">
        <v>95</v>
      </c>
      <c r="AB304" t="s">
        <v>83</v>
      </c>
      <c r="AC304" t="s">
        <v>76</v>
      </c>
      <c r="AD304" s="69">
        <f>+Tabla3[[#This Row],[VALOR DEL CONTRATO
(EN NUMEROS)]]-Tabla3[[#This Row],[VALOR RECURSOS (MADS/FONAM)]]</f>
        <v>0</v>
      </c>
      <c r="AE304" s="2">
        <v>4126</v>
      </c>
      <c r="AF304" s="88">
        <v>46024</v>
      </c>
      <c r="AG304">
        <v>35526</v>
      </c>
      <c r="AH304" s="75">
        <v>46031</v>
      </c>
      <c r="AI304" s="78" t="s">
        <v>98</v>
      </c>
      <c r="AJ304" t="s">
        <v>784</v>
      </c>
      <c r="AK304" s="72">
        <v>202400000000071</v>
      </c>
      <c r="AL304" s="75">
        <v>46031</v>
      </c>
      <c r="AM304" s="1" t="s">
        <v>257</v>
      </c>
      <c r="AN304" s="1" t="s">
        <v>257</v>
      </c>
      <c r="AO304" t="s">
        <v>100</v>
      </c>
      <c r="AP304" t="s">
        <v>1881</v>
      </c>
      <c r="AQ304" s="1"/>
      <c r="AR304" t="s">
        <v>645</v>
      </c>
      <c r="AS304" t="s">
        <v>418</v>
      </c>
      <c r="AT304" s="1">
        <v>80111600</v>
      </c>
      <c r="AU304" s="93" t="s">
        <v>4455</v>
      </c>
      <c r="AV304" s="1" t="s">
        <v>211</v>
      </c>
      <c r="AW304" s="87" t="s">
        <v>104</v>
      </c>
      <c r="AX304" s="75" t="s">
        <v>76</v>
      </c>
      <c r="AY304" s="87" t="s">
        <v>108</v>
      </c>
      <c r="AZ304" s="75">
        <v>46030</v>
      </c>
      <c r="BA304" s="75">
        <v>46036</v>
      </c>
      <c r="BB304" s="75">
        <v>46369</v>
      </c>
      <c r="BC304" s="89">
        <f>+Tabla3[[#This Row],[FECHA TERMINACION
(INICIAL)]]-Tabla3[[#This Row],[FECHA INICIO]]</f>
        <v>333</v>
      </c>
      <c r="BD304" s="89">
        <f>+Tabla3[[#This Row],[PLAZO DE EJECUCIÓN EN DÍAS (INICIAL)]]/30</f>
        <v>11.1</v>
      </c>
      <c r="BE304" t="s">
        <v>1882</v>
      </c>
      <c r="BF304" s="5" t="e">
        <f>+#REF!</f>
        <v>#REF!</v>
      </c>
      <c r="BG304" s="5" t="e">
        <f>+#REF!</f>
        <v>#REF!</v>
      </c>
      <c r="BH304" s="1" t="e">
        <f>+#REF!</f>
        <v>#REF!</v>
      </c>
      <c r="BI304" s="1">
        <f>+COUNTIF(Tabla3[[#This Row],[VALOR REDUCIDO]:[TOTAL TIEMPO PRORROGADO EN DÍAS
]],"&lt;&gt;0")</f>
        <v>3</v>
      </c>
      <c r="BJ304" s="1" t="e">
        <f>+#REF!</f>
        <v>#REF!</v>
      </c>
      <c r="BK304" s="75" t="e">
        <f>+#REF!</f>
        <v>#REF!</v>
      </c>
      <c r="BL304" s="1" t="s">
        <v>83</v>
      </c>
      <c r="BM304" t="e">
        <f t="shared" si="22"/>
        <v>#REF!</v>
      </c>
      <c r="BN304" s="7">
        <f t="shared" si="23"/>
        <v>46036</v>
      </c>
      <c r="BO304" s="7" t="e">
        <f t="shared" si="24"/>
        <v>#REF!</v>
      </c>
      <c r="BP304" s="5" t="e">
        <f t="shared" si="20"/>
        <v>#REF!</v>
      </c>
      <c r="BQ304" s="1">
        <v>45666667</v>
      </c>
      <c r="BR304" s="1" t="e">
        <f>+Tabla3[[#This Row],[VALOR TOTAL DE CONTRATO (ANTES DE LIQUIDACIÓN - LIBERACIÓN DE SALDOS)]]-Tabla3[[#This Row],[RECURSO TOTALES DESEMBOLSADOS]]</f>
        <v>#REF!</v>
      </c>
      <c r="BS304" s="1" t="s">
        <v>83</v>
      </c>
      <c r="BT304" s="1" t="str">
        <f t="shared" si="21"/>
        <v>enero</v>
      </c>
      <c r="BU304" s="1" t="s">
        <v>82</v>
      </c>
      <c r="BV304" s="1" t="s">
        <v>82</v>
      </c>
      <c r="BW304" s="1" t="s">
        <v>82</v>
      </c>
      <c r="BX304" t="s">
        <v>258</v>
      </c>
      <c r="BY304" t="s">
        <v>259</v>
      </c>
    </row>
    <row r="305" spans="1:77" x14ac:dyDescent="0.25">
      <c r="A305" s="1">
        <v>2026</v>
      </c>
      <c r="B305" s="3">
        <v>301</v>
      </c>
      <c r="C305" s="1" t="s">
        <v>65</v>
      </c>
      <c r="D305" t="s">
        <v>67</v>
      </c>
      <c r="E305" t="s">
        <v>70</v>
      </c>
      <c r="F305" t="s">
        <v>71</v>
      </c>
      <c r="G305" t="s">
        <v>105</v>
      </c>
      <c r="H305" s="1" t="s">
        <v>64</v>
      </c>
      <c r="I305" s="1" t="s">
        <v>75</v>
      </c>
      <c r="J305" t="s">
        <v>1594</v>
      </c>
      <c r="K305" s="1" t="s">
        <v>78</v>
      </c>
      <c r="L305" s="87" t="s">
        <v>908</v>
      </c>
      <c r="M305" s="1" t="s">
        <v>6606</v>
      </c>
      <c r="N305" s="1" t="s">
        <v>3719</v>
      </c>
      <c r="O305" s="1" t="s">
        <v>3719</v>
      </c>
      <c r="P305" s="56" t="s">
        <v>3719</v>
      </c>
      <c r="Q305" s="1" t="s">
        <v>83</v>
      </c>
      <c r="R305" s="87" t="s">
        <v>256</v>
      </c>
      <c r="S305" s="87" t="s">
        <v>256</v>
      </c>
      <c r="T305" t="s">
        <v>1595</v>
      </c>
      <c r="U305" t="s">
        <v>1597</v>
      </c>
      <c r="V305" t="s">
        <v>1596</v>
      </c>
      <c r="W305" s="5">
        <v>146322825</v>
      </c>
      <c r="X305" s="5">
        <v>146322825</v>
      </c>
      <c r="Y305" s="5">
        <v>13302075</v>
      </c>
      <c r="Z305" s="5">
        <v>0</v>
      </c>
      <c r="AA305" s="1" t="s">
        <v>95</v>
      </c>
      <c r="AB305" t="s">
        <v>83</v>
      </c>
      <c r="AC305" t="s">
        <v>76</v>
      </c>
      <c r="AD305" s="69">
        <f>+Tabla3[[#This Row],[VALOR DEL CONTRATO
(EN NUMEROS)]]-Tabla3[[#This Row],[VALOR RECURSOS (MADS/FONAM)]]</f>
        <v>0</v>
      </c>
      <c r="AE305" s="2">
        <v>2426</v>
      </c>
      <c r="AF305" s="88">
        <v>46024</v>
      </c>
      <c r="AG305">
        <v>24426</v>
      </c>
      <c r="AH305" s="75">
        <v>46030</v>
      </c>
      <c r="AI305" s="78" t="s">
        <v>98</v>
      </c>
      <c r="AJ305" t="s">
        <v>296</v>
      </c>
      <c r="AK305" s="72">
        <v>202400000000078</v>
      </c>
      <c r="AL305" s="75">
        <v>46029</v>
      </c>
      <c r="AM305" s="1" t="s">
        <v>257</v>
      </c>
      <c r="AN305" s="1" t="s">
        <v>257</v>
      </c>
      <c r="AO305" t="s">
        <v>100</v>
      </c>
      <c r="AP305" t="s">
        <v>1401</v>
      </c>
      <c r="AQ305" s="1"/>
      <c r="AR305" t="s">
        <v>1402</v>
      </c>
      <c r="AS305" t="s">
        <v>1403</v>
      </c>
      <c r="AT305" s="1">
        <v>80111600</v>
      </c>
      <c r="AU305" s="93" t="s">
        <v>4456</v>
      </c>
      <c r="AV305" s="1" t="s">
        <v>210</v>
      </c>
      <c r="AW305" s="87" t="s">
        <v>103</v>
      </c>
      <c r="AX305" s="75">
        <v>46029</v>
      </c>
      <c r="AY305" s="87" t="s">
        <v>116</v>
      </c>
      <c r="AZ305" s="75">
        <v>46029</v>
      </c>
      <c r="BA305" s="75">
        <v>46029</v>
      </c>
      <c r="BB305" s="75">
        <v>46362</v>
      </c>
      <c r="BC305" s="89">
        <f>+Tabla3[[#This Row],[FECHA TERMINACION
(INICIAL)]]-Tabla3[[#This Row],[FECHA INICIO]]</f>
        <v>333</v>
      </c>
      <c r="BD305" s="89">
        <f>+Tabla3[[#This Row],[PLAZO DE EJECUCIÓN EN DÍAS (INICIAL)]]/30</f>
        <v>11.1</v>
      </c>
      <c r="BE305" t="s">
        <v>1598</v>
      </c>
      <c r="BF305" s="5" t="e">
        <f>+#REF!</f>
        <v>#REF!</v>
      </c>
      <c r="BG305" s="5" t="e">
        <f>+#REF!</f>
        <v>#REF!</v>
      </c>
      <c r="BH305" s="1" t="e">
        <f>+#REF!</f>
        <v>#REF!</v>
      </c>
      <c r="BI305" s="1">
        <f>+COUNTIF(Tabla3[[#This Row],[VALOR REDUCIDO]:[TOTAL TIEMPO PRORROGADO EN DÍAS
]],"&lt;&gt;0")</f>
        <v>3</v>
      </c>
      <c r="BJ305" s="1" t="e">
        <f>+#REF!</f>
        <v>#REF!</v>
      </c>
      <c r="BK305" s="75" t="e">
        <f>+#REF!</f>
        <v>#REF!</v>
      </c>
      <c r="BL305" s="1" t="s">
        <v>83</v>
      </c>
      <c r="BM305" t="e">
        <f t="shared" si="22"/>
        <v>#REF!</v>
      </c>
      <c r="BN305" s="7">
        <f t="shared" si="23"/>
        <v>46029</v>
      </c>
      <c r="BO305" s="7" t="e">
        <f t="shared" si="24"/>
        <v>#REF!</v>
      </c>
      <c r="BP305" s="5" t="e">
        <f t="shared" si="20"/>
        <v>#REF!</v>
      </c>
      <c r="BQ305" s="1">
        <v>63849960</v>
      </c>
      <c r="BR305" s="1" t="e">
        <f>+Tabla3[[#This Row],[VALOR TOTAL DE CONTRATO (ANTES DE LIQUIDACIÓN - LIBERACIÓN DE SALDOS)]]-Tabla3[[#This Row],[RECURSO TOTALES DESEMBOLSADOS]]</f>
        <v>#REF!</v>
      </c>
      <c r="BS305" s="1" t="s">
        <v>83</v>
      </c>
      <c r="BT305" s="1" t="str">
        <f t="shared" si="21"/>
        <v>enero</v>
      </c>
      <c r="BU305" s="1" t="s">
        <v>82</v>
      </c>
      <c r="BV305" s="1" t="s">
        <v>82</v>
      </c>
      <c r="BW305" s="1" t="s">
        <v>82</v>
      </c>
      <c r="BX305" t="s">
        <v>258</v>
      </c>
      <c r="BY305" t="s">
        <v>259</v>
      </c>
    </row>
    <row r="306" spans="1:77" x14ac:dyDescent="0.25">
      <c r="A306" s="1">
        <v>2026</v>
      </c>
      <c r="B306" s="3">
        <v>302</v>
      </c>
      <c r="C306" s="1" t="s">
        <v>65</v>
      </c>
      <c r="D306" t="s">
        <v>67</v>
      </c>
      <c r="E306" t="s">
        <v>70</v>
      </c>
      <c r="F306" t="s">
        <v>71</v>
      </c>
      <c r="G306" t="s">
        <v>105</v>
      </c>
      <c r="H306" s="1" t="s">
        <v>64</v>
      </c>
      <c r="I306" s="1" t="s">
        <v>75</v>
      </c>
      <c r="J306" t="s">
        <v>1599</v>
      </c>
      <c r="K306" s="1" t="s">
        <v>78</v>
      </c>
      <c r="L306" s="87" t="s">
        <v>81</v>
      </c>
      <c r="M306" s="1" t="s">
        <v>6607</v>
      </c>
      <c r="N306" s="1" t="s">
        <v>3719</v>
      </c>
      <c r="O306" s="1" t="s">
        <v>3719</v>
      </c>
      <c r="P306" s="56" t="s">
        <v>3719</v>
      </c>
      <c r="Q306" s="1" t="s">
        <v>83</v>
      </c>
      <c r="R306" s="87" t="s">
        <v>254</v>
      </c>
      <c r="S306" s="87" t="s">
        <v>254</v>
      </c>
      <c r="T306" t="s">
        <v>664</v>
      </c>
      <c r="U306" t="s">
        <v>1601</v>
      </c>
      <c r="V306" t="s">
        <v>1600</v>
      </c>
      <c r="W306" s="5">
        <v>81900000</v>
      </c>
      <c r="X306" s="5">
        <v>81900000</v>
      </c>
      <c r="Y306" s="5">
        <v>7000000</v>
      </c>
      <c r="Z306" s="5">
        <v>0</v>
      </c>
      <c r="AA306" s="1" t="s">
        <v>95</v>
      </c>
      <c r="AB306" t="s">
        <v>83</v>
      </c>
      <c r="AC306" t="s">
        <v>76</v>
      </c>
      <c r="AD306" s="69">
        <f>+Tabla3[[#This Row],[VALOR DEL CONTRATO
(EN NUMEROS)]]-Tabla3[[#This Row],[VALOR RECURSOS (MADS/FONAM)]]</f>
        <v>0</v>
      </c>
      <c r="AE306" s="2">
        <v>6626</v>
      </c>
      <c r="AF306" s="88">
        <v>46024</v>
      </c>
      <c r="AG306">
        <v>27926</v>
      </c>
      <c r="AH306" s="75">
        <v>46030</v>
      </c>
      <c r="AI306" s="78" t="s">
        <v>98</v>
      </c>
      <c r="AJ306" t="s">
        <v>404</v>
      </c>
      <c r="AK306" s="72">
        <v>202400000000095</v>
      </c>
      <c r="AL306" s="75">
        <v>46030</v>
      </c>
      <c r="AM306" s="1" t="s">
        <v>257</v>
      </c>
      <c r="AN306" s="1" t="s">
        <v>257</v>
      </c>
      <c r="AO306" t="s">
        <v>100</v>
      </c>
      <c r="AP306" t="s">
        <v>667</v>
      </c>
      <c r="AQ306" s="1"/>
      <c r="AR306" t="s">
        <v>6274</v>
      </c>
      <c r="AS306" t="s">
        <v>254</v>
      </c>
      <c r="AT306" s="1">
        <v>80111600</v>
      </c>
      <c r="AU306" s="93" t="s">
        <v>4457</v>
      </c>
      <c r="AV306" s="1" t="s">
        <v>210</v>
      </c>
      <c r="AW306" s="87" t="s">
        <v>103</v>
      </c>
      <c r="AX306" s="75">
        <v>46030</v>
      </c>
      <c r="AY306" s="87" t="s">
        <v>115</v>
      </c>
      <c r="AZ306" s="75">
        <v>46030</v>
      </c>
      <c r="BA306" s="75">
        <v>46030</v>
      </c>
      <c r="BB306" s="75">
        <v>46384</v>
      </c>
      <c r="BC306" s="89">
        <f>+Tabla3[[#This Row],[FECHA TERMINACION
(INICIAL)]]-Tabla3[[#This Row],[FECHA INICIO]]</f>
        <v>354</v>
      </c>
      <c r="BD306" s="89">
        <f>+Tabla3[[#This Row],[PLAZO DE EJECUCIÓN EN DÍAS (INICIAL)]]/30</f>
        <v>11.8</v>
      </c>
      <c r="BE306" t="s">
        <v>1485</v>
      </c>
      <c r="BF306" s="5" t="e">
        <f>+#REF!</f>
        <v>#REF!</v>
      </c>
      <c r="BG306" s="5" t="e">
        <f>+#REF!</f>
        <v>#REF!</v>
      </c>
      <c r="BH306" s="1" t="e">
        <f>+#REF!</f>
        <v>#REF!</v>
      </c>
      <c r="BI306" s="1">
        <f>+COUNTIF(Tabla3[[#This Row],[VALOR REDUCIDO]:[TOTAL TIEMPO PRORROGADO EN DÍAS
]],"&lt;&gt;0")</f>
        <v>3</v>
      </c>
      <c r="BJ306" s="1" t="e">
        <f>+#REF!</f>
        <v>#REF!</v>
      </c>
      <c r="BK306" s="75" t="e">
        <f>+#REF!</f>
        <v>#REF!</v>
      </c>
      <c r="BL306" s="1" t="s">
        <v>83</v>
      </c>
      <c r="BM306" t="e">
        <f t="shared" si="22"/>
        <v>#REF!</v>
      </c>
      <c r="BN306" s="7">
        <f t="shared" si="23"/>
        <v>46030</v>
      </c>
      <c r="BO306" s="7" t="e">
        <f t="shared" si="24"/>
        <v>#REF!</v>
      </c>
      <c r="BP306" s="5" t="e">
        <f t="shared" si="20"/>
        <v>#REF!</v>
      </c>
      <c r="BQ306" s="1">
        <v>33366667</v>
      </c>
      <c r="BR306" s="1" t="e">
        <f>+Tabla3[[#This Row],[VALOR TOTAL DE CONTRATO (ANTES DE LIQUIDACIÓN - LIBERACIÓN DE SALDOS)]]-Tabla3[[#This Row],[RECURSO TOTALES DESEMBOLSADOS]]</f>
        <v>#REF!</v>
      </c>
      <c r="BS306" s="1" t="s">
        <v>83</v>
      </c>
      <c r="BT306" s="1" t="str">
        <f t="shared" si="21"/>
        <v>enero</v>
      </c>
      <c r="BU306" s="1" t="s">
        <v>82</v>
      </c>
      <c r="BV306" s="1" t="s">
        <v>82</v>
      </c>
      <c r="BW306" s="1" t="s">
        <v>82</v>
      </c>
      <c r="BX306" t="s">
        <v>258</v>
      </c>
      <c r="BY306" t="s">
        <v>259</v>
      </c>
    </row>
    <row r="307" spans="1:77" x14ac:dyDescent="0.25">
      <c r="A307" s="1">
        <v>2026</v>
      </c>
      <c r="B307" s="3">
        <v>303</v>
      </c>
      <c r="C307" s="1" t="s">
        <v>65</v>
      </c>
      <c r="D307" t="s">
        <v>67</v>
      </c>
      <c r="E307" t="s">
        <v>70</v>
      </c>
      <c r="F307" t="s">
        <v>71</v>
      </c>
      <c r="G307" t="s">
        <v>105</v>
      </c>
      <c r="H307" s="1" t="s">
        <v>64</v>
      </c>
      <c r="I307" s="1" t="s">
        <v>75</v>
      </c>
      <c r="J307" t="s">
        <v>1602</v>
      </c>
      <c r="K307" s="1" t="s">
        <v>78</v>
      </c>
      <c r="L307" s="87" t="s">
        <v>81</v>
      </c>
      <c r="M307" s="1" t="s">
        <v>6608</v>
      </c>
      <c r="N307" s="1" t="s">
        <v>3719</v>
      </c>
      <c r="O307" s="1" t="s">
        <v>3719</v>
      </c>
      <c r="P307" s="56" t="s">
        <v>3719</v>
      </c>
      <c r="Q307" s="1" t="s">
        <v>83</v>
      </c>
      <c r="R307" s="87" t="s">
        <v>254</v>
      </c>
      <c r="S307" s="87" t="s">
        <v>254</v>
      </c>
      <c r="T307" t="s">
        <v>664</v>
      </c>
      <c r="U307" s="55" t="s">
        <v>676</v>
      </c>
      <c r="V307" t="s">
        <v>1600</v>
      </c>
      <c r="W307" s="5">
        <v>81900000</v>
      </c>
      <c r="X307" s="5">
        <v>81900000</v>
      </c>
      <c r="Y307" s="5">
        <v>7000000</v>
      </c>
      <c r="Z307" s="5">
        <v>0</v>
      </c>
      <c r="AA307" s="1" t="s">
        <v>95</v>
      </c>
      <c r="AB307" t="s">
        <v>83</v>
      </c>
      <c r="AC307" t="s">
        <v>76</v>
      </c>
      <c r="AD307" s="69">
        <f>+Tabla3[[#This Row],[VALOR DEL CONTRATO
(EN NUMEROS)]]-Tabla3[[#This Row],[VALOR RECURSOS (MADS/FONAM)]]</f>
        <v>0</v>
      </c>
      <c r="AE307" s="2">
        <v>5626</v>
      </c>
      <c r="AF307" s="88">
        <v>46024</v>
      </c>
      <c r="AG307">
        <v>32826</v>
      </c>
      <c r="AH307" s="75">
        <v>46031</v>
      </c>
      <c r="AI307" s="78" t="s">
        <v>98</v>
      </c>
      <c r="AJ307" t="s">
        <v>404</v>
      </c>
      <c r="AK307" s="72">
        <v>202400000000095</v>
      </c>
      <c r="AL307" s="75">
        <v>46030</v>
      </c>
      <c r="AM307" s="1" t="s">
        <v>257</v>
      </c>
      <c r="AN307" s="1" t="s">
        <v>257</v>
      </c>
      <c r="AO307" t="s">
        <v>100</v>
      </c>
      <c r="AP307" t="s">
        <v>412</v>
      </c>
      <c r="AQ307" s="1"/>
      <c r="AR307" t="s">
        <v>413</v>
      </c>
      <c r="AS307" t="s">
        <v>254</v>
      </c>
      <c r="AT307" s="1">
        <v>80111600</v>
      </c>
      <c r="AU307" s="93" t="s">
        <v>4458</v>
      </c>
      <c r="AV307" s="1" t="s">
        <v>210</v>
      </c>
      <c r="AW307" s="87" t="s">
        <v>103</v>
      </c>
      <c r="AX307" s="75">
        <v>46030</v>
      </c>
      <c r="AY307" s="87" t="s">
        <v>115</v>
      </c>
      <c r="AZ307" s="75">
        <v>46030</v>
      </c>
      <c r="BA307" s="75">
        <v>46031</v>
      </c>
      <c r="BB307" s="75">
        <v>46387</v>
      </c>
      <c r="BC307" s="89">
        <f>+Tabla3[[#This Row],[FECHA TERMINACION
(INICIAL)]]-Tabla3[[#This Row],[FECHA INICIO]]</f>
        <v>356</v>
      </c>
      <c r="BD307" s="89">
        <f>+Tabla3[[#This Row],[PLAZO DE EJECUCIÓN EN DÍAS (INICIAL)]]/30</f>
        <v>11.866666666666667</v>
      </c>
      <c r="BE307" t="s">
        <v>1485</v>
      </c>
      <c r="BF307" s="5" t="e">
        <f>+#REF!</f>
        <v>#REF!</v>
      </c>
      <c r="BG307" s="5" t="e">
        <f>+#REF!</f>
        <v>#REF!</v>
      </c>
      <c r="BH307" s="1" t="e">
        <f>+#REF!</f>
        <v>#REF!</v>
      </c>
      <c r="BI307" s="1">
        <f>+COUNTIF(Tabla3[[#This Row],[VALOR REDUCIDO]:[TOTAL TIEMPO PRORROGADO EN DÍAS
]],"&lt;&gt;0")</f>
        <v>3</v>
      </c>
      <c r="BJ307" s="1" t="e">
        <f>+#REF!</f>
        <v>#REF!</v>
      </c>
      <c r="BK307" s="75" t="e">
        <f>+#REF!</f>
        <v>#REF!</v>
      </c>
      <c r="BL307" s="1" t="s">
        <v>83</v>
      </c>
      <c r="BM307" t="e">
        <f t="shared" si="22"/>
        <v>#REF!</v>
      </c>
      <c r="BN307" s="7">
        <f t="shared" si="23"/>
        <v>46031</v>
      </c>
      <c r="BO307" s="7" t="e">
        <f t="shared" si="24"/>
        <v>#REF!</v>
      </c>
      <c r="BP307" s="5" t="e">
        <f t="shared" si="20"/>
        <v>#REF!</v>
      </c>
      <c r="BQ307" s="1">
        <v>26133333</v>
      </c>
      <c r="BR307" s="1" t="e">
        <f>+Tabla3[[#This Row],[VALOR TOTAL DE CONTRATO (ANTES DE LIQUIDACIÓN - LIBERACIÓN DE SALDOS)]]-Tabla3[[#This Row],[RECURSO TOTALES DESEMBOLSADOS]]</f>
        <v>#REF!</v>
      </c>
      <c r="BS307" s="1" t="s">
        <v>83</v>
      </c>
      <c r="BT307" s="1" t="str">
        <f t="shared" si="21"/>
        <v>enero</v>
      </c>
      <c r="BU307" s="1" t="s">
        <v>82</v>
      </c>
      <c r="BV307" s="1" t="s">
        <v>82</v>
      </c>
      <c r="BW307" s="1" t="s">
        <v>82</v>
      </c>
      <c r="BX307" t="s">
        <v>258</v>
      </c>
      <c r="BY307" t="s">
        <v>259</v>
      </c>
    </row>
    <row r="308" spans="1:77" x14ac:dyDescent="0.25">
      <c r="A308" s="1">
        <v>2026</v>
      </c>
      <c r="B308" s="3">
        <v>304</v>
      </c>
      <c r="C308" s="1" t="s">
        <v>65</v>
      </c>
      <c r="D308" t="s">
        <v>67</v>
      </c>
      <c r="E308" t="s">
        <v>70</v>
      </c>
      <c r="F308" t="s">
        <v>71</v>
      </c>
      <c r="G308" t="s">
        <v>105</v>
      </c>
      <c r="H308" s="1" t="s">
        <v>64</v>
      </c>
      <c r="I308" s="1" t="s">
        <v>75</v>
      </c>
      <c r="J308" t="s">
        <v>1603</v>
      </c>
      <c r="K308" s="1" t="s">
        <v>78</v>
      </c>
      <c r="L308" s="87" t="s">
        <v>549</v>
      </c>
      <c r="M308" s="1" t="s">
        <v>6609</v>
      </c>
      <c r="N308" s="1" t="s">
        <v>3719</v>
      </c>
      <c r="O308" s="1" t="s">
        <v>3719</v>
      </c>
      <c r="P308" s="56" t="s">
        <v>3719</v>
      </c>
      <c r="Q308" s="1" t="s">
        <v>83</v>
      </c>
      <c r="R308" s="87" t="s">
        <v>265</v>
      </c>
      <c r="S308" s="87" t="s">
        <v>265</v>
      </c>
      <c r="T308" t="s">
        <v>1605</v>
      </c>
      <c r="U308" t="s">
        <v>1607</v>
      </c>
      <c r="V308" t="s">
        <v>1606</v>
      </c>
      <c r="W308" s="5">
        <v>87833333</v>
      </c>
      <c r="X308" s="5">
        <v>87833333</v>
      </c>
      <c r="Y308" s="5">
        <v>8500000</v>
      </c>
      <c r="Z308" s="5">
        <v>0</v>
      </c>
      <c r="AA308" s="1" t="s">
        <v>95</v>
      </c>
      <c r="AB308" t="s">
        <v>83</v>
      </c>
      <c r="AC308" t="s">
        <v>76</v>
      </c>
      <c r="AD308" s="69">
        <f>+Tabla3[[#This Row],[VALOR DEL CONTRATO
(EN NUMEROS)]]-Tabla3[[#This Row],[VALOR RECURSOS (MADS/FONAM)]]</f>
        <v>0</v>
      </c>
      <c r="AE308" s="2">
        <v>1326</v>
      </c>
      <c r="AF308" s="88">
        <v>46024</v>
      </c>
      <c r="AG308">
        <v>28425</v>
      </c>
      <c r="AH308" s="75">
        <v>46030</v>
      </c>
      <c r="AI308" s="78" t="s">
        <v>98</v>
      </c>
      <c r="AJ308" t="s">
        <v>774</v>
      </c>
      <c r="AK308" s="72">
        <v>202400000000074</v>
      </c>
      <c r="AL308" s="75">
        <v>46030</v>
      </c>
      <c r="AM308" s="1" t="s">
        <v>257</v>
      </c>
      <c r="AN308" s="1" t="s">
        <v>257</v>
      </c>
      <c r="AO308" t="s">
        <v>100</v>
      </c>
      <c r="AP308" t="s">
        <v>775</v>
      </c>
      <c r="AQ308" s="1"/>
      <c r="AR308" t="s">
        <v>776</v>
      </c>
      <c r="AS308" t="s">
        <v>776</v>
      </c>
      <c r="AT308" s="1">
        <v>80111600</v>
      </c>
      <c r="AU308" s="93" t="s">
        <v>4459</v>
      </c>
      <c r="AV308" s="1" t="s">
        <v>210</v>
      </c>
      <c r="AW308" s="87" t="s">
        <v>103</v>
      </c>
      <c r="AX308" s="75">
        <v>46030</v>
      </c>
      <c r="AY308" s="87" t="s">
        <v>116</v>
      </c>
      <c r="AZ308" s="75">
        <v>46030</v>
      </c>
      <c r="BA308" s="75">
        <v>46030</v>
      </c>
      <c r="BB308" s="75">
        <v>46343</v>
      </c>
      <c r="BC308" s="89">
        <f>+Tabla3[[#This Row],[FECHA TERMINACION
(INICIAL)]]-Tabla3[[#This Row],[FECHA INICIO]]</f>
        <v>313</v>
      </c>
      <c r="BD308" s="89">
        <f>+Tabla3[[#This Row],[PLAZO DE EJECUCIÓN EN DÍAS (INICIAL)]]/30</f>
        <v>10.433333333333334</v>
      </c>
      <c r="BE308" t="s">
        <v>1608</v>
      </c>
      <c r="BF308" s="5" t="e">
        <f>+#REF!</f>
        <v>#REF!</v>
      </c>
      <c r="BG308" s="5" t="e">
        <f>+#REF!</f>
        <v>#REF!</v>
      </c>
      <c r="BH308" s="1" t="e">
        <f>+#REF!</f>
        <v>#REF!</v>
      </c>
      <c r="BI308" s="1">
        <f>+COUNTIF(Tabla3[[#This Row],[VALOR REDUCIDO]:[TOTAL TIEMPO PRORROGADO EN DÍAS
]],"&lt;&gt;0")</f>
        <v>3</v>
      </c>
      <c r="BJ308" s="1" t="e">
        <f>+#REF!</f>
        <v>#REF!</v>
      </c>
      <c r="BK308" s="75" t="e">
        <f>+#REF!</f>
        <v>#REF!</v>
      </c>
      <c r="BL308" s="1" t="s">
        <v>83</v>
      </c>
      <c r="BM308" t="e">
        <f t="shared" si="22"/>
        <v>#REF!</v>
      </c>
      <c r="BN308" s="7">
        <f t="shared" si="23"/>
        <v>46030</v>
      </c>
      <c r="BO308" s="7" t="e">
        <f t="shared" si="24"/>
        <v>#REF!</v>
      </c>
      <c r="BP308" s="5" t="e">
        <f t="shared" si="20"/>
        <v>#REF!</v>
      </c>
      <c r="BQ308" s="1">
        <v>40516667</v>
      </c>
      <c r="BR308" s="1" t="e">
        <f>+Tabla3[[#This Row],[VALOR TOTAL DE CONTRATO (ANTES DE LIQUIDACIÓN - LIBERACIÓN DE SALDOS)]]-Tabla3[[#This Row],[RECURSO TOTALES DESEMBOLSADOS]]</f>
        <v>#REF!</v>
      </c>
      <c r="BS308" s="1" t="s">
        <v>83</v>
      </c>
      <c r="BT308" s="1" t="str">
        <f t="shared" si="21"/>
        <v>enero</v>
      </c>
      <c r="BU308" s="1" t="s">
        <v>82</v>
      </c>
      <c r="BV308" s="1" t="s">
        <v>82</v>
      </c>
      <c r="BW308" s="1" t="s">
        <v>82</v>
      </c>
      <c r="BX308" t="s">
        <v>258</v>
      </c>
      <c r="BY308" t="s">
        <v>259</v>
      </c>
    </row>
    <row r="309" spans="1:77" x14ac:dyDescent="0.25">
      <c r="A309" s="1">
        <v>2026</v>
      </c>
      <c r="B309" s="3">
        <v>305</v>
      </c>
      <c r="C309" s="1" t="s">
        <v>65</v>
      </c>
      <c r="D309" t="s">
        <v>67</v>
      </c>
      <c r="E309" t="s">
        <v>70</v>
      </c>
      <c r="F309" t="s">
        <v>71</v>
      </c>
      <c r="G309" t="s">
        <v>105</v>
      </c>
      <c r="H309" s="1" t="s">
        <v>64</v>
      </c>
      <c r="I309" s="1" t="s">
        <v>75</v>
      </c>
      <c r="J309" t="s">
        <v>1964</v>
      </c>
      <c r="K309" s="1" t="s">
        <v>78</v>
      </c>
      <c r="L309" s="102" t="s">
        <v>573</v>
      </c>
      <c r="M309" s="1" t="s">
        <v>6610</v>
      </c>
      <c r="N309" s="1" t="s">
        <v>3719</v>
      </c>
      <c r="O309" s="59" t="s">
        <v>3719</v>
      </c>
      <c r="P309" s="99" t="s">
        <v>3719</v>
      </c>
      <c r="Q309" s="1" t="s">
        <v>83</v>
      </c>
      <c r="R309" s="87" t="s">
        <v>269</v>
      </c>
      <c r="S309" s="87" t="s">
        <v>269</v>
      </c>
      <c r="T309" t="s">
        <v>1616</v>
      </c>
      <c r="U309" t="s">
        <v>1965</v>
      </c>
      <c r="V309" s="5" t="s">
        <v>1617</v>
      </c>
      <c r="W309" s="5">
        <v>84000000</v>
      </c>
      <c r="X309" s="5">
        <v>84000000</v>
      </c>
      <c r="Y309" s="90">
        <v>8000000</v>
      </c>
      <c r="Z309" s="90">
        <v>0</v>
      </c>
      <c r="AA309" s="1" t="s">
        <v>95</v>
      </c>
      <c r="AB309" t="s">
        <v>83</v>
      </c>
      <c r="AC309" t="s">
        <v>76</v>
      </c>
      <c r="AD309" s="69">
        <f>+Tabla3[[#This Row],[VALOR DEL CONTRATO
(EN NUMEROS)]]-Tabla3[[#This Row],[VALOR RECURSOS (MADS/FONAM)]]</f>
        <v>0</v>
      </c>
      <c r="AE309" s="2">
        <v>4726</v>
      </c>
      <c r="AF309" s="88">
        <v>46024</v>
      </c>
      <c r="AG309">
        <v>35926</v>
      </c>
      <c r="AH309" s="75">
        <v>46031</v>
      </c>
      <c r="AI309" s="78" t="s">
        <v>98</v>
      </c>
      <c r="AJ309" t="s">
        <v>736</v>
      </c>
      <c r="AK309" s="72">
        <v>202400000000054</v>
      </c>
      <c r="AL309" s="96">
        <v>46031</v>
      </c>
      <c r="AM309" s="1" t="s">
        <v>257</v>
      </c>
      <c r="AN309" s="1" t="s">
        <v>257</v>
      </c>
      <c r="AO309" t="s">
        <v>100</v>
      </c>
      <c r="AP309" t="s">
        <v>737</v>
      </c>
      <c r="AQ309" s="2"/>
      <c r="AR309" t="s">
        <v>738</v>
      </c>
      <c r="AS309" s="1" t="s">
        <v>418</v>
      </c>
      <c r="AT309" s="1">
        <v>80111600</v>
      </c>
      <c r="AU309" s="93" t="s">
        <v>4460</v>
      </c>
      <c r="AV309" s="1" t="s">
        <v>210</v>
      </c>
      <c r="AW309" s="87" t="s">
        <v>103</v>
      </c>
      <c r="AX309" s="96">
        <v>46031</v>
      </c>
      <c r="AY309" s="87" t="s">
        <v>115</v>
      </c>
      <c r="AZ309" s="96">
        <v>46031</v>
      </c>
      <c r="BA309" s="75">
        <v>46031</v>
      </c>
      <c r="BB309" s="6">
        <v>46349</v>
      </c>
      <c r="BC309" s="89">
        <f>+Tabla3[[#This Row],[FECHA TERMINACION
(INICIAL)]]-Tabla3[[#This Row],[FECHA INICIO]]</f>
        <v>318</v>
      </c>
      <c r="BD309" s="89">
        <f>+Tabla3[[#This Row],[PLAZO DE EJECUCIÓN EN DÍAS (INICIAL)]]/30</f>
        <v>10.6</v>
      </c>
      <c r="BE309" t="s">
        <v>1966</v>
      </c>
      <c r="BF309" s="5" t="e">
        <f>+#REF!</f>
        <v>#REF!</v>
      </c>
      <c r="BG309" s="5" t="e">
        <f>+#REF!</f>
        <v>#REF!</v>
      </c>
      <c r="BH309" s="1" t="e">
        <f>+#REF!</f>
        <v>#REF!</v>
      </c>
      <c r="BI309" s="1">
        <f>+COUNTIF(Tabla3[[#This Row],[VALOR REDUCIDO]:[TOTAL TIEMPO PRORROGADO EN DÍAS
]],"&lt;&gt;0")</f>
        <v>3</v>
      </c>
      <c r="BJ309" s="1" t="e">
        <f>+#REF!</f>
        <v>#REF!</v>
      </c>
      <c r="BK309" s="75" t="e">
        <f>+#REF!</f>
        <v>#REF!</v>
      </c>
      <c r="BL309" s="1" t="s">
        <v>83</v>
      </c>
      <c r="BM309" t="e">
        <f t="shared" si="22"/>
        <v>#REF!</v>
      </c>
      <c r="BN309" s="7">
        <f t="shared" si="23"/>
        <v>46031</v>
      </c>
      <c r="BO309" s="7" t="e">
        <f t="shared" si="24"/>
        <v>#REF!</v>
      </c>
      <c r="BP309" s="5" t="e">
        <f t="shared" si="20"/>
        <v>#REF!</v>
      </c>
      <c r="BQ309" s="1">
        <v>37866667</v>
      </c>
      <c r="BR309" s="1" t="e">
        <f>+Tabla3[[#This Row],[VALOR TOTAL DE CONTRATO (ANTES DE LIQUIDACIÓN - LIBERACIÓN DE SALDOS)]]-Tabla3[[#This Row],[RECURSO TOTALES DESEMBOLSADOS]]</f>
        <v>#REF!</v>
      </c>
      <c r="BS309" s="1" t="s">
        <v>83</v>
      </c>
      <c r="BT309" s="1" t="str">
        <f t="shared" si="21"/>
        <v>enero</v>
      </c>
      <c r="BU309" s="1" t="s">
        <v>82</v>
      </c>
      <c r="BV309" s="1" t="s">
        <v>82</v>
      </c>
      <c r="BW309" s="1" t="s">
        <v>82</v>
      </c>
      <c r="BX309" t="s">
        <v>258</v>
      </c>
      <c r="BY309" t="s">
        <v>259</v>
      </c>
    </row>
    <row r="310" spans="1:77" x14ac:dyDescent="0.25">
      <c r="A310" s="1">
        <v>2026</v>
      </c>
      <c r="B310" s="3">
        <v>306</v>
      </c>
      <c r="C310" s="1" t="s">
        <v>65</v>
      </c>
      <c r="D310" t="s">
        <v>67</v>
      </c>
      <c r="E310" t="s">
        <v>70</v>
      </c>
      <c r="F310" t="s">
        <v>71</v>
      </c>
      <c r="G310" t="s">
        <v>105</v>
      </c>
      <c r="H310" s="1" t="s">
        <v>64</v>
      </c>
      <c r="I310" s="1" t="s">
        <v>75</v>
      </c>
      <c r="J310" t="s">
        <v>1609</v>
      </c>
      <c r="K310" s="1" t="s">
        <v>78</v>
      </c>
      <c r="L310" s="87" t="s">
        <v>1034</v>
      </c>
      <c r="M310" s="1" t="s">
        <v>6611</v>
      </c>
      <c r="N310" s="1" t="s">
        <v>3719</v>
      </c>
      <c r="O310" s="1" t="s">
        <v>3719</v>
      </c>
      <c r="P310" s="56" t="s">
        <v>3719</v>
      </c>
      <c r="Q310" s="1" t="s">
        <v>83</v>
      </c>
      <c r="R310" s="87" t="s">
        <v>269</v>
      </c>
      <c r="S310" s="87" t="s">
        <v>269</v>
      </c>
      <c r="T310" t="s">
        <v>1610</v>
      </c>
      <c r="U310" t="s">
        <v>1612</v>
      </c>
      <c r="V310" t="s">
        <v>1611</v>
      </c>
      <c r="W310" s="5">
        <v>93359200</v>
      </c>
      <c r="X310" s="5">
        <v>93359200</v>
      </c>
      <c r="Y310" s="5">
        <v>8487200</v>
      </c>
      <c r="Z310" s="5">
        <v>0</v>
      </c>
      <c r="AA310" s="1" t="s">
        <v>95</v>
      </c>
      <c r="AB310" t="s">
        <v>83</v>
      </c>
      <c r="AC310" t="s">
        <v>76</v>
      </c>
      <c r="AD310" s="69">
        <f>+Tabla3[[#This Row],[VALOR DEL CONTRATO
(EN NUMEROS)]]-Tabla3[[#This Row],[VALOR RECURSOS (MADS/FONAM)]]</f>
        <v>0</v>
      </c>
      <c r="AE310" s="2">
        <v>4226</v>
      </c>
      <c r="AF310" s="88">
        <v>46024</v>
      </c>
      <c r="AG310">
        <v>30926</v>
      </c>
      <c r="AH310" s="75">
        <v>46030</v>
      </c>
      <c r="AI310" s="78" t="s">
        <v>98</v>
      </c>
      <c r="AJ310" t="s">
        <v>784</v>
      </c>
      <c r="AK310" s="72">
        <v>202400000000071</v>
      </c>
      <c r="AL310" s="75">
        <v>46030</v>
      </c>
      <c r="AM310" s="1" t="s">
        <v>257</v>
      </c>
      <c r="AN310" s="1" t="s">
        <v>257</v>
      </c>
      <c r="AO310" t="s">
        <v>100</v>
      </c>
      <c r="AP310" t="s">
        <v>150</v>
      </c>
      <c r="AQ310" s="1"/>
      <c r="AR310" t="s">
        <v>417</v>
      </c>
      <c r="AS310" t="s">
        <v>418</v>
      </c>
      <c r="AT310" s="1">
        <v>80111600</v>
      </c>
      <c r="AU310" s="93" t="s">
        <v>4461</v>
      </c>
      <c r="AV310" s="1" t="s">
        <v>211</v>
      </c>
      <c r="AW310" s="87" t="s">
        <v>104</v>
      </c>
      <c r="AX310" s="75" t="s">
        <v>76</v>
      </c>
      <c r="AY310" s="87" t="s">
        <v>108</v>
      </c>
      <c r="AZ310" s="75">
        <v>46030</v>
      </c>
      <c r="BA310" s="75">
        <v>46030</v>
      </c>
      <c r="BB310" s="75">
        <v>46363</v>
      </c>
      <c r="BC310" s="89">
        <f>+Tabla3[[#This Row],[FECHA TERMINACION
(INICIAL)]]-Tabla3[[#This Row],[FECHA INICIO]]</f>
        <v>333</v>
      </c>
      <c r="BD310" s="89">
        <f>+Tabla3[[#This Row],[PLAZO DE EJECUCIÓN EN DÍAS (INICIAL)]]/30</f>
        <v>11.1</v>
      </c>
      <c r="BE310" t="s">
        <v>918</v>
      </c>
      <c r="BF310" s="5" t="e">
        <f>+#REF!</f>
        <v>#REF!</v>
      </c>
      <c r="BG310" s="5" t="e">
        <f>+#REF!</f>
        <v>#REF!</v>
      </c>
      <c r="BH310" s="1" t="e">
        <f>+#REF!</f>
        <v>#REF!</v>
      </c>
      <c r="BI310" s="1">
        <f>+COUNTIF(Tabla3[[#This Row],[VALOR REDUCIDO]:[TOTAL TIEMPO PRORROGADO EN DÍAS
]],"&lt;&gt;0")</f>
        <v>3</v>
      </c>
      <c r="BJ310" s="1" t="e">
        <f>+#REF!</f>
        <v>#REF!</v>
      </c>
      <c r="BK310" s="75" t="e">
        <f>+#REF!</f>
        <v>#REF!</v>
      </c>
      <c r="BL310" s="1" t="s">
        <v>83</v>
      </c>
      <c r="BM310" t="e">
        <f t="shared" si="22"/>
        <v>#REF!</v>
      </c>
      <c r="BN310" s="7">
        <f t="shared" si="23"/>
        <v>46030</v>
      </c>
      <c r="BO310" s="7" t="e">
        <f t="shared" si="24"/>
        <v>#REF!</v>
      </c>
      <c r="BP310" s="5" t="e">
        <f t="shared" si="20"/>
        <v>#REF!</v>
      </c>
      <c r="BQ310" s="1">
        <v>40455653</v>
      </c>
      <c r="BR310" s="1" t="e">
        <f>+Tabla3[[#This Row],[VALOR TOTAL DE CONTRATO (ANTES DE LIQUIDACIÓN - LIBERACIÓN DE SALDOS)]]-Tabla3[[#This Row],[RECURSO TOTALES DESEMBOLSADOS]]</f>
        <v>#REF!</v>
      </c>
      <c r="BS310" s="1" t="s">
        <v>83</v>
      </c>
      <c r="BT310" s="1" t="str">
        <f t="shared" si="21"/>
        <v>enero</v>
      </c>
      <c r="BU310" s="1" t="s">
        <v>82</v>
      </c>
      <c r="BV310" s="1" t="s">
        <v>82</v>
      </c>
      <c r="BW310" s="1" t="s">
        <v>82</v>
      </c>
      <c r="BX310" t="s">
        <v>258</v>
      </c>
      <c r="BY310" t="s">
        <v>259</v>
      </c>
    </row>
    <row r="311" spans="1:77" x14ac:dyDescent="0.25">
      <c r="A311" s="1">
        <v>2026</v>
      </c>
      <c r="B311" s="3">
        <v>307</v>
      </c>
      <c r="C311" s="1" t="s">
        <v>65</v>
      </c>
      <c r="D311" t="s">
        <v>67</v>
      </c>
      <c r="E311" t="s">
        <v>70</v>
      </c>
      <c r="F311" t="s">
        <v>71</v>
      </c>
      <c r="G311" t="s">
        <v>105</v>
      </c>
      <c r="H311" s="1" t="s">
        <v>64</v>
      </c>
      <c r="I311" s="1" t="s">
        <v>75</v>
      </c>
      <c r="J311" t="s">
        <v>1967</v>
      </c>
      <c r="K311" s="1" t="s">
        <v>78</v>
      </c>
      <c r="L311" s="87" t="s">
        <v>538</v>
      </c>
      <c r="M311" s="1" t="s">
        <v>6612</v>
      </c>
      <c r="N311" s="1" t="s">
        <v>3719</v>
      </c>
      <c r="O311" s="1" t="s">
        <v>3719</v>
      </c>
      <c r="P311" s="56" t="s">
        <v>3719</v>
      </c>
      <c r="Q311" s="1" t="s">
        <v>83</v>
      </c>
      <c r="R311" s="87" t="s">
        <v>269</v>
      </c>
      <c r="S311" s="87" t="s">
        <v>269</v>
      </c>
      <c r="T311" t="s">
        <v>1616</v>
      </c>
      <c r="U311" t="s">
        <v>1970</v>
      </c>
      <c r="V311" t="s">
        <v>1617</v>
      </c>
      <c r="W311" s="5">
        <v>84000000</v>
      </c>
      <c r="X311" s="5">
        <v>84000000</v>
      </c>
      <c r="Y311" s="5">
        <v>8000000</v>
      </c>
      <c r="Z311" s="5">
        <v>0</v>
      </c>
      <c r="AA311" s="1" t="s">
        <v>95</v>
      </c>
      <c r="AB311" t="s">
        <v>83</v>
      </c>
      <c r="AC311" t="s">
        <v>76</v>
      </c>
      <c r="AD311" s="69">
        <f>+Tabla3[[#This Row],[VALOR DEL CONTRATO
(EN NUMEROS)]]-Tabla3[[#This Row],[VALOR RECURSOS (MADS/FONAM)]]</f>
        <v>0</v>
      </c>
      <c r="AE311" s="2">
        <v>4726</v>
      </c>
      <c r="AF311" s="88">
        <v>46024</v>
      </c>
      <c r="AG311">
        <v>34626</v>
      </c>
      <c r="AH311" s="75">
        <v>46031</v>
      </c>
      <c r="AI311" s="78" t="s">
        <v>98</v>
      </c>
      <c r="AJ311" t="s">
        <v>736</v>
      </c>
      <c r="AK311" s="72">
        <v>202400000000054</v>
      </c>
      <c r="AL311" s="75">
        <v>46031</v>
      </c>
      <c r="AM311" s="1" t="s">
        <v>257</v>
      </c>
      <c r="AN311" s="1" t="s">
        <v>257</v>
      </c>
      <c r="AO311" t="s">
        <v>100</v>
      </c>
      <c r="AP311" t="s">
        <v>1968</v>
      </c>
      <c r="AQ311" s="1"/>
      <c r="AR311" t="s">
        <v>1969</v>
      </c>
      <c r="AS311" t="s">
        <v>418</v>
      </c>
      <c r="AT311" s="1">
        <v>80111600</v>
      </c>
      <c r="AU311" s="93" t="s">
        <v>4462</v>
      </c>
      <c r="AV311" s="1" t="s">
        <v>210</v>
      </c>
      <c r="AW311" s="87" t="s">
        <v>103</v>
      </c>
      <c r="AX311" s="75">
        <v>46031</v>
      </c>
      <c r="AY311" s="87" t="s">
        <v>115</v>
      </c>
      <c r="AZ311" s="75">
        <v>46031</v>
      </c>
      <c r="BA311" s="75">
        <v>46031</v>
      </c>
      <c r="BB311" s="75">
        <v>46349</v>
      </c>
      <c r="BC311" s="89">
        <f>+Tabla3[[#This Row],[FECHA TERMINACION
(INICIAL)]]-Tabla3[[#This Row],[FECHA INICIO]]</f>
        <v>318</v>
      </c>
      <c r="BD311" s="89">
        <f>+Tabla3[[#This Row],[PLAZO DE EJECUCIÓN EN DÍAS (INICIAL)]]/30</f>
        <v>10.6</v>
      </c>
      <c r="BE311" t="s">
        <v>1966</v>
      </c>
      <c r="BF311" s="5" t="e">
        <f>+#REF!</f>
        <v>#REF!</v>
      </c>
      <c r="BG311" s="5" t="e">
        <f>+#REF!</f>
        <v>#REF!</v>
      </c>
      <c r="BH311" s="1" t="e">
        <f>+#REF!</f>
        <v>#REF!</v>
      </c>
      <c r="BI311" s="1">
        <f>+COUNTIF(Tabla3[[#This Row],[VALOR REDUCIDO]:[TOTAL TIEMPO PRORROGADO EN DÍAS
]],"&lt;&gt;0")</f>
        <v>3</v>
      </c>
      <c r="BJ311" s="1" t="e">
        <f>+#REF!</f>
        <v>#REF!</v>
      </c>
      <c r="BK311" s="75" t="e">
        <f>+#REF!</f>
        <v>#REF!</v>
      </c>
      <c r="BL311" s="1" t="s">
        <v>83</v>
      </c>
      <c r="BM311" t="e">
        <f t="shared" si="22"/>
        <v>#REF!</v>
      </c>
      <c r="BN311" s="7">
        <f t="shared" si="23"/>
        <v>46031</v>
      </c>
      <c r="BO311" s="7" t="e">
        <f t="shared" si="24"/>
        <v>#REF!</v>
      </c>
      <c r="BP311" s="5" t="e">
        <f t="shared" si="20"/>
        <v>#REF!</v>
      </c>
      <c r="BQ311" s="1">
        <v>29866667</v>
      </c>
      <c r="BR311" s="1" t="e">
        <f>+Tabla3[[#This Row],[VALOR TOTAL DE CONTRATO (ANTES DE LIQUIDACIÓN - LIBERACIÓN DE SALDOS)]]-Tabla3[[#This Row],[RECURSO TOTALES DESEMBOLSADOS]]</f>
        <v>#REF!</v>
      </c>
      <c r="BS311" s="1" t="s">
        <v>83</v>
      </c>
      <c r="BT311" s="1" t="str">
        <f t="shared" si="21"/>
        <v>enero</v>
      </c>
      <c r="BU311" s="1" t="s">
        <v>82</v>
      </c>
      <c r="BV311" s="1" t="s">
        <v>82</v>
      </c>
      <c r="BW311" s="1" t="s">
        <v>82</v>
      </c>
      <c r="BX311" t="s">
        <v>258</v>
      </c>
      <c r="BY311" t="s">
        <v>259</v>
      </c>
    </row>
    <row r="312" spans="1:77" ht="16.899999999999999" customHeight="1" x14ac:dyDescent="0.25">
      <c r="A312" s="1">
        <v>2026</v>
      </c>
      <c r="B312" s="3">
        <v>308</v>
      </c>
      <c r="C312" s="1" t="s">
        <v>65</v>
      </c>
      <c r="D312" t="s">
        <v>67</v>
      </c>
      <c r="E312" t="s">
        <v>70</v>
      </c>
      <c r="F312" t="s">
        <v>71</v>
      </c>
      <c r="G312" t="s">
        <v>105</v>
      </c>
      <c r="H312" s="1" t="s">
        <v>64</v>
      </c>
      <c r="I312" s="1" t="s">
        <v>75</v>
      </c>
      <c r="J312" t="s">
        <v>1613</v>
      </c>
      <c r="K312" s="1" t="s">
        <v>78</v>
      </c>
      <c r="L312" s="87" t="s">
        <v>908</v>
      </c>
      <c r="M312" s="1" t="s">
        <v>6613</v>
      </c>
      <c r="N312" s="1" t="s">
        <v>3719</v>
      </c>
      <c r="O312" s="1" t="s">
        <v>3719</v>
      </c>
      <c r="P312" s="56" t="s">
        <v>3719</v>
      </c>
      <c r="Q312" s="1" t="s">
        <v>83</v>
      </c>
      <c r="R312" s="87" t="s">
        <v>269</v>
      </c>
      <c r="S312" s="87" t="s">
        <v>269</v>
      </c>
      <c r="T312" t="s">
        <v>1616</v>
      </c>
      <c r="U312" t="s">
        <v>1618</v>
      </c>
      <c r="V312" t="s">
        <v>1617</v>
      </c>
      <c r="W312" s="5">
        <v>84000000</v>
      </c>
      <c r="X312" s="5">
        <v>84000000</v>
      </c>
      <c r="Y312" s="5">
        <v>8000000</v>
      </c>
      <c r="Z312" s="5">
        <v>0</v>
      </c>
      <c r="AA312" s="1" t="s">
        <v>95</v>
      </c>
      <c r="AB312" t="s">
        <v>83</v>
      </c>
      <c r="AC312" t="s">
        <v>76</v>
      </c>
      <c r="AD312" s="69">
        <f>+Tabla3[[#This Row],[VALOR DEL CONTRATO
(EN NUMEROS)]]-Tabla3[[#This Row],[VALOR RECURSOS (MADS/FONAM)]]</f>
        <v>0</v>
      </c>
      <c r="AE312" s="2">
        <v>4726</v>
      </c>
      <c r="AF312" s="88">
        <v>46024</v>
      </c>
      <c r="AG312">
        <v>30726</v>
      </c>
      <c r="AH312" s="75">
        <v>46030</v>
      </c>
      <c r="AI312" s="78" t="s">
        <v>98</v>
      </c>
      <c r="AJ312" t="s">
        <v>736</v>
      </c>
      <c r="AK312" s="72">
        <v>202400000000054</v>
      </c>
      <c r="AL312" s="75">
        <v>46030</v>
      </c>
      <c r="AM312" s="1" t="s">
        <v>257</v>
      </c>
      <c r="AN312" s="1" t="s">
        <v>257</v>
      </c>
      <c r="AO312" t="s">
        <v>100</v>
      </c>
      <c r="AP312" t="s">
        <v>1614</v>
      </c>
      <c r="AQ312" s="1"/>
      <c r="AR312" t="s">
        <v>1615</v>
      </c>
      <c r="AS312" t="s">
        <v>418</v>
      </c>
      <c r="AT312" s="1">
        <v>80111600</v>
      </c>
      <c r="AU312" s="93" t="s">
        <v>4463</v>
      </c>
      <c r="AV312" s="1" t="s">
        <v>210</v>
      </c>
      <c r="AW312" s="87" t="s">
        <v>103</v>
      </c>
      <c r="AX312" s="75">
        <v>46030</v>
      </c>
      <c r="AY312" s="87" t="s">
        <v>115</v>
      </c>
      <c r="AZ312" s="75">
        <v>46030</v>
      </c>
      <c r="BA312" s="75">
        <v>46031</v>
      </c>
      <c r="BB312" s="75">
        <v>46349</v>
      </c>
      <c r="BC312" s="89">
        <f>+Tabla3[[#This Row],[FECHA TERMINACION
(INICIAL)]]-Tabla3[[#This Row],[FECHA INICIO]]</f>
        <v>318</v>
      </c>
      <c r="BD312" s="89">
        <f>+Tabla3[[#This Row],[PLAZO DE EJECUCIÓN EN DÍAS (INICIAL)]]/30</f>
        <v>10.6</v>
      </c>
      <c r="BE312" t="s">
        <v>1619</v>
      </c>
      <c r="BF312" s="5" t="e">
        <f>+#REF!</f>
        <v>#REF!</v>
      </c>
      <c r="BG312" s="5" t="e">
        <f>+#REF!</f>
        <v>#REF!</v>
      </c>
      <c r="BH312" s="1" t="e">
        <f>+#REF!</f>
        <v>#REF!</v>
      </c>
      <c r="BI312" s="1">
        <f>+COUNTIF(Tabla3[[#This Row],[VALOR REDUCIDO]:[TOTAL TIEMPO PRORROGADO EN DÍAS
]],"&lt;&gt;0")</f>
        <v>3</v>
      </c>
      <c r="BJ312" s="1" t="e">
        <f>+#REF!</f>
        <v>#REF!</v>
      </c>
      <c r="BK312" s="75" t="e">
        <f>+#REF!</f>
        <v>#REF!</v>
      </c>
      <c r="BL312" s="1" t="s">
        <v>83</v>
      </c>
      <c r="BM312" t="e">
        <f t="shared" si="22"/>
        <v>#REF!</v>
      </c>
      <c r="BN312" s="7">
        <f t="shared" si="23"/>
        <v>46031</v>
      </c>
      <c r="BO312" s="7" t="e">
        <f t="shared" si="24"/>
        <v>#REF!</v>
      </c>
      <c r="BP312" s="5" t="e">
        <f t="shared" si="20"/>
        <v>#REF!</v>
      </c>
      <c r="BQ312" s="1">
        <v>37866667</v>
      </c>
      <c r="BR312" s="1" t="e">
        <f>+Tabla3[[#This Row],[VALOR TOTAL DE CONTRATO (ANTES DE LIQUIDACIÓN - LIBERACIÓN DE SALDOS)]]-Tabla3[[#This Row],[RECURSO TOTALES DESEMBOLSADOS]]</f>
        <v>#REF!</v>
      </c>
      <c r="BS312" s="1" t="s">
        <v>83</v>
      </c>
      <c r="BT312" s="1" t="str">
        <f t="shared" si="21"/>
        <v>enero</v>
      </c>
      <c r="BU312" s="1" t="s">
        <v>82</v>
      </c>
      <c r="BV312" s="1" t="s">
        <v>82</v>
      </c>
      <c r="BW312" s="1" t="s">
        <v>82</v>
      </c>
      <c r="BX312" t="s">
        <v>258</v>
      </c>
      <c r="BY312" t="s">
        <v>259</v>
      </c>
    </row>
    <row r="313" spans="1:77" x14ac:dyDescent="0.25">
      <c r="A313" s="1">
        <v>2026</v>
      </c>
      <c r="B313" s="3">
        <v>309</v>
      </c>
      <c r="C313" s="1" t="s">
        <v>65</v>
      </c>
      <c r="D313" t="s">
        <v>67</v>
      </c>
      <c r="E313" t="s">
        <v>70</v>
      </c>
      <c r="F313" t="s">
        <v>71</v>
      </c>
      <c r="G313" t="s">
        <v>105</v>
      </c>
      <c r="H313" s="1" t="s">
        <v>64</v>
      </c>
      <c r="I313" s="1" t="s">
        <v>75</v>
      </c>
      <c r="J313" t="s">
        <v>2183</v>
      </c>
      <c r="K313" s="1" t="s">
        <v>78</v>
      </c>
      <c r="L313" s="87" t="s">
        <v>538</v>
      </c>
      <c r="M313" s="1" t="s">
        <v>6614</v>
      </c>
      <c r="N313" s="1" t="s">
        <v>3719</v>
      </c>
      <c r="O313" s="1" t="s">
        <v>3719</v>
      </c>
      <c r="P313" s="56" t="s">
        <v>3719</v>
      </c>
      <c r="Q313" s="1" t="s">
        <v>83</v>
      </c>
      <c r="R313" s="87" t="s">
        <v>92</v>
      </c>
      <c r="S313" s="87" t="s">
        <v>92</v>
      </c>
      <c r="T313" t="s">
        <v>2184</v>
      </c>
      <c r="U313" t="s">
        <v>2186</v>
      </c>
      <c r="V313" t="s">
        <v>2185</v>
      </c>
      <c r="W313" s="5">
        <v>113133790</v>
      </c>
      <c r="X313" s="5">
        <v>113133790</v>
      </c>
      <c r="Y313" s="5">
        <v>10284890</v>
      </c>
      <c r="Z313" s="5">
        <v>0</v>
      </c>
      <c r="AA313" s="1" t="s">
        <v>95</v>
      </c>
      <c r="AB313" t="s">
        <v>83</v>
      </c>
      <c r="AC313" t="s">
        <v>76</v>
      </c>
      <c r="AD313" s="69">
        <f>+Tabla3[[#This Row],[VALOR DEL CONTRATO
(EN NUMEROS)]]-Tabla3[[#This Row],[VALOR RECURSOS (MADS/FONAM)]]</f>
        <v>0</v>
      </c>
      <c r="AE313" s="2">
        <v>7926</v>
      </c>
      <c r="AF313" s="88">
        <v>46024</v>
      </c>
      <c r="AG313">
        <v>43126</v>
      </c>
      <c r="AH313" s="75">
        <v>46035</v>
      </c>
      <c r="AI313" s="78" t="s">
        <v>98</v>
      </c>
      <c r="AJ313" t="s">
        <v>404</v>
      </c>
      <c r="AK313" s="72">
        <v>202400000000095</v>
      </c>
      <c r="AL313" s="75">
        <v>46035</v>
      </c>
      <c r="AM313" s="1" t="s">
        <v>257</v>
      </c>
      <c r="AN313" s="1" t="s">
        <v>257</v>
      </c>
      <c r="AO313" t="s">
        <v>100</v>
      </c>
      <c r="AP313" t="s">
        <v>906</v>
      </c>
      <c r="AQ313" s="1"/>
      <c r="AR313" t="s">
        <v>901</v>
      </c>
      <c r="AS313" t="s">
        <v>902</v>
      </c>
      <c r="AT313" s="1">
        <v>80111600</v>
      </c>
      <c r="AU313" s="93" t="s">
        <v>4464</v>
      </c>
      <c r="AV313" s="1" t="s">
        <v>210</v>
      </c>
      <c r="AW313" s="87" t="s">
        <v>103</v>
      </c>
      <c r="AX313" s="75">
        <v>46036</v>
      </c>
      <c r="AY313" s="87" t="s">
        <v>116</v>
      </c>
      <c r="AZ313" s="75">
        <v>46036</v>
      </c>
      <c r="BA313" s="75">
        <v>46036</v>
      </c>
      <c r="BB313" s="75">
        <v>46369</v>
      </c>
      <c r="BC313" s="89">
        <f>+Tabla3[[#This Row],[FECHA TERMINACION
(INICIAL)]]-Tabla3[[#This Row],[FECHA INICIO]]</f>
        <v>333</v>
      </c>
      <c r="BD313" s="89">
        <f>+Tabla3[[#This Row],[PLAZO DE EJECUCIÓN EN DÍAS (INICIAL)]]/30</f>
        <v>11.1</v>
      </c>
      <c r="BE313" t="s">
        <v>1304</v>
      </c>
      <c r="BF313" s="5" t="e">
        <f>+#REF!</f>
        <v>#REF!</v>
      </c>
      <c r="BG313" s="5" t="e">
        <f>+#REF!</f>
        <v>#REF!</v>
      </c>
      <c r="BH313" s="1" t="e">
        <f>+#REF!</f>
        <v>#REF!</v>
      </c>
      <c r="BI313" s="1">
        <f>+COUNTIF(Tabla3[[#This Row],[VALOR REDUCIDO]:[TOTAL TIEMPO PRORROGADO EN DÍAS
]],"&lt;&gt;0")</f>
        <v>3</v>
      </c>
      <c r="BJ313" s="1" t="e">
        <f>+#REF!</f>
        <v>#REF!</v>
      </c>
      <c r="BK313" s="75" t="e">
        <f>+#REF!</f>
        <v>#REF!</v>
      </c>
      <c r="BL313" s="1" t="s">
        <v>83</v>
      </c>
      <c r="BM313" t="e">
        <f t="shared" si="22"/>
        <v>#REF!</v>
      </c>
      <c r="BN313" s="7">
        <f t="shared" si="23"/>
        <v>46036</v>
      </c>
      <c r="BO313" s="7" t="e">
        <f t="shared" si="24"/>
        <v>#REF!</v>
      </c>
      <c r="BP313" s="5" t="e">
        <f t="shared" si="20"/>
        <v>#REF!</v>
      </c>
      <c r="BQ313" s="1">
        <v>46967664</v>
      </c>
      <c r="BR313" s="1" t="e">
        <f>+Tabla3[[#This Row],[VALOR TOTAL DE CONTRATO (ANTES DE LIQUIDACIÓN - LIBERACIÓN DE SALDOS)]]-Tabla3[[#This Row],[RECURSO TOTALES DESEMBOLSADOS]]</f>
        <v>#REF!</v>
      </c>
      <c r="BS313" s="1" t="s">
        <v>83</v>
      </c>
      <c r="BT313" s="1" t="str">
        <f t="shared" si="21"/>
        <v>enero</v>
      </c>
      <c r="BU313" s="1" t="s">
        <v>82</v>
      </c>
      <c r="BV313" s="1" t="s">
        <v>82</v>
      </c>
      <c r="BW313" s="1" t="s">
        <v>82</v>
      </c>
      <c r="BX313" t="s">
        <v>258</v>
      </c>
      <c r="BY313" t="s">
        <v>259</v>
      </c>
    </row>
    <row r="314" spans="1:77" x14ac:dyDescent="0.25">
      <c r="A314" s="1">
        <v>2026</v>
      </c>
      <c r="B314" s="3">
        <v>310</v>
      </c>
      <c r="C314" s="1" t="s">
        <v>65</v>
      </c>
      <c r="D314" t="s">
        <v>67</v>
      </c>
      <c r="E314" t="s">
        <v>70</v>
      </c>
      <c r="F314" t="s">
        <v>71</v>
      </c>
      <c r="G314" t="s">
        <v>105</v>
      </c>
      <c r="H314" s="1" t="s">
        <v>64</v>
      </c>
      <c r="I314" s="1" t="s">
        <v>75</v>
      </c>
      <c r="J314" t="s">
        <v>2187</v>
      </c>
      <c r="K314" s="1" t="s">
        <v>78</v>
      </c>
      <c r="L314" s="87" t="s">
        <v>1708</v>
      </c>
      <c r="M314" s="1" t="s">
        <v>6615</v>
      </c>
      <c r="N314" s="1" t="s">
        <v>3719</v>
      </c>
      <c r="O314" s="1" t="s">
        <v>3719</v>
      </c>
      <c r="P314" s="56" t="s">
        <v>3719</v>
      </c>
      <c r="Q314" s="1" t="s">
        <v>83</v>
      </c>
      <c r="R314" s="87" t="s">
        <v>92</v>
      </c>
      <c r="S314" s="87" t="s">
        <v>92</v>
      </c>
      <c r="T314" t="s">
        <v>2188</v>
      </c>
      <c r="U314" t="s">
        <v>2190</v>
      </c>
      <c r="V314" t="s">
        <v>2189</v>
      </c>
      <c r="W314" s="5">
        <v>96866000</v>
      </c>
      <c r="X314" s="5">
        <v>96866000</v>
      </c>
      <c r="Y314" s="5">
        <v>8806000</v>
      </c>
      <c r="Z314" s="5">
        <v>0</v>
      </c>
      <c r="AA314" s="1" t="s">
        <v>95</v>
      </c>
      <c r="AB314" t="s">
        <v>83</v>
      </c>
      <c r="AC314" t="s">
        <v>76</v>
      </c>
      <c r="AD314" s="69">
        <f>+Tabla3[[#This Row],[VALOR DEL CONTRATO
(EN NUMEROS)]]-Tabla3[[#This Row],[VALOR RECURSOS (MADS/FONAM)]]</f>
        <v>0</v>
      </c>
      <c r="AE314" s="2">
        <v>7926</v>
      </c>
      <c r="AF314" s="88">
        <v>46024</v>
      </c>
      <c r="AG314">
        <v>43826</v>
      </c>
      <c r="AH314" s="75">
        <v>46036</v>
      </c>
      <c r="AI314" s="78" t="s">
        <v>98</v>
      </c>
      <c r="AJ314" t="s">
        <v>404</v>
      </c>
      <c r="AK314" s="72">
        <v>202400000000095</v>
      </c>
      <c r="AL314" s="75">
        <v>46035</v>
      </c>
      <c r="AM314" s="1" t="s">
        <v>257</v>
      </c>
      <c r="AN314" s="1" t="s">
        <v>257</v>
      </c>
      <c r="AO314" t="s">
        <v>100</v>
      </c>
      <c r="AP314" t="s">
        <v>906</v>
      </c>
      <c r="AQ314" s="1"/>
      <c r="AR314" t="s">
        <v>901</v>
      </c>
      <c r="AS314" t="s">
        <v>902</v>
      </c>
      <c r="AT314" s="1">
        <v>80111600</v>
      </c>
      <c r="AU314" s="93" t="s">
        <v>5629</v>
      </c>
      <c r="AV314" s="1" t="s">
        <v>210</v>
      </c>
      <c r="AW314" s="87" t="s">
        <v>103</v>
      </c>
      <c r="AX314" s="75">
        <v>46036</v>
      </c>
      <c r="AY314" s="87" t="s">
        <v>116</v>
      </c>
      <c r="AZ314" s="75">
        <v>46036</v>
      </c>
      <c r="BA314" s="75">
        <v>46036</v>
      </c>
      <c r="BB314" s="75">
        <v>46369</v>
      </c>
      <c r="BC314" s="89">
        <f>+Tabla3[[#This Row],[FECHA TERMINACION
(INICIAL)]]-Tabla3[[#This Row],[FECHA INICIO]]</f>
        <v>333</v>
      </c>
      <c r="BD314" s="89">
        <f>+Tabla3[[#This Row],[PLAZO DE EJECUCIÓN EN DÍAS (INICIAL)]]/30</f>
        <v>11.1</v>
      </c>
      <c r="BE314" t="s">
        <v>939</v>
      </c>
      <c r="BF314" s="5" t="e">
        <f>+#REF!</f>
        <v>#REF!</v>
      </c>
      <c r="BG314" s="5" t="e">
        <f>+#REF!</f>
        <v>#REF!</v>
      </c>
      <c r="BH314" s="1" t="e">
        <f>+#REF!</f>
        <v>#REF!</v>
      </c>
      <c r="BI314" s="1">
        <f>+COUNTIF(Tabla3[[#This Row],[VALOR REDUCIDO]:[TOTAL TIEMPO PRORROGADO EN DÍAS
]],"&lt;&gt;0")</f>
        <v>3</v>
      </c>
      <c r="BJ314" s="1" t="e">
        <f>+#REF!</f>
        <v>#REF!</v>
      </c>
      <c r="BK314" s="75" t="e">
        <f>+#REF!</f>
        <v>#REF!</v>
      </c>
      <c r="BL314" s="1" t="s">
        <v>83</v>
      </c>
      <c r="BM314" t="e">
        <f t="shared" si="22"/>
        <v>#REF!</v>
      </c>
      <c r="BN314" s="7">
        <f t="shared" si="23"/>
        <v>46036</v>
      </c>
      <c r="BO314" s="7" t="e">
        <f t="shared" si="24"/>
        <v>#REF!</v>
      </c>
      <c r="BP314" s="5" t="e">
        <f t="shared" si="20"/>
        <v>#REF!</v>
      </c>
      <c r="BQ314" s="1">
        <v>40214067</v>
      </c>
      <c r="BR314" s="1" t="e">
        <f>+Tabla3[[#This Row],[VALOR TOTAL DE CONTRATO (ANTES DE LIQUIDACIÓN - LIBERACIÓN DE SALDOS)]]-Tabla3[[#This Row],[RECURSO TOTALES DESEMBOLSADOS]]</f>
        <v>#REF!</v>
      </c>
      <c r="BS314" s="1" t="s">
        <v>83</v>
      </c>
      <c r="BT314" s="1" t="str">
        <f t="shared" si="21"/>
        <v>enero</v>
      </c>
      <c r="BU314" s="1" t="s">
        <v>82</v>
      </c>
      <c r="BV314" s="1" t="s">
        <v>82</v>
      </c>
      <c r="BW314" s="1" t="s">
        <v>82</v>
      </c>
      <c r="BX314" t="s">
        <v>258</v>
      </c>
      <c r="BY314" t="s">
        <v>259</v>
      </c>
    </row>
    <row r="315" spans="1:77" x14ac:dyDescent="0.25">
      <c r="A315" s="1">
        <v>2026</v>
      </c>
      <c r="B315" s="3">
        <v>311</v>
      </c>
      <c r="C315" s="1" t="s">
        <v>65</v>
      </c>
      <c r="D315" t="s">
        <v>67</v>
      </c>
      <c r="E315" t="s">
        <v>70</v>
      </c>
      <c r="F315" t="s">
        <v>71</v>
      </c>
      <c r="G315" t="s">
        <v>105</v>
      </c>
      <c r="H315" s="1" t="s">
        <v>64</v>
      </c>
      <c r="I315" s="1" t="s">
        <v>75</v>
      </c>
      <c r="J315" t="s">
        <v>2191</v>
      </c>
      <c r="K315" s="1" t="s">
        <v>78</v>
      </c>
      <c r="L315" s="87" t="s">
        <v>2192</v>
      </c>
      <c r="M315" s="1" t="s">
        <v>6616</v>
      </c>
      <c r="N315" s="1" t="s">
        <v>3719</v>
      </c>
      <c r="O315" s="1" t="s">
        <v>3719</v>
      </c>
      <c r="P315" s="56" t="s">
        <v>3719</v>
      </c>
      <c r="Q315" s="1" t="s">
        <v>83</v>
      </c>
      <c r="R315" s="87" t="s">
        <v>92</v>
      </c>
      <c r="S315" s="87" t="s">
        <v>92</v>
      </c>
      <c r="T315" t="s">
        <v>2193</v>
      </c>
      <c r="U315" t="s">
        <v>2195</v>
      </c>
      <c r="V315" t="s">
        <v>2194</v>
      </c>
      <c r="W315" s="5">
        <v>132820380</v>
      </c>
      <c r="X315" s="5">
        <v>132820380</v>
      </c>
      <c r="Y315" s="5">
        <v>12074580</v>
      </c>
      <c r="Z315" s="5">
        <v>0</v>
      </c>
      <c r="AA315" s="1" t="s">
        <v>95</v>
      </c>
      <c r="AB315" t="s">
        <v>83</v>
      </c>
      <c r="AC315" t="s">
        <v>76</v>
      </c>
      <c r="AD315" s="69">
        <f>+Tabla3[[#This Row],[VALOR DEL CONTRATO
(EN NUMEROS)]]-Tabla3[[#This Row],[VALOR RECURSOS (MADS/FONAM)]]</f>
        <v>0</v>
      </c>
      <c r="AE315" s="2">
        <v>7926</v>
      </c>
      <c r="AF315" s="88">
        <v>46024</v>
      </c>
      <c r="AG315">
        <v>45226</v>
      </c>
      <c r="AH315" s="75">
        <v>46036</v>
      </c>
      <c r="AI315" s="78" t="s">
        <v>98</v>
      </c>
      <c r="AJ315" t="s">
        <v>404</v>
      </c>
      <c r="AK315" s="72">
        <v>202400000000095</v>
      </c>
      <c r="AL315" s="75">
        <v>46035</v>
      </c>
      <c r="AM315" s="1" t="s">
        <v>257</v>
      </c>
      <c r="AN315" s="1" t="s">
        <v>257</v>
      </c>
      <c r="AO315" t="s">
        <v>100</v>
      </c>
      <c r="AP315" t="s">
        <v>906</v>
      </c>
      <c r="AQ315" s="1"/>
      <c r="AR315" t="s">
        <v>901</v>
      </c>
      <c r="AS315" t="s">
        <v>902</v>
      </c>
      <c r="AT315" s="1">
        <v>80111600</v>
      </c>
      <c r="AU315" s="93" t="s">
        <v>4465</v>
      </c>
      <c r="AV315" s="1" t="s">
        <v>210</v>
      </c>
      <c r="AW315" s="87" t="s">
        <v>103</v>
      </c>
      <c r="AX315" s="75">
        <v>46036</v>
      </c>
      <c r="AY315" s="87" t="s">
        <v>116</v>
      </c>
      <c r="AZ315" s="75">
        <v>46036</v>
      </c>
      <c r="BA315" s="75">
        <v>46036</v>
      </c>
      <c r="BB315" s="75">
        <v>46369</v>
      </c>
      <c r="BC315" s="89">
        <f>+Tabla3[[#This Row],[FECHA TERMINACION
(INICIAL)]]-Tabla3[[#This Row],[FECHA INICIO]]</f>
        <v>333</v>
      </c>
      <c r="BD315" s="89">
        <f>+Tabla3[[#This Row],[PLAZO DE EJECUCIÓN EN DÍAS (INICIAL)]]/30</f>
        <v>11.1</v>
      </c>
      <c r="BE315" t="s">
        <v>1719</v>
      </c>
      <c r="BF315" s="5" t="e">
        <f>+#REF!</f>
        <v>#REF!</v>
      </c>
      <c r="BG315" s="5" t="e">
        <f>+#REF!</f>
        <v>#REF!</v>
      </c>
      <c r="BH315" s="1" t="e">
        <f>+#REF!</f>
        <v>#REF!</v>
      </c>
      <c r="BI315" s="1">
        <f>+COUNTIF(Tabla3[[#This Row],[VALOR REDUCIDO]:[TOTAL TIEMPO PRORROGADO EN DÍAS
]],"&lt;&gt;0")</f>
        <v>3</v>
      </c>
      <c r="BJ315" s="1" t="e">
        <f>+#REF!</f>
        <v>#REF!</v>
      </c>
      <c r="BK315" s="75" t="e">
        <f>+#REF!</f>
        <v>#REF!</v>
      </c>
      <c r="BL315" s="1" t="s">
        <v>83</v>
      </c>
      <c r="BM315" t="e">
        <f t="shared" si="22"/>
        <v>#REF!</v>
      </c>
      <c r="BN315" s="7">
        <f t="shared" si="23"/>
        <v>46036</v>
      </c>
      <c r="BO315" s="7" t="e">
        <f t="shared" si="24"/>
        <v>#REF!</v>
      </c>
      <c r="BP315" s="5" t="e">
        <f t="shared" si="20"/>
        <v>#REF!</v>
      </c>
      <c r="BQ315" s="1">
        <v>55140582</v>
      </c>
      <c r="BR315" s="1" t="e">
        <f>+Tabla3[[#This Row],[VALOR TOTAL DE CONTRATO (ANTES DE LIQUIDACIÓN - LIBERACIÓN DE SALDOS)]]-Tabla3[[#This Row],[RECURSO TOTALES DESEMBOLSADOS]]</f>
        <v>#REF!</v>
      </c>
      <c r="BS315" s="1" t="s">
        <v>83</v>
      </c>
      <c r="BT315" s="1" t="str">
        <f t="shared" si="21"/>
        <v>enero</v>
      </c>
      <c r="BU315" s="1" t="s">
        <v>82</v>
      </c>
      <c r="BV315" s="1" t="s">
        <v>82</v>
      </c>
      <c r="BW315" s="1" t="s">
        <v>82</v>
      </c>
      <c r="BX315" t="s">
        <v>258</v>
      </c>
      <c r="BY315" t="s">
        <v>259</v>
      </c>
    </row>
    <row r="316" spans="1:77" x14ac:dyDescent="0.25">
      <c r="A316" s="1">
        <v>2026</v>
      </c>
      <c r="B316" s="3">
        <v>312</v>
      </c>
      <c r="C316" s="1" t="s">
        <v>65</v>
      </c>
      <c r="D316" t="s">
        <v>67</v>
      </c>
      <c r="E316" t="s">
        <v>70</v>
      </c>
      <c r="F316" t="s">
        <v>71</v>
      </c>
      <c r="G316" t="s">
        <v>105</v>
      </c>
      <c r="H316" s="1" t="s">
        <v>64</v>
      </c>
      <c r="I316" s="1" t="s">
        <v>75</v>
      </c>
      <c r="J316" t="s">
        <v>2196</v>
      </c>
      <c r="K316" s="1" t="s">
        <v>78</v>
      </c>
      <c r="L316" s="87" t="s">
        <v>1130</v>
      </c>
      <c r="M316" s="1" t="s">
        <v>6617</v>
      </c>
      <c r="N316" s="1" t="s">
        <v>3719</v>
      </c>
      <c r="O316" s="1" t="s">
        <v>3719</v>
      </c>
      <c r="P316" s="56" t="s">
        <v>3719</v>
      </c>
      <c r="Q316" s="1" t="s">
        <v>83</v>
      </c>
      <c r="R316" s="87" t="s">
        <v>92</v>
      </c>
      <c r="S316" s="87" t="s">
        <v>92</v>
      </c>
      <c r="T316" t="s">
        <v>2198</v>
      </c>
      <c r="U316" t="s">
        <v>2197</v>
      </c>
      <c r="V316" t="s">
        <v>2199</v>
      </c>
      <c r="W316" s="5">
        <v>119088200</v>
      </c>
      <c r="X316" s="5">
        <v>119088200</v>
      </c>
      <c r="Y316" s="5">
        <v>10826200</v>
      </c>
      <c r="Z316" s="5"/>
      <c r="AA316" s="1" t="s">
        <v>95</v>
      </c>
      <c r="AB316" t="s">
        <v>83</v>
      </c>
      <c r="AC316" t="s">
        <v>76</v>
      </c>
      <c r="AD316" s="69">
        <f>+Tabla3[[#This Row],[VALOR DEL CONTRATO
(EN NUMEROS)]]-Tabla3[[#This Row],[VALOR RECURSOS (MADS/FONAM)]]</f>
        <v>0</v>
      </c>
      <c r="AE316" s="2">
        <v>7926</v>
      </c>
      <c r="AF316" s="88">
        <v>46024</v>
      </c>
      <c r="AG316">
        <v>43526</v>
      </c>
      <c r="AH316" s="75">
        <v>46035</v>
      </c>
      <c r="AI316" s="78" t="s">
        <v>98</v>
      </c>
      <c r="AJ316" t="s">
        <v>404</v>
      </c>
      <c r="AK316" s="72">
        <v>202400000000095</v>
      </c>
      <c r="AL316" s="75">
        <v>46035</v>
      </c>
      <c r="AM316" s="1" t="s">
        <v>257</v>
      </c>
      <c r="AN316" s="1" t="s">
        <v>257</v>
      </c>
      <c r="AO316" t="s">
        <v>100</v>
      </c>
      <c r="AP316" t="s">
        <v>906</v>
      </c>
      <c r="AQ316" s="1"/>
      <c r="AR316" t="s">
        <v>901</v>
      </c>
      <c r="AS316" t="s">
        <v>902</v>
      </c>
      <c r="AT316" s="1">
        <v>80111600</v>
      </c>
      <c r="AU316" s="93" t="s">
        <v>4466</v>
      </c>
      <c r="AV316" s="1" t="s">
        <v>210</v>
      </c>
      <c r="AW316" s="87" t="s">
        <v>103</v>
      </c>
      <c r="AX316" s="75">
        <v>46036</v>
      </c>
      <c r="AY316" s="87" t="s">
        <v>116</v>
      </c>
      <c r="AZ316" s="75">
        <v>46036</v>
      </c>
      <c r="BA316" s="75">
        <v>46036</v>
      </c>
      <c r="BB316" s="75">
        <v>46369</v>
      </c>
      <c r="BC316" s="89">
        <f>+Tabla3[[#This Row],[FECHA TERMINACION
(INICIAL)]]-Tabla3[[#This Row],[FECHA INICIO]]</f>
        <v>333</v>
      </c>
      <c r="BD316" s="89">
        <f>+Tabla3[[#This Row],[PLAZO DE EJECUCIÓN EN DÍAS (INICIAL)]]/30</f>
        <v>11.1</v>
      </c>
      <c r="BE316" t="s">
        <v>939</v>
      </c>
      <c r="BF316" s="5" t="e">
        <f>+#REF!</f>
        <v>#REF!</v>
      </c>
      <c r="BG316" s="5" t="e">
        <f>+#REF!</f>
        <v>#REF!</v>
      </c>
      <c r="BH316" s="1" t="e">
        <f>+#REF!</f>
        <v>#REF!</v>
      </c>
      <c r="BI316" s="1">
        <f>+COUNTIF(Tabla3[[#This Row],[VALOR REDUCIDO]:[TOTAL TIEMPO PRORROGADO EN DÍAS
]],"&lt;&gt;0")</f>
        <v>3</v>
      </c>
      <c r="BJ316" s="1" t="e">
        <f>+#REF!</f>
        <v>#REF!</v>
      </c>
      <c r="BK316" s="75" t="e">
        <f>+#REF!</f>
        <v>#REF!</v>
      </c>
      <c r="BL316" s="1" t="s">
        <v>83</v>
      </c>
      <c r="BM316" t="e">
        <f t="shared" si="22"/>
        <v>#REF!</v>
      </c>
      <c r="BN316" s="7">
        <f t="shared" si="23"/>
        <v>46036</v>
      </c>
      <c r="BO316" s="7" t="e">
        <f t="shared" si="24"/>
        <v>#REF!</v>
      </c>
      <c r="BP316" s="5" t="e">
        <f t="shared" si="20"/>
        <v>#REF!</v>
      </c>
      <c r="BQ316" s="1">
        <v>49439647</v>
      </c>
      <c r="BR316" s="1" t="e">
        <f>+Tabla3[[#This Row],[VALOR TOTAL DE CONTRATO (ANTES DE LIQUIDACIÓN - LIBERACIÓN DE SALDOS)]]-Tabla3[[#This Row],[RECURSO TOTALES DESEMBOLSADOS]]</f>
        <v>#REF!</v>
      </c>
      <c r="BS316" s="1" t="s">
        <v>83</v>
      </c>
      <c r="BT316" s="1" t="str">
        <f t="shared" si="21"/>
        <v>enero</v>
      </c>
      <c r="BU316" s="1" t="s">
        <v>82</v>
      </c>
      <c r="BV316" s="1" t="s">
        <v>82</v>
      </c>
      <c r="BW316" s="1" t="s">
        <v>82</v>
      </c>
      <c r="BX316" t="s">
        <v>258</v>
      </c>
      <c r="BY316" t="s">
        <v>259</v>
      </c>
    </row>
    <row r="317" spans="1:77" x14ac:dyDescent="0.25">
      <c r="A317" s="1">
        <v>2026</v>
      </c>
      <c r="B317" s="3">
        <v>313</v>
      </c>
      <c r="C317" s="1" t="s">
        <v>65</v>
      </c>
      <c r="D317" t="s">
        <v>67</v>
      </c>
      <c r="E317" t="s">
        <v>70</v>
      </c>
      <c r="F317" t="s">
        <v>71</v>
      </c>
      <c r="G317" t="s">
        <v>105</v>
      </c>
      <c r="H317" s="1" t="s">
        <v>64</v>
      </c>
      <c r="I317" s="1" t="s">
        <v>75</v>
      </c>
      <c r="J317" t="s">
        <v>1620</v>
      </c>
      <c r="K317" s="1" t="s">
        <v>78</v>
      </c>
      <c r="L317" s="87" t="s">
        <v>1621</v>
      </c>
      <c r="M317" s="1" t="s">
        <v>6618</v>
      </c>
      <c r="N317" s="1" t="s">
        <v>3719</v>
      </c>
      <c r="O317" s="1" t="s">
        <v>3719</v>
      </c>
      <c r="P317" s="56" t="s">
        <v>3719</v>
      </c>
      <c r="Q317" s="1" t="s">
        <v>83</v>
      </c>
      <c r="R317" s="87" t="s">
        <v>1436</v>
      </c>
      <c r="S317" s="87" t="s">
        <v>212</v>
      </c>
      <c r="T317" t="s">
        <v>1622</v>
      </c>
      <c r="U317" t="s">
        <v>1624</v>
      </c>
      <c r="V317" t="s">
        <v>1623</v>
      </c>
      <c r="W317" s="5">
        <v>89680000</v>
      </c>
      <c r="X317" s="5">
        <v>89680000</v>
      </c>
      <c r="Y317" s="5">
        <v>7600000</v>
      </c>
      <c r="Z317" s="5">
        <v>0</v>
      </c>
      <c r="AA317" s="1" t="s">
        <v>95</v>
      </c>
      <c r="AB317" t="s">
        <v>83</v>
      </c>
      <c r="AC317" t="s">
        <v>76</v>
      </c>
      <c r="AD317" s="69">
        <f>+Tabla3[[#This Row],[VALOR DEL CONTRATO
(EN NUMEROS)]]-Tabla3[[#This Row],[VALOR RECURSOS (MADS/FONAM)]]</f>
        <v>0</v>
      </c>
      <c r="AE317" s="2">
        <v>1126</v>
      </c>
      <c r="AF317" s="88">
        <v>46024</v>
      </c>
      <c r="AG317">
        <v>26426</v>
      </c>
      <c r="AH317" s="75">
        <v>46030</v>
      </c>
      <c r="AI317" s="78" t="s">
        <v>98</v>
      </c>
      <c r="AJ317" t="s">
        <v>282</v>
      </c>
      <c r="AK317" s="72">
        <v>202400000000095</v>
      </c>
      <c r="AL317" s="75">
        <v>46029</v>
      </c>
      <c r="AM317" s="1" t="s">
        <v>257</v>
      </c>
      <c r="AN317" s="1" t="s">
        <v>257</v>
      </c>
      <c r="AO317" t="s">
        <v>100</v>
      </c>
      <c r="AP317" t="s">
        <v>1440</v>
      </c>
      <c r="AQ317" s="1"/>
      <c r="AR317" t="s">
        <v>1441</v>
      </c>
      <c r="AS317" t="s">
        <v>212</v>
      </c>
      <c r="AT317" s="1">
        <v>80111600</v>
      </c>
      <c r="AU317" s="93" t="s">
        <v>4467</v>
      </c>
      <c r="AV317" s="1" t="s">
        <v>210</v>
      </c>
      <c r="AW317" s="87" t="s">
        <v>103</v>
      </c>
      <c r="AX317" s="75">
        <v>46029</v>
      </c>
      <c r="AY317" s="87" t="s">
        <v>116</v>
      </c>
      <c r="AZ317" s="75">
        <v>46029</v>
      </c>
      <c r="BA317" s="75">
        <v>46030</v>
      </c>
      <c r="BB317" s="75">
        <v>46387</v>
      </c>
      <c r="BC317" s="89">
        <f>+Tabla3[[#This Row],[FECHA TERMINACION
(INICIAL)]]-Tabla3[[#This Row],[FECHA INICIO]]</f>
        <v>357</v>
      </c>
      <c r="BD317" s="89">
        <f>+Tabla3[[#This Row],[PLAZO DE EJECUCIÓN EN DÍAS (INICIAL)]]/30</f>
        <v>11.9</v>
      </c>
      <c r="BE317" t="s">
        <v>1625</v>
      </c>
      <c r="BF317" s="5" t="e">
        <f>+#REF!</f>
        <v>#REF!</v>
      </c>
      <c r="BG317" s="5" t="e">
        <f>+#REF!</f>
        <v>#REF!</v>
      </c>
      <c r="BH317" s="1" t="e">
        <f>+#REF!</f>
        <v>#REF!</v>
      </c>
      <c r="BI317" s="1">
        <f>+COUNTIF(Tabla3[[#This Row],[VALOR REDUCIDO]:[TOTAL TIEMPO PRORROGADO EN DÍAS
]],"&lt;&gt;0")</f>
        <v>3</v>
      </c>
      <c r="BJ317" s="1" t="e">
        <f>+#REF!</f>
        <v>#REF!</v>
      </c>
      <c r="BK317" s="75" t="e">
        <f>+#REF!</f>
        <v>#REF!</v>
      </c>
      <c r="BL317" s="1" t="s">
        <v>83</v>
      </c>
      <c r="BM317" t="e">
        <f t="shared" si="22"/>
        <v>#REF!</v>
      </c>
      <c r="BN317" s="7">
        <f t="shared" si="23"/>
        <v>46030</v>
      </c>
      <c r="BO317" s="7" t="e">
        <f t="shared" si="24"/>
        <v>#REF!</v>
      </c>
      <c r="BP317" s="5" t="e">
        <f t="shared" si="20"/>
        <v>#REF!</v>
      </c>
      <c r="BQ317" s="1">
        <v>36226667</v>
      </c>
      <c r="BR317" s="1" t="e">
        <f>+Tabla3[[#This Row],[VALOR TOTAL DE CONTRATO (ANTES DE LIQUIDACIÓN - LIBERACIÓN DE SALDOS)]]-Tabla3[[#This Row],[RECURSO TOTALES DESEMBOLSADOS]]</f>
        <v>#REF!</v>
      </c>
      <c r="BS317" s="1" t="s">
        <v>83</v>
      </c>
      <c r="BT317" s="1" t="str">
        <f t="shared" si="21"/>
        <v>enero</v>
      </c>
      <c r="BU317" s="1" t="s">
        <v>82</v>
      </c>
      <c r="BV317" s="1" t="s">
        <v>82</v>
      </c>
      <c r="BW317" s="1" t="s">
        <v>82</v>
      </c>
      <c r="BX317" t="s">
        <v>258</v>
      </c>
      <c r="BY317" t="s">
        <v>259</v>
      </c>
    </row>
    <row r="318" spans="1:77" x14ac:dyDescent="0.25">
      <c r="A318" s="1">
        <v>2026</v>
      </c>
      <c r="B318" s="3">
        <v>314</v>
      </c>
      <c r="C318" s="1" t="s">
        <v>65</v>
      </c>
      <c r="D318" t="s">
        <v>67</v>
      </c>
      <c r="E318" t="s">
        <v>70</v>
      </c>
      <c r="F318" t="s">
        <v>71</v>
      </c>
      <c r="G318" t="s">
        <v>105</v>
      </c>
      <c r="H318" s="1" t="s">
        <v>64</v>
      </c>
      <c r="I318" s="1" t="s">
        <v>75</v>
      </c>
      <c r="J318" t="s">
        <v>2200</v>
      </c>
      <c r="K318" s="1" t="s">
        <v>78</v>
      </c>
      <c r="L318" s="87" t="s">
        <v>2201</v>
      </c>
      <c r="M318" s="1" t="s">
        <v>6619</v>
      </c>
      <c r="N318" s="1" t="s">
        <v>3719</v>
      </c>
      <c r="O318" s="1" t="s">
        <v>3719</v>
      </c>
      <c r="P318" s="56" t="s">
        <v>3719</v>
      </c>
      <c r="Q318" s="1" t="s">
        <v>83</v>
      </c>
      <c r="R318" s="87" t="s">
        <v>90</v>
      </c>
      <c r="S318" s="87" t="s">
        <v>264</v>
      </c>
      <c r="T318" t="s">
        <v>2202</v>
      </c>
      <c r="U318" t="s">
        <v>2204</v>
      </c>
      <c r="V318" t="s">
        <v>2203</v>
      </c>
      <c r="W318" s="5">
        <v>83776000</v>
      </c>
      <c r="X318" s="5">
        <v>83776000</v>
      </c>
      <c r="Y318" s="5">
        <v>7140000</v>
      </c>
      <c r="Z318" s="5">
        <v>0</v>
      </c>
      <c r="AA318" s="1" t="s">
        <v>95</v>
      </c>
      <c r="AB318" t="s">
        <v>83</v>
      </c>
      <c r="AC318" t="s">
        <v>76</v>
      </c>
      <c r="AD318" s="69">
        <f>+Tabla3[[#This Row],[VALOR DEL CONTRATO
(EN NUMEROS)]]-Tabla3[[#This Row],[VALOR RECURSOS (MADS/FONAM)]]</f>
        <v>0</v>
      </c>
      <c r="AE318" s="2">
        <v>3226</v>
      </c>
      <c r="AF318" s="88">
        <v>46024</v>
      </c>
      <c r="AG318">
        <v>44926</v>
      </c>
      <c r="AH318" s="75">
        <v>46036</v>
      </c>
      <c r="AI318" s="78" t="s">
        <v>98</v>
      </c>
      <c r="AJ318" t="s">
        <v>282</v>
      </c>
      <c r="AK318" s="72">
        <v>202400000000095</v>
      </c>
      <c r="AL318" s="75">
        <v>46035</v>
      </c>
      <c r="AM318" s="1" t="s">
        <v>257</v>
      </c>
      <c r="AN318" s="1" t="s">
        <v>257</v>
      </c>
      <c r="AO318" t="s">
        <v>100</v>
      </c>
      <c r="AP318" t="s">
        <v>3477</v>
      </c>
      <c r="AQ318" s="1"/>
      <c r="AR318" t="s">
        <v>556</v>
      </c>
      <c r="AS318" t="s">
        <v>264</v>
      </c>
      <c r="AT318" s="1">
        <v>80111600</v>
      </c>
      <c r="AU318" s="93" t="s">
        <v>4468</v>
      </c>
      <c r="AV318" s="1" t="s">
        <v>210</v>
      </c>
      <c r="AW318" s="87" t="s">
        <v>103</v>
      </c>
      <c r="AX318" s="75">
        <v>46035</v>
      </c>
      <c r="AY318" s="87" t="s">
        <v>116</v>
      </c>
      <c r="AZ318" s="75">
        <v>46036</v>
      </c>
      <c r="BA318" s="75">
        <v>46036</v>
      </c>
      <c r="BB318" s="75">
        <v>46387</v>
      </c>
      <c r="BC318" s="89">
        <f>+Tabla3[[#This Row],[FECHA TERMINACION
(INICIAL)]]-Tabla3[[#This Row],[FECHA INICIO]]</f>
        <v>351</v>
      </c>
      <c r="BD318" s="89">
        <f>+Tabla3[[#This Row],[PLAZO DE EJECUCIÓN EN DÍAS (INICIAL)]]/30</f>
        <v>11.7</v>
      </c>
      <c r="BE318" t="s">
        <v>1976</v>
      </c>
      <c r="BF318" s="5" t="e">
        <f>+#REF!</f>
        <v>#REF!</v>
      </c>
      <c r="BG318" s="5" t="e">
        <f>+#REF!</f>
        <v>#REF!</v>
      </c>
      <c r="BH318" s="1" t="e">
        <f>+#REF!</f>
        <v>#REF!</v>
      </c>
      <c r="BI318" s="1">
        <f>+COUNTIF(Tabla3[[#This Row],[VALOR REDUCIDO]:[TOTAL TIEMPO PRORROGADO EN DÍAS
]],"&lt;&gt;0")</f>
        <v>3</v>
      </c>
      <c r="BJ318" s="1" t="e">
        <f>+#REF!</f>
        <v>#REF!</v>
      </c>
      <c r="BK318" s="75" t="e">
        <f>+#REF!</f>
        <v>#REF!</v>
      </c>
      <c r="BL318" s="1" t="s">
        <v>83</v>
      </c>
      <c r="BM318" t="e">
        <f t="shared" si="22"/>
        <v>#REF!</v>
      </c>
      <c r="BN318" s="7">
        <f t="shared" si="23"/>
        <v>46036</v>
      </c>
      <c r="BO318" s="7" t="e">
        <f t="shared" si="24"/>
        <v>#REF!</v>
      </c>
      <c r="BP318" s="5" t="e">
        <f t="shared" si="20"/>
        <v>#REF!</v>
      </c>
      <c r="BQ318" s="1">
        <v>32606000</v>
      </c>
      <c r="BR318" s="1" t="e">
        <f>+Tabla3[[#This Row],[VALOR TOTAL DE CONTRATO (ANTES DE LIQUIDACIÓN - LIBERACIÓN DE SALDOS)]]-Tabla3[[#This Row],[RECURSO TOTALES DESEMBOLSADOS]]</f>
        <v>#REF!</v>
      </c>
      <c r="BS318" s="1" t="s">
        <v>83</v>
      </c>
      <c r="BT318" s="1" t="str">
        <f t="shared" si="21"/>
        <v>enero</v>
      </c>
      <c r="BU318" s="1" t="s">
        <v>82</v>
      </c>
      <c r="BV318" s="1" t="s">
        <v>82</v>
      </c>
      <c r="BW318" s="1" t="s">
        <v>82</v>
      </c>
      <c r="BX318" t="s">
        <v>258</v>
      </c>
      <c r="BY318" t="s">
        <v>259</v>
      </c>
    </row>
    <row r="319" spans="1:77" x14ac:dyDescent="0.25">
      <c r="A319" s="1">
        <v>2026</v>
      </c>
      <c r="B319" s="3">
        <v>315</v>
      </c>
      <c r="C319" s="1" t="s">
        <v>65</v>
      </c>
      <c r="D319" t="s">
        <v>67</v>
      </c>
      <c r="E319" t="s">
        <v>70</v>
      </c>
      <c r="F319" t="s">
        <v>71</v>
      </c>
      <c r="G319" t="s">
        <v>105</v>
      </c>
      <c r="H319" s="1" t="s">
        <v>64</v>
      </c>
      <c r="I319" s="1" t="s">
        <v>75</v>
      </c>
      <c r="J319" t="s">
        <v>1971</v>
      </c>
      <c r="K319" s="1" t="s">
        <v>78</v>
      </c>
      <c r="L319" s="87" t="s">
        <v>1972</v>
      </c>
      <c r="M319" s="1" t="s">
        <v>6620</v>
      </c>
      <c r="N319" s="1" t="s">
        <v>3719</v>
      </c>
      <c r="O319" s="1" t="s">
        <v>3719</v>
      </c>
      <c r="P319" s="56" t="s">
        <v>3719</v>
      </c>
      <c r="Q319" s="1" t="s">
        <v>83</v>
      </c>
      <c r="R319" s="87" t="s">
        <v>90</v>
      </c>
      <c r="S319" s="87" t="s">
        <v>264</v>
      </c>
      <c r="T319" t="s">
        <v>1973</v>
      </c>
      <c r="U319" t="s">
        <v>1975</v>
      </c>
      <c r="V319" t="s">
        <v>1974</v>
      </c>
      <c r="W319" s="5">
        <v>49280000</v>
      </c>
      <c r="X319" s="5">
        <v>49280000</v>
      </c>
      <c r="Y319" s="5">
        <v>4200000</v>
      </c>
      <c r="Z319" s="5">
        <v>0</v>
      </c>
      <c r="AA319" s="1" t="s">
        <v>95</v>
      </c>
      <c r="AB319" t="s">
        <v>83</v>
      </c>
      <c r="AC319" t="s">
        <v>76</v>
      </c>
      <c r="AD319" s="69">
        <f>+Tabla3[[#This Row],[VALOR DEL CONTRATO
(EN NUMEROS)]]-Tabla3[[#This Row],[VALOR RECURSOS (MADS/FONAM)]]</f>
        <v>0</v>
      </c>
      <c r="AE319" s="2">
        <v>3226</v>
      </c>
      <c r="AF319" s="88">
        <v>46024</v>
      </c>
      <c r="AG319">
        <v>39126</v>
      </c>
      <c r="AH319" s="75">
        <v>46035</v>
      </c>
      <c r="AI319" s="78" t="s">
        <v>98</v>
      </c>
      <c r="AJ319" t="s">
        <v>282</v>
      </c>
      <c r="AK319" s="72">
        <v>202400000000095</v>
      </c>
      <c r="AL319" s="75">
        <v>46031</v>
      </c>
      <c r="AM319" s="1" t="s">
        <v>257</v>
      </c>
      <c r="AN319" s="1" t="s">
        <v>257</v>
      </c>
      <c r="AO319" t="s">
        <v>100</v>
      </c>
      <c r="AP319" t="s">
        <v>3477</v>
      </c>
      <c r="AQ319" s="1"/>
      <c r="AR319" t="s">
        <v>556</v>
      </c>
      <c r="AS319" t="s">
        <v>264</v>
      </c>
      <c r="AT319" s="1">
        <v>80111600</v>
      </c>
      <c r="AU319" s="93" t="s">
        <v>4469</v>
      </c>
      <c r="AV319" s="1" t="s">
        <v>210</v>
      </c>
      <c r="AW319" s="87" t="s">
        <v>103</v>
      </c>
      <c r="AX319" s="75">
        <v>46035</v>
      </c>
      <c r="AY319" s="87" t="s">
        <v>116</v>
      </c>
      <c r="AZ319" s="75">
        <v>46035</v>
      </c>
      <c r="BA319" s="75">
        <v>46035</v>
      </c>
      <c r="BB319" s="75">
        <v>46387</v>
      </c>
      <c r="BC319" s="89">
        <f>+Tabla3[[#This Row],[FECHA TERMINACION
(INICIAL)]]-Tabla3[[#This Row],[FECHA INICIO]]</f>
        <v>352</v>
      </c>
      <c r="BD319" s="89">
        <f>+Tabla3[[#This Row],[PLAZO DE EJECUCIÓN EN DÍAS (INICIAL)]]/30</f>
        <v>11.733333333333333</v>
      </c>
      <c r="BE319" t="s">
        <v>1976</v>
      </c>
      <c r="BF319" s="5" t="e">
        <f>+#REF!</f>
        <v>#REF!</v>
      </c>
      <c r="BG319" s="5" t="e">
        <f>+#REF!</f>
        <v>#REF!</v>
      </c>
      <c r="BH319" s="1" t="e">
        <f>+#REF!</f>
        <v>#REF!</v>
      </c>
      <c r="BI319" s="1">
        <f>+COUNTIF(Tabla3[[#This Row],[VALOR REDUCIDO]:[TOTAL TIEMPO PRORROGADO EN DÍAS
]],"&lt;&gt;0")</f>
        <v>3</v>
      </c>
      <c r="BJ319" s="1" t="e">
        <f>+#REF!</f>
        <v>#REF!</v>
      </c>
      <c r="BK319" s="75" t="e">
        <f>+#REF!</f>
        <v>#REF!</v>
      </c>
      <c r="BL319" s="1" t="s">
        <v>83</v>
      </c>
      <c r="BM319" t="e">
        <f t="shared" si="22"/>
        <v>#REF!</v>
      </c>
      <c r="BN319" s="7">
        <f t="shared" si="23"/>
        <v>46035</v>
      </c>
      <c r="BO319" s="7" t="e">
        <f t="shared" si="24"/>
        <v>#REF!</v>
      </c>
      <c r="BP319" s="5" t="e">
        <f t="shared" si="20"/>
        <v>#REF!</v>
      </c>
      <c r="BQ319" s="1">
        <v>19320000</v>
      </c>
      <c r="BR319" s="1" t="e">
        <f>+Tabla3[[#This Row],[VALOR TOTAL DE CONTRATO (ANTES DE LIQUIDACIÓN - LIBERACIÓN DE SALDOS)]]-Tabla3[[#This Row],[RECURSO TOTALES DESEMBOLSADOS]]</f>
        <v>#REF!</v>
      </c>
      <c r="BS319" s="1" t="s">
        <v>83</v>
      </c>
      <c r="BT319" s="1" t="str">
        <f t="shared" si="21"/>
        <v>enero</v>
      </c>
      <c r="BU319" s="1" t="s">
        <v>82</v>
      </c>
      <c r="BV319" s="1" t="s">
        <v>82</v>
      </c>
      <c r="BW319" s="1" t="s">
        <v>82</v>
      </c>
      <c r="BX319" t="s">
        <v>258</v>
      </c>
      <c r="BY319" t="s">
        <v>259</v>
      </c>
    </row>
    <row r="320" spans="1:77" x14ac:dyDescent="0.25">
      <c r="A320" s="1">
        <v>2026</v>
      </c>
      <c r="B320" s="3">
        <v>316</v>
      </c>
      <c r="C320" s="1" t="s">
        <v>65</v>
      </c>
      <c r="D320" t="s">
        <v>67</v>
      </c>
      <c r="E320" t="s">
        <v>70</v>
      </c>
      <c r="F320" t="s">
        <v>71</v>
      </c>
      <c r="G320" t="s">
        <v>105</v>
      </c>
      <c r="H320" s="1" t="s">
        <v>64</v>
      </c>
      <c r="I320" s="1" t="s">
        <v>75</v>
      </c>
      <c r="J320" t="s">
        <v>1626</v>
      </c>
      <c r="K320" s="1" t="s">
        <v>78</v>
      </c>
      <c r="L320" s="87" t="s">
        <v>1627</v>
      </c>
      <c r="M320" s="1" t="s">
        <v>6621</v>
      </c>
      <c r="N320" s="1" t="s">
        <v>3719</v>
      </c>
      <c r="O320" s="1" t="s">
        <v>3719</v>
      </c>
      <c r="P320" s="56" t="s">
        <v>3719</v>
      </c>
      <c r="Q320" s="1" t="s">
        <v>83</v>
      </c>
      <c r="R320" s="87" t="s">
        <v>265</v>
      </c>
      <c r="S320" s="87" t="s">
        <v>265</v>
      </c>
      <c r="T320" t="s">
        <v>1628</v>
      </c>
      <c r="U320" t="s">
        <v>1630</v>
      </c>
      <c r="V320" t="s">
        <v>1629</v>
      </c>
      <c r="W320" s="5">
        <v>71500000</v>
      </c>
      <c r="X320" s="5">
        <v>71500000</v>
      </c>
      <c r="Y320" s="5">
        <v>6500000</v>
      </c>
      <c r="Z320" s="5">
        <v>0</v>
      </c>
      <c r="AA320" s="1" t="s">
        <v>95</v>
      </c>
      <c r="AB320" t="s">
        <v>83</v>
      </c>
      <c r="AC320" t="s">
        <v>76</v>
      </c>
      <c r="AD320" s="69">
        <f>+Tabla3[[#This Row],[VALOR DEL CONTRATO
(EN NUMEROS)]]-Tabla3[[#This Row],[VALOR RECURSOS (MADS/FONAM)]]</f>
        <v>0</v>
      </c>
      <c r="AE320" s="2">
        <v>1326</v>
      </c>
      <c r="AF320" s="88">
        <v>46024</v>
      </c>
      <c r="AG320">
        <v>28726</v>
      </c>
      <c r="AH320" s="75">
        <v>46030</v>
      </c>
      <c r="AI320" s="78" t="s">
        <v>98</v>
      </c>
      <c r="AJ320" t="s">
        <v>774</v>
      </c>
      <c r="AK320" s="72">
        <v>202400000000074</v>
      </c>
      <c r="AL320" s="75">
        <v>46030</v>
      </c>
      <c r="AM320" s="1" t="s">
        <v>257</v>
      </c>
      <c r="AN320" s="1" t="s">
        <v>257</v>
      </c>
      <c r="AO320" t="s">
        <v>100</v>
      </c>
      <c r="AP320" t="s">
        <v>775</v>
      </c>
      <c r="AQ320" s="1"/>
      <c r="AR320" t="s">
        <v>776</v>
      </c>
      <c r="AS320" t="s">
        <v>776</v>
      </c>
      <c r="AT320" s="1">
        <v>80111600</v>
      </c>
      <c r="AU320" s="93" t="s">
        <v>4470</v>
      </c>
      <c r="AV320" s="1" t="s">
        <v>210</v>
      </c>
      <c r="AW320" s="87" t="s">
        <v>103</v>
      </c>
      <c r="AX320" s="75">
        <v>46030</v>
      </c>
      <c r="AY320" s="87" t="s">
        <v>116</v>
      </c>
      <c r="AZ320" s="75">
        <v>46030</v>
      </c>
      <c r="BA320" s="75">
        <v>46031</v>
      </c>
      <c r="BB320" s="75">
        <v>46364</v>
      </c>
      <c r="BC320" s="89">
        <f>+Tabla3[[#This Row],[FECHA TERMINACION
(INICIAL)]]-Tabla3[[#This Row],[FECHA INICIO]]</f>
        <v>333</v>
      </c>
      <c r="BD320" s="89">
        <f>+Tabla3[[#This Row],[PLAZO DE EJECUCIÓN EN DÍAS (INICIAL)]]/30</f>
        <v>11.1</v>
      </c>
      <c r="BE320" t="s">
        <v>804</v>
      </c>
      <c r="BF320" s="5" t="e">
        <f>+#REF!</f>
        <v>#REF!</v>
      </c>
      <c r="BG320" s="5" t="e">
        <f>+#REF!</f>
        <v>#REF!</v>
      </c>
      <c r="BH320" s="1" t="e">
        <f>+#REF!</f>
        <v>#REF!</v>
      </c>
      <c r="BI320" s="1">
        <f>+COUNTIF(Tabla3[[#This Row],[VALOR REDUCIDO]:[TOTAL TIEMPO PRORROGADO EN DÍAS
]],"&lt;&gt;0")</f>
        <v>3</v>
      </c>
      <c r="BJ320" s="1" t="e">
        <f>+#REF!</f>
        <v>#REF!</v>
      </c>
      <c r="BK320" s="75" t="e">
        <f>+#REF!</f>
        <v>#REF!</v>
      </c>
      <c r="BL320" s="1" t="s">
        <v>83</v>
      </c>
      <c r="BM320" t="e">
        <f t="shared" si="22"/>
        <v>#REF!</v>
      </c>
      <c r="BN320" s="7">
        <f t="shared" si="23"/>
        <v>46031</v>
      </c>
      <c r="BO320" s="7" t="e">
        <f t="shared" si="24"/>
        <v>#REF!</v>
      </c>
      <c r="BP320" s="5" t="e">
        <f t="shared" si="20"/>
        <v>#REF!</v>
      </c>
      <c r="BQ320" s="1">
        <v>30766667</v>
      </c>
      <c r="BR320" s="1" t="e">
        <f>+Tabla3[[#This Row],[VALOR TOTAL DE CONTRATO (ANTES DE LIQUIDACIÓN - LIBERACIÓN DE SALDOS)]]-Tabla3[[#This Row],[RECURSO TOTALES DESEMBOLSADOS]]</f>
        <v>#REF!</v>
      </c>
      <c r="BS320" s="1" t="s">
        <v>83</v>
      </c>
      <c r="BT320" s="1" t="str">
        <f t="shared" si="21"/>
        <v>enero</v>
      </c>
      <c r="BU320" s="1" t="s">
        <v>82</v>
      </c>
      <c r="BV320" s="1" t="s">
        <v>82</v>
      </c>
      <c r="BW320" s="1" t="s">
        <v>82</v>
      </c>
      <c r="BX320" t="s">
        <v>258</v>
      </c>
      <c r="BY320" t="s">
        <v>259</v>
      </c>
    </row>
    <row r="321" spans="1:77" x14ac:dyDescent="0.25">
      <c r="A321" s="1">
        <v>2026</v>
      </c>
      <c r="B321" s="3">
        <v>317</v>
      </c>
      <c r="C321" s="1" t="s">
        <v>65</v>
      </c>
      <c r="D321" t="s">
        <v>67</v>
      </c>
      <c r="E321" t="s">
        <v>70</v>
      </c>
      <c r="F321" t="s">
        <v>71</v>
      </c>
      <c r="G321" t="s">
        <v>105</v>
      </c>
      <c r="H321" s="1" t="s">
        <v>64</v>
      </c>
      <c r="I321" s="1" t="s">
        <v>75</v>
      </c>
      <c r="J321" t="s">
        <v>1631</v>
      </c>
      <c r="K321" s="1" t="s">
        <v>78</v>
      </c>
      <c r="L321" s="87" t="s">
        <v>81</v>
      </c>
      <c r="M321" s="1" t="s">
        <v>6622</v>
      </c>
      <c r="N321" s="1" t="s">
        <v>3719</v>
      </c>
      <c r="O321" s="1" t="s">
        <v>3719</v>
      </c>
      <c r="P321" s="56" t="s">
        <v>3719</v>
      </c>
      <c r="Q321" s="1" t="s">
        <v>83</v>
      </c>
      <c r="R321" s="87" t="s">
        <v>94</v>
      </c>
      <c r="S321" s="87" t="s">
        <v>94</v>
      </c>
      <c r="T321" t="s">
        <v>1634</v>
      </c>
      <c r="U321" t="s">
        <v>1635</v>
      </c>
      <c r="V321" t="s">
        <v>1633</v>
      </c>
      <c r="W321" s="5">
        <v>103500000</v>
      </c>
      <c r="X321" s="5">
        <v>103500000</v>
      </c>
      <c r="Y321" s="5">
        <v>9000000</v>
      </c>
      <c r="Z321" s="5">
        <v>0</v>
      </c>
      <c r="AA321" s="1" t="s">
        <v>95</v>
      </c>
      <c r="AB321" t="s">
        <v>83</v>
      </c>
      <c r="AC321" t="s">
        <v>76</v>
      </c>
      <c r="AD321" s="69">
        <f>+Tabla3[[#This Row],[VALOR DEL CONTRATO
(EN NUMEROS)]]-Tabla3[[#This Row],[VALOR RECURSOS (MADS/FONAM)]]</f>
        <v>0</v>
      </c>
      <c r="AE321" s="2">
        <v>6026</v>
      </c>
      <c r="AF321" s="88">
        <v>46024</v>
      </c>
      <c r="AG321">
        <v>26526</v>
      </c>
      <c r="AH321" s="75">
        <v>46030</v>
      </c>
      <c r="AI321" s="78" t="s">
        <v>98</v>
      </c>
      <c r="AJ321" t="s">
        <v>282</v>
      </c>
      <c r="AK321" s="72">
        <v>202400000000095</v>
      </c>
      <c r="AL321" s="75">
        <v>46030</v>
      </c>
      <c r="AM321" s="1" t="s">
        <v>257</v>
      </c>
      <c r="AN321" s="1" t="s">
        <v>257</v>
      </c>
      <c r="AO321" t="s">
        <v>100</v>
      </c>
      <c r="AP321" t="s">
        <v>3031</v>
      </c>
      <c r="AQ321" s="1"/>
      <c r="AR321" t="s">
        <v>1632</v>
      </c>
      <c r="AS321" t="s">
        <v>94</v>
      </c>
      <c r="AT321" s="1">
        <v>80111600</v>
      </c>
      <c r="AU321" s="93" t="s">
        <v>4471</v>
      </c>
      <c r="AV321" s="1" t="s">
        <v>210</v>
      </c>
      <c r="AW321" s="87" t="s">
        <v>103</v>
      </c>
      <c r="AX321" s="75">
        <v>46030</v>
      </c>
      <c r="AY321" s="87" t="s">
        <v>115</v>
      </c>
      <c r="AZ321" s="75">
        <v>46030</v>
      </c>
      <c r="BA321" s="75">
        <v>46030</v>
      </c>
      <c r="BB321" s="75">
        <v>46378</v>
      </c>
      <c r="BC321" s="89">
        <f>+Tabla3[[#This Row],[FECHA TERMINACION
(INICIAL)]]-Tabla3[[#This Row],[FECHA INICIO]]</f>
        <v>348</v>
      </c>
      <c r="BD321" s="89">
        <f>+Tabla3[[#This Row],[PLAZO DE EJECUCIÓN EN DÍAS (INICIAL)]]/30</f>
        <v>11.6</v>
      </c>
      <c r="BE321" t="s">
        <v>1636</v>
      </c>
      <c r="BF321" s="5" t="e">
        <f>+#REF!</f>
        <v>#REF!</v>
      </c>
      <c r="BG321" s="5" t="e">
        <f>+#REF!</f>
        <v>#REF!</v>
      </c>
      <c r="BH321" s="1" t="e">
        <f>+#REF!</f>
        <v>#REF!</v>
      </c>
      <c r="BI321" s="1">
        <f>+COUNTIF(Tabla3[[#This Row],[VALOR REDUCIDO]:[TOTAL TIEMPO PRORROGADO EN DÍAS
]],"&lt;&gt;0")</f>
        <v>3</v>
      </c>
      <c r="BJ321" s="1" t="e">
        <f>+#REF!</f>
        <v>#REF!</v>
      </c>
      <c r="BK321" s="75" t="e">
        <f>+#REF!</f>
        <v>#REF!</v>
      </c>
      <c r="BL321" s="1" t="s">
        <v>83</v>
      </c>
      <c r="BM321" t="e">
        <f t="shared" si="22"/>
        <v>#REF!</v>
      </c>
      <c r="BN321" s="7">
        <f t="shared" si="23"/>
        <v>46030</v>
      </c>
      <c r="BO321" s="7" t="e">
        <f t="shared" si="24"/>
        <v>#REF!</v>
      </c>
      <c r="BP321" s="5" t="e">
        <f t="shared" ref="BP321:BP384" si="25">$X321+$BG321-$BF321</f>
        <v>#REF!</v>
      </c>
      <c r="BQ321" s="1">
        <v>42900000</v>
      </c>
      <c r="BR321" s="1" t="e">
        <f>+Tabla3[[#This Row],[VALOR TOTAL DE CONTRATO (ANTES DE LIQUIDACIÓN - LIBERACIÓN DE SALDOS)]]-Tabla3[[#This Row],[RECURSO TOTALES DESEMBOLSADOS]]</f>
        <v>#REF!</v>
      </c>
      <c r="BS321" s="1" t="s">
        <v>83</v>
      </c>
      <c r="BT321" s="1" t="str">
        <f t="shared" ref="BT321:BT384" si="26">TEXT(AL321,"MMMM")</f>
        <v>enero</v>
      </c>
      <c r="BU321" s="1" t="s">
        <v>82</v>
      </c>
      <c r="BV321" s="1" t="s">
        <v>82</v>
      </c>
      <c r="BW321" s="1" t="s">
        <v>82</v>
      </c>
      <c r="BX321" t="s">
        <v>258</v>
      </c>
      <c r="BY321" t="s">
        <v>259</v>
      </c>
    </row>
    <row r="322" spans="1:77" x14ac:dyDescent="0.25">
      <c r="A322" s="1">
        <v>2026</v>
      </c>
      <c r="B322" s="3">
        <v>318</v>
      </c>
      <c r="C322" s="1" t="s">
        <v>65</v>
      </c>
      <c r="D322" t="s">
        <v>67</v>
      </c>
      <c r="E322" t="s">
        <v>70</v>
      </c>
      <c r="F322" t="s">
        <v>71</v>
      </c>
      <c r="G322" t="s">
        <v>105</v>
      </c>
      <c r="H322" s="1" t="s">
        <v>64</v>
      </c>
      <c r="I322" s="1" t="s">
        <v>75</v>
      </c>
      <c r="J322" t="s">
        <v>1637</v>
      </c>
      <c r="K322" s="1" t="s">
        <v>78</v>
      </c>
      <c r="L322" s="87" t="s">
        <v>914</v>
      </c>
      <c r="M322" s="1" t="s">
        <v>6623</v>
      </c>
      <c r="N322" s="1" t="s">
        <v>3719</v>
      </c>
      <c r="O322" s="1" t="s">
        <v>3719</v>
      </c>
      <c r="P322" s="56" t="s">
        <v>3719</v>
      </c>
      <c r="Q322" s="1" t="s">
        <v>83</v>
      </c>
      <c r="R322" s="87" t="s">
        <v>256</v>
      </c>
      <c r="S322" s="87" t="s">
        <v>256</v>
      </c>
      <c r="T322" t="s">
        <v>1638</v>
      </c>
      <c r="U322" t="s">
        <v>1640</v>
      </c>
      <c r="V322" t="s">
        <v>1639</v>
      </c>
      <c r="W322" s="5">
        <v>106814400</v>
      </c>
      <c r="X322" s="5">
        <v>106814400</v>
      </c>
      <c r="Y322" s="5">
        <v>9710400</v>
      </c>
      <c r="Z322" s="5">
        <v>0</v>
      </c>
      <c r="AA322" s="1" t="s">
        <v>95</v>
      </c>
      <c r="AB322" t="s">
        <v>83</v>
      </c>
      <c r="AC322" t="s">
        <v>76</v>
      </c>
      <c r="AD322" s="69">
        <f>+Tabla3[[#This Row],[VALOR DEL CONTRATO
(EN NUMEROS)]]-Tabla3[[#This Row],[VALOR RECURSOS (MADS/FONAM)]]</f>
        <v>0</v>
      </c>
      <c r="AE322" s="2">
        <v>2426</v>
      </c>
      <c r="AF322" s="88">
        <v>46024</v>
      </c>
      <c r="AG322">
        <v>28626</v>
      </c>
      <c r="AH322" s="75">
        <v>46030</v>
      </c>
      <c r="AI322" s="78" t="s">
        <v>98</v>
      </c>
      <c r="AJ322" t="s">
        <v>296</v>
      </c>
      <c r="AK322" s="72">
        <v>202400000000078</v>
      </c>
      <c r="AL322" s="75">
        <v>46030</v>
      </c>
      <c r="AM322" s="1" t="s">
        <v>257</v>
      </c>
      <c r="AN322" s="1" t="s">
        <v>257</v>
      </c>
      <c r="AO322" t="s">
        <v>100</v>
      </c>
      <c r="AP322" t="s">
        <v>1401</v>
      </c>
      <c r="AQ322" s="1"/>
      <c r="AR322" t="s">
        <v>1402</v>
      </c>
      <c r="AS322" t="s">
        <v>1403</v>
      </c>
      <c r="AT322" s="1">
        <v>80111600</v>
      </c>
      <c r="AU322" s="93" t="s">
        <v>4472</v>
      </c>
      <c r="AV322" s="1" t="s">
        <v>210</v>
      </c>
      <c r="AW322" s="87" t="s">
        <v>103</v>
      </c>
      <c r="AX322" s="75">
        <v>46030</v>
      </c>
      <c r="AY322" s="87" t="s">
        <v>116</v>
      </c>
      <c r="AZ322" s="75">
        <v>46030</v>
      </c>
      <c r="BA322" s="75">
        <v>46030</v>
      </c>
      <c r="BB322" s="75">
        <v>46363</v>
      </c>
      <c r="BC322" s="89">
        <f>+Tabla3[[#This Row],[FECHA TERMINACION
(INICIAL)]]-Tabla3[[#This Row],[FECHA INICIO]]</f>
        <v>333</v>
      </c>
      <c r="BD322" s="89">
        <f>+Tabla3[[#This Row],[PLAZO DE EJECUCIÓN EN DÍAS (INICIAL)]]/30</f>
        <v>11.1</v>
      </c>
      <c r="BE322" t="s">
        <v>798</v>
      </c>
      <c r="BF322" s="5" t="e">
        <f>+#REF!</f>
        <v>#REF!</v>
      </c>
      <c r="BG322" s="5" t="e">
        <f>+#REF!</f>
        <v>#REF!</v>
      </c>
      <c r="BH322" s="1" t="e">
        <f>+#REF!</f>
        <v>#REF!</v>
      </c>
      <c r="BI322" s="1">
        <f>+COUNTIF(Tabla3[[#This Row],[VALOR REDUCIDO]:[TOTAL TIEMPO PRORROGADO EN DÍAS
]],"&lt;&gt;0")</f>
        <v>3</v>
      </c>
      <c r="BJ322" s="1" t="e">
        <f>+#REF!</f>
        <v>#REF!</v>
      </c>
      <c r="BK322" s="75" t="e">
        <f>+#REF!</f>
        <v>#REF!</v>
      </c>
      <c r="BL322" s="1" t="s">
        <v>83</v>
      </c>
      <c r="BM322" t="e">
        <f t="shared" si="22"/>
        <v>#REF!</v>
      </c>
      <c r="BN322" s="7">
        <f t="shared" si="23"/>
        <v>46030</v>
      </c>
      <c r="BO322" s="7" t="e">
        <f t="shared" si="24"/>
        <v>#REF!</v>
      </c>
      <c r="BP322" s="5" t="e">
        <f t="shared" si="25"/>
        <v>#REF!</v>
      </c>
      <c r="BQ322" s="1">
        <v>46286240</v>
      </c>
      <c r="BR322" s="1" t="e">
        <f>+Tabla3[[#This Row],[VALOR TOTAL DE CONTRATO (ANTES DE LIQUIDACIÓN - LIBERACIÓN DE SALDOS)]]-Tabla3[[#This Row],[RECURSO TOTALES DESEMBOLSADOS]]</f>
        <v>#REF!</v>
      </c>
      <c r="BS322" s="1" t="s">
        <v>83</v>
      </c>
      <c r="BT322" s="1" t="str">
        <f t="shared" si="26"/>
        <v>enero</v>
      </c>
      <c r="BU322" s="1" t="s">
        <v>82</v>
      </c>
      <c r="BV322" s="1" t="s">
        <v>82</v>
      </c>
      <c r="BW322" s="1" t="s">
        <v>82</v>
      </c>
      <c r="BX322" t="s">
        <v>258</v>
      </c>
      <c r="BY322" t="s">
        <v>259</v>
      </c>
    </row>
    <row r="323" spans="1:77" x14ac:dyDescent="0.25">
      <c r="A323" s="1">
        <v>2026</v>
      </c>
      <c r="B323" s="3">
        <v>319</v>
      </c>
      <c r="C323" s="1" t="s">
        <v>65</v>
      </c>
      <c r="D323" t="s">
        <v>67</v>
      </c>
      <c r="E323" t="s">
        <v>70</v>
      </c>
      <c r="F323" t="s">
        <v>71</v>
      </c>
      <c r="G323" t="s">
        <v>105</v>
      </c>
      <c r="H323" s="1" t="s">
        <v>64</v>
      </c>
      <c r="I323" s="1" t="s">
        <v>75</v>
      </c>
      <c r="J323" t="s">
        <v>1641</v>
      </c>
      <c r="K323" s="1" t="s">
        <v>78</v>
      </c>
      <c r="L323" s="87" t="s">
        <v>908</v>
      </c>
      <c r="M323" s="1" t="s">
        <v>6624</v>
      </c>
      <c r="N323" s="1" t="s">
        <v>3719</v>
      </c>
      <c r="O323" s="1" t="s">
        <v>3719</v>
      </c>
      <c r="P323" s="56" t="s">
        <v>3719</v>
      </c>
      <c r="Q323" s="1" t="s">
        <v>83</v>
      </c>
      <c r="R323" s="87" t="s">
        <v>84</v>
      </c>
      <c r="S323" s="87" t="s">
        <v>84</v>
      </c>
      <c r="T323" t="s">
        <v>1642</v>
      </c>
      <c r="U323" t="s">
        <v>1644</v>
      </c>
      <c r="V323" t="s">
        <v>1643</v>
      </c>
      <c r="W323" s="5">
        <v>168028000</v>
      </c>
      <c r="X323" s="5">
        <v>168028000</v>
      </c>
      <c r="Y323" s="5">
        <v>14280000</v>
      </c>
      <c r="Z323" s="5">
        <v>0</v>
      </c>
      <c r="AA323" s="1" t="s">
        <v>95</v>
      </c>
      <c r="AB323" t="s">
        <v>83</v>
      </c>
      <c r="AC323" t="s">
        <v>76</v>
      </c>
      <c r="AD323" s="69">
        <f>+Tabla3[[#This Row],[VALOR DEL CONTRATO
(EN NUMEROS)]]-Tabla3[[#This Row],[VALOR RECURSOS (MADS/FONAM)]]</f>
        <v>0</v>
      </c>
      <c r="AE323" s="2">
        <v>2326</v>
      </c>
      <c r="AF323" s="88">
        <v>46024</v>
      </c>
      <c r="AG323">
        <v>35626</v>
      </c>
      <c r="AH323" s="75">
        <v>46031</v>
      </c>
      <c r="AI323" s="78" t="s">
        <v>98</v>
      </c>
      <c r="AJ323" t="s">
        <v>282</v>
      </c>
      <c r="AK323" s="72">
        <v>202400000000095</v>
      </c>
      <c r="AL323" s="75">
        <v>46031</v>
      </c>
      <c r="AM323" s="1" t="s">
        <v>257</v>
      </c>
      <c r="AN323" s="1" t="s">
        <v>257</v>
      </c>
      <c r="AO323" t="s">
        <v>100</v>
      </c>
      <c r="AP323" t="s">
        <v>1645</v>
      </c>
      <c r="AQ323" s="1"/>
      <c r="AR323" t="s">
        <v>1646</v>
      </c>
      <c r="AS323" t="s">
        <v>1647</v>
      </c>
      <c r="AT323" s="1">
        <v>80111600</v>
      </c>
      <c r="AU323" s="93" t="s">
        <v>4473</v>
      </c>
      <c r="AV323" s="1" t="s">
        <v>210</v>
      </c>
      <c r="AW323" s="87" t="s">
        <v>103</v>
      </c>
      <c r="AX323" s="75">
        <v>46031</v>
      </c>
      <c r="AY323" t="s">
        <v>116</v>
      </c>
      <c r="AZ323" s="75">
        <v>46031</v>
      </c>
      <c r="BA323" s="75">
        <v>46031</v>
      </c>
      <c r="BB323" s="75">
        <v>46387</v>
      </c>
      <c r="BC323" s="89">
        <f>+Tabla3[[#This Row],[FECHA TERMINACION
(INICIAL)]]-Tabla3[[#This Row],[FECHA INICIO]]</f>
        <v>356</v>
      </c>
      <c r="BD323" s="89">
        <f>+Tabla3[[#This Row],[PLAZO DE EJECUCIÓN EN DÍAS (INICIAL)]]/30</f>
        <v>11.866666666666667</v>
      </c>
      <c r="BE323" t="s">
        <v>1648</v>
      </c>
      <c r="BF323" s="5" t="e">
        <f>+#REF!</f>
        <v>#REF!</v>
      </c>
      <c r="BG323" s="5" t="e">
        <f>+#REF!</f>
        <v>#REF!</v>
      </c>
      <c r="BH323" s="1" t="e">
        <f>+#REF!</f>
        <v>#REF!</v>
      </c>
      <c r="BI323" s="1">
        <f>+COUNTIF(Tabla3[[#This Row],[VALOR REDUCIDO]:[TOTAL TIEMPO PRORROGADO EN DÍAS
]],"&lt;&gt;0")</f>
        <v>3</v>
      </c>
      <c r="BJ323" s="1" t="e">
        <f>+#REF!</f>
        <v>#REF!</v>
      </c>
      <c r="BK323" s="75" t="e">
        <f>+#REF!</f>
        <v>#REF!</v>
      </c>
      <c r="BL323" s="1" t="s">
        <v>83</v>
      </c>
      <c r="BM323" t="e">
        <f t="shared" ref="BM323:BM387" si="27">$BO323-$BN323</f>
        <v>#REF!</v>
      </c>
      <c r="BN323" s="7">
        <f t="shared" ref="BN323:BN387" si="28">$BA323</f>
        <v>46031</v>
      </c>
      <c r="BO323" s="7" t="e">
        <f t="shared" ref="BO323:BO387" si="29">$BB323+$BH323</f>
        <v>#REF!</v>
      </c>
      <c r="BP323" s="5" t="e">
        <f t="shared" si="25"/>
        <v>#REF!</v>
      </c>
      <c r="BQ323" s="1">
        <v>67592000</v>
      </c>
      <c r="BR323" s="1" t="e">
        <f>+Tabla3[[#This Row],[VALOR TOTAL DE CONTRATO (ANTES DE LIQUIDACIÓN - LIBERACIÓN DE SALDOS)]]-Tabla3[[#This Row],[RECURSO TOTALES DESEMBOLSADOS]]</f>
        <v>#REF!</v>
      </c>
      <c r="BS323" s="1" t="s">
        <v>83</v>
      </c>
      <c r="BT323" s="1" t="str">
        <f t="shared" si="26"/>
        <v>enero</v>
      </c>
      <c r="BU323" s="1" t="s">
        <v>82</v>
      </c>
      <c r="BV323" s="1" t="s">
        <v>82</v>
      </c>
      <c r="BW323" s="1" t="s">
        <v>82</v>
      </c>
      <c r="BX323" t="s">
        <v>258</v>
      </c>
      <c r="BY323" t="s">
        <v>259</v>
      </c>
    </row>
    <row r="324" spans="1:77" x14ac:dyDescent="0.25">
      <c r="A324" s="1">
        <v>2026</v>
      </c>
      <c r="B324" s="3">
        <v>320</v>
      </c>
      <c r="C324" s="1" t="s">
        <v>65</v>
      </c>
      <c r="D324" t="s">
        <v>67</v>
      </c>
      <c r="E324" t="s">
        <v>70</v>
      </c>
      <c r="F324" t="s">
        <v>71</v>
      </c>
      <c r="G324" t="s">
        <v>105</v>
      </c>
      <c r="H324" s="1" t="s">
        <v>64</v>
      </c>
      <c r="I324" s="1" t="s">
        <v>271</v>
      </c>
      <c r="J324" t="s">
        <v>1649</v>
      </c>
      <c r="K324" s="1" t="s">
        <v>78</v>
      </c>
      <c r="L324" t="s">
        <v>1650</v>
      </c>
      <c r="M324" s="1" t="s">
        <v>6625</v>
      </c>
      <c r="N324" s="1" t="s">
        <v>3719</v>
      </c>
      <c r="O324" s="1" t="s">
        <v>3719</v>
      </c>
      <c r="P324" s="56" t="s">
        <v>3719</v>
      </c>
      <c r="Q324" s="1" t="s">
        <v>83</v>
      </c>
      <c r="R324" s="87" t="s">
        <v>84</v>
      </c>
      <c r="S324" s="87" t="s">
        <v>84</v>
      </c>
      <c r="T324" t="s">
        <v>1651</v>
      </c>
      <c r="U324" t="s">
        <v>1653</v>
      </c>
      <c r="V324" t="s">
        <v>1652</v>
      </c>
      <c r="W324" s="5">
        <v>40312600</v>
      </c>
      <c r="X324" s="5">
        <v>40312600</v>
      </c>
      <c r="Y324" s="5">
        <v>3426000</v>
      </c>
      <c r="Z324" s="5">
        <v>0</v>
      </c>
      <c r="AA324" s="1" t="s">
        <v>95</v>
      </c>
      <c r="AB324" t="s">
        <v>83</v>
      </c>
      <c r="AC324" t="s">
        <v>76</v>
      </c>
      <c r="AD324" s="69">
        <f>+Tabla3[[#This Row],[VALOR DEL CONTRATO
(EN NUMEROS)]]-Tabla3[[#This Row],[VALOR RECURSOS (MADS/FONAM)]]</f>
        <v>0</v>
      </c>
      <c r="AE324" s="2">
        <v>2326</v>
      </c>
      <c r="AF324" s="88">
        <v>46024</v>
      </c>
      <c r="AG324">
        <v>35826</v>
      </c>
      <c r="AH324" s="75">
        <v>46031</v>
      </c>
      <c r="AI324" s="78" t="s">
        <v>98</v>
      </c>
      <c r="AJ324" t="s">
        <v>282</v>
      </c>
      <c r="AK324" s="72">
        <v>202400000000095</v>
      </c>
      <c r="AL324" s="75">
        <v>46031</v>
      </c>
      <c r="AM324" s="1" t="s">
        <v>257</v>
      </c>
      <c r="AN324" s="1" t="s">
        <v>257</v>
      </c>
      <c r="AO324" t="s">
        <v>100</v>
      </c>
      <c r="AP324" t="s">
        <v>1410</v>
      </c>
      <c r="AQ324" s="1"/>
      <c r="AR324" t="s">
        <v>1411</v>
      </c>
      <c r="AS324" t="s">
        <v>212</v>
      </c>
      <c r="AT324" s="1">
        <v>80111600</v>
      </c>
      <c r="AU324" s="93" t="s">
        <v>4474</v>
      </c>
      <c r="AV324" s="1" t="s">
        <v>210</v>
      </c>
      <c r="AW324" s="87" t="s">
        <v>103</v>
      </c>
      <c r="AX324" s="75">
        <v>46031</v>
      </c>
      <c r="AY324" t="s">
        <v>115</v>
      </c>
      <c r="AZ324" s="75">
        <v>46031</v>
      </c>
      <c r="BA324" s="75">
        <v>46031</v>
      </c>
      <c r="BB324" s="75">
        <v>46387</v>
      </c>
      <c r="BC324" s="89">
        <f>+Tabla3[[#This Row],[FECHA TERMINACION
(INICIAL)]]-Tabla3[[#This Row],[FECHA INICIO]]</f>
        <v>356</v>
      </c>
      <c r="BD324" s="89">
        <f>+Tabla3[[#This Row],[PLAZO DE EJECUCIÓN EN DÍAS (INICIAL)]]/30</f>
        <v>11.866666666666667</v>
      </c>
      <c r="BE324" t="s">
        <v>1654</v>
      </c>
      <c r="BF324" s="5" t="e">
        <f>+#REF!</f>
        <v>#REF!</v>
      </c>
      <c r="BG324" s="5" t="e">
        <f>+#REF!</f>
        <v>#REF!</v>
      </c>
      <c r="BH324" s="1" t="e">
        <f>+#REF!</f>
        <v>#REF!</v>
      </c>
      <c r="BI324" s="1">
        <f>+COUNTIF(Tabla3[[#This Row],[VALOR REDUCIDO]:[TOTAL TIEMPO PRORROGADO EN DÍAS
]],"&lt;&gt;0")</f>
        <v>3</v>
      </c>
      <c r="BJ324" s="1" t="e">
        <f>+#REF!</f>
        <v>#REF!</v>
      </c>
      <c r="BK324" s="75" t="e">
        <f>+#REF!</f>
        <v>#REF!</v>
      </c>
      <c r="BL324" s="1" t="s">
        <v>83</v>
      </c>
      <c r="BM324" t="e">
        <f t="shared" si="27"/>
        <v>#REF!</v>
      </c>
      <c r="BN324" s="7">
        <f t="shared" si="28"/>
        <v>46031</v>
      </c>
      <c r="BO324" s="7" t="e">
        <f t="shared" si="29"/>
        <v>#REF!</v>
      </c>
      <c r="BP324" s="5" t="e">
        <f t="shared" si="25"/>
        <v>#REF!</v>
      </c>
      <c r="BQ324" s="1">
        <v>16216400</v>
      </c>
      <c r="BR324" s="1" t="e">
        <f>+Tabla3[[#This Row],[VALOR TOTAL DE CONTRATO (ANTES DE LIQUIDACIÓN - LIBERACIÓN DE SALDOS)]]-Tabla3[[#This Row],[RECURSO TOTALES DESEMBOLSADOS]]</f>
        <v>#REF!</v>
      </c>
      <c r="BS324" s="1" t="s">
        <v>83</v>
      </c>
      <c r="BT324" s="1" t="str">
        <f t="shared" si="26"/>
        <v>enero</v>
      </c>
      <c r="BU324" s="1" t="s">
        <v>82</v>
      </c>
      <c r="BV324" s="1" t="s">
        <v>82</v>
      </c>
      <c r="BW324" s="1" t="s">
        <v>82</v>
      </c>
      <c r="BX324" t="s">
        <v>258</v>
      </c>
      <c r="BY324" t="s">
        <v>259</v>
      </c>
    </row>
    <row r="325" spans="1:77" ht="14.45" customHeight="1" x14ac:dyDescent="0.25">
      <c r="A325" s="1">
        <v>2026</v>
      </c>
      <c r="B325" s="3">
        <v>321</v>
      </c>
      <c r="C325" s="1" t="s">
        <v>65</v>
      </c>
      <c r="D325" t="s">
        <v>67</v>
      </c>
      <c r="E325" t="s">
        <v>70</v>
      </c>
      <c r="F325" t="s">
        <v>71</v>
      </c>
      <c r="G325" t="s">
        <v>105</v>
      </c>
      <c r="H325" s="1" t="s">
        <v>64</v>
      </c>
      <c r="I325" s="1" t="s">
        <v>271</v>
      </c>
      <c r="J325" t="s">
        <v>1655</v>
      </c>
      <c r="K325" s="1" t="s">
        <v>78</v>
      </c>
      <c r="L325" s="87" t="s">
        <v>1656</v>
      </c>
      <c r="M325" s="1" t="s">
        <v>6626</v>
      </c>
      <c r="N325" s="1" t="s">
        <v>3719</v>
      </c>
      <c r="O325" s="1" t="s">
        <v>3719</v>
      </c>
      <c r="P325" s="56" t="s">
        <v>3719</v>
      </c>
      <c r="Q325" s="1" t="s">
        <v>83</v>
      </c>
      <c r="R325" s="87" t="s">
        <v>265</v>
      </c>
      <c r="S325" s="87" t="s">
        <v>265</v>
      </c>
      <c r="T325" t="s">
        <v>1658</v>
      </c>
      <c r="U325" t="s">
        <v>1659</v>
      </c>
      <c r="V325" t="s">
        <v>1657</v>
      </c>
      <c r="W325" s="5">
        <v>55660000</v>
      </c>
      <c r="X325" s="5">
        <v>55660000</v>
      </c>
      <c r="Y325" s="5">
        <v>5060000</v>
      </c>
      <c r="Z325" s="5">
        <v>0</v>
      </c>
      <c r="AA325" s="1" t="s">
        <v>95</v>
      </c>
      <c r="AB325" t="s">
        <v>83</v>
      </c>
      <c r="AC325" t="s">
        <v>76</v>
      </c>
      <c r="AD325" s="69">
        <f>+Tabla3[[#This Row],[VALOR DEL CONTRATO
(EN NUMEROS)]]-Tabla3[[#This Row],[VALOR RECURSOS (MADS/FONAM)]]</f>
        <v>0</v>
      </c>
      <c r="AE325" s="2">
        <v>726</v>
      </c>
      <c r="AF325" s="88">
        <v>46024</v>
      </c>
      <c r="AG325">
        <v>29626</v>
      </c>
      <c r="AH325" s="75">
        <v>46030</v>
      </c>
      <c r="AI325" s="78" t="s">
        <v>98</v>
      </c>
      <c r="AJ325" t="s">
        <v>1604</v>
      </c>
      <c r="AK325" s="72">
        <v>202400000000074</v>
      </c>
      <c r="AL325" s="75">
        <v>46030</v>
      </c>
      <c r="AM325" s="1" t="s">
        <v>257</v>
      </c>
      <c r="AN325" s="1" t="s">
        <v>257</v>
      </c>
      <c r="AO325" t="s">
        <v>100</v>
      </c>
      <c r="AP325" t="s">
        <v>775</v>
      </c>
      <c r="AQ325" s="1"/>
      <c r="AR325" t="s">
        <v>776</v>
      </c>
      <c r="AS325" t="s">
        <v>776</v>
      </c>
      <c r="AT325" s="1">
        <v>80111600</v>
      </c>
      <c r="AU325" s="93" t="s">
        <v>4475</v>
      </c>
      <c r="AV325" s="1" t="s">
        <v>210</v>
      </c>
      <c r="AW325" s="87" t="s">
        <v>103</v>
      </c>
      <c r="AX325" s="75">
        <v>46030</v>
      </c>
      <c r="AY325" t="s">
        <v>115</v>
      </c>
      <c r="AZ325" s="75">
        <v>46030</v>
      </c>
      <c r="BA325" s="75">
        <v>46030</v>
      </c>
      <c r="BB325" s="75">
        <v>46363</v>
      </c>
      <c r="BC325" s="89">
        <f>+Tabla3[[#This Row],[FECHA TERMINACION
(INICIAL)]]-Tabla3[[#This Row],[FECHA INICIO]]</f>
        <v>333</v>
      </c>
      <c r="BD325" s="89">
        <f>+Tabla3[[#This Row],[PLAZO DE EJECUCIÓN EN DÍAS (INICIAL)]]/30</f>
        <v>11.1</v>
      </c>
      <c r="BE325" t="s">
        <v>804</v>
      </c>
      <c r="BF325" s="5" t="e">
        <f>+#REF!</f>
        <v>#REF!</v>
      </c>
      <c r="BG325" s="5" t="e">
        <f>+#REF!</f>
        <v>#REF!</v>
      </c>
      <c r="BH325" s="1" t="e">
        <f>+#REF!</f>
        <v>#REF!</v>
      </c>
      <c r="BI325" s="1">
        <f>+COUNTIF(Tabla3[[#This Row],[VALOR REDUCIDO]:[TOTAL TIEMPO PRORROGADO EN DÍAS
]],"&lt;&gt;0")</f>
        <v>3</v>
      </c>
      <c r="BJ325" s="1" t="e">
        <f>+#REF!</f>
        <v>#REF!</v>
      </c>
      <c r="BK325" s="75" t="e">
        <f>+#REF!</f>
        <v>#REF!</v>
      </c>
      <c r="BL325" s="1" t="s">
        <v>83</v>
      </c>
      <c r="BM325" t="e">
        <f t="shared" si="27"/>
        <v>#REF!</v>
      </c>
      <c r="BN325" s="7">
        <f t="shared" si="28"/>
        <v>46030</v>
      </c>
      <c r="BO325" s="7" t="e">
        <f t="shared" si="29"/>
        <v>#REF!</v>
      </c>
      <c r="BP325" s="5" t="e">
        <f t="shared" si="25"/>
        <v>#REF!</v>
      </c>
      <c r="BQ325" s="1">
        <v>24119333</v>
      </c>
      <c r="BR325" s="1" t="e">
        <f>+Tabla3[[#This Row],[VALOR TOTAL DE CONTRATO (ANTES DE LIQUIDACIÓN - LIBERACIÓN DE SALDOS)]]-Tabla3[[#This Row],[RECURSO TOTALES DESEMBOLSADOS]]</f>
        <v>#REF!</v>
      </c>
      <c r="BS325" s="1" t="s">
        <v>83</v>
      </c>
      <c r="BT325" s="1" t="str">
        <f t="shared" si="26"/>
        <v>enero</v>
      </c>
      <c r="BU325" s="1" t="s">
        <v>82</v>
      </c>
      <c r="BV325" s="1" t="s">
        <v>82</v>
      </c>
      <c r="BW325" s="1" t="s">
        <v>82</v>
      </c>
      <c r="BX325" t="s">
        <v>258</v>
      </c>
      <c r="BY325" t="s">
        <v>259</v>
      </c>
    </row>
    <row r="326" spans="1:77" ht="14.45" customHeight="1" x14ac:dyDescent="0.25">
      <c r="A326" s="1">
        <v>2026</v>
      </c>
      <c r="B326" s="3">
        <v>322</v>
      </c>
      <c r="C326" s="1" t="s">
        <v>65</v>
      </c>
      <c r="D326" t="s">
        <v>67</v>
      </c>
      <c r="E326" t="s">
        <v>70</v>
      </c>
      <c r="F326" t="s">
        <v>71</v>
      </c>
      <c r="G326" t="s">
        <v>105</v>
      </c>
      <c r="H326" s="1" t="s">
        <v>64</v>
      </c>
      <c r="I326" s="1" t="s">
        <v>75</v>
      </c>
      <c r="J326" t="s">
        <v>1660</v>
      </c>
      <c r="K326" s="1" t="s">
        <v>78</v>
      </c>
      <c r="L326" s="87" t="s">
        <v>1661</v>
      </c>
      <c r="M326" s="1" t="s">
        <v>6627</v>
      </c>
      <c r="N326" s="1" t="s">
        <v>3719</v>
      </c>
      <c r="O326" s="1" t="s">
        <v>3719</v>
      </c>
      <c r="P326" s="56" t="s">
        <v>3719</v>
      </c>
      <c r="Q326" s="1" t="s">
        <v>83</v>
      </c>
      <c r="R326" s="87" t="s">
        <v>269</v>
      </c>
      <c r="S326" s="87" t="s">
        <v>269</v>
      </c>
      <c r="T326" t="s">
        <v>1662</v>
      </c>
      <c r="U326" t="s">
        <v>1664</v>
      </c>
      <c r="V326" t="s">
        <v>1663</v>
      </c>
      <c r="W326" s="5">
        <v>85773765</v>
      </c>
      <c r="X326" s="5">
        <v>85773765</v>
      </c>
      <c r="Y326" s="5">
        <v>7797615</v>
      </c>
      <c r="Z326" s="5">
        <v>0</v>
      </c>
      <c r="AA326" s="1" t="s">
        <v>95</v>
      </c>
      <c r="AB326" t="s">
        <v>83</v>
      </c>
      <c r="AC326" t="s">
        <v>76</v>
      </c>
      <c r="AD326" s="69">
        <f>+Tabla3[[#This Row],[VALOR DEL CONTRATO
(EN NUMEROS)]]-Tabla3[[#This Row],[VALOR RECURSOS (MADS/FONAM)]]</f>
        <v>0</v>
      </c>
      <c r="AE326" s="2">
        <v>7826</v>
      </c>
      <c r="AF326" s="88">
        <v>46024</v>
      </c>
      <c r="AG326">
        <v>30426</v>
      </c>
      <c r="AH326" s="75">
        <v>46030</v>
      </c>
      <c r="AI326" s="78" t="s">
        <v>98</v>
      </c>
      <c r="AJ326" t="s">
        <v>811</v>
      </c>
      <c r="AK326" s="72">
        <v>202400000000055</v>
      </c>
      <c r="AL326" s="75">
        <v>46030</v>
      </c>
      <c r="AM326" s="1" t="s">
        <v>257</v>
      </c>
      <c r="AN326" s="1" t="s">
        <v>257</v>
      </c>
      <c r="AO326" t="s">
        <v>100</v>
      </c>
      <c r="AP326" t="s">
        <v>806</v>
      </c>
      <c r="AQ326" s="1"/>
      <c r="AR326" t="s">
        <v>807</v>
      </c>
      <c r="AS326" t="s">
        <v>418</v>
      </c>
      <c r="AT326" s="1">
        <v>80111600</v>
      </c>
      <c r="AU326" s="93" t="s">
        <v>4476</v>
      </c>
      <c r="AV326" s="1" t="s">
        <v>211</v>
      </c>
      <c r="AW326" s="87" t="s">
        <v>104</v>
      </c>
      <c r="AX326" s="75" t="s">
        <v>76</v>
      </c>
      <c r="AY326" s="87" t="s">
        <v>108</v>
      </c>
      <c r="AZ326" s="75">
        <v>46030</v>
      </c>
      <c r="BA326" s="75">
        <v>46030</v>
      </c>
      <c r="BB326" s="75">
        <v>46363</v>
      </c>
      <c r="BC326" s="89">
        <f>+Tabla3[[#This Row],[FECHA TERMINACION
(INICIAL)]]-Tabla3[[#This Row],[FECHA INICIO]]</f>
        <v>333</v>
      </c>
      <c r="BD326" s="89">
        <f>+Tabla3[[#This Row],[PLAZO DE EJECUCIÓN EN DÍAS (INICIAL)]]/30</f>
        <v>11.1</v>
      </c>
      <c r="BE326" t="s">
        <v>1665</v>
      </c>
      <c r="BF326" s="5" t="e">
        <f>+#REF!</f>
        <v>#REF!</v>
      </c>
      <c r="BG326" s="5" t="e">
        <f>+#REF!</f>
        <v>#REF!</v>
      </c>
      <c r="BH326" s="1" t="e">
        <f>+#REF!</f>
        <v>#REF!</v>
      </c>
      <c r="BI326" s="1">
        <f>+COUNTIF(Tabla3[[#This Row],[VALOR REDUCIDO]:[TOTAL TIEMPO PRORROGADO EN DÍAS
]],"&lt;&gt;0")</f>
        <v>3</v>
      </c>
      <c r="BJ326" s="1" t="e">
        <f>+#REF!</f>
        <v>#REF!</v>
      </c>
      <c r="BK326" s="75" t="e">
        <f>+#REF!</f>
        <v>#REF!</v>
      </c>
      <c r="BL326" s="1" t="s">
        <v>83</v>
      </c>
      <c r="BM326" t="e">
        <f t="shared" si="27"/>
        <v>#REF!</v>
      </c>
      <c r="BN326" s="7">
        <f t="shared" si="28"/>
        <v>46030</v>
      </c>
      <c r="BO326" s="7" t="e">
        <f t="shared" si="29"/>
        <v>#REF!</v>
      </c>
      <c r="BP326" s="5" t="e">
        <f t="shared" si="25"/>
        <v>#REF!</v>
      </c>
      <c r="BQ326" s="1">
        <v>37168632</v>
      </c>
      <c r="BR326" s="1" t="e">
        <f>+Tabla3[[#This Row],[VALOR TOTAL DE CONTRATO (ANTES DE LIQUIDACIÓN - LIBERACIÓN DE SALDOS)]]-Tabla3[[#This Row],[RECURSO TOTALES DESEMBOLSADOS]]</f>
        <v>#REF!</v>
      </c>
      <c r="BS326" s="1" t="s">
        <v>83</v>
      </c>
      <c r="BT326" s="1" t="str">
        <f t="shared" si="26"/>
        <v>enero</v>
      </c>
      <c r="BU326" s="1" t="s">
        <v>82</v>
      </c>
      <c r="BV326" s="1" t="s">
        <v>82</v>
      </c>
      <c r="BW326" s="1" t="s">
        <v>82</v>
      </c>
      <c r="BX326" t="s">
        <v>258</v>
      </c>
      <c r="BY326" t="s">
        <v>259</v>
      </c>
    </row>
    <row r="327" spans="1:77" ht="14.45" customHeight="1" x14ac:dyDescent="0.25">
      <c r="A327" s="1">
        <v>2026</v>
      </c>
      <c r="B327" s="3">
        <v>323</v>
      </c>
      <c r="C327" s="1" t="s">
        <v>65</v>
      </c>
      <c r="D327" t="s">
        <v>67</v>
      </c>
      <c r="E327" t="s">
        <v>70</v>
      </c>
      <c r="F327" t="s">
        <v>71</v>
      </c>
      <c r="G327" t="s">
        <v>105</v>
      </c>
      <c r="H327" s="1" t="s">
        <v>64</v>
      </c>
      <c r="I327" s="1" t="s">
        <v>75</v>
      </c>
      <c r="J327" t="s">
        <v>1666</v>
      </c>
      <c r="K327" s="1" t="s">
        <v>78</v>
      </c>
      <c r="L327" s="87" t="s">
        <v>908</v>
      </c>
      <c r="M327" s="1" t="s">
        <v>6627</v>
      </c>
      <c r="N327" s="1" t="s">
        <v>3719</v>
      </c>
      <c r="O327" s="1" t="s">
        <v>3719</v>
      </c>
      <c r="P327" s="56" t="s">
        <v>3719</v>
      </c>
      <c r="Q327" s="1" t="s">
        <v>83</v>
      </c>
      <c r="R327" s="87" t="s">
        <v>269</v>
      </c>
      <c r="S327" s="87" t="s">
        <v>269</v>
      </c>
      <c r="T327" t="s">
        <v>1667</v>
      </c>
      <c r="U327" t="s">
        <v>1669</v>
      </c>
      <c r="V327" t="s">
        <v>1668</v>
      </c>
      <c r="W327" s="5">
        <v>85773765</v>
      </c>
      <c r="X327" s="5">
        <v>85773765</v>
      </c>
      <c r="Y327" s="5">
        <v>7797615</v>
      </c>
      <c r="Z327" s="5">
        <v>0</v>
      </c>
      <c r="AA327" s="1" t="s">
        <v>95</v>
      </c>
      <c r="AB327" t="s">
        <v>83</v>
      </c>
      <c r="AC327" t="s">
        <v>76</v>
      </c>
      <c r="AD327" s="69">
        <f>+Tabla3[[#This Row],[VALOR DEL CONTRATO
(EN NUMEROS)]]-Tabla3[[#This Row],[VALOR RECURSOS (MADS/FONAM)]]</f>
        <v>0</v>
      </c>
      <c r="AE327" s="2">
        <v>7826</v>
      </c>
      <c r="AF327" s="88">
        <v>46024</v>
      </c>
      <c r="AG327">
        <v>29826</v>
      </c>
      <c r="AH327" s="75">
        <v>46030</v>
      </c>
      <c r="AI327" s="78" t="s">
        <v>98</v>
      </c>
      <c r="AJ327" t="s">
        <v>811</v>
      </c>
      <c r="AK327" s="72">
        <v>202400000000055</v>
      </c>
      <c r="AL327" s="75">
        <v>46030</v>
      </c>
      <c r="AM327" s="1" t="s">
        <v>257</v>
      </c>
      <c r="AN327" s="1" t="s">
        <v>257</v>
      </c>
      <c r="AO327" t="s">
        <v>100</v>
      </c>
      <c r="AP327" t="s">
        <v>806</v>
      </c>
      <c r="AQ327" s="1"/>
      <c r="AR327" t="s">
        <v>807</v>
      </c>
      <c r="AS327" t="s">
        <v>418</v>
      </c>
      <c r="AT327" s="1">
        <v>80111600</v>
      </c>
      <c r="AU327" s="93" t="s">
        <v>4477</v>
      </c>
      <c r="AV327" s="1" t="s">
        <v>211</v>
      </c>
      <c r="AW327" s="87" t="s">
        <v>104</v>
      </c>
      <c r="AX327" s="75" t="s">
        <v>76</v>
      </c>
      <c r="AY327" s="87" t="s">
        <v>108</v>
      </c>
      <c r="AZ327" s="75">
        <v>46030</v>
      </c>
      <c r="BA327" s="75">
        <v>46030</v>
      </c>
      <c r="BB327" s="75">
        <v>46363</v>
      </c>
      <c r="BC327" s="89">
        <f>+Tabla3[[#This Row],[FECHA TERMINACION
(INICIAL)]]-Tabla3[[#This Row],[FECHA INICIO]]</f>
        <v>333</v>
      </c>
      <c r="BD327" s="89">
        <f>+Tabla3[[#This Row],[PLAZO DE EJECUCIÓN EN DÍAS (INICIAL)]]/30</f>
        <v>11.1</v>
      </c>
      <c r="BE327" t="s">
        <v>1665</v>
      </c>
      <c r="BF327" s="5" t="e">
        <f>+#REF!</f>
        <v>#REF!</v>
      </c>
      <c r="BG327" s="5" t="e">
        <f>+#REF!</f>
        <v>#REF!</v>
      </c>
      <c r="BH327" s="1" t="e">
        <f>+#REF!</f>
        <v>#REF!</v>
      </c>
      <c r="BI327" s="1">
        <f>+COUNTIF(Tabla3[[#This Row],[VALOR REDUCIDO]:[TOTAL TIEMPO PRORROGADO EN DÍAS
]],"&lt;&gt;0")</f>
        <v>3</v>
      </c>
      <c r="BJ327" s="1" t="e">
        <f>+#REF!</f>
        <v>#REF!</v>
      </c>
      <c r="BK327" s="75" t="e">
        <f>+#REF!</f>
        <v>#REF!</v>
      </c>
      <c r="BL327" s="1" t="s">
        <v>83</v>
      </c>
      <c r="BM327" t="e">
        <f t="shared" si="27"/>
        <v>#REF!</v>
      </c>
      <c r="BN327" s="7">
        <f t="shared" si="28"/>
        <v>46030</v>
      </c>
      <c r="BO327" s="7" t="e">
        <f t="shared" si="29"/>
        <v>#REF!</v>
      </c>
      <c r="BP327" s="5" t="e">
        <f t="shared" si="25"/>
        <v>#REF!</v>
      </c>
      <c r="BQ327" s="1">
        <v>37168632</v>
      </c>
      <c r="BR327" s="1" t="e">
        <f>+Tabla3[[#This Row],[VALOR TOTAL DE CONTRATO (ANTES DE LIQUIDACIÓN - LIBERACIÓN DE SALDOS)]]-Tabla3[[#This Row],[RECURSO TOTALES DESEMBOLSADOS]]</f>
        <v>#REF!</v>
      </c>
      <c r="BS327" s="1" t="s">
        <v>83</v>
      </c>
      <c r="BT327" s="1" t="str">
        <f t="shared" si="26"/>
        <v>enero</v>
      </c>
      <c r="BU327" s="1" t="s">
        <v>82</v>
      </c>
      <c r="BV327" s="1" t="s">
        <v>82</v>
      </c>
      <c r="BW327" s="1" t="s">
        <v>82</v>
      </c>
      <c r="BX327" t="s">
        <v>258</v>
      </c>
      <c r="BY327" t="s">
        <v>259</v>
      </c>
    </row>
    <row r="328" spans="1:77" ht="14.45" customHeight="1" x14ac:dyDescent="0.25">
      <c r="A328" s="1">
        <v>2026</v>
      </c>
      <c r="B328" s="3">
        <v>324</v>
      </c>
      <c r="C328" s="1" t="s">
        <v>65</v>
      </c>
      <c r="D328" t="s">
        <v>67</v>
      </c>
      <c r="E328" t="s">
        <v>70</v>
      </c>
      <c r="F328" t="s">
        <v>71</v>
      </c>
      <c r="G328" t="s">
        <v>105</v>
      </c>
      <c r="H328" s="1" t="s">
        <v>64</v>
      </c>
      <c r="I328" s="1" t="s">
        <v>75</v>
      </c>
      <c r="J328" t="s">
        <v>1670</v>
      </c>
      <c r="K328" s="1" t="s">
        <v>78</v>
      </c>
      <c r="L328" s="87" t="s">
        <v>1034</v>
      </c>
      <c r="M328" s="1" t="s">
        <v>6628</v>
      </c>
      <c r="N328" s="1" t="s">
        <v>3719</v>
      </c>
      <c r="O328" s="1" t="s">
        <v>3719</v>
      </c>
      <c r="P328" s="56" t="s">
        <v>3719</v>
      </c>
      <c r="Q328" s="1" t="s">
        <v>83</v>
      </c>
      <c r="R328" s="87" t="s">
        <v>269</v>
      </c>
      <c r="S328" s="87" t="s">
        <v>269</v>
      </c>
      <c r="T328" t="s">
        <v>1671</v>
      </c>
      <c r="U328" t="s">
        <v>1673</v>
      </c>
      <c r="V328" t="s">
        <v>1672</v>
      </c>
      <c r="W328" s="5">
        <v>61266975</v>
      </c>
      <c r="X328" s="5">
        <v>61266975</v>
      </c>
      <c r="Y328" s="5">
        <v>5834950</v>
      </c>
      <c r="Z328" s="5">
        <v>0</v>
      </c>
      <c r="AA328" s="1" t="s">
        <v>95</v>
      </c>
      <c r="AB328" t="s">
        <v>83</v>
      </c>
      <c r="AC328" t="s">
        <v>76</v>
      </c>
      <c r="AD328" s="69">
        <f>+Tabla3[[#This Row],[VALOR DEL CONTRATO
(EN NUMEROS)]]-Tabla3[[#This Row],[VALOR RECURSOS (MADS/FONAM)]]</f>
        <v>0</v>
      </c>
      <c r="AE328" s="2">
        <v>4226</v>
      </c>
      <c r="AF328" s="88">
        <v>46024</v>
      </c>
      <c r="AG328">
        <v>29226</v>
      </c>
      <c r="AH328" s="75">
        <v>46030</v>
      </c>
      <c r="AI328" s="78" t="s">
        <v>98</v>
      </c>
      <c r="AJ328" t="s">
        <v>784</v>
      </c>
      <c r="AK328" s="72">
        <v>202400000000071</v>
      </c>
      <c r="AL328" s="75">
        <v>46030</v>
      </c>
      <c r="AM328" s="1" t="s">
        <v>257</v>
      </c>
      <c r="AN328" s="1" t="s">
        <v>257</v>
      </c>
      <c r="AO328" t="s">
        <v>100</v>
      </c>
      <c r="AP328" t="s">
        <v>785</v>
      </c>
      <c r="AQ328" s="1"/>
      <c r="AR328" t="s">
        <v>786</v>
      </c>
      <c r="AS328" t="s">
        <v>418</v>
      </c>
      <c r="AT328" s="1">
        <v>80111600</v>
      </c>
      <c r="AU328" s="93" t="s">
        <v>4478</v>
      </c>
      <c r="AV328" s="1" t="s">
        <v>211</v>
      </c>
      <c r="AW328" s="87" t="s">
        <v>104</v>
      </c>
      <c r="AX328" s="75" t="s">
        <v>76</v>
      </c>
      <c r="AY328" s="87" t="s">
        <v>108</v>
      </c>
      <c r="AZ328" s="75">
        <v>46030</v>
      </c>
      <c r="BA328" s="75">
        <v>46030</v>
      </c>
      <c r="BB328" s="75">
        <v>46348</v>
      </c>
      <c r="BC328" s="89">
        <f>+Tabla3[[#This Row],[FECHA TERMINACION
(INICIAL)]]-Tabla3[[#This Row],[FECHA INICIO]]</f>
        <v>318</v>
      </c>
      <c r="BD328" s="89">
        <f>+Tabla3[[#This Row],[PLAZO DE EJECUCIÓN EN DÍAS (INICIAL)]]/30</f>
        <v>10.6</v>
      </c>
      <c r="BE328" t="s">
        <v>1674</v>
      </c>
      <c r="BF328" s="5" t="e">
        <f>+#REF!</f>
        <v>#REF!</v>
      </c>
      <c r="BG328" s="5" t="e">
        <f>+#REF!</f>
        <v>#REF!</v>
      </c>
      <c r="BH328" s="1" t="e">
        <f>+#REF!</f>
        <v>#REF!</v>
      </c>
      <c r="BI328" s="1">
        <f>+COUNTIF(Tabla3[[#This Row],[VALOR REDUCIDO]:[TOTAL TIEMPO PRORROGADO EN DÍAS
]],"&lt;&gt;0")</f>
        <v>3</v>
      </c>
      <c r="BJ328" s="1" t="e">
        <f>+#REF!</f>
        <v>#REF!</v>
      </c>
      <c r="BK328" s="75" t="e">
        <f>+#REF!</f>
        <v>#REF!</v>
      </c>
      <c r="BL328" s="1" t="s">
        <v>83</v>
      </c>
      <c r="BM328" t="e">
        <f t="shared" si="27"/>
        <v>#REF!</v>
      </c>
      <c r="BN328" s="7">
        <f t="shared" si="28"/>
        <v>46030</v>
      </c>
      <c r="BO328" s="7" t="e">
        <f t="shared" si="29"/>
        <v>#REF!</v>
      </c>
      <c r="BP328" s="5" t="e">
        <f t="shared" si="25"/>
        <v>#REF!</v>
      </c>
      <c r="BQ328" s="1">
        <v>27813262</v>
      </c>
      <c r="BR328" s="1" t="e">
        <f>+Tabla3[[#This Row],[VALOR TOTAL DE CONTRATO (ANTES DE LIQUIDACIÓN - LIBERACIÓN DE SALDOS)]]-Tabla3[[#This Row],[RECURSO TOTALES DESEMBOLSADOS]]</f>
        <v>#REF!</v>
      </c>
      <c r="BS328" s="1" t="s">
        <v>83</v>
      </c>
      <c r="BT328" s="1" t="str">
        <f t="shared" si="26"/>
        <v>enero</v>
      </c>
      <c r="BU328" s="1" t="s">
        <v>82</v>
      </c>
      <c r="BV328" s="1" t="s">
        <v>82</v>
      </c>
      <c r="BW328" s="1" t="s">
        <v>82</v>
      </c>
      <c r="BX328" t="s">
        <v>258</v>
      </c>
      <c r="BY328" t="s">
        <v>259</v>
      </c>
    </row>
    <row r="329" spans="1:77" x14ac:dyDescent="0.25">
      <c r="A329" s="1">
        <v>2026</v>
      </c>
      <c r="B329" s="3">
        <v>325</v>
      </c>
      <c r="C329" s="1" t="s">
        <v>65</v>
      </c>
      <c r="D329" t="s">
        <v>67</v>
      </c>
      <c r="E329" t="s">
        <v>70</v>
      </c>
      <c r="F329" t="s">
        <v>71</v>
      </c>
      <c r="G329" t="s">
        <v>105</v>
      </c>
      <c r="H329" s="1" t="s">
        <v>64</v>
      </c>
      <c r="I329" s="1" t="s">
        <v>75</v>
      </c>
      <c r="J329" t="s">
        <v>1675</v>
      </c>
      <c r="K329" s="1" t="s">
        <v>78</v>
      </c>
      <c r="L329" s="87" t="s">
        <v>81</v>
      </c>
      <c r="M329" s="1" t="s">
        <v>6629</v>
      </c>
      <c r="N329" s="1" t="s">
        <v>3719</v>
      </c>
      <c r="O329" s="1" t="s">
        <v>3719</v>
      </c>
      <c r="P329" s="56" t="s">
        <v>3719</v>
      </c>
      <c r="Q329" s="1" t="s">
        <v>83</v>
      </c>
      <c r="R329" s="87" t="s">
        <v>269</v>
      </c>
      <c r="S329" s="87" t="s">
        <v>269</v>
      </c>
      <c r="T329" t="s">
        <v>1676</v>
      </c>
      <c r="U329" t="s">
        <v>1678</v>
      </c>
      <c r="V329" t="s">
        <v>1677</v>
      </c>
      <c r="W329" s="5">
        <v>64184450</v>
      </c>
      <c r="X329" s="5">
        <v>64184450</v>
      </c>
      <c r="Y329" s="5">
        <v>5834950</v>
      </c>
      <c r="Z329" s="5">
        <v>0</v>
      </c>
      <c r="AA329" s="1" t="s">
        <v>95</v>
      </c>
      <c r="AB329" t="s">
        <v>83</v>
      </c>
      <c r="AC329" t="s">
        <v>76</v>
      </c>
      <c r="AD329" s="69">
        <f>+Tabla3[[#This Row],[VALOR DEL CONTRATO
(EN NUMEROS)]]-Tabla3[[#This Row],[VALOR RECURSOS (MADS/FONAM)]]</f>
        <v>0</v>
      </c>
      <c r="AE329" s="2">
        <v>3726</v>
      </c>
      <c r="AF329" s="88">
        <v>46024</v>
      </c>
      <c r="AG329">
        <v>31726</v>
      </c>
      <c r="AH329" s="75">
        <v>46030</v>
      </c>
      <c r="AI329" s="78" t="s">
        <v>98</v>
      </c>
      <c r="AJ329" t="s">
        <v>416</v>
      </c>
      <c r="AK329" s="72">
        <v>202400000000055</v>
      </c>
      <c r="AL329" s="75">
        <v>46030</v>
      </c>
      <c r="AM329" s="1" t="s">
        <v>257</v>
      </c>
      <c r="AN329" s="1" t="s">
        <v>257</v>
      </c>
      <c r="AO329" t="s">
        <v>100</v>
      </c>
      <c r="AP329" t="s">
        <v>150</v>
      </c>
      <c r="AQ329" s="1"/>
      <c r="AR329" t="s">
        <v>417</v>
      </c>
      <c r="AS329" t="s">
        <v>418</v>
      </c>
      <c r="AT329" s="1">
        <v>80111600</v>
      </c>
      <c r="AU329" s="93" t="s">
        <v>4479</v>
      </c>
      <c r="AV329" s="1" t="s">
        <v>210</v>
      </c>
      <c r="AW329" s="87" t="s">
        <v>103</v>
      </c>
      <c r="AX329" s="75">
        <v>46030</v>
      </c>
      <c r="AY329" s="87" t="s">
        <v>116</v>
      </c>
      <c r="AZ329" s="75">
        <v>46030</v>
      </c>
      <c r="BA329" s="75">
        <v>46030</v>
      </c>
      <c r="BB329" s="75">
        <v>46363</v>
      </c>
      <c r="BC329" s="89">
        <f>+Tabla3[[#This Row],[FECHA TERMINACION
(INICIAL)]]-Tabla3[[#This Row],[FECHA INICIO]]</f>
        <v>333</v>
      </c>
      <c r="BD329" s="89">
        <f>+Tabla3[[#This Row],[PLAZO DE EJECUCIÓN EN DÍAS (INICIAL)]]/30</f>
        <v>11.1</v>
      </c>
      <c r="BE329" t="s">
        <v>918</v>
      </c>
      <c r="BF329" s="5" t="e">
        <f>+#REF!</f>
        <v>#REF!</v>
      </c>
      <c r="BG329" s="5" t="e">
        <f>+#REF!</f>
        <v>#REF!</v>
      </c>
      <c r="BH329" s="1" t="e">
        <f>+#REF!</f>
        <v>#REF!</v>
      </c>
      <c r="BI329" s="1">
        <f>+COUNTIF(Tabla3[[#This Row],[VALOR REDUCIDO]:[TOTAL TIEMPO PRORROGADO EN DÍAS
]],"&lt;&gt;0")</f>
        <v>3</v>
      </c>
      <c r="BJ329" s="1" t="e">
        <f>+#REF!</f>
        <v>#REF!</v>
      </c>
      <c r="BK329" s="75" t="e">
        <f>+#REF!</f>
        <v>#REF!</v>
      </c>
      <c r="BL329" s="1" t="s">
        <v>83</v>
      </c>
      <c r="BM329" t="e">
        <f t="shared" si="27"/>
        <v>#REF!</v>
      </c>
      <c r="BN329" s="7">
        <f t="shared" si="28"/>
        <v>46030</v>
      </c>
      <c r="BO329" s="7" t="e">
        <f t="shared" si="29"/>
        <v>#REF!</v>
      </c>
      <c r="BP329" s="5" t="e">
        <f t="shared" si="25"/>
        <v>#REF!</v>
      </c>
      <c r="BQ329" s="1">
        <v>27813262</v>
      </c>
      <c r="BR329" s="1" t="e">
        <f>+Tabla3[[#This Row],[VALOR TOTAL DE CONTRATO (ANTES DE LIQUIDACIÓN - LIBERACIÓN DE SALDOS)]]-Tabla3[[#This Row],[RECURSO TOTALES DESEMBOLSADOS]]</f>
        <v>#REF!</v>
      </c>
      <c r="BS329" s="1" t="s">
        <v>83</v>
      </c>
      <c r="BT329" s="1" t="str">
        <f t="shared" si="26"/>
        <v>enero</v>
      </c>
      <c r="BU329" s="1" t="s">
        <v>82</v>
      </c>
      <c r="BV329" s="1" t="s">
        <v>82</v>
      </c>
      <c r="BW329" s="1" t="s">
        <v>82</v>
      </c>
      <c r="BX329" t="s">
        <v>258</v>
      </c>
      <c r="BY329" t="s">
        <v>259</v>
      </c>
    </row>
    <row r="330" spans="1:77" x14ac:dyDescent="0.25">
      <c r="A330" s="1">
        <v>2026</v>
      </c>
      <c r="B330" s="3">
        <v>326</v>
      </c>
      <c r="C330" s="1" t="s">
        <v>65</v>
      </c>
      <c r="D330" t="s">
        <v>67</v>
      </c>
      <c r="E330" t="s">
        <v>70</v>
      </c>
      <c r="F330" t="s">
        <v>71</v>
      </c>
      <c r="G330" t="s">
        <v>105</v>
      </c>
      <c r="H330" s="1" t="s">
        <v>64</v>
      </c>
      <c r="I330" s="1" t="s">
        <v>75</v>
      </c>
      <c r="J330" t="s">
        <v>1977</v>
      </c>
      <c r="K330" s="1" t="s">
        <v>78</v>
      </c>
      <c r="L330" s="87" t="s">
        <v>390</v>
      </c>
      <c r="M330" s="1" t="s">
        <v>6630</v>
      </c>
      <c r="N330" s="1" t="s">
        <v>3719</v>
      </c>
      <c r="O330" s="1" t="s">
        <v>3719</v>
      </c>
      <c r="P330" s="56" t="s">
        <v>3719</v>
      </c>
      <c r="Q330" s="1" t="s">
        <v>83</v>
      </c>
      <c r="R330" s="87" t="s">
        <v>93</v>
      </c>
      <c r="S330" s="87" t="s">
        <v>93</v>
      </c>
      <c r="T330" t="s">
        <v>1978</v>
      </c>
      <c r="U330" t="s">
        <v>1979</v>
      </c>
      <c r="V330" t="s">
        <v>629</v>
      </c>
      <c r="W330" s="5">
        <v>90000000</v>
      </c>
      <c r="X330" s="5">
        <v>90000000</v>
      </c>
      <c r="Y330" s="5">
        <v>9000000</v>
      </c>
      <c r="Z330" s="5">
        <v>0</v>
      </c>
      <c r="AA330" s="1" t="s">
        <v>95</v>
      </c>
      <c r="AB330" t="s">
        <v>83</v>
      </c>
      <c r="AC330" t="s">
        <v>76</v>
      </c>
      <c r="AD330" s="69">
        <f>+Tabla3[[#This Row],[VALOR DEL CONTRATO
(EN NUMEROS)]]-Tabla3[[#This Row],[VALOR RECURSOS (MADS/FONAM)]]</f>
        <v>0</v>
      </c>
      <c r="AE330" s="2">
        <v>3526</v>
      </c>
      <c r="AF330" s="88">
        <v>46024</v>
      </c>
      <c r="AG330">
        <v>43026</v>
      </c>
      <c r="AH330" s="75">
        <v>46035</v>
      </c>
      <c r="AI330" s="78" t="s">
        <v>98</v>
      </c>
      <c r="AJ330" t="s">
        <v>1755</v>
      </c>
      <c r="AK330" s="72">
        <v>202300000000267</v>
      </c>
      <c r="AL330" s="75">
        <v>46031</v>
      </c>
      <c r="AM330" s="1" t="s">
        <v>257</v>
      </c>
      <c r="AN330" s="1" t="s">
        <v>257</v>
      </c>
      <c r="AO330" t="s">
        <v>100</v>
      </c>
      <c r="AP330" t="s">
        <v>1980</v>
      </c>
      <c r="AQ330" s="1"/>
      <c r="AR330" t="s">
        <v>515</v>
      </c>
      <c r="AS330" s="87" t="s">
        <v>93</v>
      </c>
      <c r="AT330" s="1">
        <v>80111600</v>
      </c>
      <c r="AU330" s="93" t="s">
        <v>4480</v>
      </c>
      <c r="AV330" s="1" t="s">
        <v>210</v>
      </c>
      <c r="AW330" s="87" t="s">
        <v>103</v>
      </c>
      <c r="AX330" s="75">
        <v>46032</v>
      </c>
      <c r="AY330" s="87" t="s">
        <v>116</v>
      </c>
      <c r="AZ330" s="75">
        <v>46032</v>
      </c>
      <c r="BA330" s="75">
        <v>46035</v>
      </c>
      <c r="BB330" s="75">
        <v>46367</v>
      </c>
      <c r="BC330" s="89">
        <f>+Tabla3[[#This Row],[FECHA TERMINACION
(INICIAL)]]-Tabla3[[#This Row],[FECHA INICIO]]</f>
        <v>332</v>
      </c>
      <c r="BD330" s="89">
        <f>+Tabla3[[#This Row],[PLAZO DE EJECUCIÓN EN DÍAS (INICIAL)]]/30</f>
        <v>11.066666666666666</v>
      </c>
      <c r="BE330" t="s">
        <v>631</v>
      </c>
      <c r="BF330" s="5" t="e">
        <f>+#REF!</f>
        <v>#REF!</v>
      </c>
      <c r="BG330" s="5" t="e">
        <f>+#REF!</f>
        <v>#REF!</v>
      </c>
      <c r="BH330" s="1" t="e">
        <f>+#REF!</f>
        <v>#REF!</v>
      </c>
      <c r="BI330" s="1">
        <f>+COUNTIF(Tabla3[[#This Row],[VALOR REDUCIDO]:[TOTAL TIEMPO PRORROGADO EN DÍAS
]],"&lt;&gt;0")</f>
        <v>3</v>
      </c>
      <c r="BJ330" s="1" t="e">
        <f>+#REF!</f>
        <v>#REF!</v>
      </c>
      <c r="BK330" s="75" t="e">
        <f>+#REF!</f>
        <v>#REF!</v>
      </c>
      <c r="BL330" s="1" t="s">
        <v>83</v>
      </c>
      <c r="BM330" t="e">
        <f t="shared" si="27"/>
        <v>#REF!</v>
      </c>
      <c r="BN330" s="7">
        <f t="shared" si="28"/>
        <v>46035</v>
      </c>
      <c r="BO330" s="7" t="e">
        <f t="shared" si="29"/>
        <v>#REF!</v>
      </c>
      <c r="BP330" s="5" t="e">
        <f t="shared" si="25"/>
        <v>#REF!</v>
      </c>
      <c r="BQ330" s="1">
        <v>41400000</v>
      </c>
      <c r="BR330" s="1" t="e">
        <f>+Tabla3[[#This Row],[VALOR TOTAL DE CONTRATO (ANTES DE LIQUIDACIÓN - LIBERACIÓN DE SALDOS)]]-Tabla3[[#This Row],[RECURSO TOTALES DESEMBOLSADOS]]</f>
        <v>#REF!</v>
      </c>
      <c r="BS330" s="1" t="s">
        <v>83</v>
      </c>
      <c r="BT330" s="1" t="str">
        <f t="shared" si="26"/>
        <v>enero</v>
      </c>
      <c r="BU330" s="1" t="s">
        <v>82</v>
      </c>
      <c r="BV330" s="1" t="s">
        <v>82</v>
      </c>
      <c r="BW330" s="1" t="s">
        <v>82</v>
      </c>
      <c r="BX330" t="s">
        <v>258</v>
      </c>
      <c r="BY330" t="s">
        <v>259</v>
      </c>
    </row>
    <row r="331" spans="1:77" x14ac:dyDescent="0.25">
      <c r="A331" s="1">
        <v>2026</v>
      </c>
      <c r="B331" s="3">
        <v>327</v>
      </c>
      <c r="C331" s="1" t="s">
        <v>65</v>
      </c>
      <c r="D331" t="s">
        <v>67</v>
      </c>
      <c r="E331" t="s">
        <v>70</v>
      </c>
      <c r="F331" t="s">
        <v>71</v>
      </c>
      <c r="G331" t="s">
        <v>105</v>
      </c>
      <c r="H331" s="1" t="s">
        <v>64</v>
      </c>
      <c r="I331" s="1" t="s">
        <v>75</v>
      </c>
      <c r="J331" t="s">
        <v>1981</v>
      </c>
      <c r="K331" s="1" t="s">
        <v>78</v>
      </c>
      <c r="L331" s="87" t="s">
        <v>633</v>
      </c>
      <c r="M331" s="1" t="s">
        <v>6631</v>
      </c>
      <c r="N331" s="1" t="s">
        <v>3719</v>
      </c>
      <c r="O331" s="1" t="s">
        <v>3719</v>
      </c>
      <c r="P331" s="56" t="s">
        <v>3719</v>
      </c>
      <c r="Q331" s="1" t="s">
        <v>83</v>
      </c>
      <c r="R331" s="87" t="s">
        <v>93</v>
      </c>
      <c r="S331" s="87" t="s">
        <v>93</v>
      </c>
      <c r="T331" t="s">
        <v>1983</v>
      </c>
      <c r="U331" t="s">
        <v>1984</v>
      </c>
      <c r="V331" t="s">
        <v>1982</v>
      </c>
      <c r="W331" s="5">
        <v>137500000</v>
      </c>
      <c r="X331" s="5">
        <v>137500000</v>
      </c>
      <c r="Y331" s="5">
        <v>12500000</v>
      </c>
      <c r="Z331" s="5">
        <v>0</v>
      </c>
      <c r="AA331" s="1" t="s">
        <v>95</v>
      </c>
      <c r="AB331" t="s">
        <v>83</v>
      </c>
      <c r="AC331" t="s">
        <v>76</v>
      </c>
      <c r="AD331" s="69">
        <f>+Tabla3[[#This Row],[VALOR DEL CONTRATO
(EN NUMEROS)]]-Tabla3[[#This Row],[VALOR RECURSOS (MADS/FONAM)]]</f>
        <v>0</v>
      </c>
      <c r="AE331" s="2">
        <v>9025</v>
      </c>
      <c r="AF331" s="88">
        <v>46027</v>
      </c>
      <c r="AG331">
        <v>42726</v>
      </c>
      <c r="AH331" s="75">
        <v>46035</v>
      </c>
      <c r="AI331" s="78" t="s">
        <v>98</v>
      </c>
      <c r="AJ331" t="s">
        <v>822</v>
      </c>
      <c r="AK331" s="72">
        <v>202300000000267</v>
      </c>
      <c r="AL331" s="75">
        <v>46031</v>
      </c>
      <c r="AM331" s="1" t="s">
        <v>257</v>
      </c>
      <c r="AN331" s="1" t="s">
        <v>257</v>
      </c>
      <c r="AO331" t="s">
        <v>100</v>
      </c>
      <c r="AP331" t="s">
        <v>2549</v>
      </c>
      <c r="AQ331" s="1"/>
      <c r="AR331" t="s">
        <v>515</v>
      </c>
      <c r="AS331" t="s">
        <v>530</v>
      </c>
      <c r="AT331" s="1">
        <v>80111600</v>
      </c>
      <c r="AU331" s="93" t="s">
        <v>4481</v>
      </c>
      <c r="AV331" s="1" t="s">
        <v>210</v>
      </c>
      <c r="AW331" s="87" t="s">
        <v>103</v>
      </c>
      <c r="AX331" s="75">
        <v>46031</v>
      </c>
      <c r="AY331" s="87" t="s">
        <v>116</v>
      </c>
      <c r="AZ331" s="75">
        <v>46035</v>
      </c>
      <c r="BA331" s="75">
        <v>46035</v>
      </c>
      <c r="BB331" s="75">
        <v>46368</v>
      </c>
      <c r="BC331" s="89">
        <f>+Tabla3[[#This Row],[FECHA TERMINACION
(INICIAL)]]-Tabla3[[#This Row],[FECHA INICIO]]</f>
        <v>333</v>
      </c>
      <c r="BD331" s="89">
        <f>+Tabla3[[#This Row],[PLAZO DE EJECUCIÓN EN DÍAS (INICIAL)]]/30</f>
        <v>11.1</v>
      </c>
      <c r="BE331" t="s">
        <v>626</v>
      </c>
      <c r="BF331" s="5" t="e">
        <f>+#REF!</f>
        <v>#REF!</v>
      </c>
      <c r="BG331" s="5" t="e">
        <f>+#REF!</f>
        <v>#REF!</v>
      </c>
      <c r="BH331" s="1" t="e">
        <f>+#REF!</f>
        <v>#REF!</v>
      </c>
      <c r="BI331" s="1">
        <f>+COUNTIF(Tabla3[[#This Row],[VALOR REDUCIDO]:[TOTAL TIEMPO PRORROGADO EN DÍAS
]],"&lt;&gt;0")</f>
        <v>3</v>
      </c>
      <c r="BJ331" s="1" t="e">
        <f>+#REF!</f>
        <v>#REF!</v>
      </c>
      <c r="BK331" s="75" t="e">
        <f>+#REF!</f>
        <v>#REF!</v>
      </c>
      <c r="BL331" s="1" t="s">
        <v>83</v>
      </c>
      <c r="BM331" t="e">
        <f t="shared" si="27"/>
        <v>#REF!</v>
      </c>
      <c r="BN331" s="7">
        <f t="shared" si="28"/>
        <v>46035</v>
      </c>
      <c r="BO331" s="7" t="e">
        <f t="shared" si="29"/>
        <v>#REF!</v>
      </c>
      <c r="BP331" s="5" t="e">
        <f t="shared" si="25"/>
        <v>#REF!</v>
      </c>
      <c r="BQ331" s="1">
        <v>45000000</v>
      </c>
      <c r="BR331" s="1" t="e">
        <f>+Tabla3[[#This Row],[VALOR TOTAL DE CONTRATO (ANTES DE LIQUIDACIÓN - LIBERACIÓN DE SALDOS)]]-Tabla3[[#This Row],[RECURSO TOTALES DESEMBOLSADOS]]</f>
        <v>#REF!</v>
      </c>
      <c r="BS331" s="1" t="s">
        <v>83</v>
      </c>
      <c r="BT331" s="1" t="str">
        <f t="shared" si="26"/>
        <v>enero</v>
      </c>
      <c r="BU331" s="1" t="s">
        <v>82</v>
      </c>
      <c r="BV331" s="1" t="s">
        <v>82</v>
      </c>
      <c r="BW331" s="1" t="s">
        <v>82</v>
      </c>
      <c r="BX331" t="s">
        <v>258</v>
      </c>
      <c r="BY331" t="s">
        <v>259</v>
      </c>
    </row>
    <row r="332" spans="1:77" ht="15" customHeight="1" x14ac:dyDescent="0.25">
      <c r="A332" s="1">
        <v>2026</v>
      </c>
      <c r="B332" s="3">
        <v>328</v>
      </c>
      <c r="C332" s="1" t="s">
        <v>65</v>
      </c>
      <c r="D332" t="s">
        <v>67</v>
      </c>
      <c r="E332" t="s">
        <v>70</v>
      </c>
      <c r="F332" t="s">
        <v>71</v>
      </c>
      <c r="G332" t="s">
        <v>105</v>
      </c>
      <c r="H332" s="1" t="s">
        <v>64</v>
      </c>
      <c r="I332" s="1" t="s">
        <v>75</v>
      </c>
      <c r="J332" t="s">
        <v>1985</v>
      </c>
      <c r="K332" s="1" t="s">
        <v>78</v>
      </c>
      <c r="L332" s="87" t="s">
        <v>1986</v>
      </c>
      <c r="M332" s="1" t="s">
        <v>6632</v>
      </c>
      <c r="N332" s="1" t="s">
        <v>3719</v>
      </c>
      <c r="O332" s="1" t="s">
        <v>3719</v>
      </c>
      <c r="P332" s="56" t="s">
        <v>3719</v>
      </c>
      <c r="Q332" s="1" t="s">
        <v>83</v>
      </c>
      <c r="R332" s="87" t="s">
        <v>93</v>
      </c>
      <c r="S332" s="87" t="s">
        <v>93</v>
      </c>
      <c r="T332" t="s">
        <v>1987</v>
      </c>
      <c r="U332" t="s">
        <v>1988</v>
      </c>
      <c r="V332" t="s">
        <v>1481</v>
      </c>
      <c r="W332" s="5">
        <v>100000000</v>
      </c>
      <c r="X332" s="5">
        <v>100000000</v>
      </c>
      <c r="Y332" s="5">
        <v>10000000</v>
      </c>
      <c r="Z332" s="5">
        <v>0</v>
      </c>
      <c r="AA332" s="1" t="s">
        <v>95</v>
      </c>
      <c r="AB332" t="s">
        <v>83</v>
      </c>
      <c r="AC332" t="s">
        <v>76</v>
      </c>
      <c r="AD332" s="69">
        <f>+Tabla3[[#This Row],[VALOR DEL CONTRATO
(EN NUMEROS)]]-Tabla3[[#This Row],[VALOR RECURSOS (MADS/FONAM)]]</f>
        <v>0</v>
      </c>
      <c r="AE332" s="2">
        <v>3526</v>
      </c>
      <c r="AF332" s="88">
        <v>46024</v>
      </c>
      <c r="AG332">
        <v>43226</v>
      </c>
      <c r="AH332" s="75">
        <v>46035</v>
      </c>
      <c r="AI332" s="78" t="s">
        <v>98</v>
      </c>
      <c r="AJ332" t="s">
        <v>1755</v>
      </c>
      <c r="AK332" s="72">
        <v>202300000000267</v>
      </c>
      <c r="AL332" s="75">
        <v>46031</v>
      </c>
      <c r="AM332" s="1" t="s">
        <v>257</v>
      </c>
      <c r="AN332" s="1" t="s">
        <v>257</v>
      </c>
      <c r="AO332" t="s">
        <v>100</v>
      </c>
      <c r="AP332" t="s">
        <v>1756</v>
      </c>
      <c r="AQ332" s="1"/>
      <c r="AR332" t="s">
        <v>1757</v>
      </c>
      <c r="AS332" t="s">
        <v>530</v>
      </c>
      <c r="AT332" s="1">
        <v>80111600</v>
      </c>
      <c r="AU332" s="93" t="s">
        <v>4482</v>
      </c>
      <c r="AV332" s="1" t="s">
        <v>210</v>
      </c>
      <c r="AW332" s="87" t="s">
        <v>103</v>
      </c>
      <c r="AX332" s="75">
        <v>46032</v>
      </c>
      <c r="AY332" s="87" t="s">
        <v>116</v>
      </c>
      <c r="AZ332" s="75">
        <v>46032</v>
      </c>
      <c r="BA332" s="75">
        <v>46035</v>
      </c>
      <c r="BB332" s="75">
        <v>46367</v>
      </c>
      <c r="BC332" s="89">
        <f>+Tabla3[[#This Row],[FECHA TERMINACION
(INICIAL)]]-Tabla3[[#This Row],[FECHA INICIO]]</f>
        <v>332</v>
      </c>
      <c r="BD332" s="89">
        <f>+Tabla3[[#This Row],[PLAZO DE EJECUCIÓN EN DÍAS (INICIAL)]]/30</f>
        <v>11.066666666666666</v>
      </c>
      <c r="BE332" t="s">
        <v>631</v>
      </c>
      <c r="BF332" s="5" t="e">
        <f>+#REF!</f>
        <v>#REF!</v>
      </c>
      <c r="BG332" s="5" t="e">
        <f>+#REF!</f>
        <v>#REF!</v>
      </c>
      <c r="BH332" s="1" t="e">
        <f>+#REF!</f>
        <v>#REF!</v>
      </c>
      <c r="BI332" s="1">
        <f>+COUNTIF(Tabla3[[#This Row],[VALOR REDUCIDO]:[TOTAL TIEMPO PRORROGADO EN DÍAS
]],"&lt;&gt;0")</f>
        <v>3</v>
      </c>
      <c r="BJ332" s="1" t="e">
        <f>+#REF!</f>
        <v>#REF!</v>
      </c>
      <c r="BK332" s="75" t="e">
        <f>+#REF!</f>
        <v>#REF!</v>
      </c>
      <c r="BL332" s="1" t="s">
        <v>83</v>
      </c>
      <c r="BM332" t="e">
        <f t="shared" si="27"/>
        <v>#REF!</v>
      </c>
      <c r="BN332" s="7">
        <f t="shared" si="28"/>
        <v>46035</v>
      </c>
      <c r="BO332" s="7" t="e">
        <f t="shared" si="29"/>
        <v>#REF!</v>
      </c>
      <c r="BP332" s="5" t="e">
        <f t="shared" si="25"/>
        <v>#REF!</v>
      </c>
      <c r="BQ332" s="1">
        <v>46000000</v>
      </c>
      <c r="BR332" s="1" t="e">
        <f>+Tabla3[[#This Row],[VALOR TOTAL DE CONTRATO (ANTES DE LIQUIDACIÓN - LIBERACIÓN DE SALDOS)]]-Tabla3[[#This Row],[RECURSO TOTALES DESEMBOLSADOS]]</f>
        <v>#REF!</v>
      </c>
      <c r="BS332" s="1" t="s">
        <v>83</v>
      </c>
      <c r="BT332" s="1" t="str">
        <f t="shared" si="26"/>
        <v>enero</v>
      </c>
      <c r="BU332" s="1" t="s">
        <v>82</v>
      </c>
      <c r="BV332" s="1" t="s">
        <v>82</v>
      </c>
      <c r="BW332" s="1" t="s">
        <v>82</v>
      </c>
      <c r="BX332" t="s">
        <v>258</v>
      </c>
      <c r="BY332" t="s">
        <v>259</v>
      </c>
    </row>
    <row r="333" spans="1:77" ht="15" customHeight="1" x14ac:dyDescent="0.25">
      <c r="A333" s="1">
        <v>2026</v>
      </c>
      <c r="B333" s="3">
        <v>329</v>
      </c>
      <c r="C333" s="1" t="s">
        <v>65</v>
      </c>
      <c r="D333" t="s">
        <v>67</v>
      </c>
      <c r="E333" t="s">
        <v>70</v>
      </c>
      <c r="F333" t="s">
        <v>71</v>
      </c>
      <c r="G333" t="s">
        <v>105</v>
      </c>
      <c r="H333" s="1" t="s">
        <v>64</v>
      </c>
      <c r="I333" s="1" t="s">
        <v>75</v>
      </c>
      <c r="J333" t="s">
        <v>1989</v>
      </c>
      <c r="K333" s="1" t="s">
        <v>78</v>
      </c>
      <c r="L333" s="87" t="s">
        <v>908</v>
      </c>
      <c r="M333" s="1" t="s">
        <v>6633</v>
      </c>
      <c r="N333" s="1" t="s">
        <v>3719</v>
      </c>
      <c r="O333" s="1" t="s">
        <v>3719</v>
      </c>
      <c r="P333" s="56" t="s">
        <v>3719</v>
      </c>
      <c r="Q333" s="1" t="s">
        <v>83</v>
      </c>
      <c r="R333" s="87" t="s">
        <v>93</v>
      </c>
      <c r="S333" s="87" t="s">
        <v>93</v>
      </c>
      <c r="T333" t="s">
        <v>1990</v>
      </c>
      <c r="U333" t="s">
        <v>1992</v>
      </c>
      <c r="V333" t="s">
        <v>1991</v>
      </c>
      <c r="W333" s="5">
        <v>67500000</v>
      </c>
      <c r="X333" s="5">
        <v>67500000</v>
      </c>
      <c r="Y333" s="5">
        <v>7500000</v>
      </c>
      <c r="Z333" s="5">
        <v>0</v>
      </c>
      <c r="AA333" s="1" t="s">
        <v>95</v>
      </c>
      <c r="AB333" t="s">
        <v>83</v>
      </c>
      <c r="AC333" t="s">
        <v>76</v>
      </c>
      <c r="AD333" s="69">
        <f>+Tabla3[[#This Row],[VALOR DEL CONTRATO
(EN NUMEROS)]]-Tabla3[[#This Row],[VALOR RECURSOS (MADS/FONAM)]]</f>
        <v>0</v>
      </c>
      <c r="AE333" s="2">
        <v>3526</v>
      </c>
      <c r="AF333" s="88">
        <v>46024</v>
      </c>
      <c r="AG333">
        <v>43426</v>
      </c>
      <c r="AH333" s="75">
        <v>46035</v>
      </c>
      <c r="AI333" s="78" t="s">
        <v>98</v>
      </c>
      <c r="AJ333" t="s">
        <v>1755</v>
      </c>
      <c r="AK333" s="72">
        <v>202300000000267</v>
      </c>
      <c r="AL333" s="75">
        <v>46031</v>
      </c>
      <c r="AM333" s="1" t="s">
        <v>257</v>
      </c>
      <c r="AN333" s="1" t="s">
        <v>257</v>
      </c>
      <c r="AO333" t="s">
        <v>100</v>
      </c>
      <c r="AP333" t="s">
        <v>2549</v>
      </c>
      <c r="AQ333" s="1"/>
      <c r="AR333" t="s">
        <v>515</v>
      </c>
      <c r="AS333" t="s">
        <v>530</v>
      </c>
      <c r="AT333" s="1">
        <v>80111600</v>
      </c>
      <c r="AU333" s="93" t="s">
        <v>4483</v>
      </c>
      <c r="AV333" s="1" t="s">
        <v>210</v>
      </c>
      <c r="AW333" s="87" t="s">
        <v>103</v>
      </c>
      <c r="AX333" s="75">
        <v>46031</v>
      </c>
      <c r="AY333" s="87" t="s">
        <v>116</v>
      </c>
      <c r="AZ333" s="75">
        <v>46031</v>
      </c>
      <c r="BA333" s="75">
        <v>46035</v>
      </c>
      <c r="BB333" s="75">
        <v>46366</v>
      </c>
      <c r="BC333" s="89">
        <f>+Tabla3[[#This Row],[FECHA TERMINACION
(INICIAL)]]-Tabla3[[#This Row],[FECHA INICIO]]</f>
        <v>331</v>
      </c>
      <c r="BD333" s="89">
        <f>+Tabla3[[#This Row],[PLAZO DE EJECUCIÓN EN DÍAS (INICIAL)]]/30</f>
        <v>11.033333333333333</v>
      </c>
      <c r="BE333" t="s">
        <v>1993</v>
      </c>
      <c r="BF333" s="5" t="e">
        <f>+#REF!</f>
        <v>#REF!</v>
      </c>
      <c r="BG333" s="5" t="e">
        <f>+#REF!</f>
        <v>#REF!</v>
      </c>
      <c r="BH333" s="1" t="e">
        <f>+#REF!</f>
        <v>#REF!</v>
      </c>
      <c r="BI333" s="1">
        <f>+COUNTIF(Tabla3[[#This Row],[VALOR REDUCIDO]:[TOTAL TIEMPO PRORROGADO EN DÍAS
]],"&lt;&gt;0")</f>
        <v>3</v>
      </c>
      <c r="BJ333" s="1" t="e">
        <f>+#REF!</f>
        <v>#REF!</v>
      </c>
      <c r="BK333" s="75" t="e">
        <f>+#REF!</f>
        <v>#REF!</v>
      </c>
      <c r="BL333" s="1" t="s">
        <v>83</v>
      </c>
      <c r="BM333" t="e">
        <f t="shared" si="27"/>
        <v>#REF!</v>
      </c>
      <c r="BN333" s="7">
        <f t="shared" si="28"/>
        <v>46035</v>
      </c>
      <c r="BO333" s="7" t="e">
        <f t="shared" si="29"/>
        <v>#REF!</v>
      </c>
      <c r="BP333" s="5" t="e">
        <f t="shared" si="25"/>
        <v>#REF!</v>
      </c>
      <c r="BQ333" s="1">
        <v>34500000</v>
      </c>
      <c r="BR333" s="1" t="e">
        <f>+Tabla3[[#This Row],[VALOR TOTAL DE CONTRATO (ANTES DE LIQUIDACIÓN - LIBERACIÓN DE SALDOS)]]-Tabla3[[#This Row],[RECURSO TOTALES DESEMBOLSADOS]]</f>
        <v>#REF!</v>
      </c>
      <c r="BS333" s="1" t="s">
        <v>83</v>
      </c>
      <c r="BT333" s="1" t="str">
        <f t="shared" si="26"/>
        <v>enero</v>
      </c>
      <c r="BU333" s="1" t="s">
        <v>82</v>
      </c>
      <c r="BV333" s="1" t="s">
        <v>82</v>
      </c>
      <c r="BW333" s="1" t="s">
        <v>82</v>
      </c>
      <c r="BX333" t="s">
        <v>258</v>
      </c>
      <c r="BY333" t="s">
        <v>259</v>
      </c>
    </row>
    <row r="334" spans="1:77" x14ac:dyDescent="0.25">
      <c r="A334" s="1">
        <v>2026</v>
      </c>
      <c r="B334" s="3">
        <v>330</v>
      </c>
      <c r="C334" s="1" t="s">
        <v>65</v>
      </c>
      <c r="D334" t="s">
        <v>67</v>
      </c>
      <c r="E334" t="s">
        <v>70</v>
      </c>
      <c r="F334" t="s">
        <v>71</v>
      </c>
      <c r="G334" t="s">
        <v>105</v>
      </c>
      <c r="H334" s="1" t="s">
        <v>64</v>
      </c>
      <c r="I334" s="1" t="s">
        <v>75</v>
      </c>
      <c r="J334" t="s">
        <v>1679</v>
      </c>
      <c r="K334" s="1" t="s">
        <v>78</v>
      </c>
      <c r="L334" s="87" t="s">
        <v>538</v>
      </c>
      <c r="M334" s="1" t="s">
        <v>6634</v>
      </c>
      <c r="N334" s="1" t="s">
        <v>3719</v>
      </c>
      <c r="O334" s="1" t="s">
        <v>3719</v>
      </c>
      <c r="P334" s="56" t="s">
        <v>3719</v>
      </c>
      <c r="Q334" s="1" t="s">
        <v>83</v>
      </c>
      <c r="R334" s="87" t="s">
        <v>256</v>
      </c>
      <c r="S334" s="87" t="s">
        <v>256</v>
      </c>
      <c r="T334" t="s">
        <v>1684</v>
      </c>
      <c r="U334" t="s">
        <v>1681</v>
      </c>
      <c r="V334" t="s">
        <v>1680</v>
      </c>
      <c r="W334" s="5">
        <v>93038341</v>
      </c>
      <c r="X334" s="5">
        <v>93038341</v>
      </c>
      <c r="Y334" s="5">
        <v>8458031</v>
      </c>
      <c r="Z334" s="5">
        <v>0</v>
      </c>
      <c r="AA334" s="1" t="s">
        <v>95</v>
      </c>
      <c r="AB334" t="s">
        <v>83</v>
      </c>
      <c r="AC334" t="s">
        <v>76</v>
      </c>
      <c r="AD334" s="69">
        <f>+Tabla3[[#This Row],[VALOR DEL CONTRATO
(EN NUMEROS)]]-Tabla3[[#This Row],[VALOR RECURSOS (MADS/FONAM)]]</f>
        <v>0</v>
      </c>
      <c r="AE334" s="2">
        <v>2426</v>
      </c>
      <c r="AF334" s="88">
        <v>46024</v>
      </c>
      <c r="AG334">
        <v>30026</v>
      </c>
      <c r="AH334" s="75">
        <v>46030</v>
      </c>
      <c r="AI334" s="78" t="s">
        <v>98</v>
      </c>
      <c r="AJ334" t="s">
        <v>296</v>
      </c>
      <c r="AK334" s="72">
        <v>202400000000078</v>
      </c>
      <c r="AL334" s="75">
        <v>46030</v>
      </c>
      <c r="AM334" s="1" t="s">
        <v>257</v>
      </c>
      <c r="AN334" s="1" t="s">
        <v>257</v>
      </c>
      <c r="AO334" t="s">
        <v>100</v>
      </c>
      <c r="AP334" t="s">
        <v>1296</v>
      </c>
      <c r="AQ334" s="1"/>
      <c r="AR334" t="s">
        <v>1297</v>
      </c>
      <c r="AS334" t="s">
        <v>1403</v>
      </c>
      <c r="AT334" s="1">
        <v>80111600</v>
      </c>
      <c r="AU334" s="93" t="s">
        <v>4484</v>
      </c>
      <c r="AV334" s="1" t="s">
        <v>210</v>
      </c>
      <c r="AW334" s="87" t="s">
        <v>103</v>
      </c>
      <c r="AX334" s="75">
        <v>46030</v>
      </c>
      <c r="AY334" s="87" t="s">
        <v>116</v>
      </c>
      <c r="AZ334" s="75">
        <v>46030</v>
      </c>
      <c r="BA334" s="75">
        <v>46030</v>
      </c>
      <c r="BB334" s="75">
        <v>46363</v>
      </c>
      <c r="BC334" s="89">
        <f>+Tabla3[[#This Row],[FECHA TERMINACION
(INICIAL)]]-Tabla3[[#This Row],[FECHA INICIO]]</f>
        <v>333</v>
      </c>
      <c r="BD334" s="89">
        <f>+Tabla3[[#This Row],[PLAZO DE EJECUCIÓN EN DÍAS (INICIAL)]]/30</f>
        <v>11.1</v>
      </c>
      <c r="BE334" t="s">
        <v>804</v>
      </c>
      <c r="BF334" s="5" t="e">
        <f>+#REF!</f>
        <v>#REF!</v>
      </c>
      <c r="BG334" s="5" t="e">
        <f>+#REF!</f>
        <v>#REF!</v>
      </c>
      <c r="BH334" s="1" t="e">
        <f>+#REF!</f>
        <v>#REF!</v>
      </c>
      <c r="BI334" s="1">
        <f>+COUNTIF(Tabla3[[#This Row],[VALOR REDUCIDO]:[TOTAL TIEMPO PRORROGADO EN DÍAS
]],"&lt;&gt;0")</f>
        <v>3</v>
      </c>
      <c r="BJ334" s="1" t="e">
        <f>+#REF!</f>
        <v>#REF!</v>
      </c>
      <c r="BK334" s="75" t="e">
        <f>+#REF!</f>
        <v>#REF!</v>
      </c>
      <c r="BL334" s="1" t="s">
        <v>83</v>
      </c>
      <c r="BM334" t="e">
        <f t="shared" si="27"/>
        <v>#REF!</v>
      </c>
      <c r="BN334" s="7">
        <f t="shared" si="28"/>
        <v>46030</v>
      </c>
      <c r="BO334" s="7" t="e">
        <f t="shared" si="29"/>
        <v>#REF!</v>
      </c>
      <c r="BP334" s="5" t="e">
        <f t="shared" si="25"/>
        <v>#REF!</v>
      </c>
      <c r="BQ334" s="1">
        <v>40316614</v>
      </c>
      <c r="BR334" s="1" t="e">
        <f>+Tabla3[[#This Row],[VALOR TOTAL DE CONTRATO (ANTES DE LIQUIDACIÓN - LIBERACIÓN DE SALDOS)]]-Tabla3[[#This Row],[RECURSO TOTALES DESEMBOLSADOS]]</f>
        <v>#REF!</v>
      </c>
      <c r="BS334" s="1" t="s">
        <v>83</v>
      </c>
      <c r="BT334" s="1" t="str">
        <f t="shared" si="26"/>
        <v>enero</v>
      </c>
      <c r="BU334" s="1" t="s">
        <v>82</v>
      </c>
      <c r="BV334" s="1" t="s">
        <v>82</v>
      </c>
      <c r="BW334" s="1" t="s">
        <v>82</v>
      </c>
      <c r="BX334" t="s">
        <v>258</v>
      </c>
      <c r="BY334" t="s">
        <v>259</v>
      </c>
    </row>
    <row r="335" spans="1:77" x14ac:dyDescent="0.25">
      <c r="A335" s="1">
        <v>2026</v>
      </c>
      <c r="B335" s="3">
        <v>331</v>
      </c>
      <c r="C335" s="1" t="s">
        <v>65</v>
      </c>
      <c r="D335" t="s">
        <v>67</v>
      </c>
      <c r="E335" t="s">
        <v>70</v>
      </c>
      <c r="F335" t="s">
        <v>71</v>
      </c>
      <c r="G335" t="s">
        <v>105</v>
      </c>
      <c r="H335" s="1" t="s">
        <v>64</v>
      </c>
      <c r="I335" s="1" t="s">
        <v>75</v>
      </c>
      <c r="J335" t="s">
        <v>1682</v>
      </c>
      <c r="K335" s="1" t="s">
        <v>78</v>
      </c>
      <c r="L335" s="87" t="s">
        <v>589</v>
      </c>
      <c r="M335" s="1" t="s">
        <v>6635</v>
      </c>
      <c r="N335" s="1" t="s">
        <v>3719</v>
      </c>
      <c r="O335" s="1" t="s">
        <v>3719</v>
      </c>
      <c r="P335" s="56" t="s">
        <v>3719</v>
      </c>
      <c r="Q335" s="1" t="s">
        <v>83</v>
      </c>
      <c r="R335" s="87" t="s">
        <v>256</v>
      </c>
      <c r="S335" t="s">
        <v>256</v>
      </c>
      <c r="T335" t="s">
        <v>1683</v>
      </c>
      <c r="U335" t="s">
        <v>1686</v>
      </c>
      <c r="V335" t="s">
        <v>1685</v>
      </c>
      <c r="W335" s="5">
        <v>84000000</v>
      </c>
      <c r="X335" s="5">
        <v>84000000</v>
      </c>
      <c r="Y335" s="5">
        <v>14000000</v>
      </c>
      <c r="Z335" s="5">
        <v>0</v>
      </c>
      <c r="AA335" s="1" t="s">
        <v>95</v>
      </c>
      <c r="AB335" t="s">
        <v>83</v>
      </c>
      <c r="AC335" t="s">
        <v>76</v>
      </c>
      <c r="AD335" s="69">
        <f>+Tabla3[[#This Row],[VALOR DEL CONTRATO
(EN NUMEROS)]]-Tabla3[[#This Row],[VALOR RECURSOS (MADS/FONAM)]]</f>
        <v>0</v>
      </c>
      <c r="AE335" s="2">
        <v>2426</v>
      </c>
      <c r="AF335" s="88">
        <v>46024</v>
      </c>
      <c r="AG335">
        <v>28026</v>
      </c>
      <c r="AH335" s="75">
        <v>46030</v>
      </c>
      <c r="AI335" s="78" t="s">
        <v>98</v>
      </c>
      <c r="AJ335" t="s">
        <v>296</v>
      </c>
      <c r="AK335" s="72">
        <v>202400000000078</v>
      </c>
      <c r="AL335" s="75">
        <v>46030</v>
      </c>
      <c r="AM335" s="1" t="s">
        <v>257</v>
      </c>
      <c r="AN335" s="1" t="s">
        <v>257</v>
      </c>
      <c r="AO335" t="s">
        <v>100</v>
      </c>
      <c r="AP335" t="s">
        <v>1687</v>
      </c>
      <c r="AQ335" s="1"/>
      <c r="AR335" t="s">
        <v>1688</v>
      </c>
      <c r="AS335" t="s">
        <v>295</v>
      </c>
      <c r="AT335" s="1">
        <v>80111600</v>
      </c>
      <c r="AU335" s="93" t="s">
        <v>4485</v>
      </c>
      <c r="AV335" s="1" t="s">
        <v>210</v>
      </c>
      <c r="AW335" s="87" t="s">
        <v>103</v>
      </c>
      <c r="AX335" s="75">
        <v>46030</v>
      </c>
      <c r="AY335" s="87" t="s">
        <v>116</v>
      </c>
      <c r="AZ335" s="75">
        <v>46030</v>
      </c>
      <c r="BA335" s="75">
        <v>46030</v>
      </c>
      <c r="BB335" s="75">
        <v>46210</v>
      </c>
      <c r="BC335" s="89">
        <f>+Tabla3[[#This Row],[FECHA TERMINACION
(INICIAL)]]-Tabla3[[#This Row],[FECHA INICIO]]</f>
        <v>180</v>
      </c>
      <c r="BD335" s="89">
        <f>+Tabla3[[#This Row],[PLAZO DE EJECUCIÓN EN DÍAS (INICIAL)]]/30</f>
        <v>6</v>
      </c>
      <c r="BE335" t="s">
        <v>1689</v>
      </c>
      <c r="BF335" s="5" t="e">
        <f>+#REF!</f>
        <v>#REF!</v>
      </c>
      <c r="BG335" s="5" t="e">
        <f>+#REF!</f>
        <v>#REF!</v>
      </c>
      <c r="BH335" s="1" t="e">
        <f>+#REF!</f>
        <v>#REF!</v>
      </c>
      <c r="BI335" s="1">
        <f>+COUNTIF(Tabla3[[#This Row],[VALOR REDUCIDO]:[TOTAL TIEMPO PRORROGADO EN DÍAS
]],"&lt;&gt;0")</f>
        <v>3</v>
      </c>
      <c r="BJ335" s="1" t="e">
        <f>+#REF!</f>
        <v>#REF!</v>
      </c>
      <c r="BK335" s="75" t="e">
        <f>+#REF!</f>
        <v>#REF!</v>
      </c>
      <c r="BL335" s="1" t="s">
        <v>83</v>
      </c>
      <c r="BM335" t="e">
        <f t="shared" si="27"/>
        <v>#REF!</v>
      </c>
      <c r="BN335" s="7">
        <f t="shared" si="28"/>
        <v>46030</v>
      </c>
      <c r="BO335" s="7" t="e">
        <f t="shared" si="29"/>
        <v>#REF!</v>
      </c>
      <c r="BP335" s="5" t="e">
        <f t="shared" si="25"/>
        <v>#REF!</v>
      </c>
      <c r="BQ335" s="1">
        <v>66733333</v>
      </c>
      <c r="BR335" s="1" t="e">
        <f>+Tabla3[[#This Row],[VALOR TOTAL DE CONTRATO (ANTES DE LIQUIDACIÓN - LIBERACIÓN DE SALDOS)]]-Tabla3[[#This Row],[RECURSO TOTALES DESEMBOLSADOS]]</f>
        <v>#REF!</v>
      </c>
      <c r="BS335" s="1" t="s">
        <v>83</v>
      </c>
      <c r="BT335" s="1" t="str">
        <f t="shared" si="26"/>
        <v>enero</v>
      </c>
      <c r="BU335" s="1" t="s">
        <v>82</v>
      </c>
      <c r="BV335" s="1" t="s">
        <v>82</v>
      </c>
      <c r="BW335" s="1" t="s">
        <v>82</v>
      </c>
      <c r="BX335" t="s">
        <v>258</v>
      </c>
      <c r="BY335" t="s">
        <v>259</v>
      </c>
    </row>
    <row r="336" spans="1:77" x14ac:dyDescent="0.25">
      <c r="A336" s="1">
        <v>2026</v>
      </c>
      <c r="B336" s="3">
        <v>332</v>
      </c>
      <c r="C336" s="1" t="s">
        <v>65</v>
      </c>
      <c r="D336" t="s">
        <v>67</v>
      </c>
      <c r="E336" t="s">
        <v>70</v>
      </c>
      <c r="F336" t="s">
        <v>71</v>
      </c>
      <c r="G336" t="s">
        <v>105</v>
      </c>
      <c r="H336" s="1" t="s">
        <v>64</v>
      </c>
      <c r="I336" s="1" t="s">
        <v>75</v>
      </c>
      <c r="J336" t="s">
        <v>1994</v>
      </c>
      <c r="K336" s="1" t="s">
        <v>78</v>
      </c>
      <c r="L336" s="87" t="s">
        <v>81</v>
      </c>
      <c r="M336" s="1" t="s">
        <v>6636</v>
      </c>
      <c r="N336" s="1" t="s">
        <v>3719</v>
      </c>
      <c r="O336" s="1" t="s">
        <v>3719</v>
      </c>
      <c r="P336" s="56" t="s">
        <v>3719</v>
      </c>
      <c r="Q336" s="1" t="s">
        <v>83</v>
      </c>
      <c r="R336" s="87" t="s">
        <v>260</v>
      </c>
      <c r="S336" s="87" t="s">
        <v>260</v>
      </c>
      <c r="T336" t="s">
        <v>1995</v>
      </c>
      <c r="U336" t="s">
        <v>1997</v>
      </c>
      <c r="V336" t="s">
        <v>1996</v>
      </c>
      <c r="W336" s="5">
        <v>120000000</v>
      </c>
      <c r="X336" s="5">
        <v>120000000</v>
      </c>
      <c r="Y336" s="5">
        <v>12000000</v>
      </c>
      <c r="Z336" s="5">
        <v>0</v>
      </c>
      <c r="AA336" s="1" t="s">
        <v>95</v>
      </c>
      <c r="AB336" t="s">
        <v>83</v>
      </c>
      <c r="AC336" t="s">
        <v>76</v>
      </c>
      <c r="AD336" s="69">
        <f>+Tabla3[[#This Row],[VALOR DEL CONTRATO
(EN NUMEROS)]]-Tabla3[[#This Row],[VALOR RECURSOS (MADS/FONAM)]]</f>
        <v>0</v>
      </c>
      <c r="AE336" s="2">
        <v>6626</v>
      </c>
      <c r="AF336" s="88">
        <v>46024</v>
      </c>
      <c r="AG336">
        <v>36426</v>
      </c>
      <c r="AH336" s="75">
        <v>46031</v>
      </c>
      <c r="AI336" s="78" t="s">
        <v>98</v>
      </c>
      <c r="AJ336" t="s">
        <v>386</v>
      </c>
      <c r="AK336" s="72">
        <v>202300000000177</v>
      </c>
      <c r="AL336" s="75">
        <v>46031</v>
      </c>
      <c r="AM336" s="1" t="s">
        <v>257</v>
      </c>
      <c r="AN336" s="1" t="s">
        <v>257</v>
      </c>
      <c r="AO336" t="s">
        <v>100</v>
      </c>
      <c r="AP336" t="s">
        <v>387</v>
      </c>
      <c r="AQ336" s="1"/>
      <c r="AR336" t="s">
        <v>6272</v>
      </c>
      <c r="AS336" t="s">
        <v>260</v>
      </c>
      <c r="AT336" s="1">
        <v>80111600</v>
      </c>
      <c r="AU336" s="93" t="s">
        <v>4486</v>
      </c>
      <c r="AV336" s="1" t="s">
        <v>210</v>
      </c>
      <c r="AW336" s="87" t="s">
        <v>103</v>
      </c>
      <c r="AX336" s="75">
        <v>46031</v>
      </c>
      <c r="AY336" s="87" t="s">
        <v>115</v>
      </c>
      <c r="AZ336" s="75">
        <v>46031</v>
      </c>
      <c r="BA336" s="75">
        <v>46035</v>
      </c>
      <c r="BB336" s="75">
        <v>46337</v>
      </c>
      <c r="BC336" s="89">
        <f>+Tabla3[[#This Row],[FECHA TERMINACION
(INICIAL)]]-Tabla3[[#This Row],[FECHA INICIO]]</f>
        <v>302</v>
      </c>
      <c r="BD336" s="89">
        <f>+Tabla3[[#This Row],[PLAZO DE EJECUCIÓN EN DÍAS (INICIAL)]]/30</f>
        <v>10.066666666666666</v>
      </c>
      <c r="BE336" t="s">
        <v>368</v>
      </c>
      <c r="BF336" s="5" t="e">
        <f>+#REF!</f>
        <v>#REF!</v>
      </c>
      <c r="BG336" s="5" t="e">
        <f>+#REF!</f>
        <v>#REF!</v>
      </c>
      <c r="BH336" s="1" t="e">
        <f>+#REF!</f>
        <v>#REF!</v>
      </c>
      <c r="BI336" s="1">
        <f>+COUNTIF(Tabla3[[#This Row],[VALOR REDUCIDO]:[TOTAL TIEMPO PRORROGADO EN DÍAS
]],"&lt;&gt;0")</f>
        <v>3</v>
      </c>
      <c r="BJ336" s="1" t="e">
        <f>+#REF!</f>
        <v>#REF!</v>
      </c>
      <c r="BK336" s="75" t="e">
        <f>+#REF!</f>
        <v>#REF!</v>
      </c>
      <c r="BL336" s="1" t="s">
        <v>83</v>
      </c>
      <c r="BM336" t="e">
        <f t="shared" si="27"/>
        <v>#REF!</v>
      </c>
      <c r="BN336" s="7">
        <f t="shared" si="28"/>
        <v>46035</v>
      </c>
      <c r="BO336" s="7" t="e">
        <f t="shared" si="29"/>
        <v>#REF!</v>
      </c>
      <c r="BP336" s="5" t="e">
        <f t="shared" si="25"/>
        <v>#REF!</v>
      </c>
      <c r="BQ336" s="1">
        <v>55200000</v>
      </c>
      <c r="BR336" s="1" t="e">
        <f>+Tabla3[[#This Row],[VALOR TOTAL DE CONTRATO (ANTES DE LIQUIDACIÓN - LIBERACIÓN DE SALDOS)]]-Tabla3[[#This Row],[RECURSO TOTALES DESEMBOLSADOS]]</f>
        <v>#REF!</v>
      </c>
      <c r="BS336" s="1" t="s">
        <v>83</v>
      </c>
      <c r="BT336" s="1" t="str">
        <f t="shared" si="26"/>
        <v>enero</v>
      </c>
      <c r="BU336" s="1" t="s">
        <v>82</v>
      </c>
      <c r="BV336" s="1" t="s">
        <v>82</v>
      </c>
      <c r="BW336" s="1" t="s">
        <v>82</v>
      </c>
      <c r="BX336" t="s">
        <v>258</v>
      </c>
      <c r="BY336" t="s">
        <v>259</v>
      </c>
    </row>
    <row r="337" spans="1:77" x14ac:dyDescent="0.25">
      <c r="A337" s="1">
        <v>2026</v>
      </c>
      <c r="B337" s="3">
        <v>333</v>
      </c>
      <c r="C337" s="1" t="s">
        <v>65</v>
      </c>
      <c r="D337" t="s">
        <v>67</v>
      </c>
      <c r="E337" t="s">
        <v>70</v>
      </c>
      <c r="F337" t="s">
        <v>71</v>
      </c>
      <c r="G337" t="s">
        <v>105</v>
      </c>
      <c r="H337" s="1" t="s">
        <v>64</v>
      </c>
      <c r="I337" s="1" t="s">
        <v>75</v>
      </c>
      <c r="J337" t="s">
        <v>5520</v>
      </c>
      <c r="K337" s="1" t="s">
        <v>78</v>
      </c>
      <c r="L337" s="87" t="s">
        <v>81</v>
      </c>
      <c r="M337" s="1" t="s">
        <v>6637</v>
      </c>
      <c r="N337" s="1" t="s">
        <v>3719</v>
      </c>
      <c r="O337" s="1" t="s">
        <v>3719</v>
      </c>
      <c r="P337" s="56" t="s">
        <v>3719</v>
      </c>
      <c r="Q337" s="1" t="s">
        <v>83</v>
      </c>
      <c r="R337" s="87" t="s">
        <v>260</v>
      </c>
      <c r="S337" s="87" t="s">
        <v>260</v>
      </c>
      <c r="T337" t="s">
        <v>5521</v>
      </c>
      <c r="U337" t="s">
        <v>5522</v>
      </c>
      <c r="V337" t="s">
        <v>2543</v>
      </c>
      <c r="W337" s="5">
        <v>63000000</v>
      </c>
      <c r="X337" s="5">
        <v>63000000</v>
      </c>
      <c r="Y337" s="5">
        <v>7000000</v>
      </c>
      <c r="Z337" s="5">
        <v>0</v>
      </c>
      <c r="AA337" s="1" t="s">
        <v>95</v>
      </c>
      <c r="AB337" t="s">
        <v>83</v>
      </c>
      <c r="AC337" t="s">
        <v>76</v>
      </c>
      <c r="AD337" s="69">
        <f>+Tabla3[[#This Row],[VALOR DEL CONTRATO
(EN NUMEROS)]]-Tabla3[[#This Row],[VALOR RECURSOS (MADS/FONAM)]]</f>
        <v>0</v>
      </c>
      <c r="AE337" s="2">
        <v>6626</v>
      </c>
      <c r="AF337" s="88">
        <v>46024</v>
      </c>
      <c r="AG337">
        <v>115426</v>
      </c>
      <c r="AH337" s="75">
        <v>46055</v>
      </c>
      <c r="AI337" s="78" t="s">
        <v>98</v>
      </c>
      <c r="AJ337" t="s">
        <v>386</v>
      </c>
      <c r="AK337" s="72">
        <v>202300000000177</v>
      </c>
      <c r="AL337" s="75">
        <v>46052</v>
      </c>
      <c r="AM337" s="1" t="s">
        <v>257</v>
      </c>
      <c r="AN337" s="1" t="s">
        <v>257</v>
      </c>
      <c r="AO337" t="s">
        <v>100</v>
      </c>
      <c r="AP337" t="s">
        <v>387</v>
      </c>
      <c r="AQ337" s="1"/>
      <c r="AR337" t="s">
        <v>6272</v>
      </c>
      <c r="AS337" t="s">
        <v>260</v>
      </c>
      <c r="AT337" s="1">
        <v>80111600</v>
      </c>
      <c r="AU337" s="93" t="s">
        <v>5630</v>
      </c>
      <c r="AV337" s="1" t="s">
        <v>210</v>
      </c>
      <c r="AW337" s="87" t="s">
        <v>103</v>
      </c>
      <c r="AX337" s="75">
        <v>46052</v>
      </c>
      <c r="AY337" s="87" t="s">
        <v>115</v>
      </c>
      <c r="AZ337" s="75">
        <v>46052</v>
      </c>
      <c r="BA337" s="75">
        <v>46055</v>
      </c>
      <c r="BB337" s="75">
        <v>46327</v>
      </c>
      <c r="BC337" s="89">
        <f>+Tabla3[[#This Row],[FECHA TERMINACION
(INICIAL)]]-Tabla3[[#This Row],[FECHA INICIO]]</f>
        <v>272</v>
      </c>
      <c r="BD337" s="89">
        <f>+Tabla3[[#This Row],[PLAZO DE EJECUCIÓN EN DÍAS (INICIAL)]]/30</f>
        <v>9.0666666666666664</v>
      </c>
      <c r="BE337" t="s">
        <v>3890</v>
      </c>
      <c r="BF337" s="5" t="e">
        <f>+#REF!</f>
        <v>#REF!</v>
      </c>
      <c r="BG337" s="5" t="e">
        <f>+#REF!</f>
        <v>#REF!</v>
      </c>
      <c r="BH337" s="1" t="e">
        <f>+#REF!</f>
        <v>#REF!</v>
      </c>
      <c r="BI337" s="1">
        <f>+COUNTIF(Tabla3[[#This Row],[VALOR REDUCIDO]:[TOTAL TIEMPO PRORROGADO EN DÍAS
]],"&lt;&gt;0")</f>
        <v>3</v>
      </c>
      <c r="BJ337" s="1" t="e">
        <f>+#REF!</f>
        <v>#REF!</v>
      </c>
      <c r="BK337" s="75" t="e">
        <f>+#REF!</f>
        <v>#REF!</v>
      </c>
      <c r="BL337" s="1" t="s">
        <v>83</v>
      </c>
      <c r="BM337" t="e">
        <f t="shared" si="27"/>
        <v>#REF!</v>
      </c>
      <c r="BN337" s="7">
        <f t="shared" si="28"/>
        <v>46055</v>
      </c>
      <c r="BO337" s="7" t="e">
        <f t="shared" si="29"/>
        <v>#REF!</v>
      </c>
      <c r="BP337" s="5" t="e">
        <f t="shared" si="25"/>
        <v>#REF!</v>
      </c>
      <c r="BQ337" s="1">
        <v>27766667</v>
      </c>
      <c r="BR337" s="1" t="e">
        <f>+Tabla3[[#This Row],[VALOR TOTAL DE CONTRATO (ANTES DE LIQUIDACIÓN - LIBERACIÓN DE SALDOS)]]-Tabla3[[#This Row],[RECURSO TOTALES DESEMBOLSADOS]]</f>
        <v>#REF!</v>
      </c>
      <c r="BS337" s="1" t="s">
        <v>83</v>
      </c>
      <c r="BT337" s="1" t="str">
        <f t="shared" si="26"/>
        <v>enero</v>
      </c>
      <c r="BU337" s="1" t="s">
        <v>82</v>
      </c>
      <c r="BV337" s="1" t="s">
        <v>82</v>
      </c>
      <c r="BW337" s="1" t="s">
        <v>82</v>
      </c>
      <c r="BX337" t="s">
        <v>258</v>
      </c>
      <c r="BY337" t="s">
        <v>259</v>
      </c>
    </row>
    <row r="338" spans="1:77" x14ac:dyDescent="0.25">
      <c r="A338" s="1">
        <v>2026</v>
      </c>
      <c r="B338" s="3">
        <v>334</v>
      </c>
      <c r="C338" s="1" t="s">
        <v>65</v>
      </c>
      <c r="D338" t="s">
        <v>67</v>
      </c>
      <c r="E338" t="s">
        <v>70</v>
      </c>
      <c r="F338" t="s">
        <v>71</v>
      </c>
      <c r="G338" t="s">
        <v>105</v>
      </c>
      <c r="H338" s="1" t="s">
        <v>64</v>
      </c>
      <c r="I338" s="1" t="s">
        <v>75</v>
      </c>
      <c r="J338" t="s">
        <v>1998</v>
      </c>
      <c r="K338" s="1" t="s">
        <v>78</v>
      </c>
      <c r="L338" s="87" t="s">
        <v>81</v>
      </c>
      <c r="M338" s="1" t="s">
        <v>6638</v>
      </c>
      <c r="N338" s="1" t="s">
        <v>3719</v>
      </c>
      <c r="O338" s="59" t="s">
        <v>3719</v>
      </c>
      <c r="P338" s="54" t="s">
        <v>3719</v>
      </c>
      <c r="Q338" s="1" t="s">
        <v>83</v>
      </c>
      <c r="R338" s="87" t="s">
        <v>260</v>
      </c>
      <c r="S338" s="87" t="s">
        <v>260</v>
      </c>
      <c r="T338" t="s">
        <v>1811</v>
      </c>
      <c r="U338" t="s">
        <v>1999</v>
      </c>
      <c r="V338" s="5" t="s">
        <v>2000</v>
      </c>
      <c r="W338" s="5">
        <v>77000000</v>
      </c>
      <c r="X338" s="5">
        <v>77000000</v>
      </c>
      <c r="Y338" s="90">
        <v>11000000</v>
      </c>
      <c r="Z338" s="90">
        <v>0</v>
      </c>
      <c r="AA338" s="1" t="s">
        <v>95</v>
      </c>
      <c r="AB338" t="s">
        <v>83</v>
      </c>
      <c r="AC338" t="s">
        <v>76</v>
      </c>
      <c r="AD338" s="69">
        <f>+Tabla3[[#This Row],[VALOR DEL CONTRATO
(EN NUMEROS)]]-Tabla3[[#This Row],[VALOR RECURSOS (MADS/FONAM)]]</f>
        <v>0</v>
      </c>
      <c r="AE338" s="2">
        <v>6626</v>
      </c>
      <c r="AF338" s="88">
        <v>46024</v>
      </c>
      <c r="AG338">
        <v>36226</v>
      </c>
      <c r="AH338" s="75">
        <v>46031</v>
      </c>
      <c r="AI338" s="78" t="s">
        <v>98</v>
      </c>
      <c r="AJ338" t="s">
        <v>386</v>
      </c>
      <c r="AK338" s="72">
        <v>202300000000177</v>
      </c>
      <c r="AL338" s="96">
        <v>46031</v>
      </c>
      <c r="AM338" s="1" t="s">
        <v>257</v>
      </c>
      <c r="AN338" s="1" t="s">
        <v>257</v>
      </c>
      <c r="AO338" t="s">
        <v>100</v>
      </c>
      <c r="AP338" t="s">
        <v>387</v>
      </c>
      <c r="AQ338" s="1"/>
      <c r="AR338" t="s">
        <v>6272</v>
      </c>
      <c r="AS338" t="s">
        <v>260</v>
      </c>
      <c r="AT338" s="1">
        <v>80111600</v>
      </c>
      <c r="AU338" s="93" t="s">
        <v>4487</v>
      </c>
      <c r="AV338" s="1" t="s">
        <v>210</v>
      </c>
      <c r="AW338" s="87" t="s">
        <v>103</v>
      </c>
      <c r="AX338" s="75">
        <v>46031</v>
      </c>
      <c r="AY338" s="87" t="s">
        <v>115</v>
      </c>
      <c r="AZ338" s="75">
        <v>46031</v>
      </c>
      <c r="BA338" s="75">
        <v>46035</v>
      </c>
      <c r="BB338" s="6">
        <v>46364</v>
      </c>
      <c r="BC338" s="89">
        <f>+Tabla3[[#This Row],[FECHA TERMINACION
(INICIAL)]]-Tabla3[[#This Row],[FECHA INICIO]]</f>
        <v>329</v>
      </c>
      <c r="BD338" s="89">
        <f>+Tabla3[[#This Row],[PLAZO DE EJECUCIÓN EN DÍAS (INICIAL)]]/30</f>
        <v>10.966666666666667</v>
      </c>
      <c r="BE338" t="s">
        <v>2001</v>
      </c>
      <c r="BF338" s="5" t="e">
        <f>+#REF!</f>
        <v>#REF!</v>
      </c>
      <c r="BG338" s="5" t="e">
        <f>+#REF!</f>
        <v>#REF!</v>
      </c>
      <c r="BH338" s="1" t="e">
        <f>+#REF!</f>
        <v>#REF!</v>
      </c>
      <c r="BI338" s="1">
        <f>+COUNTIF(Tabla3[[#This Row],[VALOR REDUCIDO]:[TOTAL TIEMPO PRORROGADO EN DÍAS
]],"&lt;&gt;0")</f>
        <v>3</v>
      </c>
      <c r="BJ338" s="1" t="e">
        <f>+#REF!</f>
        <v>#REF!</v>
      </c>
      <c r="BK338" s="75" t="e">
        <f>+#REF!</f>
        <v>#REF!</v>
      </c>
      <c r="BL338" s="1" t="s">
        <v>83</v>
      </c>
      <c r="BM338" t="e">
        <f t="shared" si="27"/>
        <v>#REF!</v>
      </c>
      <c r="BN338" s="7">
        <f t="shared" si="28"/>
        <v>46035</v>
      </c>
      <c r="BO338" s="7" t="e">
        <f t="shared" si="29"/>
        <v>#REF!</v>
      </c>
      <c r="BP338" s="5" t="e">
        <f t="shared" si="25"/>
        <v>#REF!</v>
      </c>
      <c r="BQ338" s="1">
        <v>39600000</v>
      </c>
      <c r="BR338" s="1" t="e">
        <f>+Tabla3[[#This Row],[VALOR TOTAL DE CONTRATO (ANTES DE LIQUIDACIÓN - LIBERACIÓN DE SALDOS)]]-Tabla3[[#This Row],[RECURSO TOTALES DESEMBOLSADOS]]</f>
        <v>#REF!</v>
      </c>
      <c r="BS338" s="1" t="s">
        <v>83</v>
      </c>
      <c r="BT338" s="1" t="str">
        <f t="shared" si="26"/>
        <v>enero</v>
      </c>
      <c r="BU338" s="1" t="s">
        <v>82</v>
      </c>
      <c r="BV338" s="1" t="s">
        <v>82</v>
      </c>
      <c r="BW338" s="1" t="s">
        <v>82</v>
      </c>
      <c r="BX338" t="s">
        <v>258</v>
      </c>
      <c r="BY338" t="s">
        <v>259</v>
      </c>
    </row>
    <row r="339" spans="1:77" x14ac:dyDescent="0.25">
      <c r="A339" s="1">
        <v>2026</v>
      </c>
      <c r="B339" s="3">
        <v>335</v>
      </c>
      <c r="C339" s="1" t="s">
        <v>65</v>
      </c>
      <c r="D339" t="s">
        <v>67</v>
      </c>
      <c r="E339" t="s">
        <v>70</v>
      </c>
      <c r="F339" t="s">
        <v>71</v>
      </c>
      <c r="G339" t="s">
        <v>105</v>
      </c>
      <c r="H339" s="1" t="s">
        <v>64</v>
      </c>
      <c r="I339" s="1" t="s">
        <v>75</v>
      </c>
      <c r="J339" t="s">
        <v>2002</v>
      </c>
      <c r="K339" s="1" t="s">
        <v>78</v>
      </c>
      <c r="L339" s="87" t="s">
        <v>1909</v>
      </c>
      <c r="M339" s="1" t="s">
        <v>6639</v>
      </c>
      <c r="N339" s="1" t="s">
        <v>3719</v>
      </c>
      <c r="O339" s="1" t="s">
        <v>3719</v>
      </c>
      <c r="P339" s="56" t="s">
        <v>3719</v>
      </c>
      <c r="Q339" s="1" t="s">
        <v>83</v>
      </c>
      <c r="R339" s="87" t="s">
        <v>260</v>
      </c>
      <c r="S339" s="87" t="s">
        <v>260</v>
      </c>
      <c r="T339" t="s">
        <v>1811</v>
      </c>
      <c r="U339" t="s">
        <v>1999</v>
      </c>
      <c r="V339" t="s">
        <v>2003</v>
      </c>
      <c r="W339" s="5">
        <v>110000000</v>
      </c>
      <c r="X339" s="5">
        <v>110000000</v>
      </c>
      <c r="Y339" s="90">
        <v>11000000</v>
      </c>
      <c r="Z339" s="5">
        <v>0</v>
      </c>
      <c r="AA339" s="1" t="s">
        <v>95</v>
      </c>
      <c r="AB339" t="s">
        <v>83</v>
      </c>
      <c r="AC339" t="s">
        <v>76</v>
      </c>
      <c r="AD339" s="69">
        <f>+Tabla3[[#This Row],[VALOR DEL CONTRATO
(EN NUMEROS)]]-Tabla3[[#This Row],[VALOR RECURSOS (MADS/FONAM)]]</f>
        <v>0</v>
      </c>
      <c r="AE339" s="2">
        <v>6626</v>
      </c>
      <c r="AF339" s="88">
        <v>46024</v>
      </c>
      <c r="AG339">
        <v>36326</v>
      </c>
      <c r="AH339" s="75">
        <v>46031</v>
      </c>
      <c r="AI339" s="78" t="s">
        <v>98</v>
      </c>
      <c r="AJ339" t="s">
        <v>386</v>
      </c>
      <c r="AK339" s="72">
        <v>202300000000177</v>
      </c>
      <c r="AL339" s="96">
        <v>46031</v>
      </c>
      <c r="AM339" s="1" t="s">
        <v>257</v>
      </c>
      <c r="AN339" s="1" t="s">
        <v>257</v>
      </c>
      <c r="AO339" t="s">
        <v>100</v>
      </c>
      <c r="AP339" t="s">
        <v>387</v>
      </c>
      <c r="AQ339" s="1"/>
      <c r="AR339" t="s">
        <v>6272</v>
      </c>
      <c r="AS339" t="s">
        <v>260</v>
      </c>
      <c r="AT339" s="1">
        <v>80111600</v>
      </c>
      <c r="AU339" s="93" t="s">
        <v>4488</v>
      </c>
      <c r="AV339" s="1" t="s">
        <v>210</v>
      </c>
      <c r="AW339" s="87" t="s">
        <v>103</v>
      </c>
      <c r="AX339" s="75">
        <v>46031</v>
      </c>
      <c r="AY339" s="87" t="s">
        <v>115</v>
      </c>
      <c r="AZ339" s="75">
        <v>46031</v>
      </c>
      <c r="BA339" s="75">
        <v>46035</v>
      </c>
      <c r="BB339" s="75">
        <v>46367</v>
      </c>
      <c r="BC339" s="89">
        <f>+Tabla3[[#This Row],[FECHA TERMINACION
(INICIAL)]]-Tabla3[[#This Row],[FECHA INICIO]]</f>
        <v>332</v>
      </c>
      <c r="BD339" s="89">
        <f>+Tabla3[[#This Row],[PLAZO DE EJECUCIÓN EN DÍAS (INICIAL)]]/30</f>
        <v>11.066666666666666</v>
      </c>
      <c r="BE339" t="s">
        <v>368</v>
      </c>
      <c r="BF339" s="5" t="e">
        <f>+#REF!</f>
        <v>#REF!</v>
      </c>
      <c r="BG339" s="5" t="e">
        <f>+#REF!</f>
        <v>#REF!</v>
      </c>
      <c r="BH339" s="1" t="e">
        <f>+#REF!</f>
        <v>#REF!</v>
      </c>
      <c r="BI339" s="1">
        <f>+COUNTIF(Tabla3[[#This Row],[VALOR REDUCIDO]:[TOTAL TIEMPO PRORROGADO EN DÍAS
]],"&lt;&gt;0")</f>
        <v>3</v>
      </c>
      <c r="BJ339" s="1" t="e">
        <f>+#REF!</f>
        <v>#REF!</v>
      </c>
      <c r="BK339" s="75" t="e">
        <f>+#REF!</f>
        <v>#REF!</v>
      </c>
      <c r="BL339" s="1" t="s">
        <v>83</v>
      </c>
      <c r="BM339" t="e">
        <f t="shared" si="27"/>
        <v>#REF!</v>
      </c>
      <c r="BN339" s="7">
        <f t="shared" si="28"/>
        <v>46035</v>
      </c>
      <c r="BO339" s="7" t="e">
        <f t="shared" si="29"/>
        <v>#REF!</v>
      </c>
      <c r="BP339" s="5" t="e">
        <f t="shared" si="25"/>
        <v>#REF!</v>
      </c>
      <c r="BQ339" s="1">
        <v>50600000</v>
      </c>
      <c r="BR339" s="1" t="e">
        <f>+Tabla3[[#This Row],[VALOR TOTAL DE CONTRATO (ANTES DE LIQUIDACIÓN - LIBERACIÓN DE SALDOS)]]-Tabla3[[#This Row],[RECURSO TOTALES DESEMBOLSADOS]]</f>
        <v>#REF!</v>
      </c>
      <c r="BS339" s="1" t="s">
        <v>83</v>
      </c>
      <c r="BT339" s="1" t="str">
        <f t="shared" si="26"/>
        <v>enero</v>
      </c>
      <c r="BU339" s="1" t="s">
        <v>82</v>
      </c>
      <c r="BV339" s="1" t="s">
        <v>82</v>
      </c>
      <c r="BW339" s="1" t="s">
        <v>82</v>
      </c>
      <c r="BX339" t="s">
        <v>258</v>
      </c>
      <c r="BY339" t="s">
        <v>259</v>
      </c>
    </row>
    <row r="340" spans="1:77" x14ac:dyDescent="0.25">
      <c r="A340" s="1">
        <v>2026</v>
      </c>
      <c r="B340" s="3">
        <v>336</v>
      </c>
      <c r="C340" s="1" t="s">
        <v>65</v>
      </c>
      <c r="D340" t="s">
        <v>67</v>
      </c>
      <c r="E340" t="s">
        <v>70</v>
      </c>
      <c r="F340" t="s">
        <v>71</v>
      </c>
      <c r="G340" t="s">
        <v>105</v>
      </c>
      <c r="H340" s="1" t="s">
        <v>64</v>
      </c>
      <c r="I340" s="1" t="s">
        <v>75</v>
      </c>
      <c r="J340" t="s">
        <v>2205</v>
      </c>
      <c r="K340" s="1" t="s">
        <v>78</v>
      </c>
      <c r="L340" s="87" t="s">
        <v>81</v>
      </c>
      <c r="M340" s="1" t="s">
        <v>6640</v>
      </c>
      <c r="N340" s="1" t="s">
        <v>3719</v>
      </c>
      <c r="O340" s="1" t="s">
        <v>3719</v>
      </c>
      <c r="P340" s="56" t="s">
        <v>3719</v>
      </c>
      <c r="Q340" s="1" t="s">
        <v>83</v>
      </c>
      <c r="R340" s="87" t="s">
        <v>260</v>
      </c>
      <c r="S340" s="87" t="s">
        <v>260</v>
      </c>
      <c r="T340" t="s">
        <v>1811</v>
      </c>
      <c r="U340" t="s">
        <v>1999</v>
      </c>
      <c r="V340" t="s">
        <v>2003</v>
      </c>
      <c r="W340" s="5">
        <v>110000000</v>
      </c>
      <c r="X340" s="5">
        <v>110000000</v>
      </c>
      <c r="Y340" s="90">
        <v>11000000</v>
      </c>
      <c r="Z340" s="5">
        <v>0</v>
      </c>
      <c r="AA340" s="1" t="s">
        <v>95</v>
      </c>
      <c r="AB340" t="s">
        <v>83</v>
      </c>
      <c r="AC340" t="s">
        <v>76</v>
      </c>
      <c r="AD340" s="69">
        <f>+Tabla3[[#This Row],[VALOR DEL CONTRATO
(EN NUMEROS)]]-Tabla3[[#This Row],[VALOR RECURSOS (MADS/FONAM)]]</f>
        <v>0</v>
      </c>
      <c r="AE340" s="2">
        <v>6626</v>
      </c>
      <c r="AF340" s="88">
        <v>46024</v>
      </c>
      <c r="AG340">
        <v>39826</v>
      </c>
      <c r="AH340" s="75">
        <v>46035</v>
      </c>
      <c r="AI340" s="78" t="s">
        <v>98</v>
      </c>
      <c r="AJ340" t="s">
        <v>386</v>
      </c>
      <c r="AK340" s="72">
        <v>202300000000177</v>
      </c>
      <c r="AL340" s="75">
        <v>46035</v>
      </c>
      <c r="AM340" s="1" t="s">
        <v>257</v>
      </c>
      <c r="AN340" s="1" t="s">
        <v>257</v>
      </c>
      <c r="AO340" t="s">
        <v>100</v>
      </c>
      <c r="AP340" t="s">
        <v>387</v>
      </c>
      <c r="AQ340" s="1"/>
      <c r="AR340" t="s">
        <v>6272</v>
      </c>
      <c r="AS340" t="s">
        <v>260</v>
      </c>
      <c r="AT340" s="1">
        <v>80111600</v>
      </c>
      <c r="AU340" s="93" t="s">
        <v>4489</v>
      </c>
      <c r="AV340" s="1" t="s">
        <v>210</v>
      </c>
      <c r="AW340" s="87" t="s">
        <v>103</v>
      </c>
      <c r="AX340" s="75">
        <v>46035</v>
      </c>
      <c r="AY340" s="87" t="s">
        <v>115</v>
      </c>
      <c r="AZ340" s="75">
        <v>46035</v>
      </c>
      <c r="BA340" s="75">
        <v>46035</v>
      </c>
      <c r="BB340" s="75">
        <v>46367</v>
      </c>
      <c r="BC340" s="89">
        <f>+Tabla3[[#This Row],[FECHA TERMINACION
(INICIAL)]]-Tabla3[[#This Row],[FECHA INICIO]]</f>
        <v>332</v>
      </c>
      <c r="BD340" s="89">
        <f>+Tabla3[[#This Row],[PLAZO DE EJECUCIÓN EN DÍAS (INICIAL)]]/30</f>
        <v>11.066666666666666</v>
      </c>
      <c r="BE340" t="s">
        <v>368</v>
      </c>
      <c r="BF340" s="5" t="e">
        <f>+#REF!</f>
        <v>#REF!</v>
      </c>
      <c r="BG340" s="5" t="e">
        <f>+#REF!</f>
        <v>#REF!</v>
      </c>
      <c r="BH340" s="1" t="e">
        <f>+#REF!</f>
        <v>#REF!</v>
      </c>
      <c r="BI340" s="1">
        <f>+COUNTIF(Tabla3[[#This Row],[VALOR REDUCIDO]:[TOTAL TIEMPO PRORROGADO EN DÍAS
]],"&lt;&gt;0")</f>
        <v>3</v>
      </c>
      <c r="BJ340" s="1" t="e">
        <f>+#REF!</f>
        <v>#REF!</v>
      </c>
      <c r="BK340" s="75" t="e">
        <f>+#REF!</f>
        <v>#REF!</v>
      </c>
      <c r="BL340" s="1" t="s">
        <v>83</v>
      </c>
      <c r="BM340" t="e">
        <f t="shared" si="27"/>
        <v>#REF!</v>
      </c>
      <c r="BN340" s="7">
        <f t="shared" si="28"/>
        <v>46035</v>
      </c>
      <c r="BO340" s="7" t="e">
        <f t="shared" si="29"/>
        <v>#REF!</v>
      </c>
      <c r="BP340" s="5" t="e">
        <f t="shared" si="25"/>
        <v>#REF!</v>
      </c>
      <c r="BQ340" s="1">
        <v>46200000</v>
      </c>
      <c r="BR340" s="1" t="e">
        <f>+Tabla3[[#This Row],[VALOR TOTAL DE CONTRATO (ANTES DE LIQUIDACIÓN - LIBERACIÓN DE SALDOS)]]-Tabla3[[#This Row],[RECURSO TOTALES DESEMBOLSADOS]]</f>
        <v>#REF!</v>
      </c>
      <c r="BS340" s="1" t="s">
        <v>83</v>
      </c>
      <c r="BT340" s="1" t="str">
        <f t="shared" si="26"/>
        <v>enero</v>
      </c>
      <c r="BU340" s="1" t="s">
        <v>82</v>
      </c>
      <c r="BV340" s="1" t="s">
        <v>82</v>
      </c>
      <c r="BW340" s="1" t="s">
        <v>82</v>
      </c>
      <c r="BX340" t="s">
        <v>258</v>
      </c>
      <c r="BY340" t="s">
        <v>259</v>
      </c>
    </row>
    <row r="341" spans="1:77" x14ac:dyDescent="0.25">
      <c r="A341" s="1">
        <v>2026</v>
      </c>
      <c r="B341" s="3">
        <v>337</v>
      </c>
      <c r="C341" s="1" t="s">
        <v>65</v>
      </c>
      <c r="D341" t="s">
        <v>67</v>
      </c>
      <c r="E341" t="s">
        <v>70</v>
      </c>
      <c r="F341" t="s">
        <v>71</v>
      </c>
      <c r="G341" t="s">
        <v>105</v>
      </c>
      <c r="H341" s="1" t="s">
        <v>64</v>
      </c>
      <c r="I341" s="1" t="s">
        <v>75</v>
      </c>
      <c r="J341" t="s">
        <v>2004</v>
      </c>
      <c r="K341" s="1" t="s">
        <v>78</v>
      </c>
      <c r="L341" s="87" t="s">
        <v>2005</v>
      </c>
      <c r="M341" s="1" t="s">
        <v>6641</v>
      </c>
      <c r="N341" s="1" t="s">
        <v>3719</v>
      </c>
      <c r="O341" s="1" t="s">
        <v>3719</v>
      </c>
      <c r="P341" s="56" t="s">
        <v>3719</v>
      </c>
      <c r="Q341" s="1" t="s">
        <v>83</v>
      </c>
      <c r="R341" s="87" t="s">
        <v>262</v>
      </c>
      <c r="S341" t="s">
        <v>262</v>
      </c>
      <c r="T341" t="s">
        <v>2006</v>
      </c>
      <c r="U341" t="s">
        <v>2008</v>
      </c>
      <c r="V341" t="s">
        <v>2007</v>
      </c>
      <c r="W341" s="5">
        <v>91520000</v>
      </c>
      <c r="X341" s="5">
        <v>91520000</v>
      </c>
      <c r="Y341" s="5">
        <v>7800000</v>
      </c>
      <c r="Z341" s="5">
        <v>0</v>
      </c>
      <c r="AA341" s="1" t="s">
        <v>95</v>
      </c>
      <c r="AB341" t="s">
        <v>83</v>
      </c>
      <c r="AC341" t="s">
        <v>76</v>
      </c>
      <c r="AD341" s="69">
        <f>+Tabla3[[#This Row],[VALOR DEL CONTRATO
(EN NUMEROS)]]-Tabla3[[#This Row],[VALOR RECURSOS (MADS/FONAM)]]</f>
        <v>0</v>
      </c>
      <c r="AE341" s="2">
        <v>2526</v>
      </c>
      <c r="AF341" s="88">
        <v>46024</v>
      </c>
      <c r="AG341">
        <v>37926</v>
      </c>
      <c r="AH341" s="75">
        <v>46035</v>
      </c>
      <c r="AI341" s="78" t="s">
        <v>98</v>
      </c>
      <c r="AJ341" t="s">
        <v>296</v>
      </c>
      <c r="AK341" s="72">
        <v>202400000000078</v>
      </c>
      <c r="AL341" s="75">
        <v>46031</v>
      </c>
      <c r="AM341" s="1" t="s">
        <v>257</v>
      </c>
      <c r="AN341" s="1" t="s">
        <v>257</v>
      </c>
      <c r="AO341" t="s">
        <v>100</v>
      </c>
      <c r="AP341" t="s">
        <v>452</v>
      </c>
      <c r="AQ341" s="1"/>
      <c r="AR341" t="s">
        <v>453</v>
      </c>
      <c r="AS341" t="s">
        <v>454</v>
      </c>
      <c r="AT341" s="1">
        <v>80111600</v>
      </c>
      <c r="AU341" s="93" t="s">
        <v>4490</v>
      </c>
      <c r="AV341" s="1" t="s">
        <v>210</v>
      </c>
      <c r="AW341" s="87" t="s">
        <v>103</v>
      </c>
      <c r="AX341" s="75">
        <v>46031</v>
      </c>
      <c r="AY341" s="87" t="s">
        <v>115</v>
      </c>
      <c r="AZ341" s="75">
        <v>46031</v>
      </c>
      <c r="BA341" s="75">
        <v>46036</v>
      </c>
      <c r="BB341" s="75">
        <v>46386</v>
      </c>
      <c r="BC341" s="89">
        <f>+Tabla3[[#This Row],[FECHA TERMINACION
(INICIAL)]]-Tabla3[[#This Row],[FECHA INICIO]]</f>
        <v>350</v>
      </c>
      <c r="BD341" s="89">
        <f>+Tabla3[[#This Row],[PLAZO DE EJECUCIÓN EN DÍAS (INICIAL)]]/30</f>
        <v>11.666666666666666</v>
      </c>
      <c r="BE341" t="s">
        <v>2009</v>
      </c>
      <c r="BF341" s="5" t="e">
        <f>+#REF!</f>
        <v>#REF!</v>
      </c>
      <c r="BG341" s="5" t="e">
        <f>+#REF!</f>
        <v>#REF!</v>
      </c>
      <c r="BH341" s="1" t="e">
        <f>+#REF!</f>
        <v>#REF!</v>
      </c>
      <c r="BI341" s="1">
        <f>+COUNTIF(Tabla3[[#This Row],[VALOR REDUCIDO]:[TOTAL TIEMPO PRORROGADO EN DÍAS
]],"&lt;&gt;0")</f>
        <v>3</v>
      </c>
      <c r="BJ341" s="1" t="e">
        <f>+#REF!</f>
        <v>#REF!</v>
      </c>
      <c r="BK341" s="75" t="e">
        <f>+#REF!</f>
        <v>#REF!</v>
      </c>
      <c r="BL341" s="1" t="s">
        <v>83</v>
      </c>
      <c r="BM341" t="e">
        <f t="shared" si="27"/>
        <v>#REF!</v>
      </c>
      <c r="BN341" s="7">
        <f t="shared" si="28"/>
        <v>46036</v>
      </c>
      <c r="BO341" s="7" t="e">
        <f t="shared" si="29"/>
        <v>#REF!</v>
      </c>
      <c r="BP341" s="5" t="e">
        <f t="shared" si="25"/>
        <v>#REF!</v>
      </c>
      <c r="BQ341" s="1">
        <v>35620000</v>
      </c>
      <c r="BR341" s="1" t="e">
        <f>+Tabla3[[#This Row],[VALOR TOTAL DE CONTRATO (ANTES DE LIQUIDACIÓN - LIBERACIÓN DE SALDOS)]]-Tabla3[[#This Row],[RECURSO TOTALES DESEMBOLSADOS]]</f>
        <v>#REF!</v>
      </c>
      <c r="BS341" s="1" t="s">
        <v>83</v>
      </c>
      <c r="BT341" s="1" t="str">
        <f t="shared" si="26"/>
        <v>enero</v>
      </c>
      <c r="BU341" s="1" t="s">
        <v>82</v>
      </c>
      <c r="BV341" s="1" t="s">
        <v>82</v>
      </c>
      <c r="BW341" s="1" t="s">
        <v>82</v>
      </c>
      <c r="BX341" t="s">
        <v>258</v>
      </c>
      <c r="BY341" t="s">
        <v>259</v>
      </c>
    </row>
    <row r="342" spans="1:77" x14ac:dyDescent="0.25">
      <c r="A342" s="1">
        <v>2026</v>
      </c>
      <c r="B342" s="3">
        <v>338</v>
      </c>
      <c r="C342" s="1" t="s">
        <v>65</v>
      </c>
      <c r="D342" t="s">
        <v>67</v>
      </c>
      <c r="E342" t="s">
        <v>70</v>
      </c>
      <c r="F342" t="s">
        <v>71</v>
      </c>
      <c r="G342" t="s">
        <v>105</v>
      </c>
      <c r="H342" s="1" t="s">
        <v>64</v>
      </c>
      <c r="I342" s="1" t="s">
        <v>75</v>
      </c>
      <c r="J342" t="s">
        <v>5299</v>
      </c>
      <c r="K342" s="1" t="s">
        <v>78</v>
      </c>
      <c r="L342" s="87" t="s">
        <v>81</v>
      </c>
      <c r="M342" s="1" t="s">
        <v>6642</v>
      </c>
      <c r="N342" s="1" t="s">
        <v>3719</v>
      </c>
      <c r="O342" s="1" t="s">
        <v>3719</v>
      </c>
      <c r="P342" s="56" t="s">
        <v>3719</v>
      </c>
      <c r="Q342" s="1" t="s">
        <v>83</v>
      </c>
      <c r="R342" s="87" t="s">
        <v>262</v>
      </c>
      <c r="S342" t="s">
        <v>262</v>
      </c>
      <c r="T342" t="s">
        <v>5300</v>
      </c>
      <c r="U342" t="s">
        <v>5301</v>
      </c>
      <c r="V342" t="s">
        <v>2345</v>
      </c>
      <c r="W342" s="5">
        <v>66000000</v>
      </c>
      <c r="X342" s="5">
        <v>66000000</v>
      </c>
      <c r="Y342" s="5">
        <v>6000000</v>
      </c>
      <c r="Z342" s="5"/>
      <c r="AA342" s="1" t="s">
        <v>95</v>
      </c>
      <c r="AB342" t="s">
        <v>83</v>
      </c>
      <c r="AC342" t="s">
        <v>76</v>
      </c>
      <c r="AD342" s="69">
        <f>+Tabla3[[#This Row],[VALOR DEL CONTRATO
(EN NUMEROS)]]-Tabla3[[#This Row],[VALOR RECURSOS (MADS/FONAM)]]</f>
        <v>0</v>
      </c>
      <c r="AE342" s="2">
        <v>2526</v>
      </c>
      <c r="AF342" s="88">
        <v>46024</v>
      </c>
      <c r="AG342">
        <v>115726</v>
      </c>
      <c r="AH342" s="75">
        <v>46052</v>
      </c>
      <c r="AI342" s="78" t="s">
        <v>98</v>
      </c>
      <c r="AJ342" t="s">
        <v>296</v>
      </c>
      <c r="AK342" s="72">
        <v>202400000000078</v>
      </c>
      <c r="AL342" s="75">
        <v>46051</v>
      </c>
      <c r="AM342" s="1" t="s">
        <v>257</v>
      </c>
      <c r="AN342" s="1" t="s">
        <v>257</v>
      </c>
      <c r="AO342" t="s">
        <v>100</v>
      </c>
      <c r="AP342" t="s">
        <v>452</v>
      </c>
      <c r="AQ342" s="1"/>
      <c r="AR342" t="s">
        <v>453</v>
      </c>
      <c r="AS342" t="s">
        <v>454</v>
      </c>
      <c r="AT342" s="1">
        <v>80111600</v>
      </c>
      <c r="AU342" s="93" t="s">
        <v>5631</v>
      </c>
      <c r="AV342" s="1" t="s">
        <v>210</v>
      </c>
      <c r="AW342" s="87" t="s">
        <v>103</v>
      </c>
      <c r="AX342" s="75">
        <v>46055</v>
      </c>
      <c r="AY342" s="87" t="s">
        <v>115</v>
      </c>
      <c r="AZ342" s="75">
        <v>46055</v>
      </c>
      <c r="BA342" s="75">
        <v>46057</v>
      </c>
      <c r="BB342" s="75">
        <v>46387</v>
      </c>
      <c r="BC342" s="89">
        <f>+Tabla3[[#This Row],[FECHA TERMINACION
(INICIAL)]]-Tabla3[[#This Row],[FECHA INICIO]]</f>
        <v>330</v>
      </c>
      <c r="BD342" s="89">
        <f>+Tabla3[[#This Row],[PLAZO DE EJECUCIÓN EN DÍAS (INICIAL)]]/30</f>
        <v>11</v>
      </c>
      <c r="BE342" t="s">
        <v>2240</v>
      </c>
      <c r="BF342" s="5" t="e">
        <f>+#REF!</f>
        <v>#REF!</v>
      </c>
      <c r="BG342" s="5" t="e">
        <f>+#REF!</f>
        <v>#REF!</v>
      </c>
      <c r="BH342" s="1" t="e">
        <f>+#REF!</f>
        <v>#REF!</v>
      </c>
      <c r="BI342" s="1">
        <f>+COUNTIF(Tabla3[[#This Row],[VALOR REDUCIDO]:[TOTAL TIEMPO PRORROGADO EN DÍAS
]],"&lt;&gt;0")</f>
        <v>3</v>
      </c>
      <c r="BJ342" s="1" t="e">
        <f>+#REF!</f>
        <v>#REF!</v>
      </c>
      <c r="BK342" s="75" t="e">
        <f>+#REF!</f>
        <v>#REF!</v>
      </c>
      <c r="BL342" s="1" t="s">
        <v>83</v>
      </c>
      <c r="BM342" t="e">
        <f t="shared" si="27"/>
        <v>#REF!</v>
      </c>
      <c r="BN342" s="7">
        <f t="shared" si="28"/>
        <v>46057</v>
      </c>
      <c r="BO342" s="7" t="e">
        <f t="shared" si="29"/>
        <v>#REF!</v>
      </c>
      <c r="BP342" s="5" t="e">
        <f t="shared" si="25"/>
        <v>#REF!</v>
      </c>
      <c r="BQ342" s="1">
        <v>23400000</v>
      </c>
      <c r="BR342" s="1" t="e">
        <f>+Tabla3[[#This Row],[VALOR TOTAL DE CONTRATO (ANTES DE LIQUIDACIÓN - LIBERACIÓN DE SALDOS)]]-Tabla3[[#This Row],[RECURSO TOTALES DESEMBOLSADOS]]</f>
        <v>#REF!</v>
      </c>
      <c r="BS342" s="1" t="s">
        <v>83</v>
      </c>
      <c r="BT342" s="1" t="str">
        <f t="shared" si="26"/>
        <v>enero</v>
      </c>
      <c r="BU342" s="1" t="s">
        <v>82</v>
      </c>
      <c r="BV342" s="1" t="s">
        <v>82</v>
      </c>
      <c r="BW342" s="1" t="s">
        <v>82</v>
      </c>
      <c r="BX342" t="s">
        <v>258</v>
      </c>
      <c r="BY342" t="s">
        <v>259</v>
      </c>
    </row>
    <row r="343" spans="1:77" x14ac:dyDescent="0.25">
      <c r="A343" s="1">
        <v>2026</v>
      </c>
      <c r="B343" s="3">
        <v>339</v>
      </c>
      <c r="C343" s="1" t="s">
        <v>65</v>
      </c>
      <c r="D343" t="s">
        <v>67</v>
      </c>
      <c r="E343" t="s">
        <v>70</v>
      </c>
      <c r="F343" t="s">
        <v>71</v>
      </c>
      <c r="G343" t="s">
        <v>105</v>
      </c>
      <c r="H343" s="1" t="s">
        <v>64</v>
      </c>
      <c r="I343" s="1" t="s">
        <v>75</v>
      </c>
      <c r="J343" t="s">
        <v>2927</v>
      </c>
      <c r="K343" s="1" t="s">
        <v>78</v>
      </c>
      <c r="L343" s="87" t="s">
        <v>1550</v>
      </c>
      <c r="M343" s="1" t="s">
        <v>6643</v>
      </c>
      <c r="N343" s="1" t="s">
        <v>3719</v>
      </c>
      <c r="O343" s="1" t="s">
        <v>3719</v>
      </c>
      <c r="P343" s="56" t="s">
        <v>3719</v>
      </c>
      <c r="Q343" s="1" t="s">
        <v>83</v>
      </c>
      <c r="R343" s="87" t="s">
        <v>262</v>
      </c>
      <c r="S343" s="87" t="s">
        <v>262</v>
      </c>
      <c r="T343" t="s">
        <v>2928</v>
      </c>
      <c r="U343" t="s">
        <v>2930</v>
      </c>
      <c r="V343" t="s">
        <v>2929</v>
      </c>
      <c r="W343" s="5">
        <v>92400000</v>
      </c>
      <c r="X343" s="5">
        <v>92400000</v>
      </c>
      <c r="Y343" s="5">
        <v>8400000</v>
      </c>
      <c r="Z343" s="5">
        <v>0</v>
      </c>
      <c r="AA343" s="1" t="s">
        <v>95</v>
      </c>
      <c r="AB343" t="s">
        <v>83</v>
      </c>
      <c r="AC343" t="s">
        <v>76</v>
      </c>
      <c r="AD343" s="69">
        <f>+Tabla3[[#This Row],[VALOR DEL CONTRATO
(EN NUMEROS)]]-Tabla3[[#This Row],[VALOR RECURSOS (MADS/FONAM)]]</f>
        <v>0</v>
      </c>
      <c r="AE343" s="2">
        <v>2026</v>
      </c>
      <c r="AF343" s="88">
        <v>46024</v>
      </c>
      <c r="AG343">
        <v>47426</v>
      </c>
      <c r="AH343" s="75">
        <v>46036</v>
      </c>
      <c r="AI343" s="78" t="s">
        <v>98</v>
      </c>
      <c r="AJ343" t="s">
        <v>590</v>
      </c>
      <c r="AK343" s="72">
        <v>202400000000078</v>
      </c>
      <c r="AL343" s="75">
        <v>46036</v>
      </c>
      <c r="AM343" s="1" t="s">
        <v>257</v>
      </c>
      <c r="AN343" s="1" t="s">
        <v>257</v>
      </c>
      <c r="AO343" t="s">
        <v>100</v>
      </c>
      <c r="AP343" t="s">
        <v>452</v>
      </c>
      <c r="AQ343" s="1"/>
      <c r="AR343" t="s">
        <v>453</v>
      </c>
      <c r="AS343" t="s">
        <v>454</v>
      </c>
      <c r="AT343" s="1">
        <v>80111600</v>
      </c>
      <c r="AU343" s="93" t="s">
        <v>5632</v>
      </c>
      <c r="AV343" s="1" t="s">
        <v>210</v>
      </c>
      <c r="AW343" s="87" t="s">
        <v>103</v>
      </c>
      <c r="AX343" s="75">
        <v>46037</v>
      </c>
      <c r="AY343" s="87" t="s">
        <v>115</v>
      </c>
      <c r="AZ343" s="75">
        <v>46037</v>
      </c>
      <c r="BA343" s="75">
        <v>46041</v>
      </c>
      <c r="BB343" s="75">
        <v>46368</v>
      </c>
      <c r="BC343" s="89">
        <f>+Tabla3[[#This Row],[FECHA TERMINACION
(INICIAL)]]-Tabla3[[#This Row],[FECHA INICIO]]</f>
        <v>327</v>
      </c>
      <c r="BD343" s="89">
        <f>+Tabla3[[#This Row],[PLAZO DE EJECUCIÓN EN DÍAS (INICIAL)]]/30</f>
        <v>10.9</v>
      </c>
      <c r="BE343" t="s">
        <v>2240</v>
      </c>
      <c r="BF343" s="5" t="e">
        <f>+#REF!</f>
        <v>#REF!</v>
      </c>
      <c r="BG343" s="5" t="e">
        <f>+#REF!</f>
        <v>#REF!</v>
      </c>
      <c r="BH343" s="1" t="e">
        <f>+#REF!</f>
        <v>#REF!</v>
      </c>
      <c r="BI343" s="1">
        <f>+COUNTIF(Tabla3[[#This Row],[VALOR REDUCIDO]:[TOTAL TIEMPO PRORROGADO EN DÍAS
]],"&lt;&gt;0")</f>
        <v>3</v>
      </c>
      <c r="BJ343" s="1" t="e">
        <f>+#REF!</f>
        <v>#REF!</v>
      </c>
      <c r="BK343" s="75" t="e">
        <f>+#REF!</f>
        <v>#REF!</v>
      </c>
      <c r="BL343" s="1" t="s">
        <v>83</v>
      </c>
      <c r="BM343" t="e">
        <f t="shared" si="27"/>
        <v>#REF!</v>
      </c>
      <c r="BN343" s="7">
        <f t="shared" si="28"/>
        <v>46041</v>
      </c>
      <c r="BO343" s="7" t="e">
        <f t="shared" si="29"/>
        <v>#REF!</v>
      </c>
      <c r="BP343" s="5" t="e">
        <f t="shared" si="25"/>
        <v>#REF!</v>
      </c>
      <c r="BQ343" s="1">
        <v>36960000</v>
      </c>
      <c r="BR343" s="1" t="e">
        <f>+Tabla3[[#This Row],[VALOR TOTAL DE CONTRATO (ANTES DE LIQUIDACIÓN - LIBERACIÓN DE SALDOS)]]-Tabla3[[#This Row],[RECURSO TOTALES DESEMBOLSADOS]]</f>
        <v>#REF!</v>
      </c>
      <c r="BS343" s="1" t="s">
        <v>83</v>
      </c>
      <c r="BT343" s="1" t="str">
        <f t="shared" si="26"/>
        <v>enero</v>
      </c>
      <c r="BU343" s="1" t="s">
        <v>82</v>
      </c>
      <c r="BV343" s="1" t="s">
        <v>82</v>
      </c>
      <c r="BW343" s="1" t="s">
        <v>82</v>
      </c>
      <c r="BX343" t="s">
        <v>258</v>
      </c>
      <c r="BY343" t="s">
        <v>259</v>
      </c>
    </row>
    <row r="344" spans="1:77" x14ac:dyDescent="0.25">
      <c r="A344" s="1">
        <v>2026</v>
      </c>
      <c r="B344" s="3">
        <v>340</v>
      </c>
      <c r="C344" s="1" t="s">
        <v>65</v>
      </c>
      <c r="D344" t="s">
        <v>67</v>
      </c>
      <c r="E344" t="s">
        <v>70</v>
      </c>
      <c r="F344" t="s">
        <v>71</v>
      </c>
      <c r="G344" t="s">
        <v>105</v>
      </c>
      <c r="H344" s="1" t="s">
        <v>64</v>
      </c>
      <c r="I344" s="1" t="s">
        <v>75</v>
      </c>
      <c r="J344" t="s">
        <v>1690</v>
      </c>
      <c r="K344" s="1" t="s">
        <v>78</v>
      </c>
      <c r="L344" s="87" t="s">
        <v>81</v>
      </c>
      <c r="M344" s="1" t="s">
        <v>6644</v>
      </c>
      <c r="N344" s="1" t="s">
        <v>3719</v>
      </c>
      <c r="O344" s="1" t="s">
        <v>3719</v>
      </c>
      <c r="P344" s="56" t="s">
        <v>3719</v>
      </c>
      <c r="Q344" s="1" t="s">
        <v>83</v>
      </c>
      <c r="R344" s="87" t="s">
        <v>262</v>
      </c>
      <c r="S344" s="87" t="s">
        <v>262</v>
      </c>
      <c r="T344" t="s">
        <v>456</v>
      </c>
      <c r="U344" t="s">
        <v>471</v>
      </c>
      <c r="V344" t="s">
        <v>1691</v>
      </c>
      <c r="W344" s="5">
        <v>117902000</v>
      </c>
      <c r="X344" s="5">
        <v>117902000</v>
      </c>
      <c r="Y344" s="5">
        <v>10020000</v>
      </c>
      <c r="Z344" s="5">
        <v>0</v>
      </c>
      <c r="AA344" s="1" t="s">
        <v>95</v>
      </c>
      <c r="AB344" t="s">
        <v>83</v>
      </c>
      <c r="AC344" t="s">
        <v>76</v>
      </c>
      <c r="AD344" s="69">
        <f>+Tabla3[[#This Row],[VALOR DEL CONTRATO
(EN NUMEROS)]]-Tabla3[[#This Row],[VALOR RECURSOS (MADS/FONAM)]]</f>
        <v>0</v>
      </c>
      <c r="AE344" s="2">
        <v>2526</v>
      </c>
      <c r="AF344" s="88">
        <v>46024</v>
      </c>
      <c r="AG344">
        <v>38026</v>
      </c>
      <c r="AH344" s="75">
        <v>46035</v>
      </c>
      <c r="AI344" s="78" t="s">
        <v>98</v>
      </c>
      <c r="AJ344" t="s">
        <v>296</v>
      </c>
      <c r="AK344" s="72">
        <v>202400000000078</v>
      </c>
      <c r="AL344" s="75">
        <v>46031</v>
      </c>
      <c r="AM344" s="1" t="s">
        <v>257</v>
      </c>
      <c r="AN344" s="1" t="s">
        <v>257</v>
      </c>
      <c r="AO344" t="s">
        <v>100</v>
      </c>
      <c r="AP344" t="s">
        <v>452</v>
      </c>
      <c r="AQ344" s="1"/>
      <c r="AR344" t="s">
        <v>453</v>
      </c>
      <c r="AS344" t="s">
        <v>454</v>
      </c>
      <c r="AT344" s="1">
        <v>80111600</v>
      </c>
      <c r="AU344" s="93" t="s">
        <v>4491</v>
      </c>
      <c r="AV344" s="1" t="s">
        <v>210</v>
      </c>
      <c r="AW344" s="87" t="s">
        <v>103</v>
      </c>
      <c r="AX344" s="75">
        <v>46031</v>
      </c>
      <c r="AY344" s="87" t="s">
        <v>115</v>
      </c>
      <c r="AZ344" s="75">
        <v>46031</v>
      </c>
      <c r="BA344" s="75">
        <v>46035</v>
      </c>
      <c r="BB344" s="75">
        <v>46387</v>
      </c>
      <c r="BC344" s="89">
        <f>+Tabla3[[#This Row],[FECHA TERMINACION
(INICIAL)]]-Tabla3[[#This Row],[FECHA INICIO]]</f>
        <v>352</v>
      </c>
      <c r="BD344" s="89">
        <f>+Tabla3[[#This Row],[PLAZO DE EJECUCIÓN EN DÍAS (INICIAL)]]/30</f>
        <v>11.733333333333333</v>
      </c>
      <c r="BE344" t="s">
        <v>2257</v>
      </c>
      <c r="BF344" s="5" t="e">
        <f>+#REF!</f>
        <v>#REF!</v>
      </c>
      <c r="BG344" s="5" t="e">
        <f>+#REF!</f>
        <v>#REF!</v>
      </c>
      <c r="BH344" s="1" t="e">
        <f>+#REF!</f>
        <v>#REF!</v>
      </c>
      <c r="BI344" s="1">
        <f>+COUNTIF(Tabla3[[#This Row],[VALOR REDUCIDO]:[TOTAL TIEMPO PRORROGADO EN DÍAS
]],"&lt;&gt;0")</f>
        <v>3</v>
      </c>
      <c r="BJ344" s="1" t="e">
        <f>+#REF!</f>
        <v>#REF!</v>
      </c>
      <c r="BK344" s="75" t="e">
        <f>+#REF!</f>
        <v>#REF!</v>
      </c>
      <c r="BL344" s="1" t="s">
        <v>83</v>
      </c>
      <c r="BM344" t="e">
        <f t="shared" si="27"/>
        <v>#REF!</v>
      </c>
      <c r="BN344" s="7">
        <f t="shared" si="28"/>
        <v>46035</v>
      </c>
      <c r="BO344" s="7" t="e">
        <f t="shared" si="29"/>
        <v>#REF!</v>
      </c>
      <c r="BP344" s="5" t="e">
        <f t="shared" si="25"/>
        <v>#REF!</v>
      </c>
      <c r="BQ344" s="1">
        <v>46092000</v>
      </c>
      <c r="BR344" s="1" t="e">
        <f>+Tabla3[[#This Row],[VALOR TOTAL DE CONTRATO (ANTES DE LIQUIDACIÓN - LIBERACIÓN DE SALDOS)]]-Tabla3[[#This Row],[RECURSO TOTALES DESEMBOLSADOS]]</f>
        <v>#REF!</v>
      </c>
      <c r="BS344" s="1" t="s">
        <v>83</v>
      </c>
      <c r="BT344" s="1" t="str">
        <f t="shared" si="26"/>
        <v>enero</v>
      </c>
      <c r="BU344" s="1" t="s">
        <v>82</v>
      </c>
      <c r="BV344" s="1" t="s">
        <v>82</v>
      </c>
      <c r="BW344" s="1" t="s">
        <v>82</v>
      </c>
      <c r="BX344" t="s">
        <v>258</v>
      </c>
      <c r="BY344" t="s">
        <v>259</v>
      </c>
    </row>
    <row r="345" spans="1:77" x14ac:dyDescent="0.25">
      <c r="A345" s="1">
        <v>2026</v>
      </c>
      <c r="B345" s="3">
        <v>341</v>
      </c>
      <c r="C345" s="1" t="s">
        <v>65</v>
      </c>
      <c r="D345" t="s">
        <v>67</v>
      </c>
      <c r="E345" t="s">
        <v>70</v>
      </c>
      <c r="F345" t="s">
        <v>71</v>
      </c>
      <c r="G345" t="s">
        <v>105</v>
      </c>
      <c r="H345" s="1" t="s">
        <v>64</v>
      </c>
      <c r="I345" s="1" t="s">
        <v>75</v>
      </c>
      <c r="J345" t="s">
        <v>1692</v>
      </c>
      <c r="K345" s="1" t="s">
        <v>78</v>
      </c>
      <c r="L345" s="87" t="s">
        <v>1693</v>
      </c>
      <c r="M345" s="1" t="s">
        <v>6645</v>
      </c>
      <c r="N345" s="1" t="s">
        <v>3719</v>
      </c>
      <c r="O345" s="1" t="s">
        <v>3719</v>
      </c>
      <c r="P345" s="56" t="s">
        <v>3719</v>
      </c>
      <c r="Q345" s="1" t="s">
        <v>83</v>
      </c>
      <c r="R345" s="87" t="s">
        <v>261</v>
      </c>
      <c r="S345" s="87" t="s">
        <v>261</v>
      </c>
      <c r="T345" t="s">
        <v>1696</v>
      </c>
      <c r="U345" t="s">
        <v>1701</v>
      </c>
      <c r="V345" t="s">
        <v>1697</v>
      </c>
      <c r="W345" s="5">
        <v>108500000</v>
      </c>
      <c r="X345" s="5">
        <v>108500000</v>
      </c>
      <c r="Y345" s="5">
        <v>10850000</v>
      </c>
      <c r="Z345" s="5">
        <v>0</v>
      </c>
      <c r="AA345" s="1" t="s">
        <v>95</v>
      </c>
      <c r="AB345" t="s">
        <v>83</v>
      </c>
      <c r="AC345" t="s">
        <v>76</v>
      </c>
      <c r="AD345" s="69">
        <f>+Tabla3[[#This Row],[VALOR DEL CONTRATO
(EN NUMEROS)]]-Tabla3[[#This Row],[VALOR RECURSOS (MADS/FONAM)]]</f>
        <v>0</v>
      </c>
      <c r="AE345" s="2">
        <v>6226</v>
      </c>
      <c r="AF345" s="88">
        <v>46024</v>
      </c>
      <c r="AG345">
        <v>33726</v>
      </c>
      <c r="AH345" s="75">
        <v>46031</v>
      </c>
      <c r="AI345" s="78" t="s">
        <v>98</v>
      </c>
      <c r="AJ345" t="s">
        <v>1505</v>
      </c>
      <c r="AK345" s="72">
        <v>202300000000041</v>
      </c>
      <c r="AL345" s="75">
        <v>46030</v>
      </c>
      <c r="AM345" s="1" t="s">
        <v>257</v>
      </c>
      <c r="AN345" s="1" t="s">
        <v>257</v>
      </c>
      <c r="AO345" t="s">
        <v>100</v>
      </c>
      <c r="AP345" t="s">
        <v>1694</v>
      </c>
      <c r="AQ345" s="1"/>
      <c r="AR345" t="s">
        <v>1695</v>
      </c>
      <c r="AS345" t="s">
        <v>261</v>
      </c>
      <c r="AT345" s="1">
        <v>80111600</v>
      </c>
      <c r="AU345" s="93" t="s">
        <v>4492</v>
      </c>
      <c r="AV345" s="1" t="s">
        <v>210</v>
      </c>
      <c r="AW345" s="87" t="s">
        <v>103</v>
      </c>
      <c r="AX345" s="75">
        <v>46031</v>
      </c>
      <c r="AY345" s="87" t="s">
        <v>116</v>
      </c>
      <c r="AZ345" s="75">
        <v>46031</v>
      </c>
      <c r="BA345" s="75">
        <v>46031</v>
      </c>
      <c r="BB345" s="75">
        <v>46334</v>
      </c>
      <c r="BC345" s="89">
        <f>+Tabla3[[#This Row],[FECHA TERMINACION
(INICIAL)]]-Tabla3[[#This Row],[FECHA INICIO]]</f>
        <v>303</v>
      </c>
      <c r="BD345" s="89">
        <f>+Tabla3[[#This Row],[PLAZO DE EJECUCIÓN EN DÍAS (INICIAL)]]/30</f>
        <v>10.1</v>
      </c>
      <c r="BE345" t="s">
        <v>517</v>
      </c>
      <c r="BF345" s="5" t="e">
        <f>+#REF!</f>
        <v>#REF!</v>
      </c>
      <c r="BG345" s="5" t="e">
        <f>+#REF!</f>
        <v>#REF!</v>
      </c>
      <c r="BH345" s="1" t="e">
        <f>+#REF!</f>
        <v>#REF!</v>
      </c>
      <c r="BI345" s="1">
        <f>+COUNTIF(Tabla3[[#This Row],[VALOR REDUCIDO]:[TOTAL TIEMPO PRORROGADO EN DÍAS
]],"&lt;&gt;0")</f>
        <v>3</v>
      </c>
      <c r="BJ345" s="1" t="e">
        <f>+#REF!</f>
        <v>#REF!</v>
      </c>
      <c r="BK345" s="75" t="e">
        <f>+#REF!</f>
        <v>#REF!</v>
      </c>
      <c r="BL345" s="1" t="s">
        <v>83</v>
      </c>
      <c r="BM345" t="e">
        <f t="shared" si="27"/>
        <v>#REF!</v>
      </c>
      <c r="BN345" s="7">
        <f t="shared" si="28"/>
        <v>46031</v>
      </c>
      <c r="BO345" s="7" t="e">
        <f t="shared" si="29"/>
        <v>#REF!</v>
      </c>
      <c r="BP345" s="5" t="e">
        <f t="shared" si="25"/>
        <v>#REF!</v>
      </c>
      <c r="BQ345" s="1">
        <v>40506667</v>
      </c>
      <c r="BR345" s="1" t="e">
        <f>+Tabla3[[#This Row],[VALOR TOTAL DE CONTRATO (ANTES DE LIQUIDACIÓN - LIBERACIÓN DE SALDOS)]]-Tabla3[[#This Row],[RECURSO TOTALES DESEMBOLSADOS]]</f>
        <v>#REF!</v>
      </c>
      <c r="BS345" s="1" t="s">
        <v>83</v>
      </c>
      <c r="BT345" s="1" t="str">
        <f t="shared" si="26"/>
        <v>enero</v>
      </c>
      <c r="BU345" s="1" t="s">
        <v>82</v>
      </c>
      <c r="BV345" s="1" t="s">
        <v>82</v>
      </c>
      <c r="BW345" s="1" t="s">
        <v>82</v>
      </c>
      <c r="BX345" t="s">
        <v>258</v>
      </c>
      <c r="BY345" t="s">
        <v>259</v>
      </c>
    </row>
    <row r="346" spans="1:77" x14ac:dyDescent="0.25">
      <c r="A346" s="1">
        <v>2026</v>
      </c>
      <c r="B346" s="3">
        <v>342</v>
      </c>
      <c r="C346" s="1" t="s">
        <v>65</v>
      </c>
      <c r="D346" t="s">
        <v>67</v>
      </c>
      <c r="E346" t="s">
        <v>70</v>
      </c>
      <c r="F346" t="s">
        <v>71</v>
      </c>
      <c r="G346" t="s">
        <v>105</v>
      </c>
      <c r="H346" s="1" t="s">
        <v>64</v>
      </c>
      <c r="I346" s="1" t="s">
        <v>75</v>
      </c>
      <c r="J346" t="s">
        <v>1698</v>
      </c>
      <c r="K346" s="1" t="s">
        <v>78</v>
      </c>
      <c r="L346" s="87" t="s">
        <v>81</v>
      </c>
      <c r="M346" s="1" t="s">
        <v>6646</v>
      </c>
      <c r="N346" s="1" t="s">
        <v>3719</v>
      </c>
      <c r="O346" s="1" t="s">
        <v>3719</v>
      </c>
      <c r="P346" s="56" t="s">
        <v>3719</v>
      </c>
      <c r="Q346" s="1" t="s">
        <v>83</v>
      </c>
      <c r="R346" s="87" t="s">
        <v>261</v>
      </c>
      <c r="S346" s="87" t="s">
        <v>261</v>
      </c>
      <c r="T346" t="s">
        <v>1699</v>
      </c>
      <c r="U346" t="s">
        <v>1702</v>
      </c>
      <c r="V346" t="s">
        <v>1700</v>
      </c>
      <c r="W346" s="5">
        <v>88500000</v>
      </c>
      <c r="X346" s="5">
        <v>88500000</v>
      </c>
      <c r="Y346" s="5">
        <v>8850000</v>
      </c>
      <c r="Z346" s="5">
        <v>0</v>
      </c>
      <c r="AA346" s="1" t="s">
        <v>95</v>
      </c>
      <c r="AB346" t="s">
        <v>83</v>
      </c>
      <c r="AC346" t="s">
        <v>76</v>
      </c>
      <c r="AD346" s="69">
        <f>+Tabla3[[#This Row],[VALOR DEL CONTRATO
(EN NUMEROS)]]-Tabla3[[#This Row],[VALOR RECURSOS (MADS/FONAM)]]</f>
        <v>0</v>
      </c>
      <c r="AE346" s="2">
        <v>6226</v>
      </c>
      <c r="AF346" s="88">
        <v>46024</v>
      </c>
      <c r="AG346">
        <v>32926</v>
      </c>
      <c r="AH346" s="75">
        <v>46031</v>
      </c>
      <c r="AI346" s="78" t="s">
        <v>98</v>
      </c>
      <c r="AJ346" t="s">
        <v>1505</v>
      </c>
      <c r="AK346" s="72">
        <v>202300000000041</v>
      </c>
      <c r="AL346" s="75">
        <v>46030</v>
      </c>
      <c r="AM346" s="1" t="s">
        <v>257</v>
      </c>
      <c r="AN346" s="1" t="s">
        <v>257</v>
      </c>
      <c r="AO346" t="s">
        <v>100</v>
      </c>
      <c r="AP346" t="s">
        <v>1443</v>
      </c>
      <c r="AQ346" s="1"/>
      <c r="AR346" t="s">
        <v>1444</v>
      </c>
      <c r="AS346" t="s">
        <v>261</v>
      </c>
      <c r="AT346" s="1">
        <v>80111600</v>
      </c>
      <c r="AU346" s="93" t="s">
        <v>4493</v>
      </c>
      <c r="AV346" s="1" t="s">
        <v>210</v>
      </c>
      <c r="AW346" s="87" t="s">
        <v>103</v>
      </c>
      <c r="AX346" s="75">
        <v>46031</v>
      </c>
      <c r="AY346" s="87" t="s">
        <v>116</v>
      </c>
      <c r="AZ346" s="75">
        <v>46031</v>
      </c>
      <c r="BA346" s="75">
        <v>46031</v>
      </c>
      <c r="BB346" s="75">
        <v>46334</v>
      </c>
      <c r="BC346" s="89">
        <f>+Tabla3[[#This Row],[FECHA TERMINACION
(INICIAL)]]-Tabla3[[#This Row],[FECHA INICIO]]</f>
        <v>303</v>
      </c>
      <c r="BD346" s="89">
        <f>+Tabla3[[#This Row],[PLAZO DE EJECUCIÓN EN DÍAS (INICIAL)]]/30</f>
        <v>10.1</v>
      </c>
      <c r="BE346" t="s">
        <v>1244</v>
      </c>
      <c r="BF346" s="5" t="e">
        <f>+#REF!</f>
        <v>#REF!</v>
      </c>
      <c r="BG346" s="5" t="e">
        <f>+#REF!</f>
        <v>#REF!</v>
      </c>
      <c r="BH346" s="1" t="e">
        <f>+#REF!</f>
        <v>#REF!</v>
      </c>
      <c r="BI346" s="1">
        <f>+COUNTIF(Tabla3[[#This Row],[VALOR REDUCIDO]:[TOTAL TIEMPO PRORROGADO EN DÍAS
]],"&lt;&gt;0")</f>
        <v>3</v>
      </c>
      <c r="BJ346" s="1" t="e">
        <f>+#REF!</f>
        <v>#REF!</v>
      </c>
      <c r="BK346" s="75" t="e">
        <f>+#REF!</f>
        <v>#REF!</v>
      </c>
      <c r="BL346" s="1" t="s">
        <v>83</v>
      </c>
      <c r="BM346" t="e">
        <f t="shared" si="27"/>
        <v>#REF!</v>
      </c>
      <c r="BN346" s="7">
        <f t="shared" si="28"/>
        <v>46031</v>
      </c>
      <c r="BO346" s="7" t="e">
        <f t="shared" si="29"/>
        <v>#REF!</v>
      </c>
      <c r="BP346" s="5" t="e">
        <f t="shared" si="25"/>
        <v>#REF!</v>
      </c>
      <c r="BQ346" s="1">
        <v>41890000</v>
      </c>
      <c r="BR346" s="1" t="e">
        <f>+Tabla3[[#This Row],[VALOR TOTAL DE CONTRATO (ANTES DE LIQUIDACIÓN - LIBERACIÓN DE SALDOS)]]-Tabla3[[#This Row],[RECURSO TOTALES DESEMBOLSADOS]]</f>
        <v>#REF!</v>
      </c>
      <c r="BS346" s="1" t="s">
        <v>83</v>
      </c>
      <c r="BT346" s="1" t="str">
        <f t="shared" si="26"/>
        <v>enero</v>
      </c>
      <c r="BU346" s="1" t="s">
        <v>82</v>
      </c>
      <c r="BV346" s="1" t="s">
        <v>82</v>
      </c>
      <c r="BW346" s="1" t="s">
        <v>82</v>
      </c>
      <c r="BX346" t="s">
        <v>258</v>
      </c>
      <c r="BY346" t="s">
        <v>259</v>
      </c>
    </row>
    <row r="347" spans="1:77" x14ac:dyDescent="0.25">
      <c r="A347" s="1">
        <v>2026</v>
      </c>
      <c r="B347" s="3">
        <v>343</v>
      </c>
      <c r="C347" s="1" t="s">
        <v>65</v>
      </c>
      <c r="D347" t="s">
        <v>67</v>
      </c>
      <c r="E347" t="s">
        <v>70</v>
      </c>
      <c r="F347" t="s">
        <v>71</v>
      </c>
      <c r="G347" t="s">
        <v>105</v>
      </c>
      <c r="H347" s="1" t="s">
        <v>64</v>
      </c>
      <c r="I347" s="1" t="s">
        <v>75</v>
      </c>
      <c r="J347" t="s">
        <v>5219</v>
      </c>
      <c r="K347" s="1" t="s">
        <v>78</v>
      </c>
      <c r="L347" s="87" t="s">
        <v>3043</v>
      </c>
      <c r="M347" s="1" t="s">
        <v>6647</v>
      </c>
      <c r="N347" s="1" t="s">
        <v>3719</v>
      </c>
      <c r="O347" s="1" t="s">
        <v>3719</v>
      </c>
      <c r="P347" s="56" t="s">
        <v>3719</v>
      </c>
      <c r="Q347" s="1" t="s">
        <v>83</v>
      </c>
      <c r="R347" s="87" t="s">
        <v>261</v>
      </c>
      <c r="S347" s="87" t="s">
        <v>261</v>
      </c>
      <c r="T347" t="s">
        <v>5220</v>
      </c>
      <c r="U347" t="s">
        <v>5221</v>
      </c>
      <c r="V347" t="s">
        <v>1982</v>
      </c>
      <c r="W347" s="5">
        <v>137500000</v>
      </c>
      <c r="X347" s="5">
        <v>137500000</v>
      </c>
      <c r="Y347" s="5">
        <v>12500000</v>
      </c>
      <c r="Z347" s="5">
        <v>0</v>
      </c>
      <c r="AA347" s="1" t="s">
        <v>95</v>
      </c>
      <c r="AB347" t="s">
        <v>83</v>
      </c>
      <c r="AC347" t="s">
        <v>76</v>
      </c>
      <c r="AD347" s="69">
        <f>+Tabla3[[#This Row],[VALOR DEL CONTRATO
(EN NUMEROS)]]-Tabla3[[#This Row],[VALOR RECURSOS (MADS/FONAM)]]</f>
        <v>0</v>
      </c>
      <c r="AE347" s="2">
        <v>6226</v>
      </c>
      <c r="AF347" s="88">
        <v>46024</v>
      </c>
      <c r="AG347">
        <v>104626</v>
      </c>
      <c r="AH347" s="75">
        <v>46050</v>
      </c>
      <c r="AI347" s="78" t="s">
        <v>98</v>
      </c>
      <c r="AJ347" t="s">
        <v>1505</v>
      </c>
      <c r="AK347" s="72">
        <v>202300000000041</v>
      </c>
      <c r="AL347" s="75">
        <v>46049</v>
      </c>
      <c r="AM347" s="1" t="s">
        <v>257</v>
      </c>
      <c r="AN347" s="1" t="s">
        <v>257</v>
      </c>
      <c r="AO347" t="s">
        <v>100</v>
      </c>
      <c r="AP347" t="s">
        <v>1056</v>
      </c>
      <c r="AQ347" s="1"/>
      <c r="AR347" t="s">
        <v>1057</v>
      </c>
      <c r="AS347" t="s">
        <v>261</v>
      </c>
      <c r="AT347" s="1">
        <v>80111600</v>
      </c>
      <c r="AU347" s="93" t="s">
        <v>5633</v>
      </c>
      <c r="AV347" s="1" t="s">
        <v>210</v>
      </c>
      <c r="AW347" s="87" t="s">
        <v>103</v>
      </c>
      <c r="AX347" s="75">
        <v>46050</v>
      </c>
      <c r="AY347" s="87" t="s">
        <v>116</v>
      </c>
      <c r="AZ347" s="75">
        <v>46050</v>
      </c>
      <c r="BA347" s="75">
        <v>46051</v>
      </c>
      <c r="BB347" s="75">
        <v>46384</v>
      </c>
      <c r="BC347" s="89">
        <f>+Tabla3[[#This Row],[FECHA TERMINACION
(INICIAL)]]-Tabla3[[#This Row],[FECHA INICIO]]</f>
        <v>333</v>
      </c>
      <c r="BD347" s="89">
        <f>+Tabla3[[#This Row],[PLAZO DE EJECUCIÓN EN DÍAS (INICIAL)]]/30</f>
        <v>11.1</v>
      </c>
      <c r="BE347" t="s">
        <v>2347</v>
      </c>
      <c r="BF347" s="5" t="e">
        <f>+#REF!</f>
        <v>#REF!</v>
      </c>
      <c r="BG347" s="5" t="e">
        <f>+#REF!</f>
        <v>#REF!</v>
      </c>
      <c r="BH347" s="1" t="e">
        <f>+#REF!</f>
        <v>#REF!</v>
      </c>
      <c r="BI347" s="1">
        <f>+COUNTIF(Tabla3[[#This Row],[VALOR REDUCIDO]:[TOTAL TIEMPO PRORROGADO EN DÍAS
]],"&lt;&gt;0")</f>
        <v>3</v>
      </c>
      <c r="BJ347" s="1" t="e">
        <f>+#REF!</f>
        <v>#REF!</v>
      </c>
      <c r="BK347" s="75" t="e">
        <f>+#REF!</f>
        <v>#REF!</v>
      </c>
      <c r="BL347" s="1" t="s">
        <v>83</v>
      </c>
      <c r="BM347" t="e">
        <f t="shared" si="27"/>
        <v>#REF!</v>
      </c>
      <c r="BN347" s="7">
        <f t="shared" si="28"/>
        <v>46051</v>
      </c>
      <c r="BO347" s="7" t="e">
        <f t="shared" si="29"/>
        <v>#REF!</v>
      </c>
      <c r="BP347" s="5" t="e">
        <f t="shared" si="25"/>
        <v>#REF!</v>
      </c>
      <c r="BQ347" s="1">
        <v>50833333</v>
      </c>
      <c r="BR347" s="1" t="e">
        <f>+Tabla3[[#This Row],[VALOR TOTAL DE CONTRATO (ANTES DE LIQUIDACIÓN - LIBERACIÓN DE SALDOS)]]-Tabla3[[#This Row],[RECURSO TOTALES DESEMBOLSADOS]]</f>
        <v>#REF!</v>
      </c>
      <c r="BS347" s="1" t="s">
        <v>83</v>
      </c>
      <c r="BT347" s="1" t="str">
        <f t="shared" si="26"/>
        <v>enero</v>
      </c>
      <c r="BU347" s="1" t="s">
        <v>82</v>
      </c>
      <c r="BV347" s="1" t="s">
        <v>82</v>
      </c>
      <c r="BW347" s="1" t="s">
        <v>82</v>
      </c>
      <c r="BX347" t="s">
        <v>258</v>
      </c>
      <c r="BY347" t="s">
        <v>259</v>
      </c>
    </row>
    <row r="348" spans="1:77" ht="14.45" customHeight="1" x14ac:dyDescent="0.25">
      <c r="A348" s="1">
        <v>2026</v>
      </c>
      <c r="B348" s="3">
        <v>344</v>
      </c>
      <c r="C348" s="1" t="s">
        <v>65</v>
      </c>
      <c r="D348" t="s">
        <v>67</v>
      </c>
      <c r="E348" t="s">
        <v>70</v>
      </c>
      <c r="F348" t="s">
        <v>71</v>
      </c>
      <c r="G348" t="s">
        <v>105</v>
      </c>
      <c r="H348" s="1" t="s">
        <v>64</v>
      </c>
      <c r="I348" s="1" t="s">
        <v>75</v>
      </c>
      <c r="J348" t="s">
        <v>1703</v>
      </c>
      <c r="K348" s="1" t="s">
        <v>78</v>
      </c>
      <c r="L348" s="87" t="s">
        <v>538</v>
      </c>
      <c r="M348" s="1" t="s">
        <v>6648</v>
      </c>
      <c r="N348" s="1" t="s">
        <v>3719</v>
      </c>
      <c r="O348" s="1" t="s">
        <v>3719</v>
      </c>
      <c r="P348" s="56" t="s">
        <v>3719</v>
      </c>
      <c r="Q348" s="1" t="s">
        <v>83</v>
      </c>
      <c r="R348" s="87" t="s">
        <v>261</v>
      </c>
      <c r="S348" s="87" t="s">
        <v>261</v>
      </c>
      <c r="T348" t="s">
        <v>1704</v>
      </c>
      <c r="U348" t="s">
        <v>1706</v>
      </c>
      <c r="V348" t="s">
        <v>1705</v>
      </c>
      <c r="W348" s="5">
        <v>85000000</v>
      </c>
      <c r="X348" s="5">
        <v>85000000</v>
      </c>
      <c r="Y348" s="5">
        <v>8500000</v>
      </c>
      <c r="Z348" s="5">
        <v>0</v>
      </c>
      <c r="AA348" s="1" t="s">
        <v>95</v>
      </c>
      <c r="AB348" t="s">
        <v>83</v>
      </c>
      <c r="AC348" t="s">
        <v>76</v>
      </c>
      <c r="AD348" s="69">
        <f>+Tabla3[[#This Row],[VALOR DEL CONTRATO
(EN NUMEROS)]]-Tabla3[[#This Row],[VALOR RECURSOS (MADS/FONAM)]]</f>
        <v>0</v>
      </c>
      <c r="AE348" s="2">
        <v>6226</v>
      </c>
      <c r="AF348" s="88">
        <v>46024</v>
      </c>
      <c r="AG348">
        <v>33526</v>
      </c>
      <c r="AH348" s="75">
        <v>46031</v>
      </c>
      <c r="AI348" s="78" t="s">
        <v>98</v>
      </c>
      <c r="AJ348" t="s">
        <v>1505</v>
      </c>
      <c r="AK348" s="72">
        <v>202300000000041</v>
      </c>
      <c r="AL348" s="75">
        <v>46030</v>
      </c>
      <c r="AM348" s="1" t="s">
        <v>257</v>
      </c>
      <c r="AN348" s="1" t="s">
        <v>257</v>
      </c>
      <c r="AO348" t="s">
        <v>100</v>
      </c>
      <c r="AP348" t="s">
        <v>1694</v>
      </c>
      <c r="AQ348" s="1"/>
      <c r="AR348" t="s">
        <v>1695</v>
      </c>
      <c r="AS348" t="s">
        <v>261</v>
      </c>
      <c r="AT348" s="1">
        <v>80111600</v>
      </c>
      <c r="AU348" s="104" t="s">
        <v>4494</v>
      </c>
      <c r="AV348" s="1" t="s">
        <v>210</v>
      </c>
      <c r="AW348" s="87" t="s">
        <v>103</v>
      </c>
      <c r="AX348" s="75">
        <v>46031</v>
      </c>
      <c r="AY348" s="87" t="s">
        <v>116</v>
      </c>
      <c r="AZ348" s="75">
        <v>46031</v>
      </c>
      <c r="BA348" s="75">
        <v>46031</v>
      </c>
      <c r="BB348" s="75">
        <v>46334</v>
      </c>
      <c r="BC348" s="89">
        <f>+Tabla3[[#This Row],[FECHA TERMINACION
(INICIAL)]]-Tabla3[[#This Row],[FECHA INICIO]]</f>
        <v>303</v>
      </c>
      <c r="BD348" s="89">
        <f>+Tabla3[[#This Row],[PLAZO DE EJECUCIÓN EN DÍAS (INICIAL)]]/30</f>
        <v>10.1</v>
      </c>
      <c r="BE348" t="s">
        <v>517</v>
      </c>
      <c r="BF348" s="5" t="e">
        <f>+#REF!</f>
        <v>#REF!</v>
      </c>
      <c r="BG348" s="5" t="e">
        <f>+#REF!</f>
        <v>#REF!</v>
      </c>
      <c r="BH348" s="1" t="e">
        <f>+#REF!</f>
        <v>#REF!</v>
      </c>
      <c r="BI348" s="1">
        <f>+COUNTIF(Tabla3[[#This Row],[VALOR REDUCIDO]:[TOTAL TIEMPO PRORROGADO EN DÍAS
]],"&lt;&gt;0")</f>
        <v>3</v>
      </c>
      <c r="BJ348" s="1" t="e">
        <f>+#REF!</f>
        <v>#REF!</v>
      </c>
      <c r="BK348" s="75" t="e">
        <f>+#REF!</f>
        <v>#REF!</v>
      </c>
      <c r="BL348" s="1" t="s">
        <v>83</v>
      </c>
      <c r="BM348" t="e">
        <f t="shared" si="27"/>
        <v>#REF!</v>
      </c>
      <c r="BN348" s="7">
        <f t="shared" si="28"/>
        <v>46031</v>
      </c>
      <c r="BO348" s="7" t="e">
        <f t="shared" si="29"/>
        <v>#REF!</v>
      </c>
      <c r="BP348" s="5" t="e">
        <f t="shared" si="25"/>
        <v>#REF!</v>
      </c>
      <c r="BQ348" s="1">
        <v>39100000</v>
      </c>
      <c r="BR348" s="1" t="e">
        <f>+Tabla3[[#This Row],[VALOR TOTAL DE CONTRATO (ANTES DE LIQUIDACIÓN - LIBERACIÓN DE SALDOS)]]-Tabla3[[#This Row],[RECURSO TOTALES DESEMBOLSADOS]]</f>
        <v>#REF!</v>
      </c>
      <c r="BS348" s="1" t="s">
        <v>83</v>
      </c>
      <c r="BT348" s="1" t="str">
        <f t="shared" si="26"/>
        <v>enero</v>
      </c>
      <c r="BU348" s="1" t="s">
        <v>82</v>
      </c>
      <c r="BV348" s="1" t="s">
        <v>82</v>
      </c>
      <c r="BW348" s="1" t="s">
        <v>82</v>
      </c>
      <c r="BX348" t="s">
        <v>258</v>
      </c>
      <c r="BY348" t="s">
        <v>259</v>
      </c>
    </row>
    <row r="349" spans="1:77" ht="14.45" customHeight="1" x14ac:dyDescent="0.25">
      <c r="A349" s="1">
        <v>2026</v>
      </c>
      <c r="B349" s="3">
        <v>345</v>
      </c>
      <c r="C349" s="1" t="s">
        <v>65</v>
      </c>
      <c r="D349" t="s">
        <v>67</v>
      </c>
      <c r="E349" t="s">
        <v>70</v>
      </c>
      <c r="F349" t="s">
        <v>71</v>
      </c>
      <c r="G349" t="s">
        <v>105</v>
      </c>
      <c r="H349" s="1" t="s">
        <v>64</v>
      </c>
      <c r="I349" s="1" t="s">
        <v>75</v>
      </c>
      <c r="J349" t="s">
        <v>2931</v>
      </c>
      <c r="K349" s="1" t="s">
        <v>78</v>
      </c>
      <c r="L349" s="87" t="s">
        <v>81</v>
      </c>
      <c r="M349" s="1" t="s">
        <v>6649</v>
      </c>
      <c r="N349" s="1" t="s">
        <v>3719</v>
      </c>
      <c r="O349" s="1" t="s">
        <v>3719</v>
      </c>
      <c r="P349" s="56" t="s">
        <v>3719</v>
      </c>
      <c r="Q349" s="1" t="s">
        <v>83</v>
      </c>
      <c r="R349" s="87" t="s">
        <v>3640</v>
      </c>
      <c r="S349" s="87" t="s">
        <v>3640</v>
      </c>
      <c r="T349" t="s">
        <v>2932</v>
      </c>
      <c r="U349" t="s">
        <v>2934</v>
      </c>
      <c r="V349" t="s">
        <v>2933</v>
      </c>
      <c r="W349" s="5">
        <v>126500000</v>
      </c>
      <c r="X349" s="5">
        <v>126500000</v>
      </c>
      <c r="Y349" s="5">
        <v>11500000</v>
      </c>
      <c r="Z349" s="5">
        <v>0</v>
      </c>
      <c r="AA349" s="1" t="s">
        <v>95</v>
      </c>
      <c r="AB349" t="s">
        <v>83</v>
      </c>
      <c r="AC349" t="s">
        <v>76</v>
      </c>
      <c r="AD349" s="69">
        <f>+Tabla3[[#This Row],[VALOR DEL CONTRATO
(EN NUMEROS)]]-Tabla3[[#This Row],[VALOR RECURSOS (MADS/FONAM)]]</f>
        <v>0</v>
      </c>
      <c r="AE349" s="2">
        <v>6226</v>
      </c>
      <c r="AF349" s="88">
        <v>46024</v>
      </c>
      <c r="AG349">
        <v>53626</v>
      </c>
      <c r="AH349" s="75">
        <v>46037</v>
      </c>
      <c r="AI349" s="78" t="s">
        <v>98</v>
      </c>
      <c r="AJ349" t="s">
        <v>1505</v>
      </c>
      <c r="AK349" s="72">
        <v>202300000000041</v>
      </c>
      <c r="AL349" s="75">
        <v>46036</v>
      </c>
      <c r="AM349" s="1" t="s">
        <v>257</v>
      </c>
      <c r="AN349" s="1" t="s">
        <v>257</v>
      </c>
      <c r="AO349" t="s">
        <v>100</v>
      </c>
      <c r="AP349" t="s">
        <v>1056</v>
      </c>
      <c r="AQ349" s="1"/>
      <c r="AR349" t="s">
        <v>1057</v>
      </c>
      <c r="AS349" t="s">
        <v>261</v>
      </c>
      <c r="AT349" s="1">
        <v>80111600</v>
      </c>
      <c r="AU349" s="93" t="s">
        <v>4495</v>
      </c>
      <c r="AV349" s="1" t="s">
        <v>210</v>
      </c>
      <c r="AW349" s="87" t="s">
        <v>103</v>
      </c>
      <c r="AX349" s="75">
        <v>46037</v>
      </c>
      <c r="AY349" t="s">
        <v>116</v>
      </c>
      <c r="AZ349" s="75">
        <v>46037</v>
      </c>
      <c r="BA349" s="75">
        <v>46041</v>
      </c>
      <c r="BB349" s="75">
        <v>46374</v>
      </c>
      <c r="BC349" s="89">
        <f>+Tabla3[[#This Row],[FECHA TERMINACION
(INICIAL)]]-Tabla3[[#This Row],[FECHA INICIO]]</f>
        <v>333</v>
      </c>
      <c r="BD349" s="89">
        <f>+Tabla3[[#This Row],[PLAZO DE EJECUCIÓN EN DÍAS (INICIAL)]]/30</f>
        <v>11.1</v>
      </c>
      <c r="BE349" t="s">
        <v>1448</v>
      </c>
      <c r="BF349" s="5" t="e">
        <f>+#REF!</f>
        <v>#REF!</v>
      </c>
      <c r="BG349" s="5" t="e">
        <f>+#REF!</f>
        <v>#REF!</v>
      </c>
      <c r="BH349" s="1" t="e">
        <f>+#REF!</f>
        <v>#REF!</v>
      </c>
      <c r="BI349" s="1">
        <f>+COUNTIF(Tabla3[[#This Row],[VALOR REDUCIDO]:[TOTAL TIEMPO PRORROGADO EN DÍAS
]],"&lt;&gt;0")</f>
        <v>3</v>
      </c>
      <c r="BJ349" s="1" t="e">
        <f>+#REF!</f>
        <v>#REF!</v>
      </c>
      <c r="BK349" s="75" t="e">
        <f>+#REF!</f>
        <v>#REF!</v>
      </c>
      <c r="BL349" s="1" t="s">
        <v>83</v>
      </c>
      <c r="BM349" t="e">
        <f t="shared" si="27"/>
        <v>#REF!</v>
      </c>
      <c r="BN349" s="7">
        <f t="shared" si="28"/>
        <v>46041</v>
      </c>
      <c r="BO349" s="7" t="e">
        <f t="shared" si="29"/>
        <v>#REF!</v>
      </c>
      <c r="BP349" s="5" t="e">
        <f t="shared" si="25"/>
        <v>#REF!</v>
      </c>
      <c r="BQ349" s="1">
        <v>39100000</v>
      </c>
      <c r="BR349" s="1" t="e">
        <f>+Tabla3[[#This Row],[VALOR TOTAL DE CONTRATO (ANTES DE LIQUIDACIÓN - LIBERACIÓN DE SALDOS)]]-Tabla3[[#This Row],[RECURSO TOTALES DESEMBOLSADOS]]</f>
        <v>#REF!</v>
      </c>
      <c r="BS349" s="1" t="s">
        <v>83</v>
      </c>
      <c r="BT349" s="1" t="str">
        <f t="shared" si="26"/>
        <v>enero</v>
      </c>
      <c r="BU349" s="1" t="s">
        <v>82</v>
      </c>
      <c r="BV349" s="1" t="s">
        <v>82</v>
      </c>
      <c r="BW349" s="1" t="s">
        <v>82</v>
      </c>
      <c r="BX349" t="s">
        <v>258</v>
      </c>
      <c r="BY349" t="s">
        <v>259</v>
      </c>
    </row>
    <row r="350" spans="1:77" x14ac:dyDescent="0.25">
      <c r="A350" s="1">
        <v>2026</v>
      </c>
      <c r="B350" s="3">
        <v>346</v>
      </c>
      <c r="C350" s="1" t="s">
        <v>65</v>
      </c>
      <c r="D350" t="s">
        <v>67</v>
      </c>
      <c r="E350" t="s">
        <v>70</v>
      </c>
      <c r="F350" t="s">
        <v>71</v>
      </c>
      <c r="G350" t="s">
        <v>105</v>
      </c>
      <c r="H350" s="1" t="s">
        <v>64</v>
      </c>
      <c r="I350" s="1" t="s">
        <v>75</v>
      </c>
      <c r="J350" t="s">
        <v>1707</v>
      </c>
      <c r="K350" s="1" t="s">
        <v>78</v>
      </c>
      <c r="L350" s="87" t="s">
        <v>1708</v>
      </c>
      <c r="M350" s="1" t="s">
        <v>6650</v>
      </c>
      <c r="N350" s="1" t="s">
        <v>3719</v>
      </c>
      <c r="O350" s="1" t="s">
        <v>3719</v>
      </c>
      <c r="P350" s="56" t="s">
        <v>3719</v>
      </c>
      <c r="Q350" s="1" t="s">
        <v>83</v>
      </c>
      <c r="R350" s="87" t="s">
        <v>256</v>
      </c>
      <c r="S350" s="87" t="s">
        <v>256</v>
      </c>
      <c r="T350" t="s">
        <v>1709</v>
      </c>
      <c r="U350" t="s">
        <v>1711</v>
      </c>
      <c r="V350" t="s">
        <v>1710</v>
      </c>
      <c r="W350" s="5">
        <v>100000000</v>
      </c>
      <c r="X350" s="5">
        <v>100000000</v>
      </c>
      <c r="Y350" s="5">
        <v>10000000</v>
      </c>
      <c r="Z350" s="5">
        <v>0</v>
      </c>
      <c r="AA350" s="1" t="s">
        <v>95</v>
      </c>
      <c r="AB350" t="s">
        <v>83</v>
      </c>
      <c r="AC350" t="s">
        <v>76</v>
      </c>
      <c r="AD350" s="69">
        <f>+Tabla3[[#This Row],[VALOR DEL CONTRATO
(EN NUMEROS)]]-Tabla3[[#This Row],[VALOR RECURSOS (MADS/FONAM)]]</f>
        <v>0</v>
      </c>
      <c r="AE350" s="2">
        <v>2426</v>
      </c>
      <c r="AF350" s="88">
        <v>46024</v>
      </c>
      <c r="AG350">
        <v>29726</v>
      </c>
      <c r="AH350" s="75">
        <v>46030</v>
      </c>
      <c r="AI350" s="78" t="s">
        <v>98</v>
      </c>
      <c r="AJ350" t="s">
        <v>296</v>
      </c>
      <c r="AK350" s="72">
        <v>202400000000078</v>
      </c>
      <c r="AL350" s="75">
        <v>46030</v>
      </c>
      <c r="AM350" s="1" t="s">
        <v>257</v>
      </c>
      <c r="AN350" s="1" t="s">
        <v>257</v>
      </c>
      <c r="AO350" t="s">
        <v>100</v>
      </c>
      <c r="AP350" t="s">
        <v>293</v>
      </c>
      <c r="AQ350" s="1"/>
      <c r="AR350" t="s">
        <v>294</v>
      </c>
      <c r="AS350" t="s">
        <v>1403</v>
      </c>
      <c r="AT350" s="1">
        <v>80111600</v>
      </c>
      <c r="AU350" s="93" t="s">
        <v>4496</v>
      </c>
      <c r="AV350" s="1" t="s">
        <v>210</v>
      </c>
      <c r="AW350" s="87" t="s">
        <v>103</v>
      </c>
      <c r="AX350" s="75">
        <v>46030</v>
      </c>
      <c r="AY350" s="87" t="s">
        <v>116</v>
      </c>
      <c r="AZ350" s="75">
        <v>46030</v>
      </c>
      <c r="BA350" s="75">
        <v>46030</v>
      </c>
      <c r="BB350" s="75">
        <v>46333</v>
      </c>
      <c r="BC350" s="89">
        <f>+Tabla3[[#This Row],[FECHA TERMINACION
(INICIAL)]]-Tabla3[[#This Row],[FECHA INICIO]]</f>
        <v>303</v>
      </c>
      <c r="BD350" s="89">
        <f>+Tabla3[[#This Row],[PLAZO DE EJECUCIÓN EN DÍAS (INICIAL)]]/30</f>
        <v>10.1</v>
      </c>
      <c r="BE350" t="s">
        <v>1712</v>
      </c>
      <c r="BF350" s="5" t="e">
        <f>+#REF!</f>
        <v>#REF!</v>
      </c>
      <c r="BG350" s="5" t="e">
        <f>+#REF!</f>
        <v>#REF!</v>
      </c>
      <c r="BH350" s="1" t="e">
        <f>+#REF!</f>
        <v>#REF!</v>
      </c>
      <c r="BI350" s="1">
        <f>+COUNTIF(Tabla3[[#This Row],[VALOR REDUCIDO]:[TOTAL TIEMPO PRORROGADO EN DÍAS
]],"&lt;&gt;0")</f>
        <v>3</v>
      </c>
      <c r="BJ350" s="1" t="e">
        <f>+#REF!</f>
        <v>#REF!</v>
      </c>
      <c r="BK350" s="75" t="e">
        <f>+#REF!</f>
        <v>#REF!</v>
      </c>
      <c r="BL350" s="1" t="s">
        <v>83</v>
      </c>
      <c r="BM350" t="e">
        <f t="shared" si="27"/>
        <v>#REF!</v>
      </c>
      <c r="BN350" s="7">
        <f t="shared" si="28"/>
        <v>46030</v>
      </c>
      <c r="BO350" s="7" t="e">
        <f t="shared" si="29"/>
        <v>#REF!</v>
      </c>
      <c r="BP350" s="5" t="e">
        <f t="shared" si="25"/>
        <v>#REF!</v>
      </c>
      <c r="BQ350" s="1">
        <v>37666667</v>
      </c>
      <c r="BR350" s="1" t="e">
        <f>+Tabla3[[#This Row],[VALOR TOTAL DE CONTRATO (ANTES DE LIQUIDACIÓN - LIBERACIÓN DE SALDOS)]]-Tabla3[[#This Row],[RECURSO TOTALES DESEMBOLSADOS]]</f>
        <v>#REF!</v>
      </c>
      <c r="BS350" s="1" t="s">
        <v>83</v>
      </c>
      <c r="BT350" s="1" t="str">
        <f t="shared" si="26"/>
        <v>enero</v>
      </c>
      <c r="BU350" s="1" t="s">
        <v>82</v>
      </c>
      <c r="BV350" s="1" t="s">
        <v>82</v>
      </c>
      <c r="BW350" s="1" t="s">
        <v>82</v>
      </c>
      <c r="BX350" t="s">
        <v>258</v>
      </c>
      <c r="BY350" t="s">
        <v>259</v>
      </c>
    </row>
    <row r="351" spans="1:77" x14ac:dyDescent="0.25">
      <c r="A351" s="1">
        <v>2026</v>
      </c>
      <c r="B351" s="3">
        <v>347</v>
      </c>
      <c r="C351" s="1" t="s">
        <v>65</v>
      </c>
      <c r="D351" t="s">
        <v>67</v>
      </c>
      <c r="E351" t="s">
        <v>70</v>
      </c>
      <c r="F351" t="s">
        <v>71</v>
      </c>
      <c r="G351" t="s">
        <v>105</v>
      </c>
      <c r="H351" s="1" t="s">
        <v>64</v>
      </c>
      <c r="I351" s="1" t="s">
        <v>75</v>
      </c>
      <c r="J351" t="s">
        <v>5071</v>
      </c>
      <c r="K351" s="1" t="s">
        <v>78</v>
      </c>
      <c r="L351" s="87" t="s">
        <v>81</v>
      </c>
      <c r="M351" s="1" t="s">
        <v>6651</v>
      </c>
      <c r="N351" s="1" t="s">
        <v>3719</v>
      </c>
      <c r="O351" s="1" t="s">
        <v>3719</v>
      </c>
      <c r="P351" s="56" t="s">
        <v>3719</v>
      </c>
      <c r="Q351" s="1" t="s">
        <v>83</v>
      </c>
      <c r="R351" s="87" t="s">
        <v>265</v>
      </c>
      <c r="S351" s="87" t="s">
        <v>265</v>
      </c>
      <c r="T351" t="s">
        <v>5072</v>
      </c>
      <c r="U351" t="s">
        <v>5074</v>
      </c>
      <c r="V351" t="s">
        <v>5073</v>
      </c>
      <c r="W351" s="5">
        <v>94916667</v>
      </c>
      <c r="X351" s="5">
        <v>94916667</v>
      </c>
      <c r="Y351" s="5">
        <v>8500000</v>
      </c>
      <c r="Z351" s="5">
        <v>0</v>
      </c>
      <c r="AA351" s="1" t="s">
        <v>95</v>
      </c>
      <c r="AB351" t="s">
        <v>83</v>
      </c>
      <c r="AC351" t="s">
        <v>76</v>
      </c>
      <c r="AD351" s="69">
        <f>+Tabla3[[#This Row],[VALOR DEL CONTRATO
(EN NUMEROS)]]-Tabla3[[#This Row],[VALOR RECURSOS (MADS/FONAM)]]</f>
        <v>0</v>
      </c>
      <c r="AE351" s="2">
        <v>1026</v>
      </c>
      <c r="AF351" s="88">
        <v>46024</v>
      </c>
      <c r="AG351">
        <v>107026</v>
      </c>
      <c r="AH351" s="75">
        <v>46050</v>
      </c>
      <c r="AI351" s="78" t="s">
        <v>98</v>
      </c>
      <c r="AJ351" t="s">
        <v>870</v>
      </c>
      <c r="AK351" s="72">
        <v>202400000000074</v>
      </c>
      <c r="AL351" s="75">
        <v>46048</v>
      </c>
      <c r="AM351" s="1" t="s">
        <v>257</v>
      </c>
      <c r="AN351" s="1" t="s">
        <v>257</v>
      </c>
      <c r="AO351" t="s">
        <v>100</v>
      </c>
      <c r="AP351" t="s">
        <v>775</v>
      </c>
      <c r="AQ351" s="1"/>
      <c r="AR351" t="s">
        <v>776</v>
      </c>
      <c r="AS351" t="s">
        <v>776</v>
      </c>
      <c r="AT351" s="1">
        <v>80111600</v>
      </c>
      <c r="AU351" s="93" t="s">
        <v>5634</v>
      </c>
      <c r="AV351" s="1" t="s">
        <v>210</v>
      </c>
      <c r="AW351" s="87" t="s">
        <v>103</v>
      </c>
      <c r="AX351" s="75">
        <v>46049</v>
      </c>
      <c r="AY351" s="87" t="s">
        <v>116</v>
      </c>
      <c r="AZ351" s="75">
        <v>46050</v>
      </c>
      <c r="BA351" s="75">
        <v>46050</v>
      </c>
      <c r="BB351" s="75">
        <v>46386</v>
      </c>
      <c r="BC351" s="89">
        <f>+Tabla3[[#This Row],[FECHA TERMINACION
(INICIAL)]]-Tabla3[[#This Row],[FECHA INICIO]]</f>
        <v>336</v>
      </c>
      <c r="BD351" s="89">
        <f>+Tabla3[[#This Row],[PLAZO DE EJECUCIÓN EN DÍAS (INICIAL)]]/30</f>
        <v>11.2</v>
      </c>
      <c r="BE351" t="s">
        <v>5075</v>
      </c>
      <c r="BF351" s="5" t="e">
        <f>+#REF!</f>
        <v>#REF!</v>
      </c>
      <c r="BG351" s="5" t="e">
        <f>+#REF!</f>
        <v>#REF!</v>
      </c>
      <c r="BH351" s="1" t="e">
        <f>+#REF!</f>
        <v>#REF!</v>
      </c>
      <c r="BI351" s="1">
        <f>+COUNTIF(Tabla3[[#This Row],[VALOR REDUCIDO]:[TOTAL TIEMPO PRORROGADO EN DÍAS
]],"&lt;&gt;0")</f>
        <v>3</v>
      </c>
      <c r="BJ351" s="1" t="e">
        <f>+#REF!</f>
        <v>#REF!</v>
      </c>
      <c r="BK351" s="75" t="e">
        <f>+#REF!</f>
        <v>#REF!</v>
      </c>
      <c r="BL351" s="1" t="s">
        <v>83</v>
      </c>
      <c r="BM351" t="e">
        <f t="shared" si="27"/>
        <v>#REF!</v>
      </c>
      <c r="BN351" s="7">
        <f t="shared" si="28"/>
        <v>46050</v>
      </c>
      <c r="BO351" s="7" t="e">
        <f t="shared" si="29"/>
        <v>#REF!</v>
      </c>
      <c r="BP351" s="5" t="e">
        <f t="shared" si="25"/>
        <v>#REF!</v>
      </c>
      <c r="BQ351" s="1">
        <v>17850000</v>
      </c>
      <c r="BR351" s="1" t="e">
        <f>+Tabla3[[#This Row],[VALOR TOTAL DE CONTRATO (ANTES DE LIQUIDACIÓN - LIBERACIÓN DE SALDOS)]]-Tabla3[[#This Row],[RECURSO TOTALES DESEMBOLSADOS]]</f>
        <v>#REF!</v>
      </c>
      <c r="BS351" s="1" t="s">
        <v>83</v>
      </c>
      <c r="BT351" s="1" t="str">
        <f t="shared" si="26"/>
        <v>enero</v>
      </c>
      <c r="BU351" s="1" t="s">
        <v>82</v>
      </c>
      <c r="BV351" s="1" t="s">
        <v>82</v>
      </c>
      <c r="BW351" s="1" t="s">
        <v>82</v>
      </c>
      <c r="BX351" t="s">
        <v>258</v>
      </c>
      <c r="BY351" t="s">
        <v>259</v>
      </c>
    </row>
    <row r="352" spans="1:77" x14ac:dyDescent="0.25">
      <c r="A352" s="1">
        <v>2026</v>
      </c>
      <c r="B352" s="3">
        <v>348</v>
      </c>
      <c r="C352" s="1" t="s">
        <v>65</v>
      </c>
      <c r="D352" t="s">
        <v>67</v>
      </c>
      <c r="E352" t="s">
        <v>70</v>
      </c>
      <c r="F352" t="s">
        <v>71</v>
      </c>
      <c r="G352" t="s">
        <v>105</v>
      </c>
      <c r="H352" s="1" t="s">
        <v>64</v>
      </c>
      <c r="I352" s="1" t="s">
        <v>75</v>
      </c>
      <c r="J352" t="s">
        <v>1713</v>
      </c>
      <c r="K352" s="1" t="s">
        <v>78</v>
      </c>
      <c r="L352" s="87" t="s">
        <v>589</v>
      </c>
      <c r="M352" s="1" t="s">
        <v>6652</v>
      </c>
      <c r="N352" s="1" t="s">
        <v>3719</v>
      </c>
      <c r="O352" s="1" t="s">
        <v>3719</v>
      </c>
      <c r="P352" s="56" t="s">
        <v>3719</v>
      </c>
      <c r="Q352" s="1" t="s">
        <v>83</v>
      </c>
      <c r="R352" s="87" t="s">
        <v>256</v>
      </c>
      <c r="S352" s="87" t="s">
        <v>256</v>
      </c>
      <c r="T352" t="s">
        <v>1716</v>
      </c>
      <c r="U352" t="s">
        <v>1718</v>
      </c>
      <c r="V352" t="s">
        <v>1717</v>
      </c>
      <c r="W352" s="5">
        <v>102368365</v>
      </c>
      <c r="X352" s="5">
        <v>102368365</v>
      </c>
      <c r="Y352" s="5">
        <v>9306215</v>
      </c>
      <c r="Z352" s="5">
        <v>0</v>
      </c>
      <c r="AA352" s="1" t="s">
        <v>95</v>
      </c>
      <c r="AB352" t="s">
        <v>83</v>
      </c>
      <c r="AC352" t="s">
        <v>76</v>
      </c>
      <c r="AD352" s="69">
        <f>+Tabla3[[#This Row],[VALOR DEL CONTRATO
(EN NUMEROS)]]-Tabla3[[#This Row],[VALOR RECURSOS (MADS/FONAM)]]</f>
        <v>0</v>
      </c>
      <c r="AE352" s="2">
        <v>2426</v>
      </c>
      <c r="AF352" s="88">
        <v>46024</v>
      </c>
      <c r="AG352">
        <v>31026</v>
      </c>
      <c r="AH352" s="75">
        <v>46030</v>
      </c>
      <c r="AI352" s="78" t="s">
        <v>98</v>
      </c>
      <c r="AJ352" t="s">
        <v>296</v>
      </c>
      <c r="AK352" s="72">
        <v>202400000000078</v>
      </c>
      <c r="AL352" s="75">
        <v>46030</v>
      </c>
      <c r="AM352" s="1" t="s">
        <v>257</v>
      </c>
      <c r="AN352" s="1" t="s">
        <v>257</v>
      </c>
      <c r="AO352" t="s">
        <v>100</v>
      </c>
      <c r="AP352" t="s">
        <v>1714</v>
      </c>
      <c r="AQ352" s="1"/>
      <c r="AR352" t="s">
        <v>1715</v>
      </c>
      <c r="AS352" t="s">
        <v>1403</v>
      </c>
      <c r="AT352" s="1">
        <v>80111600</v>
      </c>
      <c r="AU352" s="93" t="s">
        <v>4497</v>
      </c>
      <c r="AV352" s="1" t="s">
        <v>210</v>
      </c>
      <c r="AW352" s="87" t="s">
        <v>103</v>
      </c>
      <c r="AX352" s="75">
        <v>46030</v>
      </c>
      <c r="AY352" s="87" t="s">
        <v>116</v>
      </c>
      <c r="AZ352" s="75">
        <v>46030</v>
      </c>
      <c r="BA352" s="75">
        <v>46030</v>
      </c>
      <c r="BB352" s="75">
        <v>46363</v>
      </c>
      <c r="BC352" s="89">
        <f>+Tabla3[[#This Row],[FECHA TERMINACION
(INICIAL)]]-Tabla3[[#This Row],[FECHA INICIO]]</f>
        <v>333</v>
      </c>
      <c r="BD352" s="89">
        <f>+Tabla3[[#This Row],[PLAZO DE EJECUCIÓN EN DÍAS (INICIAL)]]/30</f>
        <v>11.1</v>
      </c>
      <c r="BE352" t="s">
        <v>1719</v>
      </c>
      <c r="BF352" s="5" t="e">
        <f>+#REF!</f>
        <v>#REF!</v>
      </c>
      <c r="BG352" s="5" t="e">
        <f>+#REF!</f>
        <v>#REF!</v>
      </c>
      <c r="BH352" s="1" t="e">
        <f>+#REF!</f>
        <v>#REF!</v>
      </c>
      <c r="BI352" s="1">
        <f>+COUNTIF(Tabla3[[#This Row],[VALOR REDUCIDO]:[TOTAL TIEMPO PRORROGADO EN DÍAS
]],"&lt;&gt;0")</f>
        <v>3</v>
      </c>
      <c r="BJ352" s="1" t="e">
        <f>+#REF!</f>
        <v>#REF!</v>
      </c>
      <c r="BK352" s="75" t="e">
        <f>+#REF!</f>
        <v>#REF!</v>
      </c>
      <c r="BL352" s="1" t="s">
        <v>83</v>
      </c>
      <c r="BM352" t="e">
        <f t="shared" si="27"/>
        <v>#REF!</v>
      </c>
      <c r="BN352" s="7">
        <f t="shared" si="28"/>
        <v>46030</v>
      </c>
      <c r="BO352" s="7" t="e">
        <f t="shared" si="29"/>
        <v>#REF!</v>
      </c>
      <c r="BP352" s="5" t="e">
        <f t="shared" si="25"/>
        <v>#REF!</v>
      </c>
      <c r="BQ352" s="1">
        <v>44359624</v>
      </c>
      <c r="BR352" s="1" t="e">
        <f>+Tabla3[[#This Row],[VALOR TOTAL DE CONTRATO (ANTES DE LIQUIDACIÓN - LIBERACIÓN DE SALDOS)]]-Tabla3[[#This Row],[RECURSO TOTALES DESEMBOLSADOS]]</f>
        <v>#REF!</v>
      </c>
      <c r="BS352" s="1" t="s">
        <v>83</v>
      </c>
      <c r="BT352" s="1" t="str">
        <f t="shared" si="26"/>
        <v>enero</v>
      </c>
      <c r="BU352" s="1" t="s">
        <v>82</v>
      </c>
      <c r="BV352" s="1" t="s">
        <v>82</v>
      </c>
      <c r="BW352" s="1" t="s">
        <v>82</v>
      </c>
      <c r="BX352" t="s">
        <v>258</v>
      </c>
      <c r="BY352" t="s">
        <v>259</v>
      </c>
    </row>
    <row r="353" spans="1:77" x14ac:dyDescent="0.25">
      <c r="A353" s="1">
        <v>2026</v>
      </c>
      <c r="B353" s="3">
        <v>349</v>
      </c>
      <c r="C353" s="1" t="s">
        <v>65</v>
      </c>
      <c r="D353" t="s">
        <v>67</v>
      </c>
      <c r="E353" t="s">
        <v>70</v>
      </c>
      <c r="F353" t="s">
        <v>71</v>
      </c>
      <c r="G353" t="s">
        <v>105</v>
      </c>
      <c r="H353" s="1" t="s">
        <v>64</v>
      </c>
      <c r="I353" s="1" t="s">
        <v>271</v>
      </c>
      <c r="J353" t="s">
        <v>2010</v>
      </c>
      <c r="K353" s="1" t="s">
        <v>78</v>
      </c>
      <c r="L353" s="87" t="s">
        <v>2011</v>
      </c>
      <c r="M353" s="1" t="s">
        <v>6653</v>
      </c>
      <c r="N353" s="1" t="s">
        <v>3719</v>
      </c>
      <c r="O353" s="59" t="s">
        <v>3719</v>
      </c>
      <c r="P353" s="99" t="s">
        <v>3719</v>
      </c>
      <c r="Q353" s="1" t="s">
        <v>83</v>
      </c>
      <c r="R353" s="87" t="s">
        <v>266</v>
      </c>
      <c r="S353" s="87" t="s">
        <v>266</v>
      </c>
      <c r="T353" t="s">
        <v>2012</v>
      </c>
      <c r="U353" t="s">
        <v>2014</v>
      </c>
      <c r="V353" s="5" t="s">
        <v>2013</v>
      </c>
      <c r="W353" s="5">
        <v>55660000</v>
      </c>
      <c r="X353" s="5">
        <v>55660000</v>
      </c>
      <c r="Y353" s="90">
        <v>5060000</v>
      </c>
      <c r="Z353" s="90">
        <v>0</v>
      </c>
      <c r="AA353" s="1" t="s">
        <v>95</v>
      </c>
      <c r="AB353" t="s">
        <v>83</v>
      </c>
      <c r="AC353" t="s">
        <v>76</v>
      </c>
      <c r="AD353" s="69">
        <f>+Tabla3[[#This Row],[VALOR DEL CONTRATO
(EN NUMEROS)]]-Tabla3[[#This Row],[VALOR RECURSOS (MADS/FONAM)]]</f>
        <v>0</v>
      </c>
      <c r="AE353" s="2">
        <v>426</v>
      </c>
      <c r="AF353" s="97">
        <v>46024</v>
      </c>
      <c r="AG353">
        <v>37026</v>
      </c>
      <c r="AH353" s="96">
        <v>46031</v>
      </c>
      <c r="AI353" s="78" t="s">
        <v>98</v>
      </c>
      <c r="AJ353" t="s">
        <v>1139</v>
      </c>
      <c r="AK353" s="72">
        <v>202400000000095</v>
      </c>
      <c r="AL353" s="96">
        <v>46031</v>
      </c>
      <c r="AM353" s="1" t="s">
        <v>257</v>
      </c>
      <c r="AN353" s="1" t="s">
        <v>257</v>
      </c>
      <c r="AO353" t="s">
        <v>100</v>
      </c>
      <c r="AP353" t="s">
        <v>406</v>
      </c>
      <c r="AQ353" s="1"/>
      <c r="AR353" t="s">
        <v>407</v>
      </c>
      <c r="AS353" t="s">
        <v>408</v>
      </c>
      <c r="AT353" s="1">
        <v>80111600</v>
      </c>
      <c r="AU353" s="93" t="s">
        <v>4498</v>
      </c>
      <c r="AV353" s="1" t="s">
        <v>210</v>
      </c>
      <c r="AW353" s="87" t="s">
        <v>103</v>
      </c>
      <c r="AX353" s="75">
        <v>46032</v>
      </c>
      <c r="AY353" s="87" t="s">
        <v>115</v>
      </c>
      <c r="AZ353" s="75">
        <v>46035</v>
      </c>
      <c r="BA353" s="75">
        <v>46035</v>
      </c>
      <c r="BB353" s="75">
        <v>46368</v>
      </c>
      <c r="BC353" s="89">
        <f>+Tabla3[[#This Row],[FECHA TERMINACION
(INICIAL)]]-Tabla3[[#This Row],[FECHA INICIO]]</f>
        <v>333</v>
      </c>
      <c r="BD353" s="89">
        <f>+Tabla3[[#This Row],[PLAZO DE EJECUCIÓN EN DÍAS (INICIAL)]]/30</f>
        <v>11.1</v>
      </c>
      <c r="BE353" t="s">
        <v>1928</v>
      </c>
      <c r="BF353" s="5" t="e">
        <f>+#REF!</f>
        <v>#REF!</v>
      </c>
      <c r="BG353" s="5" t="e">
        <f>+#REF!</f>
        <v>#REF!</v>
      </c>
      <c r="BH353" s="1" t="e">
        <f>+#REF!</f>
        <v>#REF!</v>
      </c>
      <c r="BI353" s="1">
        <f>+COUNTIF(Tabla3[[#This Row],[VALOR REDUCIDO]:[TOTAL TIEMPO PRORROGADO EN DÍAS
]],"&lt;&gt;0")</f>
        <v>3</v>
      </c>
      <c r="BJ353" s="1" t="e">
        <f>+#REF!</f>
        <v>#REF!</v>
      </c>
      <c r="BK353" s="75" t="e">
        <f>+#REF!</f>
        <v>#REF!</v>
      </c>
      <c r="BL353" s="1" t="s">
        <v>83</v>
      </c>
      <c r="BM353" t="e">
        <f t="shared" si="27"/>
        <v>#REF!</v>
      </c>
      <c r="BN353" s="7">
        <f t="shared" si="28"/>
        <v>46035</v>
      </c>
      <c r="BO353" s="7" t="e">
        <f t="shared" si="29"/>
        <v>#REF!</v>
      </c>
      <c r="BP353" s="5" t="e">
        <f t="shared" si="25"/>
        <v>#REF!</v>
      </c>
      <c r="BQ353" s="1">
        <v>18216000</v>
      </c>
      <c r="BR353" s="1" t="e">
        <f>+Tabla3[[#This Row],[VALOR TOTAL DE CONTRATO (ANTES DE LIQUIDACIÓN - LIBERACIÓN DE SALDOS)]]-Tabla3[[#This Row],[RECURSO TOTALES DESEMBOLSADOS]]</f>
        <v>#REF!</v>
      </c>
      <c r="BS353" s="1" t="s">
        <v>83</v>
      </c>
      <c r="BT353" s="1" t="str">
        <f t="shared" si="26"/>
        <v>enero</v>
      </c>
      <c r="BU353" s="1" t="s">
        <v>82</v>
      </c>
      <c r="BV353" s="1" t="s">
        <v>82</v>
      </c>
      <c r="BW353" s="1" t="s">
        <v>82</v>
      </c>
      <c r="BX353" t="s">
        <v>258</v>
      </c>
      <c r="BY353" t="s">
        <v>259</v>
      </c>
    </row>
    <row r="354" spans="1:77" x14ac:dyDescent="0.25">
      <c r="A354" s="1">
        <v>2026</v>
      </c>
      <c r="B354" s="3">
        <v>350</v>
      </c>
      <c r="C354" s="1" t="s">
        <v>65</v>
      </c>
      <c r="D354" t="s">
        <v>67</v>
      </c>
      <c r="E354" t="s">
        <v>70</v>
      </c>
      <c r="F354" t="s">
        <v>71</v>
      </c>
      <c r="G354" t="s">
        <v>105</v>
      </c>
      <c r="H354" s="1" t="s">
        <v>64</v>
      </c>
      <c r="I354" s="1" t="s">
        <v>75</v>
      </c>
      <c r="J354" t="s">
        <v>2015</v>
      </c>
      <c r="K354" s="1" t="s">
        <v>78</v>
      </c>
      <c r="L354" s="87" t="s">
        <v>721</v>
      </c>
      <c r="M354" s="1" t="s">
        <v>6654</v>
      </c>
      <c r="N354" s="1" t="s">
        <v>3719</v>
      </c>
      <c r="O354" s="1" t="s">
        <v>3719</v>
      </c>
      <c r="P354" s="56" t="s">
        <v>3719</v>
      </c>
      <c r="Q354" s="1" t="s">
        <v>83</v>
      </c>
      <c r="R354" s="87" t="s">
        <v>266</v>
      </c>
      <c r="S354" s="87" t="s">
        <v>266</v>
      </c>
      <c r="T354" t="s">
        <v>2016</v>
      </c>
      <c r="U354" t="s">
        <v>2018</v>
      </c>
      <c r="V354" t="s">
        <v>2017</v>
      </c>
      <c r="W354" s="5">
        <v>121275000</v>
      </c>
      <c r="X354" s="5">
        <v>121275000</v>
      </c>
      <c r="Y354" s="5">
        <v>11025000</v>
      </c>
      <c r="Z354" s="5">
        <v>0</v>
      </c>
      <c r="AA354" s="1" t="s">
        <v>95</v>
      </c>
      <c r="AB354" t="s">
        <v>83</v>
      </c>
      <c r="AC354" t="s">
        <v>76</v>
      </c>
      <c r="AD354" s="69">
        <f>+Tabla3[[#This Row],[VALOR DEL CONTRATO
(EN NUMEROS)]]-Tabla3[[#This Row],[VALOR RECURSOS (MADS/FONAM)]]</f>
        <v>0</v>
      </c>
      <c r="AE354" s="2">
        <v>426</v>
      </c>
      <c r="AF354" s="97">
        <v>46024</v>
      </c>
      <c r="AG354">
        <v>36726</v>
      </c>
      <c r="AH354" s="96">
        <v>46031</v>
      </c>
      <c r="AI354" s="78" t="s">
        <v>98</v>
      </c>
      <c r="AJ354" t="s">
        <v>1139</v>
      </c>
      <c r="AK354" s="72">
        <v>202400000000095</v>
      </c>
      <c r="AL354" s="96">
        <v>46031</v>
      </c>
      <c r="AM354" s="1" t="s">
        <v>257</v>
      </c>
      <c r="AN354" s="1" t="s">
        <v>257</v>
      </c>
      <c r="AO354" t="s">
        <v>100</v>
      </c>
      <c r="AP354" t="s">
        <v>406</v>
      </c>
      <c r="AQ354" s="1"/>
      <c r="AR354" t="s">
        <v>407</v>
      </c>
      <c r="AS354" t="s">
        <v>408</v>
      </c>
      <c r="AT354" s="1">
        <v>80111600</v>
      </c>
      <c r="AU354" s="93" t="s">
        <v>4499</v>
      </c>
      <c r="AV354" s="1" t="s">
        <v>210</v>
      </c>
      <c r="AW354" s="87" t="s">
        <v>103</v>
      </c>
      <c r="AX354" s="75">
        <v>46032</v>
      </c>
      <c r="AY354" s="87" t="s">
        <v>116</v>
      </c>
      <c r="AZ354" s="75">
        <v>46032</v>
      </c>
      <c r="BA354" s="75">
        <v>46035</v>
      </c>
      <c r="BB354" s="75">
        <v>46368</v>
      </c>
      <c r="BC354" s="89">
        <f>+Tabla3[[#This Row],[FECHA TERMINACION
(INICIAL)]]-Tabla3[[#This Row],[FECHA INICIO]]</f>
        <v>333</v>
      </c>
      <c r="BD354" s="89">
        <f>+Tabla3[[#This Row],[PLAZO DE EJECUCIÓN EN DÍAS (INICIAL)]]/30</f>
        <v>11.1</v>
      </c>
      <c r="BE354" t="s">
        <v>1918</v>
      </c>
      <c r="BF354" s="5" t="e">
        <f>+#REF!</f>
        <v>#REF!</v>
      </c>
      <c r="BG354" s="5" t="e">
        <f>+#REF!</f>
        <v>#REF!</v>
      </c>
      <c r="BH354" s="1" t="e">
        <f>+#REF!</f>
        <v>#REF!</v>
      </c>
      <c r="BI354" s="1">
        <f>+COUNTIF(Tabla3[[#This Row],[VALOR REDUCIDO]:[TOTAL TIEMPO PRORROGADO EN DÍAS
]],"&lt;&gt;0")</f>
        <v>3</v>
      </c>
      <c r="BJ354" s="1" t="e">
        <f>+#REF!</f>
        <v>#REF!</v>
      </c>
      <c r="BK354" s="75" t="e">
        <f>+#REF!</f>
        <v>#REF!</v>
      </c>
      <c r="BL354" s="1" t="s">
        <v>83</v>
      </c>
      <c r="BM354" t="e">
        <f t="shared" si="27"/>
        <v>#REF!</v>
      </c>
      <c r="BN354" s="7">
        <f t="shared" si="28"/>
        <v>46035</v>
      </c>
      <c r="BO354" s="7" t="e">
        <f t="shared" si="29"/>
        <v>#REF!</v>
      </c>
      <c r="BP354" s="5" t="e">
        <f t="shared" si="25"/>
        <v>#REF!</v>
      </c>
      <c r="BQ354" s="1">
        <v>50715000</v>
      </c>
      <c r="BR354" s="1" t="e">
        <f>+Tabla3[[#This Row],[VALOR TOTAL DE CONTRATO (ANTES DE LIQUIDACIÓN - LIBERACIÓN DE SALDOS)]]-Tabla3[[#This Row],[RECURSO TOTALES DESEMBOLSADOS]]</f>
        <v>#REF!</v>
      </c>
      <c r="BS354" s="1" t="s">
        <v>83</v>
      </c>
      <c r="BT354" s="1" t="str">
        <f t="shared" si="26"/>
        <v>enero</v>
      </c>
      <c r="BU354" s="1" t="s">
        <v>82</v>
      </c>
      <c r="BV354" s="1" t="s">
        <v>82</v>
      </c>
      <c r="BW354" s="1" t="s">
        <v>82</v>
      </c>
      <c r="BX354" t="s">
        <v>258</v>
      </c>
      <c r="BY354" t="s">
        <v>259</v>
      </c>
    </row>
    <row r="355" spans="1:77" x14ac:dyDescent="0.25">
      <c r="A355" s="1">
        <v>2026</v>
      </c>
      <c r="B355" s="3">
        <v>351</v>
      </c>
      <c r="C355" s="1" t="s">
        <v>65</v>
      </c>
      <c r="D355" t="s">
        <v>67</v>
      </c>
      <c r="E355" t="s">
        <v>70</v>
      </c>
      <c r="F355" t="s">
        <v>71</v>
      </c>
      <c r="G355" t="s">
        <v>105</v>
      </c>
      <c r="H355" s="1" t="s">
        <v>64</v>
      </c>
      <c r="I355" s="1" t="s">
        <v>75</v>
      </c>
      <c r="J355" t="s">
        <v>2019</v>
      </c>
      <c r="K355" s="1" t="s">
        <v>78</v>
      </c>
      <c r="L355" s="87" t="s">
        <v>2020</v>
      </c>
      <c r="M355" s="1" t="s">
        <v>6655</v>
      </c>
      <c r="N355" s="1" t="s">
        <v>3719</v>
      </c>
      <c r="O355" s="1" t="s">
        <v>3719</v>
      </c>
      <c r="P355" s="56" t="s">
        <v>3719</v>
      </c>
      <c r="Q355" s="1" t="s">
        <v>83</v>
      </c>
      <c r="R355" s="87" t="s">
        <v>266</v>
      </c>
      <c r="S355" s="87" t="s">
        <v>266</v>
      </c>
      <c r="T355" t="s">
        <v>2021</v>
      </c>
      <c r="U355" t="s">
        <v>2023</v>
      </c>
      <c r="V355" t="s">
        <v>2022</v>
      </c>
      <c r="W355" s="5">
        <v>77000000</v>
      </c>
      <c r="X355" s="5">
        <v>77000000</v>
      </c>
      <c r="Y355" s="5">
        <v>7000000</v>
      </c>
      <c r="Z355" s="5">
        <v>0</v>
      </c>
      <c r="AA355" s="1" t="s">
        <v>95</v>
      </c>
      <c r="AB355" t="s">
        <v>83</v>
      </c>
      <c r="AC355" t="s">
        <v>76</v>
      </c>
      <c r="AD355" s="69">
        <f>+Tabla3[[#This Row],[VALOR DEL CONTRATO
(EN NUMEROS)]]-Tabla3[[#This Row],[VALOR RECURSOS (MADS/FONAM)]]</f>
        <v>0</v>
      </c>
      <c r="AE355" s="2">
        <v>426</v>
      </c>
      <c r="AF355" s="97">
        <v>46024</v>
      </c>
      <c r="AG355">
        <v>36626</v>
      </c>
      <c r="AH355" s="96">
        <v>46031</v>
      </c>
      <c r="AI355" s="78" t="s">
        <v>98</v>
      </c>
      <c r="AJ355" t="s">
        <v>1139</v>
      </c>
      <c r="AK355" s="72">
        <v>202400000000095</v>
      </c>
      <c r="AL355" s="75">
        <v>46031</v>
      </c>
      <c r="AM355" s="1" t="s">
        <v>257</v>
      </c>
      <c r="AN355" s="1" t="s">
        <v>257</v>
      </c>
      <c r="AO355" t="s">
        <v>100</v>
      </c>
      <c r="AP355" t="s">
        <v>406</v>
      </c>
      <c r="AQ355" s="1"/>
      <c r="AR355" t="s">
        <v>407</v>
      </c>
      <c r="AS355" t="s">
        <v>408</v>
      </c>
      <c r="AT355" s="1">
        <v>80111600</v>
      </c>
      <c r="AU355" s="93" t="s">
        <v>4500</v>
      </c>
      <c r="AV355" s="1" t="s">
        <v>210</v>
      </c>
      <c r="AW355" s="87" t="s">
        <v>103</v>
      </c>
      <c r="AX355" s="75">
        <v>46032</v>
      </c>
      <c r="AY355" s="87" t="s">
        <v>116</v>
      </c>
      <c r="AZ355" s="75">
        <v>46032</v>
      </c>
      <c r="BA355" s="75">
        <v>46035</v>
      </c>
      <c r="BB355" s="75">
        <v>46368</v>
      </c>
      <c r="BC355" s="89">
        <f>+Tabla3[[#This Row],[FECHA TERMINACION
(INICIAL)]]-Tabla3[[#This Row],[FECHA INICIO]]</f>
        <v>333</v>
      </c>
      <c r="BD355" s="89">
        <f>+Tabla3[[#This Row],[PLAZO DE EJECUCIÓN EN DÍAS (INICIAL)]]/30</f>
        <v>11.1</v>
      </c>
      <c r="BE355" t="s">
        <v>1918</v>
      </c>
      <c r="BF355" s="5" t="e">
        <f>+#REF!</f>
        <v>#REF!</v>
      </c>
      <c r="BG355" s="5" t="e">
        <f>+#REF!</f>
        <v>#REF!</v>
      </c>
      <c r="BH355" s="1" t="e">
        <f>+#REF!</f>
        <v>#REF!</v>
      </c>
      <c r="BI355" s="1">
        <f>+COUNTIF(Tabla3[[#This Row],[VALOR REDUCIDO]:[TOTAL TIEMPO PRORROGADO EN DÍAS
]],"&lt;&gt;0")</f>
        <v>3</v>
      </c>
      <c r="BJ355" s="1" t="e">
        <f>+#REF!</f>
        <v>#REF!</v>
      </c>
      <c r="BK355" s="75" t="e">
        <f>+#REF!</f>
        <v>#REF!</v>
      </c>
      <c r="BL355" s="1" t="s">
        <v>83</v>
      </c>
      <c r="BM355" t="e">
        <f t="shared" si="27"/>
        <v>#REF!</v>
      </c>
      <c r="BN355" s="7">
        <f t="shared" si="28"/>
        <v>46035</v>
      </c>
      <c r="BO355" s="7" t="e">
        <f t="shared" si="29"/>
        <v>#REF!</v>
      </c>
      <c r="BP355" s="5" t="e">
        <f t="shared" si="25"/>
        <v>#REF!</v>
      </c>
      <c r="BQ355" s="1">
        <v>32200000</v>
      </c>
      <c r="BR355" s="1" t="e">
        <f>+Tabla3[[#This Row],[VALOR TOTAL DE CONTRATO (ANTES DE LIQUIDACIÓN - LIBERACIÓN DE SALDOS)]]-Tabla3[[#This Row],[RECURSO TOTALES DESEMBOLSADOS]]</f>
        <v>#REF!</v>
      </c>
      <c r="BS355" s="1" t="s">
        <v>83</v>
      </c>
      <c r="BT355" s="1" t="str">
        <f t="shared" si="26"/>
        <v>enero</v>
      </c>
      <c r="BU355" s="1" t="s">
        <v>82</v>
      </c>
      <c r="BV355" s="1" t="s">
        <v>82</v>
      </c>
      <c r="BW355" s="1" t="s">
        <v>82</v>
      </c>
      <c r="BX355" t="s">
        <v>258</v>
      </c>
      <c r="BY355" t="s">
        <v>259</v>
      </c>
    </row>
    <row r="356" spans="1:77" x14ac:dyDescent="0.25">
      <c r="A356" s="1">
        <v>2026</v>
      </c>
      <c r="B356" s="3">
        <v>352</v>
      </c>
      <c r="C356" s="1" t="s">
        <v>65</v>
      </c>
      <c r="D356" t="s">
        <v>67</v>
      </c>
      <c r="E356" t="s">
        <v>70</v>
      </c>
      <c r="F356" t="s">
        <v>71</v>
      </c>
      <c r="G356" t="s">
        <v>105</v>
      </c>
      <c r="H356" s="1" t="s">
        <v>64</v>
      </c>
      <c r="I356" s="1" t="s">
        <v>75</v>
      </c>
      <c r="J356" t="s">
        <v>2024</v>
      </c>
      <c r="K356" s="1" t="s">
        <v>78</v>
      </c>
      <c r="L356" s="87" t="s">
        <v>759</v>
      </c>
      <c r="M356" s="1" t="s">
        <v>6656</v>
      </c>
      <c r="N356" s="1" t="s">
        <v>3719</v>
      </c>
      <c r="O356" s="1" t="s">
        <v>3719</v>
      </c>
      <c r="P356" s="56" t="s">
        <v>3719</v>
      </c>
      <c r="Q356" s="1" t="s">
        <v>83</v>
      </c>
      <c r="R356" s="87" t="s">
        <v>266</v>
      </c>
      <c r="S356" s="87" t="s">
        <v>266</v>
      </c>
      <c r="T356" t="s">
        <v>2025</v>
      </c>
      <c r="U356" t="s">
        <v>2027</v>
      </c>
      <c r="V356" t="s">
        <v>2026</v>
      </c>
      <c r="W356" s="5">
        <v>63800000</v>
      </c>
      <c r="X356" s="5">
        <v>63800000</v>
      </c>
      <c r="Y356" s="5">
        <v>5800000</v>
      </c>
      <c r="Z356" s="5">
        <v>0</v>
      </c>
      <c r="AA356" s="1" t="s">
        <v>95</v>
      </c>
      <c r="AB356" t="s">
        <v>83</v>
      </c>
      <c r="AC356" t="s">
        <v>76</v>
      </c>
      <c r="AD356" s="69">
        <f>+Tabla3[[#This Row],[VALOR DEL CONTRATO
(EN NUMEROS)]]-Tabla3[[#This Row],[VALOR RECURSOS (MADS/FONAM)]]</f>
        <v>0</v>
      </c>
      <c r="AE356" s="2">
        <v>426</v>
      </c>
      <c r="AF356" s="88">
        <v>46024</v>
      </c>
      <c r="AG356">
        <v>37826</v>
      </c>
      <c r="AH356" s="75">
        <v>46031</v>
      </c>
      <c r="AI356" s="78" t="s">
        <v>98</v>
      </c>
      <c r="AJ356" t="s">
        <v>1139</v>
      </c>
      <c r="AK356" s="72">
        <v>202400000000095</v>
      </c>
      <c r="AL356" s="75">
        <v>46031</v>
      </c>
      <c r="AM356" s="1" t="s">
        <v>257</v>
      </c>
      <c r="AN356" s="1" t="s">
        <v>257</v>
      </c>
      <c r="AO356" t="s">
        <v>100</v>
      </c>
      <c r="AP356" t="s">
        <v>406</v>
      </c>
      <c r="AQ356" s="1"/>
      <c r="AR356" t="s">
        <v>407</v>
      </c>
      <c r="AS356" t="s">
        <v>408</v>
      </c>
      <c r="AT356" s="1">
        <v>80111600</v>
      </c>
      <c r="AU356" s="93" t="s">
        <v>4501</v>
      </c>
      <c r="AV356" s="1" t="s">
        <v>210</v>
      </c>
      <c r="AW356" s="87" t="s">
        <v>103</v>
      </c>
      <c r="AX356" s="75">
        <v>46032</v>
      </c>
      <c r="AY356" s="87" t="s">
        <v>116</v>
      </c>
      <c r="AZ356" s="75">
        <v>46032</v>
      </c>
      <c r="BA356" s="75">
        <v>46035</v>
      </c>
      <c r="BB356" s="75">
        <v>46368</v>
      </c>
      <c r="BC356" s="89">
        <f>+Tabla3[[#This Row],[FECHA TERMINACION
(INICIAL)]]-Tabla3[[#This Row],[FECHA INICIO]]</f>
        <v>333</v>
      </c>
      <c r="BD356" s="89">
        <f>+Tabla3[[#This Row],[PLAZO DE EJECUCIÓN EN DÍAS (INICIAL)]]/30</f>
        <v>11.1</v>
      </c>
      <c r="BE356" t="s">
        <v>1918</v>
      </c>
      <c r="BF356" s="5" t="e">
        <f>+#REF!</f>
        <v>#REF!</v>
      </c>
      <c r="BG356" s="5" t="e">
        <f>+#REF!</f>
        <v>#REF!</v>
      </c>
      <c r="BH356" s="1" t="e">
        <f>+#REF!</f>
        <v>#REF!</v>
      </c>
      <c r="BI356" s="1">
        <f>+COUNTIF(Tabla3[[#This Row],[VALOR REDUCIDO]:[TOTAL TIEMPO PRORROGADO EN DÍAS
]],"&lt;&gt;0")</f>
        <v>3</v>
      </c>
      <c r="BJ356" s="1" t="e">
        <f>+#REF!</f>
        <v>#REF!</v>
      </c>
      <c r="BK356" s="75" t="e">
        <f>+#REF!</f>
        <v>#REF!</v>
      </c>
      <c r="BL356" s="1" t="s">
        <v>83</v>
      </c>
      <c r="BM356" t="e">
        <f t="shared" si="27"/>
        <v>#REF!</v>
      </c>
      <c r="BN356" s="7">
        <f t="shared" si="28"/>
        <v>46035</v>
      </c>
      <c r="BO356" s="7" t="e">
        <f t="shared" si="29"/>
        <v>#REF!</v>
      </c>
      <c r="BP356" s="5" t="e">
        <f t="shared" si="25"/>
        <v>#REF!</v>
      </c>
      <c r="BQ356" s="1">
        <v>26680000</v>
      </c>
      <c r="BR356" s="1" t="e">
        <f>+Tabla3[[#This Row],[VALOR TOTAL DE CONTRATO (ANTES DE LIQUIDACIÓN - LIBERACIÓN DE SALDOS)]]-Tabla3[[#This Row],[RECURSO TOTALES DESEMBOLSADOS]]</f>
        <v>#REF!</v>
      </c>
      <c r="BS356" s="1" t="s">
        <v>83</v>
      </c>
      <c r="BT356" s="1" t="str">
        <f t="shared" si="26"/>
        <v>enero</v>
      </c>
      <c r="BU356" s="1" t="s">
        <v>82</v>
      </c>
      <c r="BV356" s="1" t="s">
        <v>82</v>
      </c>
      <c r="BW356" s="1" t="s">
        <v>82</v>
      </c>
      <c r="BX356" t="s">
        <v>258</v>
      </c>
      <c r="BY356" t="s">
        <v>259</v>
      </c>
    </row>
    <row r="357" spans="1:77" x14ac:dyDescent="0.25">
      <c r="A357" s="1">
        <v>2026</v>
      </c>
      <c r="B357" s="3">
        <v>353</v>
      </c>
      <c r="C357" s="1" t="s">
        <v>65</v>
      </c>
      <c r="D357" t="s">
        <v>67</v>
      </c>
      <c r="E357" t="s">
        <v>70</v>
      </c>
      <c r="F357" t="s">
        <v>71</v>
      </c>
      <c r="G357" t="s">
        <v>105</v>
      </c>
      <c r="H357" s="1" t="s">
        <v>64</v>
      </c>
      <c r="I357" s="1" t="s">
        <v>75</v>
      </c>
      <c r="J357" t="s">
        <v>1723</v>
      </c>
      <c r="K357" s="1" t="s">
        <v>78</v>
      </c>
      <c r="L357" s="87" t="s">
        <v>1034</v>
      </c>
      <c r="M357" s="1" t="s">
        <v>6657</v>
      </c>
      <c r="N357" s="1" t="s">
        <v>3719</v>
      </c>
      <c r="O357" s="1" t="s">
        <v>3719</v>
      </c>
      <c r="P357" s="56" t="s">
        <v>3719</v>
      </c>
      <c r="Q357" s="1" t="s">
        <v>83</v>
      </c>
      <c r="R357" s="87" t="s">
        <v>269</v>
      </c>
      <c r="S357" s="87" t="s">
        <v>269</v>
      </c>
      <c r="T357" t="s">
        <v>1720</v>
      </c>
      <c r="U357" t="s">
        <v>1722</v>
      </c>
      <c r="V357" t="s">
        <v>1721</v>
      </c>
      <c r="W357" s="5">
        <v>113557500</v>
      </c>
      <c r="X357" s="5">
        <v>113557500</v>
      </c>
      <c r="Y357" s="5">
        <v>10815000</v>
      </c>
      <c r="Z357" s="5">
        <v>0</v>
      </c>
      <c r="AA357" s="1" t="s">
        <v>95</v>
      </c>
      <c r="AB357" t="s">
        <v>83</v>
      </c>
      <c r="AC357" t="s">
        <v>76</v>
      </c>
      <c r="AD357" s="69">
        <f>+Tabla3[[#This Row],[VALOR DEL CONTRATO
(EN NUMEROS)]]-Tabla3[[#This Row],[VALOR RECURSOS (MADS/FONAM)]]</f>
        <v>0</v>
      </c>
      <c r="AE357" s="2">
        <v>4726</v>
      </c>
      <c r="AF357" s="88">
        <v>46024</v>
      </c>
      <c r="AG357">
        <v>34826</v>
      </c>
      <c r="AH357" s="75">
        <v>46031</v>
      </c>
      <c r="AI357" s="78" t="s">
        <v>98</v>
      </c>
      <c r="AJ357" t="s">
        <v>736</v>
      </c>
      <c r="AK357" s="72">
        <v>202400000000054</v>
      </c>
      <c r="AL357" s="75">
        <v>46031</v>
      </c>
      <c r="AM357" s="1" t="s">
        <v>257</v>
      </c>
      <c r="AN357" s="1" t="s">
        <v>257</v>
      </c>
      <c r="AO357" t="s">
        <v>100</v>
      </c>
      <c r="AP357" t="s">
        <v>1724</v>
      </c>
      <c r="AQ357" s="1"/>
      <c r="AR357" t="s">
        <v>1725</v>
      </c>
      <c r="AS357" t="s">
        <v>418</v>
      </c>
      <c r="AT357" s="1">
        <v>80111600</v>
      </c>
      <c r="AU357" s="93" t="s">
        <v>4502</v>
      </c>
      <c r="AV357" s="1" t="s">
        <v>210</v>
      </c>
      <c r="AW357" s="87" t="s">
        <v>103</v>
      </c>
      <c r="AX357" s="75">
        <v>46031</v>
      </c>
      <c r="AY357" s="87" t="s">
        <v>115</v>
      </c>
      <c r="AZ357" s="75">
        <v>46031</v>
      </c>
      <c r="BA357" s="75">
        <v>46031</v>
      </c>
      <c r="BB357" s="75">
        <v>46349</v>
      </c>
      <c r="BC357" s="89">
        <f>+Tabla3[[#This Row],[FECHA TERMINACION
(INICIAL)]]-Tabla3[[#This Row],[FECHA INICIO]]</f>
        <v>318</v>
      </c>
      <c r="BD357" s="89">
        <f>+Tabla3[[#This Row],[PLAZO DE EJECUCIÓN EN DÍAS (INICIAL)]]/30</f>
        <v>10.6</v>
      </c>
      <c r="BE357" t="s">
        <v>1286</v>
      </c>
      <c r="BF357" s="5" t="e">
        <f>+#REF!</f>
        <v>#REF!</v>
      </c>
      <c r="BG357" s="5" t="e">
        <f>+#REF!</f>
        <v>#REF!</v>
      </c>
      <c r="BH357" s="1" t="e">
        <f>+#REF!</f>
        <v>#REF!</v>
      </c>
      <c r="BI357" s="1">
        <f>+COUNTIF(Tabla3[[#This Row],[VALOR REDUCIDO]:[TOTAL TIEMPO PRORROGADO EN DÍAS
]],"&lt;&gt;0")</f>
        <v>3</v>
      </c>
      <c r="BJ357" s="1" t="e">
        <f>+#REF!</f>
        <v>#REF!</v>
      </c>
      <c r="BK357" s="75" t="e">
        <f>+#REF!</f>
        <v>#REF!</v>
      </c>
      <c r="BL357" s="1" t="s">
        <v>83</v>
      </c>
      <c r="BM357" t="e">
        <f t="shared" si="27"/>
        <v>#REF!</v>
      </c>
      <c r="BN357" s="7">
        <f t="shared" si="28"/>
        <v>46031</v>
      </c>
      <c r="BO357" s="7" t="e">
        <f t="shared" si="29"/>
        <v>#REF!</v>
      </c>
      <c r="BP357" s="5" t="e">
        <f t="shared" si="25"/>
        <v>#REF!</v>
      </c>
      <c r="BQ357" s="1">
        <v>50876000</v>
      </c>
      <c r="BR357" s="1" t="e">
        <f>+Tabla3[[#This Row],[VALOR TOTAL DE CONTRATO (ANTES DE LIQUIDACIÓN - LIBERACIÓN DE SALDOS)]]-Tabla3[[#This Row],[RECURSO TOTALES DESEMBOLSADOS]]</f>
        <v>#REF!</v>
      </c>
      <c r="BS357" s="1" t="s">
        <v>83</v>
      </c>
      <c r="BT357" s="1" t="str">
        <f t="shared" si="26"/>
        <v>enero</v>
      </c>
      <c r="BU357" s="1" t="s">
        <v>82</v>
      </c>
      <c r="BV357" s="1" t="s">
        <v>82</v>
      </c>
      <c r="BW357" s="1" t="s">
        <v>82</v>
      </c>
      <c r="BX357" t="s">
        <v>258</v>
      </c>
      <c r="BY357" t="s">
        <v>259</v>
      </c>
    </row>
    <row r="358" spans="1:77" x14ac:dyDescent="0.25">
      <c r="A358" s="1">
        <v>2026</v>
      </c>
      <c r="B358" s="3">
        <v>354</v>
      </c>
      <c r="C358" s="1" t="s">
        <v>65</v>
      </c>
      <c r="D358" t="s">
        <v>67</v>
      </c>
      <c r="E358" t="s">
        <v>70</v>
      </c>
      <c r="F358" t="s">
        <v>71</v>
      </c>
      <c r="G358" t="s">
        <v>105</v>
      </c>
      <c r="H358" s="1" t="s">
        <v>64</v>
      </c>
      <c r="I358" s="1" t="s">
        <v>75</v>
      </c>
      <c r="J358" t="s">
        <v>1886</v>
      </c>
      <c r="K358" s="1" t="s">
        <v>78</v>
      </c>
      <c r="L358" s="87" t="s">
        <v>908</v>
      </c>
      <c r="M358" s="1" t="s">
        <v>6658</v>
      </c>
      <c r="N358" s="1" t="s">
        <v>3719</v>
      </c>
      <c r="O358" s="1" t="s">
        <v>3719</v>
      </c>
      <c r="P358" s="56" t="s">
        <v>3719</v>
      </c>
      <c r="Q358" s="1" t="s">
        <v>83</v>
      </c>
      <c r="R358" s="87" t="s">
        <v>269</v>
      </c>
      <c r="S358" s="87" t="s">
        <v>269</v>
      </c>
      <c r="T358" t="s">
        <v>1887</v>
      </c>
      <c r="U358" t="s">
        <v>1889</v>
      </c>
      <c r="V358" t="s">
        <v>1888</v>
      </c>
      <c r="W358" s="5">
        <v>113557500</v>
      </c>
      <c r="X358" s="5">
        <v>113557500</v>
      </c>
      <c r="Y358" s="5">
        <v>10815000</v>
      </c>
      <c r="Z358" s="5">
        <v>0</v>
      </c>
      <c r="AA358" s="1" t="s">
        <v>95</v>
      </c>
      <c r="AB358" t="s">
        <v>83</v>
      </c>
      <c r="AC358" t="s">
        <v>76</v>
      </c>
      <c r="AD358" s="69">
        <f>+Tabla3[[#This Row],[VALOR DEL CONTRATO
(EN NUMEROS)]]-Tabla3[[#This Row],[VALOR RECURSOS (MADS/FONAM)]]</f>
        <v>0</v>
      </c>
      <c r="AE358" s="2">
        <v>4726</v>
      </c>
      <c r="AF358" s="88">
        <v>46024</v>
      </c>
      <c r="AG358">
        <v>34426</v>
      </c>
      <c r="AH358" s="75">
        <v>46031</v>
      </c>
      <c r="AI358" s="78" t="s">
        <v>98</v>
      </c>
      <c r="AJ358" t="s">
        <v>736</v>
      </c>
      <c r="AK358" s="72">
        <v>202400000000054</v>
      </c>
      <c r="AL358" s="75">
        <v>46030</v>
      </c>
      <c r="AM358" s="1" t="s">
        <v>257</v>
      </c>
      <c r="AN358" s="1" t="s">
        <v>257</v>
      </c>
      <c r="AO358" t="s">
        <v>100</v>
      </c>
      <c r="AP358" t="s">
        <v>1724</v>
      </c>
      <c r="AQ358" s="1"/>
      <c r="AR358" t="s">
        <v>1725</v>
      </c>
      <c r="AS358" t="s">
        <v>418</v>
      </c>
      <c r="AT358" s="1">
        <v>80111600</v>
      </c>
      <c r="AU358" s="93" t="s">
        <v>4503</v>
      </c>
      <c r="AV358" s="1" t="s">
        <v>210</v>
      </c>
      <c r="AW358" s="87" t="s">
        <v>103</v>
      </c>
      <c r="AX358" s="75">
        <v>46031</v>
      </c>
      <c r="AY358" s="87" t="s">
        <v>115</v>
      </c>
      <c r="AZ358" s="75">
        <v>46031</v>
      </c>
      <c r="BA358" s="75">
        <v>46031</v>
      </c>
      <c r="BB358" s="75">
        <v>46349</v>
      </c>
      <c r="BC358" s="89">
        <f>+Tabla3[[#This Row],[FECHA TERMINACION
(INICIAL)]]-Tabla3[[#This Row],[FECHA INICIO]]</f>
        <v>318</v>
      </c>
      <c r="BD358" s="89">
        <f>+Tabla3[[#This Row],[PLAZO DE EJECUCIÓN EN DÍAS (INICIAL)]]/30</f>
        <v>10.6</v>
      </c>
      <c r="BE358" t="s">
        <v>1286</v>
      </c>
      <c r="BF358" s="5" t="e">
        <f>+#REF!</f>
        <v>#REF!</v>
      </c>
      <c r="BG358" s="5" t="e">
        <f>+#REF!</f>
        <v>#REF!</v>
      </c>
      <c r="BH358" s="1" t="e">
        <f>+#REF!</f>
        <v>#REF!</v>
      </c>
      <c r="BI358" s="1">
        <f>+COUNTIF(Tabla3[[#This Row],[VALOR REDUCIDO]:[TOTAL TIEMPO PRORROGADO EN DÍAS
]],"&lt;&gt;0")</f>
        <v>3</v>
      </c>
      <c r="BJ358" s="1" t="e">
        <f>+#REF!</f>
        <v>#REF!</v>
      </c>
      <c r="BK358" s="75" t="e">
        <f>+#REF!</f>
        <v>#REF!</v>
      </c>
      <c r="BL358" s="1" t="s">
        <v>83</v>
      </c>
      <c r="BM358" t="e">
        <f t="shared" si="27"/>
        <v>#REF!</v>
      </c>
      <c r="BN358" s="7">
        <f t="shared" si="28"/>
        <v>46031</v>
      </c>
      <c r="BO358" s="7" t="e">
        <f t="shared" si="29"/>
        <v>#REF!</v>
      </c>
      <c r="BP358" s="5" t="e">
        <f t="shared" si="25"/>
        <v>#REF!</v>
      </c>
      <c r="BQ358" s="1">
        <v>51191000</v>
      </c>
      <c r="BR358" s="1" t="e">
        <f>+Tabla3[[#This Row],[VALOR TOTAL DE CONTRATO (ANTES DE LIQUIDACIÓN - LIBERACIÓN DE SALDOS)]]-Tabla3[[#This Row],[RECURSO TOTALES DESEMBOLSADOS]]</f>
        <v>#REF!</v>
      </c>
      <c r="BS358" s="1" t="s">
        <v>83</v>
      </c>
      <c r="BT358" s="1" t="str">
        <f t="shared" si="26"/>
        <v>enero</v>
      </c>
      <c r="BU358" s="1" t="s">
        <v>82</v>
      </c>
      <c r="BV358" s="1" t="s">
        <v>82</v>
      </c>
      <c r="BW358" s="1" t="s">
        <v>82</v>
      </c>
      <c r="BX358" t="s">
        <v>258</v>
      </c>
      <c r="BY358" t="s">
        <v>259</v>
      </c>
    </row>
    <row r="359" spans="1:77" x14ac:dyDescent="0.25">
      <c r="A359" s="1">
        <v>2026</v>
      </c>
      <c r="B359" s="3">
        <v>355</v>
      </c>
      <c r="C359" s="1" t="s">
        <v>65</v>
      </c>
      <c r="D359" t="s">
        <v>67</v>
      </c>
      <c r="E359" t="s">
        <v>70</v>
      </c>
      <c r="F359" t="s">
        <v>71</v>
      </c>
      <c r="G359" t="s">
        <v>105</v>
      </c>
      <c r="H359" s="1" t="s">
        <v>64</v>
      </c>
      <c r="I359" s="1" t="s">
        <v>75</v>
      </c>
      <c r="J359" t="s">
        <v>2028</v>
      </c>
      <c r="K359" s="1" t="s">
        <v>78</v>
      </c>
      <c r="L359" s="87" t="s">
        <v>538</v>
      </c>
      <c r="M359" s="1" t="s">
        <v>6659</v>
      </c>
      <c r="N359" s="1" t="s">
        <v>3719</v>
      </c>
      <c r="O359" s="1" t="s">
        <v>3719</v>
      </c>
      <c r="P359" s="56" t="s">
        <v>3719</v>
      </c>
      <c r="Q359" s="1" t="s">
        <v>83</v>
      </c>
      <c r="R359" s="87" t="s">
        <v>269</v>
      </c>
      <c r="S359" s="87" t="s">
        <v>269</v>
      </c>
      <c r="T359" t="s">
        <v>2029</v>
      </c>
      <c r="U359" t="s">
        <v>2030</v>
      </c>
      <c r="V359" t="s">
        <v>1721</v>
      </c>
      <c r="W359" s="5">
        <v>113557500</v>
      </c>
      <c r="X359" s="5">
        <v>113557500</v>
      </c>
      <c r="Y359" s="5">
        <v>10815000</v>
      </c>
      <c r="Z359" s="5">
        <v>0</v>
      </c>
      <c r="AA359" s="1" t="s">
        <v>95</v>
      </c>
      <c r="AB359" t="s">
        <v>83</v>
      </c>
      <c r="AC359" t="s">
        <v>76</v>
      </c>
      <c r="AD359" s="69">
        <f>+Tabla3[[#This Row],[VALOR DEL CONTRATO
(EN NUMEROS)]]-Tabla3[[#This Row],[VALOR RECURSOS (MADS/FONAM)]]</f>
        <v>0</v>
      </c>
      <c r="AE359" s="2">
        <v>4726</v>
      </c>
      <c r="AF359" s="88">
        <v>46024</v>
      </c>
      <c r="AG359">
        <v>50426</v>
      </c>
      <c r="AH359" s="75">
        <v>46036</v>
      </c>
      <c r="AI359" s="78" t="s">
        <v>98</v>
      </c>
      <c r="AJ359" t="s">
        <v>736</v>
      </c>
      <c r="AK359" s="72">
        <v>202400000000054</v>
      </c>
      <c r="AL359" s="75">
        <v>46031</v>
      </c>
      <c r="AM359" s="1" t="s">
        <v>257</v>
      </c>
      <c r="AN359" s="1" t="s">
        <v>257</v>
      </c>
      <c r="AO359" t="s">
        <v>100</v>
      </c>
      <c r="AP359" t="s">
        <v>150</v>
      </c>
      <c r="AQ359" s="1"/>
      <c r="AR359" t="s">
        <v>417</v>
      </c>
      <c r="AS359" t="s">
        <v>418</v>
      </c>
      <c r="AT359" s="1">
        <v>80111600</v>
      </c>
      <c r="AU359" s="93" t="s">
        <v>4504</v>
      </c>
      <c r="AV359" s="1" t="s">
        <v>210</v>
      </c>
      <c r="AW359" s="87" t="s">
        <v>103</v>
      </c>
      <c r="AX359" s="75">
        <v>46035</v>
      </c>
      <c r="AY359" s="87" t="s">
        <v>115</v>
      </c>
      <c r="AZ359" s="75">
        <v>46036</v>
      </c>
      <c r="BA359" s="75">
        <v>46036</v>
      </c>
      <c r="BB359" s="75">
        <v>46354</v>
      </c>
      <c r="BC359" s="89">
        <f>+Tabla3[[#This Row],[FECHA TERMINACION
(INICIAL)]]-Tabla3[[#This Row],[FECHA INICIO]]</f>
        <v>318</v>
      </c>
      <c r="BD359" s="89">
        <f>+Tabla3[[#This Row],[PLAZO DE EJECUCIÓN EN DÍAS (INICIAL)]]/30</f>
        <v>10.6</v>
      </c>
      <c r="BE359" t="s">
        <v>1286</v>
      </c>
      <c r="BF359" s="5" t="e">
        <f>+#REF!</f>
        <v>#REF!</v>
      </c>
      <c r="BG359" s="5" t="e">
        <f>+#REF!</f>
        <v>#REF!</v>
      </c>
      <c r="BH359" s="1" t="e">
        <f>+#REF!</f>
        <v>#REF!</v>
      </c>
      <c r="BI359" s="1">
        <f>+COUNTIF(Tabla3[[#This Row],[VALOR REDUCIDO]:[TOTAL TIEMPO PRORROGADO EN DÍAS
]],"&lt;&gt;0")</f>
        <v>3</v>
      </c>
      <c r="BJ359" s="1" t="e">
        <f>+#REF!</f>
        <v>#REF!</v>
      </c>
      <c r="BK359" s="75" t="e">
        <f>+#REF!</f>
        <v>#REF!</v>
      </c>
      <c r="BL359" s="1" t="s">
        <v>83</v>
      </c>
      <c r="BM359" t="e">
        <f t="shared" si="27"/>
        <v>#REF!</v>
      </c>
      <c r="BN359" s="7">
        <f t="shared" si="28"/>
        <v>46036</v>
      </c>
      <c r="BO359" s="7" t="e">
        <f t="shared" si="29"/>
        <v>#REF!</v>
      </c>
      <c r="BP359" s="5" t="e">
        <f t="shared" si="25"/>
        <v>#REF!</v>
      </c>
      <c r="BQ359" s="1">
        <v>38258500</v>
      </c>
      <c r="BR359" s="1" t="e">
        <f>+Tabla3[[#This Row],[VALOR TOTAL DE CONTRATO (ANTES DE LIQUIDACIÓN - LIBERACIÓN DE SALDOS)]]-Tabla3[[#This Row],[RECURSO TOTALES DESEMBOLSADOS]]</f>
        <v>#REF!</v>
      </c>
      <c r="BS359" s="1" t="s">
        <v>83</v>
      </c>
      <c r="BT359" s="1" t="str">
        <f t="shared" si="26"/>
        <v>enero</v>
      </c>
      <c r="BU359" s="1" t="s">
        <v>82</v>
      </c>
      <c r="BV359" s="1" t="s">
        <v>82</v>
      </c>
      <c r="BW359" s="1" t="s">
        <v>82</v>
      </c>
      <c r="BX359" t="s">
        <v>258</v>
      </c>
      <c r="BY359" t="s">
        <v>259</v>
      </c>
    </row>
    <row r="360" spans="1:77" x14ac:dyDescent="0.25">
      <c r="A360" s="1">
        <v>2026</v>
      </c>
      <c r="B360" s="3">
        <v>356</v>
      </c>
      <c r="C360" s="1" t="s">
        <v>65</v>
      </c>
      <c r="D360" t="s">
        <v>67</v>
      </c>
      <c r="E360" t="s">
        <v>70</v>
      </c>
      <c r="F360" t="s">
        <v>71</v>
      </c>
      <c r="G360" t="s">
        <v>105</v>
      </c>
      <c r="H360" s="1" t="s">
        <v>64</v>
      </c>
      <c r="I360" s="1" t="s">
        <v>75</v>
      </c>
      <c r="J360" t="s">
        <v>2206</v>
      </c>
      <c r="K360" s="1" t="s">
        <v>78</v>
      </c>
      <c r="L360" s="87" t="s">
        <v>538</v>
      </c>
      <c r="M360" s="1" t="s">
        <v>6660</v>
      </c>
      <c r="N360" s="1" t="s">
        <v>3719</v>
      </c>
      <c r="O360" s="1" t="s">
        <v>3719</v>
      </c>
      <c r="P360" s="56" t="s">
        <v>3719</v>
      </c>
      <c r="Q360" s="1" t="s">
        <v>83</v>
      </c>
      <c r="R360" s="87" t="s">
        <v>269</v>
      </c>
      <c r="S360" s="87" t="s">
        <v>269</v>
      </c>
      <c r="T360" t="s">
        <v>2207</v>
      </c>
      <c r="U360" t="s">
        <v>2209</v>
      </c>
      <c r="V360" t="s">
        <v>2208</v>
      </c>
      <c r="W360" s="5">
        <v>84000000</v>
      </c>
      <c r="X360" s="5">
        <v>84000000</v>
      </c>
      <c r="Y360" s="5">
        <v>8000000</v>
      </c>
      <c r="Z360" s="5">
        <v>0</v>
      </c>
      <c r="AA360" s="1" t="s">
        <v>95</v>
      </c>
      <c r="AB360" t="s">
        <v>83</v>
      </c>
      <c r="AC360" t="s">
        <v>76</v>
      </c>
      <c r="AD360" s="69">
        <f>+Tabla3[[#This Row],[VALOR DEL CONTRATO
(EN NUMEROS)]]-Tabla3[[#This Row],[VALOR RECURSOS (MADS/FONAM)]]</f>
        <v>0</v>
      </c>
      <c r="AE360" s="2">
        <v>4726</v>
      </c>
      <c r="AF360" s="88">
        <v>46024</v>
      </c>
      <c r="AG360">
        <v>42826</v>
      </c>
      <c r="AH360" s="75">
        <v>46035</v>
      </c>
      <c r="AI360" s="78" t="s">
        <v>98</v>
      </c>
      <c r="AJ360" t="s">
        <v>736</v>
      </c>
      <c r="AK360" s="72">
        <v>202400000000054</v>
      </c>
      <c r="AL360" s="75">
        <v>46035</v>
      </c>
      <c r="AM360" s="1" t="s">
        <v>257</v>
      </c>
      <c r="AN360" s="1" t="s">
        <v>257</v>
      </c>
      <c r="AO360" t="s">
        <v>100</v>
      </c>
      <c r="AP360" t="s">
        <v>737</v>
      </c>
      <c r="AQ360" s="1"/>
      <c r="AR360" t="s">
        <v>738</v>
      </c>
      <c r="AS360" t="s">
        <v>418</v>
      </c>
      <c r="AT360" s="1">
        <v>80111600</v>
      </c>
      <c r="AU360" s="93" t="s">
        <v>4505</v>
      </c>
      <c r="AV360" s="1" t="s">
        <v>210</v>
      </c>
      <c r="AW360" s="87" t="s">
        <v>103</v>
      </c>
      <c r="AX360" s="75">
        <v>46035</v>
      </c>
      <c r="AY360" s="87" t="s">
        <v>115</v>
      </c>
      <c r="AZ360" s="75">
        <v>46035</v>
      </c>
      <c r="BA360" s="75">
        <v>46035</v>
      </c>
      <c r="BB360" s="75">
        <v>46353</v>
      </c>
      <c r="BC360" s="89">
        <f>+Tabla3[[#This Row],[FECHA TERMINACION
(INICIAL)]]-Tabla3[[#This Row],[FECHA INICIO]]</f>
        <v>318</v>
      </c>
      <c r="BD360" s="89">
        <f>+Tabla3[[#This Row],[PLAZO DE EJECUCIÓN EN DÍAS (INICIAL)]]/30</f>
        <v>10.6</v>
      </c>
      <c r="BE360" t="s">
        <v>1286</v>
      </c>
      <c r="BF360" s="5" t="e">
        <f>+#REF!</f>
        <v>#REF!</v>
      </c>
      <c r="BG360" s="5" t="e">
        <f>+#REF!</f>
        <v>#REF!</v>
      </c>
      <c r="BH360" s="1" t="e">
        <f>+#REF!</f>
        <v>#REF!</v>
      </c>
      <c r="BI360" s="1">
        <f>+COUNTIF(Tabla3[[#This Row],[VALOR REDUCIDO]:[TOTAL TIEMPO PRORROGADO EN DÍAS
]],"&lt;&gt;0")</f>
        <v>3</v>
      </c>
      <c r="BJ360" s="1" t="e">
        <f>+#REF!</f>
        <v>#REF!</v>
      </c>
      <c r="BK360" s="75" t="e">
        <f>+#REF!</f>
        <v>#REF!</v>
      </c>
      <c r="BL360" s="1" t="s">
        <v>83</v>
      </c>
      <c r="BM360" t="e">
        <f t="shared" si="27"/>
        <v>#REF!</v>
      </c>
      <c r="BN360" s="7">
        <f t="shared" si="28"/>
        <v>46035</v>
      </c>
      <c r="BO360" s="7" t="e">
        <f t="shared" si="29"/>
        <v>#REF!</v>
      </c>
      <c r="BP360" s="5" t="e">
        <f t="shared" si="25"/>
        <v>#REF!</v>
      </c>
      <c r="BQ360" s="1">
        <v>36800000</v>
      </c>
      <c r="BR360" s="1" t="e">
        <f>+Tabla3[[#This Row],[VALOR TOTAL DE CONTRATO (ANTES DE LIQUIDACIÓN - LIBERACIÓN DE SALDOS)]]-Tabla3[[#This Row],[RECURSO TOTALES DESEMBOLSADOS]]</f>
        <v>#REF!</v>
      </c>
      <c r="BS360" s="1" t="s">
        <v>83</v>
      </c>
      <c r="BT360" s="1" t="str">
        <f t="shared" si="26"/>
        <v>enero</v>
      </c>
      <c r="BU360" s="1" t="s">
        <v>82</v>
      </c>
      <c r="BV360" s="1" t="s">
        <v>82</v>
      </c>
      <c r="BW360" s="1" t="s">
        <v>82</v>
      </c>
      <c r="BX360" t="s">
        <v>258</v>
      </c>
      <c r="BY360" t="s">
        <v>259</v>
      </c>
    </row>
    <row r="361" spans="1:77" x14ac:dyDescent="0.25">
      <c r="A361" s="1">
        <v>2026</v>
      </c>
      <c r="B361" s="3">
        <v>357</v>
      </c>
      <c r="C361" s="1" t="s">
        <v>65</v>
      </c>
      <c r="D361" t="s">
        <v>67</v>
      </c>
      <c r="E361" t="s">
        <v>70</v>
      </c>
      <c r="F361" t="s">
        <v>71</v>
      </c>
      <c r="G361" t="s">
        <v>105</v>
      </c>
      <c r="H361" s="1" t="s">
        <v>64</v>
      </c>
      <c r="I361" s="1" t="s">
        <v>75</v>
      </c>
      <c r="J361" t="s">
        <v>1890</v>
      </c>
      <c r="K361" s="1" t="s">
        <v>78</v>
      </c>
      <c r="L361" s="87" t="s">
        <v>633</v>
      </c>
      <c r="M361" s="1" t="s">
        <v>6661</v>
      </c>
      <c r="N361" s="1" t="s">
        <v>3719</v>
      </c>
      <c r="O361" s="1" t="s">
        <v>3719</v>
      </c>
      <c r="P361" s="56" t="s">
        <v>3719</v>
      </c>
      <c r="Q361" s="1" t="s">
        <v>83</v>
      </c>
      <c r="R361" s="87" t="s">
        <v>270</v>
      </c>
      <c r="S361" t="s">
        <v>270</v>
      </c>
      <c r="T361" t="s">
        <v>1893</v>
      </c>
      <c r="U361" t="s">
        <v>1895</v>
      </c>
      <c r="V361" t="s">
        <v>1894</v>
      </c>
      <c r="W361" s="5">
        <v>63588000</v>
      </c>
      <c r="X361" s="5">
        <v>63588000</v>
      </c>
      <c r="Y361" s="5">
        <v>6056000</v>
      </c>
      <c r="Z361" s="5">
        <v>0</v>
      </c>
      <c r="AA361" s="1" t="s">
        <v>95</v>
      </c>
      <c r="AB361" t="s">
        <v>83</v>
      </c>
      <c r="AC361" t="s">
        <v>76</v>
      </c>
      <c r="AD361" s="69">
        <f>+Tabla3[[#This Row],[VALOR DEL CONTRATO
(EN NUMEROS)]]-Tabla3[[#This Row],[VALOR RECURSOS (MADS/FONAM)]]</f>
        <v>0</v>
      </c>
      <c r="AE361" s="2">
        <v>226</v>
      </c>
      <c r="AF361" s="88">
        <v>46024</v>
      </c>
      <c r="AG361">
        <v>33126</v>
      </c>
      <c r="AH361" s="75">
        <v>46031</v>
      </c>
      <c r="AI361" s="78" t="s">
        <v>98</v>
      </c>
      <c r="AJ361" t="s">
        <v>590</v>
      </c>
      <c r="AK361" s="72">
        <v>202400000000078</v>
      </c>
      <c r="AL361" s="75">
        <v>46031</v>
      </c>
      <c r="AM361" s="1" t="s">
        <v>257</v>
      </c>
      <c r="AN361" s="1" t="s">
        <v>257</v>
      </c>
      <c r="AO361" t="s">
        <v>100</v>
      </c>
      <c r="AP361" t="s">
        <v>1891</v>
      </c>
      <c r="AQ361" s="1"/>
      <c r="AR361" t="s">
        <v>1892</v>
      </c>
      <c r="AS361" t="s">
        <v>270</v>
      </c>
      <c r="AT361" s="1">
        <v>80111600</v>
      </c>
      <c r="AU361" s="93" t="s">
        <v>4506</v>
      </c>
      <c r="AV361" s="1" t="s">
        <v>210</v>
      </c>
      <c r="AW361" s="87" t="s">
        <v>103</v>
      </c>
      <c r="AX361" s="75">
        <v>46031</v>
      </c>
      <c r="AY361" s="87" t="s">
        <v>116</v>
      </c>
      <c r="AZ361" s="75">
        <v>46031</v>
      </c>
      <c r="BA361" s="75">
        <v>46031</v>
      </c>
      <c r="BB361" s="75">
        <v>46349</v>
      </c>
      <c r="BC361" s="89">
        <f>+Tabla3[[#This Row],[FECHA TERMINACION
(INICIAL)]]-Tabla3[[#This Row],[FECHA INICIO]]</f>
        <v>318</v>
      </c>
      <c r="BD361" s="89">
        <f>+Tabla3[[#This Row],[PLAZO DE EJECUCIÓN EN DÍAS (INICIAL)]]/30</f>
        <v>10.6</v>
      </c>
      <c r="BE361" t="s">
        <v>1286</v>
      </c>
      <c r="BF361" s="5" t="e">
        <f>+#REF!</f>
        <v>#REF!</v>
      </c>
      <c r="BG361" s="5" t="e">
        <f>+#REF!</f>
        <v>#REF!</v>
      </c>
      <c r="BH361" s="1" t="e">
        <f>+#REF!</f>
        <v>#REF!</v>
      </c>
      <c r="BI361" s="1">
        <f>+COUNTIF(Tabla3[[#This Row],[VALOR REDUCIDO]:[TOTAL TIEMPO PRORROGADO EN DÍAS
]],"&lt;&gt;0")</f>
        <v>3</v>
      </c>
      <c r="BJ361" s="1" t="e">
        <f>+#REF!</f>
        <v>#REF!</v>
      </c>
      <c r="BK361" s="75" t="e">
        <f>+#REF!</f>
        <v>#REF!</v>
      </c>
      <c r="BL361" s="1" t="s">
        <v>83</v>
      </c>
      <c r="BM361" t="e">
        <f t="shared" si="27"/>
        <v>#REF!</v>
      </c>
      <c r="BN361" s="7">
        <f t="shared" si="28"/>
        <v>46031</v>
      </c>
      <c r="BO361" s="7" t="e">
        <f t="shared" si="29"/>
        <v>#REF!</v>
      </c>
      <c r="BP361" s="5" t="e">
        <f t="shared" si="25"/>
        <v>#REF!</v>
      </c>
      <c r="BQ361" s="1">
        <v>28665067</v>
      </c>
      <c r="BR361" s="1" t="e">
        <f>+Tabla3[[#This Row],[VALOR TOTAL DE CONTRATO (ANTES DE LIQUIDACIÓN - LIBERACIÓN DE SALDOS)]]-Tabla3[[#This Row],[RECURSO TOTALES DESEMBOLSADOS]]</f>
        <v>#REF!</v>
      </c>
      <c r="BS361" s="1" t="s">
        <v>83</v>
      </c>
      <c r="BT361" s="1" t="str">
        <f t="shared" si="26"/>
        <v>enero</v>
      </c>
      <c r="BU361" s="1" t="s">
        <v>82</v>
      </c>
      <c r="BV361" s="1" t="s">
        <v>82</v>
      </c>
      <c r="BW361" s="1" t="s">
        <v>82</v>
      </c>
      <c r="BX361" t="s">
        <v>258</v>
      </c>
      <c r="BY361" t="s">
        <v>259</v>
      </c>
    </row>
    <row r="362" spans="1:77" x14ac:dyDescent="0.25">
      <c r="A362" s="1">
        <v>2026</v>
      </c>
      <c r="B362" s="3">
        <v>358</v>
      </c>
      <c r="C362" s="1" t="s">
        <v>65</v>
      </c>
      <c r="D362" t="s">
        <v>67</v>
      </c>
      <c r="E362" t="s">
        <v>70</v>
      </c>
      <c r="F362" t="s">
        <v>71</v>
      </c>
      <c r="G362" t="s">
        <v>105</v>
      </c>
      <c r="H362" s="1" t="s">
        <v>64</v>
      </c>
      <c r="I362" s="1" t="s">
        <v>75</v>
      </c>
      <c r="J362" t="s">
        <v>1896</v>
      </c>
      <c r="K362" s="1" t="s">
        <v>78</v>
      </c>
      <c r="L362" s="87" t="s">
        <v>289</v>
      </c>
      <c r="M362" s="1" t="s">
        <v>6662</v>
      </c>
      <c r="N362" s="1" t="s">
        <v>3719</v>
      </c>
      <c r="O362" s="1" t="s">
        <v>3719</v>
      </c>
      <c r="P362" s="56" t="s">
        <v>3719</v>
      </c>
      <c r="Q362" s="1" t="s">
        <v>83</v>
      </c>
      <c r="R362" s="87" t="s">
        <v>270</v>
      </c>
      <c r="S362" t="s">
        <v>270</v>
      </c>
      <c r="T362" t="s">
        <v>1897</v>
      </c>
      <c r="U362" t="s">
        <v>1899</v>
      </c>
      <c r="V362" t="s">
        <v>1898</v>
      </c>
      <c r="W362" s="5">
        <v>99750000</v>
      </c>
      <c r="X362" s="5">
        <v>99750000</v>
      </c>
      <c r="Y362" s="5">
        <v>9500000</v>
      </c>
      <c r="Z362" s="5">
        <v>0</v>
      </c>
      <c r="AA362" s="1" t="s">
        <v>95</v>
      </c>
      <c r="AB362" t="s">
        <v>83</v>
      </c>
      <c r="AC362" t="s">
        <v>76</v>
      </c>
      <c r="AD362" s="69">
        <f>+Tabla3[[#This Row],[VALOR DEL CONTRATO
(EN NUMEROS)]]-Tabla3[[#This Row],[VALOR RECURSOS (MADS/FONAM)]]</f>
        <v>0</v>
      </c>
      <c r="AE362" s="2">
        <v>926</v>
      </c>
      <c r="AF362" s="88">
        <v>46024</v>
      </c>
      <c r="AG362">
        <v>33226</v>
      </c>
      <c r="AH362" s="75">
        <v>46031</v>
      </c>
      <c r="AI362" s="78" t="s">
        <v>98</v>
      </c>
      <c r="AJ362" t="s">
        <v>296</v>
      </c>
      <c r="AK362" s="72">
        <v>202400000000078</v>
      </c>
      <c r="AL362" s="75">
        <v>46031</v>
      </c>
      <c r="AM362" s="1" t="s">
        <v>257</v>
      </c>
      <c r="AN362" s="1" t="s">
        <v>257</v>
      </c>
      <c r="AO362" t="s">
        <v>100</v>
      </c>
      <c r="AP362" t="s">
        <v>442</v>
      </c>
      <c r="AQ362" s="1"/>
      <c r="AR362" t="s">
        <v>443</v>
      </c>
      <c r="AS362" t="s">
        <v>438</v>
      </c>
      <c r="AT362" s="1">
        <v>80111600</v>
      </c>
      <c r="AU362" s="93" t="s">
        <v>4507</v>
      </c>
      <c r="AV362" s="1" t="s">
        <v>210</v>
      </c>
      <c r="AW362" s="87" t="s">
        <v>103</v>
      </c>
      <c r="AX362" s="75">
        <v>46031</v>
      </c>
      <c r="AY362" s="87" t="s">
        <v>116</v>
      </c>
      <c r="AZ362" s="75">
        <v>46031</v>
      </c>
      <c r="BA362" s="75">
        <v>46031</v>
      </c>
      <c r="BB362" s="75">
        <v>46139</v>
      </c>
      <c r="BC362" s="89">
        <f>+Tabla3[[#This Row],[FECHA TERMINACION
(INICIAL)]]-Tabla3[[#This Row],[FECHA INICIO]]</f>
        <v>108</v>
      </c>
      <c r="BD362" s="89">
        <f>+Tabla3[[#This Row],[PLAZO DE EJECUCIÓN EN DÍAS (INICIAL)]]/30</f>
        <v>3.6</v>
      </c>
      <c r="BE362" t="s">
        <v>1286</v>
      </c>
      <c r="BF362" s="5" t="e">
        <f>+#REF!</f>
        <v>#REF!</v>
      </c>
      <c r="BG362" s="5" t="e">
        <f>+#REF!</f>
        <v>#REF!</v>
      </c>
      <c r="BH362" s="1" t="e">
        <f>+#REF!</f>
        <v>#REF!</v>
      </c>
      <c r="BI362" s="1">
        <f>+COUNTIF(Tabla3[[#This Row],[VALOR REDUCIDO]:[TOTAL TIEMPO PRORROGADO EN DÍAS
]],"&lt;&gt;0")</f>
        <v>3</v>
      </c>
      <c r="BJ362" s="1" t="e">
        <f>+#REF!</f>
        <v>#REF!</v>
      </c>
      <c r="BK362" s="75" t="e">
        <f>+#REF!</f>
        <v>#REF!</v>
      </c>
      <c r="BL362" s="1" t="s">
        <v>82</v>
      </c>
      <c r="BM362" t="e">
        <f t="shared" si="27"/>
        <v>#REF!</v>
      </c>
      <c r="BN362" s="7">
        <f t="shared" si="28"/>
        <v>46031</v>
      </c>
      <c r="BO362" s="7" t="e">
        <f t="shared" si="29"/>
        <v>#REF!</v>
      </c>
      <c r="BP362" s="5" t="e">
        <f t="shared" si="25"/>
        <v>#REF!</v>
      </c>
      <c r="BQ362" s="1">
        <v>34516667</v>
      </c>
      <c r="BR362" s="1" t="e">
        <f>+Tabla3[[#This Row],[VALOR TOTAL DE CONTRATO (ANTES DE LIQUIDACIÓN - LIBERACIÓN DE SALDOS)]]-Tabla3[[#This Row],[RECURSO TOTALES DESEMBOLSADOS]]</f>
        <v>#REF!</v>
      </c>
      <c r="BS362" s="1" t="s">
        <v>83</v>
      </c>
      <c r="BT362" s="1" t="str">
        <f t="shared" si="26"/>
        <v>enero</v>
      </c>
      <c r="BU362" s="1" t="s">
        <v>82</v>
      </c>
      <c r="BV362" s="1" t="s">
        <v>82</v>
      </c>
      <c r="BW362" s="1" t="s">
        <v>82</v>
      </c>
      <c r="BX362" t="s">
        <v>258</v>
      </c>
      <c r="BY362" t="s">
        <v>259</v>
      </c>
    </row>
    <row r="363" spans="1:77" x14ac:dyDescent="0.25">
      <c r="A363" s="1">
        <v>2026</v>
      </c>
      <c r="B363" s="3" t="s">
        <v>7407</v>
      </c>
      <c r="C363" s="1" t="s">
        <v>65</v>
      </c>
      <c r="D363" t="s">
        <v>67</v>
      </c>
      <c r="E363" t="s">
        <v>70</v>
      </c>
      <c r="F363" t="s">
        <v>71</v>
      </c>
      <c r="G363" t="s">
        <v>105</v>
      </c>
      <c r="H363" s="1" t="s">
        <v>64</v>
      </c>
      <c r="I363" s="1" t="s">
        <v>75</v>
      </c>
      <c r="J363" t="s">
        <v>7408</v>
      </c>
      <c r="K363" s="1" t="s">
        <v>78</v>
      </c>
      <c r="L363" s="87" t="s">
        <v>289</v>
      </c>
      <c r="M363" s="1" t="s">
        <v>7434</v>
      </c>
      <c r="N363" s="1" t="s">
        <v>3719</v>
      </c>
      <c r="O363" s="1" t="s">
        <v>3719</v>
      </c>
      <c r="P363" s="56" t="s">
        <v>3719</v>
      </c>
      <c r="Q363" s="1" t="s">
        <v>83</v>
      </c>
      <c r="R363" s="87" t="s">
        <v>270</v>
      </c>
      <c r="S363" t="s">
        <v>270</v>
      </c>
      <c r="T363" t="s">
        <v>1897</v>
      </c>
      <c r="U363" t="s">
        <v>1899</v>
      </c>
      <c r="V363" t="s">
        <v>7409</v>
      </c>
      <c r="W363" s="5">
        <v>65233333</v>
      </c>
      <c r="X363" s="5">
        <v>65233333</v>
      </c>
      <c r="Y363" s="5">
        <v>9500000</v>
      </c>
      <c r="Z363" s="5">
        <v>0</v>
      </c>
      <c r="AA363" s="1" t="s">
        <v>95</v>
      </c>
      <c r="AB363" t="s">
        <v>83</v>
      </c>
      <c r="AC363" t="s">
        <v>76</v>
      </c>
      <c r="AD363" s="69">
        <f>+Tabla3[[#This Row],[VALOR DEL CONTRATO
(EN NUMEROS)]]-Tabla3[[#This Row],[VALOR RECURSOS (MADS/FONAM)]]</f>
        <v>0</v>
      </c>
      <c r="AE363" s="2">
        <v>926</v>
      </c>
      <c r="AF363" s="88">
        <v>46024</v>
      </c>
      <c r="AG363">
        <v>33226</v>
      </c>
      <c r="AH363" s="75">
        <v>46031</v>
      </c>
      <c r="AI363" s="78" t="s">
        <v>98</v>
      </c>
      <c r="AJ363" t="s">
        <v>296</v>
      </c>
      <c r="AK363" s="72">
        <v>202400000000078</v>
      </c>
      <c r="AL363" s="75">
        <v>46140</v>
      </c>
      <c r="AM363" s="1" t="s">
        <v>257</v>
      </c>
      <c r="AN363" s="1" t="s">
        <v>257</v>
      </c>
      <c r="AO363" t="s">
        <v>100</v>
      </c>
      <c r="AP363" t="s">
        <v>442</v>
      </c>
      <c r="AQ363" s="1"/>
      <c r="AR363" t="s">
        <v>443</v>
      </c>
      <c r="AS363" t="s">
        <v>438</v>
      </c>
      <c r="AT363" s="1">
        <v>80111600</v>
      </c>
      <c r="AU363" s="93" t="s">
        <v>4507</v>
      </c>
      <c r="AV363" s="1" t="s">
        <v>210</v>
      </c>
      <c r="AW363" s="87" t="s">
        <v>103</v>
      </c>
      <c r="AX363" s="75">
        <v>46141</v>
      </c>
      <c r="AY363" s="87" t="s">
        <v>116</v>
      </c>
      <c r="AZ363" s="75">
        <v>46141</v>
      </c>
      <c r="BA363" s="75">
        <v>46140</v>
      </c>
      <c r="BB363" s="75">
        <v>46349</v>
      </c>
      <c r="BC363" s="89">
        <f>+Tabla3[[#This Row],[FECHA TERMINACION
(INICIAL)]]-Tabla3[[#This Row],[FECHA INICIO]]</f>
        <v>209</v>
      </c>
      <c r="BD363" s="89">
        <f>+Tabla3[[#This Row],[PLAZO DE EJECUCIÓN EN DÍAS (INICIAL)]]/30</f>
        <v>6.9666666666666668</v>
      </c>
      <c r="BE363" t="s">
        <v>7410</v>
      </c>
      <c r="BF363" s="5" t="e">
        <f>+#REF!</f>
        <v>#REF!</v>
      </c>
      <c r="BG363" s="5" t="e">
        <f>+#REF!</f>
        <v>#REF!</v>
      </c>
      <c r="BH363" s="1" t="e">
        <f>+#REF!</f>
        <v>#REF!</v>
      </c>
      <c r="BI363" s="1">
        <f>+COUNTIF(Tabla3[[#This Row],[VALOR REDUCIDO]:[TOTAL TIEMPO PRORROGADO EN DÍAS
]],"&lt;&gt;0")</f>
        <v>3</v>
      </c>
      <c r="BJ363" s="1" t="e">
        <f>+#REF!</f>
        <v>#REF!</v>
      </c>
      <c r="BK363" s="75" t="e">
        <f>+#REF!</f>
        <v>#REF!</v>
      </c>
      <c r="BL363" s="1" t="s">
        <v>83</v>
      </c>
      <c r="BM363" t="e">
        <f>$BO363-$BN363</f>
        <v>#REF!</v>
      </c>
      <c r="BN363" s="7">
        <f>$BA363</f>
        <v>46140</v>
      </c>
      <c r="BO363" s="7" t="e">
        <f>$BB363+$BH363</f>
        <v>#REF!</v>
      </c>
      <c r="BP363" s="5" t="e">
        <f t="shared" si="25"/>
        <v>#REF!</v>
      </c>
      <c r="BQ363" s="1">
        <v>950000</v>
      </c>
      <c r="BR363" s="1" t="e">
        <f>+Tabla3[[#This Row],[VALOR TOTAL DE CONTRATO (ANTES DE LIQUIDACIÓN - LIBERACIÓN DE SALDOS)]]-Tabla3[[#This Row],[RECURSO TOTALES DESEMBOLSADOS]]</f>
        <v>#REF!</v>
      </c>
      <c r="BT363" s="1" t="str">
        <f t="shared" si="26"/>
        <v>abril</v>
      </c>
      <c r="BU363" s="1" t="s">
        <v>82</v>
      </c>
      <c r="BV363" s="1" t="s">
        <v>82</v>
      </c>
      <c r="BW363" s="1" t="s">
        <v>82</v>
      </c>
      <c r="BX363" t="s">
        <v>258</v>
      </c>
      <c r="BY363" t="s">
        <v>259</v>
      </c>
    </row>
    <row r="364" spans="1:77" x14ac:dyDescent="0.25">
      <c r="A364" s="1">
        <v>2026</v>
      </c>
      <c r="B364" s="3">
        <v>359</v>
      </c>
      <c r="C364" s="1" t="s">
        <v>65</v>
      </c>
      <c r="D364" t="s">
        <v>67</v>
      </c>
      <c r="E364" t="s">
        <v>70</v>
      </c>
      <c r="F364" t="s">
        <v>71</v>
      </c>
      <c r="G364" t="s">
        <v>105</v>
      </c>
      <c r="H364" s="1" t="s">
        <v>64</v>
      </c>
      <c r="I364" s="1" t="s">
        <v>75</v>
      </c>
      <c r="J364" t="s">
        <v>1900</v>
      </c>
      <c r="K364" s="1" t="s">
        <v>78</v>
      </c>
      <c r="L364" s="87" t="s">
        <v>554</v>
      </c>
      <c r="M364" s="1" t="s">
        <v>6663</v>
      </c>
      <c r="N364" s="1" t="s">
        <v>3719</v>
      </c>
      <c r="O364" s="1" t="s">
        <v>3719</v>
      </c>
      <c r="P364" s="56" t="s">
        <v>3719</v>
      </c>
      <c r="Q364" s="1" t="s">
        <v>83</v>
      </c>
      <c r="R364" s="87" t="s">
        <v>270</v>
      </c>
      <c r="S364" t="s">
        <v>270</v>
      </c>
      <c r="T364" t="s">
        <v>1901</v>
      </c>
      <c r="U364" t="s">
        <v>1903</v>
      </c>
      <c r="V364" t="s">
        <v>1902</v>
      </c>
      <c r="W364" s="5">
        <v>53400000</v>
      </c>
      <c r="X364" s="5">
        <v>53400000</v>
      </c>
      <c r="Y364" s="5">
        <v>5340000</v>
      </c>
      <c r="Z364" s="5">
        <v>0</v>
      </c>
      <c r="AA364" s="1" t="s">
        <v>95</v>
      </c>
      <c r="AB364" t="s">
        <v>83</v>
      </c>
      <c r="AC364" t="s">
        <v>76</v>
      </c>
      <c r="AD364" s="69">
        <f>+Tabla3[[#This Row],[VALOR DEL CONTRATO
(EN NUMEROS)]]-Tabla3[[#This Row],[VALOR RECURSOS (MADS/FONAM)]]</f>
        <v>0</v>
      </c>
      <c r="AE364" s="2">
        <v>926</v>
      </c>
      <c r="AF364" s="88">
        <v>46024</v>
      </c>
      <c r="AG364">
        <v>33326</v>
      </c>
      <c r="AH364" s="75">
        <v>46031</v>
      </c>
      <c r="AI364" s="78" t="s">
        <v>98</v>
      </c>
      <c r="AJ364" t="s">
        <v>296</v>
      </c>
      <c r="AK364" s="72">
        <v>202400000000078</v>
      </c>
      <c r="AL364" s="75">
        <v>46031</v>
      </c>
      <c r="AM364" s="1" t="s">
        <v>257</v>
      </c>
      <c r="AN364" s="1" t="s">
        <v>257</v>
      </c>
      <c r="AO364" t="s">
        <v>100</v>
      </c>
      <c r="AP364" t="s">
        <v>637</v>
      </c>
      <c r="AQ364" s="1"/>
      <c r="AR364" t="s">
        <v>638</v>
      </c>
      <c r="AS364" t="s">
        <v>438</v>
      </c>
      <c r="AT364" s="1">
        <v>80111600</v>
      </c>
      <c r="AU364" s="93" t="s">
        <v>4508</v>
      </c>
      <c r="AV364" s="1" t="s">
        <v>210</v>
      </c>
      <c r="AW364" s="87" t="s">
        <v>103</v>
      </c>
      <c r="AX364" s="75">
        <v>46031</v>
      </c>
      <c r="AY364" s="87" t="s">
        <v>116</v>
      </c>
      <c r="AZ364" s="75">
        <v>46031</v>
      </c>
      <c r="BA364" s="75">
        <v>46031</v>
      </c>
      <c r="BB364" s="75">
        <v>46334</v>
      </c>
      <c r="BC364" s="89">
        <f>+Tabla3[[#This Row],[FECHA TERMINACION
(INICIAL)]]-Tabla3[[#This Row],[FECHA INICIO]]</f>
        <v>303</v>
      </c>
      <c r="BD364" s="89">
        <f>+Tabla3[[#This Row],[PLAZO DE EJECUCIÓN EN DÍAS (INICIAL)]]/30</f>
        <v>10.1</v>
      </c>
      <c r="BE364" t="s">
        <v>1871</v>
      </c>
      <c r="BF364" s="5" t="e">
        <f>+#REF!</f>
        <v>#REF!</v>
      </c>
      <c r="BG364" s="5" t="e">
        <f>+#REF!</f>
        <v>#REF!</v>
      </c>
      <c r="BH364" s="1" t="e">
        <f>+#REF!</f>
        <v>#REF!</v>
      </c>
      <c r="BI364" s="1">
        <f>+COUNTIF(Tabla3[[#This Row],[VALOR REDUCIDO]:[TOTAL TIEMPO PRORROGADO EN DÍAS
]],"&lt;&gt;0")</f>
        <v>3</v>
      </c>
      <c r="BJ364" s="1" t="e">
        <f>+#REF!</f>
        <v>#REF!</v>
      </c>
      <c r="BK364" s="75" t="e">
        <f>+#REF!</f>
        <v>#REF!</v>
      </c>
      <c r="BL364" s="1" t="s">
        <v>83</v>
      </c>
      <c r="BM364" t="e">
        <f t="shared" si="27"/>
        <v>#REF!</v>
      </c>
      <c r="BN364" s="7">
        <f t="shared" si="28"/>
        <v>46031</v>
      </c>
      <c r="BO364" s="7" t="e">
        <f t="shared" si="29"/>
        <v>#REF!</v>
      </c>
      <c r="BP364" s="5" t="e">
        <f t="shared" si="25"/>
        <v>#REF!</v>
      </c>
      <c r="BQ364" s="1">
        <v>25276000</v>
      </c>
      <c r="BR364" s="1" t="e">
        <f>+Tabla3[[#This Row],[VALOR TOTAL DE CONTRATO (ANTES DE LIQUIDACIÓN - LIBERACIÓN DE SALDOS)]]-Tabla3[[#This Row],[RECURSO TOTALES DESEMBOLSADOS]]</f>
        <v>#REF!</v>
      </c>
      <c r="BS364" s="1" t="s">
        <v>83</v>
      </c>
      <c r="BT364" s="1" t="str">
        <f t="shared" si="26"/>
        <v>enero</v>
      </c>
      <c r="BU364" s="1" t="s">
        <v>82</v>
      </c>
      <c r="BV364" s="1" t="s">
        <v>82</v>
      </c>
      <c r="BW364" s="1" t="s">
        <v>82</v>
      </c>
      <c r="BX364" t="s">
        <v>258</v>
      </c>
      <c r="BY364" t="s">
        <v>259</v>
      </c>
    </row>
    <row r="365" spans="1:77" x14ac:dyDescent="0.25">
      <c r="A365" s="1">
        <v>2026</v>
      </c>
      <c r="B365" s="3">
        <v>360</v>
      </c>
      <c r="C365" s="1" t="s">
        <v>65</v>
      </c>
      <c r="D365" t="s">
        <v>67</v>
      </c>
      <c r="E365" t="s">
        <v>70</v>
      </c>
      <c r="F365" t="s">
        <v>71</v>
      </c>
      <c r="G365" t="s">
        <v>105</v>
      </c>
      <c r="H365" s="1" t="s">
        <v>64</v>
      </c>
      <c r="I365" s="1" t="s">
        <v>75</v>
      </c>
      <c r="J365" t="s">
        <v>1904</v>
      </c>
      <c r="K365" s="1" t="s">
        <v>78</v>
      </c>
      <c r="L365" s="87" t="s">
        <v>81</v>
      </c>
      <c r="M365" s="1" t="s">
        <v>6664</v>
      </c>
      <c r="N365" s="1" t="s">
        <v>3719</v>
      </c>
      <c r="O365" s="1" t="s">
        <v>3719</v>
      </c>
      <c r="P365" s="56" t="s">
        <v>3719</v>
      </c>
      <c r="Q365" s="1" t="s">
        <v>83</v>
      </c>
      <c r="R365" s="87" t="s">
        <v>265</v>
      </c>
      <c r="S365" s="87" t="s">
        <v>265</v>
      </c>
      <c r="T365" t="s">
        <v>1905</v>
      </c>
      <c r="U365" t="s">
        <v>1907</v>
      </c>
      <c r="V365" t="s">
        <v>1906</v>
      </c>
      <c r="W365" s="5">
        <v>123933333</v>
      </c>
      <c r="X365" s="5">
        <v>123933333</v>
      </c>
      <c r="Y365" s="5">
        <v>11000000</v>
      </c>
      <c r="Z365" s="5">
        <v>0</v>
      </c>
      <c r="AA365" s="1" t="s">
        <v>95</v>
      </c>
      <c r="AB365" t="s">
        <v>83</v>
      </c>
      <c r="AC365" t="s">
        <v>76</v>
      </c>
      <c r="AD365" s="69">
        <f>+Tabla3[[#This Row],[VALOR DEL CONTRATO
(EN NUMEROS)]]-Tabla3[[#This Row],[VALOR RECURSOS (MADS/FONAM)]]</f>
        <v>0</v>
      </c>
      <c r="AE365" s="2">
        <v>1026</v>
      </c>
      <c r="AF365" s="88">
        <v>46024</v>
      </c>
      <c r="AG365">
        <v>28326</v>
      </c>
      <c r="AH365" s="75">
        <v>46030</v>
      </c>
      <c r="AI365" s="78" t="s">
        <v>98</v>
      </c>
      <c r="AJ365" t="s">
        <v>870</v>
      </c>
      <c r="AK365" s="72">
        <v>202400000000074</v>
      </c>
      <c r="AL365" s="75">
        <v>46030</v>
      </c>
      <c r="AM365" s="1" t="s">
        <v>257</v>
      </c>
      <c r="AN365" s="1" t="s">
        <v>257</v>
      </c>
      <c r="AO365" t="s">
        <v>100</v>
      </c>
      <c r="AP365" t="s">
        <v>775</v>
      </c>
      <c r="AQ365" s="1"/>
      <c r="AR365" t="s">
        <v>776</v>
      </c>
      <c r="AS365" t="s">
        <v>776</v>
      </c>
      <c r="AT365" s="1">
        <v>80111600</v>
      </c>
      <c r="AU365" s="93" t="s">
        <v>4509</v>
      </c>
      <c r="AV365" s="1" t="s">
        <v>210</v>
      </c>
      <c r="AW365" s="87" t="s">
        <v>103</v>
      </c>
      <c r="AX365" s="75">
        <v>46030</v>
      </c>
      <c r="AY365" s="87" t="s">
        <v>116</v>
      </c>
      <c r="AZ365" s="75">
        <v>46030</v>
      </c>
      <c r="BA365" s="75">
        <v>46030</v>
      </c>
      <c r="BB365" s="75">
        <v>46371</v>
      </c>
      <c r="BC365" s="89">
        <f>+Tabla3[[#This Row],[FECHA TERMINACION
(INICIAL)]]-Tabla3[[#This Row],[FECHA INICIO]]</f>
        <v>341</v>
      </c>
      <c r="BD365" s="89">
        <f>+Tabla3[[#This Row],[PLAZO DE EJECUCIÓN EN DÍAS (INICIAL)]]/30</f>
        <v>11.366666666666667</v>
      </c>
      <c r="BE365" t="s">
        <v>1908</v>
      </c>
      <c r="BF365" s="5" t="e">
        <f>+#REF!</f>
        <v>#REF!</v>
      </c>
      <c r="BG365" s="5" t="e">
        <f>+#REF!</f>
        <v>#REF!</v>
      </c>
      <c r="BH365" s="1" t="e">
        <f>+#REF!</f>
        <v>#REF!</v>
      </c>
      <c r="BI365" s="1">
        <f>+COUNTIF(Tabla3[[#This Row],[VALOR REDUCIDO]:[TOTAL TIEMPO PRORROGADO EN DÍAS
]],"&lt;&gt;0")</f>
        <v>3</v>
      </c>
      <c r="BJ365" s="1" t="e">
        <f>+#REF!</f>
        <v>#REF!</v>
      </c>
      <c r="BK365" s="75" t="e">
        <f>+#REF!</f>
        <v>#REF!</v>
      </c>
      <c r="BL365" s="1" t="s">
        <v>83</v>
      </c>
      <c r="BM365" t="e">
        <f t="shared" si="27"/>
        <v>#REF!</v>
      </c>
      <c r="BN365" s="7">
        <f t="shared" si="28"/>
        <v>46030</v>
      </c>
      <c r="BO365" s="7" t="e">
        <f t="shared" si="29"/>
        <v>#REF!</v>
      </c>
      <c r="BP365" s="5" t="e">
        <f t="shared" si="25"/>
        <v>#REF!</v>
      </c>
      <c r="BQ365" s="1">
        <v>30433333</v>
      </c>
      <c r="BR365" s="1" t="e">
        <f>+Tabla3[[#This Row],[VALOR TOTAL DE CONTRATO (ANTES DE LIQUIDACIÓN - LIBERACIÓN DE SALDOS)]]-Tabla3[[#This Row],[RECURSO TOTALES DESEMBOLSADOS]]</f>
        <v>#REF!</v>
      </c>
      <c r="BS365" s="1" t="s">
        <v>83</v>
      </c>
      <c r="BT365" s="1" t="str">
        <f t="shared" si="26"/>
        <v>enero</v>
      </c>
      <c r="BU365" s="1" t="s">
        <v>82</v>
      </c>
      <c r="BV365" s="1" t="s">
        <v>82</v>
      </c>
      <c r="BW365" s="1" t="s">
        <v>82</v>
      </c>
      <c r="BX365" t="s">
        <v>258</v>
      </c>
      <c r="BY365" t="s">
        <v>259</v>
      </c>
    </row>
    <row r="366" spans="1:77" ht="15" customHeight="1" x14ac:dyDescent="0.25">
      <c r="A366" s="1">
        <v>2026</v>
      </c>
      <c r="B366" s="3">
        <v>361</v>
      </c>
      <c r="C366" s="1" t="s">
        <v>65</v>
      </c>
      <c r="D366" t="s">
        <v>67</v>
      </c>
      <c r="E366" t="s">
        <v>70</v>
      </c>
      <c r="F366" t="s">
        <v>71</v>
      </c>
      <c r="G366" t="s">
        <v>105</v>
      </c>
      <c r="H366" s="1" t="s">
        <v>64</v>
      </c>
      <c r="I366" s="1" t="s">
        <v>75</v>
      </c>
      <c r="J366" t="s">
        <v>2096</v>
      </c>
      <c r="K366" s="1" t="s">
        <v>78</v>
      </c>
      <c r="L366" s="87" t="s">
        <v>81</v>
      </c>
      <c r="M366" s="1" t="s">
        <v>6664</v>
      </c>
      <c r="N366" s="1" t="s">
        <v>3719</v>
      </c>
      <c r="O366" s="1" t="s">
        <v>3719</v>
      </c>
      <c r="P366" s="56" t="s">
        <v>3719</v>
      </c>
      <c r="Q366" s="1" t="s">
        <v>83</v>
      </c>
      <c r="R366" s="87" t="s">
        <v>87</v>
      </c>
      <c r="S366" s="87" t="s">
        <v>87</v>
      </c>
      <c r="T366" t="s">
        <v>2097</v>
      </c>
      <c r="U366" t="s">
        <v>2098</v>
      </c>
      <c r="V366" t="s">
        <v>2099</v>
      </c>
      <c r="W366" s="5">
        <v>105900000</v>
      </c>
      <c r="X366" s="5">
        <v>105900000</v>
      </c>
      <c r="Y366" s="5">
        <v>9000000</v>
      </c>
      <c r="Z366" s="5" t="s">
        <v>1045</v>
      </c>
      <c r="AA366" s="1" t="s">
        <v>95</v>
      </c>
      <c r="AB366" t="s">
        <v>83</v>
      </c>
      <c r="AC366" t="s">
        <v>76</v>
      </c>
      <c r="AD366" s="69">
        <f>+Tabla3[[#This Row],[VALOR DEL CONTRATO
(EN NUMEROS)]]-Tabla3[[#This Row],[VALOR RECURSOS (MADS/FONAM)]]</f>
        <v>0</v>
      </c>
      <c r="AE366" s="2">
        <v>7026</v>
      </c>
      <c r="AF366" s="88">
        <v>46024</v>
      </c>
      <c r="AG366">
        <v>27226</v>
      </c>
      <c r="AH366" s="75">
        <v>46030</v>
      </c>
      <c r="AI366" s="78" t="s">
        <v>98</v>
      </c>
      <c r="AJ366" t="s">
        <v>395</v>
      </c>
      <c r="AK366" s="72">
        <v>202400000000095</v>
      </c>
      <c r="AL366" s="75">
        <v>46030</v>
      </c>
      <c r="AM366" s="1" t="s">
        <v>257</v>
      </c>
      <c r="AN366" s="1" t="s">
        <v>257</v>
      </c>
      <c r="AO366" t="s">
        <v>100</v>
      </c>
      <c r="AP366" t="s">
        <v>1833</v>
      </c>
      <c r="AQ366" s="1"/>
      <c r="AR366" t="s">
        <v>1834</v>
      </c>
      <c r="AS366" t="s">
        <v>87</v>
      </c>
      <c r="AT366" s="1">
        <v>80111600</v>
      </c>
      <c r="AU366" s="93" t="s">
        <v>4510</v>
      </c>
      <c r="AV366" s="1" t="s">
        <v>210</v>
      </c>
      <c r="AW366" s="87" t="s">
        <v>103</v>
      </c>
      <c r="AX366" s="75">
        <v>46030</v>
      </c>
      <c r="AY366" s="87" t="s">
        <v>116</v>
      </c>
      <c r="AZ366" s="75">
        <v>46030</v>
      </c>
      <c r="BA366" s="75">
        <v>46030</v>
      </c>
      <c r="BB366" s="75">
        <v>46050</v>
      </c>
      <c r="BC366" s="89">
        <f>+Tabla3[[#This Row],[FECHA TERMINACION
(INICIAL)]]-Tabla3[[#This Row],[FECHA INICIO]]</f>
        <v>20</v>
      </c>
      <c r="BD366" s="89">
        <f>+Tabla3[[#This Row],[PLAZO DE EJECUCIÓN EN DÍAS (INICIAL)]]/30</f>
        <v>0.66666666666666663</v>
      </c>
      <c r="BE366" t="s">
        <v>2100</v>
      </c>
      <c r="BF366" s="5" t="e">
        <f>+#REF!</f>
        <v>#REF!</v>
      </c>
      <c r="BG366" s="5" t="e">
        <f>+#REF!</f>
        <v>#REF!</v>
      </c>
      <c r="BH366" s="1" t="e">
        <f>+#REF!</f>
        <v>#REF!</v>
      </c>
      <c r="BI366" s="1">
        <f>+COUNTIF(Tabla3[[#This Row],[VALOR REDUCIDO]:[TOTAL TIEMPO PRORROGADO EN DÍAS
]],"&lt;&gt;0")</f>
        <v>3</v>
      </c>
      <c r="BJ366" s="1" t="e">
        <f>+#REF!</f>
        <v>#REF!</v>
      </c>
      <c r="BK366" s="75" t="e">
        <f>+#REF!</f>
        <v>#REF!</v>
      </c>
      <c r="BL366" s="1" t="s">
        <v>82</v>
      </c>
      <c r="BM366" t="e">
        <f t="shared" si="27"/>
        <v>#REF!</v>
      </c>
      <c r="BN366" s="7">
        <f t="shared" si="28"/>
        <v>46030</v>
      </c>
      <c r="BO366" s="7" t="e">
        <f t="shared" si="29"/>
        <v>#REF!</v>
      </c>
      <c r="BP366" s="5" t="e">
        <f t="shared" si="25"/>
        <v>#REF!</v>
      </c>
      <c r="BQ366" s="1">
        <v>6300000</v>
      </c>
      <c r="BR366" s="1" t="e">
        <f>+Tabla3[[#This Row],[VALOR TOTAL DE CONTRATO (ANTES DE LIQUIDACIÓN - LIBERACIÓN DE SALDOS)]]-Tabla3[[#This Row],[RECURSO TOTALES DESEMBOLSADOS]]</f>
        <v>#REF!</v>
      </c>
      <c r="BS366" s="1" t="s">
        <v>83</v>
      </c>
      <c r="BT366" s="1" t="str">
        <f t="shared" si="26"/>
        <v>enero</v>
      </c>
      <c r="BU366" s="1" t="s">
        <v>82</v>
      </c>
      <c r="BV366" s="1" t="s">
        <v>82</v>
      </c>
      <c r="BW366" s="1" t="s">
        <v>82</v>
      </c>
      <c r="BX366" t="s">
        <v>258</v>
      </c>
      <c r="BY366" t="s">
        <v>259</v>
      </c>
    </row>
    <row r="367" spans="1:77" x14ac:dyDescent="0.25">
      <c r="A367" s="1">
        <v>2026</v>
      </c>
      <c r="B367" s="3" t="s">
        <v>5235</v>
      </c>
      <c r="C367" s="1" t="s">
        <v>65</v>
      </c>
      <c r="D367" t="s">
        <v>67</v>
      </c>
      <c r="E367" t="s">
        <v>70</v>
      </c>
      <c r="F367" t="s">
        <v>71</v>
      </c>
      <c r="G367" t="s">
        <v>105</v>
      </c>
      <c r="H367" s="1" t="s">
        <v>64</v>
      </c>
      <c r="I367" s="1" t="s">
        <v>75</v>
      </c>
      <c r="J367" t="s">
        <v>5236</v>
      </c>
      <c r="K367" s="1" t="s">
        <v>78</v>
      </c>
      <c r="L367" s="87" t="s">
        <v>81</v>
      </c>
      <c r="M367" s="1" t="s">
        <v>6665</v>
      </c>
      <c r="N367" s="1" t="s">
        <v>3719</v>
      </c>
      <c r="O367" s="1" t="s">
        <v>3719</v>
      </c>
      <c r="P367" s="56" t="s">
        <v>3719</v>
      </c>
      <c r="Q367" s="1" t="s">
        <v>83</v>
      </c>
      <c r="R367" s="87" t="s">
        <v>87</v>
      </c>
      <c r="S367" s="87" t="s">
        <v>87</v>
      </c>
      <c r="T367" t="s">
        <v>2097</v>
      </c>
      <c r="U367" t="s">
        <v>2098</v>
      </c>
      <c r="V367" t="s">
        <v>5237</v>
      </c>
      <c r="W367" s="5">
        <v>99600000</v>
      </c>
      <c r="X367" s="5">
        <v>99600000</v>
      </c>
      <c r="Y367" s="5">
        <v>9000000</v>
      </c>
      <c r="Z367" s="5" t="s">
        <v>1045</v>
      </c>
      <c r="AA367" s="1" t="s">
        <v>95</v>
      </c>
      <c r="AB367" t="s">
        <v>83</v>
      </c>
      <c r="AC367" t="s">
        <v>76</v>
      </c>
      <c r="AD367" s="69">
        <f>+Tabla3[[#This Row],[VALOR DEL CONTRATO
(EN NUMEROS)]]-Tabla3[[#This Row],[VALOR RECURSOS (MADS/FONAM)]]</f>
        <v>0</v>
      </c>
      <c r="AE367" s="2">
        <v>7026</v>
      </c>
      <c r="AF367" s="88">
        <v>46024</v>
      </c>
      <c r="AG367">
        <v>111426</v>
      </c>
      <c r="AH367" s="75">
        <v>46051</v>
      </c>
      <c r="AI367" s="78" t="s">
        <v>98</v>
      </c>
      <c r="AJ367" t="s">
        <v>395</v>
      </c>
      <c r="AK367" s="72">
        <v>202400000000095</v>
      </c>
      <c r="AL367" s="75">
        <v>46051</v>
      </c>
      <c r="AM367" s="1" t="s">
        <v>257</v>
      </c>
      <c r="AN367" s="1" t="s">
        <v>257</v>
      </c>
      <c r="AO367" t="s">
        <v>100</v>
      </c>
      <c r="AP367" t="s">
        <v>1833</v>
      </c>
      <c r="AQ367" s="1"/>
      <c r="AR367" t="s">
        <v>1834</v>
      </c>
      <c r="AS367" t="s">
        <v>87</v>
      </c>
      <c r="AT367" s="1">
        <v>80111600</v>
      </c>
      <c r="AU367" s="93" t="s">
        <v>4510</v>
      </c>
      <c r="AV367" s="1" t="s">
        <v>210</v>
      </c>
      <c r="AW367" s="87" t="s">
        <v>103</v>
      </c>
      <c r="AX367" s="75">
        <v>46051</v>
      </c>
      <c r="AY367" s="87" t="s">
        <v>116</v>
      </c>
      <c r="AZ367" s="75">
        <v>46051</v>
      </c>
      <c r="BA367" s="75">
        <v>46051</v>
      </c>
      <c r="BB367" s="75">
        <v>46387</v>
      </c>
      <c r="BC367" s="89">
        <f>+Tabla3[[#This Row],[FECHA TERMINACION
(INICIAL)]]-Tabla3[[#This Row],[FECHA INICIO]]</f>
        <v>336</v>
      </c>
      <c r="BD367" s="89">
        <f>+Tabla3[[#This Row],[PLAZO DE EJECUCIÓN EN DÍAS (INICIAL)]]/30</f>
        <v>11.2</v>
      </c>
      <c r="BE367" t="s">
        <v>5622</v>
      </c>
      <c r="BF367" s="5" t="e">
        <f>+#REF!</f>
        <v>#REF!</v>
      </c>
      <c r="BG367" s="5" t="e">
        <f>+#REF!</f>
        <v>#REF!</v>
      </c>
      <c r="BH367" s="1" t="e">
        <f>+#REF!</f>
        <v>#REF!</v>
      </c>
      <c r="BI367" s="1">
        <f>+COUNTIF(Tabla3[[#This Row],[VALOR REDUCIDO]:[TOTAL TIEMPO PRORROGADO EN DÍAS
]],"&lt;&gt;0")</f>
        <v>3</v>
      </c>
      <c r="BJ367" s="1" t="e">
        <f>+#REF!</f>
        <v>#REF!</v>
      </c>
      <c r="BK367" s="75" t="e">
        <f>+#REF!</f>
        <v>#REF!</v>
      </c>
      <c r="BL367" s="1" t="s">
        <v>83</v>
      </c>
      <c r="BM367" t="e">
        <f t="shared" si="27"/>
        <v>#REF!</v>
      </c>
      <c r="BN367" s="7">
        <f t="shared" si="28"/>
        <v>46051</v>
      </c>
      <c r="BO367" s="7" t="e">
        <f t="shared" si="29"/>
        <v>#REF!</v>
      </c>
      <c r="BP367" s="5" t="e">
        <f t="shared" si="25"/>
        <v>#REF!</v>
      </c>
      <c r="BQ367" s="1">
        <v>36600000</v>
      </c>
      <c r="BR367" s="1" t="e">
        <f>+Tabla3[[#This Row],[VALOR TOTAL DE CONTRATO (ANTES DE LIQUIDACIÓN - LIBERACIÓN DE SALDOS)]]-Tabla3[[#This Row],[RECURSO TOTALES DESEMBOLSADOS]]</f>
        <v>#REF!</v>
      </c>
      <c r="BS367" s="1" t="s">
        <v>83</v>
      </c>
      <c r="BT367" s="1" t="str">
        <f t="shared" si="26"/>
        <v>enero</v>
      </c>
      <c r="BU367" s="1" t="s">
        <v>82</v>
      </c>
      <c r="BV367" s="1" t="s">
        <v>82</v>
      </c>
      <c r="BW367" s="1" t="s">
        <v>82</v>
      </c>
      <c r="BX367" t="s">
        <v>258</v>
      </c>
      <c r="BY367" t="s">
        <v>259</v>
      </c>
    </row>
    <row r="368" spans="1:77" x14ac:dyDescent="0.25">
      <c r="A368" s="1">
        <v>2026</v>
      </c>
      <c r="B368" s="3">
        <v>362</v>
      </c>
      <c r="C368" s="1" t="s">
        <v>65</v>
      </c>
      <c r="D368" t="s">
        <v>67</v>
      </c>
      <c r="E368" t="s">
        <v>70</v>
      </c>
      <c r="F368" t="s">
        <v>71</v>
      </c>
      <c r="G368" t="s">
        <v>105</v>
      </c>
      <c r="H368" s="1" t="s">
        <v>64</v>
      </c>
      <c r="I368" s="1" t="s">
        <v>75</v>
      </c>
      <c r="J368" t="s">
        <v>2210</v>
      </c>
      <c r="K368" s="1" t="s">
        <v>78</v>
      </c>
      <c r="L368" s="87" t="s">
        <v>759</v>
      </c>
      <c r="M368" s="1" t="s">
        <v>6666</v>
      </c>
      <c r="N368" s="1" t="s">
        <v>3719</v>
      </c>
      <c r="O368" s="1" t="s">
        <v>3719</v>
      </c>
      <c r="P368" s="56" t="s">
        <v>3719</v>
      </c>
      <c r="Q368" s="1" t="s">
        <v>83</v>
      </c>
      <c r="R368" s="87" t="s">
        <v>2212</v>
      </c>
      <c r="S368" s="87" t="s">
        <v>212</v>
      </c>
      <c r="T368" t="s">
        <v>2211</v>
      </c>
      <c r="U368" t="s">
        <v>2214</v>
      </c>
      <c r="V368" t="s">
        <v>2213</v>
      </c>
      <c r="W368" s="5">
        <v>64533333</v>
      </c>
      <c r="X368" s="5">
        <v>64533333</v>
      </c>
      <c r="Y368" s="5">
        <v>5500000</v>
      </c>
      <c r="Z368" s="5" t="s">
        <v>1045</v>
      </c>
      <c r="AA368" s="1" t="s">
        <v>95</v>
      </c>
      <c r="AB368" t="s">
        <v>83</v>
      </c>
      <c r="AC368" t="s">
        <v>76</v>
      </c>
      <c r="AD368" s="69">
        <f>+Tabla3[[#This Row],[VALOR DEL CONTRATO
(EN NUMEROS)]]-Tabla3[[#This Row],[VALOR RECURSOS (MADS/FONAM)]]</f>
        <v>0</v>
      </c>
      <c r="AE368" s="2">
        <v>1926</v>
      </c>
      <c r="AF368" s="88">
        <v>46024</v>
      </c>
      <c r="AG368">
        <v>39226</v>
      </c>
      <c r="AH368" s="75">
        <v>46035</v>
      </c>
      <c r="AI368" s="78" t="s">
        <v>98</v>
      </c>
      <c r="AJ368" t="s">
        <v>282</v>
      </c>
      <c r="AK368" s="72">
        <v>202400000000095</v>
      </c>
      <c r="AL368" s="75">
        <v>46035</v>
      </c>
      <c r="AM368" s="1" t="s">
        <v>257</v>
      </c>
      <c r="AN368" s="1" t="s">
        <v>257</v>
      </c>
      <c r="AO368" t="s">
        <v>100</v>
      </c>
      <c r="AP368" t="s">
        <v>2215</v>
      </c>
      <c r="AQ368" s="1"/>
      <c r="AR368" t="s">
        <v>4898</v>
      </c>
      <c r="AS368" t="s">
        <v>264</v>
      </c>
      <c r="AT368" s="1">
        <v>80111600</v>
      </c>
      <c r="AU368" s="93" t="s">
        <v>4511</v>
      </c>
      <c r="AV368" s="1" t="s">
        <v>210</v>
      </c>
      <c r="AW368" s="87" t="s">
        <v>103</v>
      </c>
      <c r="AX368" s="75">
        <v>46035</v>
      </c>
      <c r="AY368" s="87" t="s">
        <v>115</v>
      </c>
      <c r="AZ368" s="75">
        <v>46035</v>
      </c>
      <c r="BA368" s="75">
        <v>46035</v>
      </c>
      <c r="BB368" s="75">
        <v>46387</v>
      </c>
      <c r="BC368" s="89">
        <f>+Tabla3[[#This Row],[FECHA TERMINACION
(INICIAL)]]-Tabla3[[#This Row],[FECHA INICIO]]</f>
        <v>352</v>
      </c>
      <c r="BD368" s="89">
        <f>+Tabla3[[#This Row],[PLAZO DE EJECUCIÓN EN DÍAS (INICIAL)]]/30</f>
        <v>11.733333333333333</v>
      </c>
      <c r="BE368" t="s">
        <v>2216</v>
      </c>
      <c r="BF368" s="5" t="e">
        <f>+#REF!</f>
        <v>#REF!</v>
      </c>
      <c r="BG368" s="5" t="e">
        <f>+#REF!</f>
        <v>#REF!</v>
      </c>
      <c r="BH368" s="1" t="e">
        <f>+#REF!</f>
        <v>#REF!</v>
      </c>
      <c r="BI368" s="1">
        <f>+COUNTIF(Tabla3[[#This Row],[VALOR REDUCIDO]:[TOTAL TIEMPO PRORROGADO EN DÍAS
]],"&lt;&gt;0")</f>
        <v>3</v>
      </c>
      <c r="BJ368" s="1" t="e">
        <f>+#REF!</f>
        <v>#REF!</v>
      </c>
      <c r="BK368" s="75" t="e">
        <f>+#REF!</f>
        <v>#REF!</v>
      </c>
      <c r="BL368" s="1" t="s">
        <v>83</v>
      </c>
      <c r="BM368" t="e">
        <f t="shared" si="27"/>
        <v>#REF!</v>
      </c>
      <c r="BN368" s="7">
        <f t="shared" si="28"/>
        <v>46035</v>
      </c>
      <c r="BO368" s="7" t="e">
        <f t="shared" si="29"/>
        <v>#REF!</v>
      </c>
      <c r="BP368" s="5" t="e">
        <f t="shared" si="25"/>
        <v>#REF!</v>
      </c>
      <c r="BQ368" s="1">
        <v>25300000</v>
      </c>
      <c r="BR368" s="1" t="e">
        <f>+Tabla3[[#This Row],[VALOR TOTAL DE CONTRATO (ANTES DE LIQUIDACIÓN - LIBERACIÓN DE SALDOS)]]-Tabla3[[#This Row],[RECURSO TOTALES DESEMBOLSADOS]]</f>
        <v>#REF!</v>
      </c>
      <c r="BS368" s="1" t="s">
        <v>83</v>
      </c>
      <c r="BT368" s="1" t="str">
        <f t="shared" si="26"/>
        <v>enero</v>
      </c>
      <c r="BU368" s="1" t="s">
        <v>82</v>
      </c>
      <c r="BV368" s="1" t="s">
        <v>82</v>
      </c>
      <c r="BW368" s="1" t="s">
        <v>82</v>
      </c>
      <c r="BX368" t="s">
        <v>258</v>
      </c>
      <c r="BY368" t="s">
        <v>259</v>
      </c>
    </row>
    <row r="369" spans="1:77" x14ac:dyDescent="0.25">
      <c r="A369" s="1">
        <v>2026</v>
      </c>
      <c r="B369" s="3">
        <v>363</v>
      </c>
      <c r="C369" s="1" t="s">
        <v>65</v>
      </c>
      <c r="D369" t="s">
        <v>67</v>
      </c>
      <c r="E369" t="s">
        <v>70</v>
      </c>
      <c r="F369" t="s">
        <v>71</v>
      </c>
      <c r="G369" t="s">
        <v>105</v>
      </c>
      <c r="H369" s="1" t="s">
        <v>64</v>
      </c>
      <c r="I369" s="1" t="s">
        <v>75</v>
      </c>
      <c r="J369" t="s">
        <v>2217</v>
      </c>
      <c r="K369" s="1" t="s">
        <v>78</v>
      </c>
      <c r="L369" s="87" t="s">
        <v>2218</v>
      </c>
      <c r="M369" s="1" t="s">
        <v>6667</v>
      </c>
      <c r="N369" s="1" t="s">
        <v>3719</v>
      </c>
      <c r="O369" s="69" t="s">
        <v>3719</v>
      </c>
      <c r="P369" s="54" t="s">
        <v>3719</v>
      </c>
      <c r="Q369" s="1" t="s">
        <v>83</v>
      </c>
      <c r="R369" s="87" t="s">
        <v>1558</v>
      </c>
      <c r="S369" s="87" t="s">
        <v>212</v>
      </c>
      <c r="T369" t="s">
        <v>2219</v>
      </c>
      <c r="U369" t="s">
        <v>2220</v>
      </c>
      <c r="V369" t="s">
        <v>1567</v>
      </c>
      <c r="W369" s="5">
        <v>61200000</v>
      </c>
      <c r="X369" s="5">
        <v>61200000</v>
      </c>
      <c r="Y369" s="90">
        <v>6120000</v>
      </c>
      <c r="Z369" s="90">
        <v>0</v>
      </c>
      <c r="AA369" s="1" t="s">
        <v>95</v>
      </c>
      <c r="AB369" t="s">
        <v>83</v>
      </c>
      <c r="AC369" t="s">
        <v>76</v>
      </c>
      <c r="AD369" s="69">
        <f>+Tabla3[[#This Row],[VALOR DEL CONTRATO
(EN NUMEROS)]]-Tabla3[[#This Row],[VALOR RECURSOS (MADS/FONAM)]]</f>
        <v>0</v>
      </c>
      <c r="AE369" s="2">
        <v>1626</v>
      </c>
      <c r="AF369" s="88">
        <v>46024</v>
      </c>
      <c r="AG369">
        <v>46226</v>
      </c>
      <c r="AH369" s="75">
        <v>46036</v>
      </c>
      <c r="AI369" s="78" t="s">
        <v>98</v>
      </c>
      <c r="AJ369" t="s">
        <v>282</v>
      </c>
      <c r="AK369" s="72">
        <v>202400000000095</v>
      </c>
      <c r="AL369" s="75">
        <v>46036</v>
      </c>
      <c r="AM369" s="1" t="s">
        <v>257</v>
      </c>
      <c r="AN369" s="1" t="s">
        <v>1559</v>
      </c>
      <c r="AO369" t="s">
        <v>100</v>
      </c>
      <c r="AP369" t="s">
        <v>1410</v>
      </c>
      <c r="AQ369" s="2"/>
      <c r="AR369" t="s">
        <v>1411</v>
      </c>
      <c r="AS369" t="s">
        <v>212</v>
      </c>
      <c r="AT369" s="1">
        <v>80111600</v>
      </c>
      <c r="AU369" s="93" t="s">
        <v>5635</v>
      </c>
      <c r="AV369" s="1" t="s">
        <v>210</v>
      </c>
      <c r="AW369" s="87" t="s">
        <v>103</v>
      </c>
      <c r="AX369" s="96">
        <v>46036</v>
      </c>
      <c r="AY369" s="1" t="s">
        <v>115</v>
      </c>
      <c r="AZ369" s="96">
        <v>46036</v>
      </c>
      <c r="BA369" s="75">
        <v>46036</v>
      </c>
      <c r="BB369" s="75">
        <v>46339</v>
      </c>
      <c r="BC369" s="89">
        <f>+Tabla3[[#This Row],[FECHA TERMINACION
(INICIAL)]]-Tabla3[[#This Row],[FECHA INICIO]]</f>
        <v>303</v>
      </c>
      <c r="BD369" s="89">
        <f>+Tabla3[[#This Row],[PLAZO DE EJECUCIÓN EN DÍAS (INICIAL)]]/30</f>
        <v>10.1</v>
      </c>
      <c r="BE369" t="s">
        <v>2221</v>
      </c>
      <c r="BF369" s="5" t="e">
        <f>+#REF!</f>
        <v>#REF!</v>
      </c>
      <c r="BG369" s="5" t="e">
        <f>+#REF!</f>
        <v>#REF!</v>
      </c>
      <c r="BH369" s="1" t="e">
        <f>+#REF!</f>
        <v>#REF!</v>
      </c>
      <c r="BI369" s="1">
        <f>+COUNTIF(Tabla3[[#This Row],[VALOR REDUCIDO]:[TOTAL TIEMPO PRORROGADO EN DÍAS
]],"&lt;&gt;0")</f>
        <v>3</v>
      </c>
      <c r="BJ369" s="1" t="e">
        <f>+#REF!</f>
        <v>#REF!</v>
      </c>
      <c r="BK369" s="75" t="e">
        <f>+#REF!</f>
        <v>#REF!</v>
      </c>
      <c r="BL369" s="1" t="s">
        <v>83</v>
      </c>
      <c r="BM369" t="e">
        <f t="shared" si="27"/>
        <v>#REF!</v>
      </c>
      <c r="BN369" s="7">
        <f t="shared" si="28"/>
        <v>46036</v>
      </c>
      <c r="BO369" s="7" t="e">
        <f t="shared" si="29"/>
        <v>#REF!</v>
      </c>
      <c r="BP369" s="5" t="e">
        <f t="shared" si="25"/>
        <v>#REF!</v>
      </c>
      <c r="BQ369" s="1">
        <v>27948000</v>
      </c>
      <c r="BR369" s="1" t="e">
        <f>+Tabla3[[#This Row],[VALOR TOTAL DE CONTRATO (ANTES DE LIQUIDACIÓN - LIBERACIÓN DE SALDOS)]]-Tabla3[[#This Row],[RECURSO TOTALES DESEMBOLSADOS]]</f>
        <v>#REF!</v>
      </c>
      <c r="BS369" s="1" t="s">
        <v>83</v>
      </c>
      <c r="BT369" s="1" t="str">
        <f t="shared" si="26"/>
        <v>enero</v>
      </c>
      <c r="BU369" s="1" t="s">
        <v>82</v>
      </c>
      <c r="BV369" s="1" t="s">
        <v>82</v>
      </c>
      <c r="BW369" s="1" t="s">
        <v>82</v>
      </c>
      <c r="BX369" t="s">
        <v>258</v>
      </c>
      <c r="BY369" t="s">
        <v>259</v>
      </c>
    </row>
    <row r="370" spans="1:77" x14ac:dyDescent="0.25">
      <c r="A370" s="1">
        <v>2026</v>
      </c>
      <c r="B370" s="3">
        <v>364</v>
      </c>
      <c r="C370" s="1" t="s">
        <v>65</v>
      </c>
      <c r="D370" t="s">
        <v>67</v>
      </c>
      <c r="E370" t="s">
        <v>70</v>
      </c>
      <c r="F370" t="s">
        <v>71</v>
      </c>
      <c r="G370" t="s">
        <v>105</v>
      </c>
      <c r="H370" s="1" t="s">
        <v>64</v>
      </c>
      <c r="I370" s="1" t="s">
        <v>75</v>
      </c>
      <c r="J370" t="s">
        <v>2935</v>
      </c>
      <c r="K370" s="1" t="s">
        <v>78</v>
      </c>
      <c r="L370" s="87" t="s">
        <v>446</v>
      </c>
      <c r="M370" s="1" t="s">
        <v>6668</v>
      </c>
      <c r="N370" s="1" t="s">
        <v>3719</v>
      </c>
      <c r="O370" s="1" t="s">
        <v>3719</v>
      </c>
      <c r="P370" s="56" t="s">
        <v>3719</v>
      </c>
      <c r="Q370" s="1" t="s">
        <v>83</v>
      </c>
      <c r="R370" s="87" t="s">
        <v>212</v>
      </c>
      <c r="S370" s="87" t="s">
        <v>212</v>
      </c>
      <c r="T370" t="s">
        <v>2936</v>
      </c>
      <c r="U370" t="s">
        <v>2938</v>
      </c>
      <c r="V370" t="s">
        <v>2937</v>
      </c>
      <c r="W370" s="5">
        <v>127233333</v>
      </c>
      <c r="X370" s="5">
        <v>127233333</v>
      </c>
      <c r="Y370" s="5">
        <v>11000000</v>
      </c>
      <c r="Z370" s="5" t="s">
        <v>1045</v>
      </c>
      <c r="AA370" s="1" t="s">
        <v>95</v>
      </c>
      <c r="AB370" t="s">
        <v>83</v>
      </c>
      <c r="AC370" t="s">
        <v>76</v>
      </c>
      <c r="AD370" s="69">
        <f>+Tabla3[[#This Row],[VALOR DEL CONTRATO
(EN NUMEROS)]]-Tabla3[[#This Row],[VALOR RECURSOS (MADS/FONAM)]]</f>
        <v>0</v>
      </c>
      <c r="AE370" s="2">
        <v>1126</v>
      </c>
      <c r="AF370" s="88">
        <v>46024</v>
      </c>
      <c r="AG370">
        <v>63426</v>
      </c>
      <c r="AH370" s="75">
        <v>46038</v>
      </c>
      <c r="AI370" s="78" t="s">
        <v>98</v>
      </c>
      <c r="AJ370" t="s">
        <v>282</v>
      </c>
      <c r="AK370" s="72">
        <v>202400000000095</v>
      </c>
      <c r="AL370" s="75">
        <v>46038</v>
      </c>
      <c r="AM370" s="1" t="s">
        <v>257</v>
      </c>
      <c r="AN370" s="1" t="s">
        <v>257</v>
      </c>
      <c r="AO370" t="s">
        <v>100</v>
      </c>
      <c r="AP370" t="s">
        <v>1072</v>
      </c>
      <c r="AQ370" s="1"/>
      <c r="AR370" t="s">
        <v>1073</v>
      </c>
      <c r="AS370" t="s">
        <v>212</v>
      </c>
      <c r="AT370" s="1">
        <v>80111600</v>
      </c>
      <c r="AU370" s="93" t="s">
        <v>5636</v>
      </c>
      <c r="AV370" s="1" t="s">
        <v>210</v>
      </c>
      <c r="AW370" s="87" t="s">
        <v>103</v>
      </c>
      <c r="AX370" s="96">
        <v>46038</v>
      </c>
      <c r="AY370" s="1" t="s">
        <v>116</v>
      </c>
      <c r="AZ370" s="96">
        <v>46038</v>
      </c>
      <c r="BA370" s="75">
        <v>46038</v>
      </c>
      <c r="BB370" s="75">
        <v>46387</v>
      </c>
      <c r="BC370" s="89">
        <f>+Tabla3[[#This Row],[FECHA TERMINACION
(INICIAL)]]-Tabla3[[#This Row],[FECHA INICIO]]</f>
        <v>349</v>
      </c>
      <c r="BD370" s="89">
        <f>+Tabla3[[#This Row],[PLAZO DE EJECUCIÓN EN DÍAS (INICIAL)]]/30</f>
        <v>11.633333333333333</v>
      </c>
      <c r="BE370" t="s">
        <v>2939</v>
      </c>
      <c r="BF370" s="5" t="e">
        <f>+#REF!</f>
        <v>#REF!</v>
      </c>
      <c r="BG370" s="5" t="e">
        <f>+#REF!</f>
        <v>#REF!</v>
      </c>
      <c r="BH370" s="1" t="e">
        <f>+#REF!</f>
        <v>#REF!</v>
      </c>
      <c r="BI370" s="1">
        <f>+COUNTIF(Tabla3[[#This Row],[VALOR REDUCIDO]:[TOTAL TIEMPO PRORROGADO EN DÍAS
]],"&lt;&gt;0")</f>
        <v>3</v>
      </c>
      <c r="BJ370" s="1" t="e">
        <f>+#REF!</f>
        <v>#REF!</v>
      </c>
      <c r="BK370" s="75" t="e">
        <f>+#REF!</f>
        <v>#REF!</v>
      </c>
      <c r="BL370" s="1" t="s">
        <v>83</v>
      </c>
      <c r="BM370" t="e">
        <f t="shared" si="27"/>
        <v>#REF!</v>
      </c>
      <c r="BN370" s="7">
        <f t="shared" si="28"/>
        <v>46038</v>
      </c>
      <c r="BO370" s="7" t="e">
        <f t="shared" si="29"/>
        <v>#REF!</v>
      </c>
      <c r="BP370" s="5" t="e">
        <f t="shared" si="25"/>
        <v>#REF!</v>
      </c>
      <c r="BQ370" s="1">
        <v>49500000</v>
      </c>
      <c r="BR370" s="1" t="e">
        <f>+Tabla3[[#This Row],[VALOR TOTAL DE CONTRATO (ANTES DE LIQUIDACIÓN - LIBERACIÓN DE SALDOS)]]-Tabla3[[#This Row],[RECURSO TOTALES DESEMBOLSADOS]]</f>
        <v>#REF!</v>
      </c>
      <c r="BS370" s="1" t="s">
        <v>83</v>
      </c>
      <c r="BT370" s="1" t="str">
        <f t="shared" si="26"/>
        <v>enero</v>
      </c>
      <c r="BU370" s="1" t="s">
        <v>82</v>
      </c>
      <c r="BV370" s="1" t="s">
        <v>82</v>
      </c>
      <c r="BW370" s="1" t="s">
        <v>82</v>
      </c>
      <c r="BX370" t="s">
        <v>258</v>
      </c>
      <c r="BY370" t="s">
        <v>259</v>
      </c>
    </row>
    <row r="371" spans="1:77" x14ac:dyDescent="0.25">
      <c r="A371" s="1">
        <v>2026</v>
      </c>
      <c r="B371" s="3">
        <v>365</v>
      </c>
      <c r="C371" s="1" t="s">
        <v>65</v>
      </c>
      <c r="D371" t="s">
        <v>67</v>
      </c>
      <c r="E371" t="s">
        <v>70</v>
      </c>
      <c r="F371" t="s">
        <v>71</v>
      </c>
      <c r="G371" t="s">
        <v>105</v>
      </c>
      <c r="H371" s="1" t="s">
        <v>64</v>
      </c>
      <c r="I371" s="1" t="s">
        <v>75</v>
      </c>
      <c r="J371" t="s">
        <v>2101</v>
      </c>
      <c r="K371" s="1" t="s">
        <v>78</v>
      </c>
      <c r="L371" s="87" t="s">
        <v>81</v>
      </c>
      <c r="M371" s="1" t="s">
        <v>6669</v>
      </c>
      <c r="N371" s="1" t="s">
        <v>3719</v>
      </c>
      <c r="O371" s="1" t="s">
        <v>3719</v>
      </c>
      <c r="P371" s="56" t="s">
        <v>3719</v>
      </c>
      <c r="Q371" s="1" t="s">
        <v>83</v>
      </c>
      <c r="R371" s="87" t="s">
        <v>254</v>
      </c>
      <c r="S371" s="87" t="s">
        <v>254</v>
      </c>
      <c r="T371" t="s">
        <v>2102</v>
      </c>
      <c r="U371" t="s">
        <v>2103</v>
      </c>
      <c r="V371" t="s">
        <v>2104</v>
      </c>
      <c r="W371" s="5">
        <v>98616320</v>
      </c>
      <c r="X371" s="5">
        <v>98616320</v>
      </c>
      <c r="Y371" s="5">
        <v>8404800</v>
      </c>
      <c r="Z371" s="5" t="s">
        <v>1045</v>
      </c>
      <c r="AA371" s="1" t="s">
        <v>95</v>
      </c>
      <c r="AB371" t="s">
        <v>83</v>
      </c>
      <c r="AC371" t="s">
        <v>76</v>
      </c>
      <c r="AD371" s="69">
        <f>+Tabla3[[#This Row],[VALOR DEL CONTRATO
(EN NUMEROS)]]-Tabla3[[#This Row],[VALOR RECURSOS (MADS/FONAM)]]</f>
        <v>0</v>
      </c>
      <c r="AE371" s="2">
        <v>5626</v>
      </c>
      <c r="AF371" s="88">
        <v>46024</v>
      </c>
      <c r="AG371">
        <v>34026</v>
      </c>
      <c r="AH371" s="75">
        <v>46031</v>
      </c>
      <c r="AI371" s="78" t="s">
        <v>98</v>
      </c>
      <c r="AJ371" t="s">
        <v>404</v>
      </c>
      <c r="AK371" s="72">
        <v>202400000000095</v>
      </c>
      <c r="AL371" s="75">
        <v>46031</v>
      </c>
      <c r="AM371" s="1" t="s">
        <v>257</v>
      </c>
      <c r="AN371" s="1" t="s">
        <v>257</v>
      </c>
      <c r="AO371" t="s">
        <v>100</v>
      </c>
      <c r="AP371" t="s">
        <v>1253</v>
      </c>
      <c r="AQ371" s="1"/>
      <c r="AR371" t="s">
        <v>1254</v>
      </c>
      <c r="AS371" t="s">
        <v>254</v>
      </c>
      <c r="AT371" s="1">
        <v>80111600</v>
      </c>
      <c r="AU371" s="93" t="s">
        <v>4512</v>
      </c>
      <c r="AV371" s="1" t="s">
        <v>210</v>
      </c>
      <c r="AW371" s="87" t="s">
        <v>103</v>
      </c>
      <c r="AX371" s="75">
        <v>46031</v>
      </c>
      <c r="AY371" s="87" t="s">
        <v>115</v>
      </c>
      <c r="AZ371" s="75">
        <v>46031</v>
      </c>
      <c r="BA371" s="75">
        <v>46031</v>
      </c>
      <c r="BB371" s="75">
        <v>46387</v>
      </c>
      <c r="BC371" s="89">
        <f>+Tabla3[[#This Row],[FECHA TERMINACION
(INICIAL)]]-Tabla3[[#This Row],[FECHA INICIO]]</f>
        <v>356</v>
      </c>
      <c r="BD371" s="89">
        <f>+Tabla3[[#This Row],[PLAZO DE EJECUCIÓN EN DÍAS (INICIAL)]]/30</f>
        <v>11.866666666666667</v>
      </c>
      <c r="BE371" t="s">
        <v>2105</v>
      </c>
      <c r="BF371" s="5" t="e">
        <f>+#REF!</f>
        <v>#REF!</v>
      </c>
      <c r="BG371" s="5" t="e">
        <f>+#REF!</f>
        <v>#REF!</v>
      </c>
      <c r="BH371" s="1" t="e">
        <f>+#REF!</f>
        <v>#REF!</v>
      </c>
      <c r="BI371" s="1">
        <f>+COUNTIF(Tabla3[[#This Row],[VALOR REDUCIDO]:[TOTAL TIEMPO PRORROGADO EN DÍAS
]],"&lt;&gt;0")</f>
        <v>3</v>
      </c>
      <c r="BJ371" s="1" t="e">
        <f>+#REF!</f>
        <v>#REF!</v>
      </c>
      <c r="BK371" s="75" t="e">
        <f>+#REF!</f>
        <v>#REF!</v>
      </c>
      <c r="BL371" s="1" t="s">
        <v>83</v>
      </c>
      <c r="BM371" t="e">
        <f t="shared" si="27"/>
        <v>#REF!</v>
      </c>
      <c r="BN371" s="7">
        <f t="shared" si="28"/>
        <v>46031</v>
      </c>
      <c r="BO371" s="7" t="e">
        <f t="shared" si="29"/>
        <v>#REF!</v>
      </c>
      <c r="BP371" s="5" t="e">
        <f t="shared" si="25"/>
        <v>#REF!</v>
      </c>
      <c r="BQ371" s="1">
        <v>39782720</v>
      </c>
      <c r="BR371" s="1" t="e">
        <f>+Tabla3[[#This Row],[VALOR TOTAL DE CONTRATO (ANTES DE LIQUIDACIÓN - LIBERACIÓN DE SALDOS)]]-Tabla3[[#This Row],[RECURSO TOTALES DESEMBOLSADOS]]</f>
        <v>#REF!</v>
      </c>
      <c r="BS371" s="1" t="s">
        <v>83</v>
      </c>
      <c r="BT371" s="1" t="str">
        <f t="shared" si="26"/>
        <v>enero</v>
      </c>
      <c r="BU371" s="1" t="s">
        <v>82</v>
      </c>
      <c r="BV371" s="1" t="s">
        <v>82</v>
      </c>
      <c r="BW371" s="1" t="s">
        <v>82</v>
      </c>
      <c r="BX371" t="s">
        <v>258</v>
      </c>
      <c r="BY371" t="s">
        <v>259</v>
      </c>
    </row>
    <row r="372" spans="1:77" x14ac:dyDescent="0.25">
      <c r="A372" s="1">
        <v>2026</v>
      </c>
      <c r="B372" s="3">
        <v>366</v>
      </c>
      <c r="C372" s="1" t="s">
        <v>65</v>
      </c>
      <c r="D372" t="s">
        <v>67</v>
      </c>
      <c r="E372" t="s">
        <v>70</v>
      </c>
      <c r="F372" t="s">
        <v>71</v>
      </c>
      <c r="G372" t="s">
        <v>105</v>
      </c>
      <c r="H372" s="1" t="s">
        <v>64</v>
      </c>
      <c r="I372" s="1" t="s">
        <v>75</v>
      </c>
      <c r="J372" t="s">
        <v>2106</v>
      </c>
      <c r="K372" s="1" t="s">
        <v>78</v>
      </c>
      <c r="L372" s="87" t="s">
        <v>81</v>
      </c>
      <c r="M372" s="1" t="s">
        <v>6670</v>
      </c>
      <c r="N372" s="1" t="s">
        <v>3719</v>
      </c>
      <c r="O372" s="1" t="s">
        <v>3719</v>
      </c>
      <c r="P372" s="56" t="s">
        <v>3719</v>
      </c>
      <c r="Q372" s="1" t="s">
        <v>83</v>
      </c>
      <c r="R372" s="87" t="s">
        <v>254</v>
      </c>
      <c r="S372" s="87" t="s">
        <v>254</v>
      </c>
      <c r="T372" t="s">
        <v>2107</v>
      </c>
      <c r="U372" t="s">
        <v>2108</v>
      </c>
      <c r="V372" t="s">
        <v>2104</v>
      </c>
      <c r="W372" s="5">
        <v>98616320</v>
      </c>
      <c r="X372" s="5">
        <v>98616320</v>
      </c>
      <c r="Y372" s="5">
        <v>8404800</v>
      </c>
      <c r="Z372" s="5" t="s">
        <v>1045</v>
      </c>
      <c r="AA372" s="1" t="s">
        <v>95</v>
      </c>
      <c r="AB372" t="s">
        <v>83</v>
      </c>
      <c r="AC372" t="s">
        <v>76</v>
      </c>
      <c r="AD372" s="69">
        <f>+Tabla3[[#This Row],[VALOR DEL CONTRATO
(EN NUMEROS)]]-Tabla3[[#This Row],[VALOR RECURSOS (MADS/FONAM)]]</f>
        <v>0</v>
      </c>
      <c r="AE372" s="2">
        <v>5626</v>
      </c>
      <c r="AF372" s="88">
        <v>46024</v>
      </c>
      <c r="AG372">
        <v>34226</v>
      </c>
      <c r="AH372" s="75">
        <v>46031</v>
      </c>
      <c r="AI372" s="78" t="s">
        <v>98</v>
      </c>
      <c r="AJ372" t="s">
        <v>404</v>
      </c>
      <c r="AK372" s="72">
        <v>202400000000095</v>
      </c>
      <c r="AL372" s="75">
        <v>46031</v>
      </c>
      <c r="AM372" s="1" t="s">
        <v>257</v>
      </c>
      <c r="AN372" s="1" t="s">
        <v>257</v>
      </c>
      <c r="AO372" t="s">
        <v>100</v>
      </c>
      <c r="AP372" t="s">
        <v>2109</v>
      </c>
      <c r="AQ372" s="1"/>
      <c r="AR372" t="s">
        <v>2110</v>
      </c>
      <c r="AS372" t="s">
        <v>254</v>
      </c>
      <c r="AT372" s="1">
        <v>80111600</v>
      </c>
      <c r="AU372" s="93" t="s">
        <v>4513</v>
      </c>
      <c r="AV372" s="1" t="s">
        <v>210</v>
      </c>
      <c r="AW372" s="87" t="s">
        <v>103</v>
      </c>
      <c r="AX372" s="75">
        <v>46031</v>
      </c>
      <c r="AY372" s="87" t="s">
        <v>115</v>
      </c>
      <c r="AZ372" s="75">
        <v>46031</v>
      </c>
      <c r="BA372" s="75">
        <v>46031</v>
      </c>
      <c r="BB372" s="75">
        <v>46387</v>
      </c>
      <c r="BC372" s="89">
        <f>+Tabla3[[#This Row],[FECHA TERMINACION
(INICIAL)]]-Tabla3[[#This Row],[FECHA INICIO]]</f>
        <v>356</v>
      </c>
      <c r="BD372" s="89">
        <f>+Tabla3[[#This Row],[PLAZO DE EJECUCIÓN EN DÍAS (INICIAL)]]/30</f>
        <v>11.866666666666667</v>
      </c>
      <c r="BE372" t="s">
        <v>2111</v>
      </c>
      <c r="BF372" s="5" t="e">
        <f>+#REF!</f>
        <v>#REF!</v>
      </c>
      <c r="BG372" s="5" t="e">
        <f>+#REF!</f>
        <v>#REF!</v>
      </c>
      <c r="BH372" s="1" t="e">
        <f>+#REF!</f>
        <v>#REF!</v>
      </c>
      <c r="BI372" s="1">
        <f>+COUNTIF(Tabla3[[#This Row],[VALOR REDUCIDO]:[TOTAL TIEMPO PRORROGADO EN DÍAS
]],"&lt;&gt;0")</f>
        <v>3</v>
      </c>
      <c r="BJ372" s="1" t="e">
        <f>+#REF!</f>
        <v>#REF!</v>
      </c>
      <c r="BK372" s="75" t="e">
        <f>+#REF!</f>
        <v>#REF!</v>
      </c>
      <c r="BL372" s="1" t="s">
        <v>83</v>
      </c>
      <c r="BM372" t="e">
        <f t="shared" si="27"/>
        <v>#REF!</v>
      </c>
      <c r="BN372" s="7">
        <f t="shared" si="28"/>
        <v>46031</v>
      </c>
      <c r="BO372" s="7" t="e">
        <f t="shared" si="29"/>
        <v>#REF!</v>
      </c>
      <c r="BP372" s="5" t="e">
        <f t="shared" si="25"/>
        <v>#REF!</v>
      </c>
      <c r="BQ372" s="1">
        <v>39453120</v>
      </c>
      <c r="BR372" s="1" t="e">
        <f>+Tabla3[[#This Row],[VALOR TOTAL DE CONTRATO (ANTES DE LIQUIDACIÓN - LIBERACIÓN DE SALDOS)]]-Tabla3[[#This Row],[RECURSO TOTALES DESEMBOLSADOS]]</f>
        <v>#REF!</v>
      </c>
      <c r="BS372" s="1" t="s">
        <v>83</v>
      </c>
      <c r="BT372" s="1" t="str">
        <f t="shared" si="26"/>
        <v>enero</v>
      </c>
      <c r="BU372" s="1" t="s">
        <v>82</v>
      </c>
      <c r="BV372" s="1" t="s">
        <v>82</v>
      </c>
      <c r="BW372" s="1" t="s">
        <v>82</v>
      </c>
      <c r="BX372" t="s">
        <v>258</v>
      </c>
      <c r="BY372" t="s">
        <v>259</v>
      </c>
    </row>
    <row r="373" spans="1:77" x14ac:dyDescent="0.25">
      <c r="A373" s="1">
        <v>2026</v>
      </c>
      <c r="B373" s="3">
        <v>367</v>
      </c>
      <c r="C373" s="1" t="s">
        <v>65</v>
      </c>
      <c r="D373" t="s">
        <v>67</v>
      </c>
      <c r="E373" t="s">
        <v>70</v>
      </c>
      <c r="F373" t="s">
        <v>71</v>
      </c>
      <c r="G373" t="s">
        <v>105</v>
      </c>
      <c r="H373" s="1" t="s">
        <v>64</v>
      </c>
      <c r="I373" s="1" t="s">
        <v>75</v>
      </c>
      <c r="J373" t="s">
        <v>2112</v>
      </c>
      <c r="K373" s="1" t="s">
        <v>78</v>
      </c>
      <c r="L373" s="87" t="s">
        <v>81</v>
      </c>
      <c r="M373" s="1" t="s">
        <v>6671</v>
      </c>
      <c r="N373" s="1" t="s">
        <v>3719</v>
      </c>
      <c r="O373" s="1" t="s">
        <v>3719</v>
      </c>
      <c r="P373" s="56" t="s">
        <v>3719</v>
      </c>
      <c r="Q373" s="1" t="s">
        <v>83</v>
      </c>
      <c r="R373" s="87" t="s">
        <v>254</v>
      </c>
      <c r="S373" s="87" t="s">
        <v>254</v>
      </c>
      <c r="T373" t="s">
        <v>2113</v>
      </c>
      <c r="U373" t="s">
        <v>2114</v>
      </c>
      <c r="V373" t="s">
        <v>2115</v>
      </c>
      <c r="W373" s="5">
        <v>87500000</v>
      </c>
      <c r="X373" s="5">
        <v>87500000</v>
      </c>
      <c r="Y373" s="5">
        <v>7500000</v>
      </c>
      <c r="Z373" s="5" t="s">
        <v>1045</v>
      </c>
      <c r="AA373" s="1" t="s">
        <v>95</v>
      </c>
      <c r="AB373" t="s">
        <v>83</v>
      </c>
      <c r="AC373" t="s">
        <v>76</v>
      </c>
      <c r="AD373" s="69">
        <f>+Tabla3[[#This Row],[VALOR DEL CONTRATO
(EN NUMEROS)]]-Tabla3[[#This Row],[VALOR RECURSOS (MADS/FONAM)]]</f>
        <v>0</v>
      </c>
      <c r="AE373" s="2">
        <v>5626</v>
      </c>
      <c r="AF373" s="88">
        <v>46024</v>
      </c>
      <c r="AG373">
        <v>34526</v>
      </c>
      <c r="AH373" s="75">
        <v>46031</v>
      </c>
      <c r="AI373" s="78" t="s">
        <v>98</v>
      </c>
      <c r="AJ373" t="s">
        <v>404</v>
      </c>
      <c r="AK373" s="72">
        <v>202400000000095</v>
      </c>
      <c r="AL373" s="75">
        <v>46031</v>
      </c>
      <c r="AM373" s="1" t="s">
        <v>257</v>
      </c>
      <c r="AN373" s="1" t="s">
        <v>257</v>
      </c>
      <c r="AO373" t="s">
        <v>100</v>
      </c>
      <c r="AP373" t="s">
        <v>667</v>
      </c>
      <c r="AQ373" s="1"/>
      <c r="AR373" t="s">
        <v>6274</v>
      </c>
      <c r="AS373" t="s">
        <v>254</v>
      </c>
      <c r="AT373" s="1">
        <v>80111600</v>
      </c>
      <c r="AU373" s="93" t="s">
        <v>4514</v>
      </c>
      <c r="AV373" s="1" t="s">
        <v>210</v>
      </c>
      <c r="AW373" s="87" t="s">
        <v>103</v>
      </c>
      <c r="AX373" s="75">
        <v>46031</v>
      </c>
      <c r="AY373" s="87" t="s">
        <v>115</v>
      </c>
      <c r="AZ373" s="75">
        <v>46031</v>
      </c>
      <c r="BA373" s="75">
        <v>46031</v>
      </c>
      <c r="BB373" s="75">
        <v>46384</v>
      </c>
      <c r="BC373" s="89">
        <f>+Tabla3[[#This Row],[FECHA TERMINACION
(INICIAL)]]-Tabla3[[#This Row],[FECHA INICIO]]</f>
        <v>353</v>
      </c>
      <c r="BD373" s="89">
        <f>+Tabla3[[#This Row],[PLAZO DE EJECUCIÓN EN DÍAS (INICIAL)]]/30</f>
        <v>11.766666666666667</v>
      </c>
      <c r="BE373" t="s">
        <v>2116</v>
      </c>
      <c r="BF373" s="5" t="e">
        <f>+#REF!</f>
        <v>#REF!</v>
      </c>
      <c r="BG373" s="5" t="e">
        <f>+#REF!</f>
        <v>#REF!</v>
      </c>
      <c r="BH373" s="1" t="e">
        <f>+#REF!</f>
        <v>#REF!</v>
      </c>
      <c r="BI373" s="1">
        <f>+COUNTIF(Tabla3[[#This Row],[VALOR REDUCIDO]:[TOTAL TIEMPO PRORROGADO EN DÍAS
]],"&lt;&gt;0")</f>
        <v>3</v>
      </c>
      <c r="BJ373" s="1" t="e">
        <f>+#REF!</f>
        <v>#REF!</v>
      </c>
      <c r="BK373" s="75" t="e">
        <f>+#REF!</f>
        <v>#REF!</v>
      </c>
      <c r="BL373" s="1" t="s">
        <v>83</v>
      </c>
      <c r="BM373" t="e">
        <f t="shared" si="27"/>
        <v>#REF!</v>
      </c>
      <c r="BN373" s="7">
        <f t="shared" si="28"/>
        <v>46031</v>
      </c>
      <c r="BO373" s="7" t="e">
        <f t="shared" si="29"/>
        <v>#REF!</v>
      </c>
      <c r="BP373" s="5" t="e">
        <f t="shared" si="25"/>
        <v>#REF!</v>
      </c>
      <c r="BQ373" s="1">
        <v>35500000</v>
      </c>
      <c r="BR373" s="1" t="e">
        <f>+Tabla3[[#This Row],[VALOR TOTAL DE CONTRATO (ANTES DE LIQUIDACIÓN - LIBERACIÓN DE SALDOS)]]-Tabla3[[#This Row],[RECURSO TOTALES DESEMBOLSADOS]]</f>
        <v>#REF!</v>
      </c>
      <c r="BS373" s="1" t="s">
        <v>83</v>
      </c>
      <c r="BT373" s="1" t="str">
        <f t="shared" si="26"/>
        <v>enero</v>
      </c>
      <c r="BU373" s="1" t="s">
        <v>82</v>
      </c>
      <c r="BV373" s="1" t="s">
        <v>82</v>
      </c>
      <c r="BW373" s="1" t="s">
        <v>82</v>
      </c>
      <c r="BX373" t="s">
        <v>258</v>
      </c>
      <c r="BY373" t="s">
        <v>259</v>
      </c>
    </row>
    <row r="374" spans="1:77" x14ac:dyDescent="0.25">
      <c r="A374" s="1">
        <v>2026</v>
      </c>
      <c r="B374" s="3">
        <v>368</v>
      </c>
      <c r="C374" s="1" t="s">
        <v>65</v>
      </c>
      <c r="D374" t="s">
        <v>67</v>
      </c>
      <c r="E374" t="s">
        <v>70</v>
      </c>
      <c r="F374" t="s">
        <v>71</v>
      </c>
      <c r="G374" t="s">
        <v>105</v>
      </c>
      <c r="H374" s="1" t="s">
        <v>64</v>
      </c>
      <c r="I374" s="1" t="s">
        <v>75</v>
      </c>
      <c r="J374" t="s">
        <v>2117</v>
      </c>
      <c r="K374" s="1" t="s">
        <v>78</v>
      </c>
      <c r="L374" s="87" t="s">
        <v>81</v>
      </c>
      <c r="M374" s="1" t="s">
        <v>6672</v>
      </c>
      <c r="N374" s="1" t="s">
        <v>3719</v>
      </c>
      <c r="O374" s="1" t="s">
        <v>3719</v>
      </c>
      <c r="P374" s="56" t="s">
        <v>3719</v>
      </c>
      <c r="Q374" s="1" t="s">
        <v>83</v>
      </c>
      <c r="R374" s="87" t="s">
        <v>254</v>
      </c>
      <c r="S374" s="87" t="s">
        <v>254</v>
      </c>
      <c r="T374" t="s">
        <v>2113</v>
      </c>
      <c r="U374" t="s">
        <v>2118</v>
      </c>
      <c r="V374" t="s">
        <v>2119</v>
      </c>
      <c r="W374" s="5">
        <v>81666667</v>
      </c>
      <c r="X374" s="5">
        <v>81666667</v>
      </c>
      <c r="Y374" s="5">
        <v>7000000</v>
      </c>
      <c r="Z374" s="5" t="s">
        <v>1045</v>
      </c>
      <c r="AA374" s="1" t="s">
        <v>95</v>
      </c>
      <c r="AB374" t="s">
        <v>83</v>
      </c>
      <c r="AC374" t="s">
        <v>76</v>
      </c>
      <c r="AD374" s="69">
        <f>+Tabla3[[#This Row],[VALOR DEL CONTRATO
(EN NUMEROS)]]-Tabla3[[#This Row],[VALOR RECURSOS (MADS/FONAM)]]</f>
        <v>0</v>
      </c>
      <c r="AE374" s="2">
        <v>5626</v>
      </c>
      <c r="AF374" s="88">
        <v>46024</v>
      </c>
      <c r="AG374">
        <v>33926</v>
      </c>
      <c r="AH374" s="75">
        <v>46031</v>
      </c>
      <c r="AI374" s="78" t="s">
        <v>98</v>
      </c>
      <c r="AJ374" t="s">
        <v>404</v>
      </c>
      <c r="AK374" s="72">
        <v>202400000000095</v>
      </c>
      <c r="AL374" s="75">
        <v>46031</v>
      </c>
      <c r="AM374" s="1" t="s">
        <v>257</v>
      </c>
      <c r="AN374" s="1" t="s">
        <v>257</v>
      </c>
      <c r="AO374" t="s">
        <v>100</v>
      </c>
      <c r="AP374" t="s">
        <v>667</v>
      </c>
      <c r="AQ374" s="1"/>
      <c r="AR374" t="s">
        <v>6274</v>
      </c>
      <c r="AS374" t="s">
        <v>254</v>
      </c>
      <c r="AT374" s="1">
        <v>80111600</v>
      </c>
      <c r="AU374" s="93" t="s">
        <v>4515</v>
      </c>
      <c r="AV374" s="1" t="s">
        <v>210</v>
      </c>
      <c r="AW374" s="87" t="s">
        <v>103</v>
      </c>
      <c r="AX374" s="75">
        <v>46031</v>
      </c>
      <c r="AY374" s="87" t="s">
        <v>115</v>
      </c>
      <c r="AZ374" s="75">
        <v>46031</v>
      </c>
      <c r="BA374" s="75">
        <v>46031</v>
      </c>
      <c r="BB374" s="75">
        <v>46384</v>
      </c>
      <c r="BC374" s="89">
        <f>+Tabla3[[#This Row],[FECHA TERMINACION
(INICIAL)]]-Tabla3[[#This Row],[FECHA INICIO]]</f>
        <v>353</v>
      </c>
      <c r="BD374" s="89">
        <f>+Tabla3[[#This Row],[PLAZO DE EJECUCIÓN EN DÍAS (INICIAL)]]/30</f>
        <v>11.766666666666667</v>
      </c>
      <c r="BE374" t="s">
        <v>2116</v>
      </c>
      <c r="BF374" s="5" t="e">
        <f>+#REF!</f>
        <v>#REF!</v>
      </c>
      <c r="BG374" s="5" t="e">
        <f>+#REF!</f>
        <v>#REF!</v>
      </c>
      <c r="BH374" s="1" t="e">
        <f>+#REF!</f>
        <v>#REF!</v>
      </c>
      <c r="BI374" s="1">
        <f>+COUNTIF(Tabla3[[#This Row],[VALOR REDUCIDO]:[TOTAL TIEMPO PRORROGADO EN DÍAS
]],"&lt;&gt;0")</f>
        <v>3</v>
      </c>
      <c r="BJ374" s="1" t="e">
        <f>+#REF!</f>
        <v>#REF!</v>
      </c>
      <c r="BK374" s="75" t="e">
        <f>+#REF!</f>
        <v>#REF!</v>
      </c>
      <c r="BL374" s="1" t="s">
        <v>83</v>
      </c>
      <c r="BM374" t="e">
        <f t="shared" si="27"/>
        <v>#REF!</v>
      </c>
      <c r="BN374" s="7">
        <f t="shared" si="28"/>
        <v>46031</v>
      </c>
      <c r="BO374" s="7" t="e">
        <f t="shared" si="29"/>
        <v>#REF!</v>
      </c>
      <c r="BP374" s="5" t="e">
        <f t="shared" si="25"/>
        <v>#REF!</v>
      </c>
      <c r="BQ374" s="1">
        <v>33133333</v>
      </c>
      <c r="BR374" s="1" t="e">
        <f>+Tabla3[[#This Row],[VALOR TOTAL DE CONTRATO (ANTES DE LIQUIDACIÓN - LIBERACIÓN DE SALDOS)]]-Tabla3[[#This Row],[RECURSO TOTALES DESEMBOLSADOS]]</f>
        <v>#REF!</v>
      </c>
      <c r="BS374" s="1" t="s">
        <v>83</v>
      </c>
      <c r="BT374" s="1" t="str">
        <f t="shared" si="26"/>
        <v>enero</v>
      </c>
      <c r="BU374" s="1" t="s">
        <v>82</v>
      </c>
      <c r="BV374" s="1" t="s">
        <v>82</v>
      </c>
      <c r="BW374" s="1" t="s">
        <v>82</v>
      </c>
      <c r="BX374" t="s">
        <v>258</v>
      </c>
      <c r="BY374" t="s">
        <v>259</v>
      </c>
    </row>
    <row r="375" spans="1:77" x14ac:dyDescent="0.25">
      <c r="A375" s="1">
        <v>2026</v>
      </c>
      <c r="B375" s="3">
        <v>369</v>
      </c>
      <c r="C375" s="1" t="s">
        <v>65</v>
      </c>
      <c r="D375" t="s">
        <v>67</v>
      </c>
      <c r="E375" t="s">
        <v>70</v>
      </c>
      <c r="F375" t="s">
        <v>71</v>
      </c>
      <c r="G375" t="s">
        <v>105</v>
      </c>
      <c r="H375" s="1" t="s">
        <v>64</v>
      </c>
      <c r="I375" s="1" t="s">
        <v>75</v>
      </c>
      <c r="J375" t="s">
        <v>2120</v>
      </c>
      <c r="K375" s="1" t="s">
        <v>78</v>
      </c>
      <c r="L375" s="87" t="s">
        <v>759</v>
      </c>
      <c r="M375" s="1" t="s">
        <v>6673</v>
      </c>
      <c r="N375" s="1" t="s">
        <v>3719</v>
      </c>
      <c r="O375" s="1" t="s">
        <v>3719</v>
      </c>
      <c r="P375" s="56" t="s">
        <v>3719</v>
      </c>
      <c r="Q375" s="1" t="s">
        <v>83</v>
      </c>
      <c r="R375" s="87" t="s">
        <v>87</v>
      </c>
      <c r="S375" s="87" t="s">
        <v>87</v>
      </c>
      <c r="T375" t="s">
        <v>2121</v>
      </c>
      <c r="U375" t="s">
        <v>2122</v>
      </c>
      <c r="V375" t="s">
        <v>2123</v>
      </c>
      <c r="W375" s="5">
        <v>48066667</v>
      </c>
      <c r="X375" s="5">
        <v>48066667</v>
      </c>
      <c r="Y375" s="5">
        <v>7000000</v>
      </c>
      <c r="Z375" s="5" t="s">
        <v>1045</v>
      </c>
      <c r="AA375" s="1" t="s">
        <v>95</v>
      </c>
      <c r="AB375" t="s">
        <v>83</v>
      </c>
      <c r="AC375" t="s">
        <v>76</v>
      </c>
      <c r="AD375" s="69">
        <f>+Tabla3[[#This Row],[VALOR DEL CONTRATO
(EN NUMEROS)]]-Tabla3[[#This Row],[VALOR RECURSOS (MADS/FONAM)]]</f>
        <v>0</v>
      </c>
      <c r="AE375" s="2">
        <v>7026</v>
      </c>
      <c r="AF375" s="88">
        <v>46024</v>
      </c>
      <c r="AG375">
        <v>29126</v>
      </c>
      <c r="AH375" s="75">
        <v>46030</v>
      </c>
      <c r="AI375" s="78" t="s">
        <v>98</v>
      </c>
      <c r="AJ375" t="s">
        <v>395</v>
      </c>
      <c r="AK375" s="72">
        <v>202400000000095</v>
      </c>
      <c r="AL375" s="75">
        <v>46030</v>
      </c>
      <c r="AM375" s="1" t="s">
        <v>257</v>
      </c>
      <c r="AN375" s="1" t="s">
        <v>257</v>
      </c>
      <c r="AO375" t="s">
        <v>100</v>
      </c>
      <c r="AP375" t="s">
        <v>1833</v>
      </c>
      <c r="AQ375" s="1"/>
      <c r="AR375" t="s">
        <v>1834</v>
      </c>
      <c r="AS375" t="s">
        <v>87</v>
      </c>
      <c r="AT375" s="1">
        <v>80111600</v>
      </c>
      <c r="AU375" s="93" t="s">
        <v>4516</v>
      </c>
      <c r="AV375" s="1" t="s">
        <v>210</v>
      </c>
      <c r="AW375" s="87" t="s">
        <v>103</v>
      </c>
      <c r="AX375" s="75">
        <v>46030</v>
      </c>
      <c r="AY375" s="87" t="s">
        <v>116</v>
      </c>
      <c r="AZ375" s="75">
        <v>46030</v>
      </c>
      <c r="BA375" s="75">
        <v>46030</v>
      </c>
      <c r="BB375" s="75">
        <v>46237</v>
      </c>
      <c r="BC375" s="89">
        <f>+Tabla3[[#This Row],[FECHA TERMINACION
(INICIAL)]]-Tabla3[[#This Row],[FECHA INICIO]]</f>
        <v>207</v>
      </c>
      <c r="BD375" s="89">
        <f>+Tabla3[[#This Row],[PLAZO DE EJECUCIÓN EN DÍAS (INICIAL)]]/30</f>
        <v>6.9</v>
      </c>
      <c r="BE375" t="s">
        <v>2124</v>
      </c>
      <c r="BF375" s="5" t="e">
        <f>+#REF!</f>
        <v>#REF!</v>
      </c>
      <c r="BG375" s="5" t="e">
        <f>+#REF!</f>
        <v>#REF!</v>
      </c>
      <c r="BH375" s="1" t="e">
        <f>+#REF!</f>
        <v>#REF!</v>
      </c>
      <c r="BI375" s="1">
        <f>+COUNTIF(Tabla3[[#This Row],[VALOR REDUCIDO]:[TOTAL TIEMPO PRORROGADO EN DÍAS
]],"&lt;&gt;0")</f>
        <v>3</v>
      </c>
      <c r="BJ375" s="1" t="e">
        <f>+#REF!</f>
        <v>#REF!</v>
      </c>
      <c r="BK375" s="75" t="e">
        <f>+#REF!</f>
        <v>#REF!</v>
      </c>
      <c r="BL375" s="1" t="s">
        <v>83</v>
      </c>
      <c r="BM375" t="e">
        <f t="shared" si="27"/>
        <v>#REF!</v>
      </c>
      <c r="BN375" s="7">
        <f t="shared" si="28"/>
        <v>46030</v>
      </c>
      <c r="BO375" s="7" t="e">
        <f t="shared" si="29"/>
        <v>#REF!</v>
      </c>
      <c r="BP375" s="5" t="e">
        <f t="shared" si="25"/>
        <v>#REF!</v>
      </c>
      <c r="BQ375" s="1">
        <v>33366667</v>
      </c>
      <c r="BR375" s="1" t="e">
        <f>+Tabla3[[#This Row],[VALOR TOTAL DE CONTRATO (ANTES DE LIQUIDACIÓN - LIBERACIÓN DE SALDOS)]]-Tabla3[[#This Row],[RECURSO TOTALES DESEMBOLSADOS]]</f>
        <v>#REF!</v>
      </c>
      <c r="BS375" s="1" t="s">
        <v>83</v>
      </c>
      <c r="BT375" s="1" t="str">
        <f t="shared" si="26"/>
        <v>enero</v>
      </c>
      <c r="BU375" s="1" t="s">
        <v>82</v>
      </c>
      <c r="BV375" s="1" t="s">
        <v>82</v>
      </c>
      <c r="BW375" s="1" t="s">
        <v>82</v>
      </c>
      <c r="BX375" t="s">
        <v>258</v>
      </c>
      <c r="BY375" t="s">
        <v>259</v>
      </c>
    </row>
    <row r="376" spans="1:77" x14ac:dyDescent="0.25">
      <c r="A376" s="1">
        <v>2026</v>
      </c>
      <c r="B376" s="3">
        <v>370</v>
      </c>
      <c r="C376" s="1" t="s">
        <v>65</v>
      </c>
      <c r="D376" t="s">
        <v>67</v>
      </c>
      <c r="E376" t="s">
        <v>70</v>
      </c>
      <c r="F376" t="s">
        <v>71</v>
      </c>
      <c r="G376" t="s">
        <v>105</v>
      </c>
      <c r="H376" s="1" t="s">
        <v>64</v>
      </c>
      <c r="I376" s="1" t="s">
        <v>75</v>
      </c>
      <c r="J376" t="s">
        <v>2125</v>
      </c>
      <c r="K376" s="1" t="s">
        <v>78</v>
      </c>
      <c r="L376" s="87" t="s">
        <v>81</v>
      </c>
      <c r="M376" s="1" t="s">
        <v>6674</v>
      </c>
      <c r="N376" s="1" t="s">
        <v>3719</v>
      </c>
      <c r="O376" s="1" t="s">
        <v>3719</v>
      </c>
      <c r="P376" s="56" t="s">
        <v>3719</v>
      </c>
      <c r="Q376" s="1" t="s">
        <v>83</v>
      </c>
      <c r="R376" s="87" t="s">
        <v>2126</v>
      </c>
      <c r="S376" s="87" t="s">
        <v>733</v>
      </c>
      <c r="T376" t="s">
        <v>2127</v>
      </c>
      <c r="U376" t="s">
        <v>2128</v>
      </c>
      <c r="V376" t="s">
        <v>2129</v>
      </c>
      <c r="W376" s="5">
        <v>43800000</v>
      </c>
      <c r="X376" s="5">
        <v>43800000</v>
      </c>
      <c r="Y376" s="5">
        <v>8760000</v>
      </c>
      <c r="Z376" s="5" t="s">
        <v>1045</v>
      </c>
      <c r="AA376" s="1" t="s">
        <v>95</v>
      </c>
      <c r="AB376" t="s">
        <v>83</v>
      </c>
      <c r="AC376" t="s">
        <v>76</v>
      </c>
      <c r="AD376" s="69">
        <f>+Tabla3[[#This Row],[VALOR DEL CONTRATO
(EN NUMEROS)]]-Tabla3[[#This Row],[VALOR RECURSOS (MADS/FONAM)]]</f>
        <v>0</v>
      </c>
      <c r="AE376" s="2">
        <v>3026</v>
      </c>
      <c r="AF376" s="88">
        <v>46024</v>
      </c>
      <c r="AG376">
        <v>31826</v>
      </c>
      <c r="AH376" s="75">
        <v>46030</v>
      </c>
      <c r="AI376" s="78" t="s">
        <v>98</v>
      </c>
      <c r="AJ376" t="s">
        <v>590</v>
      </c>
      <c r="AK376" s="65">
        <v>202400000000078</v>
      </c>
      <c r="AL376" s="75">
        <v>46030</v>
      </c>
      <c r="AM376" s="1" t="s">
        <v>257</v>
      </c>
      <c r="AN376" s="1" t="s">
        <v>257</v>
      </c>
      <c r="AO376" t="s">
        <v>100</v>
      </c>
      <c r="AP376" t="s">
        <v>5205</v>
      </c>
      <c r="AQ376" s="1"/>
      <c r="AR376" t="s">
        <v>5286</v>
      </c>
      <c r="AS376" t="s">
        <v>268</v>
      </c>
      <c r="AT376" s="1">
        <v>80111600</v>
      </c>
      <c r="AU376" s="93" t="s">
        <v>4517</v>
      </c>
      <c r="AV376" s="1" t="s">
        <v>210</v>
      </c>
      <c r="AW376" s="87" t="s">
        <v>103</v>
      </c>
      <c r="AX376" s="75">
        <v>46030</v>
      </c>
      <c r="AY376" s="87" t="s">
        <v>116</v>
      </c>
      <c r="AZ376" s="75">
        <v>46030</v>
      </c>
      <c r="BA376" s="75">
        <v>46030</v>
      </c>
      <c r="BB376" s="75">
        <v>46180</v>
      </c>
      <c r="BC376" s="89">
        <f>+Tabla3[[#This Row],[FECHA TERMINACION
(INICIAL)]]-Tabla3[[#This Row],[FECHA INICIO]]</f>
        <v>150</v>
      </c>
      <c r="BD376" s="89">
        <f>+Tabla3[[#This Row],[PLAZO DE EJECUCIÓN EN DÍAS (INICIAL)]]/30</f>
        <v>5</v>
      </c>
      <c r="BE376" t="s">
        <v>2130</v>
      </c>
      <c r="BF376" s="5" t="e">
        <f>+#REF!</f>
        <v>#REF!</v>
      </c>
      <c r="BG376" s="5" t="e">
        <f>+#REF!</f>
        <v>#REF!</v>
      </c>
      <c r="BH376" s="1" t="e">
        <f>+#REF!</f>
        <v>#REF!</v>
      </c>
      <c r="BI376" s="1">
        <f>+COUNTIF(Tabla3[[#This Row],[VALOR REDUCIDO]:[TOTAL TIEMPO PRORROGADO EN DÍAS
]],"&lt;&gt;0")</f>
        <v>3</v>
      </c>
      <c r="BJ376" s="1" t="e">
        <f>+#REF!</f>
        <v>#REF!</v>
      </c>
      <c r="BK376" s="75" t="e">
        <f>+#REF!</f>
        <v>#REF!</v>
      </c>
      <c r="BL376" s="1" t="s">
        <v>83</v>
      </c>
      <c r="BM376" t="e">
        <f t="shared" si="27"/>
        <v>#REF!</v>
      </c>
      <c r="BN376" s="7">
        <f t="shared" si="28"/>
        <v>46030</v>
      </c>
      <c r="BO376" s="7" t="e">
        <f t="shared" si="29"/>
        <v>#REF!</v>
      </c>
      <c r="BP376" s="5" t="e">
        <f t="shared" si="25"/>
        <v>#REF!</v>
      </c>
      <c r="BQ376" s="1">
        <v>24236000</v>
      </c>
      <c r="BR376" s="1" t="e">
        <f>+Tabla3[[#This Row],[VALOR TOTAL DE CONTRATO (ANTES DE LIQUIDACIÓN - LIBERACIÓN DE SALDOS)]]-Tabla3[[#This Row],[RECURSO TOTALES DESEMBOLSADOS]]</f>
        <v>#REF!</v>
      </c>
      <c r="BS376" s="1" t="s">
        <v>83</v>
      </c>
      <c r="BT376" s="1" t="str">
        <f t="shared" si="26"/>
        <v>enero</v>
      </c>
      <c r="BU376" s="1" t="s">
        <v>82</v>
      </c>
      <c r="BV376" s="1" t="s">
        <v>82</v>
      </c>
      <c r="BW376" s="1" t="s">
        <v>82</v>
      </c>
      <c r="BX376" t="s">
        <v>258</v>
      </c>
      <c r="BY376" t="s">
        <v>259</v>
      </c>
    </row>
    <row r="377" spans="1:77" x14ac:dyDescent="0.25">
      <c r="A377" s="1">
        <v>2026</v>
      </c>
      <c r="B377" s="3">
        <v>371</v>
      </c>
      <c r="C377" s="1" t="s">
        <v>65</v>
      </c>
      <c r="D377" t="s">
        <v>67</v>
      </c>
      <c r="E377" t="s">
        <v>70</v>
      </c>
      <c r="F377" t="s">
        <v>71</v>
      </c>
      <c r="G377" t="s">
        <v>105</v>
      </c>
      <c r="H377" s="1" t="s">
        <v>64</v>
      </c>
      <c r="I377" s="1" t="s">
        <v>75</v>
      </c>
      <c r="J377" t="s">
        <v>2940</v>
      </c>
      <c r="K377" s="1" t="s">
        <v>78</v>
      </c>
      <c r="L377" s="87" t="s">
        <v>800</v>
      </c>
      <c r="M377" s="1" t="s">
        <v>6675</v>
      </c>
      <c r="N377" s="1" t="s">
        <v>3719</v>
      </c>
      <c r="O377" s="1" t="s">
        <v>3719</v>
      </c>
      <c r="P377" s="56" t="s">
        <v>3719</v>
      </c>
      <c r="Q377" s="1" t="s">
        <v>83</v>
      </c>
      <c r="R377" s="87" t="s">
        <v>2944</v>
      </c>
      <c r="S377" t="s">
        <v>2944</v>
      </c>
      <c r="T377" t="s">
        <v>2941</v>
      </c>
      <c r="U377" t="s">
        <v>2942</v>
      </c>
      <c r="V377" t="s">
        <v>2943</v>
      </c>
      <c r="W377" s="5">
        <v>196915930</v>
      </c>
      <c r="X377" s="5">
        <v>196915930</v>
      </c>
      <c r="Y377" s="5">
        <v>17024432</v>
      </c>
      <c r="Z377" s="5">
        <v>0</v>
      </c>
      <c r="AA377" s="1" t="s">
        <v>95</v>
      </c>
      <c r="AB377" t="s">
        <v>83</v>
      </c>
      <c r="AC377" t="s">
        <v>76</v>
      </c>
      <c r="AD377" s="69">
        <f>+Tabla3[[#This Row],[VALOR DEL CONTRATO
(EN NUMEROS)]]-Tabla3[[#This Row],[VALOR RECURSOS (MADS/FONAM)]]</f>
        <v>0</v>
      </c>
      <c r="AE377" s="2">
        <v>2326</v>
      </c>
      <c r="AF377" s="88">
        <v>46024</v>
      </c>
      <c r="AG377">
        <v>50826</v>
      </c>
      <c r="AH377" s="75">
        <v>46037</v>
      </c>
      <c r="AI377" s="78" t="s">
        <v>98</v>
      </c>
      <c r="AJ377" t="s">
        <v>282</v>
      </c>
      <c r="AK377" s="72">
        <v>202400000000095</v>
      </c>
      <c r="AL377" s="75">
        <v>46036</v>
      </c>
      <c r="AM377" s="1" t="s">
        <v>257</v>
      </c>
      <c r="AN377" s="1" t="s">
        <v>257</v>
      </c>
      <c r="AO377" t="s">
        <v>100</v>
      </c>
      <c r="AP377" t="s">
        <v>452</v>
      </c>
      <c r="AQ377" s="1"/>
      <c r="AR377" t="s">
        <v>453</v>
      </c>
      <c r="AS377" t="s">
        <v>454</v>
      </c>
      <c r="AT377" s="1">
        <v>80111600</v>
      </c>
      <c r="AU377" s="93" t="s">
        <v>5637</v>
      </c>
      <c r="AV377" s="1" t="s">
        <v>210</v>
      </c>
      <c r="AW377" s="87" t="s">
        <v>103</v>
      </c>
      <c r="AX377" s="75">
        <v>46036</v>
      </c>
      <c r="AY377" s="87" t="s">
        <v>116</v>
      </c>
      <c r="AZ377" s="75">
        <v>46036</v>
      </c>
      <c r="BA377" s="75">
        <v>46036</v>
      </c>
      <c r="BB377" s="75">
        <v>46387</v>
      </c>
      <c r="BC377" s="89">
        <f>+Tabla3[[#This Row],[FECHA TERMINACION
(INICIAL)]]-Tabla3[[#This Row],[FECHA INICIO]]</f>
        <v>351</v>
      </c>
      <c r="BD377" s="89">
        <f>+Tabla3[[#This Row],[PLAZO DE EJECUCIÓN EN DÍAS (INICIAL)]]/30</f>
        <v>11.7</v>
      </c>
      <c r="BE377" t="s">
        <v>2945</v>
      </c>
      <c r="BF377" s="5" t="e">
        <f>+#REF!</f>
        <v>#REF!</v>
      </c>
      <c r="BG377" s="5" t="e">
        <f>+#REF!</f>
        <v>#REF!</v>
      </c>
      <c r="BH377" s="1" t="e">
        <f>+#REF!</f>
        <v>#REF!</v>
      </c>
      <c r="BI377" s="1">
        <f>+COUNTIF(Tabla3[[#This Row],[VALOR REDUCIDO]:[TOTAL TIEMPO PRORROGADO EN DÍAS
]],"&lt;&gt;0")</f>
        <v>3</v>
      </c>
      <c r="BJ377" s="1" t="e">
        <f>+#REF!</f>
        <v>#REF!</v>
      </c>
      <c r="BK377" s="75" t="e">
        <f>+#REF!</f>
        <v>#REF!</v>
      </c>
      <c r="BL377" s="1" t="s">
        <v>83</v>
      </c>
      <c r="BM377" t="e">
        <f t="shared" si="27"/>
        <v>#REF!</v>
      </c>
      <c r="BN377" s="7">
        <f t="shared" si="28"/>
        <v>46036</v>
      </c>
      <c r="BO377" s="7" t="e">
        <f t="shared" si="29"/>
        <v>#REF!</v>
      </c>
      <c r="BP377" s="5" t="e">
        <f t="shared" si="25"/>
        <v>#REF!</v>
      </c>
      <c r="BQ377" s="1">
        <v>77744906</v>
      </c>
      <c r="BR377" s="1" t="e">
        <f>+Tabla3[[#This Row],[VALOR TOTAL DE CONTRATO (ANTES DE LIQUIDACIÓN - LIBERACIÓN DE SALDOS)]]-Tabla3[[#This Row],[RECURSO TOTALES DESEMBOLSADOS]]</f>
        <v>#REF!</v>
      </c>
      <c r="BS377" s="1" t="s">
        <v>83</v>
      </c>
      <c r="BT377" s="1" t="str">
        <f t="shared" si="26"/>
        <v>enero</v>
      </c>
      <c r="BU377" s="1" t="s">
        <v>82</v>
      </c>
      <c r="BV377" s="1" t="s">
        <v>82</v>
      </c>
      <c r="BW377" s="1" t="s">
        <v>82</v>
      </c>
      <c r="BX377" t="s">
        <v>258</v>
      </c>
      <c r="BY377" t="s">
        <v>259</v>
      </c>
    </row>
    <row r="378" spans="1:77" x14ac:dyDescent="0.25">
      <c r="A378" s="1">
        <v>2026</v>
      </c>
      <c r="B378" s="3">
        <v>372</v>
      </c>
      <c r="C378" s="1" t="s">
        <v>65</v>
      </c>
      <c r="D378" t="s">
        <v>67</v>
      </c>
      <c r="E378" t="s">
        <v>70</v>
      </c>
      <c r="F378" t="s">
        <v>71</v>
      </c>
      <c r="G378" t="s">
        <v>105</v>
      </c>
      <c r="H378" s="1" t="s">
        <v>64</v>
      </c>
      <c r="I378" s="1" t="s">
        <v>75</v>
      </c>
      <c r="J378" t="s">
        <v>2222</v>
      </c>
      <c r="K378" s="1" t="s">
        <v>78</v>
      </c>
      <c r="L378" s="87" t="s">
        <v>2223</v>
      </c>
      <c r="M378" s="1" t="s">
        <v>6676</v>
      </c>
      <c r="N378" s="1" t="s">
        <v>3719</v>
      </c>
      <c r="O378" s="1" t="s">
        <v>3719</v>
      </c>
      <c r="P378" s="56" t="s">
        <v>3719</v>
      </c>
      <c r="Q378" s="1" t="s">
        <v>83</v>
      </c>
      <c r="R378" s="87" t="s">
        <v>90</v>
      </c>
      <c r="S378" s="87" t="s">
        <v>264</v>
      </c>
      <c r="T378" t="s">
        <v>2224</v>
      </c>
      <c r="U378" t="s">
        <v>2226</v>
      </c>
      <c r="V378" t="s">
        <v>2225</v>
      </c>
      <c r="W378" s="5">
        <v>82824000</v>
      </c>
      <c r="X378" s="5">
        <v>82824000</v>
      </c>
      <c r="Y378" s="5">
        <v>7140000</v>
      </c>
      <c r="Z378" s="5">
        <v>0</v>
      </c>
      <c r="AA378" s="1" t="s">
        <v>95</v>
      </c>
      <c r="AB378" t="s">
        <v>83</v>
      </c>
      <c r="AC378" t="s">
        <v>76</v>
      </c>
      <c r="AD378" s="69">
        <f>+Tabla3[[#This Row],[VALOR DEL CONTRATO
(EN NUMEROS)]]-Tabla3[[#This Row],[VALOR RECURSOS (MADS/FONAM)]]</f>
        <v>0</v>
      </c>
      <c r="AE378" s="2">
        <v>3226</v>
      </c>
      <c r="AF378" s="88">
        <v>46024</v>
      </c>
      <c r="AG378">
        <v>53526</v>
      </c>
      <c r="AH378" s="75">
        <v>46037</v>
      </c>
      <c r="AI378" s="78" t="s">
        <v>98</v>
      </c>
      <c r="AJ378" t="s">
        <v>282</v>
      </c>
      <c r="AK378" s="72">
        <v>202400000000095</v>
      </c>
      <c r="AL378" s="75">
        <v>46035</v>
      </c>
      <c r="AM378" s="1" t="s">
        <v>257</v>
      </c>
      <c r="AN378" s="1" t="s">
        <v>257</v>
      </c>
      <c r="AO378" t="s">
        <v>100</v>
      </c>
      <c r="AP378" t="s">
        <v>3477</v>
      </c>
      <c r="AQ378" s="1"/>
      <c r="AR378" t="s">
        <v>556</v>
      </c>
      <c r="AS378" t="s">
        <v>264</v>
      </c>
      <c r="AT378" s="1">
        <v>80111600</v>
      </c>
      <c r="AU378" s="93" t="s">
        <v>5638</v>
      </c>
      <c r="AV378" s="1" t="s">
        <v>210</v>
      </c>
      <c r="AW378" s="87" t="s">
        <v>103</v>
      </c>
      <c r="AX378" s="75">
        <v>46035</v>
      </c>
      <c r="AY378" s="87" t="s">
        <v>116</v>
      </c>
      <c r="AZ378" s="75">
        <v>46035</v>
      </c>
      <c r="BA378" s="75">
        <v>46037</v>
      </c>
      <c r="BB378" s="75">
        <v>46387</v>
      </c>
      <c r="BC378" s="89">
        <f>+Tabla3[[#This Row],[FECHA TERMINACION
(INICIAL)]]-Tabla3[[#This Row],[FECHA INICIO]]</f>
        <v>350</v>
      </c>
      <c r="BD378" s="89">
        <f>+Tabla3[[#This Row],[PLAZO DE EJECUCIÓN EN DÍAS (INICIAL)]]/30</f>
        <v>11.666666666666666</v>
      </c>
      <c r="BE378" t="s">
        <v>2227</v>
      </c>
      <c r="BF378" s="5" t="e">
        <f>+#REF!</f>
        <v>#REF!</v>
      </c>
      <c r="BG378" s="5" t="e">
        <f>+#REF!</f>
        <v>#REF!</v>
      </c>
      <c r="BH378" s="1" t="e">
        <f>+#REF!</f>
        <v>#REF!</v>
      </c>
      <c r="BI378" s="1">
        <f>+COUNTIF(Tabla3[[#This Row],[VALOR REDUCIDO]:[TOTAL TIEMPO PRORROGADO EN DÍAS
]],"&lt;&gt;0")</f>
        <v>3</v>
      </c>
      <c r="BJ378" s="1" t="e">
        <f>+#REF!</f>
        <v>#REF!</v>
      </c>
      <c r="BK378" s="75" t="e">
        <f>+#REF!</f>
        <v>#REF!</v>
      </c>
      <c r="BL378" s="1" t="s">
        <v>83</v>
      </c>
      <c r="BM378" t="e">
        <f t="shared" si="27"/>
        <v>#REF!</v>
      </c>
      <c r="BN378" s="7">
        <f t="shared" si="28"/>
        <v>46037</v>
      </c>
      <c r="BO378" s="7" t="e">
        <f t="shared" si="29"/>
        <v>#REF!</v>
      </c>
      <c r="BP378" s="5" t="e">
        <f t="shared" si="25"/>
        <v>#REF!</v>
      </c>
      <c r="BQ378" s="1">
        <v>32368000</v>
      </c>
      <c r="BR378" s="1" t="e">
        <f>+Tabla3[[#This Row],[VALOR TOTAL DE CONTRATO (ANTES DE LIQUIDACIÓN - LIBERACIÓN DE SALDOS)]]-Tabla3[[#This Row],[RECURSO TOTALES DESEMBOLSADOS]]</f>
        <v>#REF!</v>
      </c>
      <c r="BS378" s="1" t="s">
        <v>83</v>
      </c>
      <c r="BT378" s="1" t="str">
        <f t="shared" si="26"/>
        <v>enero</v>
      </c>
      <c r="BU378" s="1" t="s">
        <v>82</v>
      </c>
      <c r="BV378" s="1" t="s">
        <v>82</v>
      </c>
      <c r="BW378" s="1" t="s">
        <v>82</v>
      </c>
      <c r="BX378" t="s">
        <v>258</v>
      </c>
      <c r="BY378" t="s">
        <v>259</v>
      </c>
    </row>
    <row r="379" spans="1:77" x14ac:dyDescent="0.25">
      <c r="A379" s="1">
        <v>2026</v>
      </c>
      <c r="B379" s="3">
        <v>373</v>
      </c>
      <c r="C379" s="1" t="s">
        <v>65</v>
      </c>
      <c r="D379" t="s">
        <v>67</v>
      </c>
      <c r="E379" t="s">
        <v>70</v>
      </c>
      <c r="F379" t="s">
        <v>71</v>
      </c>
      <c r="G379" t="s">
        <v>105</v>
      </c>
      <c r="H379" s="1" t="s">
        <v>64</v>
      </c>
      <c r="I379" s="1" t="s">
        <v>75</v>
      </c>
      <c r="J379" t="s">
        <v>2228</v>
      </c>
      <c r="K379" s="1" t="s">
        <v>78</v>
      </c>
      <c r="L379" s="87" t="s">
        <v>284</v>
      </c>
      <c r="M379" s="1" t="s">
        <v>6677</v>
      </c>
      <c r="N379" s="1" t="s">
        <v>3719</v>
      </c>
      <c r="O379" s="1" t="s">
        <v>3719</v>
      </c>
      <c r="P379" s="56" t="s">
        <v>3719</v>
      </c>
      <c r="Q379" s="1" t="s">
        <v>83</v>
      </c>
      <c r="R379" s="87" t="s">
        <v>90</v>
      </c>
      <c r="S379" t="s">
        <v>264</v>
      </c>
      <c r="T379" t="s">
        <v>2229</v>
      </c>
      <c r="U379" t="s">
        <v>2231</v>
      </c>
      <c r="V379" t="s">
        <v>2230</v>
      </c>
      <c r="W379" s="5">
        <v>85308720</v>
      </c>
      <c r="X379" s="5">
        <v>85308720</v>
      </c>
      <c r="Y379" s="5">
        <v>7354200</v>
      </c>
      <c r="Z379" s="5">
        <v>0</v>
      </c>
      <c r="AA379" s="1" t="s">
        <v>95</v>
      </c>
      <c r="AB379" t="s">
        <v>83</v>
      </c>
      <c r="AC379" t="s">
        <v>76</v>
      </c>
      <c r="AD379" s="69">
        <f>+Tabla3[[#This Row],[VALOR DEL CONTRATO
(EN NUMEROS)]]-Tabla3[[#This Row],[VALOR RECURSOS (MADS/FONAM)]]</f>
        <v>0</v>
      </c>
      <c r="AE379" s="2">
        <v>3226</v>
      </c>
      <c r="AF379" s="88">
        <v>46024</v>
      </c>
      <c r="AG379">
        <v>45126</v>
      </c>
      <c r="AH379" s="75">
        <v>46036</v>
      </c>
      <c r="AI379" s="78" t="s">
        <v>98</v>
      </c>
      <c r="AJ379" t="s">
        <v>282</v>
      </c>
      <c r="AK379" s="72">
        <v>202400000000095</v>
      </c>
      <c r="AL379" s="75">
        <v>46035</v>
      </c>
      <c r="AM379" s="1" t="s">
        <v>257</v>
      </c>
      <c r="AN379" s="1" t="s">
        <v>257</v>
      </c>
      <c r="AO379" t="s">
        <v>100</v>
      </c>
      <c r="AP379" t="s">
        <v>3477</v>
      </c>
      <c r="AQ379" s="1"/>
      <c r="AR379" t="s">
        <v>556</v>
      </c>
      <c r="AS379" t="s">
        <v>264</v>
      </c>
      <c r="AT379" s="1">
        <v>80111600</v>
      </c>
      <c r="AU379" s="93" t="s">
        <v>5639</v>
      </c>
      <c r="AV379" s="1" t="s">
        <v>210</v>
      </c>
      <c r="AW379" s="87" t="s">
        <v>103</v>
      </c>
      <c r="AX379" s="75">
        <v>46035</v>
      </c>
      <c r="AY379" s="87" t="s">
        <v>116</v>
      </c>
      <c r="AZ379" s="75">
        <v>46035</v>
      </c>
      <c r="BA379" s="75">
        <v>46036</v>
      </c>
      <c r="BB379" s="75">
        <v>46387</v>
      </c>
      <c r="BC379" s="89">
        <f>+Tabla3[[#This Row],[FECHA TERMINACION
(INICIAL)]]-Tabla3[[#This Row],[FECHA INICIO]]</f>
        <v>351</v>
      </c>
      <c r="BD379" s="89">
        <f>+Tabla3[[#This Row],[PLAZO DE EJECUCIÓN EN DÍAS (INICIAL)]]/30</f>
        <v>11.7</v>
      </c>
      <c r="BE379" t="s">
        <v>2232</v>
      </c>
      <c r="BF379" s="5" t="e">
        <f>+#REF!</f>
        <v>#REF!</v>
      </c>
      <c r="BG379" s="5" t="e">
        <f>+#REF!</f>
        <v>#REF!</v>
      </c>
      <c r="BH379" s="1" t="e">
        <f>+#REF!</f>
        <v>#REF!</v>
      </c>
      <c r="BI379" s="1">
        <f>+COUNTIF(Tabla3[[#This Row],[VALOR REDUCIDO]:[TOTAL TIEMPO PRORROGADO EN DÍAS
]],"&lt;&gt;0")</f>
        <v>3</v>
      </c>
      <c r="BJ379" s="1" t="e">
        <f>+#REF!</f>
        <v>#REF!</v>
      </c>
      <c r="BK379" s="75" t="e">
        <f>+#REF!</f>
        <v>#REF!</v>
      </c>
      <c r="BL379" s="1" t="s">
        <v>83</v>
      </c>
      <c r="BM379" t="e">
        <f t="shared" si="27"/>
        <v>#REF!</v>
      </c>
      <c r="BN379" s="7">
        <f t="shared" si="28"/>
        <v>46036</v>
      </c>
      <c r="BO379" s="7" t="e">
        <f t="shared" si="29"/>
        <v>#REF!</v>
      </c>
      <c r="BP379" s="5" t="e">
        <f t="shared" si="25"/>
        <v>#REF!</v>
      </c>
      <c r="BQ379" s="1">
        <v>33584180</v>
      </c>
      <c r="BR379" s="1" t="e">
        <f>+Tabla3[[#This Row],[VALOR TOTAL DE CONTRATO (ANTES DE LIQUIDACIÓN - LIBERACIÓN DE SALDOS)]]-Tabla3[[#This Row],[RECURSO TOTALES DESEMBOLSADOS]]</f>
        <v>#REF!</v>
      </c>
      <c r="BS379" s="1" t="s">
        <v>83</v>
      </c>
      <c r="BT379" s="1" t="str">
        <f t="shared" si="26"/>
        <v>enero</v>
      </c>
      <c r="BU379" s="1" t="s">
        <v>82</v>
      </c>
      <c r="BV379" s="1" t="s">
        <v>82</v>
      </c>
      <c r="BW379" s="1" t="s">
        <v>82</v>
      </c>
      <c r="BX379" t="s">
        <v>258</v>
      </c>
      <c r="BY379" t="s">
        <v>259</v>
      </c>
    </row>
    <row r="380" spans="1:77" x14ac:dyDescent="0.25">
      <c r="A380" s="1">
        <v>2026</v>
      </c>
      <c r="B380" s="3">
        <v>374</v>
      </c>
      <c r="C380" s="1" t="s">
        <v>65</v>
      </c>
      <c r="D380" t="s">
        <v>67</v>
      </c>
      <c r="E380" t="s">
        <v>70</v>
      </c>
      <c r="F380" t="s">
        <v>71</v>
      </c>
      <c r="G380" t="s">
        <v>105</v>
      </c>
      <c r="H380" s="1" t="s">
        <v>64</v>
      </c>
      <c r="I380" s="1" t="s">
        <v>75</v>
      </c>
      <c r="J380" t="s">
        <v>2131</v>
      </c>
      <c r="K380" s="1" t="s">
        <v>78</v>
      </c>
      <c r="L380" s="87" t="s">
        <v>1627</v>
      </c>
      <c r="M380" s="1" t="s">
        <v>6678</v>
      </c>
      <c r="N380" s="1" t="s">
        <v>3719</v>
      </c>
      <c r="O380" s="1" t="s">
        <v>3719</v>
      </c>
      <c r="P380" s="56" t="s">
        <v>3719</v>
      </c>
      <c r="Q380" s="1" t="s">
        <v>83</v>
      </c>
      <c r="R380" s="87" t="s">
        <v>265</v>
      </c>
      <c r="S380" t="s">
        <v>265</v>
      </c>
      <c r="T380" t="s">
        <v>2132</v>
      </c>
      <c r="U380" s="68" t="s">
        <v>2133</v>
      </c>
      <c r="V380" t="s">
        <v>2134</v>
      </c>
      <c r="W380" s="5">
        <v>90000000</v>
      </c>
      <c r="X380" s="5">
        <v>90000000</v>
      </c>
      <c r="Y380" s="5">
        <v>9000000</v>
      </c>
      <c r="Z380" s="5" t="s">
        <v>1045</v>
      </c>
      <c r="AA380" s="1" t="s">
        <v>95</v>
      </c>
      <c r="AB380" t="s">
        <v>83</v>
      </c>
      <c r="AC380" t="s">
        <v>76</v>
      </c>
      <c r="AD380" s="69">
        <f>+Tabla3[[#This Row],[VALOR DEL CONTRATO
(EN NUMEROS)]]-Tabla3[[#This Row],[VALOR RECURSOS (MADS/FONAM)]]</f>
        <v>0</v>
      </c>
      <c r="AE380" s="2">
        <v>1026</v>
      </c>
      <c r="AF380" s="88">
        <v>46024</v>
      </c>
      <c r="AG380">
        <v>35026</v>
      </c>
      <c r="AH380" s="75">
        <v>46031</v>
      </c>
      <c r="AI380" s="78" t="s">
        <v>98</v>
      </c>
      <c r="AJ380" t="s">
        <v>870</v>
      </c>
      <c r="AK380" s="72">
        <v>202400000000074</v>
      </c>
      <c r="AL380" s="75">
        <v>46031</v>
      </c>
      <c r="AM380" s="1" t="s">
        <v>257</v>
      </c>
      <c r="AN380" s="1" t="s">
        <v>257</v>
      </c>
      <c r="AO380" t="s">
        <v>100</v>
      </c>
      <c r="AP380" t="s">
        <v>775</v>
      </c>
      <c r="AQ380" s="1"/>
      <c r="AR380" t="s">
        <v>776</v>
      </c>
      <c r="AS380" t="s">
        <v>776</v>
      </c>
      <c r="AT380" s="1">
        <v>80111600</v>
      </c>
      <c r="AU380" s="93" t="s">
        <v>4518</v>
      </c>
      <c r="AV380" s="1" t="s">
        <v>210</v>
      </c>
      <c r="AW380" s="87" t="s">
        <v>103</v>
      </c>
      <c r="AX380" s="75">
        <v>46031</v>
      </c>
      <c r="AY380" s="87" t="s">
        <v>116</v>
      </c>
      <c r="AZ380" s="75">
        <v>46031</v>
      </c>
      <c r="BA380" s="75">
        <v>46031</v>
      </c>
      <c r="BB380" s="75">
        <v>46334</v>
      </c>
      <c r="BC380" s="89">
        <f>+Tabla3[[#This Row],[FECHA TERMINACION
(INICIAL)]]-Tabla3[[#This Row],[FECHA INICIO]]</f>
        <v>303</v>
      </c>
      <c r="BD380" s="89">
        <f>+Tabla3[[#This Row],[PLAZO DE EJECUCIÓN EN DÍAS (INICIAL)]]/30</f>
        <v>10.1</v>
      </c>
      <c r="BE380" t="s">
        <v>2135</v>
      </c>
      <c r="BF380" s="5" t="e">
        <f>+#REF!</f>
        <v>#REF!</v>
      </c>
      <c r="BG380" s="5" t="e">
        <f>+#REF!</f>
        <v>#REF!</v>
      </c>
      <c r="BH380" s="1" t="e">
        <f>+#REF!</f>
        <v>#REF!</v>
      </c>
      <c r="BI380" s="1">
        <f>+COUNTIF(Tabla3[[#This Row],[VALOR REDUCIDO]:[TOTAL TIEMPO PRORROGADO EN DÍAS
]],"&lt;&gt;0")</f>
        <v>3</v>
      </c>
      <c r="BJ380" s="1" t="e">
        <f>+#REF!</f>
        <v>#REF!</v>
      </c>
      <c r="BK380" s="75" t="e">
        <f>+#REF!</f>
        <v>#REF!</v>
      </c>
      <c r="BL380" s="1" t="s">
        <v>83</v>
      </c>
      <c r="BM380" t="e">
        <f t="shared" si="27"/>
        <v>#REF!</v>
      </c>
      <c r="BN380" s="7">
        <f t="shared" si="28"/>
        <v>46031</v>
      </c>
      <c r="BO380" s="7" t="e">
        <f t="shared" si="29"/>
        <v>#REF!</v>
      </c>
      <c r="BP380" s="5" t="e">
        <f t="shared" si="25"/>
        <v>#REF!</v>
      </c>
      <c r="BQ380" s="1">
        <v>42600000</v>
      </c>
      <c r="BR380" s="1" t="e">
        <f>+Tabla3[[#This Row],[VALOR TOTAL DE CONTRATO (ANTES DE LIQUIDACIÓN - LIBERACIÓN DE SALDOS)]]-Tabla3[[#This Row],[RECURSO TOTALES DESEMBOLSADOS]]</f>
        <v>#REF!</v>
      </c>
      <c r="BS380" s="1" t="s">
        <v>83</v>
      </c>
      <c r="BT380" s="1" t="str">
        <f t="shared" si="26"/>
        <v>enero</v>
      </c>
      <c r="BU380" s="1" t="s">
        <v>82</v>
      </c>
      <c r="BV380" s="1" t="s">
        <v>82</v>
      </c>
      <c r="BW380" s="1" t="s">
        <v>82</v>
      </c>
      <c r="BX380" t="s">
        <v>258</v>
      </c>
      <c r="BY380" t="s">
        <v>259</v>
      </c>
    </row>
    <row r="381" spans="1:77" x14ac:dyDescent="0.25">
      <c r="A381" s="1">
        <v>2026</v>
      </c>
      <c r="B381" s="3">
        <v>375</v>
      </c>
      <c r="C381" s="1" t="s">
        <v>65</v>
      </c>
      <c r="D381" t="s">
        <v>67</v>
      </c>
      <c r="E381" t="s">
        <v>70</v>
      </c>
      <c r="F381" t="s">
        <v>71</v>
      </c>
      <c r="G381" t="s">
        <v>105</v>
      </c>
      <c r="H381" s="1" t="s">
        <v>64</v>
      </c>
      <c r="I381" s="1" t="s">
        <v>75</v>
      </c>
      <c r="J381" t="s">
        <v>2136</v>
      </c>
      <c r="K381" s="1" t="s">
        <v>78</v>
      </c>
      <c r="L381" s="87" t="s">
        <v>2137</v>
      </c>
      <c r="M381" s="1" t="s">
        <v>6679</v>
      </c>
      <c r="N381" s="1" t="s">
        <v>3719</v>
      </c>
      <c r="O381" s="1" t="s">
        <v>3719</v>
      </c>
      <c r="P381" s="56" t="s">
        <v>3719</v>
      </c>
      <c r="Q381" s="1" t="s">
        <v>83</v>
      </c>
      <c r="R381" s="87" t="s">
        <v>94</v>
      </c>
      <c r="S381" t="s">
        <v>94</v>
      </c>
      <c r="T381" t="s">
        <v>2138</v>
      </c>
      <c r="U381" t="s">
        <v>2139</v>
      </c>
      <c r="V381" t="s">
        <v>2140</v>
      </c>
      <c r="W381" s="5">
        <v>138000000</v>
      </c>
      <c r="X381" s="5">
        <v>138000000</v>
      </c>
      <c r="Y381" s="5">
        <v>12000000</v>
      </c>
      <c r="Z381" s="5" t="s">
        <v>1045</v>
      </c>
      <c r="AA381" s="1" t="s">
        <v>95</v>
      </c>
      <c r="AB381" t="s">
        <v>83</v>
      </c>
      <c r="AC381" t="s">
        <v>76</v>
      </c>
      <c r="AD381" s="69">
        <f>+Tabla3[[#This Row],[VALOR DEL CONTRATO
(EN NUMEROS)]]-Tabla3[[#This Row],[VALOR RECURSOS (MADS/FONAM)]]</f>
        <v>0</v>
      </c>
      <c r="AE381" s="2">
        <v>6026</v>
      </c>
      <c r="AF381" s="88">
        <v>46024</v>
      </c>
      <c r="AG381">
        <v>33426</v>
      </c>
      <c r="AH381" s="75">
        <v>46031</v>
      </c>
      <c r="AI381" s="78" t="s">
        <v>98</v>
      </c>
      <c r="AJ381" t="s">
        <v>282</v>
      </c>
      <c r="AK381" s="72">
        <v>202400000000095</v>
      </c>
      <c r="AL381" s="75">
        <v>46031</v>
      </c>
      <c r="AM381" s="1" t="s">
        <v>257</v>
      </c>
      <c r="AN381" s="1" t="s">
        <v>257</v>
      </c>
      <c r="AO381" t="s">
        <v>100</v>
      </c>
      <c r="AP381" t="s">
        <v>3031</v>
      </c>
      <c r="AQ381" s="1"/>
      <c r="AR381" t="s">
        <v>1632</v>
      </c>
      <c r="AS381" t="s">
        <v>94</v>
      </c>
      <c r="AT381" s="1">
        <v>80111600</v>
      </c>
      <c r="AU381" s="93" t="s">
        <v>4519</v>
      </c>
      <c r="AV381" s="1" t="s">
        <v>210</v>
      </c>
      <c r="AW381" s="87" t="s">
        <v>103</v>
      </c>
      <c r="AX381" s="75">
        <v>46031</v>
      </c>
      <c r="AY381" s="87" t="s">
        <v>115</v>
      </c>
      <c r="AZ381" s="75">
        <v>46031</v>
      </c>
      <c r="BA381" s="75">
        <v>46031</v>
      </c>
      <c r="BB381" s="75">
        <v>46379</v>
      </c>
      <c r="BC381" s="89">
        <f>+Tabla3[[#This Row],[FECHA TERMINACION
(INICIAL)]]-Tabla3[[#This Row],[FECHA INICIO]]</f>
        <v>348</v>
      </c>
      <c r="BD381" s="89">
        <f>+Tabla3[[#This Row],[PLAZO DE EJECUCIÓN EN DÍAS (INICIAL)]]/30</f>
        <v>11.6</v>
      </c>
      <c r="BE381" t="s">
        <v>1636</v>
      </c>
      <c r="BF381" s="5" t="e">
        <f>+#REF!</f>
        <v>#REF!</v>
      </c>
      <c r="BG381" s="5" t="e">
        <f>+#REF!</f>
        <v>#REF!</v>
      </c>
      <c r="BH381" s="1" t="e">
        <f>+#REF!</f>
        <v>#REF!</v>
      </c>
      <c r="BI381" s="1">
        <f>+COUNTIF(Tabla3[[#This Row],[VALOR REDUCIDO]:[TOTAL TIEMPO PRORROGADO EN DÍAS
]],"&lt;&gt;0")</f>
        <v>3</v>
      </c>
      <c r="BJ381" s="1" t="e">
        <f>+#REF!</f>
        <v>#REF!</v>
      </c>
      <c r="BK381" s="75" t="e">
        <f>+#REF!</f>
        <v>#REF!</v>
      </c>
      <c r="BL381" s="1" t="s">
        <v>83</v>
      </c>
      <c r="BM381" t="e">
        <f t="shared" si="27"/>
        <v>#REF!</v>
      </c>
      <c r="BN381" s="7">
        <f t="shared" si="28"/>
        <v>46031</v>
      </c>
      <c r="BO381" s="7" t="e">
        <f t="shared" si="29"/>
        <v>#REF!</v>
      </c>
      <c r="BP381" s="5" t="e">
        <f t="shared" si="25"/>
        <v>#REF!</v>
      </c>
      <c r="BQ381" s="1">
        <v>56800000</v>
      </c>
      <c r="BR381" s="1" t="e">
        <f>+Tabla3[[#This Row],[VALOR TOTAL DE CONTRATO (ANTES DE LIQUIDACIÓN - LIBERACIÓN DE SALDOS)]]-Tabla3[[#This Row],[RECURSO TOTALES DESEMBOLSADOS]]</f>
        <v>#REF!</v>
      </c>
      <c r="BS381" s="1" t="s">
        <v>83</v>
      </c>
      <c r="BT381" s="1" t="str">
        <f t="shared" si="26"/>
        <v>enero</v>
      </c>
      <c r="BU381" s="1" t="s">
        <v>82</v>
      </c>
      <c r="BV381" s="1" t="s">
        <v>82</v>
      </c>
      <c r="BW381" s="1" t="s">
        <v>82</v>
      </c>
      <c r="BX381" t="s">
        <v>258</v>
      </c>
      <c r="BY381" t="s">
        <v>259</v>
      </c>
    </row>
    <row r="382" spans="1:77" x14ac:dyDescent="0.25">
      <c r="A382" s="1">
        <v>2026</v>
      </c>
      <c r="B382" s="3">
        <v>376</v>
      </c>
      <c r="C382" s="1" t="s">
        <v>65</v>
      </c>
      <c r="D382" t="s">
        <v>67</v>
      </c>
      <c r="E382" t="s">
        <v>70</v>
      </c>
      <c r="F382" t="s">
        <v>71</v>
      </c>
      <c r="G382" t="s">
        <v>105</v>
      </c>
      <c r="H382" s="1" t="s">
        <v>64</v>
      </c>
      <c r="I382" s="1" t="s">
        <v>75</v>
      </c>
      <c r="J382" t="s">
        <v>2143</v>
      </c>
      <c r="K382" s="1" t="s">
        <v>78</v>
      </c>
      <c r="L382" s="87" t="s">
        <v>81</v>
      </c>
      <c r="M382" s="1" t="s">
        <v>6680</v>
      </c>
      <c r="N382" s="1" t="s">
        <v>3719</v>
      </c>
      <c r="O382" s="1" t="s">
        <v>3719</v>
      </c>
      <c r="P382" s="56" t="s">
        <v>3719</v>
      </c>
      <c r="Q382" s="1" t="s">
        <v>83</v>
      </c>
      <c r="R382" s="87" t="s">
        <v>255</v>
      </c>
      <c r="S382" s="87" t="s">
        <v>255</v>
      </c>
      <c r="T382" t="s">
        <v>2144</v>
      </c>
      <c r="U382" t="s">
        <v>2145</v>
      </c>
      <c r="V382" t="s">
        <v>2146</v>
      </c>
      <c r="W382" s="5">
        <v>67086667</v>
      </c>
      <c r="X382" s="5">
        <v>67086667</v>
      </c>
      <c r="Y382" s="5">
        <v>5800000</v>
      </c>
      <c r="Z382" s="5" t="s">
        <v>1045</v>
      </c>
      <c r="AA382" s="1" t="s">
        <v>95</v>
      </c>
      <c r="AB382" t="s">
        <v>83</v>
      </c>
      <c r="AC382" t="s">
        <v>76</v>
      </c>
      <c r="AD382" s="69">
        <f>+Tabla3[[#This Row],[VALOR DEL CONTRATO
(EN NUMEROS)]]-Tabla3[[#This Row],[VALOR RECURSOS (MADS/FONAM)]]</f>
        <v>0</v>
      </c>
      <c r="AE382" s="2">
        <v>1426</v>
      </c>
      <c r="AF382" s="88">
        <v>46024</v>
      </c>
      <c r="AG382">
        <v>40526</v>
      </c>
      <c r="AH382" s="75">
        <v>46035</v>
      </c>
      <c r="AI382" s="78" t="s">
        <v>98</v>
      </c>
      <c r="AJ382" t="s">
        <v>395</v>
      </c>
      <c r="AK382" s="72">
        <v>202400000000095</v>
      </c>
      <c r="AL382" s="75">
        <v>46031</v>
      </c>
      <c r="AM382" s="1" t="s">
        <v>257</v>
      </c>
      <c r="AN382" s="1" t="s">
        <v>257</v>
      </c>
      <c r="AO382" t="s">
        <v>100</v>
      </c>
      <c r="AP382" t="s">
        <v>402</v>
      </c>
      <c r="AQ382" s="1"/>
      <c r="AR382" t="s">
        <v>396</v>
      </c>
      <c r="AS382" t="s">
        <v>255</v>
      </c>
      <c r="AT382" s="1">
        <v>80111600</v>
      </c>
      <c r="AU382" s="93" t="s">
        <v>4520</v>
      </c>
      <c r="AV382" s="1" t="s">
        <v>210</v>
      </c>
      <c r="AW382" s="87" t="s">
        <v>103</v>
      </c>
      <c r="AX382" s="75">
        <v>46031</v>
      </c>
      <c r="AY382" s="87" t="s">
        <v>116</v>
      </c>
      <c r="AZ382" s="75">
        <v>46031</v>
      </c>
      <c r="BA382" s="75">
        <v>46035</v>
      </c>
      <c r="BB382" s="75">
        <v>46385</v>
      </c>
      <c r="BC382" s="89">
        <f>+Tabla3[[#This Row],[FECHA TERMINACION
(INICIAL)]]-Tabla3[[#This Row],[FECHA INICIO]]</f>
        <v>350</v>
      </c>
      <c r="BD382" s="89">
        <f>+Tabla3[[#This Row],[PLAZO DE EJECUCIÓN EN DÍAS (INICIAL)]]/30</f>
        <v>11.666666666666666</v>
      </c>
      <c r="BE382" t="s">
        <v>2147</v>
      </c>
      <c r="BF382" s="5" t="e">
        <f>+#REF!</f>
        <v>#REF!</v>
      </c>
      <c r="BG382" s="5" t="e">
        <f>+#REF!</f>
        <v>#REF!</v>
      </c>
      <c r="BH382" s="1" t="e">
        <f>+#REF!</f>
        <v>#REF!</v>
      </c>
      <c r="BI382" s="1">
        <f>+COUNTIF(Tabla3[[#This Row],[VALOR REDUCIDO]:[TOTAL TIEMPO PRORROGADO EN DÍAS
]],"&lt;&gt;0")</f>
        <v>3</v>
      </c>
      <c r="BJ382" s="1" t="e">
        <f>+#REF!</f>
        <v>#REF!</v>
      </c>
      <c r="BK382" s="75" t="e">
        <f>+#REF!</f>
        <v>#REF!</v>
      </c>
      <c r="BL382" s="1" t="s">
        <v>83</v>
      </c>
      <c r="BM382" t="e">
        <f t="shared" si="27"/>
        <v>#REF!</v>
      </c>
      <c r="BN382" s="7">
        <f t="shared" si="28"/>
        <v>46035</v>
      </c>
      <c r="BO382" s="7" t="e">
        <f t="shared" si="29"/>
        <v>#REF!</v>
      </c>
      <c r="BP382" s="5" t="e">
        <f t="shared" si="25"/>
        <v>#REF!</v>
      </c>
      <c r="BQ382" s="1">
        <v>26680000</v>
      </c>
      <c r="BR382" s="1" t="e">
        <f>+Tabla3[[#This Row],[VALOR TOTAL DE CONTRATO (ANTES DE LIQUIDACIÓN - LIBERACIÓN DE SALDOS)]]-Tabla3[[#This Row],[RECURSO TOTALES DESEMBOLSADOS]]</f>
        <v>#REF!</v>
      </c>
      <c r="BS382" s="1" t="s">
        <v>83</v>
      </c>
      <c r="BT382" s="1" t="str">
        <f t="shared" si="26"/>
        <v>enero</v>
      </c>
      <c r="BU382" s="1" t="s">
        <v>82</v>
      </c>
      <c r="BV382" s="1" t="s">
        <v>82</v>
      </c>
      <c r="BW382" s="1" t="s">
        <v>82</v>
      </c>
      <c r="BX382" t="s">
        <v>258</v>
      </c>
      <c r="BY382" t="s">
        <v>259</v>
      </c>
    </row>
    <row r="383" spans="1:77" x14ac:dyDescent="0.25">
      <c r="A383" s="1">
        <v>2026</v>
      </c>
      <c r="B383" s="3">
        <v>377</v>
      </c>
      <c r="C383" s="1" t="s">
        <v>65</v>
      </c>
      <c r="D383" t="s">
        <v>67</v>
      </c>
      <c r="E383" t="s">
        <v>70</v>
      </c>
      <c r="F383" t="s">
        <v>71</v>
      </c>
      <c r="G383" t="s">
        <v>105</v>
      </c>
      <c r="H383" s="1" t="s">
        <v>64</v>
      </c>
      <c r="I383" s="1" t="s">
        <v>75</v>
      </c>
      <c r="J383" t="s">
        <v>2233</v>
      </c>
      <c r="K383" s="1" t="s">
        <v>78</v>
      </c>
      <c r="L383" s="87" t="s">
        <v>791</v>
      </c>
      <c r="M383" s="1" t="s">
        <v>6681</v>
      </c>
      <c r="N383" s="1" t="s">
        <v>3719</v>
      </c>
      <c r="O383" s="1" t="s">
        <v>3719</v>
      </c>
      <c r="P383" s="56" t="s">
        <v>3719</v>
      </c>
      <c r="Q383" s="1" t="s">
        <v>83</v>
      </c>
      <c r="R383" s="87" t="s">
        <v>269</v>
      </c>
      <c r="S383" s="87" t="s">
        <v>269</v>
      </c>
      <c r="T383" t="s">
        <v>2234</v>
      </c>
      <c r="U383" t="s">
        <v>2235</v>
      </c>
      <c r="V383" t="s">
        <v>1617</v>
      </c>
      <c r="W383" s="5">
        <v>84000000</v>
      </c>
      <c r="X383" s="5">
        <v>84000000</v>
      </c>
      <c r="Y383" s="5">
        <v>8000000</v>
      </c>
      <c r="Z383" s="5">
        <v>0</v>
      </c>
      <c r="AA383" s="1" t="s">
        <v>95</v>
      </c>
      <c r="AB383" t="s">
        <v>83</v>
      </c>
      <c r="AC383" t="s">
        <v>76</v>
      </c>
      <c r="AD383" s="69">
        <f>+Tabla3[[#This Row],[VALOR DEL CONTRATO
(EN NUMEROS)]]-Tabla3[[#This Row],[VALOR RECURSOS (MADS/FONAM)]]</f>
        <v>0</v>
      </c>
      <c r="AE383" s="2">
        <v>4726</v>
      </c>
      <c r="AF383" s="88">
        <v>46024</v>
      </c>
      <c r="AG383">
        <v>38526</v>
      </c>
      <c r="AH383" s="75">
        <v>46035</v>
      </c>
      <c r="AI383" s="78" t="s">
        <v>98</v>
      </c>
      <c r="AJ383" t="s">
        <v>736</v>
      </c>
      <c r="AK383" s="72">
        <v>202400000000054</v>
      </c>
      <c r="AL383" s="75">
        <v>46035</v>
      </c>
      <c r="AM383" s="1" t="s">
        <v>257</v>
      </c>
      <c r="AN383" s="1" t="s">
        <v>257</v>
      </c>
      <c r="AO383" t="s">
        <v>100</v>
      </c>
      <c r="AP383" t="s">
        <v>1968</v>
      </c>
      <c r="AQ383" s="1"/>
      <c r="AR383" t="s">
        <v>1969</v>
      </c>
      <c r="AS383" t="s">
        <v>418</v>
      </c>
      <c r="AT383" s="1">
        <v>80111600</v>
      </c>
      <c r="AU383" s="93" t="s">
        <v>4521</v>
      </c>
      <c r="AV383" s="1" t="s">
        <v>210</v>
      </c>
      <c r="AW383" s="87" t="s">
        <v>103</v>
      </c>
      <c r="AX383" s="75">
        <v>46035</v>
      </c>
      <c r="AY383" s="87" t="s">
        <v>115</v>
      </c>
      <c r="AZ383" s="75">
        <v>46035</v>
      </c>
      <c r="BA383" s="75">
        <v>46035</v>
      </c>
      <c r="BB383" s="75">
        <v>46353</v>
      </c>
      <c r="BC383" s="89">
        <f>+Tabla3[[#This Row],[FECHA TERMINACION
(INICIAL)]]-Tabla3[[#This Row],[FECHA INICIO]]</f>
        <v>318</v>
      </c>
      <c r="BD383" s="89">
        <f>+Tabla3[[#This Row],[PLAZO DE EJECUCIÓN EN DÍAS (INICIAL)]]/30</f>
        <v>10.6</v>
      </c>
      <c r="BE383" t="s">
        <v>2236</v>
      </c>
      <c r="BF383" s="5" t="e">
        <f>+#REF!</f>
        <v>#REF!</v>
      </c>
      <c r="BG383" s="5" t="e">
        <f>+#REF!</f>
        <v>#REF!</v>
      </c>
      <c r="BH383" s="1" t="e">
        <f>+#REF!</f>
        <v>#REF!</v>
      </c>
      <c r="BI383" s="1">
        <f>+COUNTIF(Tabla3[[#This Row],[VALOR REDUCIDO]:[TOTAL TIEMPO PRORROGADO EN DÍAS
]],"&lt;&gt;0")</f>
        <v>3</v>
      </c>
      <c r="BJ383" s="1" t="e">
        <f>+#REF!</f>
        <v>#REF!</v>
      </c>
      <c r="BK383" s="75" t="e">
        <f>+#REF!</f>
        <v>#REF!</v>
      </c>
      <c r="BL383" s="1" t="s">
        <v>83</v>
      </c>
      <c r="BM383" t="e">
        <f t="shared" si="27"/>
        <v>#REF!</v>
      </c>
      <c r="BN383" s="7">
        <f t="shared" si="28"/>
        <v>46035</v>
      </c>
      <c r="BO383" s="7" t="e">
        <f t="shared" si="29"/>
        <v>#REF!</v>
      </c>
      <c r="BP383" s="5" t="e">
        <f t="shared" si="25"/>
        <v>#REF!</v>
      </c>
      <c r="BQ383" s="1">
        <v>36800000</v>
      </c>
      <c r="BR383" s="1" t="e">
        <f>+Tabla3[[#This Row],[VALOR TOTAL DE CONTRATO (ANTES DE LIQUIDACIÓN - LIBERACIÓN DE SALDOS)]]-Tabla3[[#This Row],[RECURSO TOTALES DESEMBOLSADOS]]</f>
        <v>#REF!</v>
      </c>
      <c r="BS383" s="1" t="s">
        <v>83</v>
      </c>
      <c r="BT383" s="1" t="str">
        <f t="shared" si="26"/>
        <v>enero</v>
      </c>
      <c r="BU383" s="1" t="s">
        <v>82</v>
      </c>
      <c r="BV383" s="1" t="s">
        <v>82</v>
      </c>
      <c r="BW383" s="1" t="s">
        <v>82</v>
      </c>
      <c r="BX383" t="s">
        <v>258</v>
      </c>
      <c r="BY383" t="s">
        <v>259</v>
      </c>
    </row>
    <row r="384" spans="1:77" x14ac:dyDescent="0.25">
      <c r="A384" s="1">
        <v>2026</v>
      </c>
      <c r="B384" s="3">
        <v>378</v>
      </c>
      <c r="C384" s="1" t="s">
        <v>65</v>
      </c>
      <c r="D384" t="s">
        <v>67</v>
      </c>
      <c r="E384" t="s">
        <v>70</v>
      </c>
      <c r="F384" t="s">
        <v>71</v>
      </c>
      <c r="G384" t="s">
        <v>105</v>
      </c>
      <c r="H384" s="1" t="s">
        <v>64</v>
      </c>
      <c r="I384" s="1" t="s">
        <v>75</v>
      </c>
      <c r="J384" t="s">
        <v>2148</v>
      </c>
      <c r="K384" s="1" t="s">
        <v>78</v>
      </c>
      <c r="L384" s="87" t="s">
        <v>791</v>
      </c>
      <c r="M384" s="1" t="s">
        <v>6682</v>
      </c>
      <c r="N384" s="1" t="s">
        <v>3719</v>
      </c>
      <c r="O384" s="1" t="s">
        <v>3719</v>
      </c>
      <c r="P384" s="56" t="s">
        <v>3719</v>
      </c>
      <c r="Q384" s="1" t="s">
        <v>83</v>
      </c>
      <c r="R384" s="87" t="s">
        <v>269</v>
      </c>
      <c r="S384" s="87" t="s">
        <v>269</v>
      </c>
      <c r="T384" t="s">
        <v>2149</v>
      </c>
      <c r="U384" t="s">
        <v>2150</v>
      </c>
      <c r="V384" t="s">
        <v>2151</v>
      </c>
      <c r="W384" s="5">
        <v>84000000</v>
      </c>
      <c r="X384" s="5">
        <v>84000000</v>
      </c>
      <c r="Y384" s="5">
        <v>8000000</v>
      </c>
      <c r="Z384" s="5" t="s">
        <v>1045</v>
      </c>
      <c r="AA384" s="1" t="s">
        <v>95</v>
      </c>
      <c r="AB384" t="s">
        <v>83</v>
      </c>
      <c r="AC384" t="s">
        <v>76</v>
      </c>
      <c r="AD384" s="69">
        <f>+Tabla3[[#This Row],[VALOR DEL CONTRATO
(EN NUMEROS)]]-Tabla3[[#This Row],[VALOR RECURSOS (MADS/FONAM)]]</f>
        <v>0</v>
      </c>
      <c r="AE384" s="2">
        <v>4726</v>
      </c>
      <c r="AF384" s="88">
        <v>46024</v>
      </c>
      <c r="AG384">
        <v>37526</v>
      </c>
      <c r="AH384" s="75">
        <v>46031</v>
      </c>
      <c r="AI384" s="78" t="s">
        <v>98</v>
      </c>
      <c r="AJ384" t="s">
        <v>736</v>
      </c>
      <c r="AK384" s="72">
        <v>202400000000054</v>
      </c>
      <c r="AL384" s="75">
        <v>46031</v>
      </c>
      <c r="AM384" s="1" t="s">
        <v>257</v>
      </c>
      <c r="AN384" s="1" t="s">
        <v>257</v>
      </c>
      <c r="AO384" t="s">
        <v>100</v>
      </c>
      <c r="AP384" t="s">
        <v>2152</v>
      </c>
      <c r="AQ384" s="1"/>
      <c r="AR384" t="s">
        <v>515</v>
      </c>
      <c r="AS384" t="s">
        <v>418</v>
      </c>
      <c r="AT384" s="1">
        <v>80111600</v>
      </c>
      <c r="AU384" s="93" t="s">
        <v>4522</v>
      </c>
      <c r="AV384" s="1" t="s">
        <v>210</v>
      </c>
      <c r="AW384" s="87" t="s">
        <v>103</v>
      </c>
      <c r="AX384" s="75">
        <v>46032</v>
      </c>
      <c r="AY384" s="87" t="s">
        <v>115</v>
      </c>
      <c r="AZ384" s="75">
        <v>46031</v>
      </c>
      <c r="BA384" s="75">
        <v>46035</v>
      </c>
      <c r="BB384" s="75">
        <v>46353</v>
      </c>
      <c r="BC384" s="89">
        <f>+Tabla3[[#This Row],[FECHA TERMINACION
(INICIAL)]]-Tabla3[[#This Row],[FECHA INICIO]]</f>
        <v>318</v>
      </c>
      <c r="BD384" s="89">
        <f>+Tabla3[[#This Row],[PLAZO DE EJECUCIÓN EN DÍAS (INICIAL)]]/30</f>
        <v>10.6</v>
      </c>
      <c r="BE384" t="s">
        <v>1286</v>
      </c>
      <c r="BF384" s="5" t="e">
        <f>+#REF!</f>
        <v>#REF!</v>
      </c>
      <c r="BG384" s="5" t="e">
        <f>+#REF!</f>
        <v>#REF!</v>
      </c>
      <c r="BH384" s="1" t="e">
        <f>+#REF!</f>
        <v>#REF!</v>
      </c>
      <c r="BI384" s="1">
        <f>+COUNTIF(Tabla3[[#This Row],[VALOR REDUCIDO]:[TOTAL TIEMPO PRORROGADO EN DÍAS
]],"&lt;&gt;0")</f>
        <v>3</v>
      </c>
      <c r="BJ384" s="1" t="e">
        <f>+#REF!</f>
        <v>#REF!</v>
      </c>
      <c r="BK384" s="75" t="e">
        <f>+#REF!</f>
        <v>#REF!</v>
      </c>
      <c r="BL384" s="1" t="s">
        <v>83</v>
      </c>
      <c r="BM384" t="e">
        <f t="shared" si="27"/>
        <v>#REF!</v>
      </c>
      <c r="BN384" s="7">
        <f t="shared" si="28"/>
        <v>46035</v>
      </c>
      <c r="BO384" s="7" t="e">
        <f t="shared" si="29"/>
        <v>#REF!</v>
      </c>
      <c r="BP384" s="5" t="e">
        <f t="shared" si="25"/>
        <v>#REF!</v>
      </c>
      <c r="BQ384" s="1">
        <v>36800000</v>
      </c>
      <c r="BR384" s="1" t="e">
        <f>+Tabla3[[#This Row],[VALOR TOTAL DE CONTRATO (ANTES DE LIQUIDACIÓN - LIBERACIÓN DE SALDOS)]]-Tabla3[[#This Row],[RECURSO TOTALES DESEMBOLSADOS]]</f>
        <v>#REF!</v>
      </c>
      <c r="BS384" s="1" t="s">
        <v>83</v>
      </c>
      <c r="BT384" s="1" t="str">
        <f t="shared" si="26"/>
        <v>enero</v>
      </c>
      <c r="BU384" s="1" t="s">
        <v>82</v>
      </c>
      <c r="BV384" s="1" t="s">
        <v>82</v>
      </c>
      <c r="BW384" s="1" t="s">
        <v>82</v>
      </c>
      <c r="BX384" t="s">
        <v>258</v>
      </c>
      <c r="BY384" t="s">
        <v>259</v>
      </c>
    </row>
    <row r="385" spans="1:77" x14ac:dyDescent="0.25">
      <c r="A385" s="1">
        <v>2026</v>
      </c>
      <c r="B385" s="3">
        <v>379</v>
      </c>
      <c r="C385" s="1" t="s">
        <v>65</v>
      </c>
      <c r="D385" t="s">
        <v>67</v>
      </c>
      <c r="E385" t="s">
        <v>70</v>
      </c>
      <c r="F385" t="s">
        <v>71</v>
      </c>
      <c r="G385" t="s">
        <v>105</v>
      </c>
      <c r="H385" s="1" t="s">
        <v>64</v>
      </c>
      <c r="I385" s="1" t="s">
        <v>75</v>
      </c>
      <c r="J385" t="s">
        <v>2153</v>
      </c>
      <c r="K385" s="1" t="s">
        <v>78</v>
      </c>
      <c r="L385" s="87" t="s">
        <v>908</v>
      </c>
      <c r="M385" s="1" t="s">
        <v>6683</v>
      </c>
      <c r="N385" s="1" t="s">
        <v>3719</v>
      </c>
      <c r="O385" s="1" t="s">
        <v>3719</v>
      </c>
      <c r="P385" s="56" t="s">
        <v>3719</v>
      </c>
      <c r="Q385" s="1" t="s">
        <v>83</v>
      </c>
      <c r="R385" s="87" t="s">
        <v>269</v>
      </c>
      <c r="S385" t="s">
        <v>269</v>
      </c>
      <c r="T385" t="s">
        <v>1616</v>
      </c>
      <c r="U385" s="68" t="s">
        <v>2154</v>
      </c>
      <c r="V385" t="s">
        <v>2151</v>
      </c>
      <c r="W385" s="5">
        <v>84000000</v>
      </c>
      <c r="X385" s="5">
        <v>84000000</v>
      </c>
      <c r="Y385" s="5">
        <v>8000000</v>
      </c>
      <c r="Z385" s="5" t="s">
        <v>1045</v>
      </c>
      <c r="AA385" s="1" t="s">
        <v>95</v>
      </c>
      <c r="AB385" t="s">
        <v>83</v>
      </c>
      <c r="AC385" t="s">
        <v>76</v>
      </c>
      <c r="AD385" s="69">
        <f>+Tabla3[[#This Row],[VALOR DEL CONTRATO
(EN NUMEROS)]]-Tabla3[[#This Row],[VALOR RECURSOS (MADS/FONAM)]]</f>
        <v>0</v>
      </c>
      <c r="AE385" s="2">
        <v>4726</v>
      </c>
      <c r="AF385" s="88">
        <v>46024</v>
      </c>
      <c r="AG385">
        <v>35226</v>
      </c>
      <c r="AH385" s="75">
        <v>46031</v>
      </c>
      <c r="AI385" s="78" t="s">
        <v>98</v>
      </c>
      <c r="AJ385" t="s">
        <v>736</v>
      </c>
      <c r="AK385" s="72">
        <v>202400000000054</v>
      </c>
      <c r="AL385" s="75">
        <v>46031</v>
      </c>
      <c r="AM385" s="1" t="s">
        <v>257</v>
      </c>
      <c r="AN385" s="1" t="s">
        <v>257</v>
      </c>
      <c r="AO385" t="s">
        <v>100</v>
      </c>
      <c r="AP385" t="s">
        <v>1614</v>
      </c>
      <c r="AQ385" s="1"/>
      <c r="AR385" t="s">
        <v>1615</v>
      </c>
      <c r="AS385" t="s">
        <v>418</v>
      </c>
      <c r="AT385" s="1">
        <v>80111600</v>
      </c>
      <c r="AU385" s="93" t="s">
        <v>4523</v>
      </c>
      <c r="AV385" s="1" t="s">
        <v>210</v>
      </c>
      <c r="AW385" s="87" t="s">
        <v>103</v>
      </c>
      <c r="AX385" s="75">
        <v>46031</v>
      </c>
      <c r="AY385" s="87" t="s">
        <v>115</v>
      </c>
      <c r="AZ385" s="75">
        <v>46031</v>
      </c>
      <c r="BA385" s="75">
        <v>46031</v>
      </c>
      <c r="BB385" s="75">
        <v>46349</v>
      </c>
      <c r="BC385" s="89">
        <f>+Tabla3[[#This Row],[FECHA TERMINACION
(INICIAL)]]-Tabla3[[#This Row],[FECHA INICIO]]</f>
        <v>318</v>
      </c>
      <c r="BD385" s="89">
        <f>+Tabla3[[#This Row],[PLAZO DE EJECUCIÓN EN DÍAS (INICIAL)]]/30</f>
        <v>10.6</v>
      </c>
      <c r="BE385" t="s">
        <v>1286</v>
      </c>
      <c r="BF385" s="5" t="e">
        <f>+#REF!</f>
        <v>#REF!</v>
      </c>
      <c r="BG385" s="5" t="e">
        <f>+#REF!</f>
        <v>#REF!</v>
      </c>
      <c r="BH385" s="1" t="e">
        <f>+#REF!</f>
        <v>#REF!</v>
      </c>
      <c r="BI385" s="1">
        <f>+COUNTIF(Tabla3[[#This Row],[VALOR REDUCIDO]:[TOTAL TIEMPO PRORROGADO EN DÍAS
]],"&lt;&gt;0")</f>
        <v>3</v>
      </c>
      <c r="BJ385" s="1" t="e">
        <f>+#REF!</f>
        <v>#REF!</v>
      </c>
      <c r="BK385" s="75" t="e">
        <f>+#REF!</f>
        <v>#REF!</v>
      </c>
      <c r="BL385" s="1" t="s">
        <v>83</v>
      </c>
      <c r="BM385" t="e">
        <f t="shared" si="27"/>
        <v>#REF!</v>
      </c>
      <c r="BN385" s="7">
        <f t="shared" si="28"/>
        <v>46031</v>
      </c>
      <c r="BO385" s="7" t="e">
        <f t="shared" si="29"/>
        <v>#REF!</v>
      </c>
      <c r="BP385" s="5" t="e">
        <f t="shared" ref="BP385:BP448" si="30">$X385+$BG385-$BF385</f>
        <v>#REF!</v>
      </c>
      <c r="BQ385" s="1">
        <v>37866667</v>
      </c>
      <c r="BR385" s="1" t="e">
        <f>+Tabla3[[#This Row],[VALOR TOTAL DE CONTRATO (ANTES DE LIQUIDACIÓN - LIBERACIÓN DE SALDOS)]]-Tabla3[[#This Row],[RECURSO TOTALES DESEMBOLSADOS]]</f>
        <v>#REF!</v>
      </c>
      <c r="BS385" s="1" t="s">
        <v>83</v>
      </c>
      <c r="BT385" s="1" t="str">
        <f t="shared" ref="BT385:BT448" si="31">TEXT(AL385,"MMMM")</f>
        <v>enero</v>
      </c>
      <c r="BU385" s="1" t="s">
        <v>82</v>
      </c>
      <c r="BV385" s="1" t="s">
        <v>82</v>
      </c>
      <c r="BW385" s="1" t="s">
        <v>82</v>
      </c>
      <c r="BX385" t="s">
        <v>258</v>
      </c>
      <c r="BY385" t="s">
        <v>259</v>
      </c>
    </row>
    <row r="386" spans="1:77" x14ac:dyDescent="0.25">
      <c r="A386" s="1">
        <v>2026</v>
      </c>
      <c r="B386" s="3">
        <v>380</v>
      </c>
      <c r="C386" s="1" t="s">
        <v>65</v>
      </c>
      <c r="D386" t="s">
        <v>67</v>
      </c>
      <c r="E386" t="s">
        <v>70</v>
      </c>
      <c r="F386" t="s">
        <v>71</v>
      </c>
      <c r="G386" t="s">
        <v>105</v>
      </c>
      <c r="H386" s="1" t="s">
        <v>64</v>
      </c>
      <c r="I386" s="1" t="s">
        <v>75</v>
      </c>
      <c r="J386" t="s">
        <v>2155</v>
      </c>
      <c r="K386" s="1" t="s">
        <v>78</v>
      </c>
      <c r="L386" s="87" t="s">
        <v>81</v>
      </c>
      <c r="M386" s="1" t="s">
        <v>6684</v>
      </c>
      <c r="N386" s="1" t="s">
        <v>3719</v>
      </c>
      <c r="O386" s="1" t="s">
        <v>3719</v>
      </c>
      <c r="P386" s="56" t="s">
        <v>3719</v>
      </c>
      <c r="Q386" s="1" t="s">
        <v>83</v>
      </c>
      <c r="R386" s="87" t="s">
        <v>269</v>
      </c>
      <c r="S386" s="87" t="s">
        <v>269</v>
      </c>
      <c r="T386" t="s">
        <v>2066</v>
      </c>
      <c r="U386" s="55" t="s">
        <v>2156</v>
      </c>
      <c r="V386" t="s">
        <v>2157</v>
      </c>
      <c r="W386" s="5">
        <v>89115600</v>
      </c>
      <c r="X386" s="5">
        <v>89115600</v>
      </c>
      <c r="Y386" s="5">
        <v>8487200</v>
      </c>
      <c r="Z386" s="5" t="s">
        <v>1045</v>
      </c>
      <c r="AA386" s="1" t="s">
        <v>95</v>
      </c>
      <c r="AB386" t="s">
        <v>83</v>
      </c>
      <c r="AC386" t="s">
        <v>76</v>
      </c>
      <c r="AD386" s="69">
        <f>+Tabla3[[#This Row],[VALOR DEL CONTRATO
(EN NUMEROS)]]-Tabla3[[#This Row],[VALOR RECURSOS (MADS/FONAM)]]</f>
        <v>0</v>
      </c>
      <c r="AE386" s="2">
        <v>4726</v>
      </c>
      <c r="AF386" s="88">
        <v>46024</v>
      </c>
      <c r="AG386">
        <v>37326</v>
      </c>
      <c r="AH386" s="75">
        <v>46031</v>
      </c>
      <c r="AI386" s="78" t="s">
        <v>98</v>
      </c>
      <c r="AJ386" t="s">
        <v>736</v>
      </c>
      <c r="AK386" s="72">
        <v>202400000000054</v>
      </c>
      <c r="AL386" s="75">
        <v>46031</v>
      </c>
      <c r="AM386" s="1" t="s">
        <v>257</v>
      </c>
      <c r="AN386" s="1" t="s">
        <v>257</v>
      </c>
      <c r="AO386" t="s">
        <v>100</v>
      </c>
      <c r="AP386" t="s">
        <v>1614</v>
      </c>
      <c r="AQ386" s="1"/>
      <c r="AR386" t="s">
        <v>1615</v>
      </c>
      <c r="AS386" t="s">
        <v>418</v>
      </c>
      <c r="AT386" s="1">
        <v>80111600</v>
      </c>
      <c r="AU386" s="93" t="s">
        <v>4524</v>
      </c>
      <c r="AV386" s="1" t="s">
        <v>210</v>
      </c>
      <c r="AW386" s="87" t="s">
        <v>103</v>
      </c>
      <c r="AX386" s="75">
        <v>46035</v>
      </c>
      <c r="AY386" s="87" t="s">
        <v>115</v>
      </c>
      <c r="AZ386" s="75">
        <v>46035</v>
      </c>
      <c r="BA386" s="75">
        <v>46035</v>
      </c>
      <c r="BB386" s="75">
        <v>46353</v>
      </c>
      <c r="BC386" s="89">
        <f>+Tabla3[[#This Row],[FECHA TERMINACION
(INICIAL)]]-Tabla3[[#This Row],[FECHA INICIO]]</f>
        <v>318</v>
      </c>
      <c r="BD386" s="89">
        <f>+Tabla3[[#This Row],[PLAZO DE EJECUCIÓN EN DÍAS (INICIAL)]]/30</f>
        <v>10.6</v>
      </c>
      <c r="BE386" t="s">
        <v>1286</v>
      </c>
      <c r="BF386" s="5" t="e">
        <f>+#REF!</f>
        <v>#REF!</v>
      </c>
      <c r="BG386" s="5" t="e">
        <f>+#REF!</f>
        <v>#REF!</v>
      </c>
      <c r="BH386" s="1" t="e">
        <f>+#REF!</f>
        <v>#REF!</v>
      </c>
      <c r="BI386" s="1">
        <f>+COUNTIF(Tabla3[[#This Row],[VALOR REDUCIDO]:[TOTAL TIEMPO PRORROGADO EN DÍAS
]],"&lt;&gt;0")</f>
        <v>3</v>
      </c>
      <c r="BJ386" s="1" t="e">
        <f>+#REF!</f>
        <v>#REF!</v>
      </c>
      <c r="BK386" s="75" t="e">
        <f>+#REF!</f>
        <v>#REF!</v>
      </c>
      <c r="BL386" s="1" t="s">
        <v>83</v>
      </c>
      <c r="BM386" t="e">
        <f t="shared" si="27"/>
        <v>#REF!</v>
      </c>
      <c r="BN386" s="7">
        <f t="shared" si="28"/>
        <v>46035</v>
      </c>
      <c r="BO386" s="7" t="e">
        <f t="shared" si="29"/>
        <v>#REF!</v>
      </c>
      <c r="BP386" s="5" t="e">
        <f t="shared" si="30"/>
        <v>#REF!</v>
      </c>
      <c r="BQ386" s="1">
        <v>39041120</v>
      </c>
      <c r="BR386" s="1" t="e">
        <f>+Tabla3[[#This Row],[VALOR TOTAL DE CONTRATO (ANTES DE LIQUIDACIÓN - LIBERACIÓN DE SALDOS)]]-Tabla3[[#This Row],[RECURSO TOTALES DESEMBOLSADOS]]</f>
        <v>#REF!</v>
      </c>
      <c r="BS386" s="1" t="s">
        <v>83</v>
      </c>
      <c r="BT386" s="1" t="str">
        <f t="shared" si="31"/>
        <v>enero</v>
      </c>
      <c r="BU386" s="1" t="s">
        <v>82</v>
      </c>
      <c r="BV386" s="1" t="s">
        <v>82</v>
      </c>
      <c r="BW386" s="1" t="s">
        <v>82</v>
      </c>
      <c r="BX386" t="s">
        <v>258</v>
      </c>
      <c r="BY386" t="s">
        <v>259</v>
      </c>
    </row>
    <row r="387" spans="1:77" x14ac:dyDescent="0.25">
      <c r="A387" s="1">
        <v>2026</v>
      </c>
      <c r="B387" s="3">
        <v>381</v>
      </c>
      <c r="C387" s="1" t="s">
        <v>65</v>
      </c>
      <c r="D387" t="s">
        <v>67</v>
      </c>
      <c r="E387" t="s">
        <v>70</v>
      </c>
      <c r="F387" t="s">
        <v>71</v>
      </c>
      <c r="G387" t="s">
        <v>105</v>
      </c>
      <c r="H387" s="1" t="s">
        <v>64</v>
      </c>
      <c r="I387" s="1" t="s">
        <v>75</v>
      </c>
      <c r="J387" t="s">
        <v>2158</v>
      </c>
      <c r="K387" s="1" t="s">
        <v>78</v>
      </c>
      <c r="L387" s="87" t="s">
        <v>538</v>
      </c>
      <c r="M387" s="1" t="s">
        <v>6685</v>
      </c>
      <c r="N387" s="1" t="s">
        <v>3719</v>
      </c>
      <c r="O387" s="1" t="s">
        <v>3719</v>
      </c>
      <c r="P387" s="56" t="s">
        <v>3719</v>
      </c>
      <c r="Q387" s="1" t="s">
        <v>83</v>
      </c>
      <c r="R387" s="87" t="s">
        <v>269</v>
      </c>
      <c r="S387" s="87" t="s">
        <v>269</v>
      </c>
      <c r="T387" t="s">
        <v>2159</v>
      </c>
      <c r="U387" s="55" t="s">
        <v>2160</v>
      </c>
      <c r="V387" t="s">
        <v>2161</v>
      </c>
      <c r="W387" s="5">
        <v>90933333</v>
      </c>
      <c r="X387" s="5">
        <v>90933333</v>
      </c>
      <c r="Y387" s="5">
        <v>7750000</v>
      </c>
      <c r="Z387" s="5" t="s">
        <v>1045</v>
      </c>
      <c r="AA387" s="1" t="s">
        <v>95</v>
      </c>
      <c r="AB387" t="s">
        <v>83</v>
      </c>
      <c r="AC387" t="s">
        <v>76</v>
      </c>
      <c r="AD387" s="69">
        <f>+Tabla3[[#This Row],[VALOR DEL CONTRATO
(EN NUMEROS)]]-Tabla3[[#This Row],[VALOR RECURSOS (MADS/FONAM)]]</f>
        <v>0</v>
      </c>
      <c r="AE387" s="2">
        <v>8726</v>
      </c>
      <c r="AF387" s="88">
        <v>46027</v>
      </c>
      <c r="AG387">
        <v>37626</v>
      </c>
      <c r="AH387" s="75">
        <v>46031</v>
      </c>
      <c r="AI387" s="78" t="s">
        <v>98</v>
      </c>
      <c r="AJ387" t="s">
        <v>736</v>
      </c>
      <c r="AK387" s="72">
        <v>202400000000054</v>
      </c>
      <c r="AL387" s="75">
        <v>46031</v>
      </c>
      <c r="AM387" s="1" t="s">
        <v>257</v>
      </c>
      <c r="AN387" s="1" t="s">
        <v>257</v>
      </c>
      <c r="AO387" t="s">
        <v>100</v>
      </c>
      <c r="AP387" t="s">
        <v>150</v>
      </c>
      <c r="AQ387" s="1"/>
      <c r="AR387" t="s">
        <v>417</v>
      </c>
      <c r="AS387" t="s">
        <v>418</v>
      </c>
      <c r="AT387" s="1">
        <v>80111600</v>
      </c>
      <c r="AU387" s="93" t="s">
        <v>4525</v>
      </c>
      <c r="AV387" s="1" t="s">
        <v>211</v>
      </c>
      <c r="AW387" s="87" t="s">
        <v>104</v>
      </c>
      <c r="AX387" s="75" t="s">
        <v>76</v>
      </c>
      <c r="AY387" s="87" t="s">
        <v>108</v>
      </c>
      <c r="AZ387" s="75">
        <v>46031</v>
      </c>
      <c r="BA387" s="75">
        <v>46031</v>
      </c>
      <c r="BB387" s="75">
        <v>46386</v>
      </c>
      <c r="BC387" s="89">
        <f>+Tabla3[[#This Row],[FECHA TERMINACION
(INICIAL)]]-Tabla3[[#This Row],[FECHA INICIO]]</f>
        <v>355</v>
      </c>
      <c r="BD387" s="89">
        <f>+Tabla3[[#This Row],[PLAZO DE EJECUCIÓN EN DÍAS (INICIAL)]]/30</f>
        <v>11.833333333333334</v>
      </c>
      <c r="BE387" t="s">
        <v>2162</v>
      </c>
      <c r="BF387" s="5" t="e">
        <f>+#REF!</f>
        <v>#REF!</v>
      </c>
      <c r="BG387" s="5" t="e">
        <f>+#REF!</f>
        <v>#REF!</v>
      </c>
      <c r="BH387" s="1" t="e">
        <f>+#REF!</f>
        <v>#REF!</v>
      </c>
      <c r="BI387" s="1">
        <f>+COUNTIF(Tabla3[[#This Row],[VALOR REDUCIDO]:[TOTAL TIEMPO PRORROGADO EN DÍAS
]],"&lt;&gt;0")</f>
        <v>3</v>
      </c>
      <c r="BJ387" s="1" t="e">
        <f>+#REF!</f>
        <v>#REF!</v>
      </c>
      <c r="BK387" s="75" t="e">
        <f>+#REF!</f>
        <v>#REF!</v>
      </c>
      <c r="BL387" s="1" t="s">
        <v>83</v>
      </c>
      <c r="BM387" t="e">
        <f t="shared" si="27"/>
        <v>#REF!</v>
      </c>
      <c r="BN387" s="7">
        <f t="shared" si="28"/>
        <v>46031</v>
      </c>
      <c r="BO387" s="7" t="e">
        <f t="shared" si="29"/>
        <v>#REF!</v>
      </c>
      <c r="BP387" s="5" t="e">
        <f t="shared" si="30"/>
        <v>#REF!</v>
      </c>
      <c r="BQ387" s="1">
        <v>36683333</v>
      </c>
      <c r="BR387" s="1" t="e">
        <f>+Tabla3[[#This Row],[VALOR TOTAL DE CONTRATO (ANTES DE LIQUIDACIÓN - LIBERACIÓN DE SALDOS)]]-Tabla3[[#This Row],[RECURSO TOTALES DESEMBOLSADOS]]</f>
        <v>#REF!</v>
      </c>
      <c r="BS387" s="1" t="s">
        <v>83</v>
      </c>
      <c r="BT387" s="1" t="str">
        <f t="shared" si="31"/>
        <v>enero</v>
      </c>
      <c r="BU387" s="1" t="s">
        <v>82</v>
      </c>
      <c r="BV387" s="1" t="s">
        <v>82</v>
      </c>
      <c r="BW387" s="1" t="s">
        <v>82</v>
      </c>
      <c r="BX387" t="s">
        <v>258</v>
      </c>
      <c r="BY387" t="s">
        <v>259</v>
      </c>
    </row>
    <row r="388" spans="1:77" x14ac:dyDescent="0.25">
      <c r="A388" s="1">
        <v>2026</v>
      </c>
      <c r="B388" s="3">
        <v>382</v>
      </c>
      <c r="C388" s="1" t="s">
        <v>65</v>
      </c>
      <c r="D388" t="s">
        <v>67</v>
      </c>
      <c r="E388" t="s">
        <v>70</v>
      </c>
      <c r="F388" t="s">
        <v>71</v>
      </c>
      <c r="G388" t="s">
        <v>105</v>
      </c>
      <c r="H388" s="1" t="s">
        <v>64</v>
      </c>
      <c r="I388" s="1" t="s">
        <v>271</v>
      </c>
      <c r="J388" t="s">
        <v>2163</v>
      </c>
      <c r="K388" s="1" t="s">
        <v>78</v>
      </c>
      <c r="L388" s="87" t="s">
        <v>2164</v>
      </c>
      <c r="M388" s="1" t="s">
        <v>6686</v>
      </c>
      <c r="N388" s="1" t="s">
        <v>3719</v>
      </c>
      <c r="O388" s="1" t="s">
        <v>3719</v>
      </c>
      <c r="P388" s="56" t="s">
        <v>3719</v>
      </c>
      <c r="Q388" s="1" t="s">
        <v>83</v>
      </c>
      <c r="R388" s="87" t="s">
        <v>269</v>
      </c>
      <c r="S388" s="87" t="s">
        <v>269</v>
      </c>
      <c r="T388" t="s">
        <v>2165</v>
      </c>
      <c r="U388" t="s">
        <v>2166</v>
      </c>
      <c r="V388" t="s">
        <v>2167</v>
      </c>
      <c r="W388" s="5">
        <v>53681540</v>
      </c>
      <c r="X388" s="5">
        <v>53681540</v>
      </c>
      <c r="Y388" s="5">
        <v>4880140</v>
      </c>
      <c r="Z388" s="5" t="s">
        <v>1045</v>
      </c>
      <c r="AA388" s="1" t="s">
        <v>95</v>
      </c>
      <c r="AB388" t="s">
        <v>83</v>
      </c>
      <c r="AC388" t="s">
        <v>76</v>
      </c>
      <c r="AD388" s="69">
        <f>+Tabla3[[#This Row],[VALOR DEL CONTRATO
(EN NUMEROS)]]-Tabla3[[#This Row],[VALOR RECURSOS (MADS/FONAM)]]</f>
        <v>0</v>
      </c>
      <c r="AE388" s="2">
        <v>3626</v>
      </c>
      <c r="AF388" s="88">
        <v>46024</v>
      </c>
      <c r="AG388">
        <v>37426</v>
      </c>
      <c r="AH388" s="75">
        <v>46031</v>
      </c>
      <c r="AI388" s="78" t="s">
        <v>98</v>
      </c>
      <c r="AJ388" t="s">
        <v>424</v>
      </c>
      <c r="AK388" s="72">
        <v>202400000000071</v>
      </c>
      <c r="AL388" s="75">
        <v>46031</v>
      </c>
      <c r="AM388" s="1" t="s">
        <v>257</v>
      </c>
      <c r="AN388" s="1" t="s">
        <v>257</v>
      </c>
      <c r="AO388" t="s">
        <v>100</v>
      </c>
      <c r="AP388" t="s">
        <v>150</v>
      </c>
      <c r="AQ388" s="1"/>
      <c r="AR388" t="s">
        <v>417</v>
      </c>
      <c r="AS388" t="s">
        <v>418</v>
      </c>
      <c r="AT388" s="1">
        <v>80111600</v>
      </c>
      <c r="AU388" s="93" t="s">
        <v>4526</v>
      </c>
      <c r="AV388" s="1" t="s">
        <v>211</v>
      </c>
      <c r="AW388" s="87" t="s">
        <v>104</v>
      </c>
      <c r="AX388" s="75" t="s">
        <v>76</v>
      </c>
      <c r="AY388" s="87" t="s">
        <v>108</v>
      </c>
      <c r="AZ388" s="75">
        <v>46031</v>
      </c>
      <c r="BA388" s="75">
        <v>46031</v>
      </c>
      <c r="BB388" s="75">
        <v>46364</v>
      </c>
      <c r="BC388" s="89">
        <f>+Tabla3[[#This Row],[FECHA TERMINACION
(INICIAL)]]-Tabla3[[#This Row],[FECHA INICIO]]</f>
        <v>333</v>
      </c>
      <c r="BD388" s="89">
        <f>+Tabla3[[#This Row],[PLAZO DE EJECUCIÓN EN DÍAS (INICIAL)]]/30</f>
        <v>11.1</v>
      </c>
      <c r="BE388" t="s">
        <v>890</v>
      </c>
      <c r="BF388" s="5" t="e">
        <f>+#REF!</f>
        <v>#REF!</v>
      </c>
      <c r="BG388" s="5" t="e">
        <f>+#REF!</f>
        <v>#REF!</v>
      </c>
      <c r="BH388" s="1" t="e">
        <f>+#REF!</f>
        <v>#REF!</v>
      </c>
      <c r="BI388" s="1">
        <f>+COUNTIF(Tabla3[[#This Row],[VALOR REDUCIDO]:[TOTAL TIEMPO PRORROGADO EN DÍAS
]],"&lt;&gt;0")</f>
        <v>3</v>
      </c>
      <c r="BJ388" s="1" t="e">
        <f>+#REF!</f>
        <v>#REF!</v>
      </c>
      <c r="BK388" s="75" t="e">
        <f>+#REF!</f>
        <v>#REF!</v>
      </c>
      <c r="BL388" s="1" t="s">
        <v>83</v>
      </c>
      <c r="BM388" t="e">
        <f t="shared" ref="BM388:BM454" si="32">$BO388-$BN388</f>
        <v>#REF!</v>
      </c>
      <c r="BN388" s="7">
        <f t="shared" ref="BN388:BN454" si="33">$BA388</f>
        <v>46031</v>
      </c>
      <c r="BO388" s="7" t="e">
        <f t="shared" ref="BO388:BO454" si="34">$BB388+$BH388</f>
        <v>#REF!</v>
      </c>
      <c r="BP388" s="5" t="e">
        <f t="shared" si="30"/>
        <v>#REF!</v>
      </c>
      <c r="BQ388" s="1">
        <v>23099329</v>
      </c>
      <c r="BR388" s="1" t="e">
        <f>+Tabla3[[#This Row],[VALOR TOTAL DE CONTRATO (ANTES DE LIQUIDACIÓN - LIBERACIÓN DE SALDOS)]]-Tabla3[[#This Row],[RECURSO TOTALES DESEMBOLSADOS]]</f>
        <v>#REF!</v>
      </c>
      <c r="BS388" s="1" t="s">
        <v>83</v>
      </c>
      <c r="BT388" s="1" t="str">
        <f t="shared" si="31"/>
        <v>enero</v>
      </c>
      <c r="BU388" s="1" t="s">
        <v>82</v>
      </c>
      <c r="BV388" s="1" t="s">
        <v>82</v>
      </c>
      <c r="BW388" s="1" t="s">
        <v>82</v>
      </c>
      <c r="BX388" t="s">
        <v>258</v>
      </c>
      <c r="BY388" t="s">
        <v>259</v>
      </c>
    </row>
    <row r="389" spans="1:77" x14ac:dyDescent="0.25">
      <c r="A389" s="1">
        <v>2026</v>
      </c>
      <c r="B389" s="3">
        <v>383</v>
      </c>
      <c r="C389" s="1" t="s">
        <v>65</v>
      </c>
      <c r="D389" t="s">
        <v>67</v>
      </c>
      <c r="E389" t="s">
        <v>70</v>
      </c>
      <c r="F389" t="s">
        <v>71</v>
      </c>
      <c r="G389" t="s">
        <v>105</v>
      </c>
      <c r="H389" s="1" t="s">
        <v>64</v>
      </c>
      <c r="I389" s="1" t="s">
        <v>75</v>
      </c>
      <c r="J389" t="s">
        <v>2168</v>
      </c>
      <c r="K389" s="1" t="s">
        <v>78</v>
      </c>
      <c r="L389" s="87" t="s">
        <v>2169</v>
      </c>
      <c r="M389" s="1" t="s">
        <v>6687</v>
      </c>
      <c r="N389" s="1" t="s">
        <v>3719</v>
      </c>
      <c r="O389" s="1" t="s">
        <v>3719</v>
      </c>
      <c r="P389" s="56" t="s">
        <v>3719</v>
      </c>
      <c r="Q389" s="1" t="s">
        <v>83</v>
      </c>
      <c r="R389" s="87" t="s">
        <v>265</v>
      </c>
      <c r="S389" t="s">
        <v>265</v>
      </c>
      <c r="T389" t="s">
        <v>2170</v>
      </c>
      <c r="U389" t="s">
        <v>2171</v>
      </c>
      <c r="V389" t="s">
        <v>2172</v>
      </c>
      <c r="W389" s="5">
        <v>88000000</v>
      </c>
      <c r="X389" s="5">
        <v>88000000</v>
      </c>
      <c r="Y389" s="5">
        <v>8000000</v>
      </c>
      <c r="Z389" s="5"/>
      <c r="AA389" s="1" t="s">
        <v>95</v>
      </c>
      <c r="AB389" t="s">
        <v>83</v>
      </c>
      <c r="AC389" t="s">
        <v>76</v>
      </c>
      <c r="AD389" s="69">
        <f>+Tabla3[[#This Row],[VALOR DEL CONTRATO
(EN NUMEROS)]]-Tabla3[[#This Row],[VALOR RECURSOS (MADS/FONAM)]]</f>
        <v>0</v>
      </c>
      <c r="AE389" s="2">
        <v>726</v>
      </c>
      <c r="AF389" s="88">
        <v>46024</v>
      </c>
      <c r="AG389">
        <v>34126</v>
      </c>
      <c r="AH389" s="75">
        <v>46031</v>
      </c>
      <c r="AI389" s="78" t="s">
        <v>98</v>
      </c>
      <c r="AJ389" t="s">
        <v>1604</v>
      </c>
      <c r="AK389" s="72">
        <v>202400000000074</v>
      </c>
      <c r="AL389" s="75">
        <v>46031</v>
      </c>
      <c r="AM389" s="1" t="s">
        <v>257</v>
      </c>
      <c r="AN389" s="1" t="s">
        <v>257</v>
      </c>
      <c r="AO389" t="s">
        <v>100</v>
      </c>
      <c r="AP389" t="s">
        <v>775</v>
      </c>
      <c r="AQ389" s="1"/>
      <c r="AR389" t="s">
        <v>776</v>
      </c>
      <c r="AS389" t="s">
        <v>776</v>
      </c>
      <c r="AT389" s="1">
        <v>80111600</v>
      </c>
      <c r="AU389" s="93" t="s">
        <v>4527</v>
      </c>
      <c r="AV389" s="1" t="s">
        <v>210</v>
      </c>
      <c r="AW389" s="87" t="s">
        <v>103</v>
      </c>
      <c r="AX389" s="75">
        <v>46031</v>
      </c>
      <c r="AY389" s="87" t="s">
        <v>116</v>
      </c>
      <c r="AZ389" s="75">
        <v>46031</v>
      </c>
      <c r="BA389" s="75">
        <v>46031</v>
      </c>
      <c r="BB389" s="75">
        <v>46364</v>
      </c>
      <c r="BC389" s="89">
        <f>+Tabla3[[#This Row],[FECHA TERMINACION
(INICIAL)]]-Tabla3[[#This Row],[FECHA INICIO]]</f>
        <v>333</v>
      </c>
      <c r="BD389" s="89">
        <f>+Tabla3[[#This Row],[PLAZO DE EJECUCIÓN EN DÍAS (INICIAL)]]/30</f>
        <v>11.1</v>
      </c>
      <c r="BE389" t="s">
        <v>2040</v>
      </c>
      <c r="BF389" s="5" t="e">
        <f>+#REF!</f>
        <v>#REF!</v>
      </c>
      <c r="BG389" s="5" t="e">
        <f>+#REF!</f>
        <v>#REF!</v>
      </c>
      <c r="BH389" s="1" t="e">
        <f>+#REF!</f>
        <v>#REF!</v>
      </c>
      <c r="BI389" s="1">
        <f>+COUNTIF(Tabla3[[#This Row],[VALOR REDUCIDO]:[TOTAL TIEMPO PRORROGADO EN DÍAS
]],"&lt;&gt;0")</f>
        <v>3</v>
      </c>
      <c r="BJ389" s="1" t="e">
        <f>+#REF!</f>
        <v>#REF!</v>
      </c>
      <c r="BK389" s="75" t="e">
        <f>+#REF!</f>
        <v>#REF!</v>
      </c>
      <c r="BL389" s="1" t="s">
        <v>83</v>
      </c>
      <c r="BM389" t="e">
        <f t="shared" si="32"/>
        <v>#REF!</v>
      </c>
      <c r="BN389" s="7">
        <f t="shared" si="33"/>
        <v>46031</v>
      </c>
      <c r="BO389" s="7" t="e">
        <f t="shared" si="34"/>
        <v>#REF!</v>
      </c>
      <c r="BP389" s="5" t="e">
        <f t="shared" si="30"/>
        <v>#REF!</v>
      </c>
      <c r="BQ389" s="1">
        <v>29866667</v>
      </c>
      <c r="BR389" s="1" t="e">
        <f>+Tabla3[[#This Row],[VALOR TOTAL DE CONTRATO (ANTES DE LIQUIDACIÓN - LIBERACIÓN DE SALDOS)]]-Tabla3[[#This Row],[RECURSO TOTALES DESEMBOLSADOS]]</f>
        <v>#REF!</v>
      </c>
      <c r="BS389" s="1" t="s">
        <v>83</v>
      </c>
      <c r="BT389" s="1" t="str">
        <f t="shared" si="31"/>
        <v>enero</v>
      </c>
      <c r="BU389" s="1" t="s">
        <v>82</v>
      </c>
      <c r="BV389" s="1" t="s">
        <v>82</v>
      </c>
      <c r="BW389" s="1" t="s">
        <v>82</v>
      </c>
      <c r="BX389" t="s">
        <v>258</v>
      </c>
      <c r="BY389" t="s">
        <v>259</v>
      </c>
    </row>
    <row r="390" spans="1:77" x14ac:dyDescent="0.25">
      <c r="A390" s="1">
        <v>2026</v>
      </c>
      <c r="B390" s="3">
        <v>384</v>
      </c>
      <c r="C390" s="1" t="s">
        <v>65</v>
      </c>
      <c r="D390" t="s">
        <v>67</v>
      </c>
      <c r="E390" t="s">
        <v>70</v>
      </c>
      <c r="F390" t="s">
        <v>71</v>
      </c>
      <c r="G390" t="s">
        <v>105</v>
      </c>
      <c r="H390" s="1" t="s">
        <v>64</v>
      </c>
      <c r="I390" s="1" t="s">
        <v>75</v>
      </c>
      <c r="J390" t="s">
        <v>2173</v>
      </c>
      <c r="K390" s="1" t="s">
        <v>78</v>
      </c>
      <c r="L390" s="87" t="s">
        <v>81</v>
      </c>
      <c r="M390" s="1" t="s">
        <v>6688</v>
      </c>
      <c r="N390" s="1" t="s">
        <v>3719</v>
      </c>
      <c r="O390" s="1" t="s">
        <v>3719</v>
      </c>
      <c r="P390" s="56" t="s">
        <v>3719</v>
      </c>
      <c r="Q390" s="1" t="s">
        <v>83</v>
      </c>
      <c r="R390" s="87" t="s">
        <v>269</v>
      </c>
      <c r="S390" s="87" t="s">
        <v>269</v>
      </c>
      <c r="T390" t="s">
        <v>2174</v>
      </c>
      <c r="U390" t="s">
        <v>2175</v>
      </c>
      <c r="V390" t="s">
        <v>1721</v>
      </c>
      <c r="W390" s="5">
        <v>113557500</v>
      </c>
      <c r="X390" s="5">
        <v>113557500</v>
      </c>
      <c r="Y390" s="5">
        <v>10815000</v>
      </c>
      <c r="Z390" s="5" t="s">
        <v>1045</v>
      </c>
      <c r="AA390" s="1" t="s">
        <v>95</v>
      </c>
      <c r="AB390" t="s">
        <v>83</v>
      </c>
      <c r="AC390" t="s">
        <v>76</v>
      </c>
      <c r="AD390" s="69">
        <f>+Tabla3[[#This Row],[VALOR DEL CONTRATO
(EN NUMEROS)]]-Tabla3[[#This Row],[VALOR RECURSOS (MADS/FONAM)]]</f>
        <v>0</v>
      </c>
      <c r="AE390" s="2">
        <v>4726</v>
      </c>
      <c r="AF390" s="88">
        <v>46024</v>
      </c>
      <c r="AG390">
        <v>33826</v>
      </c>
      <c r="AH390" s="75">
        <v>46031</v>
      </c>
      <c r="AI390" s="78" t="s">
        <v>98</v>
      </c>
      <c r="AJ390" t="s">
        <v>736</v>
      </c>
      <c r="AK390" s="72">
        <v>202400000000054</v>
      </c>
      <c r="AL390" s="75">
        <v>46031</v>
      </c>
      <c r="AM390" s="1" t="s">
        <v>257</v>
      </c>
      <c r="AN390" s="1" t="s">
        <v>257</v>
      </c>
      <c r="AO390" t="s">
        <v>100</v>
      </c>
      <c r="AP390" t="s">
        <v>1724</v>
      </c>
      <c r="AQ390" s="1"/>
      <c r="AR390" t="s">
        <v>1969</v>
      </c>
      <c r="AS390" t="s">
        <v>418</v>
      </c>
      <c r="AT390" s="1">
        <v>80111600</v>
      </c>
      <c r="AU390" s="93" t="s">
        <v>4528</v>
      </c>
      <c r="AV390" s="1" t="s">
        <v>210</v>
      </c>
      <c r="AW390" s="87" t="s">
        <v>103</v>
      </c>
      <c r="AX390" s="75">
        <v>46031</v>
      </c>
      <c r="AY390" s="87" t="s">
        <v>115</v>
      </c>
      <c r="AZ390" s="75">
        <v>46031</v>
      </c>
      <c r="BA390" s="75">
        <v>46031</v>
      </c>
      <c r="BB390" s="75">
        <v>46349</v>
      </c>
      <c r="BC390" s="89">
        <f>+Tabla3[[#This Row],[FECHA TERMINACION
(INICIAL)]]-Tabla3[[#This Row],[FECHA INICIO]]</f>
        <v>318</v>
      </c>
      <c r="BD390" s="89">
        <f>+Tabla3[[#This Row],[PLAZO DE EJECUCIÓN EN DÍAS (INICIAL)]]/30</f>
        <v>10.6</v>
      </c>
      <c r="BE390" t="s">
        <v>2176</v>
      </c>
      <c r="BF390" s="5" t="e">
        <f>+#REF!</f>
        <v>#REF!</v>
      </c>
      <c r="BG390" s="5" t="e">
        <f>+#REF!</f>
        <v>#REF!</v>
      </c>
      <c r="BH390" s="1" t="e">
        <f>+#REF!</f>
        <v>#REF!</v>
      </c>
      <c r="BI390" s="1">
        <f>+COUNTIF(Tabla3[[#This Row],[VALOR REDUCIDO]:[TOTAL TIEMPO PRORROGADO EN DÍAS
]],"&lt;&gt;0")</f>
        <v>3</v>
      </c>
      <c r="BJ390" s="1" t="e">
        <f>+#REF!</f>
        <v>#REF!</v>
      </c>
      <c r="BK390" s="75" t="e">
        <f>+#REF!</f>
        <v>#REF!</v>
      </c>
      <c r="BL390" s="1" t="s">
        <v>83</v>
      </c>
      <c r="BM390" t="e">
        <f t="shared" si="32"/>
        <v>#REF!</v>
      </c>
      <c r="BN390" s="7">
        <f t="shared" si="33"/>
        <v>46031</v>
      </c>
      <c r="BO390" s="7" t="e">
        <f t="shared" si="34"/>
        <v>#REF!</v>
      </c>
      <c r="BP390" s="5" t="e">
        <f t="shared" si="30"/>
        <v>#REF!</v>
      </c>
      <c r="BQ390" s="1">
        <v>51191000</v>
      </c>
      <c r="BR390" s="1" t="e">
        <f>+Tabla3[[#This Row],[VALOR TOTAL DE CONTRATO (ANTES DE LIQUIDACIÓN - LIBERACIÓN DE SALDOS)]]-Tabla3[[#This Row],[RECURSO TOTALES DESEMBOLSADOS]]</f>
        <v>#REF!</v>
      </c>
      <c r="BS390" s="1" t="s">
        <v>83</v>
      </c>
      <c r="BT390" s="1" t="str">
        <f t="shared" si="31"/>
        <v>enero</v>
      </c>
      <c r="BU390" s="1" t="s">
        <v>82</v>
      </c>
      <c r="BV390" s="1" t="s">
        <v>82</v>
      </c>
      <c r="BW390" s="1" t="s">
        <v>82</v>
      </c>
      <c r="BX390" t="s">
        <v>258</v>
      </c>
      <c r="BY390" t="s">
        <v>259</v>
      </c>
    </row>
    <row r="391" spans="1:77" x14ac:dyDescent="0.25">
      <c r="A391" s="1">
        <v>2026</v>
      </c>
      <c r="B391" s="3">
        <v>385</v>
      </c>
      <c r="C391" s="1" t="s">
        <v>65</v>
      </c>
      <c r="D391" t="s">
        <v>67</v>
      </c>
      <c r="E391" t="s">
        <v>70</v>
      </c>
      <c r="F391" t="s">
        <v>71</v>
      </c>
      <c r="G391" t="s">
        <v>105</v>
      </c>
      <c r="H391" s="1" t="s">
        <v>64</v>
      </c>
      <c r="I391" s="1" t="s">
        <v>75</v>
      </c>
      <c r="J391" t="s">
        <v>2177</v>
      </c>
      <c r="K391" s="1" t="s">
        <v>78</v>
      </c>
      <c r="L391" s="87" t="s">
        <v>81</v>
      </c>
      <c r="M391" s="1" t="s">
        <v>6689</v>
      </c>
      <c r="N391" s="1" t="s">
        <v>3719</v>
      </c>
      <c r="O391" s="1" t="s">
        <v>3719</v>
      </c>
      <c r="P391" s="56" t="s">
        <v>3719</v>
      </c>
      <c r="Q391" s="1" t="s">
        <v>83</v>
      </c>
      <c r="R391" s="87" t="s">
        <v>269</v>
      </c>
      <c r="S391" s="87" t="s">
        <v>269</v>
      </c>
      <c r="T391" t="s">
        <v>2174</v>
      </c>
      <c r="U391" t="s">
        <v>2175</v>
      </c>
      <c r="V391" t="s">
        <v>1721</v>
      </c>
      <c r="W391" s="5">
        <v>113557500</v>
      </c>
      <c r="X391" s="5">
        <v>113557500</v>
      </c>
      <c r="Y391" s="5">
        <v>10815000</v>
      </c>
      <c r="Z391" s="5"/>
      <c r="AA391" s="1" t="s">
        <v>95</v>
      </c>
      <c r="AB391" t="s">
        <v>83</v>
      </c>
      <c r="AC391" t="s">
        <v>76</v>
      </c>
      <c r="AD391" s="69">
        <f>+Tabla3[[#This Row],[VALOR DEL CONTRATO
(EN NUMEROS)]]-Tabla3[[#This Row],[VALOR RECURSOS (MADS/FONAM)]]</f>
        <v>0</v>
      </c>
      <c r="AE391" s="2">
        <v>4726</v>
      </c>
      <c r="AF391" s="88">
        <v>46024</v>
      </c>
      <c r="AG391">
        <v>37126</v>
      </c>
      <c r="AH391" s="75">
        <v>46035</v>
      </c>
      <c r="AI391" s="78" t="s">
        <v>98</v>
      </c>
      <c r="AJ391" t="s">
        <v>736</v>
      </c>
      <c r="AK391" s="72">
        <v>202400000000054</v>
      </c>
      <c r="AL391" s="75">
        <v>46031</v>
      </c>
      <c r="AM391" s="1" t="s">
        <v>257</v>
      </c>
      <c r="AN391" s="1" t="s">
        <v>257</v>
      </c>
      <c r="AO391" t="s">
        <v>100</v>
      </c>
      <c r="AP391" t="s">
        <v>1968</v>
      </c>
      <c r="AQ391" s="1"/>
      <c r="AR391" t="s">
        <v>1969</v>
      </c>
      <c r="AS391" t="s">
        <v>418</v>
      </c>
      <c r="AT391" s="1">
        <v>80111600</v>
      </c>
      <c r="AU391" s="93" t="s">
        <v>4529</v>
      </c>
      <c r="AV391" s="1" t="s">
        <v>210</v>
      </c>
      <c r="AW391" s="87" t="s">
        <v>103</v>
      </c>
      <c r="AX391" s="75">
        <v>46032</v>
      </c>
      <c r="AY391" s="87" t="s">
        <v>115</v>
      </c>
      <c r="AZ391" s="75">
        <v>46032</v>
      </c>
      <c r="BA391" s="75">
        <v>46035</v>
      </c>
      <c r="BB391" s="75">
        <v>46353</v>
      </c>
      <c r="BC391" s="89">
        <f>+Tabla3[[#This Row],[FECHA TERMINACION
(INICIAL)]]-Tabla3[[#This Row],[FECHA INICIO]]</f>
        <v>318</v>
      </c>
      <c r="BD391" s="89">
        <f>+Tabla3[[#This Row],[PLAZO DE EJECUCIÓN EN DÍAS (INICIAL)]]/30</f>
        <v>10.6</v>
      </c>
      <c r="BE391" t="s">
        <v>1619</v>
      </c>
      <c r="BF391" s="5" t="e">
        <f>+#REF!</f>
        <v>#REF!</v>
      </c>
      <c r="BG391" s="5" t="e">
        <f>+#REF!</f>
        <v>#REF!</v>
      </c>
      <c r="BH391" s="1" t="e">
        <f>+#REF!</f>
        <v>#REF!</v>
      </c>
      <c r="BI391" s="1">
        <f>+COUNTIF(Tabla3[[#This Row],[VALOR REDUCIDO]:[TOTAL TIEMPO PRORROGADO EN DÍAS
]],"&lt;&gt;0")</f>
        <v>3</v>
      </c>
      <c r="BJ391" s="1" t="e">
        <f>+#REF!</f>
        <v>#REF!</v>
      </c>
      <c r="BK391" s="75" t="e">
        <f>+#REF!</f>
        <v>#REF!</v>
      </c>
      <c r="BL391" s="1" t="s">
        <v>83</v>
      </c>
      <c r="BM391" t="e">
        <f t="shared" si="32"/>
        <v>#REF!</v>
      </c>
      <c r="BN391" s="7">
        <f t="shared" si="33"/>
        <v>46035</v>
      </c>
      <c r="BO391" s="7" t="e">
        <f t="shared" si="34"/>
        <v>#REF!</v>
      </c>
      <c r="BP391" s="5" t="e">
        <f t="shared" si="30"/>
        <v>#REF!</v>
      </c>
      <c r="BQ391" s="1">
        <v>49749000</v>
      </c>
      <c r="BR391" s="1" t="e">
        <f>+Tabla3[[#This Row],[VALOR TOTAL DE CONTRATO (ANTES DE LIQUIDACIÓN - LIBERACIÓN DE SALDOS)]]-Tabla3[[#This Row],[RECURSO TOTALES DESEMBOLSADOS]]</f>
        <v>#REF!</v>
      </c>
      <c r="BS391" s="1" t="s">
        <v>83</v>
      </c>
      <c r="BT391" s="1" t="str">
        <f t="shared" si="31"/>
        <v>enero</v>
      </c>
      <c r="BU391" s="1" t="s">
        <v>82</v>
      </c>
      <c r="BV391" s="1" t="s">
        <v>82</v>
      </c>
      <c r="BW391" s="1" t="s">
        <v>82</v>
      </c>
      <c r="BX391" t="s">
        <v>258</v>
      </c>
      <c r="BY391" t="s">
        <v>259</v>
      </c>
    </row>
    <row r="392" spans="1:77" x14ac:dyDescent="0.25">
      <c r="A392" s="1">
        <v>2026</v>
      </c>
      <c r="B392" s="3">
        <v>386</v>
      </c>
      <c r="C392" s="1" t="s">
        <v>65</v>
      </c>
      <c r="D392" t="s">
        <v>67</v>
      </c>
      <c r="E392" t="s">
        <v>70</v>
      </c>
      <c r="F392" t="s">
        <v>71</v>
      </c>
      <c r="G392" t="s">
        <v>105</v>
      </c>
      <c r="H392" s="1" t="s">
        <v>64</v>
      </c>
      <c r="I392" s="1" t="s">
        <v>75</v>
      </c>
      <c r="J392" t="s">
        <v>2092</v>
      </c>
      <c r="K392" s="1" t="s">
        <v>78</v>
      </c>
      <c r="L392" t="s">
        <v>1909</v>
      </c>
      <c r="M392" s="1" t="s">
        <v>6690</v>
      </c>
      <c r="N392" s="1" t="s">
        <v>3719</v>
      </c>
      <c r="O392" s="1" t="s">
        <v>3719</v>
      </c>
      <c r="P392" s="56" t="s">
        <v>3719</v>
      </c>
      <c r="Q392" s="1" t="s">
        <v>83</v>
      </c>
      <c r="R392" s="87" t="s">
        <v>269</v>
      </c>
      <c r="S392" s="87" t="s">
        <v>269</v>
      </c>
      <c r="T392" t="s">
        <v>2093</v>
      </c>
      <c r="U392" s="74" t="s">
        <v>2095</v>
      </c>
      <c r="V392" t="s">
        <v>2094</v>
      </c>
      <c r="W392" s="5">
        <v>158620000</v>
      </c>
      <c r="X392" s="5">
        <v>158620000</v>
      </c>
      <c r="Y392" s="5">
        <v>14420000</v>
      </c>
      <c r="Z392" s="5">
        <v>0</v>
      </c>
      <c r="AA392" s="1" t="s">
        <v>95</v>
      </c>
      <c r="AB392" t="s">
        <v>83</v>
      </c>
      <c r="AC392" t="s">
        <v>76</v>
      </c>
      <c r="AD392" s="69">
        <f>+Tabla3[[#This Row],[VALOR DEL CONTRATO
(EN NUMEROS)]]-Tabla3[[#This Row],[VALOR RECURSOS (MADS/FONAM)]]</f>
        <v>0</v>
      </c>
      <c r="AE392" s="2">
        <v>3726</v>
      </c>
      <c r="AF392" s="88">
        <v>46024</v>
      </c>
      <c r="AG392">
        <v>36526</v>
      </c>
      <c r="AH392" s="75">
        <v>46031</v>
      </c>
      <c r="AI392" s="78" t="s">
        <v>98</v>
      </c>
      <c r="AJ392" t="s">
        <v>416</v>
      </c>
      <c r="AK392" s="72">
        <v>202400000000055</v>
      </c>
      <c r="AL392" s="75">
        <v>46031</v>
      </c>
      <c r="AM392" s="1" t="s">
        <v>257</v>
      </c>
      <c r="AN392" s="1" t="s">
        <v>257</v>
      </c>
      <c r="AO392" t="s">
        <v>100</v>
      </c>
      <c r="AP392" t="s">
        <v>150</v>
      </c>
      <c r="AQ392" s="1"/>
      <c r="AR392" t="s">
        <v>417</v>
      </c>
      <c r="AS392" t="s">
        <v>418</v>
      </c>
      <c r="AT392" s="1">
        <v>80111600</v>
      </c>
      <c r="AU392" s="93" t="s">
        <v>4530</v>
      </c>
      <c r="AV392" s="1" t="s">
        <v>210</v>
      </c>
      <c r="AW392" s="87" t="s">
        <v>103</v>
      </c>
      <c r="AX392" s="75">
        <v>46032</v>
      </c>
      <c r="AY392" s="87" t="s">
        <v>116</v>
      </c>
      <c r="AZ392" s="75">
        <v>46032</v>
      </c>
      <c r="BA392" s="75">
        <v>46035</v>
      </c>
      <c r="BB392" s="75">
        <v>46368</v>
      </c>
      <c r="BC392" s="89">
        <f>+Tabla3[[#This Row],[FECHA TERMINACION
(INICIAL)]]-Tabla3[[#This Row],[FECHA INICIO]]</f>
        <v>333</v>
      </c>
      <c r="BD392" s="89">
        <f>+Tabla3[[#This Row],[PLAZO DE EJECUCIÓN EN DÍAS (INICIAL)]]/30</f>
        <v>11.1</v>
      </c>
      <c r="BE392" t="s">
        <v>923</v>
      </c>
      <c r="BF392" s="5" t="e">
        <f>+#REF!</f>
        <v>#REF!</v>
      </c>
      <c r="BG392" s="5" t="e">
        <f>+#REF!</f>
        <v>#REF!</v>
      </c>
      <c r="BH392" s="1" t="e">
        <f>+#REF!</f>
        <v>#REF!</v>
      </c>
      <c r="BI392" s="1">
        <f>+COUNTIF(Tabla3[[#This Row],[VALOR REDUCIDO]:[TOTAL TIEMPO PRORROGADO EN DÍAS
]],"&lt;&gt;0")</f>
        <v>3</v>
      </c>
      <c r="BJ392" s="1" t="e">
        <f>+#REF!</f>
        <v>#REF!</v>
      </c>
      <c r="BK392" s="75" t="e">
        <f>+#REF!</f>
        <v>#REF!</v>
      </c>
      <c r="BL392" s="1" t="s">
        <v>83</v>
      </c>
      <c r="BM392" t="e">
        <f t="shared" si="32"/>
        <v>#REF!</v>
      </c>
      <c r="BN392" s="7">
        <f t="shared" si="33"/>
        <v>46035</v>
      </c>
      <c r="BO392" s="7" t="e">
        <f t="shared" si="34"/>
        <v>#REF!</v>
      </c>
      <c r="BP392" s="5" t="e">
        <f t="shared" si="30"/>
        <v>#REF!</v>
      </c>
      <c r="BQ392" s="1">
        <v>66332000</v>
      </c>
      <c r="BR392" s="1" t="e">
        <f>+Tabla3[[#This Row],[VALOR TOTAL DE CONTRATO (ANTES DE LIQUIDACIÓN - LIBERACIÓN DE SALDOS)]]-Tabla3[[#This Row],[RECURSO TOTALES DESEMBOLSADOS]]</f>
        <v>#REF!</v>
      </c>
      <c r="BS392" s="1" t="s">
        <v>83</v>
      </c>
      <c r="BT392" s="1" t="str">
        <f t="shared" si="31"/>
        <v>enero</v>
      </c>
      <c r="BU392" s="1" t="s">
        <v>82</v>
      </c>
      <c r="BV392" s="1" t="s">
        <v>82</v>
      </c>
      <c r="BW392" s="1" t="s">
        <v>82</v>
      </c>
      <c r="BX392" t="s">
        <v>258</v>
      </c>
      <c r="BY392" t="s">
        <v>259</v>
      </c>
    </row>
    <row r="393" spans="1:77" x14ac:dyDescent="0.25">
      <c r="A393" s="1">
        <v>2026</v>
      </c>
      <c r="B393" s="3">
        <v>387</v>
      </c>
      <c r="C393" s="1" t="s">
        <v>65</v>
      </c>
      <c r="D393" t="s">
        <v>67</v>
      </c>
      <c r="E393" t="s">
        <v>70</v>
      </c>
      <c r="F393" t="s">
        <v>71</v>
      </c>
      <c r="G393" t="s">
        <v>105</v>
      </c>
      <c r="H393" s="1" t="s">
        <v>64</v>
      </c>
      <c r="I393" s="1" t="s">
        <v>75</v>
      </c>
      <c r="J393" t="s">
        <v>2085</v>
      </c>
      <c r="K393" s="1" t="s">
        <v>78</v>
      </c>
      <c r="L393" s="87" t="s">
        <v>908</v>
      </c>
      <c r="M393" s="1" t="s">
        <v>6691</v>
      </c>
      <c r="N393" s="1" t="s">
        <v>3719</v>
      </c>
      <c r="O393" s="1" t="s">
        <v>3719</v>
      </c>
      <c r="P393" s="56" t="s">
        <v>3719</v>
      </c>
      <c r="Q393" s="1" t="s">
        <v>83</v>
      </c>
      <c r="R393" s="87" t="s">
        <v>269</v>
      </c>
      <c r="S393" s="87" t="s">
        <v>269</v>
      </c>
      <c r="T393" t="s">
        <v>2086</v>
      </c>
      <c r="U393" t="s">
        <v>2088</v>
      </c>
      <c r="V393" t="s">
        <v>2087</v>
      </c>
      <c r="W393" s="5">
        <v>70812500</v>
      </c>
      <c r="X393" s="5">
        <v>70812500</v>
      </c>
      <c r="Y393" s="5">
        <v>6437500</v>
      </c>
      <c r="Z393" s="5">
        <v>0</v>
      </c>
      <c r="AA393" s="1" t="s">
        <v>95</v>
      </c>
      <c r="AB393" t="s">
        <v>83</v>
      </c>
      <c r="AC393" t="s">
        <v>76</v>
      </c>
      <c r="AD393" s="69">
        <f>+Tabla3[[#This Row],[VALOR DEL CONTRATO
(EN NUMEROS)]]-Tabla3[[#This Row],[VALOR RECURSOS (MADS/FONAM)]]</f>
        <v>0</v>
      </c>
      <c r="AE393" s="2">
        <v>3726</v>
      </c>
      <c r="AF393" s="88">
        <v>46024</v>
      </c>
      <c r="AG393">
        <v>34326</v>
      </c>
      <c r="AH393" s="75">
        <v>46031</v>
      </c>
      <c r="AI393" s="78" t="s">
        <v>98</v>
      </c>
      <c r="AJ393" t="s">
        <v>416</v>
      </c>
      <c r="AK393" s="72">
        <v>202400000000055</v>
      </c>
      <c r="AL393" s="75">
        <v>46031</v>
      </c>
      <c r="AM393" s="1" t="s">
        <v>257</v>
      </c>
      <c r="AN393" s="1" t="s">
        <v>257</v>
      </c>
      <c r="AO393" t="s">
        <v>100</v>
      </c>
      <c r="AP393" t="s">
        <v>2089</v>
      </c>
      <c r="AQ393" s="1"/>
      <c r="AR393" t="s">
        <v>3319</v>
      </c>
      <c r="AS393" t="s">
        <v>418</v>
      </c>
      <c r="AT393" s="1">
        <v>80111600</v>
      </c>
      <c r="AU393" s="93" t="s">
        <v>4531</v>
      </c>
      <c r="AV393" s="1" t="s">
        <v>211</v>
      </c>
      <c r="AW393" s="87" t="s">
        <v>104</v>
      </c>
      <c r="AX393" s="75" t="s">
        <v>76</v>
      </c>
      <c r="AY393" s="87" t="s">
        <v>108</v>
      </c>
      <c r="AZ393" s="75">
        <v>46031</v>
      </c>
      <c r="BA393" s="75">
        <v>46031</v>
      </c>
      <c r="BB393" s="75">
        <v>46364</v>
      </c>
      <c r="BC393" s="89">
        <f>+Tabla3[[#This Row],[FECHA TERMINACION
(INICIAL)]]-Tabla3[[#This Row],[FECHA INICIO]]</f>
        <v>333</v>
      </c>
      <c r="BD393" s="89">
        <f>+Tabla3[[#This Row],[PLAZO DE EJECUCIÓN EN DÍAS (INICIAL)]]/30</f>
        <v>11.1</v>
      </c>
      <c r="BE393" t="s">
        <v>2090</v>
      </c>
      <c r="BF393" s="5" t="e">
        <f>+#REF!</f>
        <v>#REF!</v>
      </c>
      <c r="BG393" s="5" t="e">
        <f>+#REF!</f>
        <v>#REF!</v>
      </c>
      <c r="BH393" s="1" t="e">
        <f>+#REF!</f>
        <v>#REF!</v>
      </c>
      <c r="BI393" s="1">
        <f>+COUNTIF(Tabla3[[#This Row],[VALOR REDUCIDO]:[TOTAL TIEMPO PRORROGADO EN DÍAS
]],"&lt;&gt;0")</f>
        <v>3</v>
      </c>
      <c r="BJ393" s="1" t="e">
        <f>+#REF!</f>
        <v>#REF!</v>
      </c>
      <c r="BK393" s="75" t="e">
        <f>+#REF!</f>
        <v>#REF!</v>
      </c>
      <c r="BL393" s="1" t="s">
        <v>83</v>
      </c>
      <c r="BM393" t="e">
        <f t="shared" si="32"/>
        <v>#REF!</v>
      </c>
      <c r="BN393" s="7">
        <f t="shared" si="33"/>
        <v>46031</v>
      </c>
      <c r="BO393" s="7" t="e">
        <f t="shared" si="34"/>
        <v>#REF!</v>
      </c>
      <c r="BP393" s="5" t="e">
        <f t="shared" si="30"/>
        <v>#REF!</v>
      </c>
      <c r="BQ393" s="1">
        <v>30470833</v>
      </c>
      <c r="BR393" s="1" t="e">
        <f>+Tabla3[[#This Row],[VALOR TOTAL DE CONTRATO (ANTES DE LIQUIDACIÓN - LIBERACIÓN DE SALDOS)]]-Tabla3[[#This Row],[RECURSO TOTALES DESEMBOLSADOS]]</f>
        <v>#REF!</v>
      </c>
      <c r="BS393" s="1" t="s">
        <v>83</v>
      </c>
      <c r="BT393" s="1" t="str">
        <f t="shared" si="31"/>
        <v>enero</v>
      </c>
      <c r="BU393" s="1" t="s">
        <v>82</v>
      </c>
      <c r="BV393" s="1" t="s">
        <v>82</v>
      </c>
      <c r="BW393" s="1" t="s">
        <v>82</v>
      </c>
      <c r="BX393" t="s">
        <v>258</v>
      </c>
      <c r="BY393" t="s">
        <v>259</v>
      </c>
    </row>
    <row r="394" spans="1:77" x14ac:dyDescent="0.25">
      <c r="A394" s="1">
        <v>2026</v>
      </c>
      <c r="B394" s="3">
        <v>388</v>
      </c>
      <c r="C394" s="1" t="s">
        <v>65</v>
      </c>
      <c r="D394" t="s">
        <v>67</v>
      </c>
      <c r="E394" t="s">
        <v>70</v>
      </c>
      <c r="F394" t="s">
        <v>71</v>
      </c>
      <c r="G394" t="s">
        <v>105</v>
      </c>
      <c r="H394" s="1" t="s">
        <v>64</v>
      </c>
      <c r="I394" s="1" t="s">
        <v>75</v>
      </c>
      <c r="J394" t="s">
        <v>2237</v>
      </c>
      <c r="K394" s="1" t="s">
        <v>78</v>
      </c>
      <c r="L394" s="87" t="s">
        <v>1550</v>
      </c>
      <c r="M394" s="1" t="s">
        <v>6692</v>
      </c>
      <c r="N394" s="1" t="s">
        <v>3719</v>
      </c>
      <c r="O394" s="1" t="s">
        <v>3719</v>
      </c>
      <c r="P394" s="56" t="s">
        <v>3719</v>
      </c>
      <c r="Q394" s="1" t="s">
        <v>83</v>
      </c>
      <c r="R394" s="87" t="s">
        <v>262</v>
      </c>
      <c r="S394" s="87" t="s">
        <v>262</v>
      </c>
      <c r="T394" t="s">
        <v>2238</v>
      </c>
      <c r="U394" t="s">
        <v>2239</v>
      </c>
      <c r="V394" t="s">
        <v>1446</v>
      </c>
      <c r="W394" s="5">
        <v>132000000</v>
      </c>
      <c r="X394" s="5">
        <v>132000000</v>
      </c>
      <c r="Y394" s="5">
        <v>12000000</v>
      </c>
      <c r="Z394" s="5">
        <v>0</v>
      </c>
      <c r="AA394" s="1" t="s">
        <v>95</v>
      </c>
      <c r="AB394" t="s">
        <v>83</v>
      </c>
      <c r="AC394" t="s">
        <v>76</v>
      </c>
      <c r="AD394" s="69">
        <f>+Tabla3[[#This Row],[VALOR DEL CONTRATO
(EN NUMEROS)]]-Tabla3[[#This Row],[VALOR RECURSOS (MADS/FONAM)]]</f>
        <v>0</v>
      </c>
      <c r="AE394" s="2">
        <v>2026</v>
      </c>
      <c r="AF394" s="88">
        <v>46024</v>
      </c>
      <c r="AG394">
        <v>46626</v>
      </c>
      <c r="AH394" s="75">
        <v>46036</v>
      </c>
      <c r="AI394" s="78" t="s">
        <v>98</v>
      </c>
      <c r="AJ394" t="s">
        <v>590</v>
      </c>
      <c r="AK394" s="72">
        <v>202400000000078</v>
      </c>
      <c r="AL394" s="75">
        <v>46035</v>
      </c>
      <c r="AM394" s="1" t="s">
        <v>257</v>
      </c>
      <c r="AN394" s="1" t="s">
        <v>257</v>
      </c>
      <c r="AO394" t="s">
        <v>100</v>
      </c>
      <c r="AP394" t="s">
        <v>452</v>
      </c>
      <c r="AQ394" s="1"/>
      <c r="AR394" t="s">
        <v>453</v>
      </c>
      <c r="AS394" t="s">
        <v>454</v>
      </c>
      <c r="AT394" s="1">
        <v>80111600</v>
      </c>
      <c r="AU394" s="93" t="s">
        <v>5640</v>
      </c>
      <c r="AV394" s="1" t="s">
        <v>210</v>
      </c>
      <c r="AW394" s="87" t="s">
        <v>103</v>
      </c>
      <c r="AX394" s="75">
        <v>46036</v>
      </c>
      <c r="AY394" s="87" t="s">
        <v>116</v>
      </c>
      <c r="AZ394" s="75">
        <v>46036</v>
      </c>
      <c r="BA394" s="75">
        <v>46038</v>
      </c>
      <c r="BB394" s="75">
        <v>46371</v>
      </c>
      <c r="BC394" s="89">
        <f>+Tabla3[[#This Row],[FECHA TERMINACION
(INICIAL)]]-Tabla3[[#This Row],[FECHA INICIO]]</f>
        <v>333</v>
      </c>
      <c r="BD394" s="89">
        <f>+Tabla3[[#This Row],[PLAZO DE EJECUCIÓN EN DÍAS (INICIAL)]]/30</f>
        <v>11.1</v>
      </c>
      <c r="BE394" t="s">
        <v>2240</v>
      </c>
      <c r="BF394" s="5" t="e">
        <f>+#REF!</f>
        <v>#REF!</v>
      </c>
      <c r="BG394" s="5" t="e">
        <f>+#REF!</f>
        <v>#REF!</v>
      </c>
      <c r="BH394" s="1" t="e">
        <f>+#REF!</f>
        <v>#REF!</v>
      </c>
      <c r="BI394" s="1">
        <f>+COUNTIF(Tabla3[[#This Row],[VALOR REDUCIDO]:[TOTAL TIEMPO PRORROGADO EN DÍAS
]],"&lt;&gt;0")</f>
        <v>3</v>
      </c>
      <c r="BJ394" s="1" t="e">
        <f>+#REF!</f>
        <v>#REF!</v>
      </c>
      <c r="BK394" s="75" t="e">
        <f>+#REF!</f>
        <v>#REF!</v>
      </c>
      <c r="BL394" s="1" t="s">
        <v>83</v>
      </c>
      <c r="BM394" t="e">
        <f t="shared" si="32"/>
        <v>#REF!</v>
      </c>
      <c r="BN394" s="7">
        <f t="shared" si="33"/>
        <v>46038</v>
      </c>
      <c r="BO394" s="7" t="e">
        <f t="shared" si="34"/>
        <v>#REF!</v>
      </c>
      <c r="BP394" s="5" t="e">
        <f t="shared" si="30"/>
        <v>#REF!</v>
      </c>
      <c r="BQ394" s="1">
        <v>54000000</v>
      </c>
      <c r="BR394" s="1" t="e">
        <f>+Tabla3[[#This Row],[VALOR TOTAL DE CONTRATO (ANTES DE LIQUIDACIÓN - LIBERACIÓN DE SALDOS)]]-Tabla3[[#This Row],[RECURSO TOTALES DESEMBOLSADOS]]</f>
        <v>#REF!</v>
      </c>
      <c r="BS394" s="1" t="s">
        <v>83</v>
      </c>
      <c r="BT394" s="1" t="str">
        <f t="shared" si="31"/>
        <v>enero</v>
      </c>
      <c r="BU394" s="1" t="s">
        <v>82</v>
      </c>
      <c r="BV394" s="1" t="s">
        <v>82</v>
      </c>
      <c r="BW394" s="1" t="s">
        <v>82</v>
      </c>
      <c r="BX394" t="s">
        <v>258</v>
      </c>
      <c r="BY394" t="s">
        <v>259</v>
      </c>
    </row>
    <row r="395" spans="1:77" x14ac:dyDescent="0.25">
      <c r="A395" s="1">
        <v>2026</v>
      </c>
      <c r="B395" s="3">
        <v>389</v>
      </c>
      <c r="C395" s="1" t="s">
        <v>65</v>
      </c>
      <c r="D395" t="s">
        <v>67</v>
      </c>
      <c r="E395" t="s">
        <v>70</v>
      </c>
      <c r="F395" t="s">
        <v>71</v>
      </c>
      <c r="G395" t="s">
        <v>105</v>
      </c>
      <c r="H395" s="1" t="s">
        <v>64</v>
      </c>
      <c r="I395" s="1" t="s">
        <v>75</v>
      </c>
      <c r="J395" t="s">
        <v>2091</v>
      </c>
      <c r="K395" s="1" t="s">
        <v>78</v>
      </c>
      <c r="L395" s="87" t="s">
        <v>461</v>
      </c>
      <c r="M395" s="1" t="s">
        <v>6693</v>
      </c>
      <c r="N395" s="1" t="s">
        <v>3719</v>
      </c>
      <c r="O395" s="1" t="s">
        <v>3719</v>
      </c>
      <c r="P395" s="56" t="s">
        <v>3719</v>
      </c>
      <c r="Q395" s="1" t="s">
        <v>83</v>
      </c>
      <c r="R395" s="87" t="s">
        <v>255</v>
      </c>
      <c r="S395" s="87" t="s">
        <v>255</v>
      </c>
      <c r="T395" t="s">
        <v>1388</v>
      </c>
      <c r="U395" t="s">
        <v>1389</v>
      </c>
      <c r="V395" t="s">
        <v>1390</v>
      </c>
      <c r="W395" s="5">
        <v>49000000</v>
      </c>
      <c r="X395" s="5">
        <v>49000000</v>
      </c>
      <c r="Y395" s="5">
        <v>7000000</v>
      </c>
      <c r="Z395" s="5">
        <v>0</v>
      </c>
      <c r="AA395" s="1" t="s">
        <v>121</v>
      </c>
      <c r="AB395" t="s">
        <v>83</v>
      </c>
      <c r="AC395" t="s">
        <v>76</v>
      </c>
      <c r="AD395" s="69">
        <f>+Tabla3[[#This Row],[VALOR DEL CONTRATO
(EN NUMEROS)]]-Tabla3[[#This Row],[VALOR RECURSOS (MADS/FONAM)]]</f>
        <v>0</v>
      </c>
      <c r="AE395" s="2">
        <v>4625</v>
      </c>
      <c r="AF395" s="88">
        <v>45671</v>
      </c>
      <c r="AG395">
        <v>826</v>
      </c>
      <c r="AH395" s="75">
        <v>46036</v>
      </c>
      <c r="AI395" s="78" t="s">
        <v>99</v>
      </c>
      <c r="AJ395" t="s">
        <v>1827</v>
      </c>
      <c r="AK395" s="72" t="s">
        <v>76</v>
      </c>
      <c r="AL395" s="75">
        <v>46031</v>
      </c>
      <c r="AM395" s="1" t="s">
        <v>257</v>
      </c>
      <c r="AN395" s="1" t="s">
        <v>257</v>
      </c>
      <c r="AO395" t="s">
        <v>100</v>
      </c>
      <c r="AP395" t="s">
        <v>406</v>
      </c>
      <c r="AQ395" s="1"/>
      <c r="AR395" t="s">
        <v>407</v>
      </c>
      <c r="AS395" t="s">
        <v>408</v>
      </c>
      <c r="AT395" s="1">
        <v>80111600</v>
      </c>
      <c r="AU395" s="93" t="s">
        <v>4532</v>
      </c>
      <c r="AV395" s="1" t="s">
        <v>210</v>
      </c>
      <c r="AW395" s="87" t="s">
        <v>103</v>
      </c>
      <c r="AX395" s="75">
        <v>46031</v>
      </c>
      <c r="AY395" s="87" t="s">
        <v>115</v>
      </c>
      <c r="AZ395" s="75">
        <v>46036</v>
      </c>
      <c r="BA395" s="75">
        <v>46036</v>
      </c>
      <c r="BB395" s="75">
        <v>46247</v>
      </c>
      <c r="BC395" s="89">
        <f>+Tabla3[[#This Row],[FECHA TERMINACION
(INICIAL)]]-Tabla3[[#This Row],[FECHA INICIO]]</f>
        <v>211</v>
      </c>
      <c r="BD395" s="89">
        <f>+Tabla3[[#This Row],[PLAZO DE EJECUCIÓN EN DÍAS (INICIAL)]]/30</f>
        <v>7.0333333333333332</v>
      </c>
      <c r="BE395" t="s">
        <v>1378</v>
      </c>
      <c r="BF395" s="5" t="e">
        <f>+#REF!</f>
        <v>#REF!</v>
      </c>
      <c r="BG395" s="5" t="e">
        <f>+#REF!</f>
        <v>#REF!</v>
      </c>
      <c r="BH395" s="1" t="e">
        <f>+#REF!</f>
        <v>#REF!</v>
      </c>
      <c r="BI395" s="1">
        <f>+COUNTIF(Tabla3[[#This Row],[VALOR REDUCIDO]:[TOTAL TIEMPO PRORROGADO EN DÍAS
]],"&lt;&gt;0")</f>
        <v>3</v>
      </c>
      <c r="BJ395" s="1" t="e">
        <f>+#REF!</f>
        <v>#REF!</v>
      </c>
      <c r="BK395" s="75" t="e">
        <f>+#REF!</f>
        <v>#REF!</v>
      </c>
      <c r="BL395" s="1" t="s">
        <v>83</v>
      </c>
      <c r="BM395" t="e">
        <f t="shared" si="32"/>
        <v>#REF!</v>
      </c>
      <c r="BN395" s="7">
        <f t="shared" si="33"/>
        <v>46036</v>
      </c>
      <c r="BO395" s="7" t="e">
        <f t="shared" si="34"/>
        <v>#REF!</v>
      </c>
      <c r="BP395" s="5" t="e">
        <f t="shared" si="30"/>
        <v>#REF!</v>
      </c>
      <c r="BQ395" s="1">
        <v>31966667</v>
      </c>
      <c r="BR395" s="1" t="e">
        <f>+Tabla3[[#This Row],[VALOR TOTAL DE CONTRATO (ANTES DE LIQUIDACIÓN - LIBERACIÓN DE SALDOS)]]-Tabla3[[#This Row],[RECURSO TOTALES DESEMBOLSADOS]]</f>
        <v>#REF!</v>
      </c>
      <c r="BS395" s="1" t="s">
        <v>83</v>
      </c>
      <c r="BT395" s="1" t="str">
        <f t="shared" si="31"/>
        <v>enero</v>
      </c>
      <c r="BU395" s="1" t="s">
        <v>82</v>
      </c>
      <c r="BV395" s="1" t="s">
        <v>82</v>
      </c>
      <c r="BW395" s="1" t="s">
        <v>82</v>
      </c>
      <c r="BX395" t="s">
        <v>258</v>
      </c>
      <c r="BY395" t="s">
        <v>259</v>
      </c>
    </row>
    <row r="396" spans="1:77" x14ac:dyDescent="0.25">
      <c r="A396" s="1">
        <v>2026</v>
      </c>
      <c r="B396" s="3">
        <v>390</v>
      </c>
      <c r="C396" s="1" t="s">
        <v>65</v>
      </c>
      <c r="D396" t="s">
        <v>67</v>
      </c>
      <c r="E396" t="s">
        <v>70</v>
      </c>
      <c r="F396" t="s">
        <v>71</v>
      </c>
      <c r="G396" t="s">
        <v>105</v>
      </c>
      <c r="H396" s="1" t="s">
        <v>64</v>
      </c>
      <c r="I396" s="1" t="s">
        <v>75</v>
      </c>
      <c r="J396" t="s">
        <v>2031</v>
      </c>
      <c r="K396" s="1" t="s">
        <v>78</v>
      </c>
      <c r="L396" s="87" t="s">
        <v>446</v>
      </c>
      <c r="M396" s="1" t="s">
        <v>6694</v>
      </c>
      <c r="N396" s="1" t="s">
        <v>3719</v>
      </c>
      <c r="O396" s="1" t="s">
        <v>3719</v>
      </c>
      <c r="P396" s="56" t="s">
        <v>3719</v>
      </c>
      <c r="Q396" s="1" t="s">
        <v>83</v>
      </c>
      <c r="R396" s="87" t="s">
        <v>1436</v>
      </c>
      <c r="S396" s="87" t="s">
        <v>212</v>
      </c>
      <c r="T396" t="s">
        <v>2032</v>
      </c>
      <c r="U396" t="s">
        <v>2034</v>
      </c>
      <c r="V396" t="s">
        <v>2033</v>
      </c>
      <c r="W396" s="5">
        <v>82366667</v>
      </c>
      <c r="X396" s="5">
        <v>82366667</v>
      </c>
      <c r="Y396" s="5">
        <v>7000000</v>
      </c>
      <c r="Z396" s="5">
        <v>0</v>
      </c>
      <c r="AA396" s="1" t="s">
        <v>95</v>
      </c>
      <c r="AB396" t="s">
        <v>83</v>
      </c>
      <c r="AC396" t="s">
        <v>76</v>
      </c>
      <c r="AD396" s="69">
        <f>+Tabla3[[#This Row],[VALOR DEL CONTRATO
(EN NUMEROS)]]-Tabla3[[#This Row],[VALOR RECURSOS (MADS/FONAM)]]</f>
        <v>0</v>
      </c>
      <c r="AE396" s="2">
        <v>1126</v>
      </c>
      <c r="AF396" s="88">
        <v>46024</v>
      </c>
      <c r="AG396">
        <v>32726</v>
      </c>
      <c r="AH396" s="75">
        <v>46031</v>
      </c>
      <c r="AI396" s="78" t="s">
        <v>98</v>
      </c>
      <c r="AJ396" t="s">
        <v>282</v>
      </c>
      <c r="AK396" s="72">
        <v>202400000000095</v>
      </c>
      <c r="AL396" s="75">
        <v>46031</v>
      </c>
      <c r="AM396" s="1" t="s">
        <v>257</v>
      </c>
      <c r="AN396" s="1" t="s">
        <v>257</v>
      </c>
      <c r="AO396" t="s">
        <v>100</v>
      </c>
      <c r="AP396" t="s">
        <v>1440</v>
      </c>
      <c r="AQ396" s="1"/>
      <c r="AR396" t="s">
        <v>1441</v>
      </c>
      <c r="AS396" t="s">
        <v>212</v>
      </c>
      <c r="AT396" s="1">
        <v>80111600</v>
      </c>
      <c r="AU396" s="93" t="s">
        <v>4533</v>
      </c>
      <c r="AV396" s="1" t="s">
        <v>210</v>
      </c>
      <c r="AW396" s="87" t="s">
        <v>103</v>
      </c>
      <c r="AX396" s="75">
        <v>46031</v>
      </c>
      <c r="AY396" s="87" t="s">
        <v>116</v>
      </c>
      <c r="AZ396" s="75">
        <v>46031</v>
      </c>
      <c r="BA396" s="75">
        <v>46031</v>
      </c>
      <c r="BB396" s="75">
        <v>46387</v>
      </c>
      <c r="BC396" s="89">
        <f>+Tabla3[[#This Row],[FECHA TERMINACION
(INICIAL)]]-Tabla3[[#This Row],[FECHA INICIO]]</f>
        <v>356</v>
      </c>
      <c r="BD396" s="89">
        <f>+Tabla3[[#This Row],[PLAZO DE EJECUCIÓN EN DÍAS (INICIAL)]]/30</f>
        <v>11.866666666666667</v>
      </c>
      <c r="BE396" t="s">
        <v>2035</v>
      </c>
      <c r="BF396" s="5" t="e">
        <f>+#REF!</f>
        <v>#REF!</v>
      </c>
      <c r="BG396" s="5" t="e">
        <f>+#REF!</f>
        <v>#REF!</v>
      </c>
      <c r="BH396" s="1" t="e">
        <f>+#REF!</f>
        <v>#REF!</v>
      </c>
      <c r="BI396" s="1">
        <f>+COUNTIF(Tabla3[[#This Row],[VALOR REDUCIDO]:[TOTAL TIEMPO PRORROGADO EN DÍAS
]],"&lt;&gt;0")</f>
        <v>3</v>
      </c>
      <c r="BJ396" s="1" t="e">
        <f>+#REF!</f>
        <v>#REF!</v>
      </c>
      <c r="BK396" s="75" t="e">
        <f>+#REF!</f>
        <v>#REF!</v>
      </c>
      <c r="BL396" s="1" t="s">
        <v>83</v>
      </c>
      <c r="BM396" t="e">
        <f t="shared" si="32"/>
        <v>#REF!</v>
      </c>
      <c r="BN396" s="7">
        <f t="shared" si="33"/>
        <v>46031</v>
      </c>
      <c r="BO396" s="7" t="e">
        <f t="shared" si="34"/>
        <v>#REF!</v>
      </c>
      <c r="BP396" s="5" t="e">
        <f t="shared" si="30"/>
        <v>#REF!</v>
      </c>
      <c r="BQ396" s="1">
        <v>33133333</v>
      </c>
      <c r="BR396" s="1" t="e">
        <f>+Tabla3[[#This Row],[VALOR TOTAL DE CONTRATO (ANTES DE LIQUIDACIÓN - LIBERACIÓN DE SALDOS)]]-Tabla3[[#This Row],[RECURSO TOTALES DESEMBOLSADOS]]</f>
        <v>#REF!</v>
      </c>
      <c r="BS396" s="1" t="s">
        <v>83</v>
      </c>
      <c r="BT396" s="1" t="str">
        <f t="shared" si="31"/>
        <v>enero</v>
      </c>
      <c r="BU396" s="1" t="s">
        <v>82</v>
      </c>
      <c r="BV396" s="1" t="s">
        <v>82</v>
      </c>
      <c r="BW396" s="1" t="s">
        <v>82</v>
      </c>
      <c r="BX396" t="s">
        <v>258</v>
      </c>
      <c r="BY396" t="s">
        <v>259</v>
      </c>
    </row>
    <row r="397" spans="1:77" x14ac:dyDescent="0.25">
      <c r="A397" s="1">
        <v>2026</v>
      </c>
      <c r="B397" s="3">
        <v>391</v>
      </c>
      <c r="C397" s="1" t="s">
        <v>65</v>
      </c>
      <c r="D397" t="s">
        <v>67</v>
      </c>
      <c r="E397" t="s">
        <v>70</v>
      </c>
      <c r="F397" t="s">
        <v>71</v>
      </c>
      <c r="G397" t="s">
        <v>105</v>
      </c>
      <c r="H397" s="1" t="s">
        <v>64</v>
      </c>
      <c r="I397" s="1" t="s">
        <v>75</v>
      </c>
      <c r="J397" t="s">
        <v>2036</v>
      </c>
      <c r="K397" s="1" t="s">
        <v>78</v>
      </c>
      <c r="L397" s="87" t="s">
        <v>1972</v>
      </c>
      <c r="M397" s="1" t="s">
        <v>6695</v>
      </c>
      <c r="N397" s="1" t="s">
        <v>3719</v>
      </c>
      <c r="O397" s="1" t="s">
        <v>3719</v>
      </c>
      <c r="P397" s="56" t="s">
        <v>3719</v>
      </c>
      <c r="Q397" s="1" t="s">
        <v>83</v>
      </c>
      <c r="R397" s="87" t="s">
        <v>265</v>
      </c>
      <c r="S397" s="87" t="s">
        <v>265</v>
      </c>
      <c r="T397" t="s">
        <v>2037</v>
      </c>
      <c r="U397" t="s">
        <v>2039</v>
      </c>
      <c r="V397" t="s">
        <v>2038</v>
      </c>
      <c r="W397" s="5">
        <v>104500000</v>
      </c>
      <c r="X397" s="5">
        <v>104500000</v>
      </c>
      <c r="Y397" s="5">
        <v>9500000</v>
      </c>
      <c r="Z397" s="5">
        <v>0</v>
      </c>
      <c r="AA397" s="1" t="s">
        <v>95</v>
      </c>
      <c r="AB397" t="s">
        <v>83</v>
      </c>
      <c r="AC397" t="s">
        <v>76</v>
      </c>
      <c r="AD397" s="69">
        <f>+Tabla3[[#This Row],[VALOR DEL CONTRATO
(EN NUMEROS)]]-Tabla3[[#This Row],[VALOR RECURSOS (MADS/FONAM)]]</f>
        <v>0</v>
      </c>
      <c r="AE397" s="2">
        <v>726</v>
      </c>
      <c r="AF397" s="88">
        <v>46024</v>
      </c>
      <c r="AG397">
        <v>34726</v>
      </c>
      <c r="AH397" s="75">
        <v>46031</v>
      </c>
      <c r="AI397" s="78" t="s">
        <v>98</v>
      </c>
      <c r="AJ397" t="s">
        <v>1604</v>
      </c>
      <c r="AK397" s="72">
        <v>202400000000074</v>
      </c>
      <c r="AL397" s="75">
        <v>46031</v>
      </c>
      <c r="AM397" s="1" t="s">
        <v>257</v>
      </c>
      <c r="AN397" s="1" t="s">
        <v>257</v>
      </c>
      <c r="AO397" t="s">
        <v>100</v>
      </c>
      <c r="AP397" t="s">
        <v>775</v>
      </c>
      <c r="AQ397" s="1"/>
      <c r="AR397" t="s">
        <v>776</v>
      </c>
      <c r="AS397" t="s">
        <v>776</v>
      </c>
      <c r="AT397" s="1">
        <v>80111600</v>
      </c>
      <c r="AU397" s="93" t="s">
        <v>4534</v>
      </c>
      <c r="AV397" s="1" t="s">
        <v>210</v>
      </c>
      <c r="AW397" s="87" t="s">
        <v>103</v>
      </c>
      <c r="AX397" s="75">
        <v>46031</v>
      </c>
      <c r="AY397" t="s">
        <v>115</v>
      </c>
      <c r="AZ397" s="75">
        <v>46031</v>
      </c>
      <c r="BA397" s="75">
        <v>46031</v>
      </c>
      <c r="BB397" s="75">
        <v>46364</v>
      </c>
      <c r="BC397" s="89">
        <f>+Tabla3[[#This Row],[FECHA TERMINACION
(INICIAL)]]-Tabla3[[#This Row],[FECHA INICIO]]</f>
        <v>333</v>
      </c>
      <c r="BD397" s="89">
        <f>+Tabla3[[#This Row],[PLAZO DE EJECUCIÓN EN DÍAS (INICIAL)]]/30</f>
        <v>11.1</v>
      </c>
      <c r="BE397" t="s">
        <v>2040</v>
      </c>
      <c r="BF397" s="5" t="e">
        <f>+#REF!</f>
        <v>#REF!</v>
      </c>
      <c r="BG397" s="5" t="e">
        <f>+#REF!</f>
        <v>#REF!</v>
      </c>
      <c r="BH397" s="1" t="e">
        <f>+#REF!</f>
        <v>#REF!</v>
      </c>
      <c r="BI397" s="1">
        <f>+COUNTIF(Tabla3[[#This Row],[VALOR REDUCIDO]:[TOTAL TIEMPO PRORROGADO EN DÍAS
]],"&lt;&gt;0")</f>
        <v>3</v>
      </c>
      <c r="BJ397" s="1" t="e">
        <f>+#REF!</f>
        <v>#REF!</v>
      </c>
      <c r="BK397" s="75" t="e">
        <f>+#REF!</f>
        <v>#REF!</v>
      </c>
      <c r="BL397" s="1" t="s">
        <v>83</v>
      </c>
      <c r="BM397" t="e">
        <f t="shared" si="32"/>
        <v>#REF!</v>
      </c>
      <c r="BN397" s="7">
        <f t="shared" si="33"/>
        <v>46031</v>
      </c>
      <c r="BO397" s="7" t="e">
        <f t="shared" si="34"/>
        <v>#REF!</v>
      </c>
      <c r="BP397" s="5" t="e">
        <f t="shared" si="30"/>
        <v>#REF!</v>
      </c>
      <c r="BQ397" s="1">
        <v>44966667</v>
      </c>
      <c r="BR397" s="1" t="e">
        <f>+Tabla3[[#This Row],[VALOR TOTAL DE CONTRATO (ANTES DE LIQUIDACIÓN - LIBERACIÓN DE SALDOS)]]-Tabla3[[#This Row],[RECURSO TOTALES DESEMBOLSADOS]]</f>
        <v>#REF!</v>
      </c>
      <c r="BS397" s="1" t="s">
        <v>83</v>
      </c>
      <c r="BT397" s="1" t="str">
        <f t="shared" si="31"/>
        <v>enero</v>
      </c>
      <c r="BU397" s="1" t="s">
        <v>82</v>
      </c>
      <c r="BV397" s="1" t="s">
        <v>82</v>
      </c>
      <c r="BW397" s="1" t="s">
        <v>82</v>
      </c>
      <c r="BX397" t="s">
        <v>258</v>
      </c>
      <c r="BY397" t="s">
        <v>259</v>
      </c>
    </row>
    <row r="398" spans="1:77" x14ac:dyDescent="0.25">
      <c r="A398" s="1">
        <v>2026</v>
      </c>
      <c r="B398" s="3">
        <v>392</v>
      </c>
      <c r="C398" s="1" t="s">
        <v>65</v>
      </c>
      <c r="D398" t="s">
        <v>67</v>
      </c>
      <c r="E398" t="s">
        <v>70</v>
      </c>
      <c r="F398" t="s">
        <v>71</v>
      </c>
      <c r="G398" t="s">
        <v>105</v>
      </c>
      <c r="H398" s="1" t="s">
        <v>64</v>
      </c>
      <c r="I398" s="1" t="s">
        <v>75</v>
      </c>
      <c r="J398" t="s">
        <v>2041</v>
      </c>
      <c r="K398" s="1" t="s">
        <v>78</v>
      </c>
      <c r="L398" s="87" t="s">
        <v>869</v>
      </c>
      <c r="M398" s="1" t="s">
        <v>6696</v>
      </c>
      <c r="N398" s="1" t="s">
        <v>3719</v>
      </c>
      <c r="O398" s="1" t="s">
        <v>3719</v>
      </c>
      <c r="P398" s="56" t="s">
        <v>3719</v>
      </c>
      <c r="Q398" s="1" t="s">
        <v>83</v>
      </c>
      <c r="R398" s="87" t="s">
        <v>265</v>
      </c>
      <c r="S398" s="87" t="s">
        <v>265</v>
      </c>
      <c r="T398" t="s">
        <v>2042</v>
      </c>
      <c r="U398" s="55" t="s">
        <v>2043</v>
      </c>
      <c r="V398" t="s">
        <v>2038</v>
      </c>
      <c r="W398" s="5">
        <v>104500000</v>
      </c>
      <c r="X398" s="5">
        <v>104500000</v>
      </c>
      <c r="Y398" s="5">
        <v>9500000</v>
      </c>
      <c r="Z398" s="5">
        <v>0</v>
      </c>
      <c r="AA398" s="1" t="s">
        <v>95</v>
      </c>
      <c r="AB398" t="s">
        <v>83</v>
      </c>
      <c r="AC398" t="s">
        <v>76</v>
      </c>
      <c r="AD398" s="69">
        <f>+Tabla3[[#This Row],[VALOR DEL CONTRATO
(EN NUMEROS)]]-Tabla3[[#This Row],[VALOR RECURSOS (MADS/FONAM)]]</f>
        <v>0</v>
      </c>
      <c r="AE398" s="2">
        <v>1026</v>
      </c>
      <c r="AF398" s="88">
        <v>46024</v>
      </c>
      <c r="AG398">
        <v>34926</v>
      </c>
      <c r="AH398" s="75">
        <v>46031</v>
      </c>
      <c r="AI398" s="78" t="s">
        <v>98</v>
      </c>
      <c r="AJ398" t="s">
        <v>870</v>
      </c>
      <c r="AK398" s="72">
        <v>202400000000074</v>
      </c>
      <c r="AL398" s="75">
        <v>46031</v>
      </c>
      <c r="AM398" s="1" t="s">
        <v>257</v>
      </c>
      <c r="AN398" s="1" t="s">
        <v>257</v>
      </c>
      <c r="AO398" t="s">
        <v>100</v>
      </c>
      <c r="AP398" t="s">
        <v>775</v>
      </c>
      <c r="AQ398" s="1"/>
      <c r="AR398" t="s">
        <v>776</v>
      </c>
      <c r="AS398" t="s">
        <v>776</v>
      </c>
      <c r="AT398" s="1">
        <v>80111600</v>
      </c>
      <c r="AU398" s="93" t="s">
        <v>4535</v>
      </c>
      <c r="AV398" s="1" t="s">
        <v>210</v>
      </c>
      <c r="AW398" s="87" t="s">
        <v>103</v>
      </c>
      <c r="AX398" s="75">
        <v>46031</v>
      </c>
      <c r="AY398" s="87" t="s">
        <v>116</v>
      </c>
      <c r="AZ398" s="75">
        <v>46031</v>
      </c>
      <c r="BA398" s="75">
        <v>46031</v>
      </c>
      <c r="BB398" s="75">
        <v>46364</v>
      </c>
      <c r="BC398" s="89">
        <f>+Tabla3[[#This Row],[FECHA TERMINACION
(INICIAL)]]-Tabla3[[#This Row],[FECHA INICIO]]</f>
        <v>333</v>
      </c>
      <c r="BD398" s="89">
        <f>+Tabla3[[#This Row],[PLAZO DE EJECUCIÓN EN DÍAS (INICIAL)]]/30</f>
        <v>11.1</v>
      </c>
      <c r="BE398" t="s">
        <v>804</v>
      </c>
      <c r="BF398" s="5" t="e">
        <f>+#REF!</f>
        <v>#REF!</v>
      </c>
      <c r="BG398" s="5" t="e">
        <f>+#REF!</f>
        <v>#REF!</v>
      </c>
      <c r="BH398" s="1" t="e">
        <f>+#REF!</f>
        <v>#REF!</v>
      </c>
      <c r="BI398" s="1">
        <f>+COUNTIF(Tabla3[[#This Row],[VALOR REDUCIDO]:[TOTAL TIEMPO PRORROGADO EN DÍAS
]],"&lt;&gt;0")</f>
        <v>3</v>
      </c>
      <c r="BJ398" s="1" t="e">
        <f>+#REF!</f>
        <v>#REF!</v>
      </c>
      <c r="BK398" s="75" t="e">
        <f>+#REF!</f>
        <v>#REF!</v>
      </c>
      <c r="BL398" s="1" t="s">
        <v>83</v>
      </c>
      <c r="BM398" t="e">
        <f t="shared" si="32"/>
        <v>#REF!</v>
      </c>
      <c r="BN398" s="7">
        <f t="shared" si="33"/>
        <v>46031</v>
      </c>
      <c r="BO398" s="7" t="e">
        <f t="shared" si="34"/>
        <v>#REF!</v>
      </c>
      <c r="BP398" s="5" t="e">
        <f t="shared" si="30"/>
        <v>#REF!</v>
      </c>
      <c r="BQ398" s="1">
        <v>44966667</v>
      </c>
      <c r="BR398" s="1" t="e">
        <f>+Tabla3[[#This Row],[VALOR TOTAL DE CONTRATO (ANTES DE LIQUIDACIÓN - LIBERACIÓN DE SALDOS)]]-Tabla3[[#This Row],[RECURSO TOTALES DESEMBOLSADOS]]</f>
        <v>#REF!</v>
      </c>
      <c r="BS398" s="1" t="s">
        <v>83</v>
      </c>
      <c r="BT398" s="1" t="str">
        <f t="shared" si="31"/>
        <v>enero</v>
      </c>
      <c r="BU398" s="1" t="s">
        <v>82</v>
      </c>
      <c r="BV398" s="1" t="s">
        <v>82</v>
      </c>
      <c r="BW398" s="1" t="s">
        <v>82</v>
      </c>
      <c r="BX398" t="s">
        <v>258</v>
      </c>
      <c r="BY398" t="s">
        <v>259</v>
      </c>
    </row>
    <row r="399" spans="1:77" x14ac:dyDescent="0.25">
      <c r="A399" s="1">
        <v>2026</v>
      </c>
      <c r="B399" s="3">
        <v>393</v>
      </c>
      <c r="C399" s="1" t="s">
        <v>65</v>
      </c>
      <c r="D399" t="s">
        <v>67</v>
      </c>
      <c r="E399" t="s">
        <v>70</v>
      </c>
      <c r="F399" t="s">
        <v>71</v>
      </c>
      <c r="G399" t="s">
        <v>105</v>
      </c>
      <c r="H399" s="1" t="s">
        <v>64</v>
      </c>
      <c r="I399" s="1" t="s">
        <v>75</v>
      </c>
      <c r="J399" t="s">
        <v>2241</v>
      </c>
      <c r="K399" s="1" t="s">
        <v>78</v>
      </c>
      <c r="L399" s="87" t="s">
        <v>1034</v>
      </c>
      <c r="M399" s="1" t="s">
        <v>6697</v>
      </c>
      <c r="N399" s="1" t="s">
        <v>3719</v>
      </c>
      <c r="O399" s="1" t="s">
        <v>3719</v>
      </c>
      <c r="P399" s="56" t="s">
        <v>3719</v>
      </c>
      <c r="Q399" s="1" t="s">
        <v>83</v>
      </c>
      <c r="R399" s="87" t="s">
        <v>262</v>
      </c>
      <c r="S399" s="87" t="s">
        <v>262</v>
      </c>
      <c r="T399" t="s">
        <v>2242</v>
      </c>
      <c r="U399" t="s">
        <v>2243</v>
      </c>
      <c r="V399" t="s">
        <v>2244</v>
      </c>
      <c r="W399" s="5">
        <v>138331550</v>
      </c>
      <c r="X399" s="5">
        <v>138331550</v>
      </c>
      <c r="Y399" s="5">
        <v>11959500</v>
      </c>
      <c r="Z399" s="5">
        <v>0</v>
      </c>
      <c r="AA399" s="1" t="s">
        <v>95</v>
      </c>
      <c r="AB399" t="s">
        <v>83</v>
      </c>
      <c r="AC399" t="s">
        <v>76</v>
      </c>
      <c r="AD399" s="69">
        <f>+Tabla3[[#This Row],[VALOR DEL CONTRATO
(EN NUMEROS)]]-Tabla3[[#This Row],[VALOR RECURSOS (MADS/FONAM)]]</f>
        <v>0</v>
      </c>
      <c r="AE399" s="2">
        <v>2026</v>
      </c>
      <c r="AF399" s="88">
        <v>46024</v>
      </c>
      <c r="AG399">
        <v>46826</v>
      </c>
      <c r="AH399" s="75">
        <v>46036</v>
      </c>
      <c r="AI399" s="78" t="s">
        <v>98</v>
      </c>
      <c r="AJ399" t="s">
        <v>590</v>
      </c>
      <c r="AK399" s="72">
        <v>202400000000078</v>
      </c>
      <c r="AL399" s="75">
        <v>46035</v>
      </c>
      <c r="AM399" s="1" t="s">
        <v>257</v>
      </c>
      <c r="AN399" s="1" t="s">
        <v>257</v>
      </c>
      <c r="AO399" t="s">
        <v>100</v>
      </c>
      <c r="AP399" t="s">
        <v>452</v>
      </c>
      <c r="AQ399" s="1"/>
      <c r="AR399" t="s">
        <v>453</v>
      </c>
      <c r="AS399" t="s">
        <v>454</v>
      </c>
      <c r="AT399" s="1">
        <v>80111600</v>
      </c>
      <c r="AU399" s="93" t="s">
        <v>5641</v>
      </c>
      <c r="AV399" s="1" t="s">
        <v>210</v>
      </c>
      <c r="AW399" s="87" t="s">
        <v>103</v>
      </c>
      <c r="AX399" s="75">
        <v>46036</v>
      </c>
      <c r="AY399" s="87" t="s">
        <v>115</v>
      </c>
      <c r="AZ399" s="75">
        <v>46036</v>
      </c>
      <c r="BA399" s="75">
        <v>46041</v>
      </c>
      <c r="BB399" s="75">
        <v>46386</v>
      </c>
      <c r="BC399" s="89">
        <f>+Tabla3[[#This Row],[FECHA TERMINACION
(INICIAL)]]-Tabla3[[#This Row],[FECHA INICIO]]</f>
        <v>345</v>
      </c>
      <c r="BD399" s="89">
        <f>+Tabla3[[#This Row],[PLAZO DE EJECUCIÓN EN DÍAS (INICIAL)]]/30</f>
        <v>11.5</v>
      </c>
      <c r="BE399" t="s">
        <v>2245</v>
      </c>
      <c r="BF399" s="5" t="e">
        <f>+#REF!</f>
        <v>#REF!</v>
      </c>
      <c r="BG399" s="5" t="e">
        <f>+#REF!</f>
        <v>#REF!</v>
      </c>
      <c r="BH399" s="1" t="e">
        <f>+#REF!</f>
        <v>#REF!</v>
      </c>
      <c r="BI399" s="1">
        <f>+COUNTIF(Tabla3[[#This Row],[VALOR REDUCIDO]:[TOTAL TIEMPO PRORROGADO EN DÍAS
]],"&lt;&gt;0")</f>
        <v>3</v>
      </c>
      <c r="BJ399" s="1" t="e">
        <f>+#REF!</f>
        <v>#REF!</v>
      </c>
      <c r="BK399" s="75" t="e">
        <f>+#REF!</f>
        <v>#REF!</v>
      </c>
      <c r="BL399" s="1" t="s">
        <v>83</v>
      </c>
      <c r="BM399" t="e">
        <f t="shared" si="32"/>
        <v>#REF!</v>
      </c>
      <c r="BN399" s="7">
        <f t="shared" si="33"/>
        <v>46041</v>
      </c>
      <c r="BO399" s="7" t="e">
        <f t="shared" si="34"/>
        <v>#REF!</v>
      </c>
      <c r="BP399" s="5" t="e">
        <f t="shared" si="30"/>
        <v>#REF!</v>
      </c>
      <c r="BQ399" s="1">
        <v>52621800</v>
      </c>
      <c r="BR399" s="1" t="e">
        <f>+Tabla3[[#This Row],[VALOR TOTAL DE CONTRATO (ANTES DE LIQUIDACIÓN - LIBERACIÓN DE SALDOS)]]-Tabla3[[#This Row],[RECURSO TOTALES DESEMBOLSADOS]]</f>
        <v>#REF!</v>
      </c>
      <c r="BS399" s="1" t="s">
        <v>83</v>
      </c>
      <c r="BT399" s="1" t="str">
        <f t="shared" si="31"/>
        <v>enero</v>
      </c>
      <c r="BU399" s="1" t="s">
        <v>82</v>
      </c>
      <c r="BV399" s="1" t="s">
        <v>82</v>
      </c>
      <c r="BW399" s="1" t="s">
        <v>82</v>
      </c>
      <c r="BX399" t="s">
        <v>258</v>
      </c>
      <c r="BY399" t="s">
        <v>259</v>
      </c>
    </row>
    <row r="400" spans="1:77" x14ac:dyDescent="0.25">
      <c r="A400" s="1">
        <v>2026</v>
      </c>
      <c r="B400" s="3">
        <v>394</v>
      </c>
      <c r="C400" s="1" t="s">
        <v>65</v>
      </c>
      <c r="D400" t="s">
        <v>67</v>
      </c>
      <c r="E400" t="s">
        <v>70</v>
      </c>
      <c r="F400" t="s">
        <v>71</v>
      </c>
      <c r="G400" t="s">
        <v>105</v>
      </c>
      <c r="H400" s="1" t="s">
        <v>64</v>
      </c>
      <c r="I400" s="1" t="s">
        <v>75</v>
      </c>
      <c r="J400" t="s">
        <v>2246</v>
      </c>
      <c r="K400" s="1" t="s">
        <v>78</v>
      </c>
      <c r="L400" s="87" t="s">
        <v>2247</v>
      </c>
      <c r="M400" s="1" t="s">
        <v>6698</v>
      </c>
      <c r="N400" s="1" t="s">
        <v>3719</v>
      </c>
      <c r="O400" s="1" t="s">
        <v>3719</v>
      </c>
      <c r="P400" s="56" t="s">
        <v>3719</v>
      </c>
      <c r="Q400" s="1" t="s">
        <v>83</v>
      </c>
      <c r="R400" s="87" t="s">
        <v>262</v>
      </c>
      <c r="S400" s="87" t="s">
        <v>262</v>
      </c>
      <c r="T400" t="s">
        <v>2248</v>
      </c>
      <c r="U400" t="s">
        <v>2250</v>
      </c>
      <c r="V400" t="s">
        <v>2249</v>
      </c>
      <c r="W400" s="5">
        <v>100630000</v>
      </c>
      <c r="X400" s="5">
        <v>100630000</v>
      </c>
      <c r="Y400" s="5">
        <v>8700000</v>
      </c>
      <c r="Z400" s="5">
        <v>0</v>
      </c>
      <c r="AA400" s="1" t="s">
        <v>95</v>
      </c>
      <c r="AB400" t="s">
        <v>83</v>
      </c>
      <c r="AC400" t="s">
        <v>76</v>
      </c>
      <c r="AD400" s="69">
        <f>+Tabla3[[#This Row],[VALOR DEL CONTRATO
(EN NUMEROS)]]-Tabla3[[#This Row],[VALOR RECURSOS (MADS/FONAM)]]</f>
        <v>0</v>
      </c>
      <c r="AE400" s="2">
        <v>2026</v>
      </c>
      <c r="AF400" s="88">
        <v>46024</v>
      </c>
      <c r="AG400">
        <v>47026</v>
      </c>
      <c r="AH400" s="75">
        <v>46038</v>
      </c>
      <c r="AI400" s="78" t="s">
        <v>98</v>
      </c>
      <c r="AJ400" t="s">
        <v>590</v>
      </c>
      <c r="AK400" s="72">
        <v>202400000000078</v>
      </c>
      <c r="AL400" s="75">
        <v>46036</v>
      </c>
      <c r="AM400" s="1" t="s">
        <v>257</v>
      </c>
      <c r="AN400" s="1" t="s">
        <v>257</v>
      </c>
      <c r="AO400" t="s">
        <v>100</v>
      </c>
      <c r="AP400" t="s">
        <v>452</v>
      </c>
      <c r="AQ400" s="1"/>
      <c r="AR400" t="s">
        <v>453</v>
      </c>
      <c r="AS400" t="s">
        <v>454</v>
      </c>
      <c r="AT400" s="1">
        <v>80111600</v>
      </c>
      <c r="AU400" s="93" t="s">
        <v>5642</v>
      </c>
      <c r="AV400" s="1" t="s">
        <v>210</v>
      </c>
      <c r="AW400" s="87" t="s">
        <v>103</v>
      </c>
      <c r="AX400" s="75">
        <v>46036</v>
      </c>
      <c r="AY400" s="87" t="s">
        <v>115</v>
      </c>
      <c r="AZ400" s="75">
        <v>46038</v>
      </c>
      <c r="BA400" s="75">
        <v>46038</v>
      </c>
      <c r="BB400" s="75">
        <v>46387</v>
      </c>
      <c r="BC400" s="89">
        <f>+Tabla3[[#This Row],[FECHA TERMINACION
(INICIAL)]]-Tabla3[[#This Row],[FECHA INICIO]]</f>
        <v>349</v>
      </c>
      <c r="BD400" s="89">
        <f>+Tabla3[[#This Row],[PLAZO DE EJECUCIÓN EN DÍAS (INICIAL)]]/30</f>
        <v>11.633333333333333</v>
      </c>
      <c r="BE400" t="s">
        <v>2251</v>
      </c>
      <c r="BF400" s="5" t="e">
        <f>+#REF!</f>
        <v>#REF!</v>
      </c>
      <c r="BG400" s="5" t="e">
        <f>+#REF!</f>
        <v>#REF!</v>
      </c>
      <c r="BH400" s="1" t="e">
        <f>+#REF!</f>
        <v>#REF!</v>
      </c>
      <c r="BI400" s="1">
        <f>+COUNTIF(Tabla3[[#This Row],[VALOR REDUCIDO]:[TOTAL TIEMPO PRORROGADO EN DÍAS
]],"&lt;&gt;0")</f>
        <v>3</v>
      </c>
      <c r="BJ400" s="1" t="e">
        <f>+#REF!</f>
        <v>#REF!</v>
      </c>
      <c r="BK400" s="75" t="e">
        <f>+#REF!</f>
        <v>#REF!</v>
      </c>
      <c r="BL400" s="1" t="s">
        <v>83</v>
      </c>
      <c r="BM400" t="e">
        <f t="shared" si="32"/>
        <v>#REF!</v>
      </c>
      <c r="BN400" s="7">
        <f t="shared" si="33"/>
        <v>46038</v>
      </c>
      <c r="BO400" s="7" t="e">
        <f t="shared" si="34"/>
        <v>#REF!</v>
      </c>
      <c r="BP400" s="5" t="e">
        <f t="shared" si="30"/>
        <v>#REF!</v>
      </c>
      <c r="BQ400" s="1">
        <v>39150000</v>
      </c>
      <c r="BR400" s="1" t="e">
        <f>+Tabla3[[#This Row],[VALOR TOTAL DE CONTRATO (ANTES DE LIQUIDACIÓN - LIBERACIÓN DE SALDOS)]]-Tabla3[[#This Row],[RECURSO TOTALES DESEMBOLSADOS]]</f>
        <v>#REF!</v>
      </c>
      <c r="BS400" s="1" t="s">
        <v>83</v>
      </c>
      <c r="BT400" s="1" t="str">
        <f t="shared" si="31"/>
        <v>enero</v>
      </c>
      <c r="BU400" s="1" t="s">
        <v>82</v>
      </c>
      <c r="BV400" s="1" t="s">
        <v>82</v>
      </c>
      <c r="BW400" s="1" t="s">
        <v>82</v>
      </c>
      <c r="BX400" t="s">
        <v>258</v>
      </c>
      <c r="BY400" t="s">
        <v>259</v>
      </c>
    </row>
    <row r="401" spans="1:77" x14ac:dyDescent="0.25">
      <c r="A401" s="1">
        <v>2026</v>
      </c>
      <c r="B401" s="3">
        <v>395</v>
      </c>
      <c r="C401" s="1" t="s">
        <v>65</v>
      </c>
      <c r="D401" t="s">
        <v>67</v>
      </c>
      <c r="E401" t="s">
        <v>70</v>
      </c>
      <c r="F401" t="s">
        <v>71</v>
      </c>
      <c r="G401" t="s">
        <v>105</v>
      </c>
      <c r="H401" s="1" t="s">
        <v>64</v>
      </c>
      <c r="I401" s="1" t="s">
        <v>75</v>
      </c>
      <c r="J401" t="s">
        <v>2252</v>
      </c>
      <c r="K401" s="1" t="s">
        <v>78</v>
      </c>
      <c r="L401" s="87" t="s">
        <v>390</v>
      </c>
      <c r="M401" s="1" t="s">
        <v>6699</v>
      </c>
      <c r="N401" s="1" t="s">
        <v>3719</v>
      </c>
      <c r="O401" s="1" t="s">
        <v>3719</v>
      </c>
      <c r="P401" s="56" t="s">
        <v>3719</v>
      </c>
      <c r="Q401" s="1" t="s">
        <v>83</v>
      </c>
      <c r="R401" s="87" t="s">
        <v>262</v>
      </c>
      <c r="S401" s="87" t="s">
        <v>262</v>
      </c>
      <c r="T401" t="s">
        <v>2253</v>
      </c>
      <c r="U401" t="s">
        <v>2255</v>
      </c>
      <c r="V401" t="s">
        <v>2254</v>
      </c>
      <c r="W401" s="5">
        <v>69400000</v>
      </c>
      <c r="X401" s="5">
        <v>69400000</v>
      </c>
      <c r="Y401" s="5">
        <v>6000000</v>
      </c>
      <c r="Z401" s="5">
        <v>0</v>
      </c>
      <c r="AA401" s="1" t="s">
        <v>95</v>
      </c>
      <c r="AB401" t="s">
        <v>83</v>
      </c>
      <c r="AC401" t="s">
        <v>76</v>
      </c>
      <c r="AD401" s="69">
        <f>+Tabla3[[#This Row],[VALOR DEL CONTRATO
(EN NUMEROS)]]-Tabla3[[#This Row],[VALOR RECURSOS (MADS/FONAM)]]</f>
        <v>0</v>
      </c>
      <c r="AE401" s="2">
        <v>2526</v>
      </c>
      <c r="AF401" s="88">
        <v>46024</v>
      </c>
      <c r="AG401">
        <v>48426</v>
      </c>
      <c r="AH401" s="75">
        <v>46036</v>
      </c>
      <c r="AI401" s="78" t="s">
        <v>98</v>
      </c>
      <c r="AJ401" t="s">
        <v>296</v>
      </c>
      <c r="AK401" s="72">
        <v>202400000000078</v>
      </c>
      <c r="AL401" s="75">
        <v>46035</v>
      </c>
      <c r="AM401" s="1" t="s">
        <v>257</v>
      </c>
      <c r="AN401" s="1" t="s">
        <v>257</v>
      </c>
      <c r="AO401" t="s">
        <v>100</v>
      </c>
      <c r="AP401" t="s">
        <v>452</v>
      </c>
      <c r="AQ401" s="1"/>
      <c r="AR401" t="s">
        <v>453</v>
      </c>
      <c r="AS401" t="s">
        <v>454</v>
      </c>
      <c r="AT401" s="1">
        <v>80111600</v>
      </c>
      <c r="AU401" s="93" t="s">
        <v>5643</v>
      </c>
      <c r="AV401" s="1" t="s">
        <v>210</v>
      </c>
      <c r="AW401" s="87" t="s">
        <v>103</v>
      </c>
      <c r="AX401" s="75">
        <v>46035</v>
      </c>
      <c r="AY401" s="87" t="s">
        <v>115</v>
      </c>
      <c r="AZ401" s="75">
        <v>46035</v>
      </c>
      <c r="BA401" s="103">
        <v>46041</v>
      </c>
      <c r="BB401" s="103">
        <v>46387</v>
      </c>
      <c r="BC401" s="89">
        <f>+Tabla3[[#This Row],[FECHA TERMINACION
(INICIAL)]]-Tabla3[[#This Row],[FECHA INICIO]]</f>
        <v>346</v>
      </c>
      <c r="BD401" s="89">
        <f>+Tabla3[[#This Row],[PLAZO DE EJECUCIÓN EN DÍAS (INICIAL)]]/30</f>
        <v>11.533333333333333</v>
      </c>
      <c r="BE401" t="s">
        <v>2256</v>
      </c>
      <c r="BF401" s="5" t="e">
        <f>+#REF!</f>
        <v>#REF!</v>
      </c>
      <c r="BG401" s="5" t="e">
        <f>+#REF!</f>
        <v>#REF!</v>
      </c>
      <c r="BH401" s="1" t="e">
        <f>+#REF!</f>
        <v>#REF!</v>
      </c>
      <c r="BI401" s="1">
        <f>+COUNTIF(Tabla3[[#This Row],[VALOR REDUCIDO]:[TOTAL TIEMPO PRORROGADO EN DÍAS
]],"&lt;&gt;0")</f>
        <v>3</v>
      </c>
      <c r="BJ401" s="1" t="e">
        <f>+#REF!</f>
        <v>#REF!</v>
      </c>
      <c r="BK401" s="75" t="e">
        <f>+#REF!</f>
        <v>#REF!</v>
      </c>
      <c r="BL401" s="1" t="s">
        <v>83</v>
      </c>
      <c r="BM401" t="e">
        <f t="shared" si="32"/>
        <v>#REF!</v>
      </c>
      <c r="BN401" s="7">
        <f t="shared" si="33"/>
        <v>46041</v>
      </c>
      <c r="BO401" s="7" t="e">
        <f t="shared" si="34"/>
        <v>#REF!</v>
      </c>
      <c r="BP401" s="5" t="e">
        <f t="shared" si="30"/>
        <v>#REF!</v>
      </c>
      <c r="BQ401" s="1">
        <v>26400000</v>
      </c>
      <c r="BR401" s="1" t="e">
        <f>+Tabla3[[#This Row],[VALOR TOTAL DE CONTRATO (ANTES DE LIQUIDACIÓN - LIBERACIÓN DE SALDOS)]]-Tabla3[[#This Row],[RECURSO TOTALES DESEMBOLSADOS]]</f>
        <v>#REF!</v>
      </c>
      <c r="BS401" s="1" t="s">
        <v>83</v>
      </c>
      <c r="BT401" s="1" t="str">
        <f t="shared" si="31"/>
        <v>enero</v>
      </c>
      <c r="BU401" s="1" t="s">
        <v>82</v>
      </c>
      <c r="BV401" s="1" t="s">
        <v>82</v>
      </c>
      <c r="BW401" s="1" t="s">
        <v>82</v>
      </c>
      <c r="BX401" t="s">
        <v>258</v>
      </c>
      <c r="BY401" t="s">
        <v>259</v>
      </c>
    </row>
    <row r="402" spans="1:77" x14ac:dyDescent="0.25">
      <c r="A402" s="1">
        <v>2026</v>
      </c>
      <c r="B402" s="3">
        <v>396</v>
      </c>
      <c r="C402" s="1" t="s">
        <v>65</v>
      </c>
      <c r="D402" t="s">
        <v>67</v>
      </c>
      <c r="E402" t="s">
        <v>70</v>
      </c>
      <c r="F402" t="s">
        <v>71</v>
      </c>
      <c r="G402" t="s">
        <v>105</v>
      </c>
      <c r="H402" s="1" t="s">
        <v>64</v>
      </c>
      <c r="I402" s="1" t="s">
        <v>75</v>
      </c>
      <c r="J402" t="s">
        <v>2258</v>
      </c>
      <c r="K402" s="1" t="s">
        <v>78</v>
      </c>
      <c r="L402" s="87" t="s">
        <v>700</v>
      </c>
      <c r="M402" s="1" t="s">
        <v>6700</v>
      </c>
      <c r="N402" s="1" t="s">
        <v>3719</v>
      </c>
      <c r="O402" s="1" t="s">
        <v>3719</v>
      </c>
      <c r="P402" s="56" t="s">
        <v>3719</v>
      </c>
      <c r="Q402" s="1" t="s">
        <v>83</v>
      </c>
      <c r="R402" s="87" t="s">
        <v>262</v>
      </c>
      <c r="S402" s="87" t="s">
        <v>262</v>
      </c>
      <c r="T402" t="s">
        <v>2259</v>
      </c>
      <c r="U402" t="s">
        <v>2261</v>
      </c>
      <c r="V402" t="s">
        <v>2260</v>
      </c>
      <c r="W402" s="5">
        <v>60720000</v>
      </c>
      <c r="X402" s="5">
        <v>60720000</v>
      </c>
      <c r="Y402" s="5">
        <v>5520000</v>
      </c>
      <c r="Z402" s="5">
        <v>0</v>
      </c>
      <c r="AA402" s="1" t="s">
        <v>95</v>
      </c>
      <c r="AB402" t="s">
        <v>83</v>
      </c>
      <c r="AC402" t="s">
        <v>76</v>
      </c>
      <c r="AD402" s="69">
        <f>+Tabla3[[#This Row],[VALOR DEL CONTRATO
(EN NUMEROS)]]-Tabla3[[#This Row],[VALOR RECURSOS (MADS/FONAM)]]</f>
        <v>0</v>
      </c>
      <c r="AE402" s="2">
        <v>2226</v>
      </c>
      <c r="AF402" s="88">
        <v>46024</v>
      </c>
      <c r="AG402">
        <v>48226</v>
      </c>
      <c r="AH402" s="75">
        <v>46036</v>
      </c>
      <c r="AI402" s="78" t="s">
        <v>98</v>
      </c>
      <c r="AJ402" t="s">
        <v>590</v>
      </c>
      <c r="AK402" s="72">
        <v>202400000000078</v>
      </c>
      <c r="AL402" s="75">
        <v>46035</v>
      </c>
      <c r="AM402" s="1" t="s">
        <v>257</v>
      </c>
      <c r="AN402" s="1" t="s">
        <v>257</v>
      </c>
      <c r="AO402" t="s">
        <v>100</v>
      </c>
      <c r="AP402" t="s">
        <v>452</v>
      </c>
      <c r="AQ402" s="1"/>
      <c r="AR402" t="s">
        <v>453</v>
      </c>
      <c r="AS402" t="s">
        <v>454</v>
      </c>
      <c r="AT402" s="1">
        <v>80111600</v>
      </c>
      <c r="AU402" s="93" t="s">
        <v>5644</v>
      </c>
      <c r="AV402" s="1" t="s">
        <v>210</v>
      </c>
      <c r="AW402" s="87" t="s">
        <v>103</v>
      </c>
      <c r="AX402" s="75">
        <v>46036</v>
      </c>
      <c r="AY402" s="87" t="s">
        <v>115</v>
      </c>
      <c r="AZ402" s="75">
        <v>46036</v>
      </c>
      <c r="BA402" s="103">
        <v>46041</v>
      </c>
      <c r="BB402" s="103">
        <v>46375</v>
      </c>
      <c r="BC402" s="89">
        <f>+Tabla3[[#This Row],[FECHA TERMINACION
(INICIAL)]]-Tabla3[[#This Row],[FECHA INICIO]]</f>
        <v>334</v>
      </c>
      <c r="BD402" s="89">
        <f>+Tabla3[[#This Row],[PLAZO DE EJECUCIÓN EN DÍAS (INICIAL)]]/30</f>
        <v>11.133333333333333</v>
      </c>
      <c r="BE402" t="s">
        <v>2240</v>
      </c>
      <c r="BF402" s="5" t="e">
        <f>+#REF!</f>
        <v>#REF!</v>
      </c>
      <c r="BG402" s="5" t="e">
        <f>+#REF!</f>
        <v>#REF!</v>
      </c>
      <c r="BH402" s="1" t="e">
        <f>+#REF!</f>
        <v>#REF!</v>
      </c>
      <c r="BI402" s="1">
        <f>+COUNTIF(Tabla3[[#This Row],[VALOR REDUCIDO]:[TOTAL TIEMPO PRORROGADO EN DÍAS
]],"&lt;&gt;0")</f>
        <v>3</v>
      </c>
      <c r="BJ402" s="1" t="e">
        <f>+#REF!</f>
        <v>#REF!</v>
      </c>
      <c r="BK402" s="75" t="e">
        <f>+#REF!</f>
        <v>#REF!</v>
      </c>
      <c r="BL402" s="1" t="s">
        <v>83</v>
      </c>
      <c r="BM402" t="e">
        <f t="shared" si="32"/>
        <v>#REF!</v>
      </c>
      <c r="BN402" s="7">
        <f t="shared" si="33"/>
        <v>46041</v>
      </c>
      <c r="BO402" s="7" t="e">
        <f t="shared" si="34"/>
        <v>#REF!</v>
      </c>
      <c r="BP402" s="5" t="e">
        <f t="shared" si="30"/>
        <v>#REF!</v>
      </c>
      <c r="BQ402" s="1">
        <v>24288000</v>
      </c>
      <c r="BR402" s="1" t="e">
        <f>+Tabla3[[#This Row],[VALOR TOTAL DE CONTRATO (ANTES DE LIQUIDACIÓN - LIBERACIÓN DE SALDOS)]]-Tabla3[[#This Row],[RECURSO TOTALES DESEMBOLSADOS]]</f>
        <v>#REF!</v>
      </c>
      <c r="BS402" s="1" t="s">
        <v>83</v>
      </c>
      <c r="BT402" s="1" t="str">
        <f t="shared" si="31"/>
        <v>enero</v>
      </c>
      <c r="BU402" s="1" t="s">
        <v>82</v>
      </c>
      <c r="BV402" s="1" t="s">
        <v>82</v>
      </c>
      <c r="BW402" s="1" t="s">
        <v>82</v>
      </c>
      <c r="BX402" t="s">
        <v>258</v>
      </c>
      <c r="BY402" t="s">
        <v>259</v>
      </c>
    </row>
    <row r="403" spans="1:77" x14ac:dyDescent="0.25">
      <c r="A403" s="1">
        <v>2026</v>
      </c>
      <c r="B403" s="3">
        <v>397</v>
      </c>
      <c r="C403" s="1" t="s">
        <v>65</v>
      </c>
      <c r="D403" t="s">
        <v>67</v>
      </c>
      <c r="E403" t="s">
        <v>70</v>
      </c>
      <c r="F403" t="s">
        <v>71</v>
      </c>
      <c r="G403" t="s">
        <v>105</v>
      </c>
      <c r="H403" s="1" t="s">
        <v>64</v>
      </c>
      <c r="I403" s="1" t="s">
        <v>75</v>
      </c>
      <c r="J403" t="s">
        <v>5222</v>
      </c>
      <c r="K403" s="1" t="s">
        <v>78</v>
      </c>
      <c r="L403" s="87" t="s">
        <v>81</v>
      </c>
      <c r="M403" s="1" t="s">
        <v>6701</v>
      </c>
      <c r="N403" s="1" t="s">
        <v>3719</v>
      </c>
      <c r="O403" s="1" t="s">
        <v>3719</v>
      </c>
      <c r="P403" s="56" t="s">
        <v>3719</v>
      </c>
      <c r="Q403" s="1" t="s">
        <v>83</v>
      </c>
      <c r="R403" s="87" t="s">
        <v>262</v>
      </c>
      <c r="S403" s="87" t="s">
        <v>262</v>
      </c>
      <c r="T403" t="s">
        <v>4906</v>
      </c>
      <c r="U403" t="s">
        <v>4908</v>
      </c>
      <c r="V403" t="s">
        <v>5223</v>
      </c>
      <c r="W403" s="5">
        <v>27000000</v>
      </c>
      <c r="X403" s="5">
        <v>27000000</v>
      </c>
      <c r="Y403" s="5">
        <v>4500000</v>
      </c>
      <c r="Z403" s="5">
        <v>0</v>
      </c>
      <c r="AA403" s="1" t="s">
        <v>95</v>
      </c>
      <c r="AB403" t="s">
        <v>83</v>
      </c>
      <c r="AC403" t="s">
        <v>76</v>
      </c>
      <c r="AD403" s="69">
        <f>+Tabla3[[#This Row],[VALOR DEL CONTRATO
(EN NUMEROS)]]-Tabla3[[#This Row],[VALOR RECURSOS (MADS/FONAM)]]</f>
        <v>0</v>
      </c>
      <c r="AE403" s="2">
        <v>2526</v>
      </c>
      <c r="AF403" s="88">
        <v>46024</v>
      </c>
      <c r="AG403">
        <v>107526</v>
      </c>
      <c r="AH403" s="75">
        <v>46050</v>
      </c>
      <c r="AI403" s="78" t="s">
        <v>98</v>
      </c>
      <c r="AJ403" t="s">
        <v>296</v>
      </c>
      <c r="AK403" s="72">
        <v>202400000000078</v>
      </c>
      <c r="AL403" s="75">
        <v>46049</v>
      </c>
      <c r="AM403" s="1" t="s">
        <v>257</v>
      </c>
      <c r="AN403" s="1" t="s">
        <v>257</v>
      </c>
      <c r="AO403" t="s">
        <v>100</v>
      </c>
      <c r="AP403" t="s">
        <v>452</v>
      </c>
      <c r="AQ403" s="1"/>
      <c r="AR403" t="s">
        <v>453</v>
      </c>
      <c r="AS403" t="s">
        <v>454</v>
      </c>
      <c r="AT403" s="1">
        <v>80111600</v>
      </c>
      <c r="AU403" s="93" t="s">
        <v>5645</v>
      </c>
      <c r="AV403" s="1" t="s">
        <v>210</v>
      </c>
      <c r="AW403" s="87" t="s">
        <v>103</v>
      </c>
      <c r="AX403" s="75">
        <v>46050</v>
      </c>
      <c r="AY403" s="87" t="s">
        <v>115</v>
      </c>
      <c r="AZ403" s="75">
        <v>46050</v>
      </c>
      <c r="BA403" s="75">
        <v>46055</v>
      </c>
      <c r="BB403" s="75">
        <v>46235</v>
      </c>
      <c r="BC403" s="89">
        <f>+Tabla3[[#This Row],[FECHA TERMINACION
(INICIAL)]]-Tabla3[[#This Row],[FECHA INICIO]]</f>
        <v>180</v>
      </c>
      <c r="BD403" s="89">
        <f>+Tabla3[[#This Row],[PLAZO DE EJECUCIÓN EN DÍAS (INICIAL)]]/30</f>
        <v>6</v>
      </c>
      <c r="BE403" t="s">
        <v>2850</v>
      </c>
      <c r="BF403" s="5" t="e">
        <f>+#REF!</f>
        <v>#REF!</v>
      </c>
      <c r="BG403" s="5" t="e">
        <f>+#REF!</f>
        <v>#REF!</v>
      </c>
      <c r="BH403" s="1" t="e">
        <f>+#REF!</f>
        <v>#REF!</v>
      </c>
      <c r="BI403" s="1">
        <f>+COUNTIF(Tabla3[[#This Row],[VALOR REDUCIDO]:[TOTAL TIEMPO PRORROGADO EN DÍAS
]],"&lt;&gt;0")</f>
        <v>3</v>
      </c>
      <c r="BJ403" s="1" t="e">
        <f>+#REF!</f>
        <v>#REF!</v>
      </c>
      <c r="BK403" s="75" t="e">
        <f>+#REF!</f>
        <v>#REF!</v>
      </c>
      <c r="BL403" s="1" t="s">
        <v>83</v>
      </c>
      <c r="BM403" t="e">
        <f t="shared" si="32"/>
        <v>#REF!</v>
      </c>
      <c r="BN403" s="7">
        <f t="shared" si="33"/>
        <v>46055</v>
      </c>
      <c r="BO403" s="7" t="e">
        <f t="shared" si="34"/>
        <v>#REF!</v>
      </c>
      <c r="BP403" s="5" t="e">
        <f t="shared" si="30"/>
        <v>#REF!</v>
      </c>
      <c r="BQ403" s="1">
        <v>17850000</v>
      </c>
      <c r="BR403" s="1" t="e">
        <f>+Tabla3[[#This Row],[VALOR TOTAL DE CONTRATO (ANTES DE LIQUIDACIÓN - LIBERACIÓN DE SALDOS)]]-Tabla3[[#This Row],[RECURSO TOTALES DESEMBOLSADOS]]</f>
        <v>#REF!</v>
      </c>
      <c r="BS403" s="1" t="s">
        <v>83</v>
      </c>
      <c r="BT403" s="1" t="str">
        <f t="shared" si="31"/>
        <v>enero</v>
      </c>
      <c r="BU403" s="1" t="s">
        <v>82</v>
      </c>
      <c r="BV403" s="1" t="s">
        <v>82</v>
      </c>
      <c r="BW403" s="1" t="s">
        <v>82</v>
      </c>
      <c r="BX403" t="s">
        <v>258</v>
      </c>
      <c r="BY403" t="s">
        <v>259</v>
      </c>
    </row>
    <row r="404" spans="1:77" x14ac:dyDescent="0.25">
      <c r="A404" s="1">
        <v>2026</v>
      </c>
      <c r="B404" s="3">
        <v>398</v>
      </c>
      <c r="C404" s="1" t="s">
        <v>65</v>
      </c>
      <c r="D404" t="s">
        <v>67</v>
      </c>
      <c r="E404" t="s">
        <v>70</v>
      </c>
      <c r="F404" t="s">
        <v>71</v>
      </c>
      <c r="G404" t="s">
        <v>105</v>
      </c>
      <c r="H404" s="1" t="s">
        <v>64</v>
      </c>
      <c r="I404" s="1" t="s">
        <v>75</v>
      </c>
      <c r="J404" t="s">
        <v>2262</v>
      </c>
      <c r="K404" s="1" t="s">
        <v>78</v>
      </c>
      <c r="L404" s="87" t="s">
        <v>461</v>
      </c>
      <c r="M404" s="1" t="s">
        <v>6702</v>
      </c>
      <c r="N404" s="1" t="s">
        <v>3719</v>
      </c>
      <c r="O404" s="1" t="s">
        <v>3719</v>
      </c>
      <c r="P404" s="56" t="s">
        <v>3719</v>
      </c>
      <c r="Q404" s="1" t="s">
        <v>83</v>
      </c>
      <c r="R404" s="87" t="s">
        <v>93</v>
      </c>
      <c r="S404" s="87" t="s">
        <v>93</v>
      </c>
      <c r="T404" t="s">
        <v>2263</v>
      </c>
      <c r="U404" t="s">
        <v>2265</v>
      </c>
      <c r="V404" t="s">
        <v>2264</v>
      </c>
      <c r="W404" s="5">
        <v>48000000</v>
      </c>
      <c r="X404" s="5">
        <v>48000000</v>
      </c>
      <c r="Y404" s="5">
        <v>8000000</v>
      </c>
      <c r="Z404" s="5">
        <v>0</v>
      </c>
      <c r="AA404" s="1" t="s">
        <v>95</v>
      </c>
      <c r="AB404" t="s">
        <v>83</v>
      </c>
      <c r="AC404" t="s">
        <v>76</v>
      </c>
      <c r="AD404" s="69">
        <f>+Tabla3[[#This Row],[VALOR DEL CONTRATO
(EN NUMEROS)]]-Tabla3[[#This Row],[VALOR RECURSOS (MADS/FONAM)]]</f>
        <v>0</v>
      </c>
      <c r="AE404" s="2">
        <v>826</v>
      </c>
      <c r="AF404" s="88">
        <v>46024</v>
      </c>
      <c r="AG404">
        <v>63326</v>
      </c>
      <c r="AH404" s="75">
        <v>46038</v>
      </c>
      <c r="AI404" s="78" t="s">
        <v>98</v>
      </c>
      <c r="AJ404" t="s">
        <v>822</v>
      </c>
      <c r="AK404" s="72">
        <v>202300000000267</v>
      </c>
      <c r="AL404" s="75">
        <v>46035</v>
      </c>
      <c r="AM404" s="1" t="s">
        <v>257</v>
      </c>
      <c r="AN404" s="1" t="s">
        <v>257</v>
      </c>
      <c r="AO404" t="s">
        <v>100</v>
      </c>
      <c r="AP404" t="s">
        <v>2266</v>
      </c>
      <c r="AQ404" s="1"/>
      <c r="AR404" t="s">
        <v>1892</v>
      </c>
      <c r="AS404" t="s">
        <v>93</v>
      </c>
      <c r="AT404" s="1">
        <v>80111600</v>
      </c>
      <c r="AU404" s="93" t="s">
        <v>4536</v>
      </c>
      <c r="AV404" s="1" t="s">
        <v>210</v>
      </c>
      <c r="AW404" s="87" t="s">
        <v>103</v>
      </c>
      <c r="AX404" s="75">
        <v>46035</v>
      </c>
      <c r="AY404" s="87" t="s">
        <v>116</v>
      </c>
      <c r="AZ404" s="75">
        <v>46035</v>
      </c>
      <c r="BA404" s="75">
        <v>46038</v>
      </c>
      <c r="BB404" s="75">
        <v>46153</v>
      </c>
      <c r="BC404" s="89">
        <f>+Tabla3[[#This Row],[FECHA TERMINACION
(INICIAL)]]-Tabla3[[#This Row],[FECHA INICIO]]</f>
        <v>115</v>
      </c>
      <c r="BD404" s="89">
        <f>+Tabla3[[#This Row],[PLAZO DE EJECUCIÓN EN DÍAS (INICIAL)]]/30</f>
        <v>3.8333333333333335</v>
      </c>
      <c r="BE404" t="s">
        <v>2267</v>
      </c>
      <c r="BF404" s="5" t="e">
        <f>+#REF!</f>
        <v>#REF!</v>
      </c>
      <c r="BG404" s="5" t="e">
        <f>+#REF!</f>
        <v>#REF!</v>
      </c>
      <c r="BH404" s="1" t="e">
        <f>+#REF!</f>
        <v>#REF!</v>
      </c>
      <c r="BI404" s="1">
        <f>+COUNTIF(Tabla3[[#This Row],[VALOR REDUCIDO]:[TOTAL TIEMPO PRORROGADO EN DÍAS
]],"&lt;&gt;0")</f>
        <v>3</v>
      </c>
      <c r="BJ404" s="1" t="e">
        <f>+#REF!</f>
        <v>#REF!</v>
      </c>
      <c r="BK404" s="75" t="e">
        <f>+#REF!</f>
        <v>#REF!</v>
      </c>
      <c r="BL404" s="1" t="s">
        <v>82</v>
      </c>
      <c r="BM404" t="e">
        <f t="shared" si="32"/>
        <v>#REF!</v>
      </c>
      <c r="BN404" s="7">
        <f t="shared" si="33"/>
        <v>46038</v>
      </c>
      <c r="BO404" s="7" t="e">
        <f t="shared" si="34"/>
        <v>#REF!</v>
      </c>
      <c r="BP404" s="5" t="e">
        <f t="shared" si="30"/>
        <v>#REF!</v>
      </c>
      <c r="BQ404" s="1">
        <v>30933333</v>
      </c>
      <c r="BR404" s="1" t="e">
        <f>+Tabla3[[#This Row],[VALOR TOTAL DE CONTRATO (ANTES DE LIQUIDACIÓN - LIBERACIÓN DE SALDOS)]]-Tabla3[[#This Row],[RECURSO TOTALES DESEMBOLSADOS]]</f>
        <v>#REF!</v>
      </c>
      <c r="BS404" s="1" t="s">
        <v>83</v>
      </c>
      <c r="BT404" s="1" t="str">
        <f t="shared" si="31"/>
        <v>enero</v>
      </c>
      <c r="BU404" s="1" t="s">
        <v>82</v>
      </c>
      <c r="BV404" s="1" t="s">
        <v>82</v>
      </c>
      <c r="BW404" s="1" t="s">
        <v>82</v>
      </c>
      <c r="BX404" t="s">
        <v>258</v>
      </c>
      <c r="BY404" t="s">
        <v>259</v>
      </c>
    </row>
    <row r="405" spans="1:77" x14ac:dyDescent="0.25">
      <c r="A405" s="1">
        <v>2026</v>
      </c>
      <c r="B405" s="3" t="s">
        <v>7418</v>
      </c>
      <c r="C405" s="1" t="s">
        <v>65</v>
      </c>
      <c r="D405" t="s">
        <v>67</v>
      </c>
      <c r="E405" t="s">
        <v>70</v>
      </c>
      <c r="F405" t="s">
        <v>71</v>
      </c>
      <c r="G405" t="s">
        <v>105</v>
      </c>
      <c r="H405" s="1" t="s">
        <v>64</v>
      </c>
      <c r="I405" s="1" t="s">
        <v>75</v>
      </c>
      <c r="J405" t="s">
        <v>7419</v>
      </c>
      <c r="K405" s="1" t="s">
        <v>78</v>
      </c>
      <c r="L405" s="87" t="s">
        <v>461</v>
      </c>
      <c r="M405" s="1" t="s">
        <v>7470</v>
      </c>
      <c r="N405" s="1" t="s">
        <v>3719</v>
      </c>
      <c r="O405" s="1" t="s">
        <v>3719</v>
      </c>
      <c r="P405" s="56" t="s">
        <v>3719</v>
      </c>
      <c r="Q405" s="1" t="s">
        <v>83</v>
      </c>
      <c r="R405" s="87" t="s">
        <v>93</v>
      </c>
      <c r="S405" s="87" t="s">
        <v>93</v>
      </c>
      <c r="T405" t="s">
        <v>2263</v>
      </c>
      <c r="U405" t="s">
        <v>2265</v>
      </c>
      <c r="V405" t="s">
        <v>7420</v>
      </c>
      <c r="W405" s="5">
        <v>17066667</v>
      </c>
      <c r="X405" s="5">
        <v>17066667</v>
      </c>
      <c r="Y405" s="5">
        <v>8000000</v>
      </c>
      <c r="Z405" s="5"/>
      <c r="AA405" s="1" t="s">
        <v>95</v>
      </c>
      <c r="AB405" t="s">
        <v>83</v>
      </c>
      <c r="AC405" t="s">
        <v>76</v>
      </c>
      <c r="AD405" s="69">
        <f>+Tabla3[[#This Row],[VALOR DEL CONTRATO
(EN NUMEROS)]]-Tabla3[[#This Row],[VALOR RECURSOS (MADS/FONAM)]]</f>
        <v>0</v>
      </c>
      <c r="AE405" s="2">
        <v>826</v>
      </c>
      <c r="AF405" s="88">
        <v>46024</v>
      </c>
      <c r="AG405">
        <v>254626</v>
      </c>
      <c r="AH405" s="75">
        <v>46155</v>
      </c>
      <c r="AI405" s="78" t="s">
        <v>98</v>
      </c>
      <c r="AJ405" t="s">
        <v>822</v>
      </c>
      <c r="AK405" s="72">
        <v>202300000000267</v>
      </c>
      <c r="AL405" s="75">
        <v>46154</v>
      </c>
      <c r="AM405" s="1" t="s">
        <v>257</v>
      </c>
      <c r="AN405" s="1" t="s">
        <v>257</v>
      </c>
      <c r="AO405" t="s">
        <v>100</v>
      </c>
      <c r="AP405" t="s">
        <v>2266</v>
      </c>
      <c r="AQ405" s="1"/>
      <c r="AR405" t="s">
        <v>1892</v>
      </c>
      <c r="AS405" t="s">
        <v>93</v>
      </c>
      <c r="AT405" s="1">
        <v>80111600</v>
      </c>
      <c r="AU405" s="93" t="s">
        <v>4536</v>
      </c>
      <c r="AV405" s="1" t="s">
        <v>210</v>
      </c>
      <c r="AW405" s="87" t="s">
        <v>103</v>
      </c>
      <c r="AX405" s="75">
        <v>46155</v>
      </c>
      <c r="AY405" s="87" t="s">
        <v>116</v>
      </c>
      <c r="AZ405" s="75">
        <v>46155</v>
      </c>
      <c r="BA405" s="75">
        <v>46154</v>
      </c>
      <c r="BB405" s="75">
        <v>46218</v>
      </c>
      <c r="BC405" s="89">
        <f>+Tabla3[[#This Row],[FECHA TERMINACION
(INICIAL)]]-Tabla3[[#This Row],[FECHA INICIO]]</f>
        <v>64</v>
      </c>
      <c r="BD405" s="89">
        <f>+Tabla3[[#This Row],[PLAZO DE EJECUCIÓN EN DÍAS (INICIAL)]]/30</f>
        <v>2.1333333333333333</v>
      </c>
      <c r="BE405" t="s">
        <v>7421</v>
      </c>
      <c r="BF405" s="5" t="e">
        <f>+#REF!</f>
        <v>#REF!</v>
      </c>
      <c r="BG405" s="5" t="e">
        <f>+#REF!</f>
        <v>#REF!</v>
      </c>
      <c r="BH405" s="1" t="e">
        <f>+#REF!</f>
        <v>#REF!</v>
      </c>
      <c r="BI405" s="1">
        <f>+COUNTIF(Tabla3[[#This Row],[VALOR REDUCIDO]:[TOTAL TIEMPO PRORROGADO EN DÍAS
]],"&lt;&gt;0")</f>
        <v>3</v>
      </c>
      <c r="BJ405" s="1" t="e">
        <f>+#REF!</f>
        <v>#REF!</v>
      </c>
      <c r="BK405" s="75" t="e">
        <f>+#REF!</f>
        <v>#REF!</v>
      </c>
      <c r="BL405" s="1" t="s">
        <v>83</v>
      </c>
      <c r="BM405" t="e">
        <f>$BO405-$BN405</f>
        <v>#REF!</v>
      </c>
      <c r="BN405" s="7">
        <f>$BA405</f>
        <v>46154</v>
      </c>
      <c r="BO405" s="7" t="e">
        <f>$BB405+$BH405</f>
        <v>#REF!</v>
      </c>
      <c r="BP405" s="5" t="e">
        <f t="shared" si="30"/>
        <v>#REF!</v>
      </c>
      <c r="BQ405" s="1" t="e">
        <v>#N/A</v>
      </c>
      <c r="BR405" s="1" t="e">
        <f>+Tabla3[[#This Row],[VALOR TOTAL DE CONTRATO (ANTES DE LIQUIDACIÓN - LIBERACIÓN DE SALDOS)]]-Tabla3[[#This Row],[RECURSO TOTALES DESEMBOLSADOS]]</f>
        <v>#REF!</v>
      </c>
      <c r="BS405" s="1" t="s">
        <v>83</v>
      </c>
      <c r="BT405" s="1" t="str">
        <f t="shared" si="31"/>
        <v>mayo</v>
      </c>
      <c r="BU405" s="1" t="s">
        <v>82</v>
      </c>
      <c r="BV405" s="1" t="s">
        <v>82</v>
      </c>
      <c r="BW405" s="1" t="s">
        <v>82</v>
      </c>
      <c r="BX405" t="s">
        <v>258</v>
      </c>
      <c r="BY405" t="s">
        <v>259</v>
      </c>
    </row>
    <row r="406" spans="1:77" x14ac:dyDescent="0.25">
      <c r="A406" s="1">
        <v>2026</v>
      </c>
      <c r="B406" s="3">
        <v>399</v>
      </c>
      <c r="C406" s="1" t="s">
        <v>65</v>
      </c>
      <c r="D406" t="s">
        <v>67</v>
      </c>
      <c r="E406" t="s">
        <v>70</v>
      </c>
      <c r="F406" t="s">
        <v>71</v>
      </c>
      <c r="G406" t="s">
        <v>105</v>
      </c>
      <c r="H406" s="1" t="s">
        <v>64</v>
      </c>
      <c r="I406" s="1" t="s">
        <v>75</v>
      </c>
      <c r="J406" t="s">
        <v>2044</v>
      </c>
      <c r="K406" s="1" t="s">
        <v>78</v>
      </c>
      <c r="L406" s="87" t="s">
        <v>2045</v>
      </c>
      <c r="M406" s="1" t="s">
        <v>6703</v>
      </c>
      <c r="N406" s="1" t="s">
        <v>3719</v>
      </c>
      <c r="O406" s="1" t="s">
        <v>3719</v>
      </c>
      <c r="P406" s="56" t="s">
        <v>3719</v>
      </c>
      <c r="Q406" s="1" t="s">
        <v>83</v>
      </c>
      <c r="R406" s="87" t="s">
        <v>93</v>
      </c>
      <c r="S406" s="87" t="s">
        <v>93</v>
      </c>
      <c r="T406" t="s">
        <v>2046</v>
      </c>
      <c r="U406" t="s">
        <v>2047</v>
      </c>
      <c r="V406" t="s">
        <v>629</v>
      </c>
      <c r="W406" s="5">
        <v>90000000</v>
      </c>
      <c r="X406" s="5">
        <v>90000000</v>
      </c>
      <c r="Y406" s="5">
        <v>10000000</v>
      </c>
      <c r="Z406" s="5">
        <v>0</v>
      </c>
      <c r="AA406" s="1" t="s">
        <v>95</v>
      </c>
      <c r="AB406" t="s">
        <v>83</v>
      </c>
      <c r="AC406" t="s">
        <v>76</v>
      </c>
      <c r="AD406" s="69">
        <f>+Tabla3[[#This Row],[VALOR DEL CONTRATO
(EN NUMEROS)]]-Tabla3[[#This Row],[VALOR RECURSOS (MADS/FONAM)]]</f>
        <v>0</v>
      </c>
      <c r="AE406" s="2">
        <v>9026</v>
      </c>
      <c r="AF406" s="88">
        <v>46027</v>
      </c>
      <c r="AG406">
        <v>52326</v>
      </c>
      <c r="AH406" s="75">
        <v>46036</v>
      </c>
      <c r="AI406" s="78" t="s">
        <v>98</v>
      </c>
      <c r="AJ406" t="s">
        <v>826</v>
      </c>
      <c r="AK406" s="72">
        <v>202300000000267</v>
      </c>
      <c r="AL406" s="75">
        <v>46031</v>
      </c>
      <c r="AM406" s="1" t="s">
        <v>257</v>
      </c>
      <c r="AN406" s="1" t="s">
        <v>257</v>
      </c>
      <c r="AO406" t="s">
        <v>100</v>
      </c>
      <c r="AP406" t="s">
        <v>2048</v>
      </c>
      <c r="AQ406" s="1"/>
      <c r="AR406" t="s">
        <v>1892</v>
      </c>
      <c r="AS406" s="87" t="s">
        <v>93</v>
      </c>
      <c r="AT406" s="1">
        <v>80111600</v>
      </c>
      <c r="AU406" s="93" t="s">
        <v>4537</v>
      </c>
      <c r="AV406" s="1" t="s">
        <v>210</v>
      </c>
      <c r="AW406" s="87" t="s">
        <v>103</v>
      </c>
      <c r="AX406" s="75">
        <v>46032</v>
      </c>
      <c r="AY406" s="87" t="s">
        <v>116</v>
      </c>
      <c r="AZ406" s="75">
        <v>46032</v>
      </c>
      <c r="BA406" s="75">
        <v>46036</v>
      </c>
      <c r="BB406" s="75">
        <v>46308</v>
      </c>
      <c r="BC406" s="89">
        <f>+Tabla3[[#This Row],[FECHA TERMINACION
(INICIAL)]]-Tabla3[[#This Row],[FECHA INICIO]]</f>
        <v>272</v>
      </c>
      <c r="BD406" s="89">
        <f>+Tabla3[[#This Row],[PLAZO DE EJECUCIÓN EN DÍAS (INICIAL)]]/30</f>
        <v>9.0666666666666664</v>
      </c>
      <c r="BE406" t="s">
        <v>2049</v>
      </c>
      <c r="BF406" s="5" t="e">
        <f>+#REF!</f>
        <v>#REF!</v>
      </c>
      <c r="BG406" s="5" t="e">
        <f>+#REF!</f>
        <v>#REF!</v>
      </c>
      <c r="BH406" s="1" t="e">
        <f>+#REF!</f>
        <v>#REF!</v>
      </c>
      <c r="BI406" s="1">
        <f>+COUNTIF(Tabla3[[#This Row],[VALOR REDUCIDO]:[TOTAL TIEMPO PRORROGADO EN DÍAS
]],"&lt;&gt;0")</f>
        <v>3</v>
      </c>
      <c r="BJ406" s="1" t="e">
        <f>+#REF!</f>
        <v>#REF!</v>
      </c>
      <c r="BK406" s="75" t="e">
        <f>+#REF!</f>
        <v>#REF!</v>
      </c>
      <c r="BL406" s="1" t="s">
        <v>83</v>
      </c>
      <c r="BM406" t="e">
        <f t="shared" si="32"/>
        <v>#REF!</v>
      </c>
      <c r="BN406" s="7">
        <f t="shared" si="33"/>
        <v>46036</v>
      </c>
      <c r="BO406" s="7" t="e">
        <f t="shared" si="34"/>
        <v>#REF!</v>
      </c>
      <c r="BP406" s="5" t="e">
        <f t="shared" si="30"/>
        <v>#REF!</v>
      </c>
      <c r="BQ406" s="1">
        <v>45666667</v>
      </c>
      <c r="BR406" s="1" t="e">
        <f>+Tabla3[[#This Row],[VALOR TOTAL DE CONTRATO (ANTES DE LIQUIDACIÓN - LIBERACIÓN DE SALDOS)]]-Tabla3[[#This Row],[RECURSO TOTALES DESEMBOLSADOS]]</f>
        <v>#REF!</v>
      </c>
      <c r="BS406" s="1" t="s">
        <v>83</v>
      </c>
      <c r="BT406" s="1" t="str">
        <f t="shared" si="31"/>
        <v>enero</v>
      </c>
      <c r="BU406" s="1" t="s">
        <v>82</v>
      </c>
      <c r="BV406" s="1" t="s">
        <v>82</v>
      </c>
      <c r="BW406" s="1" t="s">
        <v>82</v>
      </c>
      <c r="BX406" t="s">
        <v>258</v>
      </c>
      <c r="BY406" t="s">
        <v>259</v>
      </c>
    </row>
    <row r="407" spans="1:77" x14ac:dyDescent="0.25">
      <c r="A407" s="1">
        <v>2026</v>
      </c>
      <c r="B407" s="3">
        <v>400</v>
      </c>
      <c r="C407" s="1" t="s">
        <v>65</v>
      </c>
      <c r="D407" t="s">
        <v>67</v>
      </c>
      <c r="E407" t="s">
        <v>70</v>
      </c>
      <c r="F407" t="s">
        <v>71</v>
      </c>
      <c r="G407" t="s">
        <v>105</v>
      </c>
      <c r="H407" s="1" t="s">
        <v>64</v>
      </c>
      <c r="I407" s="1" t="s">
        <v>75</v>
      </c>
      <c r="J407" t="s">
        <v>2268</v>
      </c>
      <c r="K407" s="1" t="s">
        <v>78</v>
      </c>
      <c r="L407" s="87" t="s">
        <v>908</v>
      </c>
      <c r="M407" s="1" t="s">
        <v>7458</v>
      </c>
      <c r="N407" s="1" t="s">
        <v>3719</v>
      </c>
      <c r="O407" s="1" t="s">
        <v>3719</v>
      </c>
      <c r="P407" s="56" t="s">
        <v>3719</v>
      </c>
      <c r="Q407" s="1" t="s">
        <v>83</v>
      </c>
      <c r="R407" s="87" t="s">
        <v>93</v>
      </c>
      <c r="S407" s="87" t="s">
        <v>93</v>
      </c>
      <c r="T407" t="s">
        <v>2269</v>
      </c>
      <c r="U407" t="s">
        <v>2270</v>
      </c>
      <c r="V407" t="s">
        <v>1481</v>
      </c>
      <c r="W407" s="5">
        <v>100000000</v>
      </c>
      <c r="X407" s="5">
        <v>100000000</v>
      </c>
      <c r="Y407" s="5">
        <v>10000000</v>
      </c>
      <c r="Z407" s="5">
        <v>0</v>
      </c>
      <c r="AA407" s="1" t="s">
        <v>95</v>
      </c>
      <c r="AB407" t="s">
        <v>83</v>
      </c>
      <c r="AC407" t="s">
        <v>76</v>
      </c>
      <c r="AD407" s="69">
        <f>+Tabla3[[#This Row],[VALOR DEL CONTRATO
(EN NUMEROS)]]-Tabla3[[#This Row],[VALOR RECURSOS (MADS/FONAM)]]</f>
        <v>0</v>
      </c>
      <c r="AE407" s="2">
        <v>9026</v>
      </c>
      <c r="AF407" s="88">
        <v>46027</v>
      </c>
      <c r="AG407">
        <v>67726</v>
      </c>
      <c r="AH407" s="75">
        <v>46041</v>
      </c>
      <c r="AI407" s="78" t="s">
        <v>98</v>
      </c>
      <c r="AJ407" t="s">
        <v>826</v>
      </c>
      <c r="AK407" s="72">
        <v>202300000000267</v>
      </c>
      <c r="AL407" s="75">
        <v>46036</v>
      </c>
      <c r="AM407" s="1" t="s">
        <v>257</v>
      </c>
      <c r="AN407" s="1" t="s">
        <v>257</v>
      </c>
      <c r="AO407" t="s">
        <v>100</v>
      </c>
      <c r="AP407" t="s">
        <v>1980</v>
      </c>
      <c r="AQ407" s="1"/>
      <c r="AR407" t="s">
        <v>515</v>
      </c>
      <c r="AS407" s="87" t="s">
        <v>530</v>
      </c>
      <c r="AT407" s="1">
        <v>80111600</v>
      </c>
      <c r="AU407" s="93" t="s">
        <v>5646</v>
      </c>
      <c r="AV407" s="1" t="s">
        <v>210</v>
      </c>
      <c r="AW407" s="87" t="s">
        <v>103</v>
      </c>
      <c r="AX407" s="75">
        <v>46036</v>
      </c>
      <c r="AY407" s="87" t="s">
        <v>116</v>
      </c>
      <c r="AZ407" s="75">
        <v>46041</v>
      </c>
      <c r="BA407" s="75">
        <v>46041</v>
      </c>
      <c r="BB407" s="75">
        <v>46344</v>
      </c>
      <c r="BC407" s="89">
        <f>+Tabla3[[#This Row],[FECHA TERMINACION
(INICIAL)]]-Tabla3[[#This Row],[FECHA INICIO]]</f>
        <v>303</v>
      </c>
      <c r="BD407" s="89">
        <f>+Tabla3[[#This Row],[PLAZO DE EJECUCIÓN EN DÍAS (INICIAL)]]/30</f>
        <v>10.1</v>
      </c>
      <c r="BE407" t="s">
        <v>631</v>
      </c>
      <c r="BF407" s="5" t="e">
        <f>+#REF!</f>
        <v>#REF!</v>
      </c>
      <c r="BG407" s="5" t="e">
        <f>+#REF!</f>
        <v>#REF!</v>
      </c>
      <c r="BH407" s="1" t="e">
        <f>+#REF!</f>
        <v>#REF!</v>
      </c>
      <c r="BI407" s="1">
        <f>+COUNTIF(Tabla3[[#This Row],[VALOR REDUCIDO]:[TOTAL TIEMPO PRORROGADO EN DÍAS
]],"&lt;&gt;0")</f>
        <v>3</v>
      </c>
      <c r="BJ407" s="1" t="e">
        <f>+#REF!</f>
        <v>#REF!</v>
      </c>
      <c r="BK407" s="75" t="e">
        <f>+#REF!</f>
        <v>#REF!</v>
      </c>
      <c r="BL407" s="1" t="s">
        <v>83</v>
      </c>
      <c r="BM407" t="e">
        <f t="shared" si="32"/>
        <v>#REF!</v>
      </c>
      <c r="BN407" s="7">
        <f t="shared" si="33"/>
        <v>46041</v>
      </c>
      <c r="BO407" s="7" t="e">
        <f t="shared" si="34"/>
        <v>#REF!</v>
      </c>
      <c r="BP407" s="5" t="e">
        <f t="shared" si="30"/>
        <v>#REF!</v>
      </c>
      <c r="BQ407" s="1">
        <v>44000000</v>
      </c>
      <c r="BR407" s="1" t="e">
        <f>+Tabla3[[#This Row],[VALOR TOTAL DE CONTRATO (ANTES DE LIQUIDACIÓN - LIBERACIÓN DE SALDOS)]]-Tabla3[[#This Row],[RECURSO TOTALES DESEMBOLSADOS]]</f>
        <v>#REF!</v>
      </c>
      <c r="BS407" s="1" t="s">
        <v>83</v>
      </c>
      <c r="BT407" s="1" t="str">
        <f t="shared" si="31"/>
        <v>enero</v>
      </c>
      <c r="BU407" s="1" t="s">
        <v>82</v>
      </c>
      <c r="BV407" s="1" t="s">
        <v>82</v>
      </c>
      <c r="BW407" s="1" t="s">
        <v>82</v>
      </c>
      <c r="BX407" t="s">
        <v>258</v>
      </c>
      <c r="BY407" t="s">
        <v>259</v>
      </c>
    </row>
    <row r="408" spans="1:77" x14ac:dyDescent="0.25">
      <c r="A408" s="1">
        <v>2026</v>
      </c>
      <c r="B408" s="3">
        <v>401</v>
      </c>
      <c r="C408" s="1" t="s">
        <v>65</v>
      </c>
      <c r="D408" t="s">
        <v>67</v>
      </c>
      <c r="E408" t="s">
        <v>70</v>
      </c>
      <c r="F408" t="s">
        <v>71</v>
      </c>
      <c r="G408" t="s">
        <v>105</v>
      </c>
      <c r="H408" s="1" t="s">
        <v>64</v>
      </c>
      <c r="I408" s="1" t="s">
        <v>75</v>
      </c>
      <c r="J408" t="s">
        <v>2946</v>
      </c>
      <c r="K408" s="1" t="s">
        <v>78</v>
      </c>
      <c r="L408" s="87" t="s">
        <v>2540</v>
      </c>
      <c r="M408" t="s">
        <v>6704</v>
      </c>
      <c r="N408" s="1" t="s">
        <v>3719</v>
      </c>
      <c r="O408" s="1" t="s">
        <v>3719</v>
      </c>
      <c r="P408" s="56" t="s">
        <v>3719</v>
      </c>
      <c r="Q408" s="1" t="s">
        <v>83</v>
      </c>
      <c r="R408" s="87" t="s">
        <v>93</v>
      </c>
      <c r="S408" s="87" t="s">
        <v>93</v>
      </c>
      <c r="T408" t="s">
        <v>2947</v>
      </c>
      <c r="U408" t="s">
        <v>2948</v>
      </c>
      <c r="V408" t="s">
        <v>2264</v>
      </c>
      <c r="W408" s="5">
        <v>48000000</v>
      </c>
      <c r="X408" s="5">
        <v>48000000</v>
      </c>
      <c r="Y408" s="5">
        <v>8000000</v>
      </c>
      <c r="Z408" s="5">
        <v>0</v>
      </c>
      <c r="AA408" s="1" t="s">
        <v>95</v>
      </c>
      <c r="AB408" t="s">
        <v>83</v>
      </c>
      <c r="AC408" t="s">
        <v>76</v>
      </c>
      <c r="AD408" s="69">
        <f>+Tabla3[[#This Row],[VALOR DEL CONTRATO
(EN NUMEROS)]]-Tabla3[[#This Row],[VALOR RECURSOS (MADS/FONAM)]]</f>
        <v>0</v>
      </c>
      <c r="AE408" s="2">
        <v>826</v>
      </c>
      <c r="AF408" s="88">
        <v>46024</v>
      </c>
      <c r="AG408">
        <v>68026</v>
      </c>
      <c r="AH408" s="75">
        <v>46043</v>
      </c>
      <c r="AI408" s="78" t="s">
        <v>98</v>
      </c>
      <c r="AJ408" t="s">
        <v>822</v>
      </c>
      <c r="AK408" s="72">
        <v>202300000000267</v>
      </c>
      <c r="AL408" s="75">
        <v>46037</v>
      </c>
      <c r="AM408" s="1" t="s">
        <v>257</v>
      </c>
      <c r="AN408" s="1" t="s">
        <v>257</v>
      </c>
      <c r="AO408" t="s">
        <v>100</v>
      </c>
      <c r="AP408" t="s">
        <v>2549</v>
      </c>
      <c r="AQ408" s="1"/>
      <c r="AR408" t="s">
        <v>515</v>
      </c>
      <c r="AS408" t="s">
        <v>93</v>
      </c>
      <c r="AT408" s="1">
        <v>80111600</v>
      </c>
      <c r="AU408" s="93" t="s">
        <v>5647</v>
      </c>
      <c r="AV408" s="1" t="s">
        <v>210</v>
      </c>
      <c r="AW408" s="87" t="s">
        <v>103</v>
      </c>
      <c r="AX408" s="96">
        <v>46038</v>
      </c>
      <c r="AY408" s="87" t="s">
        <v>116</v>
      </c>
      <c r="AZ408" s="96">
        <v>46038</v>
      </c>
      <c r="BA408" s="75">
        <v>46043</v>
      </c>
      <c r="BB408" s="75">
        <v>46223</v>
      </c>
      <c r="BC408" s="89">
        <f>+Tabla3[[#This Row],[FECHA TERMINACION
(INICIAL)]]-Tabla3[[#This Row],[FECHA INICIO]]</f>
        <v>180</v>
      </c>
      <c r="BD408" s="89">
        <f>+Tabla3[[#This Row],[PLAZO DE EJECUCIÓN EN DÍAS (INICIAL)]]/30</f>
        <v>6</v>
      </c>
      <c r="BE408" t="s">
        <v>2267</v>
      </c>
      <c r="BF408" s="5" t="e">
        <f>+#REF!</f>
        <v>#REF!</v>
      </c>
      <c r="BG408" s="5" t="e">
        <f>+#REF!</f>
        <v>#REF!</v>
      </c>
      <c r="BH408" s="1" t="e">
        <f>+#REF!</f>
        <v>#REF!</v>
      </c>
      <c r="BI408" s="1">
        <f>+COUNTIF(Tabla3[[#This Row],[VALOR REDUCIDO]:[TOTAL TIEMPO PRORROGADO EN DÍAS
]],"&lt;&gt;0")</f>
        <v>3</v>
      </c>
      <c r="BJ408" s="1" t="e">
        <f>+#REF!</f>
        <v>#REF!</v>
      </c>
      <c r="BK408" s="75" t="e">
        <f>+#REF!</f>
        <v>#REF!</v>
      </c>
      <c r="BL408" s="1" t="s">
        <v>83</v>
      </c>
      <c r="BM408" t="e">
        <f t="shared" si="32"/>
        <v>#REF!</v>
      </c>
      <c r="BN408" s="7">
        <f t="shared" si="33"/>
        <v>46043</v>
      </c>
      <c r="BO408" s="7" t="e">
        <f t="shared" si="34"/>
        <v>#REF!</v>
      </c>
      <c r="BP408" s="5" t="e">
        <f t="shared" si="30"/>
        <v>#REF!</v>
      </c>
      <c r="BQ408" s="1">
        <v>34666667</v>
      </c>
      <c r="BR408" s="1" t="e">
        <f>+Tabla3[[#This Row],[VALOR TOTAL DE CONTRATO (ANTES DE LIQUIDACIÓN - LIBERACIÓN DE SALDOS)]]-Tabla3[[#This Row],[RECURSO TOTALES DESEMBOLSADOS]]</f>
        <v>#REF!</v>
      </c>
      <c r="BS408" s="1" t="s">
        <v>83</v>
      </c>
      <c r="BT408" s="1" t="str">
        <f t="shared" si="31"/>
        <v>enero</v>
      </c>
      <c r="BU408" s="1" t="s">
        <v>82</v>
      </c>
      <c r="BV408" s="1" t="s">
        <v>82</v>
      </c>
      <c r="BW408" s="1" t="s">
        <v>82</v>
      </c>
      <c r="BX408" t="s">
        <v>258</v>
      </c>
      <c r="BY408" t="s">
        <v>259</v>
      </c>
    </row>
    <row r="409" spans="1:77" x14ac:dyDescent="0.25">
      <c r="A409" s="1">
        <v>2026</v>
      </c>
      <c r="B409" s="3">
        <v>402</v>
      </c>
      <c r="C409" s="1" t="s">
        <v>65</v>
      </c>
      <c r="D409" t="s">
        <v>67</v>
      </c>
      <c r="E409" t="s">
        <v>70</v>
      </c>
      <c r="F409" t="s">
        <v>71</v>
      </c>
      <c r="G409" t="s">
        <v>105</v>
      </c>
      <c r="H409" s="1" t="s">
        <v>64</v>
      </c>
      <c r="I409" s="1" t="s">
        <v>75</v>
      </c>
      <c r="J409" t="s">
        <v>2271</v>
      </c>
      <c r="K409" s="1" t="s">
        <v>78</v>
      </c>
      <c r="L409" s="87" t="s">
        <v>935</v>
      </c>
      <c r="M409" t="s">
        <v>6705</v>
      </c>
      <c r="N409" s="1" t="s">
        <v>3719</v>
      </c>
      <c r="O409" s="1" t="s">
        <v>3719</v>
      </c>
      <c r="P409" s="56" t="s">
        <v>3719</v>
      </c>
      <c r="Q409" s="1" t="s">
        <v>83</v>
      </c>
      <c r="R409" s="87" t="s">
        <v>93</v>
      </c>
      <c r="S409" s="87" t="s">
        <v>93</v>
      </c>
      <c r="T409" t="s">
        <v>2272</v>
      </c>
      <c r="U409" t="s">
        <v>2274</v>
      </c>
      <c r="V409" t="s">
        <v>2273</v>
      </c>
      <c r="W409" s="5">
        <v>77500000</v>
      </c>
      <c r="X409" s="5">
        <v>77500000</v>
      </c>
      <c r="Y409" s="5">
        <v>7750000</v>
      </c>
      <c r="Z409" s="5">
        <v>0</v>
      </c>
      <c r="AA409" s="1" t="s">
        <v>95</v>
      </c>
      <c r="AB409" t="s">
        <v>83</v>
      </c>
      <c r="AC409" t="s">
        <v>76</v>
      </c>
      <c r="AD409" s="69">
        <f>+Tabla3[[#This Row],[VALOR DEL CONTRATO
(EN NUMEROS)]]-Tabla3[[#This Row],[VALOR RECURSOS (MADS/FONAM)]]</f>
        <v>0</v>
      </c>
      <c r="AE409" s="2">
        <v>1726</v>
      </c>
      <c r="AF409" s="88">
        <v>46024</v>
      </c>
      <c r="AG409">
        <v>51826</v>
      </c>
      <c r="AH409" s="75">
        <v>46036</v>
      </c>
      <c r="AI409" s="78" t="s">
        <v>98</v>
      </c>
      <c r="AJ409" t="s">
        <v>822</v>
      </c>
      <c r="AK409" s="72">
        <v>202300000000267</v>
      </c>
      <c r="AL409" s="75">
        <v>46035</v>
      </c>
      <c r="AM409" s="1" t="s">
        <v>257</v>
      </c>
      <c r="AN409" s="1" t="s">
        <v>257</v>
      </c>
      <c r="AO409" t="s">
        <v>100</v>
      </c>
      <c r="AP409" t="s">
        <v>1156</v>
      </c>
      <c r="AQ409" s="1"/>
      <c r="AR409" t="s">
        <v>529</v>
      </c>
      <c r="AS409" t="s">
        <v>93</v>
      </c>
      <c r="AT409" s="1">
        <v>80111600</v>
      </c>
      <c r="AU409" s="93" t="s">
        <v>4538</v>
      </c>
      <c r="AV409" s="1" t="s">
        <v>210</v>
      </c>
      <c r="AW409" s="87" t="s">
        <v>103</v>
      </c>
      <c r="AX409" s="75">
        <v>46035</v>
      </c>
      <c r="AY409" s="87" t="s">
        <v>116</v>
      </c>
      <c r="AZ409" s="75">
        <v>46035</v>
      </c>
      <c r="BA409" s="75">
        <v>46036</v>
      </c>
      <c r="BB409" s="75">
        <v>46339</v>
      </c>
      <c r="BC409" s="89">
        <f>+Tabla3[[#This Row],[FECHA TERMINACION
(INICIAL)]]-Tabla3[[#This Row],[FECHA INICIO]]</f>
        <v>303</v>
      </c>
      <c r="BD409" s="89">
        <f>+Tabla3[[#This Row],[PLAZO DE EJECUCIÓN EN DÍAS (INICIAL)]]/30</f>
        <v>10.1</v>
      </c>
      <c r="BE409" t="s">
        <v>631</v>
      </c>
      <c r="BF409" s="5" t="e">
        <f>+#REF!</f>
        <v>#REF!</v>
      </c>
      <c r="BG409" s="5" t="e">
        <f>+#REF!</f>
        <v>#REF!</v>
      </c>
      <c r="BH409" s="1" t="e">
        <f>+#REF!</f>
        <v>#REF!</v>
      </c>
      <c r="BI409" s="1">
        <f>+COUNTIF(Tabla3[[#This Row],[VALOR REDUCIDO]:[TOTAL TIEMPO PRORROGADO EN DÍAS
]],"&lt;&gt;0")</f>
        <v>3</v>
      </c>
      <c r="BJ409" s="1" t="e">
        <f>+#REF!</f>
        <v>#REF!</v>
      </c>
      <c r="BK409" s="75" t="e">
        <f>+#REF!</f>
        <v>#REF!</v>
      </c>
      <c r="BL409" s="1" t="s">
        <v>83</v>
      </c>
      <c r="BM409" t="e">
        <f t="shared" si="32"/>
        <v>#REF!</v>
      </c>
      <c r="BN409" s="7">
        <f t="shared" si="33"/>
        <v>46036</v>
      </c>
      <c r="BO409" s="7" t="e">
        <f t="shared" si="34"/>
        <v>#REF!</v>
      </c>
      <c r="BP409" s="5" t="e">
        <f t="shared" si="30"/>
        <v>#REF!</v>
      </c>
      <c r="BQ409" s="1">
        <v>35391667</v>
      </c>
      <c r="BR409" s="1" t="e">
        <f>+Tabla3[[#This Row],[VALOR TOTAL DE CONTRATO (ANTES DE LIQUIDACIÓN - LIBERACIÓN DE SALDOS)]]-Tabla3[[#This Row],[RECURSO TOTALES DESEMBOLSADOS]]</f>
        <v>#REF!</v>
      </c>
      <c r="BS409" s="1" t="s">
        <v>83</v>
      </c>
      <c r="BT409" s="1" t="str">
        <f t="shared" si="31"/>
        <v>enero</v>
      </c>
      <c r="BU409" s="1" t="s">
        <v>82</v>
      </c>
      <c r="BV409" s="1" t="s">
        <v>82</v>
      </c>
      <c r="BW409" s="1" t="s">
        <v>82</v>
      </c>
      <c r="BX409" t="s">
        <v>258</v>
      </c>
      <c r="BY409" t="s">
        <v>259</v>
      </c>
    </row>
    <row r="410" spans="1:77" x14ac:dyDescent="0.25">
      <c r="A410" s="1">
        <v>2026</v>
      </c>
      <c r="B410" s="3">
        <v>403</v>
      </c>
      <c r="C410" s="1" t="s">
        <v>65</v>
      </c>
      <c r="D410" t="s">
        <v>67</v>
      </c>
      <c r="E410" t="s">
        <v>70</v>
      </c>
      <c r="F410" t="s">
        <v>71</v>
      </c>
      <c r="G410" t="s">
        <v>105</v>
      </c>
      <c r="H410" s="1" t="s">
        <v>64</v>
      </c>
      <c r="I410" s="1" t="s">
        <v>75</v>
      </c>
      <c r="J410" t="s">
        <v>2050</v>
      </c>
      <c r="K410" s="1" t="s">
        <v>78</v>
      </c>
      <c r="L410" s="87" t="s">
        <v>908</v>
      </c>
      <c r="M410" t="s">
        <v>6706</v>
      </c>
      <c r="N410" s="1" t="s">
        <v>3719</v>
      </c>
      <c r="O410" s="1" t="s">
        <v>3719</v>
      </c>
      <c r="P410" s="56" t="s">
        <v>3719</v>
      </c>
      <c r="Q410" s="1" t="s">
        <v>83</v>
      </c>
      <c r="R410" s="87" t="s">
        <v>256</v>
      </c>
      <c r="S410" s="87" t="s">
        <v>256</v>
      </c>
      <c r="T410" t="s">
        <v>2051</v>
      </c>
      <c r="U410" t="s">
        <v>2053</v>
      </c>
      <c r="V410" t="s">
        <v>2052</v>
      </c>
      <c r="W410" s="5">
        <v>93500000</v>
      </c>
      <c r="X410" s="5">
        <v>93500000</v>
      </c>
      <c r="Y410" s="5">
        <v>8500000</v>
      </c>
      <c r="Z410" s="5">
        <v>0</v>
      </c>
      <c r="AA410" s="1" t="s">
        <v>95</v>
      </c>
      <c r="AB410" t="s">
        <v>83</v>
      </c>
      <c r="AC410" t="s">
        <v>76</v>
      </c>
      <c r="AD410" s="69">
        <f>+Tabla3[[#This Row],[VALOR DEL CONTRATO
(EN NUMEROS)]]-Tabla3[[#This Row],[VALOR RECURSOS (MADS/FONAM)]]</f>
        <v>0</v>
      </c>
      <c r="AE410" s="2">
        <v>2426</v>
      </c>
      <c r="AF410" s="88">
        <v>46024</v>
      </c>
      <c r="AG410">
        <v>37226</v>
      </c>
      <c r="AH410" s="75">
        <v>46031</v>
      </c>
      <c r="AI410" s="78" t="s">
        <v>98</v>
      </c>
      <c r="AJ410" t="s">
        <v>296</v>
      </c>
      <c r="AK410" s="72">
        <v>202400000000078</v>
      </c>
      <c r="AL410" s="75">
        <v>46031</v>
      </c>
      <c r="AM410" s="1" t="s">
        <v>257</v>
      </c>
      <c r="AN410" s="1" t="s">
        <v>257</v>
      </c>
      <c r="AO410" t="s">
        <v>100</v>
      </c>
      <c r="AP410" t="s">
        <v>293</v>
      </c>
      <c r="AQ410" s="1"/>
      <c r="AR410" t="s">
        <v>294</v>
      </c>
      <c r="AS410" t="s">
        <v>1403</v>
      </c>
      <c r="AT410" s="1">
        <v>80111600</v>
      </c>
      <c r="AU410" s="93" t="s">
        <v>4539</v>
      </c>
      <c r="AV410" s="1" t="s">
        <v>210</v>
      </c>
      <c r="AW410" s="87" t="s">
        <v>103</v>
      </c>
      <c r="AX410" s="75">
        <v>46031</v>
      </c>
      <c r="AY410" s="87" t="s">
        <v>116</v>
      </c>
      <c r="AZ410" s="75">
        <v>46031</v>
      </c>
      <c r="BA410" s="75">
        <v>46035</v>
      </c>
      <c r="BB410" s="75">
        <v>46368</v>
      </c>
      <c r="BC410" s="89">
        <f>+Tabla3[[#This Row],[FECHA TERMINACION
(INICIAL)]]-Tabla3[[#This Row],[FECHA INICIO]]</f>
        <v>333</v>
      </c>
      <c r="BD410" s="89">
        <f>+Tabla3[[#This Row],[PLAZO DE EJECUCIÓN EN DÍAS (INICIAL)]]/30</f>
        <v>11.1</v>
      </c>
      <c r="BE410" t="s">
        <v>2054</v>
      </c>
      <c r="BF410" s="5" t="e">
        <f>+#REF!</f>
        <v>#REF!</v>
      </c>
      <c r="BG410" s="5" t="e">
        <f>+#REF!</f>
        <v>#REF!</v>
      </c>
      <c r="BH410" s="1" t="e">
        <f>+#REF!</f>
        <v>#REF!</v>
      </c>
      <c r="BI410" s="1">
        <f>+COUNTIF(Tabla3[[#This Row],[VALOR REDUCIDO]:[TOTAL TIEMPO PRORROGADO EN DÍAS
]],"&lt;&gt;0")</f>
        <v>3</v>
      </c>
      <c r="BJ410" s="1" t="e">
        <f>+#REF!</f>
        <v>#REF!</v>
      </c>
      <c r="BK410" s="75" t="e">
        <f>+#REF!</f>
        <v>#REF!</v>
      </c>
      <c r="BL410" s="1" t="s">
        <v>83</v>
      </c>
      <c r="BM410" t="e">
        <f t="shared" si="32"/>
        <v>#REF!</v>
      </c>
      <c r="BN410" s="7">
        <f t="shared" si="33"/>
        <v>46035</v>
      </c>
      <c r="BO410" s="7" t="e">
        <f t="shared" si="34"/>
        <v>#REF!</v>
      </c>
      <c r="BP410" s="5" t="e">
        <f t="shared" si="30"/>
        <v>#REF!</v>
      </c>
      <c r="BQ410" s="1">
        <v>39100000</v>
      </c>
      <c r="BR410" s="1" t="e">
        <f>+Tabla3[[#This Row],[VALOR TOTAL DE CONTRATO (ANTES DE LIQUIDACIÓN - LIBERACIÓN DE SALDOS)]]-Tabla3[[#This Row],[RECURSO TOTALES DESEMBOLSADOS]]</f>
        <v>#REF!</v>
      </c>
      <c r="BS410" s="1" t="s">
        <v>83</v>
      </c>
      <c r="BT410" s="1" t="str">
        <f t="shared" si="31"/>
        <v>enero</v>
      </c>
      <c r="BU410" s="1" t="s">
        <v>82</v>
      </c>
      <c r="BV410" s="1" t="s">
        <v>82</v>
      </c>
      <c r="BW410" s="1" t="s">
        <v>82</v>
      </c>
      <c r="BX410" t="s">
        <v>258</v>
      </c>
      <c r="BY410" t="s">
        <v>259</v>
      </c>
    </row>
    <row r="411" spans="1:77" x14ac:dyDescent="0.25">
      <c r="A411" s="1">
        <v>2026</v>
      </c>
      <c r="B411" s="3">
        <v>404</v>
      </c>
      <c r="C411" s="1" t="s">
        <v>65</v>
      </c>
      <c r="D411" t="s">
        <v>67</v>
      </c>
      <c r="E411" t="s">
        <v>70</v>
      </c>
      <c r="F411" t="s">
        <v>71</v>
      </c>
      <c r="G411" t="s">
        <v>105</v>
      </c>
      <c r="H411" s="1" t="s">
        <v>64</v>
      </c>
      <c r="I411" s="1" t="s">
        <v>75</v>
      </c>
      <c r="J411" t="s">
        <v>2055</v>
      </c>
      <c r="K411" s="1" t="s">
        <v>78</v>
      </c>
      <c r="L411" s="87" t="s">
        <v>791</v>
      </c>
      <c r="M411" t="s">
        <v>6707</v>
      </c>
      <c r="N411" s="1" t="s">
        <v>3719</v>
      </c>
      <c r="O411" s="1" t="s">
        <v>3719</v>
      </c>
      <c r="P411" s="56" t="s">
        <v>3719</v>
      </c>
      <c r="Q411" s="1" t="s">
        <v>83</v>
      </c>
      <c r="R411" s="87" t="s">
        <v>256</v>
      </c>
      <c r="S411" s="87" t="s">
        <v>256</v>
      </c>
      <c r="T411" t="s">
        <v>2056</v>
      </c>
      <c r="U411" t="s">
        <v>2058</v>
      </c>
      <c r="V411" t="s">
        <v>2057</v>
      </c>
      <c r="W411" s="5">
        <v>123655620</v>
      </c>
      <c r="X411" s="5">
        <v>123655620</v>
      </c>
      <c r="Y411" s="5">
        <v>11241420</v>
      </c>
      <c r="Z411" s="5">
        <v>0</v>
      </c>
      <c r="AA411" s="1" t="s">
        <v>95</v>
      </c>
      <c r="AB411" t="s">
        <v>83</v>
      </c>
      <c r="AC411" t="s">
        <v>76</v>
      </c>
      <c r="AD411" s="69">
        <f>+Tabla3[[#This Row],[VALOR DEL CONTRATO
(EN NUMEROS)]]-Tabla3[[#This Row],[VALOR RECURSOS (MADS/FONAM)]]</f>
        <v>0</v>
      </c>
      <c r="AE411" s="2">
        <v>2426</v>
      </c>
      <c r="AF411" s="88">
        <v>46024</v>
      </c>
      <c r="AG411">
        <v>35726</v>
      </c>
      <c r="AH411" s="75">
        <v>46031</v>
      </c>
      <c r="AI411" s="78" t="s">
        <v>98</v>
      </c>
      <c r="AJ411" t="s">
        <v>590</v>
      </c>
      <c r="AK411" s="72">
        <v>202400000000078</v>
      </c>
      <c r="AL411" s="75">
        <v>46031</v>
      </c>
      <c r="AM411" s="1" t="s">
        <v>257</v>
      </c>
      <c r="AN411" s="1" t="s">
        <v>257</v>
      </c>
      <c r="AO411" t="s">
        <v>100</v>
      </c>
      <c r="AP411" t="s">
        <v>293</v>
      </c>
      <c r="AQ411" s="1"/>
      <c r="AR411" t="s">
        <v>294</v>
      </c>
      <c r="AS411" t="s">
        <v>1403</v>
      </c>
      <c r="AT411" s="1">
        <v>80111600</v>
      </c>
      <c r="AU411" s="93" t="s">
        <v>4540</v>
      </c>
      <c r="AV411" s="1" t="s">
        <v>210</v>
      </c>
      <c r="AW411" s="87" t="s">
        <v>103</v>
      </c>
      <c r="AX411" s="75">
        <v>46031</v>
      </c>
      <c r="AY411" s="87" t="s">
        <v>116</v>
      </c>
      <c r="AZ411" s="75">
        <v>46031</v>
      </c>
      <c r="BA411" s="75">
        <v>46031</v>
      </c>
      <c r="BB411" s="75">
        <v>46364</v>
      </c>
      <c r="BC411" s="89">
        <f>+Tabla3[[#This Row],[FECHA TERMINACION
(INICIAL)]]-Tabla3[[#This Row],[FECHA INICIO]]</f>
        <v>333</v>
      </c>
      <c r="BD411" s="89">
        <f>+Tabla3[[#This Row],[PLAZO DE EJECUCIÓN EN DÍAS (INICIAL)]]/30</f>
        <v>11.1</v>
      </c>
      <c r="BE411" t="s">
        <v>2054</v>
      </c>
      <c r="BF411" s="5" t="e">
        <f>+#REF!</f>
        <v>#REF!</v>
      </c>
      <c r="BG411" s="5" t="e">
        <f>+#REF!</f>
        <v>#REF!</v>
      </c>
      <c r="BH411" s="1" t="e">
        <f>+#REF!</f>
        <v>#REF!</v>
      </c>
      <c r="BI411" s="1">
        <f>+COUNTIF(Tabla3[[#This Row],[VALOR REDUCIDO]:[TOTAL TIEMPO PRORROGADO EN DÍAS
]],"&lt;&gt;0")</f>
        <v>3</v>
      </c>
      <c r="BJ411" s="1" t="e">
        <f>+#REF!</f>
        <v>#REF!</v>
      </c>
      <c r="BK411" s="75" t="e">
        <f>+#REF!</f>
        <v>#REF!</v>
      </c>
      <c r="BL411" s="1" t="s">
        <v>83</v>
      </c>
      <c r="BM411" t="e">
        <f t="shared" si="32"/>
        <v>#REF!</v>
      </c>
      <c r="BN411" s="7">
        <f t="shared" si="33"/>
        <v>46031</v>
      </c>
      <c r="BO411" s="7" t="e">
        <f t="shared" si="34"/>
        <v>#REF!</v>
      </c>
      <c r="BP411" s="5" t="e">
        <f t="shared" si="30"/>
        <v>#REF!</v>
      </c>
      <c r="BQ411" s="1">
        <v>53209388</v>
      </c>
      <c r="BR411" s="1" t="e">
        <f>+Tabla3[[#This Row],[VALOR TOTAL DE CONTRATO (ANTES DE LIQUIDACIÓN - LIBERACIÓN DE SALDOS)]]-Tabla3[[#This Row],[RECURSO TOTALES DESEMBOLSADOS]]</f>
        <v>#REF!</v>
      </c>
      <c r="BS411" s="1" t="s">
        <v>83</v>
      </c>
      <c r="BT411" s="1" t="str">
        <f t="shared" si="31"/>
        <v>enero</v>
      </c>
      <c r="BU411" s="1" t="s">
        <v>82</v>
      </c>
      <c r="BV411" s="1" t="s">
        <v>82</v>
      </c>
      <c r="BW411" s="1" t="s">
        <v>82</v>
      </c>
      <c r="BX411" t="s">
        <v>258</v>
      </c>
      <c r="BY411" t="s">
        <v>259</v>
      </c>
    </row>
    <row r="412" spans="1:77" x14ac:dyDescent="0.25">
      <c r="A412" s="1">
        <v>2026</v>
      </c>
      <c r="B412" s="3">
        <v>405</v>
      </c>
      <c r="C412" s="1" t="s">
        <v>65</v>
      </c>
      <c r="D412" t="s">
        <v>67</v>
      </c>
      <c r="E412" t="s">
        <v>70</v>
      </c>
      <c r="F412" t="s">
        <v>71</v>
      </c>
      <c r="G412" t="s">
        <v>105</v>
      </c>
      <c r="H412" s="1" t="s">
        <v>64</v>
      </c>
      <c r="I412" s="1" t="s">
        <v>75</v>
      </c>
      <c r="J412" t="s">
        <v>2275</v>
      </c>
      <c r="K412" s="1" t="s">
        <v>78</v>
      </c>
      <c r="L412" t="s">
        <v>289</v>
      </c>
      <c r="M412" t="s">
        <v>6708</v>
      </c>
      <c r="N412" s="1" t="s">
        <v>3719</v>
      </c>
      <c r="O412" s="1" t="s">
        <v>3719</v>
      </c>
      <c r="P412" s="56" t="s">
        <v>3719</v>
      </c>
      <c r="Q412" s="1" t="s">
        <v>83</v>
      </c>
      <c r="R412" s="87" t="s">
        <v>261</v>
      </c>
      <c r="S412" s="87" t="s">
        <v>261</v>
      </c>
      <c r="T412" t="s">
        <v>2278</v>
      </c>
      <c r="U412" s="68" t="s">
        <v>2277</v>
      </c>
      <c r="V412" t="s">
        <v>2276</v>
      </c>
      <c r="W412" s="5">
        <v>95000000</v>
      </c>
      <c r="X412" s="5">
        <v>95000000</v>
      </c>
      <c r="Y412" s="5">
        <v>9500000</v>
      </c>
      <c r="Z412" s="5">
        <v>0</v>
      </c>
      <c r="AA412" s="1" t="s">
        <v>95</v>
      </c>
      <c r="AB412" t="s">
        <v>83</v>
      </c>
      <c r="AC412" t="s">
        <v>76</v>
      </c>
      <c r="AD412" s="69">
        <f>+Tabla3[[#This Row],[VALOR DEL CONTRATO
(EN NUMEROS)]]-Tabla3[[#This Row],[VALOR RECURSOS (MADS/FONAM)]]</f>
        <v>0</v>
      </c>
      <c r="AE412" s="2">
        <v>6226</v>
      </c>
      <c r="AF412" s="88">
        <v>46024</v>
      </c>
      <c r="AG412">
        <v>44526</v>
      </c>
      <c r="AH412" s="75">
        <v>46036</v>
      </c>
      <c r="AI412" s="78" t="s">
        <v>98</v>
      </c>
      <c r="AJ412" t="s">
        <v>1505</v>
      </c>
      <c r="AK412" s="72">
        <v>202300000000041</v>
      </c>
      <c r="AL412" s="75">
        <v>46035</v>
      </c>
      <c r="AM412" s="1" t="s">
        <v>257</v>
      </c>
      <c r="AN412" s="1" t="s">
        <v>257</v>
      </c>
      <c r="AO412" t="s">
        <v>100</v>
      </c>
      <c r="AP412" t="s">
        <v>1116</v>
      </c>
      <c r="AQ412" s="2"/>
      <c r="AR412" t="s">
        <v>515</v>
      </c>
      <c r="AS412" t="s">
        <v>261</v>
      </c>
      <c r="AT412" s="1">
        <v>80111600</v>
      </c>
      <c r="AU412" s="93" t="s">
        <v>5648</v>
      </c>
      <c r="AV412" s="1" t="s">
        <v>210</v>
      </c>
      <c r="AW412" s="87" t="s">
        <v>103</v>
      </c>
      <c r="AX412" s="75">
        <v>46036</v>
      </c>
      <c r="AY412" s="87" t="s">
        <v>116</v>
      </c>
      <c r="AZ412" s="75">
        <v>46036</v>
      </c>
      <c r="BA412" s="75">
        <v>46036</v>
      </c>
      <c r="BB412" s="75">
        <v>46083</v>
      </c>
      <c r="BC412" s="89">
        <f>+Tabla3[[#This Row],[FECHA TERMINACION
(INICIAL)]]-Tabla3[[#This Row],[FECHA INICIO]]</f>
        <v>47</v>
      </c>
      <c r="BD412" s="89">
        <f>+Tabla3[[#This Row],[PLAZO DE EJECUCIÓN EN DÍAS (INICIAL)]]/30</f>
        <v>1.5666666666666667</v>
      </c>
      <c r="BE412" t="s">
        <v>2279</v>
      </c>
      <c r="BF412" s="5" t="e">
        <f>+#REF!</f>
        <v>#REF!</v>
      </c>
      <c r="BG412" s="5" t="e">
        <f>+#REF!</f>
        <v>#REF!</v>
      </c>
      <c r="BH412" s="1" t="e">
        <f>+#REF!</f>
        <v>#REF!</v>
      </c>
      <c r="BI412" s="1">
        <f>+COUNTIF(Tabla3[[#This Row],[VALOR REDUCIDO]:[TOTAL TIEMPO PRORROGADO EN DÍAS
]],"&lt;&gt;0")</f>
        <v>3</v>
      </c>
      <c r="BJ412" s="1" t="e">
        <f>+#REF!</f>
        <v>#REF!</v>
      </c>
      <c r="BK412" s="75" t="e">
        <f>+#REF!</f>
        <v>#REF!</v>
      </c>
      <c r="BL412" s="1" t="s">
        <v>82</v>
      </c>
      <c r="BM412" t="e">
        <f t="shared" si="32"/>
        <v>#REF!</v>
      </c>
      <c r="BN412" s="7">
        <f t="shared" si="33"/>
        <v>46036</v>
      </c>
      <c r="BO412" s="7" t="e">
        <f t="shared" si="34"/>
        <v>#REF!</v>
      </c>
      <c r="BP412" s="5" t="e">
        <f t="shared" si="30"/>
        <v>#REF!</v>
      </c>
      <c r="BQ412" s="1">
        <v>15516666</v>
      </c>
      <c r="BR412" s="1" t="e">
        <f>+Tabla3[[#This Row],[VALOR TOTAL DE CONTRATO (ANTES DE LIQUIDACIÓN - LIBERACIÓN DE SALDOS)]]-Tabla3[[#This Row],[RECURSO TOTALES DESEMBOLSADOS]]</f>
        <v>#REF!</v>
      </c>
      <c r="BS412" s="1" t="s">
        <v>83</v>
      </c>
      <c r="BT412" s="1" t="str">
        <f t="shared" si="31"/>
        <v>enero</v>
      </c>
      <c r="BU412" s="1" t="s">
        <v>82</v>
      </c>
      <c r="BV412" s="1" t="s">
        <v>82</v>
      </c>
      <c r="BW412" s="1" t="s">
        <v>82</v>
      </c>
      <c r="BX412" t="s">
        <v>258</v>
      </c>
      <c r="BY412" t="s">
        <v>259</v>
      </c>
    </row>
    <row r="413" spans="1:77" x14ac:dyDescent="0.25">
      <c r="A413" s="1">
        <v>2026</v>
      </c>
      <c r="B413" s="3" t="s">
        <v>6301</v>
      </c>
      <c r="C413" s="1" t="s">
        <v>65</v>
      </c>
      <c r="D413" t="s">
        <v>67</v>
      </c>
      <c r="E413" t="s">
        <v>70</v>
      </c>
      <c r="F413" t="s">
        <v>71</v>
      </c>
      <c r="G413" t="s">
        <v>105</v>
      </c>
      <c r="H413" s="1" t="s">
        <v>64</v>
      </c>
      <c r="I413" s="1" t="s">
        <v>75</v>
      </c>
      <c r="J413" t="s">
        <v>6298</v>
      </c>
      <c r="K413" s="1" t="s">
        <v>78</v>
      </c>
      <c r="L413" t="s">
        <v>81</v>
      </c>
      <c r="M413" s="1" t="s">
        <v>6869</v>
      </c>
      <c r="N413" s="1" t="s">
        <v>3719</v>
      </c>
      <c r="O413" s="1" t="s">
        <v>3719</v>
      </c>
      <c r="P413" s="56" t="s">
        <v>3719</v>
      </c>
      <c r="Q413" s="1" t="s">
        <v>83</v>
      </c>
      <c r="R413" s="87" t="s">
        <v>261</v>
      </c>
      <c r="S413" s="87" t="s">
        <v>261</v>
      </c>
      <c r="T413" t="s">
        <v>2278</v>
      </c>
      <c r="U413" s="68" t="s">
        <v>2277</v>
      </c>
      <c r="V413" t="s">
        <v>6299</v>
      </c>
      <c r="W413" s="5">
        <v>79483333</v>
      </c>
      <c r="X413" s="5">
        <v>79483333</v>
      </c>
      <c r="Y413" s="5">
        <v>9500000</v>
      </c>
      <c r="Z413" s="5">
        <v>0</v>
      </c>
      <c r="AA413" s="1" t="s">
        <v>95</v>
      </c>
      <c r="AB413" t="s">
        <v>83</v>
      </c>
      <c r="AC413" t="s">
        <v>76</v>
      </c>
      <c r="AD413" s="69">
        <f>+Tabla3[[#This Row],[VALOR DEL CONTRATO
(EN NUMEROS)]]-Tabla3[[#This Row],[VALOR RECURSOS (MADS/FONAM)]]</f>
        <v>0</v>
      </c>
      <c r="AE413" s="2">
        <v>6226</v>
      </c>
      <c r="AF413" s="88">
        <v>46024</v>
      </c>
      <c r="AG413">
        <v>149326</v>
      </c>
      <c r="AH413" s="75">
        <v>46025</v>
      </c>
      <c r="AI413" s="78" t="s">
        <v>98</v>
      </c>
      <c r="AJ413" t="s">
        <v>1505</v>
      </c>
      <c r="AK413" s="72">
        <v>202300000000041</v>
      </c>
      <c r="AL413" s="75">
        <v>46084</v>
      </c>
      <c r="AM413" s="1" t="s">
        <v>257</v>
      </c>
      <c r="AN413" s="1" t="s">
        <v>257</v>
      </c>
      <c r="AO413" t="s">
        <v>100</v>
      </c>
      <c r="AP413" t="s">
        <v>1116</v>
      </c>
      <c r="AQ413" s="2"/>
      <c r="AR413" t="s">
        <v>515</v>
      </c>
      <c r="AS413" t="s">
        <v>261</v>
      </c>
      <c r="AT413" s="1">
        <v>80111600</v>
      </c>
      <c r="AU413" s="93" t="s">
        <v>5648</v>
      </c>
      <c r="AV413" s="1" t="s">
        <v>210</v>
      </c>
      <c r="AW413" s="87" t="s">
        <v>103</v>
      </c>
      <c r="AX413" s="75">
        <v>46085</v>
      </c>
      <c r="AY413" s="87" t="s">
        <v>116</v>
      </c>
      <c r="AZ413" s="75">
        <v>46085</v>
      </c>
      <c r="BA413" s="75">
        <v>46084</v>
      </c>
      <c r="BB413" s="75">
        <v>46339</v>
      </c>
      <c r="BC413" s="89">
        <f>+Tabla3[[#This Row],[FECHA TERMINACION
(INICIAL)]]-Tabla3[[#This Row],[FECHA INICIO]]</f>
        <v>255</v>
      </c>
      <c r="BD413" s="89">
        <f>+Tabla3[[#This Row],[PLAZO DE EJECUCIÓN EN DÍAS (INICIAL)]]/30</f>
        <v>8.5</v>
      </c>
      <c r="BE413" t="s">
        <v>6300</v>
      </c>
      <c r="BF413" s="5" t="e">
        <f>+#REF!</f>
        <v>#REF!</v>
      </c>
      <c r="BG413" s="5" t="e">
        <f>+#REF!</f>
        <v>#REF!</v>
      </c>
      <c r="BH413" s="1" t="e">
        <f>+#REF!</f>
        <v>#REF!</v>
      </c>
      <c r="BI413" s="1">
        <f>+COUNTIF(Tabla3[[#This Row],[VALOR REDUCIDO]:[TOTAL TIEMPO PRORROGADO EN DÍAS
]],"&lt;&gt;0")</f>
        <v>3</v>
      </c>
      <c r="BJ413" s="1" t="e">
        <f>+#REF!</f>
        <v>#REF!</v>
      </c>
      <c r="BK413" s="75" t="e">
        <f>+#REF!</f>
        <v>#REF!</v>
      </c>
      <c r="BL413" s="1" t="s">
        <v>83</v>
      </c>
      <c r="BM413" t="e">
        <f>$BO413-$BN413</f>
        <v>#REF!</v>
      </c>
      <c r="BN413" s="7">
        <f>$BA413</f>
        <v>46084</v>
      </c>
      <c r="BO413" s="7" t="e">
        <f>$BB413+$BH413</f>
        <v>#REF!</v>
      </c>
      <c r="BP413" s="5" t="e">
        <f t="shared" si="30"/>
        <v>#REF!</v>
      </c>
      <c r="BQ413" s="1">
        <v>28551307</v>
      </c>
      <c r="BR413" s="1" t="e">
        <f>+Tabla3[[#This Row],[VALOR TOTAL DE CONTRATO (ANTES DE LIQUIDACIÓN - LIBERACIÓN DE SALDOS)]]-Tabla3[[#This Row],[RECURSO TOTALES DESEMBOLSADOS]]</f>
        <v>#REF!</v>
      </c>
      <c r="BS413" s="1" t="s">
        <v>83</v>
      </c>
      <c r="BT413" s="1" t="str">
        <f t="shared" si="31"/>
        <v>marzo</v>
      </c>
      <c r="BU413" s="1" t="s">
        <v>82</v>
      </c>
      <c r="BV413" s="1" t="s">
        <v>82</v>
      </c>
      <c r="BW413" s="1" t="s">
        <v>82</v>
      </c>
      <c r="BX413" t="s">
        <v>258</v>
      </c>
      <c r="BY413" t="s">
        <v>259</v>
      </c>
    </row>
    <row r="414" spans="1:77" x14ac:dyDescent="0.25">
      <c r="A414" s="1">
        <v>2026</v>
      </c>
      <c r="B414" s="3">
        <v>406</v>
      </c>
      <c r="C414" s="1" t="s">
        <v>65</v>
      </c>
      <c r="D414" t="s">
        <v>67</v>
      </c>
      <c r="E414" t="s">
        <v>70</v>
      </c>
      <c r="F414" t="s">
        <v>71</v>
      </c>
      <c r="G414" t="s">
        <v>105</v>
      </c>
      <c r="H414" s="1" t="s">
        <v>64</v>
      </c>
      <c r="I414" s="1" t="s">
        <v>75</v>
      </c>
      <c r="J414" t="s">
        <v>2280</v>
      </c>
      <c r="K414" s="1" t="s">
        <v>78</v>
      </c>
      <c r="L414" s="87" t="s">
        <v>595</v>
      </c>
      <c r="M414" t="s">
        <v>6709</v>
      </c>
      <c r="N414" s="1" t="s">
        <v>3719</v>
      </c>
      <c r="O414" s="1" t="s">
        <v>3719</v>
      </c>
      <c r="P414" s="56" t="s">
        <v>3719</v>
      </c>
      <c r="Q414" s="1" t="s">
        <v>83</v>
      </c>
      <c r="R414" s="87" t="s">
        <v>261</v>
      </c>
      <c r="S414" s="87" t="s">
        <v>261</v>
      </c>
      <c r="T414" t="s">
        <v>2281</v>
      </c>
      <c r="U414" t="s">
        <v>2282</v>
      </c>
      <c r="V414" t="s">
        <v>629</v>
      </c>
      <c r="W414" s="5">
        <v>90000000</v>
      </c>
      <c r="X414" s="5">
        <v>90000000</v>
      </c>
      <c r="Y414" s="5">
        <v>9000000</v>
      </c>
      <c r="Z414" s="5">
        <v>0</v>
      </c>
      <c r="AA414" s="1" t="s">
        <v>95</v>
      </c>
      <c r="AB414" t="s">
        <v>83</v>
      </c>
      <c r="AC414" t="s">
        <v>76</v>
      </c>
      <c r="AD414" s="69">
        <f>+Tabla3[[#This Row],[VALOR DEL CONTRATO
(EN NUMEROS)]]-Tabla3[[#This Row],[VALOR RECURSOS (MADS/FONAM)]]</f>
        <v>0</v>
      </c>
      <c r="AE414" s="2">
        <v>6226</v>
      </c>
      <c r="AF414" s="88">
        <v>46024</v>
      </c>
      <c r="AG414">
        <v>38226</v>
      </c>
      <c r="AH414" s="75">
        <v>46035</v>
      </c>
      <c r="AI414" s="78" t="s">
        <v>98</v>
      </c>
      <c r="AJ414" t="s">
        <v>1505</v>
      </c>
      <c r="AK414" s="72">
        <v>202300000000041</v>
      </c>
      <c r="AL414" s="75">
        <v>46031</v>
      </c>
      <c r="AM414" s="1" t="s">
        <v>257</v>
      </c>
      <c r="AN414" s="1" t="s">
        <v>257</v>
      </c>
      <c r="AO414" t="s">
        <v>100</v>
      </c>
      <c r="AP414" t="s">
        <v>2283</v>
      </c>
      <c r="AQ414" s="1"/>
      <c r="AR414" t="s">
        <v>1695</v>
      </c>
      <c r="AS414" t="s">
        <v>261</v>
      </c>
      <c r="AT414" s="1">
        <v>80111600</v>
      </c>
      <c r="AU414" s="93" t="s">
        <v>5649</v>
      </c>
      <c r="AV414" s="1" t="s">
        <v>210</v>
      </c>
      <c r="AW414" s="87" t="s">
        <v>103</v>
      </c>
      <c r="AX414" s="75">
        <v>46032</v>
      </c>
      <c r="AY414" s="87" t="s">
        <v>116</v>
      </c>
      <c r="AZ414" s="75">
        <v>46032</v>
      </c>
      <c r="BA414" s="75">
        <v>46035</v>
      </c>
      <c r="BB414" s="75">
        <v>46338</v>
      </c>
      <c r="BC414" s="89">
        <f>+Tabla3[[#This Row],[FECHA TERMINACION
(INICIAL)]]-Tabla3[[#This Row],[FECHA INICIO]]</f>
        <v>303</v>
      </c>
      <c r="BD414" s="89">
        <f>+Tabla3[[#This Row],[PLAZO DE EJECUCIÓN EN DÍAS (INICIAL)]]/30</f>
        <v>10.1</v>
      </c>
      <c r="BE414" t="s">
        <v>517</v>
      </c>
      <c r="BF414" s="5" t="e">
        <f>+#REF!</f>
        <v>#REF!</v>
      </c>
      <c r="BG414" s="5" t="e">
        <f>+#REF!</f>
        <v>#REF!</v>
      </c>
      <c r="BH414" s="1" t="e">
        <f>+#REF!</f>
        <v>#REF!</v>
      </c>
      <c r="BI414" s="1">
        <f>+COUNTIF(Tabla3[[#This Row],[VALOR REDUCIDO]:[TOTAL TIEMPO PRORROGADO EN DÍAS
]],"&lt;&gt;0")</f>
        <v>3</v>
      </c>
      <c r="BJ414" s="1" t="e">
        <f>+#REF!</f>
        <v>#REF!</v>
      </c>
      <c r="BK414" s="75" t="e">
        <f>+#REF!</f>
        <v>#REF!</v>
      </c>
      <c r="BL414" s="1" t="s">
        <v>83</v>
      </c>
      <c r="BM414" t="e">
        <f t="shared" si="32"/>
        <v>#REF!</v>
      </c>
      <c r="BN414" s="7">
        <f t="shared" si="33"/>
        <v>46035</v>
      </c>
      <c r="BO414" s="7" t="e">
        <f t="shared" si="34"/>
        <v>#REF!</v>
      </c>
      <c r="BP414" s="5" t="e">
        <f t="shared" si="30"/>
        <v>#REF!</v>
      </c>
      <c r="BQ414" s="1">
        <v>41400000</v>
      </c>
      <c r="BR414" s="1" t="e">
        <f>+Tabla3[[#This Row],[VALOR TOTAL DE CONTRATO (ANTES DE LIQUIDACIÓN - LIBERACIÓN DE SALDOS)]]-Tabla3[[#This Row],[RECURSO TOTALES DESEMBOLSADOS]]</f>
        <v>#REF!</v>
      </c>
      <c r="BS414" s="1" t="s">
        <v>83</v>
      </c>
      <c r="BT414" s="1" t="str">
        <f t="shared" si="31"/>
        <v>enero</v>
      </c>
      <c r="BU414" s="1" t="s">
        <v>82</v>
      </c>
      <c r="BV414" s="1" t="s">
        <v>82</v>
      </c>
      <c r="BW414" s="1" t="s">
        <v>82</v>
      </c>
      <c r="BX414" t="s">
        <v>258</v>
      </c>
      <c r="BY414" t="s">
        <v>259</v>
      </c>
    </row>
    <row r="415" spans="1:77" x14ac:dyDescent="0.25">
      <c r="A415" s="1">
        <v>2026</v>
      </c>
      <c r="B415" s="3">
        <v>407</v>
      </c>
      <c r="C415" s="1" t="s">
        <v>65</v>
      </c>
      <c r="D415" t="s">
        <v>67</v>
      </c>
      <c r="E415" t="s">
        <v>70</v>
      </c>
      <c r="F415" t="s">
        <v>71</v>
      </c>
      <c r="G415" t="s">
        <v>105</v>
      </c>
      <c r="H415" s="1" t="s">
        <v>64</v>
      </c>
      <c r="I415" s="1" t="s">
        <v>75</v>
      </c>
      <c r="J415" t="s">
        <v>2178</v>
      </c>
      <c r="K415" s="1" t="s">
        <v>78</v>
      </c>
      <c r="L415" s="87" t="s">
        <v>700</v>
      </c>
      <c r="M415" t="s">
        <v>6710</v>
      </c>
      <c r="N415" s="1" t="s">
        <v>3719</v>
      </c>
      <c r="O415" s="1" t="s">
        <v>3719</v>
      </c>
      <c r="P415" s="56" t="s">
        <v>3719</v>
      </c>
      <c r="Q415" s="1" t="s">
        <v>83</v>
      </c>
      <c r="R415" s="87" t="s">
        <v>261</v>
      </c>
      <c r="S415" s="87" t="s">
        <v>261</v>
      </c>
      <c r="T415" t="s">
        <v>2179</v>
      </c>
      <c r="U415" t="s">
        <v>2284</v>
      </c>
      <c r="V415" t="s">
        <v>440</v>
      </c>
      <c r="W415" s="5">
        <v>91000000</v>
      </c>
      <c r="X415" s="5">
        <v>91000000</v>
      </c>
      <c r="Y415" s="5">
        <v>9100000</v>
      </c>
      <c r="Z415" s="5">
        <v>0</v>
      </c>
      <c r="AA415" s="1" t="s">
        <v>95</v>
      </c>
      <c r="AB415" t="s">
        <v>83</v>
      </c>
      <c r="AC415" t="s">
        <v>76</v>
      </c>
      <c r="AD415" s="69">
        <f>+Tabla3[[#This Row],[VALOR DEL CONTRATO
(EN NUMEROS)]]-Tabla3[[#This Row],[VALOR RECURSOS (MADS/FONAM)]]</f>
        <v>0</v>
      </c>
      <c r="AE415" s="2">
        <v>6226</v>
      </c>
      <c r="AF415" s="88">
        <v>46024</v>
      </c>
      <c r="AG415">
        <v>38626</v>
      </c>
      <c r="AH415" s="75">
        <v>46035</v>
      </c>
      <c r="AI415" s="78" t="s">
        <v>98</v>
      </c>
      <c r="AJ415" t="s">
        <v>1505</v>
      </c>
      <c r="AK415" s="72">
        <v>202300000000041</v>
      </c>
      <c r="AL415" s="75">
        <v>46035</v>
      </c>
      <c r="AM415" s="1" t="s">
        <v>257</v>
      </c>
      <c r="AN415" s="1" t="s">
        <v>257</v>
      </c>
      <c r="AO415" t="s">
        <v>100</v>
      </c>
      <c r="AP415" t="s">
        <v>1443</v>
      </c>
      <c r="AQ415" s="1"/>
      <c r="AR415" t="s">
        <v>1444</v>
      </c>
      <c r="AS415" t="s">
        <v>261</v>
      </c>
      <c r="AT415" s="1">
        <v>80111600</v>
      </c>
      <c r="AU415" s="93" t="s">
        <v>4541</v>
      </c>
      <c r="AV415" s="1" t="s">
        <v>210</v>
      </c>
      <c r="AW415" s="87" t="s">
        <v>103</v>
      </c>
      <c r="AX415" s="75">
        <v>46036</v>
      </c>
      <c r="AY415" s="87" t="s">
        <v>116</v>
      </c>
      <c r="AZ415" s="75">
        <v>46036</v>
      </c>
      <c r="BA415" s="75">
        <v>46036</v>
      </c>
      <c r="BB415" s="75">
        <v>46339</v>
      </c>
      <c r="BC415" s="89">
        <f>+Tabla3[[#This Row],[FECHA TERMINACION
(INICIAL)]]-Tabla3[[#This Row],[FECHA INICIO]]</f>
        <v>303</v>
      </c>
      <c r="BD415" s="89">
        <f>+Tabla3[[#This Row],[PLAZO DE EJECUCIÓN EN DÍAS (INICIAL)]]/30</f>
        <v>10.1</v>
      </c>
      <c r="BE415" t="s">
        <v>517</v>
      </c>
      <c r="BF415" s="5" t="e">
        <f>+#REF!</f>
        <v>#REF!</v>
      </c>
      <c r="BG415" s="5" t="e">
        <f>+#REF!</f>
        <v>#REF!</v>
      </c>
      <c r="BH415" s="1" t="e">
        <f>+#REF!</f>
        <v>#REF!</v>
      </c>
      <c r="BI415" s="1">
        <f>+COUNTIF(Tabla3[[#This Row],[VALOR REDUCIDO]:[TOTAL TIEMPO PRORROGADO EN DÍAS
]],"&lt;&gt;0")</f>
        <v>3</v>
      </c>
      <c r="BJ415" s="1" t="e">
        <f>+#REF!</f>
        <v>#REF!</v>
      </c>
      <c r="BK415" s="75" t="e">
        <f>+#REF!</f>
        <v>#REF!</v>
      </c>
      <c r="BL415" s="1" t="s">
        <v>83</v>
      </c>
      <c r="BM415" t="e">
        <f t="shared" si="32"/>
        <v>#REF!</v>
      </c>
      <c r="BN415" s="7">
        <f t="shared" si="33"/>
        <v>46036</v>
      </c>
      <c r="BO415" s="7" t="e">
        <f t="shared" si="34"/>
        <v>#REF!</v>
      </c>
      <c r="BP415" s="5" t="e">
        <f t="shared" si="30"/>
        <v>#REF!</v>
      </c>
      <c r="BQ415" s="1">
        <v>41556667</v>
      </c>
      <c r="BR415" s="1" t="e">
        <f>+Tabla3[[#This Row],[VALOR TOTAL DE CONTRATO (ANTES DE LIQUIDACIÓN - LIBERACIÓN DE SALDOS)]]-Tabla3[[#This Row],[RECURSO TOTALES DESEMBOLSADOS]]</f>
        <v>#REF!</v>
      </c>
      <c r="BS415" s="1" t="s">
        <v>83</v>
      </c>
      <c r="BT415" s="1" t="str">
        <f t="shared" si="31"/>
        <v>enero</v>
      </c>
      <c r="BU415" s="1" t="s">
        <v>82</v>
      </c>
      <c r="BV415" s="1" t="s">
        <v>82</v>
      </c>
      <c r="BW415" s="1" t="s">
        <v>82</v>
      </c>
      <c r="BX415" t="s">
        <v>258</v>
      </c>
      <c r="BY415" t="s">
        <v>259</v>
      </c>
    </row>
    <row r="416" spans="1:77" x14ac:dyDescent="0.25">
      <c r="A416" s="1">
        <v>2026</v>
      </c>
      <c r="B416" s="3">
        <v>408</v>
      </c>
      <c r="C416" s="1" t="s">
        <v>65</v>
      </c>
      <c r="D416" t="s">
        <v>67</v>
      </c>
      <c r="E416" t="s">
        <v>70</v>
      </c>
      <c r="F416" t="s">
        <v>71</v>
      </c>
      <c r="G416" t="s">
        <v>105</v>
      </c>
      <c r="H416" s="1" t="s">
        <v>64</v>
      </c>
      <c r="I416" s="1" t="s">
        <v>75</v>
      </c>
      <c r="J416" t="s">
        <v>2285</v>
      </c>
      <c r="K416" s="1" t="s">
        <v>78</v>
      </c>
      <c r="L416" s="87" t="s">
        <v>81</v>
      </c>
      <c r="M416" t="s">
        <v>6711</v>
      </c>
      <c r="N416" s="1" t="s">
        <v>3719</v>
      </c>
      <c r="O416" s="1" t="s">
        <v>3719</v>
      </c>
      <c r="P416" s="56" t="s">
        <v>3719</v>
      </c>
      <c r="Q416" s="1" t="s">
        <v>83</v>
      </c>
      <c r="R416" s="87" t="s">
        <v>261</v>
      </c>
      <c r="S416" s="87" t="s">
        <v>261</v>
      </c>
      <c r="T416" t="s">
        <v>2286</v>
      </c>
      <c r="U416" t="s">
        <v>2287</v>
      </c>
      <c r="V416" t="s">
        <v>2276</v>
      </c>
      <c r="W416" s="5">
        <v>95000000</v>
      </c>
      <c r="X416" s="5">
        <v>95000000</v>
      </c>
      <c r="Y416" s="5">
        <v>9500000</v>
      </c>
      <c r="Z416" s="5">
        <v>0</v>
      </c>
      <c r="AA416" s="1" t="s">
        <v>95</v>
      </c>
      <c r="AB416" t="s">
        <v>83</v>
      </c>
      <c r="AC416" t="s">
        <v>76</v>
      </c>
      <c r="AD416" s="69">
        <f>+Tabla3[[#This Row],[VALOR DEL CONTRATO
(EN NUMEROS)]]-Tabla3[[#This Row],[VALOR RECURSOS (MADS/FONAM)]]</f>
        <v>0</v>
      </c>
      <c r="AE416" s="2">
        <v>6226</v>
      </c>
      <c r="AF416" s="88">
        <v>46024</v>
      </c>
      <c r="AG416">
        <v>44826</v>
      </c>
      <c r="AH416" s="75">
        <v>46036</v>
      </c>
      <c r="AI416" s="78" t="s">
        <v>98</v>
      </c>
      <c r="AJ416" t="s">
        <v>1505</v>
      </c>
      <c r="AK416" s="72">
        <v>202300000000041</v>
      </c>
      <c r="AL416" s="75">
        <v>46035</v>
      </c>
      <c r="AM416" s="1" t="s">
        <v>257</v>
      </c>
      <c r="AN416" s="1" t="s">
        <v>257</v>
      </c>
      <c r="AO416" t="s">
        <v>100</v>
      </c>
      <c r="AP416" t="s">
        <v>516</v>
      </c>
      <c r="AQ416" s="1"/>
      <c r="AR416" t="s">
        <v>515</v>
      </c>
      <c r="AS416" t="s">
        <v>261</v>
      </c>
      <c r="AT416" s="1">
        <v>80111600</v>
      </c>
      <c r="AU416" s="93" t="s">
        <v>5650</v>
      </c>
      <c r="AV416" s="1" t="s">
        <v>210</v>
      </c>
      <c r="AW416" s="87" t="s">
        <v>103</v>
      </c>
      <c r="AX416" s="75">
        <v>46036</v>
      </c>
      <c r="AY416" s="87" t="s">
        <v>116</v>
      </c>
      <c r="AZ416" s="75">
        <v>46036</v>
      </c>
      <c r="BA416" s="75">
        <v>46036</v>
      </c>
      <c r="BB416" s="75">
        <v>46339</v>
      </c>
      <c r="BC416" s="89">
        <f>+Tabla3[[#This Row],[FECHA TERMINACION
(INICIAL)]]-Tabla3[[#This Row],[FECHA INICIO]]</f>
        <v>303</v>
      </c>
      <c r="BD416" s="89">
        <f>+Tabla3[[#This Row],[PLAZO DE EJECUCIÓN EN DÍAS (INICIAL)]]/30</f>
        <v>10.1</v>
      </c>
      <c r="BE416" t="s">
        <v>2288</v>
      </c>
      <c r="BF416" s="5" t="e">
        <f>+#REF!</f>
        <v>#REF!</v>
      </c>
      <c r="BG416" s="5" t="e">
        <f>+#REF!</f>
        <v>#REF!</v>
      </c>
      <c r="BH416" s="1" t="e">
        <f>+#REF!</f>
        <v>#REF!</v>
      </c>
      <c r="BI416" s="1">
        <f>+COUNTIF(Tabla3[[#This Row],[VALOR REDUCIDO]:[TOTAL TIEMPO PRORROGADO EN DÍAS
]],"&lt;&gt;0")</f>
        <v>3</v>
      </c>
      <c r="BJ416" s="1" t="e">
        <f>+#REF!</f>
        <v>#REF!</v>
      </c>
      <c r="BK416" s="75" t="e">
        <f>+#REF!</f>
        <v>#REF!</v>
      </c>
      <c r="BL416" s="1" t="s">
        <v>83</v>
      </c>
      <c r="BM416" t="e">
        <f t="shared" si="32"/>
        <v>#REF!</v>
      </c>
      <c r="BN416" s="7">
        <f t="shared" si="33"/>
        <v>46036</v>
      </c>
      <c r="BO416" s="7" t="e">
        <f t="shared" si="34"/>
        <v>#REF!</v>
      </c>
      <c r="BP416" s="5" t="e">
        <f t="shared" si="30"/>
        <v>#REF!</v>
      </c>
      <c r="BQ416" s="1">
        <v>43383333</v>
      </c>
      <c r="BR416" s="1" t="e">
        <f>+Tabla3[[#This Row],[VALOR TOTAL DE CONTRATO (ANTES DE LIQUIDACIÓN - LIBERACIÓN DE SALDOS)]]-Tabla3[[#This Row],[RECURSO TOTALES DESEMBOLSADOS]]</f>
        <v>#REF!</v>
      </c>
      <c r="BS416" s="1" t="s">
        <v>83</v>
      </c>
      <c r="BT416" s="1" t="str">
        <f t="shared" si="31"/>
        <v>enero</v>
      </c>
      <c r="BU416" s="1" t="s">
        <v>82</v>
      </c>
      <c r="BV416" s="1" t="s">
        <v>82</v>
      </c>
      <c r="BW416" s="1" t="s">
        <v>82</v>
      </c>
      <c r="BX416" t="s">
        <v>258</v>
      </c>
      <c r="BY416" t="s">
        <v>259</v>
      </c>
    </row>
    <row r="417" spans="1:77" x14ac:dyDescent="0.25">
      <c r="A417" s="1">
        <v>2026</v>
      </c>
      <c r="B417" s="3">
        <v>409</v>
      </c>
      <c r="C417" s="1" t="s">
        <v>65</v>
      </c>
      <c r="D417" t="s">
        <v>67</v>
      </c>
      <c r="E417" t="s">
        <v>70</v>
      </c>
      <c r="F417" t="s">
        <v>71</v>
      </c>
      <c r="G417" t="s">
        <v>105</v>
      </c>
      <c r="H417" s="1" t="s">
        <v>64</v>
      </c>
      <c r="I417" s="1" t="s">
        <v>75</v>
      </c>
      <c r="J417" t="s">
        <v>2949</v>
      </c>
      <c r="K417" s="1" t="s">
        <v>78</v>
      </c>
      <c r="L417" s="87" t="s">
        <v>908</v>
      </c>
      <c r="M417" t="s">
        <v>6712</v>
      </c>
      <c r="N417" s="1" t="s">
        <v>3719</v>
      </c>
      <c r="O417" s="1" t="s">
        <v>3719</v>
      </c>
      <c r="P417" s="56" t="s">
        <v>3719</v>
      </c>
      <c r="Q417" s="1" t="s">
        <v>83</v>
      </c>
      <c r="R417" s="87" t="s">
        <v>261</v>
      </c>
      <c r="S417" s="87" t="s">
        <v>261</v>
      </c>
      <c r="T417" t="s">
        <v>2950</v>
      </c>
      <c r="U417" s="68" t="s">
        <v>2952</v>
      </c>
      <c r="V417" t="s">
        <v>2951</v>
      </c>
      <c r="W417" s="5">
        <v>74700000</v>
      </c>
      <c r="X417" s="5">
        <v>74700000</v>
      </c>
      <c r="Y417" s="5">
        <v>8300000</v>
      </c>
      <c r="Z417" s="5">
        <v>0</v>
      </c>
      <c r="AA417" s="1" t="s">
        <v>95</v>
      </c>
      <c r="AB417" t="s">
        <v>83</v>
      </c>
      <c r="AC417" t="s">
        <v>76</v>
      </c>
      <c r="AD417" s="69">
        <f>+Tabla3[[#This Row],[VALOR DEL CONTRATO
(EN NUMEROS)]]-Tabla3[[#This Row],[VALOR RECURSOS (MADS/FONAM)]]</f>
        <v>0</v>
      </c>
      <c r="AE417" s="2">
        <v>6226</v>
      </c>
      <c r="AF417" s="88">
        <v>46024</v>
      </c>
      <c r="AG417">
        <v>66926</v>
      </c>
      <c r="AH417" s="75">
        <v>46041</v>
      </c>
      <c r="AI417" s="78" t="s">
        <v>98</v>
      </c>
      <c r="AJ417" t="s">
        <v>1505</v>
      </c>
      <c r="AK417" s="72">
        <v>202300000000041</v>
      </c>
      <c r="AL417" s="75">
        <v>46038</v>
      </c>
      <c r="AM417" s="1" t="s">
        <v>257</v>
      </c>
      <c r="AN417" s="1" t="s">
        <v>257</v>
      </c>
      <c r="AO417" t="s">
        <v>100</v>
      </c>
      <c r="AP417" t="s">
        <v>516</v>
      </c>
      <c r="AQ417" s="1"/>
      <c r="AR417" t="s">
        <v>515</v>
      </c>
      <c r="AS417" t="s">
        <v>261</v>
      </c>
      <c r="AT417" s="1">
        <v>80111600</v>
      </c>
      <c r="AU417" s="93" t="s">
        <v>5651</v>
      </c>
      <c r="AV417" s="1" t="s">
        <v>210</v>
      </c>
      <c r="AW417" s="87" t="s">
        <v>103</v>
      </c>
      <c r="AX417" s="75">
        <v>46039</v>
      </c>
      <c r="AY417" s="87" t="s">
        <v>116</v>
      </c>
      <c r="AZ417" s="75">
        <v>46039</v>
      </c>
      <c r="BA417" s="75">
        <v>46041</v>
      </c>
      <c r="BB417" s="75">
        <v>46313</v>
      </c>
      <c r="BC417" s="89">
        <f>+Tabla3[[#This Row],[FECHA TERMINACION
(INICIAL)]]-Tabla3[[#This Row],[FECHA INICIO]]</f>
        <v>272</v>
      </c>
      <c r="BD417" s="89">
        <f>+Tabla3[[#This Row],[PLAZO DE EJECUCIÓN EN DÍAS (INICIAL)]]/30</f>
        <v>9.0666666666666664</v>
      </c>
      <c r="BE417" t="s">
        <v>2953</v>
      </c>
      <c r="BF417" s="5" t="e">
        <f>+#REF!</f>
        <v>#REF!</v>
      </c>
      <c r="BG417" s="5" t="e">
        <f>+#REF!</f>
        <v>#REF!</v>
      </c>
      <c r="BH417" s="1" t="e">
        <f>+#REF!</f>
        <v>#REF!</v>
      </c>
      <c r="BI417" s="1">
        <f>+COUNTIF(Tabla3[[#This Row],[VALOR REDUCIDO]:[TOTAL TIEMPO PRORROGADO EN DÍAS
]],"&lt;&gt;0")</f>
        <v>3</v>
      </c>
      <c r="BJ417" s="1" t="e">
        <f>+#REF!</f>
        <v>#REF!</v>
      </c>
      <c r="BK417" s="75" t="e">
        <f>+#REF!</f>
        <v>#REF!</v>
      </c>
      <c r="BL417" s="1" t="s">
        <v>83</v>
      </c>
      <c r="BM417" t="e">
        <f t="shared" si="32"/>
        <v>#REF!</v>
      </c>
      <c r="BN417" s="7">
        <f t="shared" si="33"/>
        <v>46041</v>
      </c>
      <c r="BO417" s="7" t="e">
        <f t="shared" si="34"/>
        <v>#REF!</v>
      </c>
      <c r="BP417" s="5" t="e">
        <f t="shared" si="30"/>
        <v>#REF!</v>
      </c>
      <c r="BQ417" s="1">
        <v>36520000</v>
      </c>
      <c r="BR417" s="1" t="e">
        <f>+Tabla3[[#This Row],[VALOR TOTAL DE CONTRATO (ANTES DE LIQUIDACIÓN - LIBERACIÓN DE SALDOS)]]-Tabla3[[#This Row],[RECURSO TOTALES DESEMBOLSADOS]]</f>
        <v>#REF!</v>
      </c>
      <c r="BS417" s="1" t="s">
        <v>83</v>
      </c>
      <c r="BT417" s="1" t="str">
        <f t="shared" si="31"/>
        <v>enero</v>
      </c>
      <c r="BU417" s="1" t="s">
        <v>82</v>
      </c>
      <c r="BV417" s="1" t="s">
        <v>82</v>
      </c>
      <c r="BW417" s="1" t="s">
        <v>82</v>
      </c>
      <c r="BX417" t="s">
        <v>258</v>
      </c>
      <c r="BY417" t="s">
        <v>259</v>
      </c>
    </row>
    <row r="418" spans="1:77" x14ac:dyDescent="0.25">
      <c r="A418" s="1">
        <v>2026</v>
      </c>
      <c r="B418" s="3">
        <v>410</v>
      </c>
      <c r="C418" s="1" t="s">
        <v>65</v>
      </c>
      <c r="D418" t="s">
        <v>67</v>
      </c>
      <c r="E418" t="s">
        <v>70</v>
      </c>
      <c r="F418" t="s">
        <v>71</v>
      </c>
      <c r="G418" t="s">
        <v>105</v>
      </c>
      <c r="H418" s="1" t="s">
        <v>64</v>
      </c>
      <c r="I418" s="1" t="s">
        <v>75</v>
      </c>
      <c r="J418" t="s">
        <v>3790</v>
      </c>
      <c r="K418" s="1" t="s">
        <v>78</v>
      </c>
      <c r="L418" s="87" t="s">
        <v>691</v>
      </c>
      <c r="M418" t="s">
        <v>6713</v>
      </c>
      <c r="N418" s="1" t="s">
        <v>3719</v>
      </c>
      <c r="O418" s="1" t="s">
        <v>3719</v>
      </c>
      <c r="P418" s="56" t="s">
        <v>3719</v>
      </c>
      <c r="Q418" s="1" t="s">
        <v>83</v>
      </c>
      <c r="R418" s="87" t="s">
        <v>90</v>
      </c>
      <c r="S418" s="87" t="s">
        <v>264</v>
      </c>
      <c r="T418" t="s">
        <v>3791</v>
      </c>
      <c r="U418" t="s">
        <v>3793</v>
      </c>
      <c r="V418" t="s">
        <v>3792</v>
      </c>
      <c r="W418" s="5">
        <v>121000000</v>
      </c>
      <c r="X418" s="5">
        <v>121000000</v>
      </c>
      <c r="Y418" s="5">
        <v>11000000</v>
      </c>
      <c r="Z418" s="5">
        <v>0</v>
      </c>
      <c r="AA418" s="1" t="s">
        <v>95</v>
      </c>
      <c r="AB418" t="s">
        <v>83</v>
      </c>
      <c r="AC418" t="s">
        <v>76</v>
      </c>
      <c r="AD418" s="69">
        <f>+Tabla3[[#This Row],[VALOR DEL CONTRATO
(EN NUMEROS)]]-Tabla3[[#This Row],[VALOR RECURSOS (MADS/FONAM)]]</f>
        <v>0</v>
      </c>
      <c r="AE418" s="2">
        <v>6226</v>
      </c>
      <c r="AF418" s="88">
        <v>46024</v>
      </c>
      <c r="AG418">
        <v>74126</v>
      </c>
      <c r="AH418" s="75">
        <v>46042</v>
      </c>
      <c r="AI418" s="78" t="s">
        <v>98</v>
      </c>
      <c r="AJ418" t="s">
        <v>1505</v>
      </c>
      <c r="AK418" s="72">
        <v>202300000000041</v>
      </c>
      <c r="AL418" s="75">
        <v>46041</v>
      </c>
      <c r="AM418" s="1" t="s">
        <v>257</v>
      </c>
      <c r="AN418" s="1" t="s">
        <v>257</v>
      </c>
      <c r="AO418" t="s">
        <v>100</v>
      </c>
      <c r="AP418" t="s">
        <v>1056</v>
      </c>
      <c r="AQ418" s="1"/>
      <c r="AR418" t="s">
        <v>1057</v>
      </c>
      <c r="AS418" t="s">
        <v>261</v>
      </c>
      <c r="AT418" s="1">
        <v>80111600</v>
      </c>
      <c r="AU418" s="93" t="s">
        <v>5652</v>
      </c>
      <c r="AV418" s="1" t="s">
        <v>210</v>
      </c>
      <c r="AW418" s="87" t="s">
        <v>103</v>
      </c>
      <c r="AX418" s="75">
        <v>46042</v>
      </c>
      <c r="AY418" t="s">
        <v>116</v>
      </c>
      <c r="AZ418" s="75">
        <v>46042</v>
      </c>
      <c r="BA418" s="75">
        <v>46042</v>
      </c>
      <c r="BB418" s="75">
        <v>46375</v>
      </c>
      <c r="BC418" s="89">
        <f>+Tabla3[[#This Row],[FECHA TERMINACION
(INICIAL)]]-Tabla3[[#This Row],[FECHA INICIO]]</f>
        <v>333</v>
      </c>
      <c r="BD418" s="89">
        <f>+Tabla3[[#This Row],[PLAZO DE EJECUCIÓN EN DÍAS (INICIAL)]]/30</f>
        <v>11.1</v>
      </c>
      <c r="BE418" t="s">
        <v>3794</v>
      </c>
      <c r="BF418" s="5" t="e">
        <f>+#REF!</f>
        <v>#REF!</v>
      </c>
      <c r="BG418" s="5" t="e">
        <f>+#REF!</f>
        <v>#REF!</v>
      </c>
      <c r="BH418" s="1" t="e">
        <f>+#REF!</f>
        <v>#REF!</v>
      </c>
      <c r="BI418" s="1">
        <f>+COUNTIF(Tabla3[[#This Row],[VALOR REDUCIDO]:[TOTAL TIEMPO PRORROGADO EN DÍAS
]],"&lt;&gt;0")</f>
        <v>3</v>
      </c>
      <c r="BJ418" s="1" t="e">
        <f>+#REF!</f>
        <v>#REF!</v>
      </c>
      <c r="BK418" s="75" t="e">
        <f>+#REF!</f>
        <v>#REF!</v>
      </c>
      <c r="BL418" s="1" t="s">
        <v>83</v>
      </c>
      <c r="BM418" t="e">
        <f t="shared" si="32"/>
        <v>#REF!</v>
      </c>
      <c r="BN418" s="7">
        <f t="shared" si="33"/>
        <v>46042</v>
      </c>
      <c r="BO418" s="7" t="e">
        <f t="shared" si="34"/>
        <v>#REF!</v>
      </c>
      <c r="BP418" s="5" t="e">
        <f t="shared" si="30"/>
        <v>#REF!</v>
      </c>
      <c r="BQ418" s="1">
        <v>48033333</v>
      </c>
      <c r="BR418" s="1" t="e">
        <f>+Tabla3[[#This Row],[VALOR TOTAL DE CONTRATO (ANTES DE LIQUIDACIÓN - LIBERACIÓN DE SALDOS)]]-Tabla3[[#This Row],[RECURSO TOTALES DESEMBOLSADOS]]</f>
        <v>#REF!</v>
      </c>
      <c r="BS418" s="1" t="s">
        <v>83</v>
      </c>
      <c r="BT418" s="1" t="str">
        <f t="shared" si="31"/>
        <v>enero</v>
      </c>
      <c r="BU418" s="1" t="s">
        <v>82</v>
      </c>
      <c r="BV418" s="1" t="s">
        <v>82</v>
      </c>
      <c r="BW418" s="1" t="s">
        <v>82</v>
      </c>
      <c r="BX418" t="s">
        <v>258</v>
      </c>
      <c r="BY418" t="s">
        <v>259</v>
      </c>
    </row>
    <row r="419" spans="1:77" x14ac:dyDescent="0.25">
      <c r="A419" s="1">
        <v>2026</v>
      </c>
      <c r="B419" s="3">
        <v>411</v>
      </c>
      <c r="C419" s="1" t="s">
        <v>65</v>
      </c>
      <c r="D419" t="s">
        <v>67</v>
      </c>
      <c r="E419" t="s">
        <v>70</v>
      </c>
      <c r="F419" t="s">
        <v>71</v>
      </c>
      <c r="G419" t="s">
        <v>105</v>
      </c>
      <c r="H419" s="1" t="s">
        <v>64</v>
      </c>
      <c r="I419" s="1" t="s">
        <v>75</v>
      </c>
      <c r="J419" t="s">
        <v>2289</v>
      </c>
      <c r="K419" s="1" t="s">
        <v>78</v>
      </c>
      <c r="L419" s="75" t="s">
        <v>721</v>
      </c>
      <c r="M419" t="s">
        <v>6714</v>
      </c>
      <c r="N419" s="1" t="s">
        <v>3719</v>
      </c>
      <c r="O419" s="69" t="s">
        <v>3719</v>
      </c>
      <c r="P419" s="4" t="s">
        <v>3719</v>
      </c>
      <c r="Q419" s="1" t="s">
        <v>83</v>
      </c>
      <c r="R419" s="87" t="s">
        <v>270</v>
      </c>
      <c r="S419" s="87" t="s">
        <v>270</v>
      </c>
      <c r="T419" t="s">
        <v>2290</v>
      </c>
      <c r="U419" s="55" t="s">
        <v>2292</v>
      </c>
      <c r="V419" t="s">
        <v>2291</v>
      </c>
      <c r="W419" s="5">
        <v>91052000</v>
      </c>
      <c r="X419" s="5">
        <v>91052000</v>
      </c>
      <c r="Y419" s="5">
        <v>9105200</v>
      </c>
      <c r="Z419" s="5">
        <v>0</v>
      </c>
      <c r="AA419" s="1" t="s">
        <v>95</v>
      </c>
      <c r="AB419" t="s">
        <v>83</v>
      </c>
      <c r="AC419" t="s">
        <v>76</v>
      </c>
      <c r="AD419" s="69">
        <f>+Tabla3[[#This Row],[VALOR DEL CONTRATO
(EN NUMEROS)]]-Tabla3[[#This Row],[VALOR RECURSOS (MADS/FONAM)]]</f>
        <v>0</v>
      </c>
      <c r="AE419" s="2">
        <v>226</v>
      </c>
      <c r="AF419" s="88">
        <v>46024</v>
      </c>
      <c r="AG419">
        <v>38426</v>
      </c>
      <c r="AH419" s="75">
        <v>46035</v>
      </c>
      <c r="AI419" s="78" t="s">
        <v>98</v>
      </c>
      <c r="AJ419" t="s">
        <v>590</v>
      </c>
      <c r="AK419" s="72">
        <v>202400000000078</v>
      </c>
      <c r="AL419" s="75">
        <v>46035</v>
      </c>
      <c r="AM419" s="1" t="s">
        <v>257</v>
      </c>
      <c r="AN419" s="1" t="s">
        <v>257</v>
      </c>
      <c r="AO419" t="s">
        <v>100</v>
      </c>
      <c r="AP419" t="s">
        <v>4107</v>
      </c>
      <c r="AQ419" s="1"/>
      <c r="AR419" t="s">
        <v>645</v>
      </c>
      <c r="AS419" t="s">
        <v>438</v>
      </c>
      <c r="AT419" s="1">
        <v>80111600</v>
      </c>
      <c r="AU419" s="93" t="s">
        <v>5653</v>
      </c>
      <c r="AV419" s="1" t="s">
        <v>210</v>
      </c>
      <c r="AW419" s="87" t="s">
        <v>103</v>
      </c>
      <c r="AX419" s="75">
        <v>46035</v>
      </c>
      <c r="AY419" s="87" t="s">
        <v>116</v>
      </c>
      <c r="AZ419" s="75">
        <v>46035</v>
      </c>
      <c r="BA419" s="75">
        <v>46035</v>
      </c>
      <c r="BB419" s="75">
        <v>46337</v>
      </c>
      <c r="BC419" s="89">
        <f>+Tabla3[[#This Row],[FECHA TERMINACION
(INICIAL)]]-Tabla3[[#This Row],[FECHA INICIO]]</f>
        <v>302</v>
      </c>
      <c r="BD419" s="89">
        <f>+Tabla3[[#This Row],[PLAZO DE EJECUCIÓN EN DÍAS (INICIAL)]]/30</f>
        <v>10.066666666666666</v>
      </c>
      <c r="BE419" t="s">
        <v>1871</v>
      </c>
      <c r="BF419" s="5" t="e">
        <f>+#REF!</f>
        <v>#REF!</v>
      </c>
      <c r="BG419" s="5" t="e">
        <f>+#REF!</f>
        <v>#REF!</v>
      </c>
      <c r="BH419" s="1" t="e">
        <f>+#REF!</f>
        <v>#REF!</v>
      </c>
      <c r="BI419" s="1">
        <f>+COUNTIF(Tabla3[[#This Row],[VALOR REDUCIDO]:[TOTAL TIEMPO PRORROGADO EN DÍAS
]],"&lt;&gt;0")</f>
        <v>3</v>
      </c>
      <c r="BJ419" s="1" t="e">
        <f>+#REF!</f>
        <v>#REF!</v>
      </c>
      <c r="BK419" s="75" t="e">
        <f>+#REF!</f>
        <v>#REF!</v>
      </c>
      <c r="BL419" s="1" t="s">
        <v>83</v>
      </c>
      <c r="BM419" t="e">
        <f t="shared" si="32"/>
        <v>#REF!</v>
      </c>
      <c r="BN419" s="7">
        <f t="shared" si="33"/>
        <v>46035</v>
      </c>
      <c r="BO419" s="7" t="e">
        <f t="shared" si="34"/>
        <v>#REF!</v>
      </c>
      <c r="BP419" s="5" t="e">
        <f t="shared" si="30"/>
        <v>#REF!</v>
      </c>
      <c r="BQ419" s="1">
        <v>41883920</v>
      </c>
      <c r="BR419" s="1" t="e">
        <f>+Tabla3[[#This Row],[VALOR TOTAL DE CONTRATO (ANTES DE LIQUIDACIÓN - LIBERACIÓN DE SALDOS)]]-Tabla3[[#This Row],[RECURSO TOTALES DESEMBOLSADOS]]</f>
        <v>#REF!</v>
      </c>
      <c r="BS419" s="1" t="s">
        <v>83</v>
      </c>
      <c r="BT419" s="1" t="str">
        <f t="shared" si="31"/>
        <v>enero</v>
      </c>
      <c r="BU419" s="1" t="s">
        <v>82</v>
      </c>
      <c r="BV419" s="1" t="s">
        <v>82</v>
      </c>
      <c r="BW419" s="1" t="s">
        <v>82</v>
      </c>
      <c r="BX419" t="s">
        <v>258</v>
      </c>
      <c r="BY419" t="s">
        <v>259</v>
      </c>
    </row>
    <row r="420" spans="1:77" x14ac:dyDescent="0.25">
      <c r="A420" s="1">
        <v>2026</v>
      </c>
      <c r="B420" s="3">
        <v>412</v>
      </c>
      <c r="C420" s="1" t="s">
        <v>65</v>
      </c>
      <c r="D420" t="s">
        <v>67</v>
      </c>
      <c r="E420" t="s">
        <v>70</v>
      </c>
      <c r="F420" t="s">
        <v>71</v>
      </c>
      <c r="G420" t="s">
        <v>105</v>
      </c>
      <c r="H420" s="1" t="s">
        <v>64</v>
      </c>
      <c r="I420" s="1" t="s">
        <v>75</v>
      </c>
      <c r="J420" t="s">
        <v>2293</v>
      </c>
      <c r="K420" s="1" t="s">
        <v>78</v>
      </c>
      <c r="L420" s="87" t="s">
        <v>2294</v>
      </c>
      <c r="M420" t="s">
        <v>6715</v>
      </c>
      <c r="N420" s="1" t="s">
        <v>3719</v>
      </c>
      <c r="O420" s="1" t="s">
        <v>3719</v>
      </c>
      <c r="P420" s="56" t="s">
        <v>3719</v>
      </c>
      <c r="Q420" s="1" t="s">
        <v>83</v>
      </c>
      <c r="R420" s="87" t="s">
        <v>270</v>
      </c>
      <c r="S420" s="87" t="s">
        <v>270</v>
      </c>
      <c r="T420" t="s">
        <v>2297</v>
      </c>
      <c r="U420" s="68" t="s">
        <v>2299</v>
      </c>
      <c r="V420" t="s">
        <v>2298</v>
      </c>
      <c r="W420" s="5">
        <v>96339180</v>
      </c>
      <c r="X420" s="5">
        <v>96339180</v>
      </c>
      <c r="Y420" s="5">
        <v>9175160</v>
      </c>
      <c r="Z420" s="5">
        <v>0</v>
      </c>
      <c r="AA420" s="1" t="s">
        <v>95</v>
      </c>
      <c r="AB420" t="s">
        <v>83</v>
      </c>
      <c r="AC420" t="s">
        <v>76</v>
      </c>
      <c r="AD420" s="69">
        <f>+Tabla3[[#This Row],[VALOR DEL CONTRATO
(EN NUMEROS)]]-Tabla3[[#This Row],[VALOR RECURSOS (MADS/FONAM)]]</f>
        <v>0</v>
      </c>
      <c r="AE420" s="2">
        <v>226</v>
      </c>
      <c r="AF420" s="88">
        <v>46024</v>
      </c>
      <c r="AG420">
        <v>38126</v>
      </c>
      <c r="AH420" s="75">
        <v>46035</v>
      </c>
      <c r="AI420" s="78" t="s">
        <v>98</v>
      </c>
      <c r="AJ420" t="s">
        <v>590</v>
      </c>
      <c r="AK420" s="72">
        <v>202400000000078</v>
      </c>
      <c r="AL420" s="75">
        <v>46035</v>
      </c>
      <c r="AM420" s="1" t="s">
        <v>2295</v>
      </c>
      <c r="AN420" s="1" t="s">
        <v>2296</v>
      </c>
      <c r="AO420" t="s">
        <v>100</v>
      </c>
      <c r="AP420" t="s">
        <v>4107</v>
      </c>
      <c r="AQ420" s="1"/>
      <c r="AR420" t="s">
        <v>648</v>
      </c>
      <c r="AS420" t="s">
        <v>438</v>
      </c>
      <c r="AT420" s="1">
        <v>80111600</v>
      </c>
      <c r="AU420" s="93" t="s">
        <v>5654</v>
      </c>
      <c r="AV420" s="1" t="s">
        <v>210</v>
      </c>
      <c r="AW420" s="87" t="s">
        <v>103</v>
      </c>
      <c r="AX420" s="75">
        <v>46035</v>
      </c>
      <c r="AY420" s="87" t="s">
        <v>116</v>
      </c>
      <c r="AZ420" s="75">
        <v>46035</v>
      </c>
      <c r="BA420" s="75">
        <v>46035</v>
      </c>
      <c r="BB420" s="75">
        <v>46353</v>
      </c>
      <c r="BC420" s="89">
        <f>+Tabla3[[#This Row],[FECHA TERMINACION
(INICIAL)]]-Tabla3[[#This Row],[FECHA INICIO]]</f>
        <v>318</v>
      </c>
      <c r="BD420" s="89">
        <f>+Tabla3[[#This Row],[PLAZO DE EJECUCIÓN EN DÍAS (INICIAL)]]/30</f>
        <v>10.6</v>
      </c>
      <c r="BE420" t="s">
        <v>1286</v>
      </c>
      <c r="BF420" s="5" t="e">
        <f>+#REF!</f>
        <v>#REF!</v>
      </c>
      <c r="BG420" s="5" t="e">
        <f>+#REF!</f>
        <v>#REF!</v>
      </c>
      <c r="BH420" s="1" t="e">
        <f>+#REF!</f>
        <v>#REF!</v>
      </c>
      <c r="BI420" s="1">
        <f>+COUNTIF(Tabla3[[#This Row],[VALOR REDUCIDO]:[TOTAL TIEMPO PRORROGADO EN DÍAS
]],"&lt;&gt;0")</f>
        <v>3</v>
      </c>
      <c r="BJ420" s="1" t="e">
        <f>+#REF!</f>
        <v>#REF!</v>
      </c>
      <c r="BK420" s="75" t="e">
        <f>+#REF!</f>
        <v>#REF!</v>
      </c>
      <c r="BL420" s="1" t="s">
        <v>83</v>
      </c>
      <c r="BM420" t="e">
        <f t="shared" si="32"/>
        <v>#REF!</v>
      </c>
      <c r="BN420" s="7">
        <f t="shared" si="33"/>
        <v>46035</v>
      </c>
      <c r="BO420" s="7" t="e">
        <f t="shared" si="34"/>
        <v>#REF!</v>
      </c>
      <c r="BP420" s="5" t="e">
        <f t="shared" si="30"/>
        <v>#REF!</v>
      </c>
      <c r="BQ420" s="1">
        <v>42205736</v>
      </c>
      <c r="BR420" s="1" t="e">
        <f>+Tabla3[[#This Row],[VALOR TOTAL DE CONTRATO (ANTES DE LIQUIDACIÓN - LIBERACIÓN DE SALDOS)]]-Tabla3[[#This Row],[RECURSO TOTALES DESEMBOLSADOS]]</f>
        <v>#REF!</v>
      </c>
      <c r="BS420" s="1" t="s">
        <v>83</v>
      </c>
      <c r="BT420" s="1" t="str">
        <f t="shared" si="31"/>
        <v>enero</v>
      </c>
      <c r="BU420" s="1" t="s">
        <v>82</v>
      </c>
      <c r="BV420" s="1" t="s">
        <v>82</v>
      </c>
      <c r="BW420" s="1" t="s">
        <v>82</v>
      </c>
      <c r="BX420" t="s">
        <v>258</v>
      </c>
      <c r="BY420" t="s">
        <v>259</v>
      </c>
    </row>
    <row r="421" spans="1:77" x14ac:dyDescent="0.25">
      <c r="A421" s="1">
        <v>2026</v>
      </c>
      <c r="B421" s="3">
        <v>413</v>
      </c>
      <c r="C421" s="1" t="s">
        <v>65</v>
      </c>
      <c r="D421" t="s">
        <v>67</v>
      </c>
      <c r="E421" t="s">
        <v>70</v>
      </c>
      <c r="F421" t="s">
        <v>71</v>
      </c>
      <c r="G421" t="s">
        <v>105</v>
      </c>
      <c r="H421" s="1" t="s">
        <v>64</v>
      </c>
      <c r="I421" s="1" t="s">
        <v>75</v>
      </c>
      <c r="J421" t="s">
        <v>2300</v>
      </c>
      <c r="K421" s="1" t="s">
        <v>78</v>
      </c>
      <c r="L421" s="87" t="s">
        <v>633</v>
      </c>
      <c r="M421" t="s">
        <v>6716</v>
      </c>
      <c r="N421" s="1" t="s">
        <v>3719</v>
      </c>
      <c r="O421" s="1" t="s">
        <v>3719</v>
      </c>
      <c r="P421" s="56" t="s">
        <v>3719</v>
      </c>
      <c r="Q421" s="1" t="s">
        <v>83</v>
      </c>
      <c r="R421" s="87" t="s">
        <v>270</v>
      </c>
      <c r="S421" s="87" t="s">
        <v>270</v>
      </c>
      <c r="T421" t="s">
        <v>2301</v>
      </c>
      <c r="U421" t="s">
        <v>2303</v>
      </c>
      <c r="V421" t="s">
        <v>2302</v>
      </c>
      <c r="W421" s="5">
        <v>91400000</v>
      </c>
      <c r="X421" s="5">
        <v>91400000</v>
      </c>
      <c r="Y421" s="5">
        <v>9140000</v>
      </c>
      <c r="Z421" s="5">
        <v>0</v>
      </c>
      <c r="AA421" s="1" t="s">
        <v>95</v>
      </c>
      <c r="AB421" t="s">
        <v>83</v>
      </c>
      <c r="AC421" t="s">
        <v>76</v>
      </c>
      <c r="AD421" s="69">
        <f>+Tabla3[[#This Row],[VALOR DEL CONTRATO
(EN NUMEROS)]]-Tabla3[[#This Row],[VALOR RECURSOS (MADS/FONAM)]]</f>
        <v>0</v>
      </c>
      <c r="AE421" s="2">
        <v>226</v>
      </c>
      <c r="AF421" s="88">
        <v>46024</v>
      </c>
      <c r="AG421">
        <v>38326</v>
      </c>
      <c r="AH421" s="75">
        <v>46035</v>
      </c>
      <c r="AI421" s="78" t="s">
        <v>98</v>
      </c>
      <c r="AJ421" t="s">
        <v>590</v>
      </c>
      <c r="AK421" s="72">
        <v>202400000000078</v>
      </c>
      <c r="AL421" s="75">
        <v>46035</v>
      </c>
      <c r="AM421" s="1" t="s">
        <v>257</v>
      </c>
      <c r="AN421" s="1" t="s">
        <v>257</v>
      </c>
      <c r="AO421" t="s">
        <v>100</v>
      </c>
      <c r="AP421" t="s">
        <v>641</v>
      </c>
      <c r="AQ421" s="1"/>
      <c r="AR421" t="s">
        <v>648</v>
      </c>
      <c r="AS421" t="s">
        <v>270</v>
      </c>
      <c r="AT421" s="1">
        <v>80111600</v>
      </c>
      <c r="AU421" s="93" t="s">
        <v>5655</v>
      </c>
      <c r="AV421" s="1" t="s">
        <v>210</v>
      </c>
      <c r="AW421" s="87" t="s">
        <v>103</v>
      </c>
      <c r="AX421" s="75">
        <v>46035</v>
      </c>
      <c r="AY421" s="87" t="s">
        <v>116</v>
      </c>
      <c r="AZ421" s="75">
        <v>46035</v>
      </c>
      <c r="BA421" s="75">
        <v>46035</v>
      </c>
      <c r="BB421" s="75">
        <v>46338</v>
      </c>
      <c r="BC421" s="89">
        <f>+Tabla3[[#This Row],[FECHA TERMINACION
(INICIAL)]]-Tabla3[[#This Row],[FECHA INICIO]]</f>
        <v>303</v>
      </c>
      <c r="BD421" s="89">
        <f>+Tabla3[[#This Row],[PLAZO DE EJECUCIÓN EN DÍAS (INICIAL)]]/30</f>
        <v>10.1</v>
      </c>
      <c r="BE421" t="s">
        <v>1871</v>
      </c>
      <c r="BF421" s="5" t="e">
        <f>+#REF!</f>
        <v>#REF!</v>
      </c>
      <c r="BG421" s="5" t="e">
        <f>+#REF!</f>
        <v>#REF!</v>
      </c>
      <c r="BH421" s="1" t="e">
        <f>+#REF!</f>
        <v>#REF!</v>
      </c>
      <c r="BI421" s="1">
        <f>+COUNTIF(Tabla3[[#This Row],[VALOR REDUCIDO]:[TOTAL TIEMPO PRORROGADO EN DÍAS
]],"&lt;&gt;0")</f>
        <v>3</v>
      </c>
      <c r="BJ421" s="1" t="e">
        <f>+#REF!</f>
        <v>#REF!</v>
      </c>
      <c r="BK421" s="75" t="e">
        <f>+#REF!</f>
        <v>#REF!</v>
      </c>
      <c r="BL421" s="1" t="s">
        <v>83</v>
      </c>
      <c r="BM421" t="e">
        <f t="shared" si="32"/>
        <v>#REF!</v>
      </c>
      <c r="BN421" s="7">
        <f t="shared" si="33"/>
        <v>46035</v>
      </c>
      <c r="BO421" s="7" t="e">
        <f t="shared" si="34"/>
        <v>#REF!</v>
      </c>
      <c r="BP421" s="5" t="e">
        <f t="shared" si="30"/>
        <v>#REF!</v>
      </c>
      <c r="BQ421" s="1">
        <v>42044000</v>
      </c>
      <c r="BR421" s="1" t="e">
        <f>+Tabla3[[#This Row],[VALOR TOTAL DE CONTRATO (ANTES DE LIQUIDACIÓN - LIBERACIÓN DE SALDOS)]]-Tabla3[[#This Row],[RECURSO TOTALES DESEMBOLSADOS]]</f>
        <v>#REF!</v>
      </c>
      <c r="BS421" s="1" t="s">
        <v>83</v>
      </c>
      <c r="BT421" s="1" t="str">
        <f t="shared" si="31"/>
        <v>enero</v>
      </c>
      <c r="BU421" s="1" t="s">
        <v>82</v>
      </c>
      <c r="BV421" s="1" t="s">
        <v>82</v>
      </c>
      <c r="BW421" s="1" t="s">
        <v>82</v>
      </c>
      <c r="BX421" t="s">
        <v>258</v>
      </c>
      <c r="BY421" t="s">
        <v>259</v>
      </c>
    </row>
    <row r="422" spans="1:77" x14ac:dyDescent="0.25">
      <c r="A422" s="1">
        <v>2026</v>
      </c>
      <c r="B422" s="3">
        <v>414</v>
      </c>
      <c r="C422" s="1" t="s">
        <v>65</v>
      </c>
      <c r="D422" t="s">
        <v>67</v>
      </c>
      <c r="E422" t="s">
        <v>70</v>
      </c>
      <c r="F422" t="s">
        <v>71</v>
      </c>
      <c r="G422" t="s">
        <v>105</v>
      </c>
      <c r="H422" s="1" t="s">
        <v>64</v>
      </c>
      <c r="I422" s="1" t="s">
        <v>75</v>
      </c>
      <c r="J422" t="s">
        <v>2059</v>
      </c>
      <c r="K422" s="1" t="s">
        <v>78</v>
      </c>
      <c r="L422" s="87" t="s">
        <v>2060</v>
      </c>
      <c r="M422" t="s">
        <v>6717</v>
      </c>
      <c r="N422" s="1" t="s">
        <v>3719</v>
      </c>
      <c r="O422" s="1" t="s">
        <v>3719</v>
      </c>
      <c r="P422" s="56" t="s">
        <v>3719</v>
      </c>
      <c r="Q422" s="1" t="s">
        <v>83</v>
      </c>
      <c r="R422" s="87" t="s">
        <v>256</v>
      </c>
      <c r="S422" s="87" t="s">
        <v>256</v>
      </c>
      <c r="T422" t="s">
        <v>2061</v>
      </c>
      <c r="U422" t="s">
        <v>2063</v>
      </c>
      <c r="V422" t="s">
        <v>2062</v>
      </c>
      <c r="W422" s="5">
        <v>102368365</v>
      </c>
      <c r="X422" s="5">
        <v>102368365</v>
      </c>
      <c r="Y422" s="5">
        <v>9306215</v>
      </c>
      <c r="Z422" s="5">
        <v>0</v>
      </c>
      <c r="AA422" s="1" t="s">
        <v>95</v>
      </c>
      <c r="AB422" t="s">
        <v>83</v>
      </c>
      <c r="AC422" t="s">
        <v>76</v>
      </c>
      <c r="AD422" s="69">
        <f>+Tabla3[[#This Row],[VALOR DEL CONTRATO
(EN NUMEROS)]]-Tabla3[[#This Row],[VALOR RECURSOS (MADS/FONAM)]]</f>
        <v>0</v>
      </c>
      <c r="AE422" s="2">
        <v>2426</v>
      </c>
      <c r="AF422" s="88">
        <v>46024</v>
      </c>
      <c r="AG422">
        <v>36826</v>
      </c>
      <c r="AH422" s="75">
        <v>46031</v>
      </c>
      <c r="AI422" s="78" t="s">
        <v>98</v>
      </c>
      <c r="AJ422" t="s">
        <v>590</v>
      </c>
      <c r="AK422" s="72">
        <v>202400000000078</v>
      </c>
      <c r="AL422" s="75">
        <v>46031</v>
      </c>
      <c r="AM422" s="1" t="s">
        <v>257</v>
      </c>
      <c r="AN422" s="1" t="s">
        <v>257</v>
      </c>
      <c r="AO422" t="s">
        <v>100</v>
      </c>
      <c r="AP422" t="s">
        <v>1714</v>
      </c>
      <c r="AQ422" s="1"/>
      <c r="AR422" t="s">
        <v>1715</v>
      </c>
      <c r="AS422" t="s">
        <v>1403</v>
      </c>
      <c r="AT422" s="1">
        <v>80111600</v>
      </c>
      <c r="AU422" s="93" t="s">
        <v>4542</v>
      </c>
      <c r="AV422" s="1" t="s">
        <v>210</v>
      </c>
      <c r="AW422" s="87" t="s">
        <v>103</v>
      </c>
      <c r="AX422" s="75">
        <v>46031</v>
      </c>
      <c r="AY422" s="87" t="s">
        <v>116</v>
      </c>
      <c r="AZ422" s="75">
        <v>46031</v>
      </c>
      <c r="BA422" s="75">
        <v>46031</v>
      </c>
      <c r="BB422" s="75">
        <v>46364</v>
      </c>
      <c r="BC422" s="89">
        <f>+Tabla3[[#This Row],[FECHA TERMINACION
(INICIAL)]]-Tabla3[[#This Row],[FECHA INICIO]]</f>
        <v>333</v>
      </c>
      <c r="BD422" s="89">
        <f>+Tabla3[[#This Row],[PLAZO DE EJECUCIÓN EN DÍAS (INICIAL)]]/30</f>
        <v>11.1</v>
      </c>
      <c r="BE422" t="s">
        <v>2064</v>
      </c>
      <c r="BF422" s="5" t="e">
        <f>+#REF!</f>
        <v>#REF!</v>
      </c>
      <c r="BG422" s="5" t="e">
        <f>+#REF!</f>
        <v>#REF!</v>
      </c>
      <c r="BH422" s="1" t="e">
        <f>+#REF!</f>
        <v>#REF!</v>
      </c>
      <c r="BI422" s="1">
        <f>+COUNTIF(Tabla3[[#This Row],[VALOR REDUCIDO]:[TOTAL TIEMPO PRORROGADO EN DÍAS
]],"&lt;&gt;0")</f>
        <v>3</v>
      </c>
      <c r="BJ422" s="1" t="e">
        <f>+#REF!</f>
        <v>#REF!</v>
      </c>
      <c r="BK422" s="75" t="e">
        <f>+#REF!</f>
        <v>#REF!</v>
      </c>
      <c r="BL422" s="1" t="s">
        <v>83</v>
      </c>
      <c r="BM422" t="e">
        <f t="shared" si="32"/>
        <v>#REF!</v>
      </c>
      <c r="BN422" s="7">
        <f t="shared" si="33"/>
        <v>46031</v>
      </c>
      <c r="BO422" s="7" t="e">
        <f t="shared" si="34"/>
        <v>#REF!</v>
      </c>
      <c r="BP422" s="5" t="e">
        <f t="shared" si="30"/>
        <v>#REF!</v>
      </c>
      <c r="BQ422" s="1">
        <v>44049417</v>
      </c>
      <c r="BR422" s="1" t="e">
        <f>+Tabla3[[#This Row],[VALOR TOTAL DE CONTRATO (ANTES DE LIQUIDACIÓN - LIBERACIÓN DE SALDOS)]]-Tabla3[[#This Row],[RECURSO TOTALES DESEMBOLSADOS]]</f>
        <v>#REF!</v>
      </c>
      <c r="BS422" s="1" t="s">
        <v>83</v>
      </c>
      <c r="BT422" s="1" t="str">
        <f t="shared" si="31"/>
        <v>enero</v>
      </c>
      <c r="BU422" s="1" t="s">
        <v>82</v>
      </c>
      <c r="BV422" s="1" t="s">
        <v>82</v>
      </c>
      <c r="BW422" s="1" t="s">
        <v>82</v>
      </c>
      <c r="BX422" t="s">
        <v>258</v>
      </c>
      <c r="BY422" t="s">
        <v>259</v>
      </c>
    </row>
    <row r="423" spans="1:77" x14ac:dyDescent="0.25">
      <c r="A423" s="1">
        <v>2026</v>
      </c>
      <c r="B423" s="3">
        <v>415</v>
      </c>
      <c r="C423" s="1" t="s">
        <v>65</v>
      </c>
      <c r="D423" t="s">
        <v>67</v>
      </c>
      <c r="E423" t="s">
        <v>70</v>
      </c>
      <c r="F423" t="s">
        <v>71</v>
      </c>
      <c r="G423" t="s">
        <v>105</v>
      </c>
      <c r="H423" s="1" t="s">
        <v>64</v>
      </c>
      <c r="I423" s="1" t="s">
        <v>75</v>
      </c>
      <c r="J423" t="s">
        <v>2065</v>
      </c>
      <c r="K423" s="1" t="s">
        <v>78</v>
      </c>
      <c r="L423" s="87" t="s">
        <v>81</v>
      </c>
      <c r="M423" t="s">
        <v>6718</v>
      </c>
      <c r="N423" s="1" t="s">
        <v>3719</v>
      </c>
      <c r="O423" s="1" t="s">
        <v>3719</v>
      </c>
      <c r="P423" s="56" t="s">
        <v>3719</v>
      </c>
      <c r="Q423" s="1" t="s">
        <v>83</v>
      </c>
      <c r="R423" s="87" t="s">
        <v>269</v>
      </c>
      <c r="S423" s="87" t="s">
        <v>269</v>
      </c>
      <c r="T423" t="s">
        <v>2066</v>
      </c>
      <c r="U423" s="55" t="s">
        <v>2067</v>
      </c>
      <c r="V423" t="s">
        <v>1617</v>
      </c>
      <c r="W423" s="5">
        <v>84000000</v>
      </c>
      <c r="X423" s="5">
        <v>84000000</v>
      </c>
      <c r="Y423" s="5">
        <v>8000000</v>
      </c>
      <c r="Z423" s="5">
        <v>0</v>
      </c>
      <c r="AA423" s="1" t="s">
        <v>95</v>
      </c>
      <c r="AB423" t="s">
        <v>83</v>
      </c>
      <c r="AC423" t="s">
        <v>76</v>
      </c>
      <c r="AD423" s="69">
        <f>+Tabla3[[#This Row],[VALOR DEL CONTRATO
(EN NUMEROS)]]-Tabla3[[#This Row],[VALOR RECURSOS (MADS/FONAM)]]</f>
        <v>0</v>
      </c>
      <c r="AE423" s="2">
        <v>4726</v>
      </c>
      <c r="AF423" s="88">
        <v>46024</v>
      </c>
      <c r="AG423">
        <v>35326</v>
      </c>
      <c r="AH423" s="75">
        <v>46031</v>
      </c>
      <c r="AI423" s="78" t="s">
        <v>98</v>
      </c>
      <c r="AJ423" t="s">
        <v>736</v>
      </c>
      <c r="AK423" s="72">
        <v>202400000000054</v>
      </c>
      <c r="AL423" s="75">
        <v>46031</v>
      </c>
      <c r="AM423" s="1" t="s">
        <v>257</v>
      </c>
      <c r="AN423" s="1" t="s">
        <v>257</v>
      </c>
      <c r="AO423" t="s">
        <v>100</v>
      </c>
      <c r="AP423" t="s">
        <v>1968</v>
      </c>
      <c r="AQ423" s="1"/>
      <c r="AR423" t="s">
        <v>1969</v>
      </c>
      <c r="AS423" t="s">
        <v>418</v>
      </c>
      <c r="AT423" s="1">
        <v>80111600</v>
      </c>
      <c r="AU423" s="93" t="s">
        <v>4543</v>
      </c>
      <c r="AV423" s="1" t="s">
        <v>210</v>
      </c>
      <c r="AW423" s="87" t="s">
        <v>103</v>
      </c>
      <c r="AX423" s="75">
        <v>46031</v>
      </c>
      <c r="AY423" s="87" t="s">
        <v>115</v>
      </c>
      <c r="AZ423" s="75">
        <v>46031</v>
      </c>
      <c r="BA423" s="75">
        <v>46031</v>
      </c>
      <c r="BB423" s="75">
        <v>46349</v>
      </c>
      <c r="BC423" s="89">
        <f>+Tabla3[[#This Row],[FECHA TERMINACION
(INICIAL)]]-Tabla3[[#This Row],[FECHA INICIO]]</f>
        <v>318</v>
      </c>
      <c r="BD423" s="89">
        <f>+Tabla3[[#This Row],[PLAZO DE EJECUCIÓN EN DÍAS (INICIAL)]]/30</f>
        <v>10.6</v>
      </c>
      <c r="BE423" t="s">
        <v>2068</v>
      </c>
      <c r="BF423" s="5" t="e">
        <f>+#REF!</f>
        <v>#REF!</v>
      </c>
      <c r="BG423" s="5" t="e">
        <f>+#REF!</f>
        <v>#REF!</v>
      </c>
      <c r="BH423" s="1" t="e">
        <f>+#REF!</f>
        <v>#REF!</v>
      </c>
      <c r="BI423" s="1">
        <f>+COUNTIF(Tabla3[[#This Row],[VALOR REDUCIDO]:[TOTAL TIEMPO PRORROGADO EN DÍAS
]],"&lt;&gt;0")</f>
        <v>3</v>
      </c>
      <c r="BJ423" s="1" t="e">
        <f>+#REF!</f>
        <v>#REF!</v>
      </c>
      <c r="BK423" s="75" t="e">
        <f>+#REF!</f>
        <v>#REF!</v>
      </c>
      <c r="BL423" s="1" t="s">
        <v>83</v>
      </c>
      <c r="BM423" t="e">
        <f t="shared" si="32"/>
        <v>#REF!</v>
      </c>
      <c r="BN423" s="7">
        <f t="shared" si="33"/>
        <v>46031</v>
      </c>
      <c r="BO423" s="7" t="e">
        <f t="shared" si="34"/>
        <v>#REF!</v>
      </c>
      <c r="BP423" s="5" t="e">
        <f t="shared" si="30"/>
        <v>#REF!</v>
      </c>
      <c r="BQ423" s="1">
        <v>37866667</v>
      </c>
      <c r="BR423" s="1" t="e">
        <f>+Tabla3[[#This Row],[VALOR TOTAL DE CONTRATO (ANTES DE LIQUIDACIÓN - LIBERACIÓN DE SALDOS)]]-Tabla3[[#This Row],[RECURSO TOTALES DESEMBOLSADOS]]</f>
        <v>#REF!</v>
      </c>
      <c r="BS423" s="1" t="s">
        <v>83</v>
      </c>
      <c r="BT423" s="1" t="str">
        <f t="shared" si="31"/>
        <v>enero</v>
      </c>
      <c r="BU423" s="1" t="s">
        <v>82</v>
      </c>
      <c r="BV423" s="1" t="s">
        <v>82</v>
      </c>
      <c r="BW423" s="1" t="s">
        <v>82</v>
      </c>
      <c r="BX423" t="s">
        <v>258</v>
      </c>
      <c r="BY423" t="s">
        <v>259</v>
      </c>
    </row>
    <row r="424" spans="1:77" x14ac:dyDescent="0.25">
      <c r="A424" s="1">
        <v>2026</v>
      </c>
      <c r="B424" s="3">
        <v>416</v>
      </c>
      <c r="C424" s="1" t="s">
        <v>65</v>
      </c>
      <c r="D424" t="s">
        <v>67</v>
      </c>
      <c r="E424" t="s">
        <v>70</v>
      </c>
      <c r="F424" t="s">
        <v>71</v>
      </c>
      <c r="G424" t="s">
        <v>105</v>
      </c>
      <c r="H424" s="1" t="s">
        <v>64</v>
      </c>
      <c r="I424" s="1" t="s">
        <v>75</v>
      </c>
      <c r="J424" t="s">
        <v>2954</v>
      </c>
      <c r="K424" s="1" t="s">
        <v>78</v>
      </c>
      <c r="L424" s="87" t="s">
        <v>81</v>
      </c>
      <c r="M424" t="s">
        <v>6719</v>
      </c>
      <c r="N424" s="1" t="s">
        <v>3719</v>
      </c>
      <c r="O424" s="1" t="s">
        <v>3719</v>
      </c>
      <c r="P424" s="56" t="s">
        <v>3719</v>
      </c>
      <c r="Q424" s="1" t="s">
        <v>83</v>
      </c>
      <c r="R424" s="87" t="s">
        <v>269</v>
      </c>
      <c r="S424" s="87" t="s">
        <v>269</v>
      </c>
      <c r="T424" t="s">
        <v>2955</v>
      </c>
      <c r="U424" t="s">
        <v>2957</v>
      </c>
      <c r="V424" t="s">
        <v>2956</v>
      </c>
      <c r="W424" s="5">
        <v>33372000</v>
      </c>
      <c r="X424" s="5">
        <v>33372000</v>
      </c>
      <c r="Y424" s="5">
        <v>6180000</v>
      </c>
      <c r="Z424" s="5"/>
      <c r="AA424" s="1" t="s">
        <v>95</v>
      </c>
      <c r="AB424" t="s">
        <v>83</v>
      </c>
      <c r="AC424" t="s">
        <v>76</v>
      </c>
      <c r="AD424" s="69">
        <f>+Tabla3[[#This Row],[VALOR DEL CONTRATO
(EN NUMEROS)]]-Tabla3[[#This Row],[VALOR RECURSOS (MADS/FONAM)]]</f>
        <v>0</v>
      </c>
      <c r="AE424" s="2">
        <v>4726</v>
      </c>
      <c r="AF424" s="88">
        <v>46024</v>
      </c>
      <c r="AG424">
        <v>71926</v>
      </c>
      <c r="AH424" s="75">
        <v>46041</v>
      </c>
      <c r="AI424" s="78" t="s">
        <v>98</v>
      </c>
      <c r="AJ424" t="s">
        <v>736</v>
      </c>
      <c r="AK424" s="72">
        <v>202400000000054</v>
      </c>
      <c r="AL424" s="75">
        <v>46038</v>
      </c>
      <c r="AM424" s="1" t="s">
        <v>257</v>
      </c>
      <c r="AN424" s="1" t="s">
        <v>257</v>
      </c>
      <c r="AO424" t="s">
        <v>100</v>
      </c>
      <c r="AP424" t="s">
        <v>737</v>
      </c>
      <c r="AQ424" s="2"/>
      <c r="AR424" t="s">
        <v>738</v>
      </c>
      <c r="AS424" t="s">
        <v>418</v>
      </c>
      <c r="AT424" s="1">
        <v>80111600</v>
      </c>
      <c r="AU424" s="93" t="s">
        <v>5656</v>
      </c>
      <c r="AV424" s="1" t="s">
        <v>210</v>
      </c>
      <c r="AW424" s="87" t="s">
        <v>103</v>
      </c>
      <c r="AX424" s="75">
        <v>46039</v>
      </c>
      <c r="AY424" s="87" t="s">
        <v>115</v>
      </c>
      <c r="AZ424" s="75">
        <v>46041</v>
      </c>
      <c r="BA424" s="75">
        <v>46041</v>
      </c>
      <c r="BB424" s="75">
        <v>46203</v>
      </c>
      <c r="BC424" s="89">
        <f>+Tabla3[[#This Row],[FECHA TERMINACION
(INICIAL)]]-Tabla3[[#This Row],[FECHA INICIO]]</f>
        <v>162</v>
      </c>
      <c r="BD424" s="89">
        <f>+Tabla3[[#This Row],[PLAZO DE EJECUCIÓN EN DÍAS (INICIAL)]]/30</f>
        <v>5.4</v>
      </c>
      <c r="BE424" t="s">
        <v>2958</v>
      </c>
      <c r="BF424" s="5" t="e">
        <f>+#REF!</f>
        <v>#REF!</v>
      </c>
      <c r="BG424" s="5" t="e">
        <f>+#REF!</f>
        <v>#REF!</v>
      </c>
      <c r="BH424" s="1" t="e">
        <f>+#REF!</f>
        <v>#REF!</v>
      </c>
      <c r="BI424" s="1">
        <f>+COUNTIF(Tabla3[[#This Row],[VALOR REDUCIDO]:[TOTAL TIEMPO PRORROGADO EN DÍAS
]],"&lt;&gt;0")</f>
        <v>3</v>
      </c>
      <c r="BJ424" s="1" t="e">
        <f>+#REF!</f>
        <v>#REF!</v>
      </c>
      <c r="BK424" s="75" t="e">
        <f>+#REF!</f>
        <v>#REF!</v>
      </c>
      <c r="BL424" s="1" t="s">
        <v>83</v>
      </c>
      <c r="BM424" t="e">
        <f t="shared" si="32"/>
        <v>#REF!</v>
      </c>
      <c r="BN424" s="7">
        <f t="shared" si="33"/>
        <v>46041</v>
      </c>
      <c r="BO424" s="7" t="e">
        <f t="shared" si="34"/>
        <v>#REF!</v>
      </c>
      <c r="BP424" s="5" t="e">
        <f t="shared" si="30"/>
        <v>#REF!</v>
      </c>
      <c r="BQ424" s="1">
        <v>27192000</v>
      </c>
      <c r="BR424" s="1" t="e">
        <f>+Tabla3[[#This Row],[VALOR TOTAL DE CONTRATO (ANTES DE LIQUIDACIÓN - LIBERACIÓN DE SALDOS)]]-Tabla3[[#This Row],[RECURSO TOTALES DESEMBOLSADOS]]</f>
        <v>#REF!</v>
      </c>
      <c r="BS424" s="1" t="s">
        <v>83</v>
      </c>
      <c r="BT424" s="1" t="str">
        <f t="shared" si="31"/>
        <v>enero</v>
      </c>
      <c r="BU424" s="1" t="s">
        <v>82</v>
      </c>
      <c r="BV424" s="1" t="s">
        <v>82</v>
      </c>
      <c r="BW424" s="1" t="s">
        <v>82</v>
      </c>
      <c r="BX424" t="s">
        <v>258</v>
      </c>
      <c r="BY424" t="s">
        <v>259</v>
      </c>
    </row>
    <row r="425" spans="1:77" x14ac:dyDescent="0.25">
      <c r="A425" s="1">
        <v>2026</v>
      </c>
      <c r="B425" s="3">
        <v>417</v>
      </c>
      <c r="C425" s="1" t="s">
        <v>65</v>
      </c>
      <c r="D425" t="s">
        <v>67</v>
      </c>
      <c r="E425" t="s">
        <v>70</v>
      </c>
      <c r="F425" t="s">
        <v>71</v>
      </c>
      <c r="G425" t="s">
        <v>105</v>
      </c>
      <c r="H425" s="1" t="s">
        <v>64</v>
      </c>
      <c r="I425" s="1" t="s">
        <v>75</v>
      </c>
      <c r="J425" t="s">
        <v>2069</v>
      </c>
      <c r="K425" s="1" t="s">
        <v>78</v>
      </c>
      <c r="L425" s="87" t="s">
        <v>908</v>
      </c>
      <c r="M425" t="s">
        <v>6720</v>
      </c>
      <c r="N425" s="1" t="s">
        <v>3719</v>
      </c>
      <c r="O425" s="1" t="s">
        <v>3719</v>
      </c>
      <c r="P425" s="56" t="s">
        <v>3719</v>
      </c>
      <c r="Q425" s="1" t="s">
        <v>83</v>
      </c>
      <c r="R425" s="87" t="s">
        <v>269</v>
      </c>
      <c r="S425" s="87" t="s">
        <v>269</v>
      </c>
      <c r="T425" t="s">
        <v>2070</v>
      </c>
      <c r="U425" t="s">
        <v>2072</v>
      </c>
      <c r="V425" t="s">
        <v>2071</v>
      </c>
      <c r="W425" s="5">
        <v>99750000</v>
      </c>
      <c r="X425" s="5">
        <v>99750000</v>
      </c>
      <c r="Y425" s="5">
        <v>9500000</v>
      </c>
      <c r="Z425" s="5">
        <v>0</v>
      </c>
      <c r="AA425" s="1" t="s">
        <v>95</v>
      </c>
      <c r="AB425" t="s">
        <v>83</v>
      </c>
      <c r="AC425" t="s">
        <v>76</v>
      </c>
      <c r="AD425" s="69">
        <f>+Tabla3[[#This Row],[VALOR DEL CONTRATO
(EN NUMEROS)]]-Tabla3[[#This Row],[VALOR RECURSOS (MADS/FONAM)]]</f>
        <v>0</v>
      </c>
      <c r="AE425" s="2">
        <v>4726</v>
      </c>
      <c r="AF425" s="88">
        <v>46024</v>
      </c>
      <c r="AG425">
        <v>43326</v>
      </c>
      <c r="AH425" s="75">
        <v>46035</v>
      </c>
      <c r="AI425" s="78" t="s">
        <v>98</v>
      </c>
      <c r="AJ425" t="s">
        <v>736</v>
      </c>
      <c r="AK425" s="72">
        <v>202400000000054</v>
      </c>
      <c r="AL425" s="75">
        <v>46031</v>
      </c>
      <c r="AM425" s="1" t="s">
        <v>257</v>
      </c>
      <c r="AN425" s="1" t="s">
        <v>257</v>
      </c>
      <c r="AO425" t="s">
        <v>100</v>
      </c>
      <c r="AP425" t="s">
        <v>1724</v>
      </c>
      <c r="AQ425" s="1"/>
      <c r="AR425" t="s">
        <v>2075</v>
      </c>
      <c r="AS425" t="s">
        <v>418</v>
      </c>
      <c r="AT425" s="1">
        <v>80111600</v>
      </c>
      <c r="AU425" s="93" t="s">
        <v>4544</v>
      </c>
      <c r="AV425" s="1" t="s">
        <v>210</v>
      </c>
      <c r="AW425" s="87" t="s">
        <v>103</v>
      </c>
      <c r="AX425" s="75">
        <v>46035</v>
      </c>
      <c r="AY425" s="87" t="s">
        <v>115</v>
      </c>
      <c r="AZ425" s="75">
        <v>46035</v>
      </c>
      <c r="BA425" s="75">
        <v>46035</v>
      </c>
      <c r="BB425" s="75">
        <v>46353</v>
      </c>
      <c r="BC425" s="89">
        <f>+Tabla3[[#This Row],[FECHA TERMINACION
(INICIAL)]]-Tabla3[[#This Row],[FECHA INICIO]]</f>
        <v>318</v>
      </c>
      <c r="BD425" s="89">
        <f>+Tabla3[[#This Row],[PLAZO DE EJECUCIÓN EN DÍAS (INICIAL)]]/30</f>
        <v>10.6</v>
      </c>
      <c r="BE425" t="s">
        <v>1286</v>
      </c>
      <c r="BF425" s="5" t="e">
        <f>+#REF!</f>
        <v>#REF!</v>
      </c>
      <c r="BG425" s="5" t="e">
        <f>+#REF!</f>
        <v>#REF!</v>
      </c>
      <c r="BH425" s="1" t="e">
        <f>+#REF!</f>
        <v>#REF!</v>
      </c>
      <c r="BI425" s="1">
        <f>+COUNTIF(Tabla3[[#This Row],[VALOR REDUCIDO]:[TOTAL TIEMPO PRORROGADO EN DÍAS
]],"&lt;&gt;0")</f>
        <v>3</v>
      </c>
      <c r="BJ425" s="1" t="e">
        <f>+#REF!</f>
        <v>#REF!</v>
      </c>
      <c r="BK425" s="75" t="e">
        <f>+#REF!</f>
        <v>#REF!</v>
      </c>
      <c r="BL425" s="1" t="s">
        <v>83</v>
      </c>
      <c r="BM425" t="e">
        <f t="shared" si="32"/>
        <v>#REF!</v>
      </c>
      <c r="BN425" s="7">
        <f t="shared" si="33"/>
        <v>46035</v>
      </c>
      <c r="BO425" s="7" t="e">
        <f t="shared" si="34"/>
        <v>#REF!</v>
      </c>
      <c r="BP425" s="5" t="e">
        <f t="shared" si="30"/>
        <v>#REF!</v>
      </c>
      <c r="BQ425" s="1">
        <v>43700000</v>
      </c>
      <c r="BR425" s="1" t="e">
        <f>+Tabla3[[#This Row],[VALOR TOTAL DE CONTRATO (ANTES DE LIQUIDACIÓN - LIBERACIÓN DE SALDOS)]]-Tabla3[[#This Row],[RECURSO TOTALES DESEMBOLSADOS]]</f>
        <v>#REF!</v>
      </c>
      <c r="BS425" s="1" t="s">
        <v>83</v>
      </c>
      <c r="BT425" s="1" t="str">
        <f t="shared" si="31"/>
        <v>enero</v>
      </c>
      <c r="BU425" s="1" t="s">
        <v>82</v>
      </c>
      <c r="BV425" s="1" t="s">
        <v>82</v>
      </c>
      <c r="BW425" s="1" t="s">
        <v>82</v>
      </c>
      <c r="BX425" t="s">
        <v>258</v>
      </c>
      <c r="BY425" t="s">
        <v>259</v>
      </c>
    </row>
    <row r="426" spans="1:77" x14ac:dyDescent="0.25">
      <c r="A426" s="1">
        <v>2026</v>
      </c>
      <c r="B426" s="3">
        <v>418</v>
      </c>
      <c r="C426" s="1" t="s">
        <v>65</v>
      </c>
      <c r="D426" t="s">
        <v>67</v>
      </c>
      <c r="E426" t="s">
        <v>70</v>
      </c>
      <c r="F426" t="s">
        <v>71</v>
      </c>
      <c r="G426" t="s">
        <v>105</v>
      </c>
      <c r="H426" s="1" t="s">
        <v>64</v>
      </c>
      <c r="I426" s="1" t="s">
        <v>75</v>
      </c>
      <c r="J426" t="s">
        <v>2073</v>
      </c>
      <c r="K426" s="1" t="s">
        <v>78</v>
      </c>
      <c r="L426" s="87" t="s">
        <v>573</v>
      </c>
      <c r="M426" t="s">
        <v>6721</v>
      </c>
      <c r="N426" s="1" t="s">
        <v>3719</v>
      </c>
      <c r="O426" s="1" t="s">
        <v>3719</v>
      </c>
      <c r="P426" s="56" t="s">
        <v>3719</v>
      </c>
      <c r="Q426" s="1" t="s">
        <v>83</v>
      </c>
      <c r="R426" s="87" t="s">
        <v>269</v>
      </c>
      <c r="S426" s="87" t="s">
        <v>269</v>
      </c>
      <c r="T426" s="55" t="s">
        <v>2076</v>
      </c>
      <c r="U426" t="s">
        <v>2078</v>
      </c>
      <c r="V426" t="s">
        <v>2077</v>
      </c>
      <c r="W426" s="5">
        <v>73520370</v>
      </c>
      <c r="X426" s="5">
        <v>73520370</v>
      </c>
      <c r="Y426" s="5">
        <v>12253395</v>
      </c>
      <c r="Z426" s="5">
        <v>0</v>
      </c>
      <c r="AA426" s="1" t="s">
        <v>95</v>
      </c>
      <c r="AB426" t="s">
        <v>83</v>
      </c>
      <c r="AC426" t="s">
        <v>76</v>
      </c>
      <c r="AD426" s="69">
        <f>+Tabla3[[#This Row],[VALOR DEL CONTRATO
(EN NUMEROS)]]-Tabla3[[#This Row],[VALOR RECURSOS (MADS/FONAM)]]</f>
        <v>0</v>
      </c>
      <c r="AE426" s="2">
        <v>8726</v>
      </c>
      <c r="AF426" s="88">
        <v>46027</v>
      </c>
      <c r="AG426">
        <v>36026</v>
      </c>
      <c r="AH426" s="75">
        <v>46031</v>
      </c>
      <c r="AI426" s="78" t="s">
        <v>98</v>
      </c>
      <c r="AJ426" t="s">
        <v>736</v>
      </c>
      <c r="AK426" s="72">
        <v>202400000000054</v>
      </c>
      <c r="AL426" s="75">
        <v>46031</v>
      </c>
      <c r="AM426" s="1" t="s">
        <v>257</v>
      </c>
      <c r="AN426" s="1" t="s">
        <v>257</v>
      </c>
      <c r="AO426" t="s">
        <v>100</v>
      </c>
      <c r="AP426" t="s">
        <v>2074</v>
      </c>
      <c r="AQ426" s="1"/>
      <c r="AR426" t="s">
        <v>2075</v>
      </c>
      <c r="AS426" t="s">
        <v>418</v>
      </c>
      <c r="AT426" s="1">
        <v>80111600</v>
      </c>
      <c r="AU426" s="93" t="s">
        <v>4545</v>
      </c>
      <c r="AV426" s="1" t="s">
        <v>211</v>
      </c>
      <c r="AW426" s="87" t="s">
        <v>104</v>
      </c>
      <c r="AX426" s="75" t="s">
        <v>76</v>
      </c>
      <c r="AY426" s="87" t="s">
        <v>108</v>
      </c>
      <c r="AZ426" s="75">
        <v>46031</v>
      </c>
      <c r="BA426" s="75">
        <v>46031</v>
      </c>
      <c r="BB426" s="75">
        <v>46211</v>
      </c>
      <c r="BC426" s="89">
        <f>+Tabla3[[#This Row],[FECHA TERMINACION
(INICIAL)]]-Tabla3[[#This Row],[FECHA INICIO]]</f>
        <v>180</v>
      </c>
      <c r="BD426" s="89">
        <f>+Tabla3[[#This Row],[PLAZO DE EJECUCIÓN EN DÍAS (INICIAL)]]/30</f>
        <v>6</v>
      </c>
      <c r="BE426" t="s">
        <v>2079</v>
      </c>
      <c r="BF426" s="5" t="e">
        <f>+#REF!</f>
        <v>#REF!</v>
      </c>
      <c r="BG426" s="5" t="e">
        <f>+#REF!</f>
        <v>#REF!</v>
      </c>
      <c r="BH426" s="1" t="e">
        <f>+#REF!</f>
        <v>#REF!</v>
      </c>
      <c r="BI426" s="1">
        <f>+COUNTIF(Tabla3[[#This Row],[VALOR REDUCIDO]:[TOTAL TIEMPO PRORROGADO EN DÍAS
]],"&lt;&gt;0")</f>
        <v>3</v>
      </c>
      <c r="BJ426" s="1" t="e">
        <f>+#REF!</f>
        <v>#REF!</v>
      </c>
      <c r="BK426" s="75" t="e">
        <f>+#REF!</f>
        <v>#REF!</v>
      </c>
      <c r="BL426" s="1" t="s">
        <v>83</v>
      </c>
      <c r="BM426" t="e">
        <f t="shared" si="32"/>
        <v>#REF!</v>
      </c>
      <c r="BN426" s="7">
        <f t="shared" si="33"/>
        <v>46031</v>
      </c>
      <c r="BO426" s="7" t="e">
        <f t="shared" si="34"/>
        <v>#REF!</v>
      </c>
      <c r="BP426" s="5" t="e">
        <f t="shared" si="30"/>
        <v>#REF!</v>
      </c>
      <c r="BQ426" s="1">
        <v>57999403</v>
      </c>
      <c r="BR426" s="1" t="e">
        <f>+Tabla3[[#This Row],[VALOR TOTAL DE CONTRATO (ANTES DE LIQUIDACIÓN - LIBERACIÓN DE SALDOS)]]-Tabla3[[#This Row],[RECURSO TOTALES DESEMBOLSADOS]]</f>
        <v>#REF!</v>
      </c>
      <c r="BS426" s="1" t="s">
        <v>83</v>
      </c>
      <c r="BT426" s="1" t="str">
        <f t="shared" si="31"/>
        <v>enero</v>
      </c>
      <c r="BU426" s="1" t="s">
        <v>82</v>
      </c>
      <c r="BV426" s="1" t="s">
        <v>82</v>
      </c>
      <c r="BW426" s="1" t="s">
        <v>82</v>
      </c>
      <c r="BX426" t="s">
        <v>258</v>
      </c>
      <c r="BY426" t="s">
        <v>259</v>
      </c>
    </row>
    <row r="427" spans="1:77" x14ac:dyDescent="0.25">
      <c r="A427" s="1">
        <v>2026</v>
      </c>
      <c r="B427" s="3">
        <v>419</v>
      </c>
      <c r="C427" s="1" t="s">
        <v>65</v>
      </c>
      <c r="D427" t="s">
        <v>67</v>
      </c>
      <c r="E427" t="s">
        <v>70</v>
      </c>
      <c r="F427" t="s">
        <v>71</v>
      </c>
      <c r="G427" t="s">
        <v>105</v>
      </c>
      <c r="H427" s="1" t="s">
        <v>64</v>
      </c>
      <c r="I427" s="1" t="s">
        <v>75</v>
      </c>
      <c r="J427" t="s">
        <v>2080</v>
      </c>
      <c r="K427" s="1" t="s">
        <v>78</v>
      </c>
      <c r="L427" s="87" t="s">
        <v>81</v>
      </c>
      <c r="M427" s="79" t="s">
        <v>6722</v>
      </c>
      <c r="N427" s="1" t="s">
        <v>3719</v>
      </c>
      <c r="O427" s="1" t="s">
        <v>3719</v>
      </c>
      <c r="P427" s="56" t="s">
        <v>3719</v>
      </c>
      <c r="Q427" s="1" t="s">
        <v>83</v>
      </c>
      <c r="R427" s="87" t="s">
        <v>256</v>
      </c>
      <c r="S427" s="87" t="s">
        <v>256</v>
      </c>
      <c r="T427" t="s">
        <v>2081</v>
      </c>
      <c r="U427" t="s">
        <v>2083</v>
      </c>
      <c r="V427" t="s">
        <v>2082</v>
      </c>
      <c r="W427" s="5">
        <v>118000000</v>
      </c>
      <c r="X427" s="5">
        <v>118000000</v>
      </c>
      <c r="Y427" s="5">
        <v>11800000</v>
      </c>
      <c r="Z427" s="5">
        <v>0</v>
      </c>
      <c r="AA427" s="1" t="s">
        <v>95</v>
      </c>
      <c r="AB427" t="s">
        <v>83</v>
      </c>
      <c r="AC427" t="s">
        <v>76</v>
      </c>
      <c r="AD427" s="69">
        <f>+Tabla3[[#This Row],[VALOR DEL CONTRATO
(EN NUMEROS)]]-Tabla3[[#This Row],[VALOR RECURSOS (MADS/FONAM)]]</f>
        <v>0</v>
      </c>
      <c r="AE427" s="2">
        <v>2426</v>
      </c>
      <c r="AF427" s="88">
        <v>46024</v>
      </c>
      <c r="AG427">
        <v>35426</v>
      </c>
      <c r="AH427" s="75">
        <v>46031</v>
      </c>
      <c r="AI427" s="78" t="s">
        <v>98</v>
      </c>
      <c r="AJ427" t="s">
        <v>590</v>
      </c>
      <c r="AK427" s="72">
        <v>202400000000078</v>
      </c>
      <c r="AL427" s="75">
        <v>46031</v>
      </c>
      <c r="AM427" s="1" t="s">
        <v>257</v>
      </c>
      <c r="AN427" s="1" t="s">
        <v>257</v>
      </c>
      <c r="AO427" t="s">
        <v>100</v>
      </c>
      <c r="AP427" t="s">
        <v>293</v>
      </c>
      <c r="AQ427" s="1"/>
      <c r="AR427" t="s">
        <v>294</v>
      </c>
      <c r="AS427" t="s">
        <v>1403</v>
      </c>
      <c r="AT427" s="1">
        <v>80111600</v>
      </c>
      <c r="AU427" s="93" t="s">
        <v>4546</v>
      </c>
      <c r="AV427" s="1" t="s">
        <v>210</v>
      </c>
      <c r="AW427" s="87" t="s">
        <v>103</v>
      </c>
      <c r="AX427" s="75">
        <v>46031</v>
      </c>
      <c r="AY427" s="87" t="s">
        <v>116</v>
      </c>
      <c r="AZ427" s="75">
        <v>46031</v>
      </c>
      <c r="BA427" s="75">
        <v>46031</v>
      </c>
      <c r="BB427" s="75">
        <v>46334</v>
      </c>
      <c r="BC427" s="89">
        <f>+Tabla3[[#This Row],[FECHA TERMINACION
(INICIAL)]]-Tabla3[[#This Row],[FECHA INICIO]]</f>
        <v>303</v>
      </c>
      <c r="BD427" s="89">
        <f>+Tabla3[[#This Row],[PLAZO DE EJECUCIÓN EN DÍAS (INICIAL)]]/30</f>
        <v>10.1</v>
      </c>
      <c r="BE427" t="s">
        <v>2084</v>
      </c>
      <c r="BF427" s="5" t="e">
        <f>+#REF!</f>
        <v>#REF!</v>
      </c>
      <c r="BG427" s="5" t="e">
        <f>+#REF!</f>
        <v>#REF!</v>
      </c>
      <c r="BH427" s="1" t="e">
        <f>+#REF!</f>
        <v>#REF!</v>
      </c>
      <c r="BI427" s="1">
        <f>+COUNTIF(Tabla3[[#This Row],[VALOR REDUCIDO]:[TOTAL TIEMPO PRORROGADO EN DÍAS
]],"&lt;&gt;0")</f>
        <v>3</v>
      </c>
      <c r="BJ427" s="1" t="e">
        <f>+#REF!</f>
        <v>#REF!</v>
      </c>
      <c r="BK427" s="75" t="e">
        <f>+#REF!</f>
        <v>#REF!</v>
      </c>
      <c r="BL427" s="1" t="s">
        <v>83</v>
      </c>
      <c r="BM427" t="e">
        <f t="shared" si="32"/>
        <v>#REF!</v>
      </c>
      <c r="BN427" s="7">
        <f t="shared" si="33"/>
        <v>46031</v>
      </c>
      <c r="BO427" s="7" t="e">
        <f t="shared" si="34"/>
        <v>#REF!</v>
      </c>
      <c r="BP427" s="5" t="e">
        <f t="shared" si="30"/>
        <v>#REF!</v>
      </c>
      <c r="BQ427" s="1">
        <v>55853333</v>
      </c>
      <c r="BR427" s="1" t="e">
        <f>+Tabla3[[#This Row],[VALOR TOTAL DE CONTRATO (ANTES DE LIQUIDACIÓN - LIBERACIÓN DE SALDOS)]]-Tabla3[[#This Row],[RECURSO TOTALES DESEMBOLSADOS]]</f>
        <v>#REF!</v>
      </c>
      <c r="BS427" s="1" t="s">
        <v>83</v>
      </c>
      <c r="BT427" s="1" t="str">
        <f t="shared" si="31"/>
        <v>enero</v>
      </c>
      <c r="BU427" s="1" t="s">
        <v>82</v>
      </c>
      <c r="BV427" s="1" t="s">
        <v>82</v>
      </c>
      <c r="BW427" s="1" t="s">
        <v>82</v>
      </c>
      <c r="BX427" t="s">
        <v>258</v>
      </c>
      <c r="BY427" t="s">
        <v>259</v>
      </c>
    </row>
    <row r="428" spans="1:77" x14ac:dyDescent="0.25">
      <c r="A428" s="1">
        <v>2026</v>
      </c>
      <c r="B428" s="3">
        <v>420</v>
      </c>
      <c r="C428" s="1" t="s">
        <v>65</v>
      </c>
      <c r="D428" t="s">
        <v>67</v>
      </c>
      <c r="E428" t="s">
        <v>70</v>
      </c>
      <c r="F428" t="s">
        <v>71</v>
      </c>
      <c r="G428" t="s">
        <v>105</v>
      </c>
      <c r="H428" s="1" t="s">
        <v>64</v>
      </c>
      <c r="I428" s="1" t="s">
        <v>75</v>
      </c>
      <c r="J428" t="s">
        <v>2396</v>
      </c>
      <c r="K428" s="1" t="s">
        <v>78</v>
      </c>
      <c r="L428" s="87" t="s">
        <v>81</v>
      </c>
      <c r="M428" t="s">
        <v>6723</v>
      </c>
      <c r="N428" s="1" t="s">
        <v>3719</v>
      </c>
      <c r="O428" s="1" t="s">
        <v>3719</v>
      </c>
      <c r="P428" s="56" t="s">
        <v>3719</v>
      </c>
      <c r="Q428" s="1" t="s">
        <v>83</v>
      </c>
      <c r="R428" s="87" t="s">
        <v>254</v>
      </c>
      <c r="S428" s="87" t="s">
        <v>254</v>
      </c>
      <c r="T428" t="s">
        <v>664</v>
      </c>
      <c r="U428" t="s">
        <v>2397</v>
      </c>
      <c r="V428" t="s">
        <v>2398</v>
      </c>
      <c r="W428" s="5">
        <v>86500000</v>
      </c>
      <c r="X428" s="5">
        <v>86500000</v>
      </c>
      <c r="Y428" s="5">
        <v>7500000</v>
      </c>
      <c r="Z428" s="5" t="s">
        <v>1045</v>
      </c>
      <c r="AA428" s="1" t="s">
        <v>95</v>
      </c>
      <c r="AB428" t="s">
        <v>83</v>
      </c>
      <c r="AC428" t="s">
        <v>76</v>
      </c>
      <c r="AD428" s="69">
        <f>+Tabla3[[#This Row],[VALOR DEL CONTRATO
(EN NUMEROS)]]-Tabla3[[#This Row],[VALOR RECURSOS (MADS/FONAM)]]</f>
        <v>0</v>
      </c>
      <c r="AE428" s="2">
        <v>5626</v>
      </c>
      <c r="AF428" s="88">
        <v>46024</v>
      </c>
      <c r="AG428">
        <v>40226</v>
      </c>
      <c r="AH428" s="75">
        <v>46035</v>
      </c>
      <c r="AI428" s="78" t="s">
        <v>98</v>
      </c>
      <c r="AJ428" t="s">
        <v>404</v>
      </c>
      <c r="AK428" s="65">
        <v>202400000000095</v>
      </c>
      <c r="AL428" s="75">
        <v>46035</v>
      </c>
      <c r="AM428" s="1" t="s">
        <v>257</v>
      </c>
      <c r="AN428" s="1" t="s">
        <v>257</v>
      </c>
      <c r="AO428" t="s">
        <v>100</v>
      </c>
      <c r="AP428" t="s">
        <v>667</v>
      </c>
      <c r="AQ428" s="2"/>
      <c r="AR428" t="s">
        <v>6274</v>
      </c>
      <c r="AS428" t="s">
        <v>254</v>
      </c>
      <c r="AT428" s="1">
        <v>80111600</v>
      </c>
      <c r="AU428" s="93" t="s">
        <v>4547</v>
      </c>
      <c r="AV428" s="1" t="s">
        <v>210</v>
      </c>
      <c r="AW428" s="87" t="s">
        <v>103</v>
      </c>
      <c r="AX428" s="75">
        <v>46035</v>
      </c>
      <c r="AY428" s="1" t="s">
        <v>115</v>
      </c>
      <c r="AZ428" s="75">
        <v>46035</v>
      </c>
      <c r="BA428" s="75">
        <v>46035</v>
      </c>
      <c r="BB428" s="75">
        <v>46384</v>
      </c>
      <c r="BC428" s="89">
        <f>+Tabla3[[#This Row],[FECHA TERMINACION
(INICIAL)]]-Tabla3[[#This Row],[FECHA INICIO]]</f>
        <v>349</v>
      </c>
      <c r="BD428" s="89">
        <f>+Tabla3[[#This Row],[PLAZO DE EJECUCIÓN EN DÍAS (INICIAL)]]/30</f>
        <v>11.633333333333333</v>
      </c>
      <c r="BE428" t="s">
        <v>2311</v>
      </c>
      <c r="BF428" s="5" t="e">
        <f>+#REF!</f>
        <v>#REF!</v>
      </c>
      <c r="BG428" s="5" t="e">
        <f>+#REF!</f>
        <v>#REF!</v>
      </c>
      <c r="BH428" s="1" t="e">
        <f>+#REF!</f>
        <v>#REF!</v>
      </c>
      <c r="BI428" s="1">
        <f>+COUNTIF(Tabla3[[#This Row],[VALOR REDUCIDO]:[TOTAL TIEMPO PRORROGADO EN DÍAS
]],"&lt;&gt;0")</f>
        <v>3</v>
      </c>
      <c r="BJ428" s="1" t="e">
        <f>+#REF!</f>
        <v>#REF!</v>
      </c>
      <c r="BK428" s="75" t="e">
        <f>+#REF!</f>
        <v>#REF!</v>
      </c>
      <c r="BL428" s="1" t="s">
        <v>83</v>
      </c>
      <c r="BM428" t="e">
        <f t="shared" si="32"/>
        <v>#REF!</v>
      </c>
      <c r="BN428" s="7">
        <f t="shared" si="33"/>
        <v>46035</v>
      </c>
      <c r="BO428" s="7" t="e">
        <f t="shared" si="34"/>
        <v>#REF!</v>
      </c>
      <c r="BP428" s="5" t="e">
        <f t="shared" si="30"/>
        <v>#REF!</v>
      </c>
      <c r="BQ428" s="1">
        <v>34500000</v>
      </c>
      <c r="BR428" s="1" t="e">
        <f>+Tabla3[[#This Row],[VALOR TOTAL DE CONTRATO (ANTES DE LIQUIDACIÓN - LIBERACIÓN DE SALDOS)]]-Tabla3[[#This Row],[RECURSO TOTALES DESEMBOLSADOS]]</f>
        <v>#REF!</v>
      </c>
      <c r="BS428" s="1" t="s">
        <v>83</v>
      </c>
      <c r="BT428" s="1" t="str">
        <f t="shared" si="31"/>
        <v>enero</v>
      </c>
      <c r="BU428" s="1" t="s">
        <v>82</v>
      </c>
      <c r="BV428" s="1" t="s">
        <v>82</v>
      </c>
      <c r="BW428" s="1" t="s">
        <v>82</v>
      </c>
      <c r="BX428" t="s">
        <v>258</v>
      </c>
      <c r="BY428" t="s">
        <v>259</v>
      </c>
    </row>
    <row r="429" spans="1:77" x14ac:dyDescent="0.25">
      <c r="A429" s="1">
        <v>2026</v>
      </c>
      <c r="B429" s="3">
        <v>421</v>
      </c>
      <c r="C429" s="1" t="s">
        <v>65</v>
      </c>
      <c r="D429" t="s">
        <v>67</v>
      </c>
      <c r="E429" t="s">
        <v>70</v>
      </c>
      <c r="F429" t="s">
        <v>71</v>
      </c>
      <c r="G429" t="s">
        <v>105</v>
      </c>
      <c r="H429" s="1" t="s">
        <v>64</v>
      </c>
      <c r="I429" s="1" t="s">
        <v>75</v>
      </c>
      <c r="J429" t="s">
        <v>2399</v>
      </c>
      <c r="K429" s="1" t="s">
        <v>78</v>
      </c>
      <c r="L429" s="87" t="s">
        <v>81</v>
      </c>
      <c r="M429" t="s">
        <v>6724</v>
      </c>
      <c r="N429" s="1" t="s">
        <v>3719</v>
      </c>
      <c r="O429" s="1" t="s">
        <v>3719</v>
      </c>
      <c r="P429" s="56" t="s">
        <v>3719</v>
      </c>
      <c r="Q429" s="1" t="s">
        <v>83</v>
      </c>
      <c r="R429" s="87" t="s">
        <v>254</v>
      </c>
      <c r="S429" s="87" t="s">
        <v>254</v>
      </c>
      <c r="T429" t="s">
        <v>2400</v>
      </c>
      <c r="U429" t="s">
        <v>2401</v>
      </c>
      <c r="V429" t="s">
        <v>2402</v>
      </c>
      <c r="W429" s="5">
        <v>86500000</v>
      </c>
      <c r="X429" s="5">
        <v>86500000</v>
      </c>
      <c r="Y429" s="5">
        <v>7500000</v>
      </c>
      <c r="Z429" s="5" t="s">
        <v>1045</v>
      </c>
      <c r="AA429" s="1" t="s">
        <v>95</v>
      </c>
      <c r="AB429" t="s">
        <v>83</v>
      </c>
      <c r="AC429" t="s">
        <v>76</v>
      </c>
      <c r="AD429" s="69">
        <f>+Tabla3[[#This Row],[VALOR DEL CONTRATO
(EN NUMEROS)]]-Tabla3[[#This Row],[VALOR RECURSOS (MADS/FONAM)]]</f>
        <v>0</v>
      </c>
      <c r="AE429" s="2">
        <v>5626</v>
      </c>
      <c r="AF429" s="88">
        <v>46024</v>
      </c>
      <c r="AG429">
        <v>39926</v>
      </c>
      <c r="AH429" s="75">
        <v>46035</v>
      </c>
      <c r="AI429" s="78" t="s">
        <v>98</v>
      </c>
      <c r="AJ429" t="s">
        <v>404</v>
      </c>
      <c r="AK429" s="65">
        <v>202400000000095</v>
      </c>
      <c r="AL429" s="75">
        <v>46035</v>
      </c>
      <c r="AM429" s="1" t="s">
        <v>257</v>
      </c>
      <c r="AN429" s="1" t="s">
        <v>257</v>
      </c>
      <c r="AO429" t="s">
        <v>100</v>
      </c>
      <c r="AP429" t="s">
        <v>667</v>
      </c>
      <c r="AQ429" s="1"/>
      <c r="AR429" t="s">
        <v>6274</v>
      </c>
      <c r="AS429" t="s">
        <v>254</v>
      </c>
      <c r="AT429" s="1">
        <v>80111600</v>
      </c>
      <c r="AU429" s="93" t="s">
        <v>4548</v>
      </c>
      <c r="AV429" s="1" t="s">
        <v>210</v>
      </c>
      <c r="AW429" s="87" t="s">
        <v>103</v>
      </c>
      <c r="AX429" s="75">
        <v>46035</v>
      </c>
      <c r="AY429" s="87" t="s">
        <v>115</v>
      </c>
      <c r="AZ429" s="75">
        <v>46035</v>
      </c>
      <c r="BA429" s="75">
        <v>46035</v>
      </c>
      <c r="BB429" s="75">
        <v>46384</v>
      </c>
      <c r="BC429" s="89">
        <f>+Tabla3[[#This Row],[FECHA TERMINACION
(INICIAL)]]-Tabla3[[#This Row],[FECHA INICIO]]</f>
        <v>349</v>
      </c>
      <c r="BD429" s="89">
        <f>+Tabla3[[#This Row],[PLAZO DE EJECUCIÓN EN DÍAS (INICIAL)]]/30</f>
        <v>11.633333333333333</v>
      </c>
      <c r="BE429" t="s">
        <v>2311</v>
      </c>
      <c r="BF429" s="5" t="e">
        <f>+#REF!</f>
        <v>#REF!</v>
      </c>
      <c r="BG429" s="5" t="e">
        <f>+#REF!</f>
        <v>#REF!</v>
      </c>
      <c r="BH429" s="1" t="e">
        <f>+#REF!</f>
        <v>#REF!</v>
      </c>
      <c r="BI429" s="1">
        <f>+COUNTIF(Tabla3[[#This Row],[VALOR REDUCIDO]:[TOTAL TIEMPO PRORROGADO EN DÍAS
]],"&lt;&gt;0")</f>
        <v>3</v>
      </c>
      <c r="BJ429" s="1" t="e">
        <f>+#REF!</f>
        <v>#REF!</v>
      </c>
      <c r="BK429" s="75" t="e">
        <f>+#REF!</f>
        <v>#REF!</v>
      </c>
      <c r="BL429" s="1" t="s">
        <v>83</v>
      </c>
      <c r="BM429" t="e">
        <f t="shared" si="32"/>
        <v>#REF!</v>
      </c>
      <c r="BN429" s="7">
        <f t="shared" si="33"/>
        <v>46035</v>
      </c>
      <c r="BO429" s="7" t="e">
        <f t="shared" si="34"/>
        <v>#REF!</v>
      </c>
      <c r="BP429" s="5" t="e">
        <f t="shared" si="30"/>
        <v>#REF!</v>
      </c>
      <c r="BQ429" s="1">
        <v>34500000</v>
      </c>
      <c r="BR429" s="1" t="e">
        <f>+Tabla3[[#This Row],[VALOR TOTAL DE CONTRATO (ANTES DE LIQUIDACIÓN - LIBERACIÓN DE SALDOS)]]-Tabla3[[#This Row],[RECURSO TOTALES DESEMBOLSADOS]]</f>
        <v>#REF!</v>
      </c>
      <c r="BS429" s="1" t="s">
        <v>83</v>
      </c>
      <c r="BT429" s="1" t="str">
        <f t="shared" si="31"/>
        <v>enero</v>
      </c>
      <c r="BU429" s="1" t="s">
        <v>82</v>
      </c>
      <c r="BV429" s="1" t="s">
        <v>82</v>
      </c>
      <c r="BW429" s="1" t="s">
        <v>82</v>
      </c>
      <c r="BX429" t="s">
        <v>258</v>
      </c>
      <c r="BY429" t="s">
        <v>259</v>
      </c>
    </row>
    <row r="430" spans="1:77" x14ac:dyDescent="0.25">
      <c r="A430" s="1">
        <v>2026</v>
      </c>
      <c r="B430" s="3">
        <v>422</v>
      </c>
      <c r="C430" s="1" t="s">
        <v>65</v>
      </c>
      <c r="D430" t="s">
        <v>67</v>
      </c>
      <c r="E430" t="s">
        <v>70</v>
      </c>
      <c r="F430" t="s">
        <v>71</v>
      </c>
      <c r="G430" t="s">
        <v>105</v>
      </c>
      <c r="H430" s="1" t="s">
        <v>64</v>
      </c>
      <c r="I430" s="1" t="s">
        <v>75</v>
      </c>
      <c r="J430" t="s">
        <v>2403</v>
      </c>
      <c r="K430" s="1" t="s">
        <v>78</v>
      </c>
      <c r="L430" s="87" t="s">
        <v>81</v>
      </c>
      <c r="M430" t="s">
        <v>6725</v>
      </c>
      <c r="N430" s="1" t="s">
        <v>3719</v>
      </c>
      <c r="O430" s="1" t="s">
        <v>3719</v>
      </c>
      <c r="P430" s="56" t="s">
        <v>3719</v>
      </c>
      <c r="Q430" s="1" t="s">
        <v>83</v>
      </c>
      <c r="R430" s="87" t="s">
        <v>254</v>
      </c>
      <c r="S430" s="87" t="s">
        <v>254</v>
      </c>
      <c r="T430" t="s">
        <v>664</v>
      </c>
      <c r="U430" t="s">
        <v>2404</v>
      </c>
      <c r="V430" t="s">
        <v>2402</v>
      </c>
      <c r="W430" s="5">
        <v>86500000</v>
      </c>
      <c r="X430" s="5">
        <v>86500000</v>
      </c>
      <c r="Y430" s="5">
        <v>7500000</v>
      </c>
      <c r="Z430" s="5" t="s">
        <v>1045</v>
      </c>
      <c r="AA430" s="1" t="s">
        <v>95</v>
      </c>
      <c r="AB430" t="s">
        <v>83</v>
      </c>
      <c r="AC430" t="s">
        <v>76</v>
      </c>
      <c r="AD430" s="69">
        <f>+Tabla3[[#This Row],[VALOR DEL CONTRATO
(EN NUMEROS)]]-Tabla3[[#This Row],[VALOR RECURSOS (MADS/FONAM)]]</f>
        <v>0</v>
      </c>
      <c r="AE430" s="2">
        <v>5626</v>
      </c>
      <c r="AF430" s="88">
        <v>46024</v>
      </c>
      <c r="AG430">
        <v>40126</v>
      </c>
      <c r="AH430" s="75">
        <v>46035</v>
      </c>
      <c r="AI430" s="78" t="s">
        <v>98</v>
      </c>
      <c r="AJ430" t="s">
        <v>404</v>
      </c>
      <c r="AK430" s="65">
        <v>202400000000095</v>
      </c>
      <c r="AL430" s="75">
        <v>46035</v>
      </c>
      <c r="AM430" s="1" t="s">
        <v>257</v>
      </c>
      <c r="AN430" s="1" t="s">
        <v>257</v>
      </c>
      <c r="AO430" t="s">
        <v>100</v>
      </c>
      <c r="AP430" t="s">
        <v>667</v>
      </c>
      <c r="AQ430" s="1"/>
      <c r="AR430" t="s">
        <v>6274</v>
      </c>
      <c r="AS430" t="s">
        <v>254</v>
      </c>
      <c r="AT430" s="1">
        <v>80111600</v>
      </c>
      <c r="AU430" s="93" t="s">
        <v>4549</v>
      </c>
      <c r="AV430" s="1" t="s">
        <v>210</v>
      </c>
      <c r="AW430" s="87" t="s">
        <v>103</v>
      </c>
      <c r="AX430" s="75">
        <v>46035</v>
      </c>
      <c r="AY430" s="87" t="s">
        <v>115</v>
      </c>
      <c r="AZ430" s="75">
        <v>46035</v>
      </c>
      <c r="BA430" s="75">
        <v>46035</v>
      </c>
      <c r="BB430" s="75">
        <v>46384</v>
      </c>
      <c r="BC430" s="89">
        <f>+Tabla3[[#This Row],[FECHA TERMINACION
(INICIAL)]]-Tabla3[[#This Row],[FECHA INICIO]]</f>
        <v>349</v>
      </c>
      <c r="BD430" s="89">
        <f>+Tabla3[[#This Row],[PLAZO DE EJECUCIÓN EN DÍAS (INICIAL)]]/30</f>
        <v>11.633333333333333</v>
      </c>
      <c r="BE430" t="s">
        <v>2311</v>
      </c>
      <c r="BF430" s="5" t="e">
        <f>+#REF!</f>
        <v>#REF!</v>
      </c>
      <c r="BG430" s="5" t="e">
        <f>+#REF!</f>
        <v>#REF!</v>
      </c>
      <c r="BH430" s="1" t="e">
        <f>+#REF!</f>
        <v>#REF!</v>
      </c>
      <c r="BI430" s="1">
        <f>+COUNTIF(Tabla3[[#This Row],[VALOR REDUCIDO]:[TOTAL TIEMPO PRORROGADO EN DÍAS
]],"&lt;&gt;0")</f>
        <v>3</v>
      </c>
      <c r="BJ430" s="1" t="e">
        <f>+#REF!</f>
        <v>#REF!</v>
      </c>
      <c r="BK430" s="75" t="e">
        <f>+#REF!</f>
        <v>#REF!</v>
      </c>
      <c r="BL430" s="1" t="s">
        <v>83</v>
      </c>
      <c r="BM430" t="e">
        <f t="shared" si="32"/>
        <v>#REF!</v>
      </c>
      <c r="BN430" s="7">
        <f t="shared" si="33"/>
        <v>46035</v>
      </c>
      <c r="BO430" s="7" t="e">
        <f t="shared" si="34"/>
        <v>#REF!</v>
      </c>
      <c r="BP430" s="5" t="e">
        <f t="shared" si="30"/>
        <v>#REF!</v>
      </c>
      <c r="BQ430" s="1">
        <v>34500000</v>
      </c>
      <c r="BR430" s="1" t="e">
        <f>+Tabla3[[#This Row],[VALOR TOTAL DE CONTRATO (ANTES DE LIQUIDACIÓN - LIBERACIÓN DE SALDOS)]]-Tabla3[[#This Row],[RECURSO TOTALES DESEMBOLSADOS]]</f>
        <v>#REF!</v>
      </c>
      <c r="BS430" s="1" t="s">
        <v>83</v>
      </c>
      <c r="BT430" s="1" t="str">
        <f t="shared" si="31"/>
        <v>enero</v>
      </c>
      <c r="BU430" s="1" t="s">
        <v>82</v>
      </c>
      <c r="BV430" s="1" t="s">
        <v>82</v>
      </c>
      <c r="BW430" s="1" t="s">
        <v>82</v>
      </c>
      <c r="BX430" t="s">
        <v>258</v>
      </c>
      <c r="BY430" t="s">
        <v>259</v>
      </c>
    </row>
    <row r="431" spans="1:77" x14ac:dyDescent="0.25">
      <c r="A431" s="1">
        <v>2026</v>
      </c>
      <c r="B431" s="3">
        <v>423</v>
      </c>
      <c r="C431" s="1" t="s">
        <v>65</v>
      </c>
      <c r="D431" t="s">
        <v>67</v>
      </c>
      <c r="E431" t="s">
        <v>70</v>
      </c>
      <c r="F431" t="s">
        <v>71</v>
      </c>
      <c r="G431" t="s">
        <v>105</v>
      </c>
      <c r="H431" s="1" t="s">
        <v>64</v>
      </c>
      <c r="I431" s="1" t="s">
        <v>75</v>
      </c>
      <c r="J431" t="s">
        <v>2405</v>
      </c>
      <c r="K431" s="1" t="s">
        <v>78</v>
      </c>
      <c r="L431" s="87" t="s">
        <v>81</v>
      </c>
      <c r="M431" t="s">
        <v>6726</v>
      </c>
      <c r="N431" s="1" t="s">
        <v>3719</v>
      </c>
      <c r="O431" s="59" t="s">
        <v>3719</v>
      </c>
      <c r="P431" s="54" t="s">
        <v>3719</v>
      </c>
      <c r="Q431" s="1" t="s">
        <v>83</v>
      </c>
      <c r="R431" s="87" t="s">
        <v>254</v>
      </c>
      <c r="S431" s="87" t="s">
        <v>254</v>
      </c>
      <c r="T431" t="s">
        <v>664</v>
      </c>
      <c r="U431" t="s">
        <v>2406</v>
      </c>
      <c r="V431" s="5" t="s">
        <v>2407</v>
      </c>
      <c r="W431" s="5">
        <v>92266667</v>
      </c>
      <c r="X431" s="5">
        <v>92266667</v>
      </c>
      <c r="Y431" s="90">
        <v>8000000</v>
      </c>
      <c r="Z431" s="90" t="s">
        <v>1045</v>
      </c>
      <c r="AA431" s="1" t="s">
        <v>95</v>
      </c>
      <c r="AB431" t="s">
        <v>83</v>
      </c>
      <c r="AC431" t="s">
        <v>76</v>
      </c>
      <c r="AD431" s="69">
        <f>+Tabla3[[#This Row],[VALOR DEL CONTRATO
(EN NUMEROS)]]-Tabla3[[#This Row],[VALOR RECURSOS (MADS/FONAM)]]</f>
        <v>0</v>
      </c>
      <c r="AE431" s="2">
        <v>5626</v>
      </c>
      <c r="AF431" s="88">
        <v>46024</v>
      </c>
      <c r="AG431">
        <v>39726</v>
      </c>
      <c r="AH431" s="75">
        <v>46035</v>
      </c>
      <c r="AI431" s="78" t="s">
        <v>98</v>
      </c>
      <c r="AJ431" t="s">
        <v>2408</v>
      </c>
      <c r="AK431" s="65">
        <v>202400000000095</v>
      </c>
      <c r="AL431" s="96">
        <v>46035</v>
      </c>
      <c r="AM431" s="1" t="s">
        <v>257</v>
      </c>
      <c r="AN431" s="1" t="s">
        <v>257</v>
      </c>
      <c r="AO431" t="s">
        <v>100</v>
      </c>
      <c r="AP431" t="s">
        <v>667</v>
      </c>
      <c r="AR431" t="s">
        <v>6274</v>
      </c>
      <c r="AS431" t="s">
        <v>254</v>
      </c>
      <c r="AT431" s="1">
        <v>80111600</v>
      </c>
      <c r="AU431" s="93" t="s">
        <v>5657</v>
      </c>
      <c r="AV431" s="1" t="s">
        <v>210</v>
      </c>
      <c r="AW431" s="87" t="s">
        <v>103</v>
      </c>
      <c r="AX431" s="96">
        <v>46035</v>
      </c>
      <c r="AY431" s="87" t="s">
        <v>115</v>
      </c>
      <c r="AZ431" s="96">
        <v>46035</v>
      </c>
      <c r="BA431" s="75">
        <v>46035</v>
      </c>
      <c r="BB431" s="75">
        <v>46384</v>
      </c>
      <c r="BC431" s="89">
        <f>+Tabla3[[#This Row],[FECHA TERMINACION
(INICIAL)]]-Tabla3[[#This Row],[FECHA INICIO]]</f>
        <v>349</v>
      </c>
      <c r="BD431" s="89">
        <f>+Tabla3[[#This Row],[PLAZO DE EJECUCIÓN EN DÍAS (INICIAL)]]/30</f>
        <v>11.633333333333333</v>
      </c>
      <c r="BE431" t="s">
        <v>2311</v>
      </c>
      <c r="BF431" s="5" t="e">
        <f>+#REF!</f>
        <v>#REF!</v>
      </c>
      <c r="BG431" s="5" t="e">
        <f>+#REF!</f>
        <v>#REF!</v>
      </c>
      <c r="BH431" s="1" t="e">
        <f>+#REF!</f>
        <v>#REF!</v>
      </c>
      <c r="BI431" s="1">
        <f>+COUNTIF(Tabla3[[#This Row],[VALOR REDUCIDO]:[TOTAL TIEMPO PRORROGADO EN DÍAS
]],"&lt;&gt;0")</f>
        <v>3</v>
      </c>
      <c r="BJ431" s="1" t="e">
        <f>+#REF!</f>
        <v>#REF!</v>
      </c>
      <c r="BK431" s="75" t="e">
        <f>+#REF!</f>
        <v>#REF!</v>
      </c>
      <c r="BL431" s="1" t="s">
        <v>83</v>
      </c>
      <c r="BM431" t="e">
        <f t="shared" si="32"/>
        <v>#REF!</v>
      </c>
      <c r="BN431" s="7">
        <f t="shared" si="33"/>
        <v>46035</v>
      </c>
      <c r="BO431" s="7" t="e">
        <f t="shared" si="34"/>
        <v>#REF!</v>
      </c>
      <c r="BP431" s="5" t="e">
        <f t="shared" si="30"/>
        <v>#REF!</v>
      </c>
      <c r="BQ431" s="1">
        <v>36800000</v>
      </c>
      <c r="BR431" s="1" t="e">
        <f>+Tabla3[[#This Row],[VALOR TOTAL DE CONTRATO (ANTES DE LIQUIDACIÓN - LIBERACIÓN DE SALDOS)]]-Tabla3[[#This Row],[RECURSO TOTALES DESEMBOLSADOS]]</f>
        <v>#REF!</v>
      </c>
      <c r="BS431" s="1" t="s">
        <v>83</v>
      </c>
      <c r="BT431" s="1" t="str">
        <f t="shared" si="31"/>
        <v>enero</v>
      </c>
      <c r="BU431" s="1" t="s">
        <v>82</v>
      </c>
      <c r="BV431" s="1" t="s">
        <v>82</v>
      </c>
      <c r="BW431" s="1" t="s">
        <v>82</v>
      </c>
      <c r="BX431" t="s">
        <v>258</v>
      </c>
      <c r="BY431" t="s">
        <v>259</v>
      </c>
    </row>
    <row r="432" spans="1:77" x14ac:dyDescent="0.25">
      <c r="A432" s="1">
        <v>2026</v>
      </c>
      <c r="B432" s="3">
        <v>424</v>
      </c>
      <c r="C432" s="1" t="s">
        <v>65</v>
      </c>
      <c r="D432" t="s">
        <v>67</v>
      </c>
      <c r="E432" t="s">
        <v>70</v>
      </c>
      <c r="F432" t="s">
        <v>71</v>
      </c>
      <c r="G432" t="s">
        <v>105</v>
      </c>
      <c r="H432" s="1" t="s">
        <v>64</v>
      </c>
      <c r="I432" s="1" t="s">
        <v>75</v>
      </c>
      <c r="J432" t="s">
        <v>2409</v>
      </c>
      <c r="K432" s="1" t="s">
        <v>78</v>
      </c>
      <c r="L432" s="87" t="s">
        <v>81</v>
      </c>
      <c r="M432" t="s">
        <v>6727</v>
      </c>
      <c r="N432" s="1" t="s">
        <v>3719</v>
      </c>
      <c r="O432" s="69" t="s">
        <v>3719</v>
      </c>
      <c r="P432" s="54" t="s">
        <v>3719</v>
      </c>
      <c r="Q432" s="1" t="s">
        <v>83</v>
      </c>
      <c r="R432" s="87" t="s">
        <v>545</v>
      </c>
      <c r="S432" s="87" t="s">
        <v>264</v>
      </c>
      <c r="T432" t="s">
        <v>539</v>
      </c>
      <c r="U432" t="s">
        <v>2410</v>
      </c>
      <c r="V432" t="s">
        <v>2411</v>
      </c>
      <c r="W432" s="5">
        <v>40833333</v>
      </c>
      <c r="X432" s="5">
        <v>40833333</v>
      </c>
      <c r="Y432" s="90">
        <v>5000000</v>
      </c>
      <c r="Z432" s="90"/>
      <c r="AA432" s="1" t="s">
        <v>95</v>
      </c>
      <c r="AB432" t="s">
        <v>83</v>
      </c>
      <c r="AC432" t="s">
        <v>76</v>
      </c>
      <c r="AD432" s="69">
        <f>+Tabla3[[#This Row],[VALOR DEL CONTRATO
(EN NUMEROS)]]-Tabla3[[#This Row],[VALOR RECURSOS (MADS/FONAM)]]</f>
        <v>0</v>
      </c>
      <c r="AE432" s="2">
        <v>2626</v>
      </c>
      <c r="AF432" s="88">
        <v>46024</v>
      </c>
      <c r="AG432">
        <v>38826</v>
      </c>
      <c r="AH432" s="75">
        <v>46035</v>
      </c>
      <c r="AI432" s="78" t="s">
        <v>98</v>
      </c>
      <c r="AJ432" t="s">
        <v>282</v>
      </c>
      <c r="AK432" s="65">
        <v>202400000000095</v>
      </c>
      <c r="AL432" s="75">
        <v>46035</v>
      </c>
      <c r="AM432" s="1" t="s">
        <v>257</v>
      </c>
      <c r="AN432" s="1" t="s">
        <v>257</v>
      </c>
      <c r="AO432" t="s">
        <v>100</v>
      </c>
      <c r="AP432" t="s">
        <v>542</v>
      </c>
      <c r="AR432" t="s">
        <v>6273</v>
      </c>
      <c r="AS432" s="1" t="s">
        <v>264</v>
      </c>
      <c r="AT432" s="1">
        <v>80111600</v>
      </c>
      <c r="AU432" s="93" t="s">
        <v>4550</v>
      </c>
      <c r="AV432" s="1" t="s">
        <v>210</v>
      </c>
      <c r="AW432" s="87" t="s">
        <v>103</v>
      </c>
      <c r="AX432" s="96">
        <v>46035</v>
      </c>
      <c r="AY432" s="87" t="s">
        <v>116</v>
      </c>
      <c r="AZ432" s="96">
        <v>46035</v>
      </c>
      <c r="BA432" s="75">
        <v>46035</v>
      </c>
      <c r="BB432" s="6">
        <v>46282</v>
      </c>
      <c r="BC432" s="89">
        <f>+Tabla3[[#This Row],[FECHA TERMINACION
(INICIAL)]]-Tabla3[[#This Row],[FECHA INICIO]]</f>
        <v>247</v>
      </c>
      <c r="BD432" s="89">
        <f>+Tabla3[[#This Row],[PLAZO DE EJECUCIÓN EN DÍAS (INICIAL)]]/30</f>
        <v>8.2333333333333325</v>
      </c>
      <c r="BE432" t="s">
        <v>2412</v>
      </c>
      <c r="BF432" s="5" t="e">
        <f>+#REF!</f>
        <v>#REF!</v>
      </c>
      <c r="BG432" s="5" t="e">
        <f>+#REF!</f>
        <v>#REF!</v>
      </c>
      <c r="BH432" s="1" t="e">
        <f>+#REF!</f>
        <v>#REF!</v>
      </c>
      <c r="BI432" s="1">
        <f>+COUNTIF(Tabla3[[#This Row],[VALOR REDUCIDO]:[TOTAL TIEMPO PRORROGADO EN DÍAS
]],"&lt;&gt;0")</f>
        <v>3</v>
      </c>
      <c r="BJ432" s="1" t="e">
        <f>+#REF!</f>
        <v>#REF!</v>
      </c>
      <c r="BK432" s="75" t="e">
        <f>+#REF!</f>
        <v>#REF!</v>
      </c>
      <c r="BL432" s="1" t="s">
        <v>83</v>
      </c>
      <c r="BM432" t="e">
        <f t="shared" si="32"/>
        <v>#REF!</v>
      </c>
      <c r="BN432" s="7">
        <f t="shared" si="33"/>
        <v>46035</v>
      </c>
      <c r="BO432" s="7" t="e">
        <f t="shared" si="34"/>
        <v>#REF!</v>
      </c>
      <c r="BP432" s="5" t="e">
        <f t="shared" si="30"/>
        <v>#REF!</v>
      </c>
      <c r="BQ432" s="1">
        <v>23000000</v>
      </c>
      <c r="BR432" s="1" t="e">
        <f>+Tabla3[[#This Row],[VALOR TOTAL DE CONTRATO (ANTES DE LIQUIDACIÓN - LIBERACIÓN DE SALDOS)]]-Tabla3[[#This Row],[RECURSO TOTALES DESEMBOLSADOS]]</f>
        <v>#REF!</v>
      </c>
      <c r="BS432" s="1" t="s">
        <v>83</v>
      </c>
      <c r="BT432" s="1" t="str">
        <f t="shared" si="31"/>
        <v>enero</v>
      </c>
      <c r="BU432" s="1" t="s">
        <v>82</v>
      </c>
      <c r="BV432" s="1" t="s">
        <v>82</v>
      </c>
      <c r="BW432" s="1" t="s">
        <v>82</v>
      </c>
      <c r="BX432" t="s">
        <v>258</v>
      </c>
      <c r="BY432" t="s">
        <v>259</v>
      </c>
    </row>
    <row r="433" spans="1:77" x14ac:dyDescent="0.25">
      <c r="A433" s="1">
        <v>2026</v>
      </c>
      <c r="B433" s="3">
        <v>425</v>
      </c>
      <c r="C433" s="1" t="s">
        <v>65</v>
      </c>
      <c r="D433" t="s">
        <v>67</v>
      </c>
      <c r="E433" t="s">
        <v>70</v>
      </c>
      <c r="F433" t="s">
        <v>71</v>
      </c>
      <c r="G433" t="s">
        <v>105</v>
      </c>
      <c r="H433" s="1" t="s">
        <v>64</v>
      </c>
      <c r="I433" s="1" t="s">
        <v>75</v>
      </c>
      <c r="J433" t="s">
        <v>2413</v>
      </c>
      <c r="K433" s="1" t="s">
        <v>78</v>
      </c>
      <c r="L433" s="87" t="s">
        <v>2414</v>
      </c>
      <c r="M433" t="s">
        <v>6728</v>
      </c>
      <c r="N433" s="1" t="s">
        <v>3719</v>
      </c>
      <c r="O433" s="69" t="s">
        <v>3719</v>
      </c>
      <c r="P433" s="54" t="s">
        <v>3719</v>
      </c>
      <c r="Q433" s="1" t="s">
        <v>83</v>
      </c>
      <c r="R433" s="87" t="s">
        <v>545</v>
      </c>
      <c r="S433" s="87" t="s">
        <v>264</v>
      </c>
      <c r="T433" t="s">
        <v>2415</v>
      </c>
      <c r="U433" t="s">
        <v>2416</v>
      </c>
      <c r="V433" t="s">
        <v>2417</v>
      </c>
      <c r="W433" s="5">
        <v>69600000</v>
      </c>
      <c r="X433" s="5">
        <v>69600000</v>
      </c>
      <c r="Y433" s="90">
        <v>6000000</v>
      </c>
      <c r="Z433" s="90" t="s">
        <v>1045</v>
      </c>
      <c r="AA433" s="1" t="s">
        <v>95</v>
      </c>
      <c r="AB433" t="s">
        <v>83</v>
      </c>
      <c r="AC433" t="s">
        <v>76</v>
      </c>
      <c r="AD433" s="69">
        <f>+Tabla3[[#This Row],[VALOR DEL CONTRATO
(EN NUMEROS)]]-Tabla3[[#This Row],[VALOR RECURSOS (MADS/FONAM)]]</f>
        <v>0</v>
      </c>
      <c r="AE433" s="2">
        <v>2626</v>
      </c>
      <c r="AF433" s="88">
        <v>46024</v>
      </c>
      <c r="AG433">
        <v>38926</v>
      </c>
      <c r="AH433" s="75">
        <v>46035</v>
      </c>
      <c r="AI433" s="78" t="s">
        <v>98</v>
      </c>
      <c r="AJ433" t="s">
        <v>282</v>
      </c>
      <c r="AK433" s="65">
        <v>202400000000095</v>
      </c>
      <c r="AL433" s="96">
        <v>46035</v>
      </c>
      <c r="AM433" s="1" t="s">
        <v>257</v>
      </c>
      <c r="AN433" s="1" t="s">
        <v>257</v>
      </c>
      <c r="AO433" t="s">
        <v>100</v>
      </c>
      <c r="AP433" t="s">
        <v>542</v>
      </c>
      <c r="AQ433" s="1"/>
      <c r="AR433" t="s">
        <v>6273</v>
      </c>
      <c r="AS433" t="s">
        <v>264</v>
      </c>
      <c r="AT433" s="1">
        <v>80111600</v>
      </c>
      <c r="AU433" s="93" t="s">
        <v>4551</v>
      </c>
      <c r="AV433" s="1" t="s">
        <v>210</v>
      </c>
      <c r="AW433" s="87" t="s">
        <v>103</v>
      </c>
      <c r="AX433" s="96">
        <v>46035</v>
      </c>
      <c r="AY433" s="87" t="s">
        <v>116</v>
      </c>
      <c r="AZ433" s="96">
        <v>46035</v>
      </c>
      <c r="BA433" s="75">
        <v>46035</v>
      </c>
      <c r="BB433" s="6">
        <v>46386</v>
      </c>
      <c r="BC433" s="89">
        <f>+Tabla3[[#This Row],[FECHA TERMINACION
(INICIAL)]]-Tabla3[[#This Row],[FECHA INICIO]]</f>
        <v>351</v>
      </c>
      <c r="BD433" s="89">
        <f>+Tabla3[[#This Row],[PLAZO DE EJECUCIÓN EN DÍAS (INICIAL)]]/30</f>
        <v>11.7</v>
      </c>
      <c r="BE433" t="s">
        <v>2418</v>
      </c>
      <c r="BF433" s="5" t="e">
        <f>+#REF!</f>
        <v>#REF!</v>
      </c>
      <c r="BG433" s="5" t="e">
        <f>+#REF!</f>
        <v>#REF!</v>
      </c>
      <c r="BH433" s="1" t="e">
        <f>+#REF!</f>
        <v>#REF!</v>
      </c>
      <c r="BI433" s="1">
        <f>+COUNTIF(Tabla3[[#This Row],[VALOR REDUCIDO]:[TOTAL TIEMPO PRORROGADO EN DÍAS
]],"&lt;&gt;0")</f>
        <v>3</v>
      </c>
      <c r="BJ433" s="1" t="e">
        <f>+#REF!</f>
        <v>#REF!</v>
      </c>
      <c r="BK433" s="75" t="e">
        <f>+#REF!</f>
        <v>#REF!</v>
      </c>
      <c r="BL433" s="1" t="s">
        <v>83</v>
      </c>
      <c r="BM433" t="e">
        <f t="shared" si="32"/>
        <v>#REF!</v>
      </c>
      <c r="BN433" s="7">
        <f t="shared" si="33"/>
        <v>46035</v>
      </c>
      <c r="BO433" s="7" t="e">
        <f t="shared" si="34"/>
        <v>#REF!</v>
      </c>
      <c r="BP433" s="5" t="e">
        <f t="shared" si="30"/>
        <v>#REF!</v>
      </c>
      <c r="BQ433" s="1">
        <v>27600000</v>
      </c>
      <c r="BR433" s="1" t="e">
        <f>+Tabla3[[#This Row],[VALOR TOTAL DE CONTRATO (ANTES DE LIQUIDACIÓN - LIBERACIÓN DE SALDOS)]]-Tabla3[[#This Row],[RECURSO TOTALES DESEMBOLSADOS]]</f>
        <v>#REF!</v>
      </c>
      <c r="BS433" s="1" t="s">
        <v>83</v>
      </c>
      <c r="BT433" s="1" t="str">
        <f t="shared" si="31"/>
        <v>enero</v>
      </c>
      <c r="BU433" s="1" t="s">
        <v>82</v>
      </c>
      <c r="BV433" s="1" t="s">
        <v>82</v>
      </c>
      <c r="BW433" s="1" t="s">
        <v>82</v>
      </c>
      <c r="BX433" t="s">
        <v>258</v>
      </c>
      <c r="BY433" t="s">
        <v>259</v>
      </c>
    </row>
    <row r="434" spans="1:77" x14ac:dyDescent="0.25">
      <c r="A434" s="1">
        <v>2026</v>
      </c>
      <c r="B434" s="3">
        <v>426</v>
      </c>
      <c r="C434" s="1" t="s">
        <v>65</v>
      </c>
      <c r="D434" t="s">
        <v>67</v>
      </c>
      <c r="E434" t="s">
        <v>70</v>
      </c>
      <c r="F434" t="s">
        <v>71</v>
      </c>
      <c r="G434" t="s">
        <v>105</v>
      </c>
      <c r="H434" s="1" t="s">
        <v>64</v>
      </c>
      <c r="I434" s="1" t="s">
        <v>271</v>
      </c>
      <c r="J434" t="s">
        <v>2419</v>
      </c>
      <c r="K434" s="1" t="s">
        <v>78</v>
      </c>
      <c r="L434" s="87" t="s">
        <v>2420</v>
      </c>
      <c r="M434" s="79" t="s">
        <v>6729</v>
      </c>
      <c r="N434" s="1" t="s">
        <v>3719</v>
      </c>
      <c r="O434" s="69" t="s">
        <v>3719</v>
      </c>
      <c r="P434" s="54" t="s">
        <v>3719</v>
      </c>
      <c r="Q434" s="1" t="s">
        <v>83</v>
      </c>
      <c r="R434" s="87" t="s">
        <v>545</v>
      </c>
      <c r="S434" s="87" t="s">
        <v>264</v>
      </c>
      <c r="T434" t="s">
        <v>2421</v>
      </c>
      <c r="U434" t="s">
        <v>2422</v>
      </c>
      <c r="V434" t="s">
        <v>2423</v>
      </c>
      <c r="W434" s="5">
        <v>46400000</v>
      </c>
      <c r="X434" s="5">
        <v>46400000</v>
      </c>
      <c r="Y434" s="90">
        <v>4000000</v>
      </c>
      <c r="Z434" s="90" t="s">
        <v>1045</v>
      </c>
      <c r="AA434" s="1" t="s">
        <v>95</v>
      </c>
      <c r="AB434" t="s">
        <v>83</v>
      </c>
      <c r="AC434" t="s">
        <v>76</v>
      </c>
      <c r="AD434" s="69">
        <f>+Tabla3[[#This Row],[VALOR DEL CONTRATO
(EN NUMEROS)]]-Tabla3[[#This Row],[VALOR RECURSOS (MADS/FONAM)]]</f>
        <v>0</v>
      </c>
      <c r="AE434" s="2">
        <v>2626</v>
      </c>
      <c r="AF434" s="88">
        <v>46024</v>
      </c>
      <c r="AG434">
        <v>38726</v>
      </c>
      <c r="AH434" s="75">
        <v>46035</v>
      </c>
      <c r="AI434" s="78" t="s">
        <v>98</v>
      </c>
      <c r="AJ434" t="s">
        <v>282</v>
      </c>
      <c r="AK434" s="65">
        <v>202400000000095</v>
      </c>
      <c r="AL434" s="96">
        <v>46035</v>
      </c>
      <c r="AM434" s="1" t="s">
        <v>257</v>
      </c>
      <c r="AN434" s="1" t="s">
        <v>257</v>
      </c>
      <c r="AO434" t="s">
        <v>100</v>
      </c>
      <c r="AP434" t="s">
        <v>542</v>
      </c>
      <c r="AQ434" s="2"/>
      <c r="AR434" t="s">
        <v>6273</v>
      </c>
      <c r="AS434" t="s">
        <v>212</v>
      </c>
      <c r="AT434" s="1">
        <v>80111600</v>
      </c>
      <c r="AU434" s="93" t="s">
        <v>4552</v>
      </c>
      <c r="AV434" s="1" t="s">
        <v>210</v>
      </c>
      <c r="AW434" s="87" t="s">
        <v>103</v>
      </c>
      <c r="AX434" s="96">
        <v>46035</v>
      </c>
      <c r="AY434" s="87" t="s">
        <v>116</v>
      </c>
      <c r="AZ434" s="96">
        <v>46035</v>
      </c>
      <c r="BA434" s="75">
        <v>46035</v>
      </c>
      <c r="BB434" s="6">
        <v>46090</v>
      </c>
      <c r="BC434" s="89">
        <f>+Tabla3[[#This Row],[FECHA TERMINACION
(INICIAL)]]-Tabla3[[#This Row],[FECHA INICIO]]</f>
        <v>55</v>
      </c>
      <c r="BD434" s="89">
        <f>+Tabla3[[#This Row],[PLAZO DE EJECUCIÓN EN DÍAS (INICIAL)]]/30</f>
        <v>1.8333333333333333</v>
      </c>
      <c r="BE434" t="s">
        <v>2418</v>
      </c>
      <c r="BF434" s="5" t="e">
        <f>+#REF!</f>
        <v>#REF!</v>
      </c>
      <c r="BG434" s="5" t="e">
        <f>+#REF!</f>
        <v>#REF!</v>
      </c>
      <c r="BH434" s="1" t="e">
        <f>+#REF!</f>
        <v>#REF!</v>
      </c>
      <c r="BI434" s="1">
        <f>+COUNTIF(Tabla3[[#This Row],[VALOR REDUCIDO]:[TOTAL TIEMPO PRORROGADO EN DÍAS
]],"&lt;&gt;0")</f>
        <v>3</v>
      </c>
      <c r="BJ434" s="1" t="e">
        <f>+#REF!</f>
        <v>#REF!</v>
      </c>
      <c r="BK434" s="75" t="e">
        <f>+#REF!</f>
        <v>#REF!</v>
      </c>
      <c r="BL434" s="1" t="s">
        <v>82</v>
      </c>
      <c r="BM434" t="e">
        <f t="shared" si="32"/>
        <v>#REF!</v>
      </c>
      <c r="BN434" s="7">
        <f t="shared" si="33"/>
        <v>46035</v>
      </c>
      <c r="BO434" s="7" t="e">
        <f t="shared" si="34"/>
        <v>#REF!</v>
      </c>
      <c r="BP434" s="5" t="e">
        <f t="shared" si="30"/>
        <v>#REF!</v>
      </c>
      <c r="BQ434" s="1">
        <v>7600000</v>
      </c>
      <c r="BR434" s="1" t="e">
        <f>+Tabla3[[#This Row],[VALOR TOTAL DE CONTRATO (ANTES DE LIQUIDACIÓN - LIBERACIÓN DE SALDOS)]]-Tabla3[[#This Row],[RECURSO TOTALES DESEMBOLSADOS]]</f>
        <v>#REF!</v>
      </c>
      <c r="BS434" s="1" t="s">
        <v>83</v>
      </c>
      <c r="BT434" s="1" t="str">
        <f t="shared" si="31"/>
        <v>enero</v>
      </c>
      <c r="BU434" s="1" t="s">
        <v>82</v>
      </c>
      <c r="BV434" s="1" t="s">
        <v>82</v>
      </c>
      <c r="BW434" s="1" t="s">
        <v>82</v>
      </c>
      <c r="BX434" t="s">
        <v>258</v>
      </c>
      <c r="BY434" t="s">
        <v>259</v>
      </c>
    </row>
    <row r="435" spans="1:77" x14ac:dyDescent="0.25">
      <c r="A435" s="1">
        <v>2026</v>
      </c>
      <c r="B435" s="3" t="s">
        <v>6306</v>
      </c>
      <c r="C435" s="1" t="s">
        <v>65</v>
      </c>
      <c r="D435" t="s">
        <v>67</v>
      </c>
      <c r="E435" t="s">
        <v>70</v>
      </c>
      <c r="F435" t="s">
        <v>71</v>
      </c>
      <c r="G435" t="s">
        <v>105</v>
      </c>
      <c r="H435" s="1" t="s">
        <v>64</v>
      </c>
      <c r="I435" s="1" t="s">
        <v>271</v>
      </c>
      <c r="J435" t="s">
        <v>6307</v>
      </c>
      <c r="K435" s="1" t="s">
        <v>78</v>
      </c>
      <c r="L435" s="87" t="s">
        <v>6308</v>
      </c>
      <c r="M435" s="1" t="s">
        <v>7435</v>
      </c>
      <c r="N435" s="1" t="s">
        <v>3719</v>
      </c>
      <c r="O435" s="69" t="s">
        <v>3719</v>
      </c>
      <c r="P435" s="54" t="s">
        <v>3719</v>
      </c>
      <c r="Q435" s="1" t="s">
        <v>83</v>
      </c>
      <c r="R435" s="87" t="s">
        <v>545</v>
      </c>
      <c r="S435" s="87" t="s">
        <v>264</v>
      </c>
      <c r="T435" t="s">
        <v>2421</v>
      </c>
      <c r="U435" t="s">
        <v>2422</v>
      </c>
      <c r="V435" t="s">
        <v>6309</v>
      </c>
      <c r="W435" s="5">
        <v>38800000</v>
      </c>
      <c r="X435" s="5">
        <v>38800000</v>
      </c>
      <c r="Y435" s="90">
        <v>4000000</v>
      </c>
      <c r="Z435" s="90" t="s">
        <v>1045</v>
      </c>
      <c r="AA435" s="1" t="s">
        <v>95</v>
      </c>
      <c r="AB435" t="s">
        <v>83</v>
      </c>
      <c r="AC435" t="s">
        <v>76</v>
      </c>
      <c r="AD435" s="69">
        <f>+Tabla3[[#This Row],[VALOR DEL CONTRATO
(EN NUMEROS)]]-Tabla3[[#This Row],[VALOR RECURSOS (MADS/FONAM)]]</f>
        <v>0</v>
      </c>
      <c r="AE435" s="2">
        <v>2626</v>
      </c>
      <c r="AF435" s="88">
        <v>46024</v>
      </c>
      <c r="AG435">
        <v>157026</v>
      </c>
      <c r="AH435" s="75">
        <v>46091</v>
      </c>
      <c r="AI435" s="78" t="s">
        <v>98</v>
      </c>
      <c r="AJ435" t="s">
        <v>282</v>
      </c>
      <c r="AK435" s="65">
        <v>202400000000095</v>
      </c>
      <c r="AL435" s="96">
        <v>46091</v>
      </c>
      <c r="AM435" s="1" t="s">
        <v>257</v>
      </c>
      <c r="AN435" s="1" t="s">
        <v>257</v>
      </c>
      <c r="AO435" t="s">
        <v>100</v>
      </c>
      <c r="AP435" t="s">
        <v>542</v>
      </c>
      <c r="AQ435" s="2"/>
      <c r="AR435" t="s">
        <v>6273</v>
      </c>
      <c r="AS435" t="s">
        <v>212</v>
      </c>
      <c r="AT435" s="1">
        <v>80111600</v>
      </c>
      <c r="AU435" s="93" t="s">
        <v>4552</v>
      </c>
      <c r="AV435" s="1" t="s">
        <v>210</v>
      </c>
      <c r="AW435" s="87" t="s">
        <v>103</v>
      </c>
      <c r="AX435" s="75">
        <v>46091</v>
      </c>
      <c r="AY435" s="87" t="s">
        <v>116</v>
      </c>
      <c r="AZ435" s="75">
        <v>46091</v>
      </c>
      <c r="BA435" s="75">
        <v>46091</v>
      </c>
      <c r="BB435" s="6">
        <v>46386</v>
      </c>
      <c r="BC435" s="89">
        <f>+Tabla3[[#This Row],[FECHA TERMINACION
(INICIAL)]]-Tabla3[[#This Row],[FECHA INICIO]]</f>
        <v>295</v>
      </c>
      <c r="BD435" s="89">
        <f>+Tabla3[[#This Row],[PLAZO DE EJECUCIÓN EN DÍAS (INICIAL)]]/30</f>
        <v>9.8333333333333339</v>
      </c>
      <c r="BE435" t="s">
        <v>6310</v>
      </c>
      <c r="BF435" s="5" t="e">
        <f>+#REF!</f>
        <v>#REF!</v>
      </c>
      <c r="BG435" s="5" t="e">
        <f>+#REF!</f>
        <v>#REF!</v>
      </c>
      <c r="BH435" s="1" t="e">
        <f>+#REF!</f>
        <v>#REF!</v>
      </c>
      <c r="BI435" s="1">
        <f>+COUNTIF(Tabla3[[#This Row],[VALOR REDUCIDO]:[TOTAL TIEMPO PRORROGADO EN DÍAS
]],"&lt;&gt;0")</f>
        <v>3</v>
      </c>
      <c r="BJ435" s="1" t="e">
        <f>+#REF!</f>
        <v>#REF!</v>
      </c>
      <c r="BK435" s="75" t="e">
        <f>+#REF!</f>
        <v>#REF!</v>
      </c>
      <c r="BL435" s="1" t="s">
        <v>83</v>
      </c>
      <c r="BM435" t="e">
        <f>$BO435-$BN435</f>
        <v>#REF!</v>
      </c>
      <c r="BN435" s="7">
        <f>$BA435</f>
        <v>46091</v>
      </c>
      <c r="BO435" s="7" t="e">
        <f>$BB435+$BH435</f>
        <v>#REF!</v>
      </c>
      <c r="BP435" s="5" t="e">
        <f t="shared" si="30"/>
        <v>#REF!</v>
      </c>
      <c r="BQ435" s="1">
        <v>10800000</v>
      </c>
      <c r="BR435" s="1" t="e">
        <f>+Tabla3[[#This Row],[VALOR TOTAL DE CONTRATO (ANTES DE LIQUIDACIÓN - LIBERACIÓN DE SALDOS)]]-Tabla3[[#This Row],[RECURSO TOTALES DESEMBOLSADOS]]</f>
        <v>#REF!</v>
      </c>
      <c r="BS435" s="1" t="s">
        <v>83</v>
      </c>
      <c r="BT435" s="1" t="str">
        <f t="shared" si="31"/>
        <v>marzo</v>
      </c>
      <c r="BU435" s="1" t="s">
        <v>82</v>
      </c>
      <c r="BV435" s="1" t="s">
        <v>82</v>
      </c>
      <c r="BW435" s="1" t="s">
        <v>82</v>
      </c>
      <c r="BX435" t="s">
        <v>258</v>
      </c>
      <c r="BY435" t="s">
        <v>259</v>
      </c>
    </row>
    <row r="436" spans="1:77" x14ac:dyDescent="0.25">
      <c r="A436" s="1">
        <v>2026</v>
      </c>
      <c r="B436" s="3">
        <v>427</v>
      </c>
      <c r="C436" s="1" t="s">
        <v>65</v>
      </c>
      <c r="D436" t="s">
        <v>67</v>
      </c>
      <c r="E436" t="s">
        <v>70</v>
      </c>
      <c r="F436" t="s">
        <v>71</v>
      </c>
      <c r="G436" t="s">
        <v>105</v>
      </c>
      <c r="H436" s="1" t="s">
        <v>64</v>
      </c>
      <c r="I436" s="1" t="s">
        <v>271</v>
      </c>
      <c r="J436" t="s">
        <v>2424</v>
      </c>
      <c r="K436" s="1" t="s">
        <v>78</v>
      </c>
      <c r="L436" s="87" t="s">
        <v>246</v>
      </c>
      <c r="M436" t="s">
        <v>6730</v>
      </c>
      <c r="N436" s="1" t="s">
        <v>3719</v>
      </c>
      <c r="O436" s="69" t="s">
        <v>3719</v>
      </c>
      <c r="P436" s="54" t="s">
        <v>3719</v>
      </c>
      <c r="Q436" s="1" t="s">
        <v>83</v>
      </c>
      <c r="R436" s="87" t="s">
        <v>1436</v>
      </c>
      <c r="S436" s="87" t="s">
        <v>212</v>
      </c>
      <c r="T436" t="s">
        <v>2425</v>
      </c>
      <c r="U436" t="s">
        <v>2426</v>
      </c>
      <c r="V436" t="s">
        <v>2427</v>
      </c>
      <c r="W436" s="5">
        <v>39013333</v>
      </c>
      <c r="X436" s="5">
        <v>39013333</v>
      </c>
      <c r="Y436" s="90">
        <v>3325000</v>
      </c>
      <c r="Z436" s="90" t="s">
        <v>1045</v>
      </c>
      <c r="AA436" s="1" t="s">
        <v>95</v>
      </c>
      <c r="AB436" t="s">
        <v>83</v>
      </c>
      <c r="AC436" t="s">
        <v>76</v>
      </c>
      <c r="AD436" s="69">
        <f>+Tabla3[[#This Row],[VALOR DEL CONTRATO
(EN NUMEROS)]]-Tabla3[[#This Row],[VALOR RECURSOS (MADS/FONAM)]]</f>
        <v>0</v>
      </c>
      <c r="AE436" s="2">
        <v>1126</v>
      </c>
      <c r="AF436" s="88">
        <v>46024</v>
      </c>
      <c r="AG436">
        <v>39026</v>
      </c>
      <c r="AH436" s="75">
        <v>46035</v>
      </c>
      <c r="AI436" s="78" t="s">
        <v>98</v>
      </c>
      <c r="AJ436" t="s">
        <v>282</v>
      </c>
      <c r="AK436" s="65">
        <v>202400000000095</v>
      </c>
      <c r="AL436" s="96">
        <v>46035</v>
      </c>
      <c r="AM436" s="1" t="s">
        <v>257</v>
      </c>
      <c r="AN436" s="1" t="s">
        <v>257</v>
      </c>
      <c r="AO436" t="s">
        <v>100</v>
      </c>
      <c r="AP436" t="s">
        <v>1440</v>
      </c>
      <c r="AQ436" s="1"/>
      <c r="AR436" t="s">
        <v>1441</v>
      </c>
      <c r="AS436" t="s">
        <v>212</v>
      </c>
      <c r="AT436" s="1">
        <v>80111600</v>
      </c>
      <c r="AU436" s="93" t="s">
        <v>4553</v>
      </c>
      <c r="AV436" s="1" t="s">
        <v>210</v>
      </c>
      <c r="AW436" s="87" t="s">
        <v>103</v>
      </c>
      <c r="AX436" s="96">
        <v>46035</v>
      </c>
      <c r="AY436" s="87" t="s">
        <v>116</v>
      </c>
      <c r="AZ436" s="96">
        <v>46035</v>
      </c>
      <c r="BA436" s="96">
        <v>46035</v>
      </c>
      <c r="BB436" s="6">
        <v>46387</v>
      </c>
      <c r="BC436" s="89">
        <f>+Tabla3[[#This Row],[FECHA TERMINACION
(INICIAL)]]-Tabla3[[#This Row],[FECHA INICIO]]</f>
        <v>352</v>
      </c>
      <c r="BD436" s="89">
        <f>+Tabla3[[#This Row],[PLAZO DE EJECUCIÓN EN DÍAS (INICIAL)]]/30</f>
        <v>11.733333333333333</v>
      </c>
      <c r="BE436" t="s">
        <v>2428</v>
      </c>
      <c r="BF436" s="5" t="e">
        <f>+#REF!</f>
        <v>#REF!</v>
      </c>
      <c r="BG436" s="5" t="e">
        <f>+#REF!</f>
        <v>#REF!</v>
      </c>
      <c r="BH436" s="1" t="e">
        <f>+#REF!</f>
        <v>#REF!</v>
      </c>
      <c r="BI436" s="1">
        <f>+COUNTIF(Tabla3[[#This Row],[VALOR REDUCIDO]:[TOTAL TIEMPO PRORROGADO EN DÍAS
]],"&lt;&gt;0")</f>
        <v>3</v>
      </c>
      <c r="BJ436" s="1" t="e">
        <f>+#REF!</f>
        <v>#REF!</v>
      </c>
      <c r="BK436" s="75" t="e">
        <f>+#REF!</f>
        <v>#REF!</v>
      </c>
      <c r="BL436" s="1" t="s">
        <v>83</v>
      </c>
      <c r="BM436" t="e">
        <f t="shared" si="32"/>
        <v>#REF!</v>
      </c>
      <c r="BN436" s="7">
        <f t="shared" si="33"/>
        <v>46035</v>
      </c>
      <c r="BO436" s="7" t="e">
        <f t="shared" si="34"/>
        <v>#REF!</v>
      </c>
      <c r="BP436" s="5" t="e">
        <f t="shared" si="30"/>
        <v>#REF!</v>
      </c>
      <c r="BQ436" s="1">
        <v>15295000</v>
      </c>
      <c r="BR436" s="1" t="e">
        <f>+Tabla3[[#This Row],[VALOR TOTAL DE CONTRATO (ANTES DE LIQUIDACIÓN - LIBERACIÓN DE SALDOS)]]-Tabla3[[#This Row],[RECURSO TOTALES DESEMBOLSADOS]]</f>
        <v>#REF!</v>
      </c>
      <c r="BS436" s="1" t="s">
        <v>83</v>
      </c>
      <c r="BT436" s="1" t="str">
        <f t="shared" si="31"/>
        <v>enero</v>
      </c>
      <c r="BU436" s="1" t="s">
        <v>82</v>
      </c>
      <c r="BV436" s="1" t="s">
        <v>82</v>
      </c>
      <c r="BW436" s="1" t="s">
        <v>82</v>
      </c>
      <c r="BX436" t="s">
        <v>258</v>
      </c>
      <c r="BY436" t="s">
        <v>259</v>
      </c>
    </row>
    <row r="437" spans="1:77" x14ac:dyDescent="0.25">
      <c r="A437" s="1">
        <v>2026</v>
      </c>
      <c r="B437" s="3">
        <v>428</v>
      </c>
      <c r="C437" s="1" t="s">
        <v>65</v>
      </c>
      <c r="D437" t="s">
        <v>67</v>
      </c>
      <c r="E437" t="s">
        <v>70</v>
      </c>
      <c r="F437" t="s">
        <v>71</v>
      </c>
      <c r="G437" t="s">
        <v>105</v>
      </c>
      <c r="H437" s="1" t="s">
        <v>64</v>
      </c>
      <c r="I437" s="1" t="s">
        <v>75</v>
      </c>
      <c r="J437" t="s">
        <v>2429</v>
      </c>
      <c r="K437" s="1" t="s">
        <v>78</v>
      </c>
      <c r="L437" s="87" t="s">
        <v>446</v>
      </c>
      <c r="M437" t="s">
        <v>6731</v>
      </c>
      <c r="N437" s="1" t="s">
        <v>3719</v>
      </c>
      <c r="O437" s="69" t="s">
        <v>3719</v>
      </c>
      <c r="P437" s="54" t="s">
        <v>3719</v>
      </c>
      <c r="Q437" s="1" t="s">
        <v>83</v>
      </c>
      <c r="R437" s="87" t="s">
        <v>1105</v>
      </c>
      <c r="S437" s="87" t="s">
        <v>212</v>
      </c>
      <c r="T437" t="s">
        <v>2430</v>
      </c>
      <c r="U437" t="s">
        <v>2431</v>
      </c>
      <c r="V437" t="s">
        <v>2432</v>
      </c>
      <c r="W437" s="5">
        <v>75400000</v>
      </c>
      <c r="X437" s="5">
        <v>75400000</v>
      </c>
      <c r="Y437" s="90">
        <v>6500000</v>
      </c>
      <c r="Z437" s="90" t="s">
        <v>1045</v>
      </c>
      <c r="AA437" s="1" t="s">
        <v>95</v>
      </c>
      <c r="AB437" t="s">
        <v>83</v>
      </c>
      <c r="AC437" t="s">
        <v>76</v>
      </c>
      <c r="AD437" s="69">
        <f>+Tabla3[[#This Row],[VALOR DEL CONTRATO
(EN NUMEROS)]]-Tabla3[[#This Row],[VALOR RECURSOS (MADS/FONAM)]]</f>
        <v>0</v>
      </c>
      <c r="AE437" s="2">
        <v>1126</v>
      </c>
      <c r="AF437" s="88">
        <v>46024</v>
      </c>
      <c r="AG437">
        <v>42526</v>
      </c>
      <c r="AH437" s="75">
        <v>46036</v>
      </c>
      <c r="AI437" s="78" t="s">
        <v>98</v>
      </c>
      <c r="AJ437" t="s">
        <v>282</v>
      </c>
      <c r="AK437" s="65">
        <v>202400000000095</v>
      </c>
      <c r="AL437" s="75">
        <v>46035</v>
      </c>
      <c r="AM437" s="1" t="s">
        <v>257</v>
      </c>
      <c r="AN437" s="1" t="s">
        <v>257</v>
      </c>
      <c r="AO437" t="s">
        <v>100</v>
      </c>
      <c r="AP437" t="s">
        <v>1109</v>
      </c>
      <c r="AQ437" s="1"/>
      <c r="AR437" t="s">
        <v>1110</v>
      </c>
      <c r="AS437" t="s">
        <v>212</v>
      </c>
      <c r="AT437" s="1">
        <v>80111600</v>
      </c>
      <c r="AU437" s="93" t="s">
        <v>5658</v>
      </c>
      <c r="AV437" s="1" t="s">
        <v>210</v>
      </c>
      <c r="AW437" s="87" t="s">
        <v>103</v>
      </c>
      <c r="AX437" s="96">
        <v>46035</v>
      </c>
      <c r="AY437" s="87" t="s">
        <v>116</v>
      </c>
      <c r="AZ437" s="96">
        <v>46036</v>
      </c>
      <c r="BA437" s="75">
        <v>46036</v>
      </c>
      <c r="BB437" s="6">
        <v>46387</v>
      </c>
      <c r="BC437" s="89">
        <f>+Tabla3[[#This Row],[FECHA TERMINACION
(INICIAL)]]-Tabla3[[#This Row],[FECHA INICIO]]</f>
        <v>351</v>
      </c>
      <c r="BD437" s="89">
        <f>+Tabla3[[#This Row],[PLAZO DE EJECUCIÓN EN DÍAS (INICIAL)]]/30</f>
        <v>11.7</v>
      </c>
      <c r="BE437" t="s">
        <v>2433</v>
      </c>
      <c r="BF437" s="5" t="e">
        <f>+#REF!</f>
        <v>#REF!</v>
      </c>
      <c r="BG437" s="5" t="e">
        <f>+#REF!</f>
        <v>#REF!</v>
      </c>
      <c r="BH437" s="1" t="e">
        <f>+#REF!</f>
        <v>#REF!</v>
      </c>
      <c r="BI437" s="1">
        <f>+COUNTIF(Tabla3[[#This Row],[VALOR REDUCIDO]:[TOTAL TIEMPO PRORROGADO EN DÍAS
]],"&lt;&gt;0")</f>
        <v>3</v>
      </c>
      <c r="BJ437" s="1" t="e">
        <f>+#REF!</f>
        <v>#REF!</v>
      </c>
      <c r="BK437" s="75" t="e">
        <f>+#REF!</f>
        <v>#REF!</v>
      </c>
      <c r="BL437" s="1" t="s">
        <v>83</v>
      </c>
      <c r="BM437" t="e">
        <f t="shared" si="32"/>
        <v>#REF!</v>
      </c>
      <c r="BN437" s="7">
        <f t="shared" si="33"/>
        <v>46036</v>
      </c>
      <c r="BO437" s="7" t="e">
        <f t="shared" si="34"/>
        <v>#REF!</v>
      </c>
      <c r="BP437" s="5" t="e">
        <f t="shared" si="30"/>
        <v>#REF!</v>
      </c>
      <c r="BQ437" s="1">
        <v>29683333</v>
      </c>
      <c r="BR437" s="1" t="e">
        <f>+Tabla3[[#This Row],[VALOR TOTAL DE CONTRATO (ANTES DE LIQUIDACIÓN - LIBERACIÓN DE SALDOS)]]-Tabla3[[#This Row],[RECURSO TOTALES DESEMBOLSADOS]]</f>
        <v>#REF!</v>
      </c>
      <c r="BS437" s="1" t="s">
        <v>83</v>
      </c>
      <c r="BT437" s="1" t="str">
        <f t="shared" si="31"/>
        <v>enero</v>
      </c>
      <c r="BU437" s="1" t="s">
        <v>82</v>
      </c>
      <c r="BV437" s="1" t="s">
        <v>82</v>
      </c>
      <c r="BW437" s="1" t="s">
        <v>82</v>
      </c>
      <c r="BX437" t="s">
        <v>258</v>
      </c>
      <c r="BY437" t="s">
        <v>259</v>
      </c>
    </row>
    <row r="438" spans="1:77" x14ac:dyDescent="0.25">
      <c r="A438" s="1">
        <v>2026</v>
      </c>
      <c r="B438" s="3">
        <v>429</v>
      </c>
      <c r="C438" s="1" t="s">
        <v>65</v>
      </c>
      <c r="D438" t="s">
        <v>67</v>
      </c>
      <c r="E438" t="s">
        <v>70</v>
      </c>
      <c r="F438" t="s">
        <v>71</v>
      </c>
      <c r="G438" t="s">
        <v>105</v>
      </c>
      <c r="H438" s="1" t="s">
        <v>64</v>
      </c>
      <c r="I438" s="1" t="s">
        <v>75</v>
      </c>
      <c r="J438" t="s">
        <v>2434</v>
      </c>
      <c r="K438" s="1" t="s">
        <v>78</v>
      </c>
      <c r="L438" s="87" t="s">
        <v>1802</v>
      </c>
      <c r="M438" t="s">
        <v>6732</v>
      </c>
      <c r="N438" s="1" t="s">
        <v>3719</v>
      </c>
      <c r="O438" s="69" t="s">
        <v>3719</v>
      </c>
      <c r="P438" s="54" t="s">
        <v>3719</v>
      </c>
      <c r="Q438" s="1" t="s">
        <v>83</v>
      </c>
      <c r="R438" s="87" t="s">
        <v>260</v>
      </c>
      <c r="S438" s="87" t="s">
        <v>260</v>
      </c>
      <c r="T438" t="s">
        <v>2435</v>
      </c>
      <c r="U438" t="s">
        <v>2436</v>
      </c>
      <c r="V438" t="s">
        <v>1798</v>
      </c>
      <c r="W438" s="5">
        <v>96390000</v>
      </c>
      <c r="X438" s="5">
        <v>96390000</v>
      </c>
      <c r="Y438" s="90">
        <v>9639000</v>
      </c>
      <c r="Z438" s="90" t="s">
        <v>1045</v>
      </c>
      <c r="AA438" s="1" t="s">
        <v>95</v>
      </c>
      <c r="AB438" t="s">
        <v>83</v>
      </c>
      <c r="AC438" t="s">
        <v>76</v>
      </c>
      <c r="AD438" s="69">
        <f>+Tabla3[[#This Row],[VALOR DEL CONTRATO
(EN NUMEROS)]]-Tabla3[[#This Row],[VALOR RECURSOS (MADS/FONAM)]]</f>
        <v>0</v>
      </c>
      <c r="AE438" s="2">
        <v>6626</v>
      </c>
      <c r="AF438" s="88">
        <v>46024</v>
      </c>
      <c r="AG438">
        <v>40026</v>
      </c>
      <c r="AH438" s="75">
        <v>46035</v>
      </c>
      <c r="AI438" s="78" t="s">
        <v>98</v>
      </c>
      <c r="AJ438" t="s">
        <v>1321</v>
      </c>
      <c r="AK438" s="65">
        <v>202300000000177</v>
      </c>
      <c r="AL438" s="75">
        <v>46035</v>
      </c>
      <c r="AM438" s="1" t="s">
        <v>257</v>
      </c>
      <c r="AN438" s="1" t="s">
        <v>257</v>
      </c>
      <c r="AO438" t="s">
        <v>100</v>
      </c>
      <c r="AP438" t="s">
        <v>1322</v>
      </c>
      <c r="AQ438" s="1"/>
      <c r="AR438" t="s">
        <v>2782</v>
      </c>
      <c r="AS438" t="s">
        <v>260</v>
      </c>
      <c r="AT438" s="1">
        <v>80111600</v>
      </c>
      <c r="AU438" s="93" t="s">
        <v>4554</v>
      </c>
      <c r="AV438" s="1" t="s">
        <v>210</v>
      </c>
      <c r="AW438" s="87" t="s">
        <v>103</v>
      </c>
      <c r="AX438" s="96">
        <v>46035</v>
      </c>
      <c r="AY438" s="1" t="s">
        <v>115</v>
      </c>
      <c r="AZ438" s="96">
        <v>46035</v>
      </c>
      <c r="BA438" s="75">
        <v>46035</v>
      </c>
      <c r="BB438" s="6">
        <v>46338</v>
      </c>
      <c r="BC438" s="89">
        <f>+Tabla3[[#This Row],[FECHA TERMINACION
(INICIAL)]]-Tabla3[[#This Row],[FECHA INICIO]]</f>
        <v>303</v>
      </c>
      <c r="BD438" s="89">
        <f>+Tabla3[[#This Row],[PLAZO DE EJECUCIÓN EN DÍAS (INICIAL)]]/30</f>
        <v>10.1</v>
      </c>
      <c r="BE438" t="s">
        <v>2437</v>
      </c>
      <c r="BF438" s="5" t="e">
        <f>+#REF!</f>
        <v>#REF!</v>
      </c>
      <c r="BG438" s="5" t="e">
        <f>+#REF!</f>
        <v>#REF!</v>
      </c>
      <c r="BH438" s="1" t="e">
        <f>+#REF!</f>
        <v>#REF!</v>
      </c>
      <c r="BI438" s="1">
        <f>+COUNTIF(Tabla3[[#This Row],[VALOR REDUCIDO]:[TOTAL TIEMPO PRORROGADO EN DÍAS
]],"&lt;&gt;0")</f>
        <v>3</v>
      </c>
      <c r="BJ438" s="1" t="e">
        <f>+#REF!</f>
        <v>#REF!</v>
      </c>
      <c r="BK438" s="75" t="e">
        <f>+#REF!</f>
        <v>#REF!</v>
      </c>
      <c r="BL438" s="1" t="s">
        <v>83</v>
      </c>
      <c r="BM438" t="e">
        <f t="shared" si="32"/>
        <v>#REF!</v>
      </c>
      <c r="BN438" s="7">
        <f t="shared" si="33"/>
        <v>46035</v>
      </c>
      <c r="BO438" s="7" t="e">
        <f t="shared" si="34"/>
        <v>#REF!</v>
      </c>
      <c r="BP438" s="5" t="e">
        <f t="shared" si="30"/>
        <v>#REF!</v>
      </c>
      <c r="BQ438" s="1">
        <v>44339400</v>
      </c>
      <c r="BR438" s="1" t="e">
        <f>+Tabla3[[#This Row],[VALOR TOTAL DE CONTRATO (ANTES DE LIQUIDACIÓN - LIBERACIÓN DE SALDOS)]]-Tabla3[[#This Row],[RECURSO TOTALES DESEMBOLSADOS]]</f>
        <v>#REF!</v>
      </c>
      <c r="BS438" s="1" t="s">
        <v>83</v>
      </c>
      <c r="BT438" s="1" t="str">
        <f t="shared" si="31"/>
        <v>enero</v>
      </c>
      <c r="BU438" s="1" t="s">
        <v>82</v>
      </c>
      <c r="BV438" s="1" t="s">
        <v>82</v>
      </c>
      <c r="BW438" s="1" t="s">
        <v>82</v>
      </c>
      <c r="BX438" t="s">
        <v>258</v>
      </c>
      <c r="BY438" t="s">
        <v>259</v>
      </c>
    </row>
    <row r="439" spans="1:77" x14ac:dyDescent="0.25">
      <c r="A439" s="1">
        <v>2026</v>
      </c>
      <c r="B439" s="3">
        <v>430</v>
      </c>
      <c r="C439" s="1" t="s">
        <v>65</v>
      </c>
      <c r="D439" t="s">
        <v>67</v>
      </c>
      <c r="E439" t="s">
        <v>70</v>
      </c>
      <c r="F439" t="s">
        <v>71</v>
      </c>
      <c r="G439" t="s">
        <v>105</v>
      </c>
      <c r="H439" s="1" t="s">
        <v>64</v>
      </c>
      <c r="I439" s="1" t="s">
        <v>75</v>
      </c>
      <c r="J439" t="s">
        <v>2438</v>
      </c>
      <c r="K439" s="1" t="s">
        <v>78</v>
      </c>
      <c r="L439" s="87" t="s">
        <v>691</v>
      </c>
      <c r="M439" t="s">
        <v>6733</v>
      </c>
      <c r="N439" s="1" t="s">
        <v>3719</v>
      </c>
      <c r="O439" s="69" t="s">
        <v>3719</v>
      </c>
      <c r="P439" s="54" t="s">
        <v>3719</v>
      </c>
      <c r="Q439" s="1" t="s">
        <v>83</v>
      </c>
      <c r="R439" s="87" t="s">
        <v>260</v>
      </c>
      <c r="S439" s="87" t="s">
        <v>260</v>
      </c>
      <c r="T439" t="s">
        <v>2439</v>
      </c>
      <c r="U439" t="s">
        <v>2440</v>
      </c>
      <c r="V439" t="s">
        <v>2441</v>
      </c>
      <c r="W439" s="5">
        <v>107100000</v>
      </c>
      <c r="X439" s="5">
        <v>107100000</v>
      </c>
      <c r="Y439" s="90">
        <v>10710000</v>
      </c>
      <c r="Z439" s="90" t="s">
        <v>1045</v>
      </c>
      <c r="AA439" s="1" t="s">
        <v>95</v>
      </c>
      <c r="AB439" t="s">
        <v>83</v>
      </c>
      <c r="AC439" t="s">
        <v>76</v>
      </c>
      <c r="AD439" s="69">
        <f>+Tabla3[[#This Row],[VALOR DEL CONTRATO
(EN NUMEROS)]]-Tabla3[[#This Row],[VALOR RECURSOS (MADS/FONAM)]]</f>
        <v>0</v>
      </c>
      <c r="AE439" s="2">
        <v>6626</v>
      </c>
      <c r="AF439" s="88">
        <v>46024</v>
      </c>
      <c r="AG439">
        <v>40326</v>
      </c>
      <c r="AH439" s="75">
        <v>46035</v>
      </c>
      <c r="AI439" s="78" t="s">
        <v>98</v>
      </c>
      <c r="AJ439" t="s">
        <v>386</v>
      </c>
      <c r="AK439" s="65">
        <v>202300000000177</v>
      </c>
      <c r="AL439" s="96">
        <v>46035</v>
      </c>
      <c r="AM439" s="1" t="s">
        <v>257</v>
      </c>
      <c r="AN439" s="1" t="s">
        <v>257</v>
      </c>
      <c r="AO439" t="s">
        <v>100</v>
      </c>
      <c r="AP439" t="s">
        <v>1322</v>
      </c>
      <c r="AQ439" s="1"/>
      <c r="AR439" t="s">
        <v>2782</v>
      </c>
      <c r="AS439" t="s">
        <v>260</v>
      </c>
      <c r="AT439" s="1">
        <v>80111600</v>
      </c>
      <c r="AU439" s="93" t="s">
        <v>5659</v>
      </c>
      <c r="AV439" s="1" t="s">
        <v>210</v>
      </c>
      <c r="AW439" s="87" t="s">
        <v>103</v>
      </c>
      <c r="AX439" s="96">
        <v>46035</v>
      </c>
      <c r="AY439" s="1" t="s">
        <v>115</v>
      </c>
      <c r="AZ439" s="96">
        <v>46035</v>
      </c>
      <c r="BA439" s="75">
        <v>46035</v>
      </c>
      <c r="BB439" s="6">
        <v>46338</v>
      </c>
      <c r="BC439" s="89">
        <f>+Tabla3[[#This Row],[FECHA TERMINACION
(INICIAL)]]-Tabla3[[#This Row],[FECHA INICIO]]</f>
        <v>303</v>
      </c>
      <c r="BD439" s="89">
        <f>+Tabla3[[#This Row],[PLAZO DE EJECUCIÓN EN DÍAS (INICIAL)]]/30</f>
        <v>10.1</v>
      </c>
      <c r="BE439" t="s">
        <v>368</v>
      </c>
      <c r="BF439" s="5" t="e">
        <f>+#REF!</f>
        <v>#REF!</v>
      </c>
      <c r="BG439" s="5" t="e">
        <f>+#REF!</f>
        <v>#REF!</v>
      </c>
      <c r="BH439" s="1" t="e">
        <f>+#REF!</f>
        <v>#REF!</v>
      </c>
      <c r="BI439" s="1">
        <f>+COUNTIF(Tabla3[[#This Row],[VALOR REDUCIDO]:[TOTAL TIEMPO PRORROGADO EN DÍAS
]],"&lt;&gt;0")</f>
        <v>3</v>
      </c>
      <c r="BJ439" s="1" t="e">
        <f>+#REF!</f>
        <v>#REF!</v>
      </c>
      <c r="BK439" s="75" t="e">
        <f>+#REF!</f>
        <v>#REF!</v>
      </c>
      <c r="BL439" s="1" t="s">
        <v>83</v>
      </c>
      <c r="BM439" t="e">
        <f t="shared" si="32"/>
        <v>#REF!</v>
      </c>
      <c r="BN439" s="7">
        <f t="shared" si="33"/>
        <v>46035</v>
      </c>
      <c r="BO439" s="7" t="e">
        <f t="shared" si="34"/>
        <v>#REF!</v>
      </c>
      <c r="BP439" s="5" t="e">
        <f t="shared" si="30"/>
        <v>#REF!</v>
      </c>
      <c r="BQ439" s="1">
        <v>49266000</v>
      </c>
      <c r="BR439" s="1" t="e">
        <f>+Tabla3[[#This Row],[VALOR TOTAL DE CONTRATO (ANTES DE LIQUIDACIÓN - LIBERACIÓN DE SALDOS)]]-Tabla3[[#This Row],[RECURSO TOTALES DESEMBOLSADOS]]</f>
        <v>#REF!</v>
      </c>
      <c r="BS439" s="1" t="s">
        <v>83</v>
      </c>
      <c r="BT439" s="1" t="str">
        <f t="shared" si="31"/>
        <v>enero</v>
      </c>
      <c r="BU439" s="1" t="s">
        <v>82</v>
      </c>
      <c r="BV439" s="1" t="s">
        <v>82</v>
      </c>
      <c r="BW439" s="1" t="s">
        <v>82</v>
      </c>
      <c r="BX439" t="s">
        <v>258</v>
      </c>
      <c r="BY439" t="s">
        <v>259</v>
      </c>
    </row>
    <row r="440" spans="1:77" x14ac:dyDescent="0.25">
      <c r="A440" s="1">
        <v>2026</v>
      </c>
      <c r="B440" s="3">
        <v>431</v>
      </c>
      <c r="C440" s="1" t="s">
        <v>65</v>
      </c>
      <c r="D440" t="s">
        <v>67</v>
      </c>
      <c r="E440" t="s">
        <v>70</v>
      </c>
      <c r="F440" t="s">
        <v>71</v>
      </c>
      <c r="G440" t="s">
        <v>105</v>
      </c>
      <c r="H440" s="1" t="s">
        <v>64</v>
      </c>
      <c r="I440" s="1" t="s">
        <v>75</v>
      </c>
      <c r="J440" t="s">
        <v>2442</v>
      </c>
      <c r="K440" s="1" t="s">
        <v>78</v>
      </c>
      <c r="L440" s="87" t="s">
        <v>538</v>
      </c>
      <c r="M440" t="s">
        <v>6734</v>
      </c>
      <c r="N440" s="1" t="s">
        <v>3719</v>
      </c>
      <c r="O440" s="69" t="s">
        <v>3719</v>
      </c>
      <c r="P440" s="54" t="s">
        <v>3719</v>
      </c>
      <c r="Q440" s="1" t="s">
        <v>83</v>
      </c>
      <c r="R440" s="87" t="s">
        <v>260</v>
      </c>
      <c r="S440" s="87" t="s">
        <v>260</v>
      </c>
      <c r="T440" t="s">
        <v>2443</v>
      </c>
      <c r="U440" t="s">
        <v>2444</v>
      </c>
      <c r="V440" t="s">
        <v>2445</v>
      </c>
      <c r="W440" s="5">
        <v>73150000</v>
      </c>
      <c r="X440" s="5">
        <v>73150000</v>
      </c>
      <c r="Y440" s="90">
        <v>7315000</v>
      </c>
      <c r="Z440" s="90" t="s">
        <v>1045</v>
      </c>
      <c r="AA440" s="1" t="s">
        <v>95</v>
      </c>
      <c r="AB440" t="s">
        <v>83</v>
      </c>
      <c r="AC440" t="s">
        <v>76</v>
      </c>
      <c r="AD440" s="69">
        <f>+Tabla3[[#This Row],[VALOR DEL CONTRATO
(EN NUMEROS)]]-Tabla3[[#This Row],[VALOR RECURSOS (MADS/FONAM)]]</f>
        <v>0</v>
      </c>
      <c r="AE440" s="2">
        <v>6626</v>
      </c>
      <c r="AF440" s="88">
        <v>46024</v>
      </c>
      <c r="AG440">
        <v>40426</v>
      </c>
      <c r="AH440" s="75">
        <v>46035</v>
      </c>
      <c r="AI440" s="78" t="s">
        <v>98</v>
      </c>
      <c r="AJ440" t="s">
        <v>1313</v>
      </c>
      <c r="AK440" s="65">
        <v>202300000000177</v>
      </c>
      <c r="AL440" s="96">
        <v>46035</v>
      </c>
      <c r="AM440" s="1" t="s">
        <v>257</v>
      </c>
      <c r="AN440" s="1" t="s">
        <v>257</v>
      </c>
      <c r="AO440" t="s">
        <v>100</v>
      </c>
      <c r="AP440" t="s">
        <v>1314</v>
      </c>
      <c r="AQ440" s="1"/>
      <c r="AR440" t="s">
        <v>1315</v>
      </c>
      <c r="AS440" t="s">
        <v>260</v>
      </c>
      <c r="AT440" s="1">
        <v>80111600</v>
      </c>
      <c r="AU440" s="93" t="s">
        <v>4555</v>
      </c>
      <c r="AV440" s="1" t="s">
        <v>210</v>
      </c>
      <c r="AW440" s="87" t="s">
        <v>103</v>
      </c>
      <c r="AX440" s="96">
        <v>46035</v>
      </c>
      <c r="AY440" s="1" t="s">
        <v>115</v>
      </c>
      <c r="AZ440" s="96">
        <v>46035</v>
      </c>
      <c r="BA440" s="75">
        <v>46035</v>
      </c>
      <c r="BB440" s="6">
        <v>46338</v>
      </c>
      <c r="BC440" s="89">
        <f>+Tabla3[[#This Row],[FECHA TERMINACION
(INICIAL)]]-Tabla3[[#This Row],[FECHA INICIO]]</f>
        <v>303</v>
      </c>
      <c r="BD440" s="89">
        <f>+Tabla3[[#This Row],[PLAZO DE EJECUCIÓN EN DÍAS (INICIAL)]]/30</f>
        <v>10.1</v>
      </c>
      <c r="BE440" t="s">
        <v>1333</v>
      </c>
      <c r="BF440" s="5" t="e">
        <f>+#REF!</f>
        <v>#REF!</v>
      </c>
      <c r="BG440" s="5" t="e">
        <f>+#REF!</f>
        <v>#REF!</v>
      </c>
      <c r="BH440" s="1" t="e">
        <f>+#REF!</f>
        <v>#REF!</v>
      </c>
      <c r="BI440" s="1">
        <f>+COUNTIF(Tabla3[[#This Row],[VALOR REDUCIDO]:[TOTAL TIEMPO PRORROGADO EN DÍAS
]],"&lt;&gt;0")</f>
        <v>3</v>
      </c>
      <c r="BJ440" s="1" t="e">
        <f>+#REF!</f>
        <v>#REF!</v>
      </c>
      <c r="BK440" s="75" t="e">
        <f>+#REF!</f>
        <v>#REF!</v>
      </c>
      <c r="BL440" s="1" t="s">
        <v>83</v>
      </c>
      <c r="BM440" t="e">
        <f t="shared" si="32"/>
        <v>#REF!</v>
      </c>
      <c r="BN440" s="7">
        <f t="shared" si="33"/>
        <v>46035</v>
      </c>
      <c r="BO440" s="7" t="e">
        <f t="shared" si="34"/>
        <v>#REF!</v>
      </c>
      <c r="BP440" s="5" t="e">
        <f t="shared" si="30"/>
        <v>#REF!</v>
      </c>
      <c r="BQ440" s="1">
        <v>26334000</v>
      </c>
      <c r="BR440" s="1" t="e">
        <f>+Tabla3[[#This Row],[VALOR TOTAL DE CONTRATO (ANTES DE LIQUIDACIÓN - LIBERACIÓN DE SALDOS)]]-Tabla3[[#This Row],[RECURSO TOTALES DESEMBOLSADOS]]</f>
        <v>#REF!</v>
      </c>
      <c r="BS440" s="1" t="s">
        <v>83</v>
      </c>
      <c r="BT440" s="1" t="str">
        <f t="shared" si="31"/>
        <v>enero</v>
      </c>
      <c r="BU440" s="1" t="s">
        <v>82</v>
      </c>
      <c r="BV440" s="1" t="s">
        <v>82</v>
      </c>
      <c r="BW440" s="1" t="s">
        <v>82</v>
      </c>
      <c r="BX440" t="s">
        <v>258</v>
      </c>
      <c r="BY440" t="s">
        <v>259</v>
      </c>
    </row>
    <row r="441" spans="1:77" x14ac:dyDescent="0.25">
      <c r="A441" s="1">
        <v>2026</v>
      </c>
      <c r="B441" s="3">
        <v>432</v>
      </c>
      <c r="C441" s="1" t="s">
        <v>65</v>
      </c>
      <c r="D441" t="s">
        <v>67</v>
      </c>
      <c r="E441" t="s">
        <v>70</v>
      </c>
      <c r="F441" t="s">
        <v>71</v>
      </c>
      <c r="G441" t="s">
        <v>105</v>
      </c>
      <c r="H441" s="1" t="s">
        <v>64</v>
      </c>
      <c r="I441" s="1" t="s">
        <v>75</v>
      </c>
      <c r="J441" t="s">
        <v>2446</v>
      </c>
      <c r="K441" s="1" t="s">
        <v>78</v>
      </c>
      <c r="L441" s="87" t="s">
        <v>538</v>
      </c>
      <c r="M441" t="s">
        <v>6735</v>
      </c>
      <c r="N441" s="1" t="s">
        <v>3719</v>
      </c>
      <c r="O441" s="69" t="s">
        <v>3719</v>
      </c>
      <c r="P441" s="54" t="s">
        <v>3719</v>
      </c>
      <c r="Q441" s="1" t="s">
        <v>83</v>
      </c>
      <c r="R441" s="87" t="s">
        <v>260</v>
      </c>
      <c r="S441" s="87" t="s">
        <v>260</v>
      </c>
      <c r="T441" t="s">
        <v>2447</v>
      </c>
      <c r="U441" t="s">
        <v>2448</v>
      </c>
      <c r="V441" t="s">
        <v>2449</v>
      </c>
      <c r="W441" s="5">
        <v>108170000</v>
      </c>
      <c r="X441" s="5">
        <v>108170000</v>
      </c>
      <c r="Y441" s="90">
        <v>10817000</v>
      </c>
      <c r="Z441" s="90" t="s">
        <v>1045</v>
      </c>
      <c r="AA441" s="1" t="s">
        <v>95</v>
      </c>
      <c r="AB441" t="s">
        <v>83</v>
      </c>
      <c r="AC441" t="s">
        <v>76</v>
      </c>
      <c r="AD441" s="69">
        <f>+Tabla3[[#This Row],[VALOR DEL CONTRATO
(EN NUMEROS)]]-Tabla3[[#This Row],[VALOR RECURSOS (MADS/FONAM)]]</f>
        <v>0</v>
      </c>
      <c r="AE441" s="2">
        <v>6626</v>
      </c>
      <c r="AF441" s="88">
        <v>46024</v>
      </c>
      <c r="AG441">
        <v>41926</v>
      </c>
      <c r="AH441" s="75">
        <v>46035</v>
      </c>
      <c r="AI441" s="78" t="s">
        <v>98</v>
      </c>
      <c r="AJ441" t="s">
        <v>1321</v>
      </c>
      <c r="AK441" s="65">
        <v>202300000000177</v>
      </c>
      <c r="AL441" s="96">
        <v>46035</v>
      </c>
      <c r="AM441" s="1" t="s">
        <v>257</v>
      </c>
      <c r="AN441" s="1" t="s">
        <v>257</v>
      </c>
      <c r="AO441" t="s">
        <v>100</v>
      </c>
      <c r="AP441" t="s">
        <v>1314</v>
      </c>
      <c r="AQ441" s="2"/>
      <c r="AR441" t="s">
        <v>1315</v>
      </c>
      <c r="AS441" t="s">
        <v>260</v>
      </c>
      <c r="AT441" s="1">
        <v>80111600</v>
      </c>
      <c r="AU441" s="93" t="s">
        <v>4556</v>
      </c>
      <c r="AV441" s="1" t="s">
        <v>210</v>
      </c>
      <c r="AW441" s="87" t="s">
        <v>103</v>
      </c>
      <c r="AX441" s="96">
        <v>46035</v>
      </c>
      <c r="AY441" s="1" t="s">
        <v>115</v>
      </c>
      <c r="AZ441" s="96">
        <v>46035</v>
      </c>
      <c r="BA441" s="75">
        <v>46035</v>
      </c>
      <c r="BB441" s="6">
        <v>46338</v>
      </c>
      <c r="BC441" s="89">
        <f>+Tabla3[[#This Row],[FECHA TERMINACION
(INICIAL)]]-Tabla3[[#This Row],[FECHA INICIO]]</f>
        <v>303</v>
      </c>
      <c r="BD441" s="89">
        <f>+Tabla3[[#This Row],[PLAZO DE EJECUCIÓN EN DÍAS (INICIAL)]]/30</f>
        <v>10.1</v>
      </c>
      <c r="BE441" t="s">
        <v>1333</v>
      </c>
      <c r="BF441" s="5" t="e">
        <f>+#REF!</f>
        <v>#REF!</v>
      </c>
      <c r="BG441" s="5" t="e">
        <f>+#REF!</f>
        <v>#REF!</v>
      </c>
      <c r="BH441" s="1" t="e">
        <f>+#REF!</f>
        <v>#REF!</v>
      </c>
      <c r="BI441" s="1">
        <f>+COUNTIF(Tabla3[[#This Row],[VALOR REDUCIDO]:[TOTAL TIEMPO PRORROGADO EN DÍAS
]],"&lt;&gt;0")</f>
        <v>3</v>
      </c>
      <c r="BJ441" s="1" t="e">
        <f>+#REF!</f>
        <v>#REF!</v>
      </c>
      <c r="BK441" s="75" t="e">
        <f>+#REF!</f>
        <v>#REF!</v>
      </c>
      <c r="BL441" s="1" t="s">
        <v>83</v>
      </c>
      <c r="BM441" t="e">
        <f t="shared" si="32"/>
        <v>#REF!</v>
      </c>
      <c r="BN441" s="7">
        <f t="shared" si="33"/>
        <v>46035</v>
      </c>
      <c r="BO441" s="7" t="e">
        <f t="shared" si="34"/>
        <v>#REF!</v>
      </c>
      <c r="BP441" s="5" t="e">
        <f t="shared" si="30"/>
        <v>#REF!</v>
      </c>
      <c r="BQ441" s="1">
        <v>49758200</v>
      </c>
      <c r="BR441" s="1" t="e">
        <f>+Tabla3[[#This Row],[VALOR TOTAL DE CONTRATO (ANTES DE LIQUIDACIÓN - LIBERACIÓN DE SALDOS)]]-Tabla3[[#This Row],[RECURSO TOTALES DESEMBOLSADOS]]</f>
        <v>#REF!</v>
      </c>
      <c r="BS441" s="1" t="s">
        <v>83</v>
      </c>
      <c r="BT441" s="1" t="str">
        <f t="shared" si="31"/>
        <v>enero</v>
      </c>
      <c r="BU441" s="1" t="s">
        <v>82</v>
      </c>
      <c r="BV441" s="1" t="s">
        <v>82</v>
      </c>
      <c r="BW441" s="1" t="s">
        <v>82</v>
      </c>
      <c r="BX441" t="s">
        <v>258</v>
      </c>
      <c r="BY441" t="s">
        <v>259</v>
      </c>
    </row>
    <row r="442" spans="1:77" x14ac:dyDescent="0.25">
      <c r="A442" s="1">
        <v>2026</v>
      </c>
      <c r="B442" s="3">
        <v>433</v>
      </c>
      <c r="C442" s="1" t="s">
        <v>65</v>
      </c>
      <c r="D442" t="s">
        <v>67</v>
      </c>
      <c r="E442" t="s">
        <v>70</v>
      </c>
      <c r="F442" t="s">
        <v>71</v>
      </c>
      <c r="G442" t="s">
        <v>105</v>
      </c>
      <c r="H442" s="1" t="s">
        <v>64</v>
      </c>
      <c r="I442" s="1" t="s">
        <v>75</v>
      </c>
      <c r="J442" t="s">
        <v>143</v>
      </c>
      <c r="K442" s="1" t="s">
        <v>78</v>
      </c>
      <c r="L442" s="87" t="s">
        <v>493</v>
      </c>
      <c r="M442" t="s">
        <v>6736</v>
      </c>
      <c r="N442" s="1" t="s">
        <v>3719</v>
      </c>
      <c r="O442" s="69" t="s">
        <v>3719</v>
      </c>
      <c r="P442" s="54" t="s">
        <v>3719</v>
      </c>
      <c r="Q442" s="1" t="s">
        <v>83</v>
      </c>
      <c r="R442" s="87" t="s">
        <v>260</v>
      </c>
      <c r="S442" s="87" t="s">
        <v>260</v>
      </c>
      <c r="T442" t="s">
        <v>2450</v>
      </c>
      <c r="U442" t="s">
        <v>2451</v>
      </c>
      <c r="V442" t="s">
        <v>2452</v>
      </c>
      <c r="W442" s="5">
        <v>72830000</v>
      </c>
      <c r="X442" s="5">
        <v>72830000</v>
      </c>
      <c r="Y442" s="90">
        <v>7283000</v>
      </c>
      <c r="Z442" s="90" t="s">
        <v>1045</v>
      </c>
      <c r="AA442" s="1" t="s">
        <v>95</v>
      </c>
      <c r="AB442" t="s">
        <v>83</v>
      </c>
      <c r="AC442" t="s">
        <v>76</v>
      </c>
      <c r="AD442" s="69">
        <f>+Tabla3[[#This Row],[VALOR DEL CONTRATO
(EN NUMEROS)]]-Tabla3[[#This Row],[VALOR RECURSOS (MADS/FONAM)]]</f>
        <v>0</v>
      </c>
      <c r="AE442" s="2">
        <v>6626</v>
      </c>
      <c r="AF442" s="88">
        <v>46024</v>
      </c>
      <c r="AG442">
        <v>40626</v>
      </c>
      <c r="AH442" s="75">
        <v>46035</v>
      </c>
      <c r="AI442" s="78" t="s">
        <v>98</v>
      </c>
      <c r="AJ442" t="s">
        <v>1321</v>
      </c>
      <c r="AK442" s="65">
        <v>202300000000177</v>
      </c>
      <c r="AL442" s="96">
        <v>46035</v>
      </c>
      <c r="AM442" s="1" t="s">
        <v>257</v>
      </c>
      <c r="AN442" s="1" t="s">
        <v>257</v>
      </c>
      <c r="AO442" t="s">
        <v>100</v>
      </c>
      <c r="AP442" t="s">
        <v>1314</v>
      </c>
      <c r="AQ442" s="2"/>
      <c r="AR442" t="s">
        <v>1315</v>
      </c>
      <c r="AS442" t="s">
        <v>260</v>
      </c>
      <c r="AT442" s="1">
        <v>80111600</v>
      </c>
      <c r="AU442" s="93" t="s">
        <v>4557</v>
      </c>
      <c r="AV442" s="1" t="s">
        <v>210</v>
      </c>
      <c r="AW442" s="87" t="s">
        <v>103</v>
      </c>
      <c r="AX442" s="96">
        <v>46035</v>
      </c>
      <c r="AY442" s="1" t="s">
        <v>115</v>
      </c>
      <c r="AZ442" s="96">
        <v>46035</v>
      </c>
      <c r="BA442" s="75">
        <v>46035</v>
      </c>
      <c r="BB442" s="6">
        <v>46338</v>
      </c>
      <c r="BC442" s="89">
        <f>+Tabla3[[#This Row],[FECHA TERMINACION
(INICIAL)]]-Tabla3[[#This Row],[FECHA INICIO]]</f>
        <v>303</v>
      </c>
      <c r="BD442" s="89">
        <f>+Tabla3[[#This Row],[PLAZO DE EJECUCIÓN EN DÍAS (INICIAL)]]/30</f>
        <v>10.1</v>
      </c>
      <c r="BE442" t="s">
        <v>1333</v>
      </c>
      <c r="BF442" s="5" t="e">
        <f>+#REF!</f>
        <v>#REF!</v>
      </c>
      <c r="BG442" s="5" t="e">
        <f>+#REF!</f>
        <v>#REF!</v>
      </c>
      <c r="BH442" s="1" t="e">
        <f>+#REF!</f>
        <v>#REF!</v>
      </c>
      <c r="BI442" s="1">
        <f>+COUNTIF(Tabla3[[#This Row],[VALOR REDUCIDO]:[TOTAL TIEMPO PRORROGADO EN DÍAS
]],"&lt;&gt;0")</f>
        <v>3</v>
      </c>
      <c r="BJ442" s="1" t="e">
        <f>+#REF!</f>
        <v>#REF!</v>
      </c>
      <c r="BK442" s="75" t="e">
        <f>+#REF!</f>
        <v>#REF!</v>
      </c>
      <c r="BL442" s="1" t="s">
        <v>83</v>
      </c>
      <c r="BM442" t="e">
        <f t="shared" si="32"/>
        <v>#REF!</v>
      </c>
      <c r="BN442" s="7">
        <f t="shared" si="33"/>
        <v>46035</v>
      </c>
      <c r="BO442" s="7" t="e">
        <f t="shared" si="34"/>
        <v>#REF!</v>
      </c>
      <c r="BP442" s="5" t="e">
        <f t="shared" si="30"/>
        <v>#REF!</v>
      </c>
      <c r="BQ442" s="1">
        <v>33501800</v>
      </c>
      <c r="BR442" s="1" t="e">
        <f>+Tabla3[[#This Row],[VALOR TOTAL DE CONTRATO (ANTES DE LIQUIDACIÓN - LIBERACIÓN DE SALDOS)]]-Tabla3[[#This Row],[RECURSO TOTALES DESEMBOLSADOS]]</f>
        <v>#REF!</v>
      </c>
      <c r="BS442" s="1" t="s">
        <v>83</v>
      </c>
      <c r="BT442" s="1" t="str">
        <f t="shared" si="31"/>
        <v>enero</v>
      </c>
      <c r="BU442" s="1" t="s">
        <v>82</v>
      </c>
      <c r="BV442" s="1" t="s">
        <v>82</v>
      </c>
      <c r="BW442" s="1" t="s">
        <v>82</v>
      </c>
      <c r="BX442" t="s">
        <v>258</v>
      </c>
      <c r="BY442" t="s">
        <v>259</v>
      </c>
    </row>
    <row r="443" spans="1:77" x14ac:dyDescent="0.25">
      <c r="A443" s="1">
        <v>2026</v>
      </c>
      <c r="B443" s="3">
        <v>434</v>
      </c>
      <c r="C443" s="1" t="s">
        <v>65</v>
      </c>
      <c r="D443" t="s">
        <v>67</v>
      </c>
      <c r="E443" t="s">
        <v>70</v>
      </c>
      <c r="F443" t="s">
        <v>71</v>
      </c>
      <c r="G443" t="s">
        <v>105</v>
      </c>
      <c r="H443" s="1" t="s">
        <v>64</v>
      </c>
      <c r="I443" s="1" t="s">
        <v>75</v>
      </c>
      <c r="J443" t="s">
        <v>2453</v>
      </c>
      <c r="K443" s="1" t="s">
        <v>78</v>
      </c>
      <c r="L443" s="87" t="s">
        <v>2454</v>
      </c>
      <c r="M443" t="s">
        <v>6737</v>
      </c>
      <c r="N443" s="1" t="s">
        <v>3719</v>
      </c>
      <c r="O443" s="69" t="s">
        <v>3719</v>
      </c>
      <c r="P443" s="54" t="s">
        <v>3719</v>
      </c>
      <c r="Q443" s="1" t="s">
        <v>83</v>
      </c>
      <c r="R443" s="87" t="s">
        <v>260</v>
      </c>
      <c r="S443" s="87" t="s">
        <v>260</v>
      </c>
      <c r="T443" t="s">
        <v>2455</v>
      </c>
      <c r="U443" t="s">
        <v>2456</v>
      </c>
      <c r="V443" t="s">
        <v>1361</v>
      </c>
      <c r="W443" s="5">
        <v>107100000</v>
      </c>
      <c r="X443" s="5">
        <v>107100000</v>
      </c>
      <c r="Y443" s="90">
        <v>10710000</v>
      </c>
      <c r="Z443" s="90" t="s">
        <v>1045</v>
      </c>
      <c r="AA443" s="1" t="s">
        <v>95</v>
      </c>
      <c r="AB443" t="s">
        <v>83</v>
      </c>
      <c r="AC443" t="s">
        <v>76</v>
      </c>
      <c r="AD443" s="69">
        <f>+Tabla3[[#This Row],[VALOR DEL CONTRATO
(EN NUMEROS)]]-Tabla3[[#This Row],[VALOR RECURSOS (MADS/FONAM)]]</f>
        <v>0</v>
      </c>
      <c r="AE443" s="2">
        <v>6626</v>
      </c>
      <c r="AF443" s="88">
        <v>46024</v>
      </c>
      <c r="AG443">
        <v>40826</v>
      </c>
      <c r="AH443" s="75">
        <v>46035</v>
      </c>
      <c r="AI443" s="78" t="s">
        <v>98</v>
      </c>
      <c r="AJ443" t="s">
        <v>1321</v>
      </c>
      <c r="AK443" s="65">
        <v>202300000000177</v>
      </c>
      <c r="AL443" s="96">
        <v>46035</v>
      </c>
      <c r="AM443" s="1" t="s">
        <v>257</v>
      </c>
      <c r="AN443" s="1" t="s">
        <v>257</v>
      </c>
      <c r="AO443" t="s">
        <v>100</v>
      </c>
      <c r="AP443" t="s">
        <v>300</v>
      </c>
      <c r="AQ443" s="2"/>
      <c r="AR443" t="s">
        <v>301</v>
      </c>
      <c r="AS443" t="s">
        <v>260</v>
      </c>
      <c r="AT443" s="1">
        <v>80111600</v>
      </c>
      <c r="AU443" s="93" t="s">
        <v>4558</v>
      </c>
      <c r="AV443" s="1" t="s">
        <v>210</v>
      </c>
      <c r="AW443" s="87" t="s">
        <v>103</v>
      </c>
      <c r="AX443" s="96">
        <v>46035</v>
      </c>
      <c r="AY443" s="1" t="s">
        <v>115</v>
      </c>
      <c r="AZ443" s="96">
        <v>46035</v>
      </c>
      <c r="BA443" s="75">
        <v>46035</v>
      </c>
      <c r="BB443" s="6">
        <v>46338</v>
      </c>
      <c r="BC443" s="89">
        <f>+Tabla3[[#This Row],[FECHA TERMINACION
(INICIAL)]]-Tabla3[[#This Row],[FECHA INICIO]]</f>
        <v>303</v>
      </c>
      <c r="BD443" s="89">
        <f>+Tabla3[[#This Row],[PLAZO DE EJECUCIÓN EN DÍAS (INICIAL)]]/30</f>
        <v>10.1</v>
      </c>
      <c r="BE443" t="s">
        <v>368</v>
      </c>
      <c r="BF443" s="5" t="e">
        <f>+#REF!</f>
        <v>#REF!</v>
      </c>
      <c r="BG443" s="5" t="e">
        <f>+#REF!</f>
        <v>#REF!</v>
      </c>
      <c r="BH443" s="1" t="e">
        <f>+#REF!</f>
        <v>#REF!</v>
      </c>
      <c r="BI443" s="1">
        <f>+COUNTIF(Tabla3[[#This Row],[VALOR REDUCIDO]:[TOTAL TIEMPO PRORROGADO EN DÍAS
]],"&lt;&gt;0")</f>
        <v>3</v>
      </c>
      <c r="BJ443" s="1" t="e">
        <f>+#REF!</f>
        <v>#REF!</v>
      </c>
      <c r="BK443" s="75" t="e">
        <f>+#REF!</f>
        <v>#REF!</v>
      </c>
      <c r="BL443" s="1" t="s">
        <v>83</v>
      </c>
      <c r="BM443" t="e">
        <f t="shared" si="32"/>
        <v>#REF!</v>
      </c>
      <c r="BN443" s="7">
        <f t="shared" si="33"/>
        <v>46035</v>
      </c>
      <c r="BO443" s="7" t="e">
        <f t="shared" si="34"/>
        <v>#REF!</v>
      </c>
      <c r="BP443" s="5" t="e">
        <f t="shared" si="30"/>
        <v>#REF!</v>
      </c>
      <c r="BQ443" s="1">
        <v>49266000</v>
      </c>
      <c r="BR443" s="1" t="e">
        <f>+Tabla3[[#This Row],[VALOR TOTAL DE CONTRATO (ANTES DE LIQUIDACIÓN - LIBERACIÓN DE SALDOS)]]-Tabla3[[#This Row],[RECURSO TOTALES DESEMBOLSADOS]]</f>
        <v>#REF!</v>
      </c>
      <c r="BS443" s="1" t="s">
        <v>83</v>
      </c>
      <c r="BT443" s="1" t="str">
        <f t="shared" si="31"/>
        <v>enero</v>
      </c>
      <c r="BU443" s="1" t="s">
        <v>82</v>
      </c>
      <c r="BV443" s="1" t="s">
        <v>82</v>
      </c>
      <c r="BW443" s="1" t="s">
        <v>82</v>
      </c>
      <c r="BX443" t="s">
        <v>258</v>
      </c>
      <c r="BY443" t="s">
        <v>259</v>
      </c>
    </row>
    <row r="444" spans="1:77" x14ac:dyDescent="0.25">
      <c r="A444" s="1">
        <v>2026</v>
      </c>
      <c r="B444" s="3">
        <v>435</v>
      </c>
      <c r="C444" s="1" t="s">
        <v>65</v>
      </c>
      <c r="D444" t="s">
        <v>67</v>
      </c>
      <c r="E444" t="s">
        <v>70</v>
      </c>
      <c r="F444" t="s">
        <v>71</v>
      </c>
      <c r="G444" t="s">
        <v>105</v>
      </c>
      <c r="H444" s="1" t="s">
        <v>64</v>
      </c>
      <c r="I444" s="1" t="s">
        <v>75</v>
      </c>
      <c r="J444" t="s">
        <v>2457</v>
      </c>
      <c r="K444" s="1" t="s">
        <v>78</v>
      </c>
      <c r="L444" s="87" t="s">
        <v>538</v>
      </c>
      <c r="M444" t="s">
        <v>6738</v>
      </c>
      <c r="N444" s="1" t="s">
        <v>3719</v>
      </c>
      <c r="O444" s="69" t="s">
        <v>3719</v>
      </c>
      <c r="P444" s="54" t="s">
        <v>3719</v>
      </c>
      <c r="Q444" s="1" t="s">
        <v>83</v>
      </c>
      <c r="R444" s="87" t="s">
        <v>260</v>
      </c>
      <c r="S444" s="87" t="s">
        <v>260</v>
      </c>
      <c r="T444" t="s">
        <v>2458</v>
      </c>
      <c r="U444" t="s">
        <v>2459</v>
      </c>
      <c r="V444" t="s">
        <v>2460</v>
      </c>
      <c r="W444" s="5">
        <v>130000000</v>
      </c>
      <c r="X444" s="5">
        <v>130000000</v>
      </c>
      <c r="Y444" s="90">
        <v>13000000</v>
      </c>
      <c r="Z444" s="90" t="s">
        <v>1045</v>
      </c>
      <c r="AA444" s="1" t="s">
        <v>95</v>
      </c>
      <c r="AB444" t="s">
        <v>83</v>
      </c>
      <c r="AC444" t="s">
        <v>76</v>
      </c>
      <c r="AD444" s="69">
        <f>+Tabla3[[#This Row],[VALOR DEL CONTRATO
(EN NUMEROS)]]-Tabla3[[#This Row],[VALOR RECURSOS (MADS/FONAM)]]</f>
        <v>0</v>
      </c>
      <c r="AE444" s="2">
        <v>6626</v>
      </c>
      <c r="AF444" s="88">
        <v>46024</v>
      </c>
      <c r="AG444">
        <v>49626</v>
      </c>
      <c r="AH444" s="75">
        <v>46036</v>
      </c>
      <c r="AI444" s="78" t="s">
        <v>98</v>
      </c>
      <c r="AJ444" t="s">
        <v>2461</v>
      </c>
      <c r="AK444" s="65">
        <v>202300000000177</v>
      </c>
      <c r="AL444" s="75">
        <v>46036</v>
      </c>
      <c r="AM444" s="1" t="s">
        <v>257</v>
      </c>
      <c r="AN444" s="1" t="s">
        <v>257</v>
      </c>
      <c r="AO444" t="s">
        <v>100</v>
      </c>
      <c r="AP444" t="s">
        <v>1536</v>
      </c>
      <c r="AQ444" s="1"/>
      <c r="AR444" t="s">
        <v>1537</v>
      </c>
      <c r="AS444" t="s">
        <v>260</v>
      </c>
      <c r="AT444" s="1">
        <v>80111600</v>
      </c>
      <c r="AU444" s="93" t="s">
        <v>5660</v>
      </c>
      <c r="AV444" s="1" t="s">
        <v>210</v>
      </c>
      <c r="AW444" s="87" t="s">
        <v>103</v>
      </c>
      <c r="AX444" s="96">
        <v>46036</v>
      </c>
      <c r="AY444" s="1" t="s">
        <v>115</v>
      </c>
      <c r="AZ444" s="96">
        <v>46036</v>
      </c>
      <c r="BA444" s="75">
        <v>46036</v>
      </c>
      <c r="BB444" s="6">
        <v>46339</v>
      </c>
      <c r="BC444" s="89">
        <f>+Tabla3[[#This Row],[FECHA TERMINACION
(INICIAL)]]-Tabla3[[#This Row],[FECHA INICIO]]</f>
        <v>303</v>
      </c>
      <c r="BD444" s="89">
        <f>+Tabla3[[#This Row],[PLAZO DE EJECUCIÓN EN DÍAS (INICIAL)]]/30</f>
        <v>10.1</v>
      </c>
      <c r="BE444" t="s">
        <v>1362</v>
      </c>
      <c r="BF444" s="5" t="e">
        <f>+#REF!</f>
        <v>#REF!</v>
      </c>
      <c r="BG444" s="5" t="e">
        <f>+#REF!</f>
        <v>#REF!</v>
      </c>
      <c r="BH444" s="1" t="e">
        <f>+#REF!</f>
        <v>#REF!</v>
      </c>
      <c r="BI444" s="1">
        <f>+COUNTIF(Tabla3[[#This Row],[VALOR REDUCIDO]:[TOTAL TIEMPO PRORROGADO EN DÍAS
]],"&lt;&gt;0")</f>
        <v>3</v>
      </c>
      <c r="BJ444" s="1" t="e">
        <f>+#REF!</f>
        <v>#REF!</v>
      </c>
      <c r="BK444" s="75" t="e">
        <f>+#REF!</f>
        <v>#REF!</v>
      </c>
      <c r="BL444" s="1" t="s">
        <v>83</v>
      </c>
      <c r="BM444" t="e">
        <f t="shared" si="32"/>
        <v>#REF!</v>
      </c>
      <c r="BN444" s="7">
        <f t="shared" si="33"/>
        <v>46036</v>
      </c>
      <c r="BO444" s="7" t="e">
        <f t="shared" si="34"/>
        <v>#REF!</v>
      </c>
      <c r="BP444" s="5" t="e">
        <f t="shared" si="30"/>
        <v>#REF!</v>
      </c>
      <c r="BQ444" s="1">
        <v>59366667</v>
      </c>
      <c r="BR444" s="1" t="e">
        <f>+Tabla3[[#This Row],[VALOR TOTAL DE CONTRATO (ANTES DE LIQUIDACIÓN - LIBERACIÓN DE SALDOS)]]-Tabla3[[#This Row],[RECURSO TOTALES DESEMBOLSADOS]]</f>
        <v>#REF!</v>
      </c>
      <c r="BS444" s="1" t="s">
        <v>83</v>
      </c>
      <c r="BT444" s="1" t="str">
        <f t="shared" si="31"/>
        <v>enero</v>
      </c>
      <c r="BU444" s="1" t="s">
        <v>82</v>
      </c>
      <c r="BV444" s="1" t="s">
        <v>82</v>
      </c>
      <c r="BW444" s="1" t="s">
        <v>82</v>
      </c>
      <c r="BX444" t="s">
        <v>258</v>
      </c>
      <c r="BY444" t="s">
        <v>259</v>
      </c>
    </row>
    <row r="445" spans="1:77" x14ac:dyDescent="0.25">
      <c r="A445" s="1">
        <v>2026</v>
      </c>
      <c r="B445" s="3">
        <v>436</v>
      </c>
      <c r="C445" s="1" t="s">
        <v>65</v>
      </c>
      <c r="D445" t="s">
        <v>67</v>
      </c>
      <c r="E445" t="s">
        <v>70</v>
      </c>
      <c r="F445" t="s">
        <v>71</v>
      </c>
      <c r="G445" t="s">
        <v>105</v>
      </c>
      <c r="H445" s="1" t="s">
        <v>64</v>
      </c>
      <c r="I445" s="1" t="s">
        <v>75</v>
      </c>
      <c r="J445" t="s">
        <v>2462</v>
      </c>
      <c r="K445" s="1" t="s">
        <v>78</v>
      </c>
      <c r="L445" s="87" t="s">
        <v>2463</v>
      </c>
      <c r="M445" t="s">
        <v>6739</v>
      </c>
      <c r="N445" s="1" t="s">
        <v>3719</v>
      </c>
      <c r="O445" s="69" t="s">
        <v>3719</v>
      </c>
      <c r="P445" s="54" t="s">
        <v>3719</v>
      </c>
      <c r="Q445" s="1" t="s">
        <v>83</v>
      </c>
      <c r="R445" s="87" t="s">
        <v>260</v>
      </c>
      <c r="S445" s="87" t="s">
        <v>260</v>
      </c>
      <c r="T445" t="s">
        <v>2464</v>
      </c>
      <c r="U445" t="s">
        <v>2465</v>
      </c>
      <c r="V445" t="s">
        <v>1798</v>
      </c>
      <c r="W445" s="5">
        <v>96390000</v>
      </c>
      <c r="X445" s="5">
        <v>96390000</v>
      </c>
      <c r="Y445" s="90">
        <v>9639000</v>
      </c>
      <c r="Z445" s="90" t="s">
        <v>1045</v>
      </c>
      <c r="AA445" s="1" t="s">
        <v>95</v>
      </c>
      <c r="AB445" t="s">
        <v>83</v>
      </c>
      <c r="AC445" t="s">
        <v>76</v>
      </c>
      <c r="AD445" s="69">
        <f>+Tabla3[[#This Row],[VALOR DEL CONTRATO
(EN NUMEROS)]]-Tabla3[[#This Row],[VALOR RECURSOS (MADS/FONAM)]]</f>
        <v>0</v>
      </c>
      <c r="AE445" s="2">
        <v>6626</v>
      </c>
      <c r="AF445" s="88">
        <v>46024</v>
      </c>
      <c r="AG445">
        <v>41226</v>
      </c>
      <c r="AH445" s="75">
        <v>46035</v>
      </c>
      <c r="AI445" s="78" t="s">
        <v>98</v>
      </c>
      <c r="AJ445" t="s">
        <v>1321</v>
      </c>
      <c r="AK445" s="65">
        <v>202300000000177</v>
      </c>
      <c r="AL445" s="96">
        <v>46035</v>
      </c>
      <c r="AM445" s="1" t="s">
        <v>257</v>
      </c>
      <c r="AN445" s="1" t="s">
        <v>257</v>
      </c>
      <c r="AO445" t="s">
        <v>100</v>
      </c>
      <c r="AP445" t="s">
        <v>1536</v>
      </c>
      <c r="AQ445" s="1"/>
      <c r="AR445" t="s">
        <v>1537</v>
      </c>
      <c r="AS445" t="s">
        <v>260</v>
      </c>
      <c r="AT445" s="1">
        <v>80111600</v>
      </c>
      <c r="AU445" s="93" t="s">
        <v>4559</v>
      </c>
      <c r="AV445" s="1" t="s">
        <v>210</v>
      </c>
      <c r="AW445" s="87" t="s">
        <v>103</v>
      </c>
      <c r="AX445" s="96">
        <v>46035</v>
      </c>
      <c r="AY445" s="1" t="s">
        <v>115</v>
      </c>
      <c r="AZ445" s="96">
        <v>46035</v>
      </c>
      <c r="BA445" s="75">
        <v>46035</v>
      </c>
      <c r="BB445" s="6">
        <v>46338</v>
      </c>
      <c r="BC445" s="89">
        <f>+Tabla3[[#This Row],[FECHA TERMINACION
(INICIAL)]]-Tabla3[[#This Row],[FECHA INICIO]]</f>
        <v>303</v>
      </c>
      <c r="BD445" s="89">
        <f>+Tabla3[[#This Row],[PLAZO DE EJECUCIÓN EN DÍAS (INICIAL)]]/30</f>
        <v>10.1</v>
      </c>
      <c r="BE445" t="s">
        <v>368</v>
      </c>
      <c r="BF445" s="5" t="e">
        <f>+#REF!</f>
        <v>#REF!</v>
      </c>
      <c r="BG445" s="5" t="e">
        <f>+#REF!</f>
        <v>#REF!</v>
      </c>
      <c r="BH445" s="1" t="e">
        <f>+#REF!</f>
        <v>#REF!</v>
      </c>
      <c r="BI445" s="1">
        <f>+COUNTIF(Tabla3[[#This Row],[VALOR REDUCIDO]:[TOTAL TIEMPO PRORROGADO EN DÍAS
]],"&lt;&gt;0")</f>
        <v>3</v>
      </c>
      <c r="BJ445" s="1" t="e">
        <f>+#REF!</f>
        <v>#REF!</v>
      </c>
      <c r="BK445" s="75" t="e">
        <f>+#REF!</f>
        <v>#REF!</v>
      </c>
      <c r="BL445" s="1" t="s">
        <v>83</v>
      </c>
      <c r="BM445" t="e">
        <f t="shared" si="32"/>
        <v>#REF!</v>
      </c>
      <c r="BN445" s="7">
        <f t="shared" si="33"/>
        <v>46035</v>
      </c>
      <c r="BO445" s="7" t="e">
        <f t="shared" si="34"/>
        <v>#REF!</v>
      </c>
      <c r="BP445" s="5" t="e">
        <f t="shared" si="30"/>
        <v>#REF!</v>
      </c>
      <c r="BQ445" s="1">
        <v>44339400</v>
      </c>
      <c r="BR445" s="1" t="e">
        <f>+Tabla3[[#This Row],[VALOR TOTAL DE CONTRATO (ANTES DE LIQUIDACIÓN - LIBERACIÓN DE SALDOS)]]-Tabla3[[#This Row],[RECURSO TOTALES DESEMBOLSADOS]]</f>
        <v>#REF!</v>
      </c>
      <c r="BS445" s="1" t="s">
        <v>83</v>
      </c>
      <c r="BT445" s="1" t="str">
        <f t="shared" si="31"/>
        <v>enero</v>
      </c>
      <c r="BU445" s="1" t="s">
        <v>82</v>
      </c>
      <c r="BV445" s="1" t="s">
        <v>82</v>
      </c>
      <c r="BW445" s="1" t="s">
        <v>82</v>
      </c>
      <c r="BX445" t="s">
        <v>258</v>
      </c>
      <c r="BY445" t="s">
        <v>259</v>
      </c>
    </row>
    <row r="446" spans="1:77" x14ac:dyDescent="0.25">
      <c r="A446" s="1">
        <v>2026</v>
      </c>
      <c r="B446" s="3">
        <v>437</v>
      </c>
      <c r="C446" s="1" t="s">
        <v>65</v>
      </c>
      <c r="D446" t="s">
        <v>67</v>
      </c>
      <c r="E446" t="s">
        <v>70</v>
      </c>
      <c r="F446" t="s">
        <v>71</v>
      </c>
      <c r="G446" t="s">
        <v>105</v>
      </c>
      <c r="H446" s="1" t="s">
        <v>64</v>
      </c>
      <c r="I446" s="1" t="s">
        <v>75</v>
      </c>
      <c r="J446" t="s">
        <v>2466</v>
      </c>
      <c r="K446" s="1" t="s">
        <v>78</v>
      </c>
      <c r="L446" s="87" t="s">
        <v>622</v>
      </c>
      <c r="M446" t="s">
        <v>6740</v>
      </c>
      <c r="N446" s="1" t="s">
        <v>3719</v>
      </c>
      <c r="O446" s="69" t="s">
        <v>3719</v>
      </c>
      <c r="P446" s="54" t="s">
        <v>3719</v>
      </c>
      <c r="Q446" s="1" t="s">
        <v>83</v>
      </c>
      <c r="R446" s="87" t="s">
        <v>212</v>
      </c>
      <c r="S446" s="87" t="s">
        <v>264</v>
      </c>
      <c r="T446" t="s">
        <v>2467</v>
      </c>
      <c r="U446" t="s">
        <v>2468</v>
      </c>
      <c r="V446" t="s">
        <v>2469</v>
      </c>
      <c r="W446" s="5">
        <v>64704800</v>
      </c>
      <c r="X446" s="5">
        <v>64704800</v>
      </c>
      <c r="Y446" s="90">
        <v>5578000</v>
      </c>
      <c r="Z446" s="90" t="s">
        <v>1045</v>
      </c>
      <c r="AA446" s="1" t="s">
        <v>95</v>
      </c>
      <c r="AB446" t="s">
        <v>83</v>
      </c>
      <c r="AC446" t="s">
        <v>76</v>
      </c>
      <c r="AD446" s="69">
        <f>+Tabla3[[#This Row],[VALOR DEL CONTRATO
(EN NUMEROS)]]-Tabla3[[#This Row],[VALOR RECURSOS (MADS/FONAM)]]</f>
        <v>0</v>
      </c>
      <c r="AE446" s="2">
        <v>1126</v>
      </c>
      <c r="AF446" s="88">
        <v>46024</v>
      </c>
      <c r="AG446">
        <v>46326</v>
      </c>
      <c r="AH446" s="75">
        <v>46036</v>
      </c>
      <c r="AI446" s="78" t="s">
        <v>98</v>
      </c>
      <c r="AJ446" t="s">
        <v>282</v>
      </c>
      <c r="AK446" s="65">
        <v>202400000000095</v>
      </c>
      <c r="AL446" s="96">
        <v>46036</v>
      </c>
      <c r="AM446" s="1" t="s">
        <v>257</v>
      </c>
      <c r="AN446" s="1" t="s">
        <v>257</v>
      </c>
      <c r="AO446" t="s">
        <v>100</v>
      </c>
      <c r="AP446" t="s">
        <v>1072</v>
      </c>
      <c r="AQ446" s="1"/>
      <c r="AR446" t="s">
        <v>1073</v>
      </c>
      <c r="AS446" t="s">
        <v>212</v>
      </c>
      <c r="AT446" s="1">
        <v>80111600</v>
      </c>
      <c r="AU446" s="93" t="s">
        <v>5661</v>
      </c>
      <c r="AV446" s="1" t="s">
        <v>210</v>
      </c>
      <c r="AW446" s="87" t="s">
        <v>103</v>
      </c>
      <c r="AX446" s="96">
        <v>46036</v>
      </c>
      <c r="AY446" s="1" t="s">
        <v>116</v>
      </c>
      <c r="AZ446" s="96">
        <v>46036</v>
      </c>
      <c r="BA446" s="75">
        <v>46036</v>
      </c>
      <c r="BB446" s="75">
        <v>46387</v>
      </c>
      <c r="BC446" s="89">
        <f>+Tabla3[[#This Row],[FECHA TERMINACION
(INICIAL)]]-Tabla3[[#This Row],[FECHA INICIO]]</f>
        <v>351</v>
      </c>
      <c r="BD446" s="89">
        <f>+Tabla3[[#This Row],[PLAZO DE EJECUCIÓN EN DÍAS (INICIAL)]]/30</f>
        <v>11.7</v>
      </c>
      <c r="BE446" t="s">
        <v>2470</v>
      </c>
      <c r="BF446" s="5" t="e">
        <f>+#REF!</f>
        <v>#REF!</v>
      </c>
      <c r="BG446" s="5" t="e">
        <f>+#REF!</f>
        <v>#REF!</v>
      </c>
      <c r="BH446" s="1" t="e">
        <f>+#REF!</f>
        <v>#REF!</v>
      </c>
      <c r="BI446" s="1">
        <f>+COUNTIF(Tabla3[[#This Row],[VALOR REDUCIDO]:[TOTAL TIEMPO PRORROGADO EN DÍAS
]],"&lt;&gt;0")</f>
        <v>3</v>
      </c>
      <c r="BJ446" s="1" t="e">
        <f>+#REF!</f>
        <v>#REF!</v>
      </c>
      <c r="BK446" s="75" t="e">
        <f>+#REF!</f>
        <v>#REF!</v>
      </c>
      <c r="BL446" s="1" t="s">
        <v>83</v>
      </c>
      <c r="BM446" t="e">
        <f t="shared" si="32"/>
        <v>#REF!</v>
      </c>
      <c r="BN446" s="7">
        <f t="shared" si="33"/>
        <v>46036</v>
      </c>
      <c r="BO446" s="7" t="e">
        <f t="shared" si="34"/>
        <v>#REF!</v>
      </c>
      <c r="BP446" s="5" t="e">
        <f t="shared" si="30"/>
        <v>#REF!</v>
      </c>
      <c r="BQ446" s="1">
        <v>25472867</v>
      </c>
      <c r="BR446" s="1" t="e">
        <f>+Tabla3[[#This Row],[VALOR TOTAL DE CONTRATO (ANTES DE LIQUIDACIÓN - LIBERACIÓN DE SALDOS)]]-Tabla3[[#This Row],[RECURSO TOTALES DESEMBOLSADOS]]</f>
        <v>#REF!</v>
      </c>
      <c r="BS446" s="1" t="s">
        <v>83</v>
      </c>
      <c r="BT446" s="1" t="str">
        <f t="shared" si="31"/>
        <v>enero</v>
      </c>
      <c r="BU446" s="1" t="s">
        <v>82</v>
      </c>
      <c r="BV446" s="1" t="s">
        <v>82</v>
      </c>
      <c r="BW446" s="1" t="s">
        <v>82</v>
      </c>
      <c r="BX446" t="s">
        <v>258</v>
      </c>
      <c r="BY446" t="s">
        <v>259</v>
      </c>
    </row>
    <row r="447" spans="1:77" x14ac:dyDescent="0.25">
      <c r="A447" s="1">
        <v>2026</v>
      </c>
      <c r="B447" s="3">
        <v>438</v>
      </c>
      <c r="C447" s="1" t="s">
        <v>65</v>
      </c>
      <c r="D447" t="s">
        <v>67</v>
      </c>
      <c r="E447" t="s">
        <v>70</v>
      </c>
      <c r="F447" t="s">
        <v>71</v>
      </c>
      <c r="G447" t="s">
        <v>105</v>
      </c>
      <c r="H447" s="1" t="s">
        <v>64</v>
      </c>
      <c r="I447" s="1" t="s">
        <v>75</v>
      </c>
      <c r="J447" t="s">
        <v>5017</v>
      </c>
      <c r="K447" s="1" t="s">
        <v>78</v>
      </c>
      <c r="L447" s="87" t="s">
        <v>5018</v>
      </c>
      <c r="M447" t="s">
        <v>6741</v>
      </c>
      <c r="N447" s="1" t="s">
        <v>3719</v>
      </c>
      <c r="O447" s="69" t="s">
        <v>3719</v>
      </c>
      <c r="P447" s="54" t="s">
        <v>3719</v>
      </c>
      <c r="Q447" s="1" t="s">
        <v>83</v>
      </c>
      <c r="R447" s="87" t="s">
        <v>212</v>
      </c>
      <c r="S447" s="87" t="s">
        <v>212</v>
      </c>
      <c r="T447" t="s">
        <v>5019</v>
      </c>
      <c r="U447" t="s">
        <v>5020</v>
      </c>
      <c r="V447" t="s">
        <v>5021</v>
      </c>
      <c r="W447" s="5">
        <v>59733333</v>
      </c>
      <c r="X447" s="5">
        <v>59733333</v>
      </c>
      <c r="Y447" s="90">
        <v>7000000</v>
      </c>
      <c r="Z447" s="90">
        <v>0</v>
      </c>
      <c r="AA447" s="1" t="s">
        <v>95</v>
      </c>
      <c r="AB447" t="s">
        <v>83</v>
      </c>
      <c r="AC447" t="s">
        <v>76</v>
      </c>
      <c r="AD447" s="69">
        <f>+Tabla3[[#This Row],[VALOR DEL CONTRATO
(EN NUMEROS)]]-Tabla3[[#This Row],[VALOR RECURSOS (MADS/FONAM)]]</f>
        <v>0</v>
      </c>
      <c r="AE447" s="2">
        <v>1126</v>
      </c>
      <c r="AF447" s="88">
        <v>46024</v>
      </c>
      <c r="AG447">
        <v>97526</v>
      </c>
      <c r="AH447" s="75">
        <v>46048</v>
      </c>
      <c r="AI447" s="78" t="s">
        <v>98</v>
      </c>
      <c r="AJ447" t="s">
        <v>282</v>
      </c>
      <c r="AK447" s="65">
        <v>202400000000095</v>
      </c>
      <c r="AL447" s="96">
        <v>46048</v>
      </c>
      <c r="AM447" s="1" t="s">
        <v>257</v>
      </c>
      <c r="AN447" s="1" t="s">
        <v>257</v>
      </c>
      <c r="AO447" t="s">
        <v>100</v>
      </c>
      <c r="AP447" t="s">
        <v>1072</v>
      </c>
      <c r="AQ447" s="1"/>
      <c r="AR447" t="s">
        <v>1073</v>
      </c>
      <c r="AS447" t="s">
        <v>212</v>
      </c>
      <c r="AT447" s="1">
        <v>80111600</v>
      </c>
      <c r="AU447" s="93" t="s">
        <v>5662</v>
      </c>
      <c r="AV447" s="1" t="s">
        <v>210</v>
      </c>
      <c r="AW447" s="87" t="s">
        <v>103</v>
      </c>
      <c r="AX447" s="75">
        <v>46049</v>
      </c>
      <c r="AY447" s="1" t="s">
        <v>116</v>
      </c>
      <c r="AZ447" s="96">
        <v>46048</v>
      </c>
      <c r="BA447" s="75">
        <v>46049</v>
      </c>
      <c r="BB447" s="75">
        <v>46307</v>
      </c>
      <c r="BC447" s="89">
        <f>+Tabla3[[#This Row],[FECHA TERMINACION
(INICIAL)]]-Tabla3[[#This Row],[FECHA INICIO]]</f>
        <v>258</v>
      </c>
      <c r="BD447" s="89">
        <f>+Tabla3[[#This Row],[PLAZO DE EJECUCIÓN EN DÍAS (INICIAL)]]/30</f>
        <v>8.6</v>
      </c>
      <c r="BE447" t="s">
        <v>5022</v>
      </c>
      <c r="BF447" s="5" t="e">
        <f>+#REF!</f>
        <v>#REF!</v>
      </c>
      <c r="BG447" s="5" t="e">
        <f>+#REF!</f>
        <v>#REF!</v>
      </c>
      <c r="BH447" s="1" t="e">
        <f>+#REF!</f>
        <v>#REF!</v>
      </c>
      <c r="BI447" s="1">
        <f>+COUNTIF(Tabla3[[#This Row],[VALOR REDUCIDO]:[TOTAL TIEMPO PRORROGADO EN DÍAS
]],"&lt;&gt;0")</f>
        <v>3</v>
      </c>
      <c r="BJ447" s="1" t="e">
        <f>+#REF!</f>
        <v>#REF!</v>
      </c>
      <c r="BK447" s="75" t="e">
        <f>+#REF!</f>
        <v>#REF!</v>
      </c>
      <c r="BL447" s="1" t="s">
        <v>83</v>
      </c>
      <c r="BM447" t="e">
        <f t="shared" si="32"/>
        <v>#REF!</v>
      </c>
      <c r="BN447" s="7">
        <f t="shared" si="33"/>
        <v>46049</v>
      </c>
      <c r="BO447" s="7" t="e">
        <f t="shared" si="34"/>
        <v>#REF!</v>
      </c>
      <c r="BP447" s="5" t="e">
        <f t="shared" si="30"/>
        <v>#REF!</v>
      </c>
      <c r="BQ447" s="1">
        <v>28933333</v>
      </c>
      <c r="BR447" s="1" t="e">
        <f>+Tabla3[[#This Row],[VALOR TOTAL DE CONTRATO (ANTES DE LIQUIDACIÓN - LIBERACIÓN DE SALDOS)]]-Tabla3[[#This Row],[RECURSO TOTALES DESEMBOLSADOS]]</f>
        <v>#REF!</v>
      </c>
      <c r="BS447" s="1" t="s">
        <v>83</v>
      </c>
      <c r="BT447" s="1" t="str">
        <f t="shared" si="31"/>
        <v>enero</v>
      </c>
      <c r="BU447" s="1" t="s">
        <v>82</v>
      </c>
      <c r="BV447" s="1" t="s">
        <v>82</v>
      </c>
      <c r="BW447" s="1" t="s">
        <v>82</v>
      </c>
      <c r="BX447" t="s">
        <v>258</v>
      </c>
      <c r="BY447" t="s">
        <v>259</v>
      </c>
    </row>
    <row r="448" spans="1:77" x14ac:dyDescent="0.25">
      <c r="A448" s="1">
        <v>2026</v>
      </c>
      <c r="B448" s="3">
        <v>439</v>
      </c>
      <c r="C448" s="1" t="s">
        <v>65</v>
      </c>
      <c r="D448" t="s">
        <v>67</v>
      </c>
      <c r="E448" t="s">
        <v>70</v>
      </c>
      <c r="F448" t="s">
        <v>71</v>
      </c>
      <c r="G448" t="s">
        <v>105</v>
      </c>
      <c r="H448" s="1" t="s">
        <v>64</v>
      </c>
      <c r="I448" s="1" t="s">
        <v>75</v>
      </c>
      <c r="J448" t="s">
        <v>3193</v>
      </c>
      <c r="K448" s="1" t="s">
        <v>78</v>
      </c>
      <c r="L448" s="87" t="s">
        <v>446</v>
      </c>
      <c r="M448" t="s">
        <v>6742</v>
      </c>
      <c r="N448" s="1" t="s">
        <v>3719</v>
      </c>
      <c r="O448" s="69" t="s">
        <v>3719</v>
      </c>
      <c r="P448" s="54" t="s">
        <v>3719</v>
      </c>
      <c r="Q448" s="1" t="s">
        <v>83</v>
      </c>
      <c r="R448" s="87" t="s">
        <v>212</v>
      </c>
      <c r="S448" s="87" t="s">
        <v>212</v>
      </c>
      <c r="T448" t="s">
        <v>3194</v>
      </c>
      <c r="U448" t="s">
        <v>3195</v>
      </c>
      <c r="V448" t="s">
        <v>3196</v>
      </c>
      <c r="W448" s="5">
        <v>99994000</v>
      </c>
      <c r="X448" s="5">
        <v>99994000</v>
      </c>
      <c r="Y448" s="90">
        <v>8670000</v>
      </c>
      <c r="Z448" s="90" t="s">
        <v>1045</v>
      </c>
      <c r="AA448" s="1" t="s">
        <v>95</v>
      </c>
      <c r="AB448" t="s">
        <v>83</v>
      </c>
      <c r="AC448" t="s">
        <v>76</v>
      </c>
      <c r="AD448" s="69">
        <f>+Tabla3[[#This Row],[VALOR DEL CONTRATO
(EN NUMEROS)]]-Tabla3[[#This Row],[VALOR RECURSOS (MADS/FONAM)]]</f>
        <v>0</v>
      </c>
      <c r="AE448" s="2">
        <v>1126</v>
      </c>
      <c r="AF448" s="88">
        <v>46024</v>
      </c>
      <c r="AG448">
        <v>65026</v>
      </c>
      <c r="AH448" s="75">
        <v>46038</v>
      </c>
      <c r="AI448" s="78" t="s">
        <v>98</v>
      </c>
      <c r="AJ448" t="s">
        <v>282</v>
      </c>
      <c r="AK448" s="65">
        <v>202400000000095</v>
      </c>
      <c r="AL448" s="96">
        <v>46038</v>
      </c>
      <c r="AM448" s="1" t="s">
        <v>257</v>
      </c>
      <c r="AN448" s="1" t="s">
        <v>257</v>
      </c>
      <c r="AO448" t="s">
        <v>100</v>
      </c>
      <c r="AP448" t="s">
        <v>1072</v>
      </c>
      <c r="AQ448" s="1"/>
      <c r="AR448" t="s">
        <v>1073</v>
      </c>
      <c r="AS448" t="s">
        <v>212</v>
      </c>
      <c r="AT448" s="1">
        <v>80111600</v>
      </c>
      <c r="AU448" s="93" t="s">
        <v>5663</v>
      </c>
      <c r="AV448" s="1" t="s">
        <v>210</v>
      </c>
      <c r="AW448" s="87" t="s">
        <v>103</v>
      </c>
      <c r="AX448" s="96">
        <v>46038</v>
      </c>
      <c r="AY448" s="1" t="s">
        <v>116</v>
      </c>
      <c r="AZ448" s="96">
        <v>46038</v>
      </c>
      <c r="BA448" s="75">
        <v>46038</v>
      </c>
      <c r="BB448" s="75">
        <v>46387</v>
      </c>
      <c r="BC448" s="89">
        <f>+Tabla3[[#This Row],[FECHA TERMINACION
(INICIAL)]]-Tabla3[[#This Row],[FECHA INICIO]]</f>
        <v>349</v>
      </c>
      <c r="BD448" s="89">
        <f>+Tabla3[[#This Row],[PLAZO DE EJECUCIÓN EN DÍAS (INICIAL)]]/30</f>
        <v>11.633333333333333</v>
      </c>
      <c r="BE448" t="s">
        <v>3197</v>
      </c>
      <c r="BF448" s="5" t="e">
        <f>+#REF!</f>
        <v>#REF!</v>
      </c>
      <c r="BG448" s="5" t="e">
        <f>+#REF!</f>
        <v>#REF!</v>
      </c>
      <c r="BH448" s="1" t="e">
        <f>+#REF!</f>
        <v>#REF!</v>
      </c>
      <c r="BI448" s="1">
        <f>+COUNTIF(Tabla3[[#This Row],[VALOR REDUCIDO]:[TOTAL TIEMPO PRORROGADO EN DÍAS
]],"&lt;&gt;0")</f>
        <v>3</v>
      </c>
      <c r="BJ448" s="1" t="e">
        <f>+#REF!</f>
        <v>#REF!</v>
      </c>
      <c r="BK448" s="75" t="e">
        <f>+#REF!</f>
        <v>#REF!</v>
      </c>
      <c r="BL448" s="1" t="s">
        <v>83</v>
      </c>
      <c r="BM448" t="e">
        <f t="shared" si="32"/>
        <v>#REF!</v>
      </c>
      <c r="BN448" s="7">
        <f t="shared" si="33"/>
        <v>46038</v>
      </c>
      <c r="BO448" s="7" t="e">
        <f t="shared" si="34"/>
        <v>#REF!</v>
      </c>
      <c r="BP448" s="5" t="e">
        <f t="shared" si="30"/>
        <v>#REF!</v>
      </c>
      <c r="BQ448" s="1">
        <v>39015000</v>
      </c>
      <c r="BR448" s="1" t="e">
        <f>+Tabla3[[#This Row],[VALOR TOTAL DE CONTRATO (ANTES DE LIQUIDACIÓN - LIBERACIÓN DE SALDOS)]]-Tabla3[[#This Row],[RECURSO TOTALES DESEMBOLSADOS]]</f>
        <v>#REF!</v>
      </c>
      <c r="BS448" s="1" t="s">
        <v>83</v>
      </c>
      <c r="BT448" s="1" t="str">
        <f t="shared" si="31"/>
        <v>enero</v>
      </c>
      <c r="BU448" s="1" t="s">
        <v>82</v>
      </c>
      <c r="BV448" s="1" t="s">
        <v>82</v>
      </c>
      <c r="BW448" s="1" t="s">
        <v>82</v>
      </c>
      <c r="BX448" t="s">
        <v>258</v>
      </c>
      <c r="BY448" t="s">
        <v>259</v>
      </c>
    </row>
    <row r="449" spans="1:77" x14ac:dyDescent="0.25">
      <c r="A449" s="1">
        <v>2026</v>
      </c>
      <c r="B449" s="3">
        <v>440</v>
      </c>
      <c r="C449" s="1" t="s">
        <v>65</v>
      </c>
      <c r="D449" t="s">
        <v>67</v>
      </c>
      <c r="E449" t="s">
        <v>70</v>
      </c>
      <c r="F449" t="s">
        <v>71</v>
      </c>
      <c r="G449" t="s">
        <v>105</v>
      </c>
      <c r="H449" s="1" t="s">
        <v>64</v>
      </c>
      <c r="I449" s="1" t="s">
        <v>75</v>
      </c>
      <c r="J449" t="s">
        <v>2471</v>
      </c>
      <c r="K449" s="1" t="s">
        <v>78</v>
      </c>
      <c r="L449" s="87" t="s">
        <v>554</v>
      </c>
      <c r="M449" t="s">
        <v>6743</v>
      </c>
      <c r="N449" s="1" t="s">
        <v>3719</v>
      </c>
      <c r="O449" s="69" t="s">
        <v>3719</v>
      </c>
      <c r="P449" s="54" t="s">
        <v>3719</v>
      </c>
      <c r="Q449" s="1" t="s">
        <v>83</v>
      </c>
      <c r="R449" s="87" t="s">
        <v>263</v>
      </c>
      <c r="S449" s="87" t="s">
        <v>212</v>
      </c>
      <c r="T449" t="s">
        <v>2472</v>
      </c>
      <c r="U449" t="s">
        <v>2473</v>
      </c>
      <c r="V449" t="s">
        <v>2474</v>
      </c>
      <c r="W449" s="5">
        <v>59929080</v>
      </c>
      <c r="X449" s="5">
        <v>59929080</v>
      </c>
      <c r="Y449" s="90">
        <v>5166300</v>
      </c>
      <c r="Z449" s="90" t="s">
        <v>1045</v>
      </c>
      <c r="AA449" s="1" t="s">
        <v>95</v>
      </c>
      <c r="AB449" t="s">
        <v>83</v>
      </c>
      <c r="AC449" t="s">
        <v>76</v>
      </c>
      <c r="AD449" s="69">
        <f>+Tabla3[[#This Row],[VALOR DEL CONTRATO
(EN NUMEROS)]]-Tabla3[[#This Row],[VALOR RECURSOS (MADS/FONAM)]]</f>
        <v>0</v>
      </c>
      <c r="AE449" s="2">
        <v>1626</v>
      </c>
      <c r="AF449" s="88">
        <v>46024</v>
      </c>
      <c r="AG449">
        <v>42426</v>
      </c>
      <c r="AH449" s="75">
        <v>46036</v>
      </c>
      <c r="AI449" s="78" t="s">
        <v>98</v>
      </c>
      <c r="AJ449" t="s">
        <v>282</v>
      </c>
      <c r="AK449" s="72">
        <v>202400000000095</v>
      </c>
      <c r="AL449" s="75">
        <v>46035</v>
      </c>
      <c r="AM449" s="1" t="s">
        <v>257</v>
      </c>
      <c r="AN449" s="1" t="s">
        <v>257</v>
      </c>
      <c r="AO449" t="s">
        <v>100</v>
      </c>
      <c r="AP449" t="s">
        <v>1410</v>
      </c>
      <c r="AQ449" s="1"/>
      <c r="AR449" t="s">
        <v>1411</v>
      </c>
      <c r="AS449" t="s">
        <v>212</v>
      </c>
      <c r="AT449" s="1">
        <v>80111600</v>
      </c>
      <c r="AU449" s="93" t="s">
        <v>4560</v>
      </c>
      <c r="AV449" s="1" t="s">
        <v>210</v>
      </c>
      <c r="AW449" s="87" t="s">
        <v>103</v>
      </c>
      <c r="AX449" s="96">
        <v>46036</v>
      </c>
      <c r="AY449" s="1" t="s">
        <v>115</v>
      </c>
      <c r="AZ449" s="96">
        <v>46036</v>
      </c>
      <c r="BA449" s="75">
        <v>46036</v>
      </c>
      <c r="BB449" s="6">
        <v>46387</v>
      </c>
      <c r="BC449" s="89">
        <f>+Tabla3[[#This Row],[FECHA TERMINACION
(INICIAL)]]-Tabla3[[#This Row],[FECHA INICIO]]</f>
        <v>351</v>
      </c>
      <c r="BD449" s="89">
        <f>+Tabla3[[#This Row],[PLAZO DE EJECUCIÓN EN DÍAS (INICIAL)]]/30</f>
        <v>11.7</v>
      </c>
      <c r="BE449" t="s">
        <v>2475</v>
      </c>
      <c r="BF449" s="5" t="e">
        <f>+#REF!</f>
        <v>#REF!</v>
      </c>
      <c r="BG449" s="5" t="e">
        <f>+#REF!</f>
        <v>#REF!</v>
      </c>
      <c r="BH449" s="1" t="e">
        <f>+#REF!</f>
        <v>#REF!</v>
      </c>
      <c r="BI449" s="1">
        <f>+COUNTIF(Tabla3[[#This Row],[VALOR REDUCIDO]:[TOTAL TIEMPO PRORROGADO EN DÍAS
]],"&lt;&gt;0")</f>
        <v>3</v>
      </c>
      <c r="BJ449" s="1" t="e">
        <f>+#REF!</f>
        <v>#REF!</v>
      </c>
      <c r="BK449" s="75" t="e">
        <f>+#REF!</f>
        <v>#REF!</v>
      </c>
      <c r="BL449" s="1" t="s">
        <v>83</v>
      </c>
      <c r="BM449" t="e">
        <f t="shared" si="32"/>
        <v>#REF!</v>
      </c>
      <c r="BN449" s="7">
        <f t="shared" si="33"/>
        <v>46036</v>
      </c>
      <c r="BO449" s="7" t="e">
        <f t="shared" si="34"/>
        <v>#REF!</v>
      </c>
      <c r="BP449" s="5" t="e">
        <f t="shared" ref="BP449:BP512" si="35">$X449+$BG449-$BF449</f>
        <v>#REF!</v>
      </c>
      <c r="BQ449" s="1">
        <v>23592770</v>
      </c>
      <c r="BR449" s="1" t="e">
        <f>+Tabla3[[#This Row],[VALOR TOTAL DE CONTRATO (ANTES DE LIQUIDACIÓN - LIBERACIÓN DE SALDOS)]]-Tabla3[[#This Row],[RECURSO TOTALES DESEMBOLSADOS]]</f>
        <v>#REF!</v>
      </c>
      <c r="BS449" s="1" t="s">
        <v>83</v>
      </c>
      <c r="BT449" s="1" t="str">
        <f t="shared" ref="BT449:BT512" si="36">TEXT(AL449,"MMMM")</f>
        <v>enero</v>
      </c>
      <c r="BU449" s="1" t="s">
        <v>82</v>
      </c>
      <c r="BV449" s="1" t="s">
        <v>82</v>
      </c>
      <c r="BW449" s="1" t="s">
        <v>82</v>
      </c>
      <c r="BX449" t="s">
        <v>258</v>
      </c>
      <c r="BY449" t="s">
        <v>259</v>
      </c>
    </row>
    <row r="450" spans="1:77" x14ac:dyDescent="0.25">
      <c r="A450" s="1">
        <v>2026</v>
      </c>
      <c r="B450" s="3">
        <v>441</v>
      </c>
      <c r="C450" s="1" t="s">
        <v>65</v>
      </c>
      <c r="D450" t="s">
        <v>67</v>
      </c>
      <c r="E450" t="s">
        <v>70</v>
      </c>
      <c r="F450" t="s">
        <v>71</v>
      </c>
      <c r="G450" t="s">
        <v>105</v>
      </c>
      <c r="H450" s="1" t="s">
        <v>64</v>
      </c>
      <c r="I450" s="1" t="s">
        <v>75</v>
      </c>
      <c r="J450" t="s">
        <v>2476</v>
      </c>
      <c r="K450" s="1" t="s">
        <v>78</v>
      </c>
      <c r="L450" s="87" t="s">
        <v>2477</v>
      </c>
      <c r="M450" t="s">
        <v>6744</v>
      </c>
      <c r="N450" s="1" t="s">
        <v>3719</v>
      </c>
      <c r="O450" s="69" t="s">
        <v>3719</v>
      </c>
      <c r="P450" s="54" t="s">
        <v>3719</v>
      </c>
      <c r="Q450" s="1" t="s">
        <v>83</v>
      </c>
      <c r="R450" s="87" t="s">
        <v>1558</v>
      </c>
      <c r="S450" s="87" t="s">
        <v>212</v>
      </c>
      <c r="T450" t="s">
        <v>2478</v>
      </c>
      <c r="U450" t="s">
        <v>2479</v>
      </c>
      <c r="V450" t="s">
        <v>2480</v>
      </c>
      <c r="W450" s="5">
        <v>50490000</v>
      </c>
      <c r="X450" s="5">
        <v>50490000</v>
      </c>
      <c r="Y450" s="90">
        <v>5610000</v>
      </c>
      <c r="Z450" s="90" t="s">
        <v>1045</v>
      </c>
      <c r="AA450" s="1" t="s">
        <v>95</v>
      </c>
      <c r="AB450" t="s">
        <v>83</v>
      </c>
      <c r="AC450" t="s">
        <v>76</v>
      </c>
      <c r="AD450" s="69">
        <f>+Tabla3[[#This Row],[VALOR DEL CONTRATO
(EN NUMEROS)]]-Tabla3[[#This Row],[VALOR RECURSOS (MADS/FONAM)]]</f>
        <v>0</v>
      </c>
      <c r="AE450" s="2">
        <v>1626</v>
      </c>
      <c r="AF450" s="88">
        <v>46024</v>
      </c>
      <c r="AG450">
        <v>53726</v>
      </c>
      <c r="AH450" s="75">
        <v>46037</v>
      </c>
      <c r="AI450" s="78" t="s">
        <v>98</v>
      </c>
      <c r="AJ450" t="s">
        <v>282</v>
      </c>
      <c r="AK450" s="72">
        <v>202400000000095</v>
      </c>
      <c r="AL450" s="75">
        <v>46036</v>
      </c>
      <c r="AM450" s="1" t="s">
        <v>257</v>
      </c>
      <c r="AN450" s="1" t="s">
        <v>1559</v>
      </c>
      <c r="AO450" t="s">
        <v>100</v>
      </c>
      <c r="AP450" t="s">
        <v>1410</v>
      </c>
      <c r="AQ450" s="1"/>
      <c r="AR450" t="s">
        <v>1411</v>
      </c>
      <c r="AS450" t="s">
        <v>212</v>
      </c>
      <c r="AT450" s="1">
        <v>80111600</v>
      </c>
      <c r="AU450" s="93" t="s">
        <v>5664</v>
      </c>
      <c r="AV450" s="1" t="s">
        <v>210</v>
      </c>
      <c r="AW450" s="87" t="s">
        <v>103</v>
      </c>
      <c r="AX450" s="96">
        <v>46036</v>
      </c>
      <c r="AY450" s="1" t="s">
        <v>115</v>
      </c>
      <c r="AZ450" s="96">
        <v>46036</v>
      </c>
      <c r="BA450" s="75">
        <v>46037</v>
      </c>
      <c r="BB450" s="6">
        <v>46309</v>
      </c>
      <c r="BC450" s="89">
        <f>+Tabla3[[#This Row],[FECHA TERMINACION
(INICIAL)]]-Tabla3[[#This Row],[FECHA INICIO]]</f>
        <v>272</v>
      </c>
      <c r="BD450" s="89">
        <f>+Tabla3[[#This Row],[PLAZO DE EJECUCIÓN EN DÍAS (INICIAL)]]/30</f>
        <v>9.0666666666666664</v>
      </c>
      <c r="BE450" t="s">
        <v>2481</v>
      </c>
      <c r="BF450" s="5" t="e">
        <f>+#REF!</f>
        <v>#REF!</v>
      </c>
      <c r="BG450" s="5" t="e">
        <f>+#REF!</f>
        <v>#REF!</v>
      </c>
      <c r="BH450" s="1" t="e">
        <f>+#REF!</f>
        <v>#REF!</v>
      </c>
      <c r="BI450" s="1">
        <f>+COUNTIF(Tabla3[[#This Row],[VALOR REDUCIDO]:[TOTAL TIEMPO PRORROGADO EN DÍAS
]],"&lt;&gt;0")</f>
        <v>3</v>
      </c>
      <c r="BJ450" s="1" t="e">
        <f>+#REF!</f>
        <v>#REF!</v>
      </c>
      <c r="BK450" s="75" t="e">
        <f>+#REF!</f>
        <v>#REF!</v>
      </c>
      <c r="BL450" s="1" t="s">
        <v>83</v>
      </c>
      <c r="BM450" t="e">
        <f t="shared" si="32"/>
        <v>#REF!</v>
      </c>
      <c r="BN450" s="7">
        <f t="shared" si="33"/>
        <v>46037</v>
      </c>
      <c r="BO450" s="7" t="e">
        <f t="shared" si="34"/>
        <v>#REF!</v>
      </c>
      <c r="BP450" s="5" t="e">
        <f t="shared" si="35"/>
        <v>#REF!</v>
      </c>
      <c r="BQ450" s="1">
        <v>25432000</v>
      </c>
      <c r="BR450" s="1" t="e">
        <f>+Tabla3[[#This Row],[VALOR TOTAL DE CONTRATO (ANTES DE LIQUIDACIÓN - LIBERACIÓN DE SALDOS)]]-Tabla3[[#This Row],[RECURSO TOTALES DESEMBOLSADOS]]</f>
        <v>#REF!</v>
      </c>
      <c r="BS450" s="1" t="s">
        <v>83</v>
      </c>
      <c r="BT450" s="1" t="str">
        <f t="shared" si="36"/>
        <v>enero</v>
      </c>
      <c r="BU450" s="1" t="s">
        <v>82</v>
      </c>
      <c r="BV450" s="1" t="s">
        <v>82</v>
      </c>
      <c r="BW450" s="1" t="s">
        <v>82</v>
      </c>
      <c r="BX450" t="s">
        <v>258</v>
      </c>
      <c r="BY450" t="s">
        <v>259</v>
      </c>
    </row>
    <row r="451" spans="1:77" x14ac:dyDescent="0.25">
      <c r="A451" s="1">
        <v>2026</v>
      </c>
      <c r="B451" s="3">
        <v>442</v>
      </c>
      <c r="C451" s="1" t="s">
        <v>65</v>
      </c>
      <c r="D451" t="s">
        <v>67</v>
      </c>
      <c r="E451" t="s">
        <v>70</v>
      </c>
      <c r="F451" t="s">
        <v>71</v>
      </c>
      <c r="G451" t="s">
        <v>105</v>
      </c>
      <c r="H451" s="1" t="s">
        <v>64</v>
      </c>
      <c r="I451" s="1" t="s">
        <v>271</v>
      </c>
      <c r="J451" t="s">
        <v>3198</v>
      </c>
      <c r="K451" s="1" t="s">
        <v>78</v>
      </c>
      <c r="L451" s="87" t="s">
        <v>246</v>
      </c>
      <c r="M451" t="s">
        <v>6745</v>
      </c>
      <c r="N451" s="1" t="s">
        <v>3719</v>
      </c>
      <c r="O451" s="69" t="s">
        <v>3719</v>
      </c>
      <c r="P451" s="54" t="s">
        <v>3719</v>
      </c>
      <c r="Q451" s="1" t="s">
        <v>83</v>
      </c>
      <c r="R451" s="87" t="s">
        <v>1558</v>
      </c>
      <c r="S451" s="87" t="s">
        <v>212</v>
      </c>
      <c r="T451" t="s">
        <v>3199</v>
      </c>
      <c r="U451" t="s">
        <v>3200</v>
      </c>
      <c r="V451" t="s">
        <v>3201</v>
      </c>
      <c r="W451" s="5">
        <v>47124000</v>
      </c>
      <c r="X451" s="5">
        <v>47124000</v>
      </c>
      <c r="Y451" s="90">
        <v>4284000</v>
      </c>
      <c r="Z451" s="90" t="s">
        <v>1045</v>
      </c>
      <c r="AA451" s="1" t="s">
        <v>95</v>
      </c>
      <c r="AB451" t="s">
        <v>83</v>
      </c>
      <c r="AC451" t="s">
        <v>76</v>
      </c>
      <c r="AD451" s="69">
        <f>+Tabla3[[#This Row],[VALOR DEL CONTRATO
(EN NUMEROS)]]-Tabla3[[#This Row],[VALOR RECURSOS (MADS/FONAM)]]</f>
        <v>0</v>
      </c>
      <c r="AE451" s="2">
        <v>1626</v>
      </c>
      <c r="AF451" s="88">
        <v>46024</v>
      </c>
      <c r="AG451">
        <v>56026</v>
      </c>
      <c r="AH451" s="75">
        <v>46037</v>
      </c>
      <c r="AI451" s="78" t="s">
        <v>98</v>
      </c>
      <c r="AJ451" t="s">
        <v>282</v>
      </c>
      <c r="AK451" s="65">
        <v>202400000000095</v>
      </c>
      <c r="AL451" s="75">
        <v>46037</v>
      </c>
      <c r="AM451" s="1" t="s">
        <v>257</v>
      </c>
      <c r="AN451" s="1" t="s">
        <v>1559</v>
      </c>
      <c r="AO451" t="s">
        <v>100</v>
      </c>
      <c r="AP451" t="s">
        <v>1410</v>
      </c>
      <c r="AQ451" s="1"/>
      <c r="AR451" t="s">
        <v>1411</v>
      </c>
      <c r="AS451" t="s">
        <v>212</v>
      </c>
      <c r="AT451" s="1">
        <v>80111600</v>
      </c>
      <c r="AU451" s="93" t="s">
        <v>5665</v>
      </c>
      <c r="AV451" s="1" t="s">
        <v>210</v>
      </c>
      <c r="AW451" s="87" t="s">
        <v>103</v>
      </c>
      <c r="AX451" s="96">
        <v>46037</v>
      </c>
      <c r="AY451" s="87" t="s">
        <v>115</v>
      </c>
      <c r="AZ451" s="96">
        <v>46037</v>
      </c>
      <c r="BA451" s="75">
        <v>46037</v>
      </c>
      <c r="BB451" s="75">
        <v>46370</v>
      </c>
      <c r="BC451" s="89">
        <f>+Tabla3[[#This Row],[FECHA TERMINACION
(INICIAL)]]-Tabla3[[#This Row],[FECHA INICIO]]</f>
        <v>333</v>
      </c>
      <c r="BD451" s="89">
        <f>+Tabla3[[#This Row],[PLAZO DE EJECUCIÓN EN DÍAS (INICIAL)]]/30</f>
        <v>11.1</v>
      </c>
      <c r="BE451" t="s">
        <v>3202</v>
      </c>
      <c r="BF451" s="5" t="e">
        <f>+#REF!</f>
        <v>#REF!</v>
      </c>
      <c r="BG451" s="5" t="e">
        <f>+#REF!</f>
        <v>#REF!</v>
      </c>
      <c r="BH451" s="1" t="e">
        <f>+#REF!</f>
        <v>#REF!</v>
      </c>
      <c r="BI451" s="1">
        <f>+COUNTIF(Tabla3[[#This Row],[VALOR REDUCIDO]:[TOTAL TIEMPO PRORROGADO EN DÍAS
]],"&lt;&gt;0")</f>
        <v>3</v>
      </c>
      <c r="BJ451" s="1" t="e">
        <f>+#REF!</f>
        <v>#REF!</v>
      </c>
      <c r="BK451" s="75" t="e">
        <f>+#REF!</f>
        <v>#REF!</v>
      </c>
      <c r="BL451" s="1" t="s">
        <v>83</v>
      </c>
      <c r="BM451" t="e">
        <f t="shared" si="32"/>
        <v>#REF!</v>
      </c>
      <c r="BN451" s="7">
        <f t="shared" si="33"/>
        <v>46037</v>
      </c>
      <c r="BO451" s="7" t="e">
        <f t="shared" si="34"/>
        <v>#REF!</v>
      </c>
      <c r="BP451" s="5" t="e">
        <f t="shared" si="35"/>
        <v>#REF!</v>
      </c>
      <c r="BQ451" s="1">
        <v>19420800</v>
      </c>
      <c r="BR451" s="1" t="e">
        <f>+Tabla3[[#This Row],[VALOR TOTAL DE CONTRATO (ANTES DE LIQUIDACIÓN - LIBERACIÓN DE SALDOS)]]-Tabla3[[#This Row],[RECURSO TOTALES DESEMBOLSADOS]]</f>
        <v>#REF!</v>
      </c>
      <c r="BS451" s="1" t="s">
        <v>83</v>
      </c>
      <c r="BT451" s="1" t="str">
        <f t="shared" si="36"/>
        <v>enero</v>
      </c>
      <c r="BU451" s="1" t="s">
        <v>82</v>
      </c>
      <c r="BV451" s="1" t="s">
        <v>82</v>
      </c>
      <c r="BW451" s="1" t="s">
        <v>82</v>
      </c>
      <c r="BX451" t="s">
        <v>258</v>
      </c>
      <c r="BY451" t="s">
        <v>259</v>
      </c>
    </row>
    <row r="452" spans="1:77" x14ac:dyDescent="0.25">
      <c r="A452" s="1">
        <v>2026</v>
      </c>
      <c r="B452" s="3">
        <v>443</v>
      </c>
      <c r="C452" s="1" t="s">
        <v>65</v>
      </c>
      <c r="D452" t="s">
        <v>67</v>
      </c>
      <c r="E452" t="s">
        <v>70</v>
      </c>
      <c r="F452" t="s">
        <v>71</v>
      </c>
      <c r="G452" t="s">
        <v>105</v>
      </c>
      <c r="H452" s="1" t="s">
        <v>64</v>
      </c>
      <c r="I452" s="1" t="s">
        <v>271</v>
      </c>
      <c r="J452" t="s">
        <v>4715</v>
      </c>
      <c r="K452" s="1" t="s">
        <v>78</v>
      </c>
      <c r="L452" s="87" t="s">
        <v>4716</v>
      </c>
      <c r="M452" s="79" t="s">
        <v>6746</v>
      </c>
      <c r="N452" s="1" t="s">
        <v>3719</v>
      </c>
      <c r="O452" s="69" t="s">
        <v>3719</v>
      </c>
      <c r="P452" s="54" t="s">
        <v>3719</v>
      </c>
      <c r="Q452" s="1" t="s">
        <v>83</v>
      </c>
      <c r="R452" s="87" t="s">
        <v>1558</v>
      </c>
      <c r="S452" s="87" t="s">
        <v>212</v>
      </c>
      <c r="T452" t="s">
        <v>3896</v>
      </c>
      <c r="U452" t="s">
        <v>3898</v>
      </c>
      <c r="V452" t="s">
        <v>3897</v>
      </c>
      <c r="W452" s="5">
        <v>23256000</v>
      </c>
      <c r="X452" s="5">
        <v>23256000</v>
      </c>
      <c r="Y452" s="90">
        <v>2907000</v>
      </c>
      <c r="Z452" s="90">
        <v>0</v>
      </c>
      <c r="AA452" s="1" t="s">
        <v>95</v>
      </c>
      <c r="AB452" t="s">
        <v>83</v>
      </c>
      <c r="AC452" t="s">
        <v>76</v>
      </c>
      <c r="AD452" s="69">
        <f>+Tabla3[[#This Row],[VALOR DEL CONTRATO
(EN NUMEROS)]]-Tabla3[[#This Row],[VALOR RECURSOS (MADS/FONAM)]]</f>
        <v>0</v>
      </c>
      <c r="AE452" s="2">
        <v>1626</v>
      </c>
      <c r="AF452" s="88">
        <v>46024</v>
      </c>
      <c r="AG452">
        <v>85026</v>
      </c>
      <c r="AH452" s="75">
        <v>46044</v>
      </c>
      <c r="AI452" s="78" t="s">
        <v>98</v>
      </c>
      <c r="AJ452" t="s">
        <v>282</v>
      </c>
      <c r="AK452" s="65">
        <v>202400000000095</v>
      </c>
      <c r="AL452" s="75">
        <v>46044</v>
      </c>
      <c r="AM452" s="1" t="s">
        <v>257</v>
      </c>
      <c r="AN452" s="1" t="s">
        <v>1559</v>
      </c>
      <c r="AO452" t="s">
        <v>100</v>
      </c>
      <c r="AP452" t="s">
        <v>1410</v>
      </c>
      <c r="AQ452" s="1"/>
      <c r="AR452" t="s">
        <v>1411</v>
      </c>
      <c r="AS452" t="s">
        <v>212</v>
      </c>
      <c r="AT452" s="1">
        <v>80111600</v>
      </c>
      <c r="AU452" s="93" t="s">
        <v>5666</v>
      </c>
      <c r="AV452" s="1" t="s">
        <v>210</v>
      </c>
      <c r="AW452" s="87" t="s">
        <v>103</v>
      </c>
      <c r="AX452" s="96">
        <v>46044</v>
      </c>
      <c r="AY452" s="87" t="s">
        <v>115</v>
      </c>
      <c r="AZ452" s="96">
        <v>46044</v>
      </c>
      <c r="BA452" s="75">
        <v>46044</v>
      </c>
      <c r="BB452" s="6">
        <v>46286</v>
      </c>
      <c r="BC452" s="89">
        <f>+Tabla3[[#This Row],[FECHA TERMINACION
(INICIAL)]]-Tabla3[[#This Row],[FECHA INICIO]]</f>
        <v>242</v>
      </c>
      <c r="BD452" s="89">
        <f>+Tabla3[[#This Row],[PLAZO DE EJECUCIÓN EN DÍAS (INICIAL)]]/30</f>
        <v>8.0666666666666664</v>
      </c>
      <c r="BE452" t="s">
        <v>3899</v>
      </c>
      <c r="BF452" s="5" t="e">
        <f>+#REF!</f>
        <v>#REF!</v>
      </c>
      <c r="BG452" s="5" t="e">
        <f>+#REF!</f>
        <v>#REF!</v>
      </c>
      <c r="BH452" s="1" t="e">
        <f>+#REF!</f>
        <v>#REF!</v>
      </c>
      <c r="BI452" s="1">
        <f>+COUNTIF(Tabla3[[#This Row],[VALOR REDUCIDO]:[TOTAL TIEMPO PRORROGADO EN DÍAS
]],"&lt;&gt;0")</f>
        <v>3</v>
      </c>
      <c r="BJ452" s="1" t="e">
        <f>+#REF!</f>
        <v>#REF!</v>
      </c>
      <c r="BK452" s="75" t="e">
        <f>+#REF!</f>
        <v>#REF!</v>
      </c>
      <c r="BL452" s="1" t="s">
        <v>83</v>
      </c>
      <c r="BM452" t="e">
        <f t="shared" si="32"/>
        <v>#REF!</v>
      </c>
      <c r="BN452" s="7">
        <f t="shared" si="33"/>
        <v>46044</v>
      </c>
      <c r="BO452" s="7" t="e">
        <f t="shared" si="34"/>
        <v>#REF!</v>
      </c>
      <c r="BP452" s="5" t="e">
        <f t="shared" si="35"/>
        <v>#REF!</v>
      </c>
      <c r="BQ452" s="1">
        <v>12500100</v>
      </c>
      <c r="BR452" s="1" t="e">
        <f>+Tabla3[[#This Row],[VALOR TOTAL DE CONTRATO (ANTES DE LIQUIDACIÓN - LIBERACIÓN DE SALDOS)]]-Tabla3[[#This Row],[RECURSO TOTALES DESEMBOLSADOS]]</f>
        <v>#REF!</v>
      </c>
      <c r="BS452" s="1" t="s">
        <v>83</v>
      </c>
      <c r="BT452" s="1" t="str">
        <f t="shared" si="36"/>
        <v>enero</v>
      </c>
      <c r="BU452" s="1" t="s">
        <v>82</v>
      </c>
      <c r="BV452" s="1" t="s">
        <v>82</v>
      </c>
      <c r="BW452" s="1" t="s">
        <v>82</v>
      </c>
      <c r="BX452" t="s">
        <v>258</v>
      </c>
      <c r="BY452" t="s">
        <v>259</v>
      </c>
    </row>
    <row r="453" spans="1:77" x14ac:dyDescent="0.25">
      <c r="A453" s="1">
        <v>2026</v>
      </c>
      <c r="B453" s="3">
        <v>444</v>
      </c>
      <c r="C453" s="1" t="s">
        <v>65</v>
      </c>
      <c r="D453" t="s">
        <v>67</v>
      </c>
      <c r="E453" t="s">
        <v>70</v>
      </c>
      <c r="F453" t="s">
        <v>71</v>
      </c>
      <c r="G453" t="s">
        <v>105</v>
      </c>
      <c r="H453" s="1" t="s">
        <v>64</v>
      </c>
      <c r="I453" s="1" t="s">
        <v>271</v>
      </c>
      <c r="J453" t="s">
        <v>4717</v>
      </c>
      <c r="K453" s="1" t="s">
        <v>78</v>
      </c>
      <c r="L453" s="87" t="s">
        <v>246</v>
      </c>
      <c r="M453" t="s">
        <v>6747</v>
      </c>
      <c r="N453" s="1" t="s">
        <v>3719</v>
      </c>
      <c r="O453" s="69" t="s">
        <v>3719</v>
      </c>
      <c r="P453" s="54" t="s">
        <v>3719</v>
      </c>
      <c r="Q453" s="1" t="s">
        <v>83</v>
      </c>
      <c r="R453" s="87" t="s">
        <v>1558</v>
      </c>
      <c r="S453" s="87" t="s">
        <v>212</v>
      </c>
      <c r="T453" t="s">
        <v>4718</v>
      </c>
      <c r="U453" t="s">
        <v>4720</v>
      </c>
      <c r="V453" t="s">
        <v>4719</v>
      </c>
      <c r="W453" s="5">
        <v>18833333</v>
      </c>
      <c r="X453" s="5">
        <v>18833333</v>
      </c>
      <c r="Y453" s="90">
        <v>2500000</v>
      </c>
      <c r="Z453" s="90">
        <v>0</v>
      </c>
      <c r="AA453" s="1" t="s">
        <v>95</v>
      </c>
      <c r="AB453" t="s">
        <v>83</v>
      </c>
      <c r="AC453" t="s">
        <v>76</v>
      </c>
      <c r="AD453" s="69">
        <f>+Tabla3[[#This Row],[VALOR DEL CONTRATO
(EN NUMEROS)]]-Tabla3[[#This Row],[VALOR RECURSOS (MADS/FONAM)]]</f>
        <v>0</v>
      </c>
      <c r="AE453" s="2">
        <v>1626</v>
      </c>
      <c r="AF453" s="88">
        <v>46024</v>
      </c>
      <c r="AG453">
        <v>89826</v>
      </c>
      <c r="AH453" s="75">
        <v>46045</v>
      </c>
      <c r="AI453" s="78" t="s">
        <v>98</v>
      </c>
      <c r="AJ453" t="s">
        <v>282</v>
      </c>
      <c r="AK453" s="65">
        <v>202400000000095</v>
      </c>
      <c r="AL453" s="75">
        <v>46044</v>
      </c>
      <c r="AM453" s="1" t="s">
        <v>257</v>
      </c>
      <c r="AN453" s="1" t="s">
        <v>1559</v>
      </c>
      <c r="AO453" t="s">
        <v>100</v>
      </c>
      <c r="AP453" t="s">
        <v>1410</v>
      </c>
      <c r="AQ453" s="1"/>
      <c r="AR453" t="s">
        <v>1411</v>
      </c>
      <c r="AS453" t="s">
        <v>212</v>
      </c>
      <c r="AT453" s="1">
        <v>80111600</v>
      </c>
      <c r="AU453" s="93" t="s">
        <v>5667</v>
      </c>
      <c r="AV453" s="1" t="s">
        <v>210</v>
      </c>
      <c r="AW453" s="87" t="s">
        <v>103</v>
      </c>
      <c r="AX453" s="96">
        <v>46045</v>
      </c>
      <c r="AY453" s="1" t="s">
        <v>115</v>
      </c>
      <c r="AZ453" s="96">
        <v>46045</v>
      </c>
      <c r="BA453" s="75">
        <v>46045</v>
      </c>
      <c r="BB453" s="6">
        <v>46273</v>
      </c>
      <c r="BC453" s="89">
        <f>+Tabla3[[#This Row],[FECHA TERMINACION
(INICIAL)]]-Tabla3[[#This Row],[FECHA INICIO]]</f>
        <v>228</v>
      </c>
      <c r="BD453" s="89">
        <f>+Tabla3[[#This Row],[PLAZO DE EJECUCIÓN EN DÍAS (INICIAL)]]/30</f>
        <v>7.6</v>
      </c>
      <c r="BE453" t="s">
        <v>4721</v>
      </c>
      <c r="BF453" s="5" t="e">
        <f>+#REF!</f>
        <v>#REF!</v>
      </c>
      <c r="BG453" s="5" t="e">
        <f>+#REF!</f>
        <v>#REF!</v>
      </c>
      <c r="BH453" s="1" t="e">
        <f>+#REF!</f>
        <v>#REF!</v>
      </c>
      <c r="BI453" s="1">
        <f>+COUNTIF(Tabla3[[#This Row],[VALOR REDUCIDO]:[TOTAL TIEMPO PRORROGADO EN DÍAS
]],"&lt;&gt;0")</f>
        <v>3</v>
      </c>
      <c r="BJ453" s="1" t="e">
        <f>+#REF!</f>
        <v>#REF!</v>
      </c>
      <c r="BK453" s="75" t="e">
        <f>+#REF!</f>
        <v>#REF!</v>
      </c>
      <c r="BL453" s="1" t="s">
        <v>83</v>
      </c>
      <c r="BM453" t="e">
        <f t="shared" si="32"/>
        <v>#REF!</v>
      </c>
      <c r="BN453" s="7">
        <f t="shared" si="33"/>
        <v>46045</v>
      </c>
      <c r="BO453" s="7" t="e">
        <f t="shared" si="34"/>
        <v>#REF!</v>
      </c>
      <c r="BP453" s="5" t="e">
        <f t="shared" si="35"/>
        <v>#REF!</v>
      </c>
      <c r="BQ453" s="1">
        <v>10666667</v>
      </c>
      <c r="BR453" s="1" t="e">
        <f>+Tabla3[[#This Row],[VALOR TOTAL DE CONTRATO (ANTES DE LIQUIDACIÓN - LIBERACIÓN DE SALDOS)]]-Tabla3[[#This Row],[RECURSO TOTALES DESEMBOLSADOS]]</f>
        <v>#REF!</v>
      </c>
      <c r="BS453" s="1" t="s">
        <v>83</v>
      </c>
      <c r="BT453" s="1" t="str">
        <f t="shared" si="36"/>
        <v>enero</v>
      </c>
      <c r="BU453" s="1" t="s">
        <v>82</v>
      </c>
      <c r="BV453" s="1" t="s">
        <v>82</v>
      </c>
      <c r="BW453" s="1" t="s">
        <v>82</v>
      </c>
      <c r="BX453" t="s">
        <v>258</v>
      </c>
      <c r="BY453" t="s">
        <v>259</v>
      </c>
    </row>
    <row r="454" spans="1:77" x14ac:dyDescent="0.25">
      <c r="A454" s="1">
        <v>2026</v>
      </c>
      <c r="B454" s="3">
        <v>445</v>
      </c>
      <c r="C454" s="1" t="s">
        <v>65</v>
      </c>
      <c r="D454" t="s">
        <v>67</v>
      </c>
      <c r="E454" t="s">
        <v>70</v>
      </c>
      <c r="F454" t="s">
        <v>71</v>
      </c>
      <c r="G454" t="s">
        <v>105</v>
      </c>
      <c r="H454" s="1" t="s">
        <v>64</v>
      </c>
      <c r="I454" s="1" t="s">
        <v>271</v>
      </c>
      <c r="J454" t="s">
        <v>3203</v>
      </c>
      <c r="K454" s="1" t="s">
        <v>78</v>
      </c>
      <c r="L454" s="87" t="s">
        <v>3204</v>
      </c>
      <c r="M454" t="s">
        <v>6748</v>
      </c>
      <c r="N454" s="1" t="s">
        <v>3719</v>
      </c>
      <c r="O454" s="69" t="s">
        <v>3719</v>
      </c>
      <c r="P454" s="54" t="s">
        <v>3719</v>
      </c>
      <c r="Q454" s="1" t="s">
        <v>83</v>
      </c>
      <c r="R454" s="87" t="s">
        <v>1558</v>
      </c>
      <c r="S454" s="87" t="s">
        <v>212</v>
      </c>
      <c r="T454" t="s">
        <v>3205</v>
      </c>
      <c r="U454" t="s">
        <v>3206</v>
      </c>
      <c r="V454" t="s">
        <v>3207</v>
      </c>
      <c r="W454" s="5">
        <v>34782000</v>
      </c>
      <c r="X454" s="5">
        <v>34782000</v>
      </c>
      <c r="Y454" s="90">
        <v>3162000</v>
      </c>
      <c r="Z454" s="90">
        <v>0</v>
      </c>
      <c r="AA454" s="1" t="s">
        <v>95</v>
      </c>
      <c r="AB454" t="s">
        <v>83</v>
      </c>
      <c r="AC454" t="s">
        <v>76</v>
      </c>
      <c r="AD454" s="69">
        <f>+Tabla3[[#This Row],[VALOR DEL CONTRATO
(EN NUMEROS)]]-Tabla3[[#This Row],[VALOR RECURSOS (MADS/FONAM)]]</f>
        <v>0</v>
      </c>
      <c r="AE454" s="2">
        <v>1626</v>
      </c>
      <c r="AF454" s="88">
        <v>46024</v>
      </c>
      <c r="AG454">
        <v>61126</v>
      </c>
      <c r="AH454" s="96">
        <v>46038</v>
      </c>
      <c r="AI454" s="78" t="s">
        <v>98</v>
      </c>
      <c r="AJ454" t="s">
        <v>282</v>
      </c>
      <c r="AK454" s="65">
        <v>202400000000095</v>
      </c>
      <c r="AL454" s="75">
        <v>46038</v>
      </c>
      <c r="AM454" s="1" t="s">
        <v>257</v>
      </c>
      <c r="AN454" s="1" t="s">
        <v>257</v>
      </c>
      <c r="AO454" t="s">
        <v>100</v>
      </c>
      <c r="AP454" t="s">
        <v>1410</v>
      </c>
      <c r="AQ454" s="1"/>
      <c r="AR454" t="s">
        <v>1411</v>
      </c>
      <c r="AS454" t="s">
        <v>212</v>
      </c>
      <c r="AT454" s="1">
        <v>80111600</v>
      </c>
      <c r="AU454" s="93" t="s">
        <v>5668</v>
      </c>
      <c r="AV454" s="1" t="s">
        <v>210</v>
      </c>
      <c r="AW454" s="87" t="s">
        <v>103</v>
      </c>
      <c r="AX454" s="96">
        <v>46036</v>
      </c>
      <c r="AY454" s="1" t="s">
        <v>115</v>
      </c>
      <c r="AZ454" s="96">
        <v>46036</v>
      </c>
      <c r="BA454" s="75">
        <v>46038</v>
      </c>
      <c r="BB454" s="6">
        <v>46371</v>
      </c>
      <c r="BC454" s="89">
        <f>+Tabla3[[#This Row],[FECHA TERMINACION
(INICIAL)]]-Tabla3[[#This Row],[FECHA INICIO]]</f>
        <v>333</v>
      </c>
      <c r="BD454" s="89">
        <f>+Tabla3[[#This Row],[PLAZO DE EJECUCIÓN EN DÍAS (INICIAL)]]/30</f>
        <v>11.1</v>
      </c>
      <c r="BE454" t="s">
        <v>3202</v>
      </c>
      <c r="BF454" s="5" t="e">
        <f>+#REF!</f>
        <v>#REF!</v>
      </c>
      <c r="BG454" s="5" t="e">
        <f>+#REF!</f>
        <v>#REF!</v>
      </c>
      <c r="BH454" s="1" t="e">
        <f>+#REF!</f>
        <v>#REF!</v>
      </c>
      <c r="BI454" s="1">
        <f>+COUNTIF(Tabla3[[#This Row],[VALOR REDUCIDO]:[TOTAL TIEMPO PRORROGADO EN DÍAS
]],"&lt;&gt;0")</f>
        <v>3</v>
      </c>
      <c r="BJ454" s="1" t="e">
        <f>+#REF!</f>
        <v>#REF!</v>
      </c>
      <c r="BK454" s="75" t="e">
        <f>+#REF!</f>
        <v>#REF!</v>
      </c>
      <c r="BL454" s="1" t="s">
        <v>83</v>
      </c>
      <c r="BM454" t="e">
        <f t="shared" si="32"/>
        <v>#REF!</v>
      </c>
      <c r="BN454" s="7">
        <f t="shared" si="33"/>
        <v>46038</v>
      </c>
      <c r="BO454" s="7" t="e">
        <f t="shared" si="34"/>
        <v>#REF!</v>
      </c>
      <c r="BP454" s="5" t="e">
        <f t="shared" si="35"/>
        <v>#REF!</v>
      </c>
      <c r="BQ454" s="1">
        <v>14229000</v>
      </c>
      <c r="BR454" s="1" t="e">
        <f>+Tabla3[[#This Row],[VALOR TOTAL DE CONTRATO (ANTES DE LIQUIDACIÓN - LIBERACIÓN DE SALDOS)]]-Tabla3[[#This Row],[RECURSO TOTALES DESEMBOLSADOS]]</f>
        <v>#REF!</v>
      </c>
      <c r="BS454" s="1" t="s">
        <v>83</v>
      </c>
      <c r="BT454" s="1" t="str">
        <f t="shared" si="36"/>
        <v>enero</v>
      </c>
      <c r="BU454" s="1" t="s">
        <v>82</v>
      </c>
      <c r="BV454" s="1" t="s">
        <v>82</v>
      </c>
      <c r="BW454" s="1" t="s">
        <v>82</v>
      </c>
      <c r="BX454" t="s">
        <v>258</v>
      </c>
      <c r="BY454" t="s">
        <v>259</v>
      </c>
    </row>
    <row r="455" spans="1:77" x14ac:dyDescent="0.25">
      <c r="A455" s="1">
        <v>2026</v>
      </c>
      <c r="B455" s="3">
        <v>446</v>
      </c>
      <c r="C455" s="1" t="s">
        <v>65</v>
      </c>
      <c r="D455" t="s">
        <v>67</v>
      </c>
      <c r="E455" t="s">
        <v>70</v>
      </c>
      <c r="F455" t="s">
        <v>71</v>
      </c>
      <c r="G455" t="s">
        <v>105</v>
      </c>
      <c r="H455" s="1" t="s">
        <v>64</v>
      </c>
      <c r="I455" s="1" t="s">
        <v>271</v>
      </c>
      <c r="J455" t="s">
        <v>3490</v>
      </c>
      <c r="K455" s="1" t="s">
        <v>78</v>
      </c>
      <c r="L455" s="87" t="s">
        <v>81</v>
      </c>
      <c r="M455" t="s">
        <v>6749</v>
      </c>
      <c r="N455" s="1" t="s">
        <v>3719</v>
      </c>
      <c r="O455" s="69" t="s">
        <v>3719</v>
      </c>
      <c r="P455" s="54" t="s">
        <v>3719</v>
      </c>
      <c r="Q455" s="1" t="s">
        <v>83</v>
      </c>
      <c r="R455" s="87" t="s">
        <v>2212</v>
      </c>
      <c r="S455" s="87" t="s">
        <v>212</v>
      </c>
      <c r="T455" t="s">
        <v>3491</v>
      </c>
      <c r="U455" t="s">
        <v>3493</v>
      </c>
      <c r="V455" t="s">
        <v>3492</v>
      </c>
      <c r="W455" s="5">
        <v>44756400</v>
      </c>
      <c r="X455" s="5">
        <v>44756400</v>
      </c>
      <c r="Y455" s="5">
        <v>3926000</v>
      </c>
      <c r="Z455" s="90">
        <v>0</v>
      </c>
      <c r="AA455" s="1" t="s">
        <v>95</v>
      </c>
      <c r="AB455" t="s">
        <v>83</v>
      </c>
      <c r="AC455" t="s">
        <v>76</v>
      </c>
      <c r="AD455" s="69">
        <f>+Tabla3[[#This Row],[VALOR DEL CONTRATO
(EN NUMEROS)]]-Tabla3[[#This Row],[VALOR RECURSOS (MADS/FONAM)]]</f>
        <v>0</v>
      </c>
      <c r="AE455" s="2">
        <v>1926</v>
      </c>
      <c r="AF455" s="88">
        <v>46024</v>
      </c>
      <c r="AG455">
        <v>70826</v>
      </c>
      <c r="AH455" s="75">
        <v>46041</v>
      </c>
      <c r="AI455" s="78" t="s">
        <v>98</v>
      </c>
      <c r="AJ455" t="s">
        <v>282</v>
      </c>
      <c r="AK455" s="72">
        <v>202400000000095</v>
      </c>
      <c r="AL455" s="75">
        <v>46041</v>
      </c>
      <c r="AM455" s="1" t="s">
        <v>257</v>
      </c>
      <c r="AN455" s="1" t="s">
        <v>257</v>
      </c>
      <c r="AO455" t="s">
        <v>100</v>
      </c>
      <c r="AP455" t="s">
        <v>2215</v>
      </c>
      <c r="AQ455" s="1"/>
      <c r="AR455" t="s">
        <v>4898</v>
      </c>
      <c r="AS455" t="s">
        <v>264</v>
      </c>
      <c r="AT455" s="1">
        <v>80111600</v>
      </c>
      <c r="AU455" s="93" t="s">
        <v>5669</v>
      </c>
      <c r="AV455" s="1" t="s">
        <v>210</v>
      </c>
      <c r="AW455" s="87" t="s">
        <v>103</v>
      </c>
      <c r="AX455" s="75">
        <v>46041</v>
      </c>
      <c r="AY455" s="87" t="s">
        <v>115</v>
      </c>
      <c r="AZ455" s="75">
        <v>46041</v>
      </c>
      <c r="BA455" s="75">
        <v>46041</v>
      </c>
      <c r="BB455" s="6">
        <v>46387</v>
      </c>
      <c r="BC455" s="89">
        <f>+Tabla3[[#This Row],[FECHA TERMINACION
(INICIAL)]]-Tabla3[[#This Row],[FECHA INICIO]]</f>
        <v>346</v>
      </c>
      <c r="BD455" s="89">
        <f>+Tabla3[[#This Row],[PLAZO DE EJECUCIÓN EN DÍAS (INICIAL)]]/30</f>
        <v>11.533333333333333</v>
      </c>
      <c r="BE455" t="s">
        <v>3494</v>
      </c>
      <c r="BF455" s="5" t="e">
        <f>+#REF!</f>
        <v>#REF!</v>
      </c>
      <c r="BG455" s="5" t="e">
        <f>+#REF!</f>
        <v>#REF!</v>
      </c>
      <c r="BH455" s="1" t="e">
        <f>+#REF!</f>
        <v>#REF!</v>
      </c>
      <c r="BI455" s="1">
        <f>+COUNTIF(Tabla3[[#This Row],[VALOR REDUCIDO]:[TOTAL TIEMPO PRORROGADO EN DÍAS
]],"&lt;&gt;0")</f>
        <v>3</v>
      </c>
      <c r="BJ455" s="1" t="e">
        <f>+#REF!</f>
        <v>#REF!</v>
      </c>
      <c r="BK455" s="75" t="e">
        <f>+#REF!</f>
        <v>#REF!</v>
      </c>
      <c r="BL455" s="1" t="s">
        <v>83</v>
      </c>
      <c r="BM455" t="e">
        <f t="shared" ref="BM455:BM519" si="37">$BO455-$BN455</f>
        <v>#REF!</v>
      </c>
      <c r="BN455" s="7">
        <f t="shared" ref="BN455:BN519" si="38">$BA455</f>
        <v>46041</v>
      </c>
      <c r="BO455" s="7" t="e">
        <f t="shared" ref="BO455:BO519" si="39">$BB455+$BH455</f>
        <v>#REF!</v>
      </c>
      <c r="BP455" s="5" t="e">
        <f t="shared" si="35"/>
        <v>#REF!</v>
      </c>
      <c r="BQ455" s="1">
        <v>17274400</v>
      </c>
      <c r="BR455" s="1" t="e">
        <f>+Tabla3[[#This Row],[VALOR TOTAL DE CONTRATO (ANTES DE LIQUIDACIÓN - LIBERACIÓN DE SALDOS)]]-Tabla3[[#This Row],[RECURSO TOTALES DESEMBOLSADOS]]</f>
        <v>#REF!</v>
      </c>
      <c r="BS455" s="1" t="s">
        <v>83</v>
      </c>
      <c r="BT455" s="1" t="str">
        <f t="shared" si="36"/>
        <v>enero</v>
      </c>
      <c r="BU455" s="1" t="s">
        <v>82</v>
      </c>
      <c r="BV455" s="1" t="s">
        <v>82</v>
      </c>
      <c r="BW455" s="1" t="s">
        <v>82</v>
      </c>
      <c r="BX455" t="s">
        <v>258</v>
      </c>
      <c r="BY455" t="s">
        <v>259</v>
      </c>
    </row>
    <row r="456" spans="1:77" x14ac:dyDescent="0.25">
      <c r="A456" s="1">
        <v>2026</v>
      </c>
      <c r="B456" s="3">
        <v>447</v>
      </c>
      <c r="C456" s="1" t="s">
        <v>65</v>
      </c>
      <c r="D456" t="s">
        <v>67</v>
      </c>
      <c r="E456" t="s">
        <v>70</v>
      </c>
      <c r="F456" t="s">
        <v>71</v>
      </c>
      <c r="G456" t="s">
        <v>105</v>
      </c>
      <c r="H456" s="1" t="s">
        <v>64</v>
      </c>
      <c r="I456" s="1" t="s">
        <v>75</v>
      </c>
      <c r="J456" t="s">
        <v>3795</v>
      </c>
      <c r="K456" s="1" t="s">
        <v>78</v>
      </c>
      <c r="L456" s="87" t="s">
        <v>1211</v>
      </c>
      <c r="M456" t="s">
        <v>6750</v>
      </c>
      <c r="N456" s="1" t="s">
        <v>3719</v>
      </c>
      <c r="O456" s="69" t="s">
        <v>3719</v>
      </c>
      <c r="P456" s="54" t="s">
        <v>3719</v>
      </c>
      <c r="Q456" s="1" t="s">
        <v>83</v>
      </c>
      <c r="R456" s="87" t="s">
        <v>2212</v>
      </c>
      <c r="S456" s="87" t="s">
        <v>212</v>
      </c>
      <c r="T456" t="s">
        <v>3796</v>
      </c>
      <c r="U456" t="s">
        <v>3798</v>
      </c>
      <c r="V456" t="s">
        <v>3797</v>
      </c>
      <c r="W456" s="5">
        <v>59280000</v>
      </c>
      <c r="X456" s="5">
        <v>59280000</v>
      </c>
      <c r="Y456" s="5">
        <v>5200000</v>
      </c>
      <c r="Z456" s="90">
        <v>0</v>
      </c>
      <c r="AA456" s="1" t="s">
        <v>95</v>
      </c>
      <c r="AB456" t="s">
        <v>83</v>
      </c>
      <c r="AC456" t="s">
        <v>76</v>
      </c>
      <c r="AD456" s="69">
        <f>+Tabla3[[#This Row],[VALOR DEL CONTRATO
(EN NUMEROS)]]-Tabla3[[#This Row],[VALOR RECURSOS (MADS/FONAM)]]</f>
        <v>0</v>
      </c>
      <c r="AE456" s="2">
        <v>1926</v>
      </c>
      <c r="AF456" s="88">
        <v>46024</v>
      </c>
      <c r="AG456">
        <v>71726</v>
      </c>
      <c r="AH456" s="75">
        <v>46041</v>
      </c>
      <c r="AI456" s="78" t="s">
        <v>98</v>
      </c>
      <c r="AJ456" t="s">
        <v>282</v>
      </c>
      <c r="AK456" s="72">
        <v>202400000000095</v>
      </c>
      <c r="AL456" s="75">
        <v>46041</v>
      </c>
      <c r="AM456" s="1" t="s">
        <v>257</v>
      </c>
      <c r="AN456" s="1" t="s">
        <v>257</v>
      </c>
      <c r="AO456" t="s">
        <v>100</v>
      </c>
      <c r="AP456" t="s">
        <v>2215</v>
      </c>
      <c r="AQ456" s="1"/>
      <c r="AR456" t="s">
        <v>4898</v>
      </c>
      <c r="AS456" t="s">
        <v>264</v>
      </c>
      <c r="AT456" s="1">
        <v>80111600</v>
      </c>
      <c r="AU456" s="93" t="s">
        <v>5670</v>
      </c>
      <c r="AV456" s="1" t="s">
        <v>210</v>
      </c>
      <c r="AW456" s="87" t="s">
        <v>103</v>
      </c>
      <c r="AX456" s="96">
        <v>46041</v>
      </c>
      <c r="AY456" s="1" t="s">
        <v>115</v>
      </c>
      <c r="AZ456" s="96">
        <v>46041</v>
      </c>
      <c r="BA456" s="75">
        <v>46041</v>
      </c>
      <c r="BB456" s="6">
        <v>46387</v>
      </c>
      <c r="BC456" s="89">
        <f>+Tabla3[[#This Row],[FECHA TERMINACION
(INICIAL)]]-Tabla3[[#This Row],[FECHA INICIO]]</f>
        <v>346</v>
      </c>
      <c r="BD456" s="89">
        <f>+Tabla3[[#This Row],[PLAZO DE EJECUCIÓN EN DÍAS (INICIAL)]]/30</f>
        <v>11.533333333333333</v>
      </c>
      <c r="BE456" t="s">
        <v>3494</v>
      </c>
      <c r="BF456" s="5" t="e">
        <f>+#REF!</f>
        <v>#REF!</v>
      </c>
      <c r="BG456" s="5" t="e">
        <f>+#REF!</f>
        <v>#REF!</v>
      </c>
      <c r="BH456" s="1" t="e">
        <f>+#REF!</f>
        <v>#REF!</v>
      </c>
      <c r="BI456" s="1">
        <f>+COUNTIF(Tabla3[[#This Row],[VALOR REDUCIDO]:[TOTAL TIEMPO PRORROGADO EN DÍAS
]],"&lt;&gt;0")</f>
        <v>3</v>
      </c>
      <c r="BJ456" s="1" t="e">
        <f>+#REF!</f>
        <v>#REF!</v>
      </c>
      <c r="BK456" s="75" t="e">
        <f>+#REF!</f>
        <v>#REF!</v>
      </c>
      <c r="BL456" s="1" t="s">
        <v>83</v>
      </c>
      <c r="BM456" t="e">
        <f t="shared" si="37"/>
        <v>#REF!</v>
      </c>
      <c r="BN456" s="7">
        <f t="shared" si="38"/>
        <v>46041</v>
      </c>
      <c r="BO456" s="7" t="e">
        <f t="shared" si="39"/>
        <v>#REF!</v>
      </c>
      <c r="BP456" s="5" t="e">
        <f t="shared" si="35"/>
        <v>#REF!</v>
      </c>
      <c r="BQ456" s="1">
        <v>22880000</v>
      </c>
      <c r="BR456" s="1" t="e">
        <f>+Tabla3[[#This Row],[VALOR TOTAL DE CONTRATO (ANTES DE LIQUIDACIÓN - LIBERACIÓN DE SALDOS)]]-Tabla3[[#This Row],[RECURSO TOTALES DESEMBOLSADOS]]</f>
        <v>#REF!</v>
      </c>
      <c r="BS456" s="1" t="s">
        <v>83</v>
      </c>
      <c r="BT456" s="1" t="str">
        <f t="shared" si="36"/>
        <v>enero</v>
      </c>
      <c r="BU456" s="1" t="s">
        <v>82</v>
      </c>
      <c r="BV456" s="1" t="s">
        <v>82</v>
      </c>
      <c r="BW456" s="1" t="s">
        <v>82</v>
      </c>
      <c r="BX456" t="s">
        <v>258</v>
      </c>
      <c r="BY456" t="s">
        <v>259</v>
      </c>
    </row>
    <row r="457" spans="1:77" x14ac:dyDescent="0.25">
      <c r="A457" s="1">
        <v>2026</v>
      </c>
      <c r="B457" s="3">
        <v>448</v>
      </c>
      <c r="C457" s="1" t="s">
        <v>65</v>
      </c>
      <c r="D457" t="s">
        <v>67</v>
      </c>
      <c r="E457" t="s">
        <v>70</v>
      </c>
      <c r="F457" t="s">
        <v>71</v>
      </c>
      <c r="G457" t="s">
        <v>105</v>
      </c>
      <c r="H457" s="1" t="s">
        <v>64</v>
      </c>
      <c r="I457" s="1" t="s">
        <v>75</v>
      </c>
      <c r="J457" t="s">
        <v>3799</v>
      </c>
      <c r="K457" s="1" t="s">
        <v>78</v>
      </c>
      <c r="L457" s="87" t="s">
        <v>691</v>
      </c>
      <c r="M457" t="s">
        <v>6751</v>
      </c>
      <c r="N457" s="1" t="s">
        <v>3719</v>
      </c>
      <c r="O457" s="69" t="s">
        <v>3719</v>
      </c>
      <c r="P457" s="54" t="s">
        <v>3719</v>
      </c>
      <c r="Q457" s="1" t="s">
        <v>83</v>
      </c>
      <c r="R457" s="87" t="s">
        <v>2212</v>
      </c>
      <c r="S457" s="87" t="s">
        <v>212</v>
      </c>
      <c r="T457" t="s">
        <v>3800</v>
      </c>
      <c r="U457" t="s">
        <v>3802</v>
      </c>
      <c r="V457" t="s">
        <v>3801</v>
      </c>
      <c r="W457" s="5">
        <v>65116800</v>
      </c>
      <c r="X457" s="5">
        <v>65116800</v>
      </c>
      <c r="Y457" s="90">
        <v>5712000</v>
      </c>
      <c r="Z457" s="90">
        <v>0</v>
      </c>
      <c r="AA457" s="1" t="s">
        <v>95</v>
      </c>
      <c r="AB457" t="s">
        <v>83</v>
      </c>
      <c r="AC457" t="s">
        <v>76</v>
      </c>
      <c r="AD457" s="69">
        <f>+Tabla3[[#This Row],[VALOR DEL CONTRATO
(EN NUMEROS)]]-Tabla3[[#This Row],[VALOR RECURSOS (MADS/FONAM)]]</f>
        <v>0</v>
      </c>
      <c r="AE457" s="2">
        <v>1926</v>
      </c>
      <c r="AF457" s="88">
        <v>46024</v>
      </c>
      <c r="AG457">
        <v>71026</v>
      </c>
      <c r="AH457" s="75">
        <v>46041</v>
      </c>
      <c r="AI457" s="78" t="s">
        <v>98</v>
      </c>
      <c r="AJ457" t="s">
        <v>282</v>
      </c>
      <c r="AK457" s="72">
        <v>202400000000095</v>
      </c>
      <c r="AL457" s="75">
        <v>46041</v>
      </c>
      <c r="AM457" s="1" t="s">
        <v>257</v>
      </c>
      <c r="AN457" s="1" t="s">
        <v>257</v>
      </c>
      <c r="AO457" t="s">
        <v>100</v>
      </c>
      <c r="AP457" t="s">
        <v>2215</v>
      </c>
      <c r="AQ457" s="1"/>
      <c r="AR457" t="s">
        <v>4898</v>
      </c>
      <c r="AS457" t="s">
        <v>264</v>
      </c>
      <c r="AT457" s="1">
        <v>80111600</v>
      </c>
      <c r="AU457" s="93" t="s">
        <v>5671</v>
      </c>
      <c r="AV457" s="1" t="s">
        <v>210</v>
      </c>
      <c r="AW457" s="87" t="s">
        <v>103</v>
      </c>
      <c r="AX457" s="96">
        <v>46041</v>
      </c>
      <c r="AY457" s="1" t="s">
        <v>115</v>
      </c>
      <c r="AZ457" s="96">
        <v>46041</v>
      </c>
      <c r="BA457" s="75">
        <v>46037</v>
      </c>
      <c r="BB457" s="6">
        <v>46380</v>
      </c>
      <c r="BC457" s="89">
        <f>+Tabla3[[#This Row],[FECHA TERMINACION
(INICIAL)]]-Tabla3[[#This Row],[FECHA INICIO]]</f>
        <v>343</v>
      </c>
      <c r="BD457" s="89">
        <f>+Tabla3[[#This Row],[PLAZO DE EJECUCIÓN EN DÍAS (INICIAL)]]/30</f>
        <v>11.433333333333334</v>
      </c>
      <c r="BE457" t="s">
        <v>3803</v>
      </c>
      <c r="BF457" s="5" t="e">
        <f>+#REF!</f>
        <v>#REF!</v>
      </c>
      <c r="BG457" s="5" t="e">
        <f>+#REF!</f>
        <v>#REF!</v>
      </c>
      <c r="BH457" s="1" t="e">
        <f>+#REF!</f>
        <v>#REF!</v>
      </c>
      <c r="BI457" s="1">
        <f>+COUNTIF(Tabla3[[#This Row],[VALOR REDUCIDO]:[TOTAL TIEMPO PRORROGADO EN DÍAS
]],"&lt;&gt;0")</f>
        <v>3</v>
      </c>
      <c r="BJ457" s="1" t="e">
        <f>+#REF!</f>
        <v>#REF!</v>
      </c>
      <c r="BK457" s="75" t="e">
        <f>+#REF!</f>
        <v>#REF!</v>
      </c>
      <c r="BL457" s="1" t="s">
        <v>83</v>
      </c>
      <c r="BM457" t="e">
        <f t="shared" si="37"/>
        <v>#REF!</v>
      </c>
      <c r="BN457" s="7">
        <f t="shared" si="38"/>
        <v>46037</v>
      </c>
      <c r="BO457" s="7" t="e">
        <f t="shared" si="39"/>
        <v>#REF!</v>
      </c>
      <c r="BP457" s="5" t="e">
        <f t="shared" si="35"/>
        <v>#REF!</v>
      </c>
      <c r="BQ457" s="1">
        <v>25132800</v>
      </c>
      <c r="BR457" s="1" t="e">
        <f>+Tabla3[[#This Row],[VALOR TOTAL DE CONTRATO (ANTES DE LIQUIDACIÓN - LIBERACIÓN DE SALDOS)]]-Tabla3[[#This Row],[RECURSO TOTALES DESEMBOLSADOS]]</f>
        <v>#REF!</v>
      </c>
      <c r="BS457" s="1" t="s">
        <v>83</v>
      </c>
      <c r="BT457" s="1" t="str">
        <f t="shared" si="36"/>
        <v>enero</v>
      </c>
      <c r="BU457" s="1" t="s">
        <v>82</v>
      </c>
      <c r="BV457" s="1" t="s">
        <v>82</v>
      </c>
      <c r="BW457" s="1" t="s">
        <v>82</v>
      </c>
      <c r="BX457" t="s">
        <v>258</v>
      </c>
      <c r="BY457" t="s">
        <v>259</v>
      </c>
    </row>
    <row r="458" spans="1:77" x14ac:dyDescent="0.25">
      <c r="A458" s="1">
        <v>2026</v>
      </c>
      <c r="B458" s="3">
        <v>449</v>
      </c>
      <c r="C458" s="1" t="s">
        <v>65</v>
      </c>
      <c r="D458" t="s">
        <v>67</v>
      </c>
      <c r="E458" t="s">
        <v>70</v>
      </c>
      <c r="F458" t="s">
        <v>71</v>
      </c>
      <c r="G458" t="s">
        <v>105</v>
      </c>
      <c r="H458" s="1" t="s">
        <v>64</v>
      </c>
      <c r="I458" s="1" t="s">
        <v>75</v>
      </c>
      <c r="J458" t="s">
        <v>2482</v>
      </c>
      <c r="K458" s="1" t="s">
        <v>78</v>
      </c>
      <c r="L458" s="87" t="s">
        <v>538</v>
      </c>
      <c r="M458" t="s">
        <v>6752</v>
      </c>
      <c r="N458" s="1" t="s">
        <v>3719</v>
      </c>
      <c r="O458" s="69" t="s">
        <v>3719</v>
      </c>
      <c r="P458" s="54" t="s">
        <v>3719</v>
      </c>
      <c r="Q458" s="1" t="s">
        <v>83</v>
      </c>
      <c r="R458" s="87" t="s">
        <v>255</v>
      </c>
      <c r="S458" s="87" t="s">
        <v>255</v>
      </c>
      <c r="T458" t="s">
        <v>2483</v>
      </c>
      <c r="U458" t="s">
        <v>2484</v>
      </c>
      <c r="V458" t="s">
        <v>2485</v>
      </c>
      <c r="W458" s="5">
        <v>104040000</v>
      </c>
      <c r="X458" s="5">
        <v>104040000</v>
      </c>
      <c r="Y458" s="90">
        <v>9180000</v>
      </c>
      <c r="Z458" s="90" t="s">
        <v>1045</v>
      </c>
      <c r="AA458" s="1" t="s">
        <v>95</v>
      </c>
      <c r="AB458" t="s">
        <v>83</v>
      </c>
      <c r="AC458" t="s">
        <v>76</v>
      </c>
      <c r="AD458" s="69">
        <f>+Tabla3[[#This Row],[VALOR DEL CONTRATO
(EN NUMEROS)]]-Tabla3[[#This Row],[VALOR RECURSOS (MADS/FONAM)]]</f>
        <v>0</v>
      </c>
      <c r="AE458" s="2">
        <v>1426</v>
      </c>
      <c r="AF458" s="88">
        <v>46024</v>
      </c>
      <c r="AG458">
        <v>54226</v>
      </c>
      <c r="AH458" s="75">
        <v>46037</v>
      </c>
      <c r="AI458" s="78" t="s">
        <v>98</v>
      </c>
      <c r="AJ458" t="s">
        <v>395</v>
      </c>
      <c r="AK458" s="65">
        <v>202400000000095</v>
      </c>
      <c r="AL458" s="75">
        <v>46035</v>
      </c>
      <c r="AM458" s="1" t="s">
        <v>257</v>
      </c>
      <c r="AN458" s="1" t="s">
        <v>257</v>
      </c>
      <c r="AO458" t="s">
        <v>100</v>
      </c>
      <c r="AP458" t="s">
        <v>2486</v>
      </c>
      <c r="AQ458" s="1"/>
      <c r="AR458" t="s">
        <v>2487</v>
      </c>
      <c r="AS458" t="s">
        <v>255</v>
      </c>
      <c r="AT458" s="1">
        <v>80111600</v>
      </c>
      <c r="AU458" s="93" t="s">
        <v>4561</v>
      </c>
      <c r="AV458" s="1" t="s">
        <v>210</v>
      </c>
      <c r="AW458" s="87" t="s">
        <v>103</v>
      </c>
      <c r="AX458" s="96">
        <v>46035</v>
      </c>
      <c r="AY458" s="1" t="s">
        <v>116</v>
      </c>
      <c r="AZ458" s="96">
        <v>46035</v>
      </c>
      <c r="BA458" s="75">
        <v>46037</v>
      </c>
      <c r="BB458" s="6">
        <v>46380</v>
      </c>
      <c r="BC458" s="89">
        <f>+Tabla3[[#This Row],[FECHA TERMINACION
(INICIAL)]]-Tabla3[[#This Row],[FECHA INICIO]]</f>
        <v>343</v>
      </c>
      <c r="BD458" s="89">
        <f>+Tabla3[[#This Row],[PLAZO DE EJECUCIÓN EN DÍAS (INICIAL)]]/30</f>
        <v>11.433333333333334</v>
      </c>
      <c r="BE458" t="s">
        <v>2488</v>
      </c>
      <c r="BF458" s="5" t="e">
        <f>+#REF!</f>
        <v>#REF!</v>
      </c>
      <c r="BG458" s="5" t="e">
        <f>+#REF!</f>
        <v>#REF!</v>
      </c>
      <c r="BH458" s="1" t="e">
        <f>+#REF!</f>
        <v>#REF!</v>
      </c>
      <c r="BI458" s="1">
        <f>+COUNTIF(Tabla3[[#This Row],[VALOR REDUCIDO]:[TOTAL TIEMPO PRORROGADO EN DÍAS
]],"&lt;&gt;0")</f>
        <v>3</v>
      </c>
      <c r="BJ458" s="1" t="e">
        <f>+#REF!</f>
        <v>#REF!</v>
      </c>
      <c r="BK458" s="75" t="e">
        <f>+#REF!</f>
        <v>#REF!</v>
      </c>
      <c r="BL458" s="1" t="s">
        <v>83</v>
      </c>
      <c r="BM458" t="e">
        <f t="shared" si="37"/>
        <v>#REF!</v>
      </c>
      <c r="BN458" s="7">
        <f t="shared" si="38"/>
        <v>46037</v>
      </c>
      <c r="BO458" s="7" t="e">
        <f t="shared" si="39"/>
        <v>#REF!</v>
      </c>
      <c r="BP458" s="5" t="e">
        <f t="shared" si="35"/>
        <v>#REF!</v>
      </c>
      <c r="BQ458" s="1">
        <v>42134337</v>
      </c>
      <c r="BR458" s="1" t="e">
        <f>+Tabla3[[#This Row],[VALOR TOTAL DE CONTRATO (ANTES DE LIQUIDACIÓN - LIBERACIÓN DE SALDOS)]]-Tabla3[[#This Row],[RECURSO TOTALES DESEMBOLSADOS]]</f>
        <v>#REF!</v>
      </c>
      <c r="BS458" s="1" t="s">
        <v>83</v>
      </c>
      <c r="BT458" s="1" t="str">
        <f t="shared" si="36"/>
        <v>enero</v>
      </c>
      <c r="BU458" s="1" t="s">
        <v>82</v>
      </c>
      <c r="BV458" s="1" t="s">
        <v>82</v>
      </c>
      <c r="BW458" s="1" t="s">
        <v>82</v>
      </c>
      <c r="BX458" t="s">
        <v>258</v>
      </c>
      <c r="BY458" t="s">
        <v>259</v>
      </c>
    </row>
    <row r="459" spans="1:77" x14ac:dyDescent="0.25">
      <c r="A459" s="1">
        <v>2026</v>
      </c>
      <c r="B459" s="3">
        <v>450</v>
      </c>
      <c r="C459" s="1" t="s">
        <v>65</v>
      </c>
      <c r="D459" t="s">
        <v>67</v>
      </c>
      <c r="E459" t="s">
        <v>70</v>
      </c>
      <c r="F459" t="s">
        <v>71</v>
      </c>
      <c r="G459" t="s">
        <v>105</v>
      </c>
      <c r="H459" s="1" t="s">
        <v>64</v>
      </c>
      <c r="I459" s="1" t="s">
        <v>75</v>
      </c>
      <c r="J459" t="s">
        <v>2489</v>
      </c>
      <c r="K459" s="1" t="s">
        <v>78</v>
      </c>
      <c r="L459" s="87" t="s">
        <v>493</v>
      </c>
      <c r="M459" t="s">
        <v>6753</v>
      </c>
      <c r="N459" s="1" t="s">
        <v>3719</v>
      </c>
      <c r="O459" s="69" t="s">
        <v>3719</v>
      </c>
      <c r="P459" s="54" t="s">
        <v>3719</v>
      </c>
      <c r="Q459" s="1" t="s">
        <v>83</v>
      </c>
      <c r="R459" s="87" t="s">
        <v>255</v>
      </c>
      <c r="S459" s="87" t="s">
        <v>255</v>
      </c>
      <c r="T459" t="s">
        <v>2483</v>
      </c>
      <c r="U459" t="s">
        <v>2484</v>
      </c>
      <c r="V459" t="s">
        <v>2490</v>
      </c>
      <c r="W459" s="5">
        <v>104040000</v>
      </c>
      <c r="X459" s="5">
        <v>104040000</v>
      </c>
      <c r="Y459" s="90">
        <v>9180000</v>
      </c>
      <c r="Z459" s="90" t="s">
        <v>1045</v>
      </c>
      <c r="AA459" s="1" t="s">
        <v>95</v>
      </c>
      <c r="AB459" t="s">
        <v>83</v>
      </c>
      <c r="AC459" t="s">
        <v>76</v>
      </c>
      <c r="AD459" s="69">
        <f>+Tabla3[[#This Row],[VALOR DEL CONTRATO
(EN NUMEROS)]]-Tabla3[[#This Row],[VALOR RECURSOS (MADS/FONAM)]]</f>
        <v>0</v>
      </c>
      <c r="AE459" s="2">
        <v>1426</v>
      </c>
      <c r="AF459" s="88">
        <v>46024</v>
      </c>
      <c r="AG459">
        <v>54526</v>
      </c>
      <c r="AH459" s="75">
        <v>46037</v>
      </c>
      <c r="AI459" s="78" t="s">
        <v>98</v>
      </c>
      <c r="AJ459" t="s">
        <v>395</v>
      </c>
      <c r="AK459" s="65">
        <v>202400000000095</v>
      </c>
      <c r="AL459" s="75">
        <v>46035</v>
      </c>
      <c r="AM459" s="1" t="s">
        <v>257</v>
      </c>
      <c r="AN459" s="1" t="s">
        <v>257</v>
      </c>
      <c r="AO459" t="s">
        <v>100</v>
      </c>
      <c r="AP459" t="s">
        <v>2486</v>
      </c>
      <c r="AQ459" s="2"/>
      <c r="AR459" t="s">
        <v>2487</v>
      </c>
      <c r="AS459" t="s">
        <v>255</v>
      </c>
      <c r="AT459" s="1">
        <v>80111600</v>
      </c>
      <c r="AU459" s="93" t="s">
        <v>4562</v>
      </c>
      <c r="AV459" s="1" t="s">
        <v>210</v>
      </c>
      <c r="AW459" s="87" t="s">
        <v>103</v>
      </c>
      <c r="AX459" s="96">
        <v>46035</v>
      </c>
      <c r="AY459" s="1" t="s">
        <v>116</v>
      </c>
      <c r="AZ459" s="96">
        <v>46035</v>
      </c>
      <c r="BA459" s="75">
        <v>46037</v>
      </c>
      <c r="BB459" s="6">
        <v>46380</v>
      </c>
      <c r="BC459" s="89">
        <f>+Tabla3[[#This Row],[FECHA TERMINACION
(INICIAL)]]-Tabla3[[#This Row],[FECHA INICIO]]</f>
        <v>343</v>
      </c>
      <c r="BD459" s="89">
        <f>+Tabla3[[#This Row],[PLAZO DE EJECUCIÓN EN DÍAS (INICIAL)]]/30</f>
        <v>11.433333333333334</v>
      </c>
      <c r="BE459" t="s">
        <v>2488</v>
      </c>
      <c r="BF459" s="5" t="e">
        <f>+#REF!</f>
        <v>#REF!</v>
      </c>
      <c r="BG459" s="5" t="e">
        <f>+#REF!</f>
        <v>#REF!</v>
      </c>
      <c r="BH459" s="1" t="e">
        <f>+#REF!</f>
        <v>#REF!</v>
      </c>
      <c r="BI459" s="1">
        <f>+COUNTIF(Tabla3[[#This Row],[VALOR REDUCIDO]:[TOTAL TIEMPO PRORROGADO EN DÍAS
]],"&lt;&gt;0")</f>
        <v>3</v>
      </c>
      <c r="BJ459" s="1" t="e">
        <f>+#REF!</f>
        <v>#REF!</v>
      </c>
      <c r="BK459" s="75" t="e">
        <f>+#REF!</f>
        <v>#REF!</v>
      </c>
      <c r="BL459" s="1" t="s">
        <v>83</v>
      </c>
      <c r="BM459" t="e">
        <f t="shared" si="37"/>
        <v>#REF!</v>
      </c>
      <c r="BN459" s="7">
        <f t="shared" si="38"/>
        <v>46037</v>
      </c>
      <c r="BO459" s="7" t="e">
        <f t="shared" si="39"/>
        <v>#REF!</v>
      </c>
      <c r="BP459" s="5" t="e">
        <f t="shared" si="35"/>
        <v>#REF!</v>
      </c>
      <c r="BQ459" s="1">
        <v>43106232</v>
      </c>
      <c r="BR459" s="1" t="e">
        <f>+Tabla3[[#This Row],[VALOR TOTAL DE CONTRATO (ANTES DE LIQUIDACIÓN - LIBERACIÓN DE SALDOS)]]-Tabla3[[#This Row],[RECURSO TOTALES DESEMBOLSADOS]]</f>
        <v>#REF!</v>
      </c>
      <c r="BS459" s="1" t="s">
        <v>83</v>
      </c>
      <c r="BT459" s="1" t="str">
        <f t="shared" si="36"/>
        <v>enero</v>
      </c>
      <c r="BU459" s="1" t="s">
        <v>82</v>
      </c>
      <c r="BV459" s="1" t="s">
        <v>82</v>
      </c>
      <c r="BW459" s="1" t="s">
        <v>82</v>
      </c>
      <c r="BX459" t="s">
        <v>258</v>
      </c>
      <c r="BY459" t="s">
        <v>259</v>
      </c>
    </row>
    <row r="460" spans="1:77" x14ac:dyDescent="0.25">
      <c r="A460" s="1">
        <v>2026</v>
      </c>
      <c r="B460" s="3">
        <v>451</v>
      </c>
      <c r="C460" s="1" t="s">
        <v>65</v>
      </c>
      <c r="D460" t="s">
        <v>67</v>
      </c>
      <c r="E460" t="s">
        <v>70</v>
      </c>
      <c r="F460" t="s">
        <v>71</v>
      </c>
      <c r="G460" t="s">
        <v>105</v>
      </c>
      <c r="H460" s="1" t="s">
        <v>64</v>
      </c>
      <c r="I460" s="1" t="s">
        <v>75</v>
      </c>
      <c r="J460" t="s">
        <v>2491</v>
      </c>
      <c r="K460" s="1" t="s">
        <v>78</v>
      </c>
      <c r="L460" s="87" t="s">
        <v>759</v>
      </c>
      <c r="M460" t="s">
        <v>6754</v>
      </c>
      <c r="N460" s="1" t="s">
        <v>3719</v>
      </c>
      <c r="O460" s="69" t="s">
        <v>3719</v>
      </c>
      <c r="P460" s="54" t="s">
        <v>3719</v>
      </c>
      <c r="Q460" s="1" t="s">
        <v>83</v>
      </c>
      <c r="R460" s="87" t="s">
        <v>255</v>
      </c>
      <c r="S460" s="87" t="s">
        <v>255</v>
      </c>
      <c r="T460" t="s">
        <v>2483</v>
      </c>
      <c r="U460" t="s">
        <v>2492</v>
      </c>
      <c r="V460" t="s">
        <v>2485</v>
      </c>
      <c r="W460" s="5">
        <v>104040000</v>
      </c>
      <c r="X460" s="5">
        <v>104040000</v>
      </c>
      <c r="Y460" s="90">
        <v>9180000</v>
      </c>
      <c r="Z460" s="90" t="s">
        <v>1045</v>
      </c>
      <c r="AA460" s="1" t="s">
        <v>95</v>
      </c>
      <c r="AB460" t="s">
        <v>83</v>
      </c>
      <c r="AC460" t="s">
        <v>76</v>
      </c>
      <c r="AD460" s="69">
        <f>+Tabla3[[#This Row],[VALOR DEL CONTRATO
(EN NUMEROS)]]-Tabla3[[#This Row],[VALOR RECURSOS (MADS/FONAM)]]</f>
        <v>0</v>
      </c>
      <c r="AE460" s="2">
        <v>1426</v>
      </c>
      <c r="AF460" s="88">
        <v>46024</v>
      </c>
      <c r="AG460">
        <v>54326</v>
      </c>
      <c r="AH460" s="75">
        <v>46037</v>
      </c>
      <c r="AI460" s="78" t="s">
        <v>98</v>
      </c>
      <c r="AJ460" t="s">
        <v>395</v>
      </c>
      <c r="AK460" s="65">
        <v>202400000000095</v>
      </c>
      <c r="AL460" s="75">
        <v>46035</v>
      </c>
      <c r="AM460" s="1" t="s">
        <v>257</v>
      </c>
      <c r="AN460" s="1" t="s">
        <v>257</v>
      </c>
      <c r="AO460" t="s">
        <v>100</v>
      </c>
      <c r="AP460" t="s">
        <v>2486</v>
      </c>
      <c r="AQ460" s="1"/>
      <c r="AR460" t="s">
        <v>2487</v>
      </c>
      <c r="AS460" t="s">
        <v>255</v>
      </c>
      <c r="AT460" s="1">
        <v>80111600</v>
      </c>
      <c r="AU460" s="93" t="s">
        <v>4563</v>
      </c>
      <c r="AV460" s="1" t="s">
        <v>210</v>
      </c>
      <c r="AW460" s="87" t="s">
        <v>103</v>
      </c>
      <c r="AX460" s="96">
        <v>46035</v>
      </c>
      <c r="AY460" s="1" t="s">
        <v>116</v>
      </c>
      <c r="AZ460" s="96">
        <v>46035</v>
      </c>
      <c r="BA460" s="75">
        <v>46037</v>
      </c>
      <c r="BB460" s="6">
        <v>46380</v>
      </c>
      <c r="BC460" s="89">
        <f>+Tabla3[[#This Row],[FECHA TERMINACION
(INICIAL)]]-Tabla3[[#This Row],[FECHA INICIO]]</f>
        <v>343</v>
      </c>
      <c r="BD460" s="89">
        <f>+Tabla3[[#This Row],[PLAZO DE EJECUCIÓN EN DÍAS (INICIAL)]]/30</f>
        <v>11.433333333333334</v>
      </c>
      <c r="BE460" t="s">
        <v>2488</v>
      </c>
      <c r="BF460" s="5" t="e">
        <f>+#REF!</f>
        <v>#REF!</v>
      </c>
      <c r="BG460" s="5" t="e">
        <f>+#REF!</f>
        <v>#REF!</v>
      </c>
      <c r="BH460" s="1" t="e">
        <f>+#REF!</f>
        <v>#REF!</v>
      </c>
      <c r="BI460" s="1">
        <f>+COUNTIF(Tabla3[[#This Row],[VALOR REDUCIDO]:[TOTAL TIEMPO PRORROGADO EN DÍAS
]],"&lt;&gt;0")</f>
        <v>3</v>
      </c>
      <c r="BJ460" s="1" t="e">
        <f>+#REF!</f>
        <v>#REF!</v>
      </c>
      <c r="BK460" s="75" t="e">
        <f>+#REF!</f>
        <v>#REF!</v>
      </c>
      <c r="BL460" s="1" t="s">
        <v>83</v>
      </c>
      <c r="BM460" t="e">
        <f t="shared" si="37"/>
        <v>#REF!</v>
      </c>
      <c r="BN460" s="7">
        <f t="shared" si="38"/>
        <v>46037</v>
      </c>
      <c r="BO460" s="7" t="e">
        <f t="shared" si="39"/>
        <v>#REF!</v>
      </c>
      <c r="BP460" s="5" t="e">
        <f t="shared" si="35"/>
        <v>#REF!</v>
      </c>
      <c r="BQ460" s="1">
        <v>42327230</v>
      </c>
      <c r="BR460" s="1" t="e">
        <f>+Tabla3[[#This Row],[VALOR TOTAL DE CONTRATO (ANTES DE LIQUIDACIÓN - LIBERACIÓN DE SALDOS)]]-Tabla3[[#This Row],[RECURSO TOTALES DESEMBOLSADOS]]</f>
        <v>#REF!</v>
      </c>
      <c r="BS460" s="1" t="s">
        <v>83</v>
      </c>
      <c r="BT460" s="1" t="str">
        <f t="shared" si="36"/>
        <v>enero</v>
      </c>
      <c r="BU460" s="1" t="s">
        <v>82</v>
      </c>
      <c r="BV460" s="1" t="s">
        <v>82</v>
      </c>
      <c r="BW460" s="1" t="s">
        <v>82</v>
      </c>
      <c r="BX460" t="s">
        <v>258</v>
      </c>
      <c r="BY460" t="s">
        <v>259</v>
      </c>
    </row>
    <row r="461" spans="1:77" x14ac:dyDescent="0.25">
      <c r="A461" s="1">
        <v>2026</v>
      </c>
      <c r="B461" s="3">
        <v>452</v>
      </c>
      <c r="C461" s="1" t="s">
        <v>65</v>
      </c>
      <c r="D461" t="s">
        <v>67</v>
      </c>
      <c r="E461" t="s">
        <v>70</v>
      </c>
      <c r="F461" t="s">
        <v>71</v>
      </c>
      <c r="G461" t="s">
        <v>105</v>
      </c>
      <c r="H461" s="1" t="s">
        <v>64</v>
      </c>
      <c r="I461" s="1" t="s">
        <v>75</v>
      </c>
      <c r="J461" t="s">
        <v>2493</v>
      </c>
      <c r="K461" s="1" t="s">
        <v>78</v>
      </c>
      <c r="L461" s="87" t="s">
        <v>759</v>
      </c>
      <c r="M461" t="s">
        <v>6755</v>
      </c>
      <c r="N461" s="1" t="s">
        <v>3719</v>
      </c>
      <c r="O461" s="69" t="s">
        <v>3719</v>
      </c>
      <c r="P461" s="54" t="s">
        <v>3719</v>
      </c>
      <c r="Q461" s="1" t="s">
        <v>83</v>
      </c>
      <c r="R461" s="87" t="s">
        <v>255</v>
      </c>
      <c r="S461" s="87" t="s">
        <v>255</v>
      </c>
      <c r="T461" t="s">
        <v>2483</v>
      </c>
      <c r="U461" t="s">
        <v>2484</v>
      </c>
      <c r="V461" t="s">
        <v>2490</v>
      </c>
      <c r="W461" s="5">
        <v>104040000</v>
      </c>
      <c r="X461" s="5">
        <v>104040000</v>
      </c>
      <c r="Y461" s="90">
        <v>9180000</v>
      </c>
      <c r="Z461" s="90" t="s">
        <v>1045</v>
      </c>
      <c r="AA461" s="1" t="s">
        <v>95</v>
      </c>
      <c r="AB461" t="s">
        <v>83</v>
      </c>
      <c r="AC461" t="s">
        <v>76</v>
      </c>
      <c r="AD461" s="69">
        <f>+Tabla3[[#This Row],[VALOR DEL CONTRATO
(EN NUMEROS)]]-Tabla3[[#This Row],[VALOR RECURSOS (MADS/FONAM)]]</f>
        <v>0</v>
      </c>
      <c r="AE461" s="2">
        <v>1426</v>
      </c>
      <c r="AF461" s="88">
        <v>46024</v>
      </c>
      <c r="AG461">
        <v>54426</v>
      </c>
      <c r="AH461" s="75">
        <v>46037</v>
      </c>
      <c r="AI461" s="78" t="s">
        <v>98</v>
      </c>
      <c r="AJ461" t="s">
        <v>395</v>
      </c>
      <c r="AK461" s="65">
        <v>202400000000095</v>
      </c>
      <c r="AL461" s="96">
        <v>46035</v>
      </c>
      <c r="AM461" s="1" t="s">
        <v>257</v>
      </c>
      <c r="AN461" s="1" t="s">
        <v>257</v>
      </c>
      <c r="AO461" t="s">
        <v>100</v>
      </c>
      <c r="AP461" t="s">
        <v>2486</v>
      </c>
      <c r="AQ461" s="1"/>
      <c r="AR461" t="s">
        <v>2487</v>
      </c>
      <c r="AS461" t="s">
        <v>255</v>
      </c>
      <c r="AT461" s="1">
        <v>80111600</v>
      </c>
      <c r="AU461" s="93" t="s">
        <v>4564</v>
      </c>
      <c r="AV461" s="1" t="s">
        <v>210</v>
      </c>
      <c r="AW461" s="87" t="s">
        <v>103</v>
      </c>
      <c r="AX461" s="75">
        <v>46035</v>
      </c>
      <c r="AY461" s="1" t="s">
        <v>116</v>
      </c>
      <c r="AZ461" s="75">
        <v>46035</v>
      </c>
      <c r="BA461" s="75">
        <v>46037</v>
      </c>
      <c r="BB461" s="6">
        <v>46380</v>
      </c>
      <c r="BC461" s="89">
        <f>+Tabla3[[#This Row],[FECHA TERMINACION
(INICIAL)]]-Tabla3[[#This Row],[FECHA INICIO]]</f>
        <v>343</v>
      </c>
      <c r="BD461" s="89">
        <f>+Tabla3[[#This Row],[PLAZO DE EJECUCIÓN EN DÍAS (INICIAL)]]/30</f>
        <v>11.433333333333334</v>
      </c>
      <c r="BE461" t="s">
        <v>2488</v>
      </c>
      <c r="BF461" s="5" t="e">
        <f>+#REF!</f>
        <v>#REF!</v>
      </c>
      <c r="BG461" s="5" t="e">
        <f>+#REF!</f>
        <v>#REF!</v>
      </c>
      <c r="BH461" s="1" t="e">
        <f>+#REF!</f>
        <v>#REF!</v>
      </c>
      <c r="BI461" s="1">
        <f>+COUNTIF(Tabla3[[#This Row],[VALOR REDUCIDO]:[TOTAL TIEMPO PRORROGADO EN DÍAS
]],"&lt;&gt;0")</f>
        <v>3</v>
      </c>
      <c r="BJ461" s="1" t="e">
        <f>+#REF!</f>
        <v>#REF!</v>
      </c>
      <c r="BK461" s="75" t="e">
        <f>+#REF!</f>
        <v>#REF!</v>
      </c>
      <c r="BL461" s="1" t="s">
        <v>83</v>
      </c>
      <c r="BM461" t="e">
        <f t="shared" si="37"/>
        <v>#REF!</v>
      </c>
      <c r="BN461" s="7">
        <f t="shared" si="38"/>
        <v>46037</v>
      </c>
      <c r="BO461" s="7" t="e">
        <f t="shared" si="39"/>
        <v>#REF!</v>
      </c>
      <c r="BP461" s="5" t="e">
        <f t="shared" si="35"/>
        <v>#REF!</v>
      </c>
      <c r="BQ461" s="1">
        <v>43343790</v>
      </c>
      <c r="BR461" s="1" t="e">
        <f>+Tabla3[[#This Row],[VALOR TOTAL DE CONTRATO (ANTES DE LIQUIDACIÓN - LIBERACIÓN DE SALDOS)]]-Tabla3[[#This Row],[RECURSO TOTALES DESEMBOLSADOS]]</f>
        <v>#REF!</v>
      </c>
      <c r="BS461" s="1" t="s">
        <v>83</v>
      </c>
      <c r="BT461" s="1" t="str">
        <f t="shared" si="36"/>
        <v>enero</v>
      </c>
      <c r="BU461" s="1" t="s">
        <v>82</v>
      </c>
      <c r="BV461" s="1" t="s">
        <v>82</v>
      </c>
      <c r="BW461" s="1" t="s">
        <v>82</v>
      </c>
      <c r="BX461" t="s">
        <v>258</v>
      </c>
      <c r="BY461" t="s">
        <v>259</v>
      </c>
    </row>
    <row r="462" spans="1:77" x14ac:dyDescent="0.25">
      <c r="A462" s="1">
        <v>2026</v>
      </c>
      <c r="B462" s="3">
        <v>453</v>
      </c>
      <c r="C462" s="1" t="s">
        <v>65</v>
      </c>
      <c r="D462" t="s">
        <v>67</v>
      </c>
      <c r="E462" t="s">
        <v>70</v>
      </c>
      <c r="F462" t="s">
        <v>71</v>
      </c>
      <c r="G462" t="s">
        <v>105</v>
      </c>
      <c r="H462" s="1" t="s">
        <v>64</v>
      </c>
      <c r="I462" s="1" t="s">
        <v>75</v>
      </c>
      <c r="J462" t="s">
        <v>2494</v>
      </c>
      <c r="K462" s="1" t="s">
        <v>78</v>
      </c>
      <c r="L462" s="87" t="s">
        <v>2495</v>
      </c>
      <c r="M462" t="s">
        <v>6756</v>
      </c>
      <c r="N462" s="1" t="s">
        <v>3719</v>
      </c>
      <c r="O462" s="69" t="s">
        <v>3719</v>
      </c>
      <c r="P462" s="54" t="s">
        <v>3719</v>
      </c>
      <c r="Q462" s="1" t="s">
        <v>83</v>
      </c>
      <c r="R462" s="87" t="s">
        <v>266</v>
      </c>
      <c r="S462" s="87" t="s">
        <v>266</v>
      </c>
      <c r="T462" t="s">
        <v>2496</v>
      </c>
      <c r="U462" t="s">
        <v>2497</v>
      </c>
      <c r="V462" t="s">
        <v>2498</v>
      </c>
      <c r="W462" s="5">
        <v>68750000</v>
      </c>
      <c r="X462" s="5">
        <v>68750000</v>
      </c>
      <c r="Y462" s="90">
        <v>6250000</v>
      </c>
      <c r="Z462" s="90"/>
      <c r="AA462" s="1" t="s">
        <v>95</v>
      </c>
      <c r="AB462" t="s">
        <v>83</v>
      </c>
      <c r="AC462" t="s">
        <v>76</v>
      </c>
      <c r="AD462" s="69">
        <f>+Tabla3[[#This Row],[VALOR DEL CONTRATO
(EN NUMEROS)]]-Tabla3[[#This Row],[VALOR RECURSOS (MADS/FONAM)]]</f>
        <v>0</v>
      </c>
      <c r="AE462" s="2">
        <v>426</v>
      </c>
      <c r="AF462" s="88">
        <v>46024</v>
      </c>
      <c r="AG462">
        <v>49026</v>
      </c>
      <c r="AH462" s="75">
        <v>46036</v>
      </c>
      <c r="AI462" s="78" t="s">
        <v>98</v>
      </c>
      <c r="AJ462" t="s">
        <v>1139</v>
      </c>
      <c r="AK462" s="65">
        <v>202400000000095</v>
      </c>
      <c r="AL462" s="96">
        <v>46036</v>
      </c>
      <c r="AM462" s="1" t="s">
        <v>257</v>
      </c>
      <c r="AN462" s="1" t="s">
        <v>257</v>
      </c>
      <c r="AO462" t="s">
        <v>100</v>
      </c>
      <c r="AP462" t="s">
        <v>406</v>
      </c>
      <c r="AQ462" s="1"/>
      <c r="AR462" t="s">
        <v>407</v>
      </c>
      <c r="AS462" t="s">
        <v>408</v>
      </c>
      <c r="AT462" s="1">
        <v>80111600</v>
      </c>
      <c r="AU462" s="93" t="s">
        <v>5672</v>
      </c>
      <c r="AV462" s="1" t="s">
        <v>210</v>
      </c>
      <c r="AW462" s="87" t="s">
        <v>103</v>
      </c>
      <c r="AX462" s="96">
        <v>46036</v>
      </c>
      <c r="AY462" s="1" t="s">
        <v>116</v>
      </c>
      <c r="AZ462" s="96">
        <v>46036</v>
      </c>
      <c r="BA462" s="75">
        <v>46036</v>
      </c>
      <c r="BB462" s="6">
        <v>46369</v>
      </c>
      <c r="BC462" s="89">
        <f>+Tabla3[[#This Row],[FECHA TERMINACION
(INICIAL)]]-Tabla3[[#This Row],[FECHA INICIO]]</f>
        <v>333</v>
      </c>
      <c r="BD462" s="89">
        <f>+Tabla3[[#This Row],[PLAZO DE EJECUCIÓN EN DÍAS (INICIAL)]]/30</f>
        <v>11.1</v>
      </c>
      <c r="BE462" t="s">
        <v>1918</v>
      </c>
      <c r="BF462" s="5" t="e">
        <f>+#REF!</f>
        <v>#REF!</v>
      </c>
      <c r="BG462" s="5" t="e">
        <f>+#REF!</f>
        <v>#REF!</v>
      </c>
      <c r="BH462" s="1" t="e">
        <f>+#REF!</f>
        <v>#REF!</v>
      </c>
      <c r="BI462" s="1">
        <f>+COUNTIF(Tabla3[[#This Row],[VALOR REDUCIDO]:[TOTAL TIEMPO PRORROGADO EN DÍAS
]],"&lt;&gt;0")</f>
        <v>3</v>
      </c>
      <c r="BJ462" s="1" t="e">
        <f>+#REF!</f>
        <v>#REF!</v>
      </c>
      <c r="BK462" s="75" t="e">
        <f>+#REF!</f>
        <v>#REF!</v>
      </c>
      <c r="BL462" s="1" t="s">
        <v>83</v>
      </c>
      <c r="BM462" t="e">
        <f t="shared" si="37"/>
        <v>#REF!</v>
      </c>
      <c r="BN462" s="7">
        <f t="shared" si="38"/>
        <v>46036</v>
      </c>
      <c r="BO462" s="7" t="e">
        <f t="shared" si="39"/>
        <v>#REF!</v>
      </c>
      <c r="BP462" s="5" t="e">
        <f t="shared" si="35"/>
        <v>#REF!</v>
      </c>
      <c r="BQ462" s="1">
        <v>28541667</v>
      </c>
      <c r="BR462" s="1" t="e">
        <f>+Tabla3[[#This Row],[VALOR TOTAL DE CONTRATO (ANTES DE LIQUIDACIÓN - LIBERACIÓN DE SALDOS)]]-Tabla3[[#This Row],[RECURSO TOTALES DESEMBOLSADOS]]</f>
        <v>#REF!</v>
      </c>
      <c r="BS462" s="1" t="s">
        <v>83</v>
      </c>
      <c r="BT462" s="1" t="str">
        <f t="shared" si="36"/>
        <v>enero</v>
      </c>
      <c r="BU462" s="1" t="s">
        <v>82</v>
      </c>
      <c r="BV462" s="1" t="s">
        <v>82</v>
      </c>
      <c r="BW462" s="1" t="s">
        <v>82</v>
      </c>
      <c r="BX462" t="s">
        <v>258</v>
      </c>
      <c r="BY462" t="s">
        <v>259</v>
      </c>
    </row>
    <row r="463" spans="1:77" x14ac:dyDescent="0.25">
      <c r="A463" s="1">
        <v>2026</v>
      </c>
      <c r="B463" s="3">
        <v>454</v>
      </c>
      <c r="C463" s="1" t="s">
        <v>65</v>
      </c>
      <c r="D463" t="s">
        <v>67</v>
      </c>
      <c r="E463" t="s">
        <v>70</v>
      </c>
      <c r="F463" t="s">
        <v>71</v>
      </c>
      <c r="G463" t="s">
        <v>105</v>
      </c>
      <c r="H463" s="1" t="s">
        <v>64</v>
      </c>
      <c r="I463" s="1" t="s">
        <v>75</v>
      </c>
      <c r="J463" t="s">
        <v>2499</v>
      </c>
      <c r="K463" s="1" t="s">
        <v>78</v>
      </c>
      <c r="L463" s="87" t="s">
        <v>691</v>
      </c>
      <c r="M463" t="s">
        <v>6757</v>
      </c>
      <c r="N463" s="1" t="s">
        <v>3719</v>
      </c>
      <c r="O463" s="69" t="s">
        <v>3719</v>
      </c>
      <c r="P463" s="54" t="s">
        <v>3719</v>
      </c>
      <c r="Q463" s="1" t="s">
        <v>83</v>
      </c>
      <c r="R463" s="87" t="s">
        <v>266</v>
      </c>
      <c r="S463" s="87" t="s">
        <v>266</v>
      </c>
      <c r="T463" t="s">
        <v>2500</v>
      </c>
      <c r="U463" t="s">
        <v>2501</v>
      </c>
      <c r="V463" t="s">
        <v>2502</v>
      </c>
      <c r="W463" s="5">
        <v>57200000</v>
      </c>
      <c r="X463" s="5">
        <v>57200000</v>
      </c>
      <c r="Y463" s="90">
        <v>5200000</v>
      </c>
      <c r="Z463" s="90" t="s">
        <v>1045</v>
      </c>
      <c r="AA463" s="1" t="s">
        <v>95</v>
      </c>
      <c r="AB463" t="s">
        <v>83</v>
      </c>
      <c r="AC463" t="s">
        <v>76</v>
      </c>
      <c r="AD463" s="69">
        <f>+Tabla3[[#This Row],[VALOR DEL CONTRATO
(EN NUMEROS)]]-Tabla3[[#This Row],[VALOR RECURSOS (MADS/FONAM)]]</f>
        <v>0</v>
      </c>
      <c r="AE463" s="2">
        <v>426</v>
      </c>
      <c r="AF463" s="88">
        <v>46024</v>
      </c>
      <c r="AG463">
        <v>49826</v>
      </c>
      <c r="AH463" s="75">
        <v>46036</v>
      </c>
      <c r="AI463" s="78" t="s">
        <v>98</v>
      </c>
      <c r="AJ463" t="s">
        <v>1139</v>
      </c>
      <c r="AK463" s="65">
        <v>202400000000095</v>
      </c>
      <c r="AL463" s="75">
        <v>46036</v>
      </c>
      <c r="AM463" s="1" t="s">
        <v>257</v>
      </c>
      <c r="AN463" s="1" t="s">
        <v>257</v>
      </c>
      <c r="AO463" t="s">
        <v>100</v>
      </c>
      <c r="AP463" t="s">
        <v>406</v>
      </c>
      <c r="AQ463" s="1"/>
      <c r="AR463" t="s">
        <v>407</v>
      </c>
      <c r="AS463" t="s">
        <v>408</v>
      </c>
      <c r="AT463" s="1">
        <v>80111600</v>
      </c>
      <c r="AU463" s="93" t="s">
        <v>5673</v>
      </c>
      <c r="AV463" s="1" t="s">
        <v>210</v>
      </c>
      <c r="AW463" s="87" t="s">
        <v>103</v>
      </c>
      <c r="AX463" s="96">
        <v>46036</v>
      </c>
      <c r="AY463" s="1" t="s">
        <v>116</v>
      </c>
      <c r="AZ463" s="96">
        <v>46036</v>
      </c>
      <c r="BA463" s="75">
        <v>46037</v>
      </c>
      <c r="BB463" s="6">
        <v>46370</v>
      </c>
      <c r="BC463" s="89">
        <f>+Tabla3[[#This Row],[FECHA TERMINACION
(INICIAL)]]-Tabla3[[#This Row],[FECHA INICIO]]</f>
        <v>333</v>
      </c>
      <c r="BD463" s="89">
        <f>+Tabla3[[#This Row],[PLAZO DE EJECUCIÓN EN DÍAS (INICIAL)]]/30</f>
        <v>11.1</v>
      </c>
      <c r="BE463" t="s">
        <v>1918</v>
      </c>
      <c r="BF463" s="5" t="e">
        <f>+#REF!</f>
        <v>#REF!</v>
      </c>
      <c r="BG463" s="5" t="e">
        <f>+#REF!</f>
        <v>#REF!</v>
      </c>
      <c r="BH463" s="1" t="e">
        <f>+#REF!</f>
        <v>#REF!</v>
      </c>
      <c r="BI463" s="1">
        <f>+COUNTIF(Tabla3[[#This Row],[VALOR REDUCIDO]:[TOTAL TIEMPO PRORROGADO EN DÍAS
]],"&lt;&gt;0")</f>
        <v>3</v>
      </c>
      <c r="BJ463" s="1" t="e">
        <f>+#REF!</f>
        <v>#REF!</v>
      </c>
      <c r="BK463" s="75" t="e">
        <f>+#REF!</f>
        <v>#REF!</v>
      </c>
      <c r="BL463" s="1" t="s">
        <v>83</v>
      </c>
      <c r="BM463" t="e">
        <f t="shared" si="37"/>
        <v>#REF!</v>
      </c>
      <c r="BN463" s="7">
        <f t="shared" si="38"/>
        <v>46037</v>
      </c>
      <c r="BO463" s="7" t="e">
        <f t="shared" si="39"/>
        <v>#REF!</v>
      </c>
      <c r="BP463" s="5" t="e">
        <f t="shared" si="35"/>
        <v>#REF!</v>
      </c>
      <c r="BQ463" s="1">
        <v>23573333</v>
      </c>
      <c r="BR463" s="1" t="e">
        <f>+Tabla3[[#This Row],[VALOR TOTAL DE CONTRATO (ANTES DE LIQUIDACIÓN - LIBERACIÓN DE SALDOS)]]-Tabla3[[#This Row],[RECURSO TOTALES DESEMBOLSADOS]]</f>
        <v>#REF!</v>
      </c>
      <c r="BS463" s="1" t="s">
        <v>83</v>
      </c>
      <c r="BT463" s="1" t="str">
        <f t="shared" si="36"/>
        <v>enero</v>
      </c>
      <c r="BU463" s="1" t="s">
        <v>82</v>
      </c>
      <c r="BV463" s="1" t="s">
        <v>82</v>
      </c>
      <c r="BW463" s="1" t="s">
        <v>82</v>
      </c>
      <c r="BX463" t="s">
        <v>258</v>
      </c>
      <c r="BY463" t="s">
        <v>259</v>
      </c>
    </row>
    <row r="464" spans="1:77" x14ac:dyDescent="0.25">
      <c r="A464" s="1">
        <v>2026</v>
      </c>
      <c r="B464" s="3">
        <v>455</v>
      </c>
      <c r="C464" s="1" t="s">
        <v>65</v>
      </c>
      <c r="D464" t="s">
        <v>67</v>
      </c>
      <c r="E464" t="s">
        <v>70</v>
      </c>
      <c r="F464" t="s">
        <v>71</v>
      </c>
      <c r="G464" t="s">
        <v>105</v>
      </c>
      <c r="H464" s="1" t="s">
        <v>64</v>
      </c>
      <c r="I464" s="1" t="s">
        <v>75</v>
      </c>
      <c r="J464" t="s">
        <v>3208</v>
      </c>
      <c r="K464" s="1" t="s">
        <v>78</v>
      </c>
      <c r="L464" s="87" t="s">
        <v>461</v>
      </c>
      <c r="M464" t="s">
        <v>6758</v>
      </c>
      <c r="N464" s="1" t="s">
        <v>3719</v>
      </c>
      <c r="O464" s="69" t="s">
        <v>3719</v>
      </c>
      <c r="P464" s="54" t="s">
        <v>3719</v>
      </c>
      <c r="Q464" s="1" t="s">
        <v>83</v>
      </c>
      <c r="R464" s="87" t="s">
        <v>266</v>
      </c>
      <c r="S464" s="87" t="s">
        <v>266</v>
      </c>
      <c r="T464" t="s">
        <v>3209</v>
      </c>
      <c r="U464" t="s">
        <v>3210</v>
      </c>
      <c r="V464" t="s">
        <v>1952</v>
      </c>
      <c r="W464" s="5">
        <v>88000000</v>
      </c>
      <c r="X464" s="5">
        <v>88000000</v>
      </c>
      <c r="Y464" s="90">
        <v>8000000</v>
      </c>
      <c r="Z464" s="90" t="s">
        <v>1045</v>
      </c>
      <c r="AA464" s="1" t="s">
        <v>95</v>
      </c>
      <c r="AB464" t="s">
        <v>83</v>
      </c>
      <c r="AC464" t="s">
        <v>76</v>
      </c>
      <c r="AD464" s="69">
        <f>+Tabla3[[#This Row],[VALOR DEL CONTRATO
(EN NUMEROS)]]-Tabla3[[#This Row],[VALOR RECURSOS (MADS/FONAM)]]</f>
        <v>0</v>
      </c>
      <c r="AE464" s="2">
        <v>426</v>
      </c>
      <c r="AF464" s="88">
        <v>46024</v>
      </c>
      <c r="AG464">
        <v>60026</v>
      </c>
      <c r="AH464" s="75">
        <v>46038</v>
      </c>
      <c r="AI464" s="78" t="s">
        <v>98</v>
      </c>
      <c r="AJ464" t="s">
        <v>1139</v>
      </c>
      <c r="AK464" s="65">
        <v>202400000000095</v>
      </c>
      <c r="AL464" s="75">
        <v>46037</v>
      </c>
      <c r="AM464" s="1" t="s">
        <v>257</v>
      </c>
      <c r="AN464" s="1" t="s">
        <v>257</v>
      </c>
      <c r="AO464" t="s">
        <v>100</v>
      </c>
      <c r="AP464" t="s">
        <v>406</v>
      </c>
      <c r="AQ464" s="1"/>
      <c r="AR464" t="s">
        <v>407</v>
      </c>
      <c r="AS464" t="s">
        <v>408</v>
      </c>
      <c r="AT464" s="1">
        <v>80111600</v>
      </c>
      <c r="AU464" s="93" t="s">
        <v>5674</v>
      </c>
      <c r="AV464" s="1" t="s">
        <v>210</v>
      </c>
      <c r="AW464" s="87" t="s">
        <v>103</v>
      </c>
      <c r="AX464" s="96">
        <v>46038</v>
      </c>
      <c r="AY464" s="1" t="s">
        <v>116</v>
      </c>
      <c r="AZ464" s="96">
        <v>46038</v>
      </c>
      <c r="BA464" s="75">
        <v>46038</v>
      </c>
      <c r="BB464" s="6">
        <v>46371</v>
      </c>
      <c r="BC464" s="89">
        <f>+Tabla3[[#This Row],[FECHA TERMINACION
(INICIAL)]]-Tabla3[[#This Row],[FECHA INICIO]]</f>
        <v>333</v>
      </c>
      <c r="BD464" s="89">
        <f>+Tabla3[[#This Row],[PLAZO DE EJECUCIÓN EN DÍAS (INICIAL)]]/30</f>
        <v>11.1</v>
      </c>
      <c r="BE464" t="s">
        <v>3211</v>
      </c>
      <c r="BF464" s="5" t="e">
        <f>+#REF!</f>
        <v>#REF!</v>
      </c>
      <c r="BG464" s="5" t="e">
        <f>+#REF!</f>
        <v>#REF!</v>
      </c>
      <c r="BH464" s="1" t="e">
        <f>+#REF!</f>
        <v>#REF!</v>
      </c>
      <c r="BI464" s="1">
        <f>+COUNTIF(Tabla3[[#This Row],[VALOR REDUCIDO]:[TOTAL TIEMPO PRORROGADO EN DÍAS
]],"&lt;&gt;0")</f>
        <v>3</v>
      </c>
      <c r="BJ464" s="1" t="e">
        <f>+#REF!</f>
        <v>#REF!</v>
      </c>
      <c r="BK464" s="75" t="e">
        <f>+#REF!</f>
        <v>#REF!</v>
      </c>
      <c r="BL464" s="1" t="s">
        <v>83</v>
      </c>
      <c r="BM464" t="e">
        <f t="shared" si="37"/>
        <v>#REF!</v>
      </c>
      <c r="BN464" s="7">
        <f t="shared" si="38"/>
        <v>46038</v>
      </c>
      <c r="BO464" s="7" t="e">
        <f t="shared" si="39"/>
        <v>#REF!</v>
      </c>
      <c r="BP464" s="5" t="e">
        <f t="shared" si="35"/>
        <v>#REF!</v>
      </c>
      <c r="BQ464" s="1">
        <v>36000000</v>
      </c>
      <c r="BR464" s="1" t="e">
        <f>+Tabla3[[#This Row],[VALOR TOTAL DE CONTRATO (ANTES DE LIQUIDACIÓN - LIBERACIÓN DE SALDOS)]]-Tabla3[[#This Row],[RECURSO TOTALES DESEMBOLSADOS]]</f>
        <v>#REF!</v>
      </c>
      <c r="BS464" s="1" t="s">
        <v>83</v>
      </c>
      <c r="BT464" s="1" t="str">
        <f t="shared" si="36"/>
        <v>enero</v>
      </c>
      <c r="BU464" s="1" t="s">
        <v>82</v>
      </c>
      <c r="BV464" s="1" t="s">
        <v>82</v>
      </c>
      <c r="BW464" s="1" t="s">
        <v>82</v>
      </c>
      <c r="BX464" t="s">
        <v>258</v>
      </c>
      <c r="BY464" t="s">
        <v>259</v>
      </c>
    </row>
    <row r="465" spans="1:77" x14ac:dyDescent="0.25">
      <c r="A465" s="1">
        <v>2026</v>
      </c>
      <c r="B465" s="3">
        <v>456</v>
      </c>
      <c r="C465" s="1" t="s">
        <v>65</v>
      </c>
      <c r="D465" t="s">
        <v>67</v>
      </c>
      <c r="E465" t="s">
        <v>70</v>
      </c>
      <c r="F465" t="s">
        <v>71</v>
      </c>
      <c r="G465" t="s">
        <v>105</v>
      </c>
      <c r="H465" s="1" t="s">
        <v>64</v>
      </c>
      <c r="I465" s="1" t="s">
        <v>75</v>
      </c>
      <c r="J465" t="s">
        <v>2503</v>
      </c>
      <c r="K465" s="1" t="s">
        <v>78</v>
      </c>
      <c r="L465" s="87" t="s">
        <v>1924</v>
      </c>
      <c r="M465" t="s">
        <v>6759</v>
      </c>
      <c r="N465" s="1" t="s">
        <v>3719</v>
      </c>
      <c r="O465" s="69" t="s">
        <v>3719</v>
      </c>
      <c r="P465" s="54" t="s">
        <v>3719</v>
      </c>
      <c r="Q465" s="1" t="s">
        <v>83</v>
      </c>
      <c r="R465" s="87" t="s">
        <v>266</v>
      </c>
      <c r="S465" s="87" t="s">
        <v>266</v>
      </c>
      <c r="T465" t="s">
        <v>2504</v>
      </c>
      <c r="U465" t="s">
        <v>2505</v>
      </c>
      <c r="V465" t="s">
        <v>1952</v>
      </c>
      <c r="W465" s="5">
        <v>88000000</v>
      </c>
      <c r="X465" s="5">
        <v>88000000</v>
      </c>
      <c r="Y465" s="90">
        <v>8000000</v>
      </c>
      <c r="Z465" s="90"/>
      <c r="AA465" s="1" t="s">
        <v>95</v>
      </c>
      <c r="AB465" t="s">
        <v>83</v>
      </c>
      <c r="AC465" t="s">
        <v>76</v>
      </c>
      <c r="AD465" s="69">
        <f>+Tabla3[[#This Row],[VALOR DEL CONTRATO
(EN NUMEROS)]]-Tabla3[[#This Row],[VALOR RECURSOS (MADS/FONAM)]]</f>
        <v>0</v>
      </c>
      <c r="AE465" s="2">
        <v>426</v>
      </c>
      <c r="AF465" s="88">
        <v>46024</v>
      </c>
      <c r="AG465">
        <v>50326</v>
      </c>
      <c r="AH465" s="75">
        <v>46036</v>
      </c>
      <c r="AI465" s="78" t="s">
        <v>98</v>
      </c>
      <c r="AJ465" t="s">
        <v>1139</v>
      </c>
      <c r="AK465" s="65">
        <v>202400000000095</v>
      </c>
      <c r="AL465" s="75">
        <v>46036</v>
      </c>
      <c r="AM465" s="1" t="s">
        <v>257</v>
      </c>
      <c r="AN465" s="1" t="s">
        <v>257</v>
      </c>
      <c r="AO465" t="s">
        <v>100</v>
      </c>
      <c r="AP465" t="s">
        <v>406</v>
      </c>
      <c r="AQ465" s="1"/>
      <c r="AR465" t="s">
        <v>407</v>
      </c>
      <c r="AS465" t="s">
        <v>408</v>
      </c>
      <c r="AT465" s="1">
        <v>80111600</v>
      </c>
      <c r="AU465" s="93" t="s">
        <v>5675</v>
      </c>
      <c r="AV465" s="1" t="s">
        <v>210</v>
      </c>
      <c r="AW465" s="87" t="s">
        <v>103</v>
      </c>
      <c r="AX465" s="75">
        <v>46036</v>
      </c>
      <c r="AY465" s="1" t="s">
        <v>116</v>
      </c>
      <c r="AZ465" s="75">
        <v>46036</v>
      </c>
      <c r="BA465" s="75">
        <v>46046</v>
      </c>
      <c r="BB465" s="6">
        <v>46379</v>
      </c>
      <c r="BC465" s="89">
        <f>+Tabla3[[#This Row],[FECHA TERMINACION
(INICIAL)]]-Tabla3[[#This Row],[FECHA INICIO]]</f>
        <v>333</v>
      </c>
      <c r="BD465" s="89">
        <f>+Tabla3[[#This Row],[PLAZO DE EJECUCIÓN EN DÍAS (INICIAL)]]/30</f>
        <v>11.1</v>
      </c>
      <c r="BE465" t="s">
        <v>1918</v>
      </c>
      <c r="BF465" s="5" t="e">
        <f>+#REF!</f>
        <v>#REF!</v>
      </c>
      <c r="BG465" s="5" t="e">
        <f>+#REF!</f>
        <v>#REF!</v>
      </c>
      <c r="BH465" s="1" t="e">
        <f>+#REF!</f>
        <v>#REF!</v>
      </c>
      <c r="BI465" s="1">
        <f>+COUNTIF(Tabla3[[#This Row],[VALOR REDUCIDO]:[TOTAL TIEMPO PRORROGADO EN DÍAS
]],"&lt;&gt;0")</f>
        <v>3</v>
      </c>
      <c r="BJ465" s="1" t="e">
        <f>+#REF!</f>
        <v>#REF!</v>
      </c>
      <c r="BK465" s="75" t="e">
        <f>+#REF!</f>
        <v>#REF!</v>
      </c>
      <c r="BL465" s="1" t="s">
        <v>83</v>
      </c>
      <c r="BM465" t="e">
        <f t="shared" si="37"/>
        <v>#REF!</v>
      </c>
      <c r="BN465" s="7">
        <f t="shared" si="38"/>
        <v>46046</v>
      </c>
      <c r="BO465" s="7" t="e">
        <f t="shared" si="39"/>
        <v>#REF!</v>
      </c>
      <c r="BP465" s="5" t="e">
        <f t="shared" si="35"/>
        <v>#REF!</v>
      </c>
      <c r="BQ465" s="1">
        <v>33866667</v>
      </c>
      <c r="BR465" s="1" t="e">
        <f>+Tabla3[[#This Row],[VALOR TOTAL DE CONTRATO (ANTES DE LIQUIDACIÓN - LIBERACIÓN DE SALDOS)]]-Tabla3[[#This Row],[RECURSO TOTALES DESEMBOLSADOS]]</f>
        <v>#REF!</v>
      </c>
      <c r="BS465" s="1" t="s">
        <v>83</v>
      </c>
      <c r="BT465" s="1" t="str">
        <f t="shared" si="36"/>
        <v>enero</v>
      </c>
      <c r="BU465" s="1" t="s">
        <v>82</v>
      </c>
      <c r="BV465" s="1" t="s">
        <v>82</v>
      </c>
      <c r="BW465" s="1" t="s">
        <v>82</v>
      </c>
      <c r="BX465" t="s">
        <v>258</v>
      </c>
      <c r="BY465" t="s">
        <v>259</v>
      </c>
    </row>
    <row r="466" spans="1:77" x14ac:dyDescent="0.25">
      <c r="A466" s="1">
        <v>2026</v>
      </c>
      <c r="B466" s="3">
        <v>457</v>
      </c>
      <c r="C466" s="1" t="s">
        <v>65</v>
      </c>
      <c r="D466" t="s">
        <v>67</v>
      </c>
      <c r="E466" t="s">
        <v>70</v>
      </c>
      <c r="F466" t="s">
        <v>71</v>
      </c>
      <c r="G466" t="s">
        <v>105</v>
      </c>
      <c r="H466" s="1" t="s">
        <v>64</v>
      </c>
      <c r="I466" s="1" t="s">
        <v>75</v>
      </c>
      <c r="J466" t="s">
        <v>2506</v>
      </c>
      <c r="K466" s="1" t="s">
        <v>78</v>
      </c>
      <c r="L466" s="87" t="s">
        <v>589</v>
      </c>
      <c r="M466" t="s">
        <v>6760</v>
      </c>
      <c r="N466" s="1" t="s">
        <v>3719</v>
      </c>
      <c r="O466" s="69" t="s">
        <v>3719</v>
      </c>
      <c r="P466" s="54" t="s">
        <v>3719</v>
      </c>
      <c r="Q466" s="1" t="s">
        <v>83</v>
      </c>
      <c r="R466" s="87" t="s">
        <v>255</v>
      </c>
      <c r="S466" s="87" t="s">
        <v>255</v>
      </c>
      <c r="T466" t="s">
        <v>2507</v>
      </c>
      <c r="U466" t="s">
        <v>2484</v>
      </c>
      <c r="V466" t="s">
        <v>2485</v>
      </c>
      <c r="W466" s="5">
        <v>104040000</v>
      </c>
      <c r="X466" s="5">
        <v>104040000</v>
      </c>
      <c r="Y466" s="90">
        <v>9180000</v>
      </c>
      <c r="Z466" s="90" t="s">
        <v>1045</v>
      </c>
      <c r="AA466" s="1" t="s">
        <v>95</v>
      </c>
      <c r="AB466" t="s">
        <v>83</v>
      </c>
      <c r="AC466" t="s">
        <v>76</v>
      </c>
      <c r="AD466" s="69">
        <f>+Tabla3[[#This Row],[VALOR DEL CONTRATO
(EN NUMEROS)]]-Tabla3[[#This Row],[VALOR RECURSOS (MADS/FONAM)]]</f>
        <v>0</v>
      </c>
      <c r="AE466" s="2">
        <v>1426</v>
      </c>
      <c r="AF466" s="88">
        <v>46024</v>
      </c>
      <c r="AG466">
        <v>54626</v>
      </c>
      <c r="AH466" s="75">
        <v>46037</v>
      </c>
      <c r="AI466" s="78" t="s">
        <v>98</v>
      </c>
      <c r="AJ466" t="s">
        <v>395</v>
      </c>
      <c r="AK466" s="65">
        <v>202400000000095</v>
      </c>
      <c r="AL466" s="75">
        <v>46035</v>
      </c>
      <c r="AM466" s="1" t="s">
        <v>257</v>
      </c>
      <c r="AN466" s="1" t="s">
        <v>257</v>
      </c>
      <c r="AO466" t="s">
        <v>100</v>
      </c>
      <c r="AP466" t="s">
        <v>2486</v>
      </c>
      <c r="AQ466" s="1"/>
      <c r="AR466" t="s">
        <v>2487</v>
      </c>
      <c r="AS466" t="s">
        <v>255</v>
      </c>
      <c r="AT466" s="1">
        <v>80111600</v>
      </c>
      <c r="AU466" s="93" t="s">
        <v>5676</v>
      </c>
      <c r="AV466" s="1" t="s">
        <v>210</v>
      </c>
      <c r="AW466" s="87" t="s">
        <v>103</v>
      </c>
      <c r="AX466" s="75">
        <v>46035</v>
      </c>
      <c r="AY466" s="1" t="s">
        <v>116</v>
      </c>
      <c r="AZ466" s="75">
        <v>46035</v>
      </c>
      <c r="BA466" s="75">
        <v>46037</v>
      </c>
      <c r="BB466" s="6">
        <v>46380</v>
      </c>
      <c r="BC466" s="89">
        <f>+Tabla3[[#This Row],[FECHA TERMINACION
(INICIAL)]]-Tabla3[[#This Row],[FECHA INICIO]]</f>
        <v>343</v>
      </c>
      <c r="BD466" s="89">
        <f>+Tabla3[[#This Row],[PLAZO DE EJECUCIÓN EN DÍAS (INICIAL)]]/30</f>
        <v>11.433333333333334</v>
      </c>
      <c r="BE466" t="s">
        <v>2488</v>
      </c>
      <c r="BF466" s="5" t="e">
        <f>+#REF!</f>
        <v>#REF!</v>
      </c>
      <c r="BG466" s="5" t="e">
        <f>+#REF!</f>
        <v>#REF!</v>
      </c>
      <c r="BH466" s="1" t="e">
        <f>+#REF!</f>
        <v>#REF!</v>
      </c>
      <c r="BI466" s="1">
        <f>+COUNTIF(Tabla3[[#This Row],[VALOR REDUCIDO]:[TOTAL TIEMPO PRORROGADO EN DÍAS
]],"&lt;&gt;0")</f>
        <v>3</v>
      </c>
      <c r="BJ466" s="1" t="e">
        <f>+#REF!</f>
        <v>#REF!</v>
      </c>
      <c r="BK466" s="75" t="e">
        <f>+#REF!</f>
        <v>#REF!</v>
      </c>
      <c r="BL466" s="1" t="s">
        <v>83</v>
      </c>
      <c r="BM466" t="e">
        <f t="shared" si="37"/>
        <v>#REF!</v>
      </c>
      <c r="BN466" s="7">
        <f t="shared" si="38"/>
        <v>46037</v>
      </c>
      <c r="BO466" s="7" t="e">
        <f t="shared" si="39"/>
        <v>#REF!</v>
      </c>
      <c r="BP466" s="5" t="e">
        <f t="shared" si="35"/>
        <v>#REF!</v>
      </c>
      <c r="BQ466" s="1">
        <v>41871779</v>
      </c>
      <c r="BR466" s="1" t="e">
        <f>+Tabla3[[#This Row],[VALOR TOTAL DE CONTRATO (ANTES DE LIQUIDACIÓN - LIBERACIÓN DE SALDOS)]]-Tabla3[[#This Row],[RECURSO TOTALES DESEMBOLSADOS]]</f>
        <v>#REF!</v>
      </c>
      <c r="BS466" s="1" t="s">
        <v>83</v>
      </c>
      <c r="BT466" s="1" t="str">
        <f t="shared" si="36"/>
        <v>enero</v>
      </c>
      <c r="BU466" s="1" t="s">
        <v>82</v>
      </c>
      <c r="BV466" s="1" t="s">
        <v>82</v>
      </c>
      <c r="BW466" s="1" t="s">
        <v>82</v>
      </c>
      <c r="BX466" t="s">
        <v>258</v>
      </c>
      <c r="BY466" t="s">
        <v>259</v>
      </c>
    </row>
    <row r="467" spans="1:77" x14ac:dyDescent="0.25">
      <c r="A467" s="1">
        <v>2026</v>
      </c>
      <c r="B467" s="3">
        <v>458</v>
      </c>
      <c r="C467" s="1" t="s">
        <v>65</v>
      </c>
      <c r="D467" t="s">
        <v>67</v>
      </c>
      <c r="E467" t="s">
        <v>70</v>
      </c>
      <c r="F467" t="s">
        <v>71</v>
      </c>
      <c r="G467" t="s">
        <v>105</v>
      </c>
      <c r="H467" s="1" t="s">
        <v>64</v>
      </c>
      <c r="I467" s="1" t="s">
        <v>271</v>
      </c>
      <c r="J467" t="s">
        <v>2508</v>
      </c>
      <c r="K467" s="1" t="s">
        <v>78</v>
      </c>
      <c r="L467" s="87" t="s">
        <v>246</v>
      </c>
      <c r="M467" t="s">
        <v>6761</v>
      </c>
      <c r="N467" s="1" t="s">
        <v>3719</v>
      </c>
      <c r="O467" s="59" t="s">
        <v>3719</v>
      </c>
      <c r="P467" s="54" t="s">
        <v>3719</v>
      </c>
      <c r="Q467" s="1" t="s">
        <v>83</v>
      </c>
      <c r="R467" s="87" t="s">
        <v>89</v>
      </c>
      <c r="S467" s="87" t="s">
        <v>212</v>
      </c>
      <c r="T467" t="s">
        <v>2509</v>
      </c>
      <c r="U467" t="s">
        <v>2510</v>
      </c>
      <c r="V467" s="5" t="s">
        <v>2511</v>
      </c>
      <c r="W467" s="5">
        <v>34123488</v>
      </c>
      <c r="X467" s="5">
        <v>34123488</v>
      </c>
      <c r="Y467" s="90">
        <v>2941680</v>
      </c>
      <c r="Z467" s="90" t="s">
        <v>1045</v>
      </c>
      <c r="AA467" s="1" t="s">
        <v>95</v>
      </c>
      <c r="AB467" t="s">
        <v>83</v>
      </c>
      <c r="AC467" t="s">
        <v>76</v>
      </c>
      <c r="AD467" s="69">
        <f>+Tabla3[[#This Row],[VALOR DEL CONTRATO
(EN NUMEROS)]]-Tabla3[[#This Row],[VALOR RECURSOS (MADS/FONAM)]]</f>
        <v>0</v>
      </c>
      <c r="AE467" s="2">
        <v>8526</v>
      </c>
      <c r="AF467" s="88">
        <v>46027</v>
      </c>
      <c r="AG467">
        <v>39426</v>
      </c>
      <c r="AH467" s="75">
        <v>46035</v>
      </c>
      <c r="AI467" s="78" t="s">
        <v>97</v>
      </c>
      <c r="AJ467" t="s">
        <v>657</v>
      </c>
      <c r="AK467" s="65" t="s">
        <v>76</v>
      </c>
      <c r="AL467" s="75">
        <v>46035</v>
      </c>
      <c r="AM467" s="1" t="s">
        <v>257</v>
      </c>
      <c r="AN467" s="1" t="s">
        <v>257</v>
      </c>
      <c r="AO467" t="s">
        <v>100</v>
      </c>
      <c r="AP467" t="s">
        <v>479</v>
      </c>
      <c r="AQ467" s="2"/>
      <c r="AR467" t="s">
        <v>480</v>
      </c>
      <c r="AS467" t="s">
        <v>212</v>
      </c>
      <c r="AT467" s="1">
        <v>80111600</v>
      </c>
      <c r="AU467" s="93" t="s">
        <v>4565</v>
      </c>
      <c r="AV467" s="1" t="s">
        <v>210</v>
      </c>
      <c r="AW467" s="87" t="s">
        <v>103</v>
      </c>
      <c r="AX467" s="96">
        <v>46035</v>
      </c>
      <c r="AY467" s="1" t="s">
        <v>115</v>
      </c>
      <c r="AZ467" s="96">
        <v>46035</v>
      </c>
      <c r="BA467" s="75">
        <v>46036</v>
      </c>
      <c r="BB467" s="6">
        <v>46387</v>
      </c>
      <c r="BC467" s="89">
        <f>+Tabla3[[#This Row],[FECHA TERMINACION
(INICIAL)]]-Tabla3[[#This Row],[FECHA INICIO]]</f>
        <v>351</v>
      </c>
      <c r="BD467" s="89">
        <f>+Tabla3[[#This Row],[PLAZO DE EJECUCIÓN EN DÍAS (INICIAL)]]/30</f>
        <v>11.7</v>
      </c>
      <c r="BE467" t="s">
        <v>2512</v>
      </c>
      <c r="BF467" s="5" t="e">
        <f>+#REF!</f>
        <v>#REF!</v>
      </c>
      <c r="BG467" s="5" t="e">
        <f>+#REF!</f>
        <v>#REF!</v>
      </c>
      <c r="BH467" s="1" t="e">
        <f>+#REF!</f>
        <v>#REF!</v>
      </c>
      <c r="BI467" s="1">
        <f>+COUNTIF(Tabla3[[#This Row],[VALOR REDUCIDO]:[TOTAL TIEMPO PRORROGADO EN DÍAS
]],"&lt;&gt;0")</f>
        <v>3</v>
      </c>
      <c r="BJ467" s="1" t="e">
        <f>+#REF!</f>
        <v>#REF!</v>
      </c>
      <c r="BK467" s="75" t="e">
        <f>+#REF!</f>
        <v>#REF!</v>
      </c>
      <c r="BL467" s="1" t="s">
        <v>83</v>
      </c>
      <c r="BM467" t="e">
        <f t="shared" si="37"/>
        <v>#REF!</v>
      </c>
      <c r="BN467" s="7">
        <f t="shared" si="38"/>
        <v>46036</v>
      </c>
      <c r="BO467" s="7" t="e">
        <f t="shared" si="39"/>
        <v>#REF!</v>
      </c>
      <c r="BP467" s="5" t="e">
        <f t="shared" si="35"/>
        <v>#REF!</v>
      </c>
      <c r="BQ467" s="1">
        <v>13433672</v>
      </c>
      <c r="BR467" s="1" t="e">
        <f>+Tabla3[[#This Row],[VALOR TOTAL DE CONTRATO (ANTES DE LIQUIDACIÓN - LIBERACIÓN DE SALDOS)]]-Tabla3[[#This Row],[RECURSO TOTALES DESEMBOLSADOS]]</f>
        <v>#REF!</v>
      </c>
      <c r="BS467" s="1" t="s">
        <v>83</v>
      </c>
      <c r="BT467" s="1" t="str">
        <f t="shared" si="36"/>
        <v>enero</v>
      </c>
      <c r="BU467" s="1" t="s">
        <v>82</v>
      </c>
      <c r="BV467" s="1" t="s">
        <v>82</v>
      </c>
      <c r="BW467" s="1" t="s">
        <v>82</v>
      </c>
      <c r="BX467" t="s">
        <v>258</v>
      </c>
      <c r="BY467" t="s">
        <v>259</v>
      </c>
    </row>
    <row r="468" spans="1:77" x14ac:dyDescent="0.25">
      <c r="A468" s="1">
        <v>2026</v>
      </c>
      <c r="B468" s="3">
        <v>459</v>
      </c>
      <c r="C468" s="1" t="s">
        <v>65</v>
      </c>
      <c r="D468" t="s">
        <v>67</v>
      </c>
      <c r="E468" t="s">
        <v>70</v>
      </c>
      <c r="F468" t="s">
        <v>71</v>
      </c>
      <c r="G468" t="s">
        <v>105</v>
      </c>
      <c r="H468" s="1" t="s">
        <v>64</v>
      </c>
      <c r="I468" s="1" t="s">
        <v>271</v>
      </c>
      <c r="J468" t="s">
        <v>4722</v>
      </c>
      <c r="K468" s="1" t="s">
        <v>78</v>
      </c>
      <c r="L468" s="87" t="s">
        <v>246</v>
      </c>
      <c r="M468" t="s">
        <v>6762</v>
      </c>
      <c r="N468" s="1" t="s">
        <v>3719</v>
      </c>
      <c r="O468" s="59" t="s">
        <v>3719</v>
      </c>
      <c r="P468" s="54" t="s">
        <v>3719</v>
      </c>
      <c r="Q468" s="1" t="s">
        <v>83</v>
      </c>
      <c r="R468" s="87" t="s">
        <v>89</v>
      </c>
      <c r="S468" s="87" t="s">
        <v>212</v>
      </c>
      <c r="T468" t="s">
        <v>4723</v>
      </c>
      <c r="U468" t="s">
        <v>4725</v>
      </c>
      <c r="V468" s="5" t="s">
        <v>4724</v>
      </c>
      <c r="W468" s="5">
        <v>36053333</v>
      </c>
      <c r="X468" s="5">
        <v>36053333</v>
      </c>
      <c r="Y468" s="90">
        <v>3200000</v>
      </c>
      <c r="Z468" s="90">
        <v>0</v>
      </c>
      <c r="AA468" s="1" t="s">
        <v>95</v>
      </c>
      <c r="AB468" t="s">
        <v>83</v>
      </c>
      <c r="AC468" t="s">
        <v>76</v>
      </c>
      <c r="AD468" s="69">
        <f>+Tabla3[[#This Row],[VALOR DEL CONTRATO
(EN NUMEROS)]]-Tabla3[[#This Row],[VALOR RECURSOS (MADS/FONAM)]]</f>
        <v>0</v>
      </c>
      <c r="AE468" s="2">
        <v>8926</v>
      </c>
      <c r="AF468" s="88">
        <v>46027</v>
      </c>
      <c r="AG468">
        <v>91626</v>
      </c>
      <c r="AH468" s="75">
        <v>46045</v>
      </c>
      <c r="AI468" s="78" t="s">
        <v>97</v>
      </c>
      <c r="AJ468" t="s">
        <v>657</v>
      </c>
      <c r="AK468" s="65" t="s">
        <v>76</v>
      </c>
      <c r="AL468" s="75">
        <v>46045</v>
      </c>
      <c r="AM468" s="1" t="s">
        <v>257</v>
      </c>
      <c r="AN468" s="1" t="s">
        <v>257</v>
      </c>
      <c r="AO468" t="s">
        <v>100</v>
      </c>
      <c r="AP468" t="s">
        <v>479</v>
      </c>
      <c r="AQ468" s="2"/>
      <c r="AR468" t="s">
        <v>480</v>
      </c>
      <c r="AS468" t="s">
        <v>212</v>
      </c>
      <c r="AT468" s="1">
        <v>80111600</v>
      </c>
      <c r="AU468" s="93" t="s">
        <v>5677</v>
      </c>
      <c r="AV468" s="1" t="s">
        <v>210</v>
      </c>
      <c r="AW468" s="87" t="s">
        <v>103</v>
      </c>
      <c r="AX468" s="75">
        <v>46045</v>
      </c>
      <c r="AY468" s="1" t="s">
        <v>116</v>
      </c>
      <c r="AZ468" s="75">
        <v>46045</v>
      </c>
      <c r="BA468" s="75">
        <v>46045</v>
      </c>
      <c r="BB468" s="6">
        <v>46387</v>
      </c>
      <c r="BC468" s="89">
        <f>+Tabla3[[#This Row],[FECHA TERMINACION
(INICIAL)]]-Tabla3[[#This Row],[FECHA INICIO]]</f>
        <v>342</v>
      </c>
      <c r="BD468" s="89">
        <f>+Tabla3[[#This Row],[PLAZO DE EJECUCIÓN EN DÍAS (INICIAL)]]/30</f>
        <v>11.4</v>
      </c>
      <c r="BE468" t="s">
        <v>4726</v>
      </c>
      <c r="BF468" s="5" t="e">
        <f>+#REF!</f>
        <v>#REF!</v>
      </c>
      <c r="BG468" s="5" t="e">
        <f>+#REF!</f>
        <v>#REF!</v>
      </c>
      <c r="BH468" s="1" t="e">
        <f>+#REF!</f>
        <v>#REF!</v>
      </c>
      <c r="BI468" s="1">
        <f>+COUNTIF(Tabla3[[#This Row],[VALOR REDUCIDO]:[TOTAL TIEMPO PRORROGADO EN DÍAS
]],"&lt;&gt;0")</f>
        <v>3</v>
      </c>
      <c r="BJ468" s="1" t="e">
        <f>+#REF!</f>
        <v>#REF!</v>
      </c>
      <c r="BK468" s="75" t="e">
        <f>+#REF!</f>
        <v>#REF!</v>
      </c>
      <c r="BL468" s="1" t="s">
        <v>83</v>
      </c>
      <c r="BM468" t="e">
        <f t="shared" si="37"/>
        <v>#REF!</v>
      </c>
      <c r="BN468" s="7">
        <f t="shared" si="38"/>
        <v>46045</v>
      </c>
      <c r="BO468" s="7" t="e">
        <f t="shared" si="39"/>
        <v>#REF!</v>
      </c>
      <c r="BP468" s="5" t="e">
        <f t="shared" si="35"/>
        <v>#REF!</v>
      </c>
      <c r="BQ468" s="1">
        <v>13653333</v>
      </c>
      <c r="BR468" s="1" t="e">
        <f>+Tabla3[[#This Row],[VALOR TOTAL DE CONTRATO (ANTES DE LIQUIDACIÓN - LIBERACIÓN DE SALDOS)]]-Tabla3[[#This Row],[RECURSO TOTALES DESEMBOLSADOS]]</f>
        <v>#REF!</v>
      </c>
      <c r="BS468" s="1" t="s">
        <v>83</v>
      </c>
      <c r="BT468" s="1" t="str">
        <f t="shared" si="36"/>
        <v>enero</v>
      </c>
      <c r="BU468" s="1" t="s">
        <v>82</v>
      </c>
      <c r="BV468" s="1" t="s">
        <v>82</v>
      </c>
      <c r="BW468" s="1" t="s">
        <v>82</v>
      </c>
      <c r="BX468" t="s">
        <v>258</v>
      </c>
      <c r="BY468" t="s">
        <v>259</v>
      </c>
    </row>
    <row r="469" spans="1:77" x14ac:dyDescent="0.25">
      <c r="A469" s="1">
        <v>2026</v>
      </c>
      <c r="B469" s="3">
        <v>460</v>
      </c>
      <c r="C469" s="1" t="s">
        <v>65</v>
      </c>
      <c r="D469" t="s">
        <v>67</v>
      </c>
      <c r="E469" t="s">
        <v>70</v>
      </c>
      <c r="F469" t="s">
        <v>71</v>
      </c>
      <c r="G469" t="s">
        <v>105</v>
      </c>
      <c r="H469" s="1" t="s">
        <v>64</v>
      </c>
      <c r="I469" s="1" t="s">
        <v>271</v>
      </c>
      <c r="J469" t="s">
        <v>2513</v>
      </c>
      <c r="K469" s="1" t="s">
        <v>78</v>
      </c>
      <c r="L469" s="87" t="s">
        <v>246</v>
      </c>
      <c r="M469" t="s">
        <v>6763</v>
      </c>
      <c r="N469" s="1" t="s">
        <v>3719</v>
      </c>
      <c r="O469" s="59" t="s">
        <v>3719</v>
      </c>
      <c r="P469" s="54" t="s">
        <v>3719</v>
      </c>
      <c r="Q469" s="1" t="s">
        <v>83</v>
      </c>
      <c r="R469" s="87" t="s">
        <v>89</v>
      </c>
      <c r="S469" s="87" t="s">
        <v>212</v>
      </c>
      <c r="T469" t="s">
        <v>2514</v>
      </c>
      <c r="U469" t="s">
        <v>2515</v>
      </c>
      <c r="V469" s="5" t="s">
        <v>2516</v>
      </c>
      <c r="W469" s="5">
        <v>43384000</v>
      </c>
      <c r="X469" s="5">
        <v>43384000</v>
      </c>
      <c r="Y469" s="90">
        <v>3740000</v>
      </c>
      <c r="Z469" s="90" t="s">
        <v>1045</v>
      </c>
      <c r="AA469" s="1" t="s">
        <v>95</v>
      </c>
      <c r="AB469" t="s">
        <v>83</v>
      </c>
      <c r="AC469" t="s">
        <v>76</v>
      </c>
      <c r="AD469" s="69">
        <f>+Tabla3[[#This Row],[VALOR DEL CONTRATO
(EN NUMEROS)]]-Tabla3[[#This Row],[VALOR RECURSOS (MADS/FONAM)]]</f>
        <v>0</v>
      </c>
      <c r="AE469" s="2">
        <v>3926</v>
      </c>
      <c r="AF469" s="88">
        <v>46024</v>
      </c>
      <c r="AG469">
        <v>42926</v>
      </c>
      <c r="AH469" s="75">
        <v>46035</v>
      </c>
      <c r="AI469" s="78" t="s">
        <v>98</v>
      </c>
      <c r="AJ469" t="s">
        <v>282</v>
      </c>
      <c r="AK469" s="65">
        <v>202400000000095</v>
      </c>
      <c r="AL469" s="75">
        <v>46035</v>
      </c>
      <c r="AM469" s="1" t="s">
        <v>257</v>
      </c>
      <c r="AN469" s="1" t="s">
        <v>257</v>
      </c>
      <c r="AO469" t="s">
        <v>100</v>
      </c>
      <c r="AP469" t="s">
        <v>479</v>
      </c>
      <c r="AQ469" s="2"/>
      <c r="AR469" t="s">
        <v>480</v>
      </c>
      <c r="AS469" t="s">
        <v>212</v>
      </c>
      <c r="AT469" s="1">
        <v>80111600</v>
      </c>
      <c r="AU469" s="93" t="s">
        <v>5678</v>
      </c>
      <c r="AV469" s="1" t="s">
        <v>210</v>
      </c>
      <c r="AW469" s="87" t="s">
        <v>103</v>
      </c>
      <c r="AX469" s="75">
        <v>46035</v>
      </c>
      <c r="AY469" s="1" t="s">
        <v>115</v>
      </c>
      <c r="AZ469" s="75">
        <v>46035</v>
      </c>
      <c r="BA469" s="75">
        <v>46035</v>
      </c>
      <c r="BB469" s="6">
        <v>46386</v>
      </c>
      <c r="BC469" s="89">
        <f>+Tabla3[[#This Row],[FECHA TERMINACION
(INICIAL)]]-Tabla3[[#This Row],[FECHA INICIO]]</f>
        <v>351</v>
      </c>
      <c r="BD469" s="89">
        <f>+Tabla3[[#This Row],[PLAZO DE EJECUCIÓN EN DÍAS (INICIAL)]]/30</f>
        <v>11.7</v>
      </c>
      <c r="BE469" t="s">
        <v>2517</v>
      </c>
      <c r="BF469" s="5" t="e">
        <f>+#REF!</f>
        <v>#REF!</v>
      </c>
      <c r="BG469" s="5" t="e">
        <f>+#REF!</f>
        <v>#REF!</v>
      </c>
      <c r="BH469" s="1" t="e">
        <f>+#REF!</f>
        <v>#REF!</v>
      </c>
      <c r="BI469" s="1">
        <f>+COUNTIF(Tabla3[[#This Row],[VALOR REDUCIDO]:[TOTAL TIEMPO PRORROGADO EN DÍAS
]],"&lt;&gt;0")</f>
        <v>3</v>
      </c>
      <c r="BJ469" s="1" t="e">
        <f>+#REF!</f>
        <v>#REF!</v>
      </c>
      <c r="BK469" s="75" t="e">
        <f>+#REF!</f>
        <v>#REF!</v>
      </c>
      <c r="BL469" s="1" t="s">
        <v>83</v>
      </c>
      <c r="BM469" t="e">
        <f t="shared" si="37"/>
        <v>#REF!</v>
      </c>
      <c r="BN469" s="7">
        <f t="shared" si="38"/>
        <v>46035</v>
      </c>
      <c r="BO469" s="7" t="e">
        <f t="shared" si="39"/>
        <v>#REF!</v>
      </c>
      <c r="BP469" s="5" t="e">
        <f t="shared" si="35"/>
        <v>#REF!</v>
      </c>
      <c r="BQ469" s="1">
        <v>17204000</v>
      </c>
      <c r="BR469" s="1" t="e">
        <f>+Tabla3[[#This Row],[VALOR TOTAL DE CONTRATO (ANTES DE LIQUIDACIÓN - LIBERACIÓN DE SALDOS)]]-Tabla3[[#This Row],[RECURSO TOTALES DESEMBOLSADOS]]</f>
        <v>#REF!</v>
      </c>
      <c r="BS469" s="1" t="s">
        <v>83</v>
      </c>
      <c r="BT469" s="1" t="str">
        <f t="shared" si="36"/>
        <v>enero</v>
      </c>
      <c r="BU469" s="1" t="s">
        <v>82</v>
      </c>
      <c r="BV469" s="1" t="s">
        <v>82</v>
      </c>
      <c r="BW469" s="1" t="s">
        <v>82</v>
      </c>
      <c r="BX469" t="s">
        <v>258</v>
      </c>
      <c r="BY469" t="s">
        <v>259</v>
      </c>
    </row>
    <row r="470" spans="1:77" x14ac:dyDescent="0.25">
      <c r="A470" s="1">
        <v>2026</v>
      </c>
      <c r="B470" s="3">
        <v>461</v>
      </c>
      <c r="C470" s="1" t="s">
        <v>65</v>
      </c>
      <c r="D470" t="s">
        <v>67</v>
      </c>
      <c r="E470" t="s">
        <v>70</v>
      </c>
      <c r="F470" t="s">
        <v>71</v>
      </c>
      <c r="G470" t="s">
        <v>105</v>
      </c>
      <c r="H470" s="1" t="s">
        <v>64</v>
      </c>
      <c r="I470" s="1" t="s">
        <v>75</v>
      </c>
      <c r="J470" t="s">
        <v>3212</v>
      </c>
      <c r="K470" s="1" t="s">
        <v>78</v>
      </c>
      <c r="L470" s="87" t="s">
        <v>1550</v>
      </c>
      <c r="M470" t="s">
        <v>6764</v>
      </c>
      <c r="N470" s="1" t="s">
        <v>3719</v>
      </c>
      <c r="O470" s="59" t="s">
        <v>3719</v>
      </c>
      <c r="P470" s="54" t="s">
        <v>3719</v>
      </c>
      <c r="Q470" s="1" t="s">
        <v>83</v>
      </c>
      <c r="R470" s="87" t="s">
        <v>476</v>
      </c>
      <c r="S470" s="87" t="s">
        <v>212</v>
      </c>
      <c r="T470" t="s">
        <v>3213</v>
      </c>
      <c r="U470" t="s">
        <v>3214</v>
      </c>
      <c r="V470" s="5" t="s">
        <v>3215</v>
      </c>
      <c r="W470" s="5">
        <v>80880000</v>
      </c>
      <c r="X470" s="5">
        <v>80880000</v>
      </c>
      <c r="Y470" s="90">
        <v>7200000</v>
      </c>
      <c r="Z470" s="90"/>
      <c r="AA470" s="1" t="s">
        <v>95</v>
      </c>
      <c r="AB470" t="s">
        <v>83</v>
      </c>
      <c r="AC470" t="s">
        <v>76</v>
      </c>
      <c r="AD470" s="69">
        <f>+Tabla3[[#This Row],[VALOR DEL CONTRATO
(EN NUMEROS)]]-Tabla3[[#This Row],[VALOR RECURSOS (MADS/FONAM)]]</f>
        <v>0</v>
      </c>
      <c r="AE470" s="2">
        <v>3926</v>
      </c>
      <c r="AF470" s="97">
        <v>46024</v>
      </c>
      <c r="AG470" s="1">
        <v>50926</v>
      </c>
      <c r="AH470" s="96">
        <v>46036</v>
      </c>
      <c r="AI470" s="78" t="s">
        <v>98</v>
      </c>
      <c r="AJ470" t="s">
        <v>282</v>
      </c>
      <c r="AK470" s="65">
        <v>202400000000095</v>
      </c>
      <c r="AL470" s="75">
        <v>46036</v>
      </c>
      <c r="AM470" s="1" t="s">
        <v>257</v>
      </c>
      <c r="AN470" s="1" t="s">
        <v>257</v>
      </c>
      <c r="AO470" t="s">
        <v>100</v>
      </c>
      <c r="AP470" t="s">
        <v>479</v>
      </c>
      <c r="AQ470" s="1"/>
      <c r="AR470" t="s">
        <v>480</v>
      </c>
      <c r="AS470" t="s">
        <v>212</v>
      </c>
      <c r="AT470" s="1">
        <v>80111600</v>
      </c>
      <c r="AU470" s="93" t="s">
        <v>5679</v>
      </c>
      <c r="AV470" s="1" t="s">
        <v>210</v>
      </c>
      <c r="AW470" s="87" t="s">
        <v>103</v>
      </c>
      <c r="AX470" s="96">
        <v>46036</v>
      </c>
      <c r="AY470" s="1" t="s">
        <v>115</v>
      </c>
      <c r="AZ470" s="96">
        <v>46036</v>
      </c>
      <c r="BA470" s="75">
        <v>46036</v>
      </c>
      <c r="BB470" s="6">
        <v>46376</v>
      </c>
      <c r="BC470" s="89">
        <f>+Tabla3[[#This Row],[FECHA TERMINACION
(INICIAL)]]-Tabla3[[#This Row],[FECHA INICIO]]</f>
        <v>340</v>
      </c>
      <c r="BD470" s="89">
        <f>+Tabla3[[#This Row],[PLAZO DE EJECUCIÓN EN DÍAS (INICIAL)]]/30</f>
        <v>11.333333333333334</v>
      </c>
      <c r="BE470" t="s">
        <v>3216</v>
      </c>
      <c r="BF470" s="5" t="e">
        <f>+#REF!</f>
        <v>#REF!</v>
      </c>
      <c r="BG470" s="5" t="e">
        <f>+#REF!</f>
        <v>#REF!</v>
      </c>
      <c r="BH470" s="1" t="e">
        <f>+#REF!</f>
        <v>#REF!</v>
      </c>
      <c r="BI470" s="1">
        <f>+COUNTIF(Tabla3[[#This Row],[VALOR REDUCIDO]:[TOTAL TIEMPO PRORROGADO EN DÍAS
]],"&lt;&gt;0")</f>
        <v>3</v>
      </c>
      <c r="BJ470" s="1" t="e">
        <f>+#REF!</f>
        <v>#REF!</v>
      </c>
      <c r="BK470" s="75" t="e">
        <f>+#REF!</f>
        <v>#REF!</v>
      </c>
      <c r="BL470" s="1" t="s">
        <v>83</v>
      </c>
      <c r="BM470" t="e">
        <f t="shared" si="37"/>
        <v>#REF!</v>
      </c>
      <c r="BN470" s="7">
        <f t="shared" si="38"/>
        <v>46036</v>
      </c>
      <c r="BO470" s="7" t="e">
        <f t="shared" si="39"/>
        <v>#REF!</v>
      </c>
      <c r="BP470" s="5" t="e">
        <f t="shared" si="35"/>
        <v>#REF!</v>
      </c>
      <c r="BQ470" s="1">
        <v>32880000</v>
      </c>
      <c r="BR470" s="1" t="e">
        <f>+Tabla3[[#This Row],[VALOR TOTAL DE CONTRATO (ANTES DE LIQUIDACIÓN - LIBERACIÓN DE SALDOS)]]-Tabla3[[#This Row],[RECURSO TOTALES DESEMBOLSADOS]]</f>
        <v>#REF!</v>
      </c>
      <c r="BS470" s="1" t="s">
        <v>83</v>
      </c>
      <c r="BT470" s="1" t="str">
        <f t="shared" si="36"/>
        <v>enero</v>
      </c>
      <c r="BU470" s="1" t="s">
        <v>82</v>
      </c>
      <c r="BV470" s="1" t="s">
        <v>82</v>
      </c>
      <c r="BW470" s="1" t="s">
        <v>82</v>
      </c>
      <c r="BX470" t="s">
        <v>258</v>
      </c>
      <c r="BY470" t="s">
        <v>259</v>
      </c>
    </row>
    <row r="471" spans="1:77" x14ac:dyDescent="0.25">
      <c r="A471" s="1">
        <v>2026</v>
      </c>
      <c r="B471" s="3">
        <v>462</v>
      </c>
      <c r="C471" s="1" t="s">
        <v>65</v>
      </c>
      <c r="D471" t="s">
        <v>67</v>
      </c>
      <c r="E471" t="s">
        <v>70</v>
      </c>
      <c r="F471" t="s">
        <v>71</v>
      </c>
      <c r="G471" t="s">
        <v>105</v>
      </c>
      <c r="H471" s="1" t="s">
        <v>64</v>
      </c>
      <c r="I471" s="1" t="s">
        <v>271</v>
      </c>
      <c r="J471" t="s">
        <v>3217</v>
      </c>
      <c r="K471" s="1" t="s">
        <v>78</v>
      </c>
      <c r="L471" s="87" t="s">
        <v>488</v>
      </c>
      <c r="M471" t="s">
        <v>6765</v>
      </c>
      <c r="N471" s="1" t="s">
        <v>3719</v>
      </c>
      <c r="O471" s="59" t="s">
        <v>3719</v>
      </c>
      <c r="P471" s="54" t="s">
        <v>3719</v>
      </c>
      <c r="Q471" s="1" t="s">
        <v>83</v>
      </c>
      <c r="R471" s="87" t="s">
        <v>89</v>
      </c>
      <c r="S471" s="87" t="s">
        <v>212</v>
      </c>
      <c r="T471" t="s">
        <v>3218</v>
      </c>
      <c r="U471" t="s">
        <v>3219</v>
      </c>
      <c r="V471" t="s">
        <v>3220</v>
      </c>
      <c r="W471" s="5">
        <v>45110000</v>
      </c>
      <c r="X471" s="5">
        <v>45110000</v>
      </c>
      <c r="Y471" s="90">
        <v>3900000</v>
      </c>
      <c r="Z471" s="90" t="s">
        <v>1045</v>
      </c>
      <c r="AA471" s="1" t="s">
        <v>95</v>
      </c>
      <c r="AB471" t="s">
        <v>83</v>
      </c>
      <c r="AC471" t="s">
        <v>76</v>
      </c>
      <c r="AD471" s="69">
        <f>+Tabla3[[#This Row],[VALOR DEL CONTRATO
(EN NUMEROS)]]-Tabla3[[#This Row],[VALOR RECURSOS (MADS/FONAM)]]</f>
        <v>0</v>
      </c>
      <c r="AE471" s="2">
        <v>3926</v>
      </c>
      <c r="AF471" s="88">
        <v>46024</v>
      </c>
      <c r="AG471">
        <v>48626</v>
      </c>
      <c r="AH471" s="75">
        <v>46036</v>
      </c>
      <c r="AI471" s="78" t="s">
        <v>98</v>
      </c>
      <c r="AJ471" t="s">
        <v>282</v>
      </c>
      <c r="AK471" s="65">
        <v>202400000000095</v>
      </c>
      <c r="AL471" s="75">
        <v>46036</v>
      </c>
      <c r="AM471" s="1" t="s">
        <v>257</v>
      </c>
      <c r="AN471" s="1" t="s">
        <v>257</v>
      </c>
      <c r="AO471" t="s">
        <v>100</v>
      </c>
      <c r="AP471" t="s">
        <v>479</v>
      </c>
      <c r="AQ471" s="1"/>
      <c r="AR471" t="s">
        <v>480</v>
      </c>
      <c r="AS471" t="s">
        <v>212</v>
      </c>
      <c r="AT471" s="1">
        <v>80111600</v>
      </c>
      <c r="AU471" s="93" t="s">
        <v>5680</v>
      </c>
      <c r="AV471" s="1" t="s">
        <v>210</v>
      </c>
      <c r="AW471" s="87" t="s">
        <v>103</v>
      </c>
      <c r="AX471" s="96">
        <v>46036</v>
      </c>
      <c r="AY471" s="1" t="s">
        <v>115</v>
      </c>
      <c r="AZ471" s="96">
        <v>46036</v>
      </c>
      <c r="BA471" s="75">
        <v>46036</v>
      </c>
      <c r="BB471" s="6">
        <v>46387</v>
      </c>
      <c r="BC471" s="89">
        <f>+Tabla3[[#This Row],[FECHA TERMINACION
(INICIAL)]]-Tabla3[[#This Row],[FECHA INICIO]]</f>
        <v>351</v>
      </c>
      <c r="BD471" s="89">
        <f>+Tabla3[[#This Row],[PLAZO DE EJECUCIÓN EN DÍAS (INICIAL)]]/30</f>
        <v>11.7</v>
      </c>
      <c r="BE471" t="s">
        <v>3221</v>
      </c>
      <c r="BF471" s="5" t="e">
        <f>+#REF!</f>
        <v>#REF!</v>
      </c>
      <c r="BG471" s="5" t="e">
        <f>+#REF!</f>
        <v>#REF!</v>
      </c>
      <c r="BH471" s="1" t="e">
        <f>+#REF!</f>
        <v>#REF!</v>
      </c>
      <c r="BI471" s="1">
        <f>+COUNTIF(Tabla3[[#This Row],[VALOR REDUCIDO]:[TOTAL TIEMPO PRORROGADO EN DÍAS
]],"&lt;&gt;0")</f>
        <v>3</v>
      </c>
      <c r="BJ471" s="1" t="e">
        <f>+#REF!</f>
        <v>#REF!</v>
      </c>
      <c r="BK471" s="75" t="e">
        <f>+#REF!</f>
        <v>#REF!</v>
      </c>
      <c r="BL471" s="1" t="s">
        <v>83</v>
      </c>
      <c r="BM471" t="e">
        <f t="shared" si="37"/>
        <v>#REF!</v>
      </c>
      <c r="BN471" s="7">
        <f t="shared" si="38"/>
        <v>46036</v>
      </c>
      <c r="BO471" s="7" t="e">
        <f t="shared" si="39"/>
        <v>#REF!</v>
      </c>
      <c r="BP471" s="5" t="e">
        <f t="shared" si="35"/>
        <v>#REF!</v>
      </c>
      <c r="BQ471" s="1">
        <v>17810000</v>
      </c>
      <c r="BR471" s="1" t="e">
        <f>+Tabla3[[#This Row],[VALOR TOTAL DE CONTRATO (ANTES DE LIQUIDACIÓN - LIBERACIÓN DE SALDOS)]]-Tabla3[[#This Row],[RECURSO TOTALES DESEMBOLSADOS]]</f>
        <v>#REF!</v>
      </c>
      <c r="BS471" s="1" t="s">
        <v>83</v>
      </c>
      <c r="BT471" s="1" t="str">
        <f t="shared" si="36"/>
        <v>enero</v>
      </c>
      <c r="BU471" s="1" t="s">
        <v>82</v>
      </c>
      <c r="BV471" s="1" t="s">
        <v>82</v>
      </c>
      <c r="BW471" s="1" t="s">
        <v>82</v>
      </c>
      <c r="BX471" t="s">
        <v>258</v>
      </c>
      <c r="BY471" t="s">
        <v>259</v>
      </c>
    </row>
    <row r="472" spans="1:77" x14ac:dyDescent="0.25">
      <c r="A472" s="1">
        <v>2026</v>
      </c>
      <c r="B472" s="3">
        <v>463</v>
      </c>
      <c r="C472" s="1" t="s">
        <v>65</v>
      </c>
      <c r="D472" t="s">
        <v>67</v>
      </c>
      <c r="E472" t="s">
        <v>70</v>
      </c>
      <c r="F472" t="s">
        <v>71</v>
      </c>
      <c r="G472" t="s">
        <v>105</v>
      </c>
      <c r="H472" s="1" t="s">
        <v>64</v>
      </c>
      <c r="I472" s="1" t="s">
        <v>271</v>
      </c>
      <c r="J472" t="s">
        <v>3222</v>
      </c>
      <c r="K472" s="1" t="s">
        <v>78</v>
      </c>
      <c r="L472" s="87" t="s">
        <v>3223</v>
      </c>
      <c r="M472" t="s">
        <v>6766</v>
      </c>
      <c r="N472" s="1" t="s">
        <v>3719</v>
      </c>
      <c r="O472" s="59" t="s">
        <v>3719</v>
      </c>
      <c r="P472" s="54" t="s">
        <v>3719</v>
      </c>
      <c r="Q472" s="1" t="s">
        <v>83</v>
      </c>
      <c r="R472" s="87" t="s">
        <v>89</v>
      </c>
      <c r="S472" s="87" t="s">
        <v>212</v>
      </c>
      <c r="T472" t="s">
        <v>3224</v>
      </c>
      <c r="U472" t="s">
        <v>3225</v>
      </c>
      <c r="V472" s="5" t="s">
        <v>3226</v>
      </c>
      <c r="W472" s="5">
        <v>38755000</v>
      </c>
      <c r="X472" s="5">
        <v>38755000</v>
      </c>
      <c r="Y472" s="90">
        <v>3450000</v>
      </c>
      <c r="Z472" s="90" t="s">
        <v>1045</v>
      </c>
      <c r="AA472" s="1" t="s">
        <v>95</v>
      </c>
      <c r="AB472" t="s">
        <v>83</v>
      </c>
      <c r="AC472" t="s">
        <v>76</v>
      </c>
      <c r="AD472" s="69">
        <f>+Tabla3[[#This Row],[VALOR DEL CONTRATO
(EN NUMEROS)]]-Tabla3[[#This Row],[VALOR RECURSOS (MADS/FONAM)]]</f>
        <v>0</v>
      </c>
      <c r="AE472" s="2">
        <v>8126</v>
      </c>
      <c r="AF472" s="88">
        <v>46025</v>
      </c>
      <c r="AG472">
        <v>58326</v>
      </c>
      <c r="AH472" s="75">
        <v>46037</v>
      </c>
      <c r="AI472" s="78" t="s">
        <v>98</v>
      </c>
      <c r="AJ472" t="s">
        <v>282</v>
      </c>
      <c r="AK472" s="65">
        <v>202400000000095</v>
      </c>
      <c r="AL472" s="75">
        <v>46037</v>
      </c>
      <c r="AM472" s="1" t="s">
        <v>257</v>
      </c>
      <c r="AN472" s="1" t="s">
        <v>257</v>
      </c>
      <c r="AO472" t="s">
        <v>100</v>
      </c>
      <c r="AP472" t="s">
        <v>479</v>
      </c>
      <c r="AQ472" s="1"/>
      <c r="AR472" t="s">
        <v>480</v>
      </c>
      <c r="AS472" t="s">
        <v>212</v>
      </c>
      <c r="AT472" s="1">
        <v>80111600</v>
      </c>
      <c r="AU472" s="93" t="s">
        <v>6253</v>
      </c>
      <c r="AV472" s="1" t="s">
        <v>210</v>
      </c>
      <c r="AW472" s="87" t="s">
        <v>103</v>
      </c>
      <c r="AX472" s="96">
        <v>46037</v>
      </c>
      <c r="AY472" s="1" t="s">
        <v>115</v>
      </c>
      <c r="AZ472" s="96">
        <v>46037</v>
      </c>
      <c r="BA472" s="75">
        <v>46038</v>
      </c>
      <c r="BB472" s="6">
        <v>46378</v>
      </c>
      <c r="BC472" s="89">
        <f>+Tabla3[[#This Row],[FECHA TERMINACION
(INICIAL)]]-Tabla3[[#This Row],[FECHA INICIO]]</f>
        <v>340</v>
      </c>
      <c r="BD472" s="89">
        <f>+Tabla3[[#This Row],[PLAZO DE EJECUCIÓN EN DÍAS (INICIAL)]]/30</f>
        <v>11.333333333333334</v>
      </c>
      <c r="BE472" t="s">
        <v>3227</v>
      </c>
      <c r="BF472" s="5" t="e">
        <f>+#REF!</f>
        <v>#REF!</v>
      </c>
      <c r="BG472" s="5" t="e">
        <f>+#REF!</f>
        <v>#REF!</v>
      </c>
      <c r="BH472" s="1" t="e">
        <f>+#REF!</f>
        <v>#REF!</v>
      </c>
      <c r="BI472" s="1">
        <f>+COUNTIF(Tabla3[[#This Row],[VALOR REDUCIDO]:[TOTAL TIEMPO PRORROGADO EN DÍAS
]],"&lt;&gt;0")</f>
        <v>3</v>
      </c>
      <c r="BJ472" s="1" t="e">
        <f>+#REF!</f>
        <v>#REF!</v>
      </c>
      <c r="BK472" s="75" t="e">
        <f>+#REF!</f>
        <v>#REF!</v>
      </c>
      <c r="BL472" s="1" t="s">
        <v>83</v>
      </c>
      <c r="BM472" t="e">
        <f t="shared" si="37"/>
        <v>#REF!</v>
      </c>
      <c r="BN472" s="7">
        <f t="shared" si="38"/>
        <v>46038</v>
      </c>
      <c r="BO472" s="7" t="e">
        <f t="shared" si="39"/>
        <v>#REF!</v>
      </c>
      <c r="BP472" s="5" t="e">
        <f t="shared" si="35"/>
        <v>#REF!</v>
      </c>
      <c r="BQ472" s="1">
        <v>15525000</v>
      </c>
      <c r="BR472" s="1" t="e">
        <f>+Tabla3[[#This Row],[VALOR TOTAL DE CONTRATO (ANTES DE LIQUIDACIÓN - LIBERACIÓN DE SALDOS)]]-Tabla3[[#This Row],[RECURSO TOTALES DESEMBOLSADOS]]</f>
        <v>#REF!</v>
      </c>
      <c r="BS472" s="1" t="s">
        <v>83</v>
      </c>
      <c r="BT472" s="1" t="str">
        <f t="shared" si="36"/>
        <v>enero</v>
      </c>
      <c r="BU472" s="1" t="s">
        <v>82</v>
      </c>
      <c r="BV472" s="1" t="s">
        <v>82</v>
      </c>
      <c r="BW472" s="1" t="s">
        <v>82</v>
      </c>
      <c r="BX472" t="s">
        <v>258</v>
      </c>
      <c r="BY472" t="s">
        <v>259</v>
      </c>
    </row>
    <row r="473" spans="1:77" x14ac:dyDescent="0.25">
      <c r="A473" s="1">
        <v>2026</v>
      </c>
      <c r="B473" s="3">
        <v>464</v>
      </c>
      <c r="C473" s="1" t="s">
        <v>65</v>
      </c>
      <c r="D473" t="s">
        <v>67</v>
      </c>
      <c r="E473" t="s">
        <v>70</v>
      </c>
      <c r="F473" t="s">
        <v>71</v>
      </c>
      <c r="G473" t="s">
        <v>105</v>
      </c>
      <c r="H473" s="1" t="s">
        <v>64</v>
      </c>
      <c r="I473" s="1" t="s">
        <v>271</v>
      </c>
      <c r="J473" t="s">
        <v>3228</v>
      </c>
      <c r="K473" s="1" t="s">
        <v>78</v>
      </c>
      <c r="L473" s="87" t="s">
        <v>246</v>
      </c>
      <c r="M473" t="s">
        <v>6767</v>
      </c>
      <c r="N473" s="1" t="s">
        <v>3719</v>
      </c>
      <c r="O473" s="59" t="s">
        <v>3719</v>
      </c>
      <c r="P473" s="54" t="s">
        <v>3719</v>
      </c>
      <c r="Q473" s="1" t="s">
        <v>83</v>
      </c>
      <c r="R473" s="87" t="s">
        <v>89</v>
      </c>
      <c r="S473" s="87" t="s">
        <v>212</v>
      </c>
      <c r="T473" t="s">
        <v>3229</v>
      </c>
      <c r="U473" t="s">
        <v>3230</v>
      </c>
      <c r="V473" s="5" t="s">
        <v>3231</v>
      </c>
      <c r="W473" s="5">
        <v>37568533</v>
      </c>
      <c r="X473" s="5">
        <v>37568533</v>
      </c>
      <c r="Y473" s="90">
        <v>3248000</v>
      </c>
      <c r="Z473" s="90" t="s">
        <v>1045</v>
      </c>
      <c r="AA473" s="1" t="s">
        <v>95</v>
      </c>
      <c r="AB473" t="s">
        <v>83</v>
      </c>
      <c r="AC473" t="s">
        <v>76</v>
      </c>
      <c r="AD473" s="69">
        <f>+Tabla3[[#This Row],[VALOR DEL CONTRATO
(EN NUMEROS)]]-Tabla3[[#This Row],[VALOR RECURSOS (MADS/FONAM)]]</f>
        <v>0</v>
      </c>
      <c r="AE473" s="2">
        <v>8126</v>
      </c>
      <c r="AF473" s="88">
        <v>46025</v>
      </c>
      <c r="AG473">
        <v>51626</v>
      </c>
      <c r="AH473" s="75">
        <v>46036</v>
      </c>
      <c r="AI473" s="78" t="s">
        <v>98</v>
      </c>
      <c r="AJ473" t="s">
        <v>282</v>
      </c>
      <c r="AK473" s="65">
        <v>202400000000095</v>
      </c>
      <c r="AL473" s="75">
        <v>46036</v>
      </c>
      <c r="AM473" s="1" t="s">
        <v>257</v>
      </c>
      <c r="AN473" s="1" t="s">
        <v>257</v>
      </c>
      <c r="AO473" t="s">
        <v>100</v>
      </c>
      <c r="AP473" t="s">
        <v>479</v>
      </c>
      <c r="AQ473" s="1"/>
      <c r="AR473" t="s">
        <v>480</v>
      </c>
      <c r="AS473" t="s">
        <v>212</v>
      </c>
      <c r="AT473" s="1">
        <v>80111600</v>
      </c>
      <c r="AU473" s="93" t="s">
        <v>5681</v>
      </c>
      <c r="AV473" s="1" t="s">
        <v>210</v>
      </c>
      <c r="AW473" s="87" t="s">
        <v>103</v>
      </c>
      <c r="AX473" s="96">
        <v>46036</v>
      </c>
      <c r="AY473" s="1" t="s">
        <v>115</v>
      </c>
      <c r="AZ473" s="96">
        <v>46036</v>
      </c>
      <c r="BA473" s="75">
        <v>46037</v>
      </c>
      <c r="BB473" s="6">
        <v>46386</v>
      </c>
      <c r="BC473" s="89">
        <f>+Tabla3[[#This Row],[FECHA TERMINACION
(INICIAL)]]-Tabla3[[#This Row],[FECHA INICIO]]</f>
        <v>349</v>
      </c>
      <c r="BD473" s="89">
        <f>+Tabla3[[#This Row],[PLAZO DE EJECUCIÓN EN DÍAS (INICIAL)]]/30</f>
        <v>11.633333333333333</v>
      </c>
      <c r="BE473" t="s">
        <v>3232</v>
      </c>
      <c r="BF473" s="5" t="e">
        <f>+#REF!</f>
        <v>#REF!</v>
      </c>
      <c r="BG473" s="5" t="e">
        <f>+#REF!</f>
        <v>#REF!</v>
      </c>
      <c r="BH473" s="1" t="e">
        <f>+#REF!</f>
        <v>#REF!</v>
      </c>
      <c r="BI473" s="1">
        <f>+COUNTIF(Tabla3[[#This Row],[VALOR REDUCIDO]:[TOTAL TIEMPO PRORROGADO EN DÍAS
]],"&lt;&gt;0")</f>
        <v>3</v>
      </c>
      <c r="BJ473" s="1" t="e">
        <f>+#REF!</f>
        <v>#REF!</v>
      </c>
      <c r="BK473" s="75" t="e">
        <f>+#REF!</f>
        <v>#REF!</v>
      </c>
      <c r="BL473" s="1" t="s">
        <v>83</v>
      </c>
      <c r="BM473" t="e">
        <f t="shared" si="37"/>
        <v>#REF!</v>
      </c>
      <c r="BN473" s="7">
        <f t="shared" si="38"/>
        <v>46037</v>
      </c>
      <c r="BO473" s="7" t="e">
        <f t="shared" si="39"/>
        <v>#REF!</v>
      </c>
      <c r="BP473" s="5" t="e">
        <f t="shared" si="35"/>
        <v>#REF!</v>
      </c>
      <c r="BQ473" s="1">
        <v>14724266</v>
      </c>
      <c r="BR473" s="1" t="e">
        <f>+Tabla3[[#This Row],[VALOR TOTAL DE CONTRATO (ANTES DE LIQUIDACIÓN - LIBERACIÓN DE SALDOS)]]-Tabla3[[#This Row],[RECURSO TOTALES DESEMBOLSADOS]]</f>
        <v>#REF!</v>
      </c>
      <c r="BS473" s="1" t="s">
        <v>83</v>
      </c>
      <c r="BT473" s="1" t="str">
        <f t="shared" si="36"/>
        <v>enero</v>
      </c>
      <c r="BU473" s="1" t="s">
        <v>82</v>
      </c>
      <c r="BV473" s="1" t="s">
        <v>82</v>
      </c>
      <c r="BW473" s="1" t="s">
        <v>82</v>
      </c>
      <c r="BX473" t="s">
        <v>258</v>
      </c>
      <c r="BY473" t="s">
        <v>259</v>
      </c>
    </row>
    <row r="474" spans="1:77" x14ac:dyDescent="0.25">
      <c r="A474" s="1">
        <v>2026</v>
      </c>
      <c r="B474" s="3">
        <v>465</v>
      </c>
      <c r="C474" s="1" t="s">
        <v>65</v>
      </c>
      <c r="D474" t="s">
        <v>67</v>
      </c>
      <c r="E474" t="s">
        <v>70</v>
      </c>
      <c r="F474" t="s">
        <v>71</v>
      </c>
      <c r="G474" t="s">
        <v>105</v>
      </c>
      <c r="H474" s="1" t="s">
        <v>64</v>
      </c>
      <c r="I474" s="1" t="s">
        <v>75</v>
      </c>
      <c r="J474" t="s">
        <v>3233</v>
      </c>
      <c r="K474" s="1" t="s">
        <v>78</v>
      </c>
      <c r="L474" s="87" t="s">
        <v>284</v>
      </c>
      <c r="M474" t="s">
        <v>6768</v>
      </c>
      <c r="N474" s="1" t="s">
        <v>3719</v>
      </c>
      <c r="O474" s="69" t="s">
        <v>3719</v>
      </c>
      <c r="P474" s="54" t="s">
        <v>3719</v>
      </c>
      <c r="Q474" s="1" t="s">
        <v>83</v>
      </c>
      <c r="R474" s="87" t="s">
        <v>89</v>
      </c>
      <c r="S474" s="87" t="s">
        <v>212</v>
      </c>
      <c r="T474" t="s">
        <v>3234</v>
      </c>
      <c r="U474" t="s">
        <v>3235</v>
      </c>
      <c r="V474" t="s">
        <v>3236</v>
      </c>
      <c r="W474" s="5">
        <v>68748000</v>
      </c>
      <c r="X474" s="5">
        <v>68748000</v>
      </c>
      <c r="Y474" s="90">
        <v>6120000</v>
      </c>
      <c r="Z474" s="90" t="s">
        <v>1045</v>
      </c>
      <c r="AA474" s="1" t="s">
        <v>95</v>
      </c>
      <c r="AB474" t="s">
        <v>83</v>
      </c>
      <c r="AC474" t="s">
        <v>76</v>
      </c>
      <c r="AD474" s="69">
        <f>+Tabla3[[#This Row],[VALOR DEL CONTRATO
(EN NUMEROS)]]-Tabla3[[#This Row],[VALOR RECURSOS (MADS/FONAM)]]</f>
        <v>0</v>
      </c>
      <c r="AE474" s="2">
        <v>8126</v>
      </c>
      <c r="AF474" s="88">
        <v>46025</v>
      </c>
      <c r="AG474">
        <v>50626</v>
      </c>
      <c r="AH474" s="75">
        <v>46036</v>
      </c>
      <c r="AI474" s="78" t="s">
        <v>98</v>
      </c>
      <c r="AJ474" t="s">
        <v>282</v>
      </c>
      <c r="AK474" s="65">
        <v>202400000000095</v>
      </c>
      <c r="AL474" s="75">
        <v>46036</v>
      </c>
      <c r="AM474" s="1" t="s">
        <v>257</v>
      </c>
      <c r="AN474" s="1" t="s">
        <v>257</v>
      </c>
      <c r="AO474" t="s">
        <v>100</v>
      </c>
      <c r="AP474" t="s">
        <v>479</v>
      </c>
      <c r="AQ474" s="1"/>
      <c r="AR474" t="s">
        <v>480</v>
      </c>
      <c r="AS474" t="s">
        <v>212</v>
      </c>
      <c r="AT474" s="1">
        <v>80111600</v>
      </c>
      <c r="AU474" s="93" t="s">
        <v>5682</v>
      </c>
      <c r="AV474" s="1" t="s">
        <v>210</v>
      </c>
      <c r="AW474" s="87" t="s">
        <v>103</v>
      </c>
      <c r="AX474" s="96">
        <v>46036</v>
      </c>
      <c r="AY474" s="1" t="s">
        <v>115</v>
      </c>
      <c r="AZ474" s="96">
        <v>46036</v>
      </c>
      <c r="BA474" s="75">
        <v>46036</v>
      </c>
      <c r="BB474" s="6">
        <v>46126</v>
      </c>
      <c r="BC474" s="89">
        <f>+Tabla3[[#This Row],[FECHA TERMINACION
(INICIAL)]]-Tabla3[[#This Row],[FECHA INICIO]]</f>
        <v>90</v>
      </c>
      <c r="BD474" s="89">
        <f>+Tabla3[[#This Row],[PLAZO DE EJECUCIÓN EN DÍAS (INICIAL)]]/30</f>
        <v>3</v>
      </c>
      <c r="BE474" t="s">
        <v>3237</v>
      </c>
      <c r="BF474" s="5" t="e">
        <f>+#REF!</f>
        <v>#REF!</v>
      </c>
      <c r="BG474" s="5" t="e">
        <f>+#REF!</f>
        <v>#REF!</v>
      </c>
      <c r="BH474" s="1" t="e">
        <f>+#REF!</f>
        <v>#REF!</v>
      </c>
      <c r="BI474" s="1">
        <f>+COUNTIF(Tabla3[[#This Row],[VALOR REDUCIDO]:[TOTAL TIEMPO PRORROGADO EN DÍAS
]],"&lt;&gt;0")</f>
        <v>3</v>
      </c>
      <c r="BJ474" s="1" t="e">
        <f>+#REF!</f>
        <v>#REF!</v>
      </c>
      <c r="BK474" s="75" t="e">
        <f>+#REF!</f>
        <v>#REF!</v>
      </c>
      <c r="BL474" s="1" t="s">
        <v>82</v>
      </c>
      <c r="BM474" t="e">
        <f t="shared" si="37"/>
        <v>#REF!</v>
      </c>
      <c r="BN474" s="7">
        <f t="shared" si="38"/>
        <v>46036</v>
      </c>
      <c r="BO474" s="7" t="e">
        <f t="shared" si="39"/>
        <v>#REF!</v>
      </c>
      <c r="BP474" s="5" t="e">
        <f t="shared" si="35"/>
        <v>#REF!</v>
      </c>
      <c r="BQ474" s="1">
        <v>18564000</v>
      </c>
      <c r="BR474" s="1" t="e">
        <f>+Tabla3[[#This Row],[VALOR TOTAL DE CONTRATO (ANTES DE LIQUIDACIÓN - LIBERACIÓN DE SALDOS)]]-Tabla3[[#This Row],[RECURSO TOTALES DESEMBOLSADOS]]</f>
        <v>#REF!</v>
      </c>
      <c r="BS474" s="1" t="s">
        <v>83</v>
      </c>
      <c r="BT474" s="1" t="str">
        <f t="shared" si="36"/>
        <v>enero</v>
      </c>
      <c r="BU474" s="1" t="s">
        <v>82</v>
      </c>
      <c r="BV474" s="1" t="s">
        <v>82</v>
      </c>
      <c r="BW474" s="1" t="s">
        <v>82</v>
      </c>
      <c r="BX474" t="s">
        <v>258</v>
      </c>
      <c r="BY474" t="s">
        <v>259</v>
      </c>
    </row>
    <row r="475" spans="1:77" x14ac:dyDescent="0.25">
      <c r="A475" s="1">
        <v>2026</v>
      </c>
      <c r="B475" s="3" t="s">
        <v>7391</v>
      </c>
      <c r="C475" s="1" t="s">
        <v>65</v>
      </c>
      <c r="D475" t="s">
        <v>67</v>
      </c>
      <c r="E475" t="s">
        <v>70</v>
      </c>
      <c r="F475" t="s">
        <v>71</v>
      </c>
      <c r="G475" t="s">
        <v>105</v>
      </c>
      <c r="H475" s="1" t="s">
        <v>64</v>
      </c>
      <c r="I475" s="1" t="s">
        <v>75</v>
      </c>
      <c r="J475" t="s">
        <v>7392</v>
      </c>
      <c r="K475" s="1" t="s">
        <v>78</v>
      </c>
      <c r="L475" s="87" t="s">
        <v>284</v>
      </c>
      <c r="M475" t="s">
        <v>7436</v>
      </c>
      <c r="N475" s="1" t="s">
        <v>3719</v>
      </c>
      <c r="O475" s="69" t="s">
        <v>3719</v>
      </c>
      <c r="P475" s="54" t="s">
        <v>3719</v>
      </c>
      <c r="Q475" s="1" t="s">
        <v>83</v>
      </c>
      <c r="R475" s="87" t="s">
        <v>89</v>
      </c>
      <c r="S475" s="87" t="s">
        <v>212</v>
      </c>
      <c r="T475" t="s">
        <v>3234</v>
      </c>
      <c r="U475" t="s">
        <v>3235</v>
      </c>
      <c r="V475" t="s">
        <v>7393</v>
      </c>
      <c r="W475" s="5">
        <v>50184000</v>
      </c>
      <c r="X475" s="5">
        <v>50184000</v>
      </c>
      <c r="Y475" s="90">
        <v>6120000</v>
      </c>
      <c r="Z475" s="90" t="s">
        <v>1045</v>
      </c>
      <c r="AA475" s="1" t="s">
        <v>95</v>
      </c>
      <c r="AB475" t="s">
        <v>83</v>
      </c>
      <c r="AC475" t="s">
        <v>76</v>
      </c>
      <c r="AD475" s="69">
        <f>+Tabla3[[#This Row],[VALOR DEL CONTRATO
(EN NUMEROS)]]-Tabla3[[#This Row],[VALOR RECURSOS (MADS/FONAM)]]</f>
        <v>0</v>
      </c>
      <c r="AE475" s="2">
        <v>8126</v>
      </c>
      <c r="AF475" s="88">
        <v>46025</v>
      </c>
      <c r="AG475">
        <v>212826</v>
      </c>
      <c r="AH475" s="75">
        <v>46127</v>
      </c>
      <c r="AI475" s="78" t="s">
        <v>98</v>
      </c>
      <c r="AJ475" t="s">
        <v>282</v>
      </c>
      <c r="AK475" s="65">
        <v>202400000000095</v>
      </c>
      <c r="AL475" s="75">
        <v>46127</v>
      </c>
      <c r="AM475" s="1" t="s">
        <v>257</v>
      </c>
      <c r="AN475" s="1" t="s">
        <v>257</v>
      </c>
      <c r="AO475" t="s">
        <v>100</v>
      </c>
      <c r="AP475" t="s">
        <v>479</v>
      </c>
      <c r="AQ475" s="1"/>
      <c r="AR475" t="s">
        <v>480</v>
      </c>
      <c r="AS475" t="s">
        <v>212</v>
      </c>
      <c r="AT475" s="1">
        <v>80111600</v>
      </c>
      <c r="AU475" s="93" t="s">
        <v>5682</v>
      </c>
      <c r="AV475" s="1" t="s">
        <v>210</v>
      </c>
      <c r="AW475" s="87" t="s">
        <v>103</v>
      </c>
      <c r="AX475" s="96">
        <v>46127</v>
      </c>
      <c r="AY475" s="1" t="s">
        <v>115</v>
      </c>
      <c r="AZ475" s="96">
        <v>46127</v>
      </c>
      <c r="BA475" s="75">
        <v>46127</v>
      </c>
      <c r="BB475" s="6">
        <v>46376</v>
      </c>
      <c r="BC475" s="89">
        <f>+Tabla3[[#This Row],[FECHA TERMINACION
(INICIAL)]]-Tabla3[[#This Row],[FECHA INICIO]]</f>
        <v>249</v>
      </c>
      <c r="BD475" s="89">
        <f>+Tabla3[[#This Row],[PLAZO DE EJECUCIÓN EN DÍAS (INICIAL)]]/30</f>
        <v>8.3000000000000007</v>
      </c>
      <c r="BE475" t="s">
        <v>7394</v>
      </c>
      <c r="BF475" s="5" t="e">
        <f>+#REF!</f>
        <v>#REF!</v>
      </c>
      <c r="BG475" s="5" t="e">
        <f>+#REF!</f>
        <v>#REF!</v>
      </c>
      <c r="BH475" s="1" t="e">
        <f>+#REF!</f>
        <v>#REF!</v>
      </c>
      <c r="BI475" s="1">
        <f>+COUNTIF(Tabla3[[#This Row],[VALOR REDUCIDO]:[TOTAL TIEMPO PRORROGADO EN DÍAS
]],"&lt;&gt;0")</f>
        <v>3</v>
      </c>
      <c r="BJ475" s="1" t="e">
        <f>+#REF!</f>
        <v>#REF!</v>
      </c>
      <c r="BK475" s="75" t="e">
        <f>+#REF!</f>
        <v>#REF!</v>
      </c>
      <c r="BL475" s="1" t="s">
        <v>83</v>
      </c>
      <c r="BM475" t="e">
        <f>$BO475-$BN475</f>
        <v>#REF!</v>
      </c>
      <c r="BN475" s="7">
        <f>$BA475</f>
        <v>46127</v>
      </c>
      <c r="BO475" s="7" t="e">
        <f>$BB475+$BH475</f>
        <v>#REF!</v>
      </c>
      <c r="BP475" s="5" t="e">
        <f t="shared" si="35"/>
        <v>#REF!</v>
      </c>
      <c r="BQ475" s="1" t="e">
        <v>#N/A</v>
      </c>
      <c r="BR475" s="1" t="e">
        <f>+Tabla3[[#This Row],[VALOR TOTAL DE CONTRATO (ANTES DE LIQUIDACIÓN - LIBERACIÓN DE SALDOS)]]-Tabla3[[#This Row],[RECURSO TOTALES DESEMBOLSADOS]]</f>
        <v>#REF!</v>
      </c>
      <c r="BS475" s="1" t="s">
        <v>83</v>
      </c>
      <c r="BT475" s="1" t="str">
        <f t="shared" si="36"/>
        <v>abril</v>
      </c>
      <c r="BU475" s="1" t="s">
        <v>82</v>
      </c>
      <c r="BV475" s="1" t="s">
        <v>82</v>
      </c>
      <c r="BW475" s="1" t="s">
        <v>82</v>
      </c>
      <c r="BX475" t="s">
        <v>258</v>
      </c>
      <c r="BY475" t="s">
        <v>259</v>
      </c>
    </row>
    <row r="476" spans="1:77" x14ac:dyDescent="0.25">
      <c r="A476" s="1">
        <v>2026</v>
      </c>
      <c r="B476" s="3">
        <v>466</v>
      </c>
      <c r="C476" s="1" t="s">
        <v>65</v>
      </c>
      <c r="D476" t="s">
        <v>67</v>
      </c>
      <c r="E476" t="s">
        <v>70</v>
      </c>
      <c r="F476" t="s">
        <v>71</v>
      </c>
      <c r="G476" t="s">
        <v>105</v>
      </c>
      <c r="H476" s="1" t="s">
        <v>64</v>
      </c>
      <c r="I476" s="1" t="s">
        <v>271</v>
      </c>
      <c r="J476" t="s">
        <v>5224</v>
      </c>
      <c r="K476" s="1" t="s">
        <v>78</v>
      </c>
      <c r="L476" s="87" t="s">
        <v>246</v>
      </c>
      <c r="M476" t="s">
        <v>6769</v>
      </c>
      <c r="N476" s="1" t="s">
        <v>3719</v>
      </c>
      <c r="O476" s="69" t="s">
        <v>3719</v>
      </c>
      <c r="P476" s="54" t="s">
        <v>3719</v>
      </c>
      <c r="Q476" s="1" t="s">
        <v>83</v>
      </c>
      <c r="R476" s="87" t="s">
        <v>89</v>
      </c>
      <c r="S476" s="87" t="s">
        <v>212</v>
      </c>
      <c r="T476" t="s">
        <v>3229</v>
      </c>
      <c r="U476" t="s">
        <v>5227</v>
      </c>
      <c r="V476" t="s">
        <v>5226</v>
      </c>
      <c r="W476" s="5">
        <v>32890000</v>
      </c>
      <c r="X476" s="5">
        <v>32890000</v>
      </c>
      <c r="Y476" s="90">
        <v>3450000</v>
      </c>
      <c r="Z476" s="90">
        <v>0</v>
      </c>
      <c r="AA476" s="1" t="s">
        <v>95</v>
      </c>
      <c r="AB476" t="s">
        <v>83</v>
      </c>
      <c r="AC476" t="s">
        <v>76</v>
      </c>
      <c r="AD476" s="69">
        <f>+Tabla3[[#This Row],[VALOR DEL CONTRATO
(EN NUMEROS)]]-Tabla3[[#This Row],[VALOR RECURSOS (MADS/FONAM)]]</f>
        <v>0</v>
      </c>
      <c r="AE476" s="2">
        <v>8126</v>
      </c>
      <c r="AF476" s="88">
        <v>46025</v>
      </c>
      <c r="AG476">
        <v>114526</v>
      </c>
      <c r="AH476" s="75">
        <v>46052</v>
      </c>
      <c r="AI476" s="78" t="s">
        <v>98</v>
      </c>
      <c r="AJ476" t="s">
        <v>282</v>
      </c>
      <c r="AK476" s="65">
        <v>202400000000095</v>
      </c>
      <c r="AL476" s="75">
        <v>46050</v>
      </c>
      <c r="AM476" s="1" t="s">
        <v>257</v>
      </c>
      <c r="AN476" s="1" t="s">
        <v>257</v>
      </c>
      <c r="AO476" t="s">
        <v>100</v>
      </c>
      <c r="AP476" t="s">
        <v>479</v>
      </c>
      <c r="AQ476" s="2"/>
      <c r="AR476" t="s">
        <v>480</v>
      </c>
      <c r="AS476" t="s">
        <v>212</v>
      </c>
      <c r="AT476" s="1">
        <v>80111600</v>
      </c>
      <c r="AU476" s="93" t="s">
        <v>5683</v>
      </c>
      <c r="AV476" s="1" t="s">
        <v>210</v>
      </c>
      <c r="AW476" s="87" t="s">
        <v>103</v>
      </c>
      <c r="AX476" s="96">
        <v>46050</v>
      </c>
      <c r="AY476" s="1" t="s">
        <v>115</v>
      </c>
      <c r="AZ476" s="96">
        <v>46050</v>
      </c>
      <c r="BA476" s="75">
        <v>46052</v>
      </c>
      <c r="BB476" s="75">
        <v>46341</v>
      </c>
      <c r="BC476" s="89">
        <f>+Tabla3[[#This Row],[FECHA TERMINACION
(INICIAL)]]-Tabla3[[#This Row],[FECHA INICIO]]</f>
        <v>289</v>
      </c>
      <c r="BD476" s="89">
        <f>+Tabla3[[#This Row],[PLAZO DE EJECUCIÓN EN DÍAS (INICIAL)]]/30</f>
        <v>9.6333333333333329</v>
      </c>
      <c r="BE476" t="s">
        <v>5225</v>
      </c>
      <c r="BF476" s="5" t="e">
        <f>+#REF!</f>
        <v>#REF!</v>
      </c>
      <c r="BG476" s="5" t="e">
        <f>+#REF!</f>
        <v>#REF!</v>
      </c>
      <c r="BH476" s="1" t="e">
        <f>+#REF!</f>
        <v>#REF!</v>
      </c>
      <c r="BI476" s="1">
        <f>+COUNTIF(Tabla3[[#This Row],[VALOR REDUCIDO]:[TOTAL TIEMPO PRORROGADO EN DÍAS
]],"&lt;&gt;0")</f>
        <v>3</v>
      </c>
      <c r="BJ476" s="1" t="e">
        <f>+#REF!</f>
        <v>#REF!</v>
      </c>
      <c r="BK476" s="75" t="e">
        <f>+#REF!</f>
        <v>#REF!</v>
      </c>
      <c r="BL476" s="1" t="s">
        <v>83</v>
      </c>
      <c r="BM476" t="e">
        <f t="shared" si="37"/>
        <v>#REF!</v>
      </c>
      <c r="BN476" s="7">
        <f t="shared" si="38"/>
        <v>46052</v>
      </c>
      <c r="BO476" s="7" t="e">
        <f t="shared" si="39"/>
        <v>#REF!</v>
      </c>
      <c r="BP476" s="5" t="e">
        <f t="shared" si="35"/>
        <v>#REF!</v>
      </c>
      <c r="BQ476" s="1">
        <v>13915000</v>
      </c>
      <c r="BR476" s="1" t="e">
        <f>+Tabla3[[#This Row],[VALOR TOTAL DE CONTRATO (ANTES DE LIQUIDACIÓN - LIBERACIÓN DE SALDOS)]]-Tabla3[[#This Row],[RECURSO TOTALES DESEMBOLSADOS]]</f>
        <v>#REF!</v>
      </c>
      <c r="BS476" s="1" t="s">
        <v>83</v>
      </c>
      <c r="BT476" s="1" t="str">
        <f t="shared" si="36"/>
        <v>enero</v>
      </c>
      <c r="BU476" s="1" t="s">
        <v>82</v>
      </c>
      <c r="BV476" s="1" t="s">
        <v>82</v>
      </c>
      <c r="BW476" s="1" t="s">
        <v>82</v>
      </c>
      <c r="BX476" t="s">
        <v>258</v>
      </c>
      <c r="BY476" t="s">
        <v>259</v>
      </c>
    </row>
    <row r="477" spans="1:77" x14ac:dyDescent="0.25">
      <c r="A477" s="1">
        <v>2026</v>
      </c>
      <c r="B477" s="3">
        <v>467</v>
      </c>
      <c r="C477" s="1" t="s">
        <v>65</v>
      </c>
      <c r="D477" t="s">
        <v>67</v>
      </c>
      <c r="E477" t="s">
        <v>70</v>
      </c>
      <c r="F477" t="s">
        <v>71</v>
      </c>
      <c r="G477" t="s">
        <v>105</v>
      </c>
      <c r="H477" s="1" t="s">
        <v>64</v>
      </c>
      <c r="I477" s="1" t="s">
        <v>75</v>
      </c>
      <c r="J477" t="s">
        <v>2518</v>
      </c>
      <c r="K477" s="1" t="s">
        <v>78</v>
      </c>
      <c r="L477" s="87" t="s">
        <v>538</v>
      </c>
      <c r="M477" t="s">
        <v>6770</v>
      </c>
      <c r="N477" s="1" t="s">
        <v>3719</v>
      </c>
      <c r="O477" s="59" t="s">
        <v>3719</v>
      </c>
      <c r="P477" s="54" t="s">
        <v>3719</v>
      </c>
      <c r="Q477" s="1" t="s">
        <v>83</v>
      </c>
      <c r="R477" s="87" t="s">
        <v>255</v>
      </c>
      <c r="S477" s="87" t="s">
        <v>255</v>
      </c>
      <c r="T477" t="s">
        <v>2519</v>
      </c>
      <c r="U477" t="s">
        <v>2520</v>
      </c>
      <c r="V477" s="5" t="s">
        <v>2521</v>
      </c>
      <c r="W477" s="5">
        <v>102000000</v>
      </c>
      <c r="X477" s="5">
        <v>102000000</v>
      </c>
      <c r="Y477" s="90">
        <v>9000000</v>
      </c>
      <c r="Z477" s="90" t="s">
        <v>1045</v>
      </c>
      <c r="AA477" s="1" t="s">
        <v>121</v>
      </c>
      <c r="AB477" t="s">
        <v>83</v>
      </c>
      <c r="AC477" t="s">
        <v>76</v>
      </c>
      <c r="AD477" s="69">
        <f>+Tabla3[[#This Row],[VALOR DEL CONTRATO
(EN NUMEROS)]]-Tabla3[[#This Row],[VALOR RECURSOS (MADS/FONAM)]]</f>
        <v>0</v>
      </c>
      <c r="AE477" s="2">
        <v>4625</v>
      </c>
      <c r="AF477" s="88">
        <v>45671</v>
      </c>
      <c r="AG477">
        <v>1126</v>
      </c>
      <c r="AH477" s="75">
        <v>46037</v>
      </c>
      <c r="AI477" s="78" t="s">
        <v>99</v>
      </c>
      <c r="AJ477" t="s">
        <v>1372</v>
      </c>
      <c r="AK477" s="65" t="s">
        <v>76</v>
      </c>
      <c r="AL477" s="75">
        <v>46035</v>
      </c>
      <c r="AM477" s="1" t="s">
        <v>257</v>
      </c>
      <c r="AN477" s="1" t="s">
        <v>257</v>
      </c>
      <c r="AO477" t="s">
        <v>100</v>
      </c>
      <c r="AP477" t="s">
        <v>2486</v>
      </c>
      <c r="AQ477" s="1"/>
      <c r="AR477" t="s">
        <v>2487</v>
      </c>
      <c r="AS477" t="s">
        <v>255</v>
      </c>
      <c r="AT477" s="1">
        <v>80111600</v>
      </c>
      <c r="AU477" s="93" t="s">
        <v>5684</v>
      </c>
      <c r="AV477" s="1" t="s">
        <v>210</v>
      </c>
      <c r="AW477" s="87" t="s">
        <v>103</v>
      </c>
      <c r="AX477" s="96">
        <v>46036</v>
      </c>
      <c r="AY477" s="87" t="s">
        <v>116</v>
      </c>
      <c r="AZ477" s="96">
        <v>46036</v>
      </c>
      <c r="BA477" s="75">
        <v>46037</v>
      </c>
      <c r="BB477" s="6">
        <v>46380</v>
      </c>
      <c r="BC477" s="89">
        <f>+Tabla3[[#This Row],[FECHA TERMINACION
(INICIAL)]]-Tabla3[[#This Row],[FECHA INICIO]]</f>
        <v>343</v>
      </c>
      <c r="BD477" s="89">
        <f>+Tabla3[[#This Row],[PLAZO DE EJECUCIÓN EN DÍAS (INICIAL)]]/30</f>
        <v>11.433333333333334</v>
      </c>
      <c r="BE477" t="s">
        <v>2522</v>
      </c>
      <c r="BF477" s="5" t="e">
        <f>+#REF!</f>
        <v>#REF!</v>
      </c>
      <c r="BG477" s="5" t="e">
        <f>+#REF!</f>
        <v>#REF!</v>
      </c>
      <c r="BH477" s="1" t="e">
        <f>+#REF!</f>
        <v>#REF!</v>
      </c>
      <c r="BI477" s="1">
        <f>+COUNTIF(Tabla3[[#This Row],[VALOR REDUCIDO]:[TOTAL TIEMPO PRORROGADO EN DÍAS
]],"&lt;&gt;0")</f>
        <v>3</v>
      </c>
      <c r="BJ477" s="1" t="e">
        <f>+#REF!</f>
        <v>#REF!</v>
      </c>
      <c r="BK477" s="75" t="e">
        <f>+#REF!</f>
        <v>#REF!</v>
      </c>
      <c r="BL477" s="1" t="s">
        <v>83</v>
      </c>
      <c r="BM477" t="e">
        <f t="shared" si="37"/>
        <v>#REF!</v>
      </c>
      <c r="BN477" s="7">
        <f t="shared" si="38"/>
        <v>46037</v>
      </c>
      <c r="BO477" s="7" t="e">
        <f t="shared" si="39"/>
        <v>#REF!</v>
      </c>
      <c r="BP477" s="5" t="e">
        <f t="shared" si="35"/>
        <v>#REF!</v>
      </c>
      <c r="BQ477" s="1">
        <v>40800000</v>
      </c>
      <c r="BR477" s="1" t="e">
        <f>+Tabla3[[#This Row],[VALOR TOTAL DE CONTRATO (ANTES DE LIQUIDACIÓN - LIBERACIÓN DE SALDOS)]]-Tabla3[[#This Row],[RECURSO TOTALES DESEMBOLSADOS]]</f>
        <v>#REF!</v>
      </c>
      <c r="BS477" s="1" t="s">
        <v>83</v>
      </c>
      <c r="BT477" s="1" t="str">
        <f t="shared" si="36"/>
        <v>enero</v>
      </c>
      <c r="BU477" s="1" t="s">
        <v>82</v>
      </c>
      <c r="BV477" s="1" t="s">
        <v>82</v>
      </c>
      <c r="BW477" s="1" t="s">
        <v>82</v>
      </c>
      <c r="BX477" t="s">
        <v>258</v>
      </c>
      <c r="BY477" t="s">
        <v>259</v>
      </c>
    </row>
    <row r="478" spans="1:77" x14ac:dyDescent="0.25">
      <c r="A478" s="1">
        <v>2026</v>
      </c>
      <c r="B478" s="3">
        <v>468</v>
      </c>
      <c r="C478" s="1" t="s">
        <v>65</v>
      </c>
      <c r="D478" t="s">
        <v>67</v>
      </c>
      <c r="E478" t="s">
        <v>70</v>
      </c>
      <c r="F478" t="s">
        <v>71</v>
      </c>
      <c r="G478" t="s">
        <v>105</v>
      </c>
      <c r="H478" s="1" t="s">
        <v>64</v>
      </c>
      <c r="I478" s="1" t="s">
        <v>75</v>
      </c>
      <c r="J478" t="s">
        <v>2523</v>
      </c>
      <c r="K478" s="1" t="s">
        <v>78</v>
      </c>
      <c r="L478" s="87" t="s">
        <v>800</v>
      </c>
      <c r="M478" t="s">
        <v>6771</v>
      </c>
      <c r="N478" s="1" t="s">
        <v>3719</v>
      </c>
      <c r="O478" s="69" t="s">
        <v>3719</v>
      </c>
      <c r="P478" s="54" t="s">
        <v>3719</v>
      </c>
      <c r="Q478" s="1" t="s">
        <v>83</v>
      </c>
      <c r="R478" s="87" t="s">
        <v>255</v>
      </c>
      <c r="S478" s="87" t="s">
        <v>255</v>
      </c>
      <c r="T478" t="s">
        <v>2524</v>
      </c>
      <c r="U478" t="s">
        <v>2520</v>
      </c>
      <c r="V478" t="s">
        <v>2521</v>
      </c>
      <c r="W478" s="5">
        <v>102000000</v>
      </c>
      <c r="X478" s="5">
        <v>102000000</v>
      </c>
      <c r="Y478" s="90">
        <v>9000000</v>
      </c>
      <c r="Z478" s="90"/>
      <c r="AA478" s="1" t="s">
        <v>121</v>
      </c>
      <c r="AB478" t="s">
        <v>83</v>
      </c>
      <c r="AC478" t="s">
        <v>76</v>
      </c>
      <c r="AD478" s="69">
        <f>+Tabla3[[#This Row],[VALOR DEL CONTRATO
(EN NUMEROS)]]-Tabla3[[#This Row],[VALOR RECURSOS (MADS/FONAM)]]</f>
        <v>0</v>
      </c>
      <c r="AE478" s="2">
        <v>4625</v>
      </c>
      <c r="AF478" s="97">
        <v>45671</v>
      </c>
      <c r="AG478" s="1">
        <v>1026</v>
      </c>
      <c r="AH478" s="96">
        <v>46037</v>
      </c>
      <c r="AI478" s="78" t="s">
        <v>99</v>
      </c>
      <c r="AJ478" t="s">
        <v>1372</v>
      </c>
      <c r="AK478" s="65" t="s">
        <v>76</v>
      </c>
      <c r="AL478" s="75">
        <v>46035</v>
      </c>
      <c r="AM478" s="1" t="s">
        <v>257</v>
      </c>
      <c r="AN478" s="1" t="s">
        <v>257</v>
      </c>
      <c r="AO478" t="s">
        <v>100</v>
      </c>
      <c r="AP478" t="s">
        <v>2486</v>
      </c>
      <c r="AQ478" s="2"/>
      <c r="AR478" t="s">
        <v>2487</v>
      </c>
      <c r="AS478" s="1" t="s">
        <v>255</v>
      </c>
      <c r="AT478" s="1">
        <v>80111600</v>
      </c>
      <c r="AU478" s="93" t="s">
        <v>5685</v>
      </c>
      <c r="AV478" s="1" t="s">
        <v>210</v>
      </c>
      <c r="AW478" s="87" t="s">
        <v>103</v>
      </c>
      <c r="AX478" s="96">
        <v>46035</v>
      </c>
      <c r="AY478" s="1" t="s">
        <v>116</v>
      </c>
      <c r="AZ478" s="96">
        <v>46035</v>
      </c>
      <c r="BA478" s="75">
        <v>46037</v>
      </c>
      <c r="BB478" s="6">
        <v>46380</v>
      </c>
      <c r="BC478" s="89">
        <f>+Tabla3[[#This Row],[FECHA TERMINACION
(INICIAL)]]-Tabla3[[#This Row],[FECHA INICIO]]</f>
        <v>343</v>
      </c>
      <c r="BD478" s="89">
        <f>+Tabla3[[#This Row],[PLAZO DE EJECUCIÓN EN DÍAS (INICIAL)]]/30</f>
        <v>11.433333333333334</v>
      </c>
      <c r="BE478" t="s">
        <v>2522</v>
      </c>
      <c r="BF478" s="5" t="e">
        <f>+#REF!</f>
        <v>#REF!</v>
      </c>
      <c r="BG478" s="5" t="e">
        <f>+#REF!</f>
        <v>#REF!</v>
      </c>
      <c r="BH478" s="1" t="e">
        <f>+#REF!</f>
        <v>#REF!</v>
      </c>
      <c r="BI478" s="1">
        <f>+COUNTIF(Tabla3[[#This Row],[VALOR REDUCIDO]:[TOTAL TIEMPO PRORROGADO EN DÍAS
]],"&lt;&gt;0")</f>
        <v>3</v>
      </c>
      <c r="BJ478" s="1" t="e">
        <f>+#REF!</f>
        <v>#REF!</v>
      </c>
      <c r="BK478" s="75" t="e">
        <f>+#REF!</f>
        <v>#REF!</v>
      </c>
      <c r="BL478" s="1" t="s">
        <v>83</v>
      </c>
      <c r="BM478" t="e">
        <f t="shared" si="37"/>
        <v>#REF!</v>
      </c>
      <c r="BN478" s="7">
        <f t="shared" si="38"/>
        <v>46037</v>
      </c>
      <c r="BO478" s="7" t="e">
        <f t="shared" si="39"/>
        <v>#REF!</v>
      </c>
      <c r="BP478" s="5" t="e">
        <f t="shared" si="35"/>
        <v>#REF!</v>
      </c>
      <c r="BQ478" s="1">
        <v>40800000</v>
      </c>
      <c r="BR478" s="1" t="e">
        <f>+Tabla3[[#This Row],[VALOR TOTAL DE CONTRATO (ANTES DE LIQUIDACIÓN - LIBERACIÓN DE SALDOS)]]-Tabla3[[#This Row],[RECURSO TOTALES DESEMBOLSADOS]]</f>
        <v>#REF!</v>
      </c>
      <c r="BS478" s="1" t="s">
        <v>83</v>
      </c>
      <c r="BT478" s="1" t="str">
        <f t="shared" si="36"/>
        <v>enero</v>
      </c>
      <c r="BU478" s="1" t="s">
        <v>82</v>
      </c>
      <c r="BV478" s="1" t="s">
        <v>82</v>
      </c>
      <c r="BW478" s="1" t="s">
        <v>82</v>
      </c>
      <c r="BX478" t="s">
        <v>258</v>
      </c>
      <c r="BY478" t="s">
        <v>259</v>
      </c>
    </row>
    <row r="479" spans="1:77" x14ac:dyDescent="0.25">
      <c r="A479" s="1">
        <v>2026</v>
      </c>
      <c r="B479" s="3">
        <v>469</v>
      </c>
      <c r="C479" s="1" t="s">
        <v>65</v>
      </c>
      <c r="D479" t="s">
        <v>67</v>
      </c>
      <c r="E479" t="s">
        <v>70</v>
      </c>
      <c r="F479" t="s">
        <v>71</v>
      </c>
      <c r="G479" t="s">
        <v>105</v>
      </c>
      <c r="H479" s="1" t="s">
        <v>64</v>
      </c>
      <c r="I479" s="1" t="s">
        <v>75</v>
      </c>
      <c r="J479" t="s">
        <v>2525</v>
      </c>
      <c r="K479" s="1" t="s">
        <v>78</v>
      </c>
      <c r="L479" s="87" t="s">
        <v>2526</v>
      </c>
      <c r="M479" t="s">
        <v>6772</v>
      </c>
      <c r="N479" s="1" t="s">
        <v>3719</v>
      </c>
      <c r="O479" s="69" t="s">
        <v>3719</v>
      </c>
      <c r="P479" s="54" t="s">
        <v>3719</v>
      </c>
      <c r="Q479" s="1" t="s">
        <v>83</v>
      </c>
      <c r="R479" s="87" t="s">
        <v>255</v>
      </c>
      <c r="S479" s="87" t="s">
        <v>255</v>
      </c>
      <c r="T479" t="s">
        <v>2519</v>
      </c>
      <c r="U479" t="s">
        <v>2520</v>
      </c>
      <c r="V479" t="s">
        <v>2521</v>
      </c>
      <c r="W479" s="5">
        <v>102000000</v>
      </c>
      <c r="X479" s="5">
        <v>102000000</v>
      </c>
      <c r="Y479" s="90">
        <v>9000000</v>
      </c>
      <c r="Z479" s="90"/>
      <c r="AA479" s="1" t="s">
        <v>121</v>
      </c>
      <c r="AB479" t="s">
        <v>83</v>
      </c>
      <c r="AC479" t="s">
        <v>76</v>
      </c>
      <c r="AD479" s="69">
        <f>+Tabla3[[#This Row],[VALOR DEL CONTRATO
(EN NUMEROS)]]-Tabla3[[#This Row],[VALOR RECURSOS (MADS/FONAM)]]</f>
        <v>0</v>
      </c>
      <c r="AE479" s="2">
        <v>4625</v>
      </c>
      <c r="AF479" s="97">
        <v>45671</v>
      </c>
      <c r="AG479" s="1">
        <v>1426</v>
      </c>
      <c r="AH479" s="96">
        <v>46038</v>
      </c>
      <c r="AI479" s="78" t="s">
        <v>99</v>
      </c>
      <c r="AJ479" t="s">
        <v>1372</v>
      </c>
      <c r="AK479" s="65" t="s">
        <v>76</v>
      </c>
      <c r="AL479" s="75">
        <v>46036</v>
      </c>
      <c r="AM479" s="1" t="s">
        <v>257</v>
      </c>
      <c r="AN479" s="1" t="s">
        <v>257</v>
      </c>
      <c r="AO479" t="s">
        <v>100</v>
      </c>
      <c r="AP479" t="s">
        <v>2486</v>
      </c>
      <c r="AQ479" s="1"/>
      <c r="AR479" t="s">
        <v>2487</v>
      </c>
      <c r="AS479" t="s">
        <v>255</v>
      </c>
      <c r="AT479" s="1">
        <v>80111600</v>
      </c>
      <c r="AU479" s="93" t="s">
        <v>5686</v>
      </c>
      <c r="AV479" s="1" t="s">
        <v>210</v>
      </c>
      <c r="AW479" s="87" t="s">
        <v>103</v>
      </c>
      <c r="AX479" s="96">
        <v>46037</v>
      </c>
      <c r="AY479" s="1" t="s">
        <v>116</v>
      </c>
      <c r="AZ479" s="96">
        <v>46038</v>
      </c>
      <c r="BA479" s="75">
        <v>46038</v>
      </c>
      <c r="BB479" s="6">
        <v>46381</v>
      </c>
      <c r="BC479" s="89">
        <f>+Tabla3[[#This Row],[FECHA TERMINACION
(INICIAL)]]-Tabla3[[#This Row],[FECHA INICIO]]</f>
        <v>343</v>
      </c>
      <c r="BD479" s="89">
        <f>+Tabla3[[#This Row],[PLAZO DE EJECUCIÓN EN DÍAS (INICIAL)]]/30</f>
        <v>11.433333333333334</v>
      </c>
      <c r="BE479" t="s">
        <v>2522</v>
      </c>
      <c r="BF479" s="5" t="e">
        <f>+#REF!</f>
        <v>#REF!</v>
      </c>
      <c r="BG479" s="5" t="e">
        <f>+#REF!</f>
        <v>#REF!</v>
      </c>
      <c r="BH479" s="1" t="e">
        <f>+#REF!</f>
        <v>#REF!</v>
      </c>
      <c r="BI479" s="1">
        <f>+COUNTIF(Tabla3[[#This Row],[VALOR REDUCIDO]:[TOTAL TIEMPO PRORROGADO EN DÍAS
]],"&lt;&gt;0")</f>
        <v>3</v>
      </c>
      <c r="BJ479" s="1" t="e">
        <f>+#REF!</f>
        <v>#REF!</v>
      </c>
      <c r="BK479" s="75" t="e">
        <f>+#REF!</f>
        <v>#REF!</v>
      </c>
      <c r="BL479" s="1" t="s">
        <v>83</v>
      </c>
      <c r="BM479" t="e">
        <f t="shared" si="37"/>
        <v>#REF!</v>
      </c>
      <c r="BN479" s="7">
        <f t="shared" si="38"/>
        <v>46038</v>
      </c>
      <c r="BO479" s="7" t="e">
        <f t="shared" si="39"/>
        <v>#REF!</v>
      </c>
      <c r="BP479" s="5" t="e">
        <f t="shared" si="35"/>
        <v>#REF!</v>
      </c>
      <c r="BQ479" s="1">
        <v>40500000</v>
      </c>
      <c r="BR479" s="1" t="e">
        <f>+Tabla3[[#This Row],[VALOR TOTAL DE CONTRATO (ANTES DE LIQUIDACIÓN - LIBERACIÓN DE SALDOS)]]-Tabla3[[#This Row],[RECURSO TOTALES DESEMBOLSADOS]]</f>
        <v>#REF!</v>
      </c>
      <c r="BS479" s="1" t="s">
        <v>83</v>
      </c>
      <c r="BT479" s="1" t="str">
        <f t="shared" si="36"/>
        <v>enero</v>
      </c>
      <c r="BU479" s="1" t="s">
        <v>82</v>
      </c>
      <c r="BV479" s="1" t="s">
        <v>82</v>
      </c>
      <c r="BW479" s="1" t="s">
        <v>82</v>
      </c>
      <c r="BX479" t="s">
        <v>258</v>
      </c>
      <c r="BY479" t="s">
        <v>259</v>
      </c>
    </row>
    <row r="480" spans="1:77" x14ac:dyDescent="0.25">
      <c r="A480" s="1">
        <v>2026</v>
      </c>
      <c r="B480" s="3">
        <v>470</v>
      </c>
      <c r="C480" s="1" t="s">
        <v>65</v>
      </c>
      <c r="D480" t="s">
        <v>67</v>
      </c>
      <c r="E480" t="s">
        <v>70</v>
      </c>
      <c r="F480" t="s">
        <v>71</v>
      </c>
      <c r="G480" t="s">
        <v>105</v>
      </c>
      <c r="H480" s="1" t="s">
        <v>64</v>
      </c>
      <c r="I480" s="1" t="s">
        <v>75</v>
      </c>
      <c r="J480" t="s">
        <v>2527</v>
      </c>
      <c r="K480" s="1" t="s">
        <v>78</v>
      </c>
      <c r="L480" s="87" t="s">
        <v>2528</v>
      </c>
      <c r="M480" t="s">
        <v>6773</v>
      </c>
      <c r="N480" s="1" t="s">
        <v>3719</v>
      </c>
      <c r="O480" s="69" t="s">
        <v>3719</v>
      </c>
      <c r="P480" s="54" t="s">
        <v>3719</v>
      </c>
      <c r="Q480" s="1" t="s">
        <v>83</v>
      </c>
      <c r="R480" s="87" t="s">
        <v>255</v>
      </c>
      <c r="S480" s="87" t="s">
        <v>255</v>
      </c>
      <c r="T480" t="s">
        <v>2519</v>
      </c>
      <c r="U480" t="s">
        <v>2520</v>
      </c>
      <c r="V480" t="s">
        <v>2521</v>
      </c>
      <c r="W480" s="5">
        <v>102000000</v>
      </c>
      <c r="X480" s="5">
        <v>102000000</v>
      </c>
      <c r="Y480" s="90">
        <v>9000000</v>
      </c>
      <c r="Z480" s="90"/>
      <c r="AA480" s="1" t="s">
        <v>121</v>
      </c>
      <c r="AB480" t="s">
        <v>83</v>
      </c>
      <c r="AC480" t="s">
        <v>76</v>
      </c>
      <c r="AD480" s="69">
        <f>+Tabla3[[#This Row],[VALOR DEL CONTRATO
(EN NUMEROS)]]-Tabla3[[#This Row],[VALOR RECURSOS (MADS/FONAM)]]</f>
        <v>0</v>
      </c>
      <c r="AE480" s="2">
        <v>4625</v>
      </c>
      <c r="AF480" s="88">
        <v>45671</v>
      </c>
      <c r="AG480">
        <v>2026</v>
      </c>
      <c r="AH480" s="75">
        <v>46043</v>
      </c>
      <c r="AI480" s="78" t="s">
        <v>99</v>
      </c>
      <c r="AJ480" t="s">
        <v>1372</v>
      </c>
      <c r="AK480" s="65" t="s">
        <v>76</v>
      </c>
      <c r="AL480" s="75">
        <v>46036</v>
      </c>
      <c r="AM480" s="1" t="s">
        <v>257</v>
      </c>
      <c r="AN480" s="1" t="s">
        <v>257</v>
      </c>
      <c r="AO480" t="s">
        <v>100</v>
      </c>
      <c r="AP480" t="s">
        <v>2486</v>
      </c>
      <c r="AQ480" s="1"/>
      <c r="AR480" t="s">
        <v>2487</v>
      </c>
      <c r="AS480" t="s">
        <v>255</v>
      </c>
      <c r="AT480" s="1">
        <v>80111600</v>
      </c>
      <c r="AU480" s="93" t="s">
        <v>5687</v>
      </c>
      <c r="AV480" s="1" t="s">
        <v>210</v>
      </c>
      <c r="AW480" s="87" t="s">
        <v>103</v>
      </c>
      <c r="AX480" s="96">
        <v>46039</v>
      </c>
      <c r="AY480" s="1" t="s">
        <v>116</v>
      </c>
      <c r="AZ480" s="96">
        <v>46043</v>
      </c>
      <c r="BA480" s="75">
        <v>46043</v>
      </c>
      <c r="BB480" s="6">
        <v>46386</v>
      </c>
      <c r="BC480" s="89">
        <f>+Tabla3[[#This Row],[FECHA TERMINACION
(INICIAL)]]-Tabla3[[#This Row],[FECHA INICIO]]</f>
        <v>343</v>
      </c>
      <c r="BD480" s="89">
        <f>+Tabla3[[#This Row],[PLAZO DE EJECUCIÓN EN DÍAS (INICIAL)]]/30</f>
        <v>11.433333333333334</v>
      </c>
      <c r="BE480" t="s">
        <v>2522</v>
      </c>
      <c r="BF480" s="5" t="e">
        <f>+#REF!</f>
        <v>#REF!</v>
      </c>
      <c r="BG480" s="5" t="e">
        <f>+#REF!</f>
        <v>#REF!</v>
      </c>
      <c r="BH480" s="1" t="e">
        <f>+#REF!</f>
        <v>#REF!</v>
      </c>
      <c r="BI480" s="1">
        <f>+COUNTIF(Tabla3[[#This Row],[VALOR REDUCIDO]:[TOTAL TIEMPO PRORROGADO EN DÍAS
]],"&lt;&gt;0")</f>
        <v>3</v>
      </c>
      <c r="BJ480" s="1" t="e">
        <f>+#REF!</f>
        <v>#REF!</v>
      </c>
      <c r="BK480" s="75" t="e">
        <f>+#REF!</f>
        <v>#REF!</v>
      </c>
      <c r="BL480" s="1" t="s">
        <v>83</v>
      </c>
      <c r="BM480" t="e">
        <f t="shared" si="37"/>
        <v>#REF!</v>
      </c>
      <c r="BN480" s="7">
        <f t="shared" si="38"/>
        <v>46043</v>
      </c>
      <c r="BO480" s="7" t="e">
        <f t="shared" si="39"/>
        <v>#REF!</v>
      </c>
      <c r="BP480" s="5" t="e">
        <f t="shared" si="35"/>
        <v>#REF!</v>
      </c>
      <c r="BQ480" s="1">
        <v>3000000</v>
      </c>
      <c r="BR480" s="1" t="e">
        <f>+Tabla3[[#This Row],[VALOR TOTAL DE CONTRATO (ANTES DE LIQUIDACIÓN - LIBERACIÓN DE SALDOS)]]-Tabla3[[#This Row],[RECURSO TOTALES DESEMBOLSADOS]]</f>
        <v>#REF!</v>
      </c>
      <c r="BS480" s="1" t="s">
        <v>83</v>
      </c>
      <c r="BT480" s="1" t="str">
        <f t="shared" si="36"/>
        <v>enero</v>
      </c>
      <c r="BU480" s="1" t="s">
        <v>82</v>
      </c>
      <c r="BV480" s="1" t="s">
        <v>82</v>
      </c>
      <c r="BW480" s="1" t="s">
        <v>82</v>
      </c>
      <c r="BX480" t="s">
        <v>258</v>
      </c>
      <c r="BY480" t="s">
        <v>259</v>
      </c>
    </row>
    <row r="481" spans="1:77" x14ac:dyDescent="0.25">
      <c r="A481" s="1">
        <v>2026</v>
      </c>
      <c r="B481" s="3">
        <v>471</v>
      </c>
      <c r="C481" s="1" t="s">
        <v>65</v>
      </c>
      <c r="D481" t="s">
        <v>67</v>
      </c>
      <c r="E481" t="s">
        <v>70</v>
      </c>
      <c r="F481" t="s">
        <v>71</v>
      </c>
      <c r="G481" t="s">
        <v>105</v>
      </c>
      <c r="H481" s="1" t="s">
        <v>64</v>
      </c>
      <c r="I481" s="1" t="s">
        <v>75</v>
      </c>
      <c r="J481" t="s">
        <v>2529</v>
      </c>
      <c r="K481" s="1" t="s">
        <v>78</v>
      </c>
      <c r="L481" s="87" t="s">
        <v>691</v>
      </c>
      <c r="M481" t="s">
        <v>6774</v>
      </c>
      <c r="N481" s="1" t="s">
        <v>3719</v>
      </c>
      <c r="O481" s="69" t="s">
        <v>3719</v>
      </c>
      <c r="P481" s="54" t="s">
        <v>3719</v>
      </c>
      <c r="Q481" s="1" t="s">
        <v>83</v>
      </c>
      <c r="R481" s="87" t="s">
        <v>269</v>
      </c>
      <c r="S481" s="87" t="s">
        <v>269</v>
      </c>
      <c r="T481" t="s">
        <v>2530</v>
      </c>
      <c r="U481" t="s">
        <v>2531</v>
      </c>
      <c r="V481" t="s">
        <v>2532</v>
      </c>
      <c r="W481" s="5">
        <v>60500000</v>
      </c>
      <c r="X481" s="5">
        <v>60500000</v>
      </c>
      <c r="Y481" s="90">
        <v>5500000</v>
      </c>
      <c r="Z481" s="90" t="s">
        <v>1045</v>
      </c>
      <c r="AA481" s="1" t="s">
        <v>95</v>
      </c>
      <c r="AB481" t="s">
        <v>83</v>
      </c>
      <c r="AC481" t="s">
        <v>76</v>
      </c>
      <c r="AD481" s="69">
        <f>+Tabla3[[#This Row],[VALOR DEL CONTRATO
(EN NUMEROS)]]-Tabla3[[#This Row],[VALOR RECURSOS (MADS/FONAM)]]</f>
        <v>0</v>
      </c>
      <c r="AE481" s="2">
        <v>4726</v>
      </c>
      <c r="AF481" s="88">
        <v>46024</v>
      </c>
      <c r="AG481">
        <v>41526</v>
      </c>
      <c r="AH481" s="75">
        <v>46035</v>
      </c>
      <c r="AI481" s="78" t="s">
        <v>98</v>
      </c>
      <c r="AJ481" t="s">
        <v>736</v>
      </c>
      <c r="AK481" s="72">
        <v>202400000000054</v>
      </c>
      <c r="AL481" s="75">
        <v>46035</v>
      </c>
      <c r="AM481" s="1" t="s">
        <v>257</v>
      </c>
      <c r="AN481" s="1" t="s">
        <v>257</v>
      </c>
      <c r="AO481" t="s">
        <v>100</v>
      </c>
      <c r="AP481" t="s">
        <v>150</v>
      </c>
      <c r="AQ481" s="1"/>
      <c r="AR481" t="s">
        <v>417</v>
      </c>
      <c r="AS481" t="s">
        <v>418</v>
      </c>
      <c r="AT481" s="1">
        <v>80111600</v>
      </c>
      <c r="AU481" s="93" t="s">
        <v>5688</v>
      </c>
      <c r="AV481" s="1" t="s">
        <v>211</v>
      </c>
      <c r="AW481" s="87" t="s">
        <v>104</v>
      </c>
      <c r="AX481" s="96" t="s">
        <v>76</v>
      </c>
      <c r="AY481" s="1" t="s">
        <v>108</v>
      </c>
      <c r="AZ481" s="96">
        <v>46035</v>
      </c>
      <c r="BA481" s="75">
        <v>46035</v>
      </c>
      <c r="BB481" s="6">
        <v>46368</v>
      </c>
      <c r="BC481" s="89">
        <f>+Tabla3[[#This Row],[FECHA TERMINACION
(INICIAL)]]-Tabla3[[#This Row],[FECHA INICIO]]</f>
        <v>333</v>
      </c>
      <c r="BD481" s="89">
        <f>+Tabla3[[#This Row],[PLAZO DE EJECUCIÓN EN DÍAS (INICIAL)]]/30</f>
        <v>11.1</v>
      </c>
      <c r="BE481" t="s">
        <v>2533</v>
      </c>
      <c r="BF481" s="5" t="e">
        <f>+#REF!</f>
        <v>#REF!</v>
      </c>
      <c r="BG481" s="5" t="e">
        <f>+#REF!</f>
        <v>#REF!</v>
      </c>
      <c r="BH481" s="1" t="e">
        <f>+#REF!</f>
        <v>#REF!</v>
      </c>
      <c r="BI481" s="1">
        <f>+COUNTIF(Tabla3[[#This Row],[VALOR REDUCIDO]:[TOTAL TIEMPO PRORROGADO EN DÍAS
]],"&lt;&gt;0")</f>
        <v>3</v>
      </c>
      <c r="BJ481" s="1" t="e">
        <f>+#REF!</f>
        <v>#REF!</v>
      </c>
      <c r="BK481" s="75" t="e">
        <f>+#REF!</f>
        <v>#REF!</v>
      </c>
      <c r="BL481" s="1" t="s">
        <v>83</v>
      </c>
      <c r="BM481" t="e">
        <f t="shared" si="37"/>
        <v>#REF!</v>
      </c>
      <c r="BN481" s="7">
        <f t="shared" si="38"/>
        <v>46035</v>
      </c>
      <c r="BO481" s="7" t="e">
        <f t="shared" si="39"/>
        <v>#REF!</v>
      </c>
      <c r="BP481" s="5" t="e">
        <f t="shared" si="35"/>
        <v>#REF!</v>
      </c>
      <c r="BQ481" s="1">
        <v>25300000</v>
      </c>
      <c r="BR481" s="1" t="e">
        <f>+Tabla3[[#This Row],[VALOR TOTAL DE CONTRATO (ANTES DE LIQUIDACIÓN - LIBERACIÓN DE SALDOS)]]-Tabla3[[#This Row],[RECURSO TOTALES DESEMBOLSADOS]]</f>
        <v>#REF!</v>
      </c>
      <c r="BS481" s="1" t="s">
        <v>83</v>
      </c>
      <c r="BT481" s="1" t="str">
        <f t="shared" si="36"/>
        <v>enero</v>
      </c>
      <c r="BU481" s="1" t="s">
        <v>82</v>
      </c>
      <c r="BV481" s="1" t="s">
        <v>82</v>
      </c>
      <c r="BW481" s="1" t="s">
        <v>82</v>
      </c>
      <c r="BX481" t="s">
        <v>258</v>
      </c>
      <c r="BY481" t="s">
        <v>259</v>
      </c>
    </row>
    <row r="482" spans="1:77" x14ac:dyDescent="0.25">
      <c r="A482" s="1">
        <v>2026</v>
      </c>
      <c r="B482" s="3">
        <v>472</v>
      </c>
      <c r="C482" s="1" t="s">
        <v>65</v>
      </c>
      <c r="D482" t="s">
        <v>67</v>
      </c>
      <c r="E482" t="s">
        <v>70</v>
      </c>
      <c r="F482" t="s">
        <v>71</v>
      </c>
      <c r="G482" t="s">
        <v>105</v>
      </c>
      <c r="H482" s="1" t="s">
        <v>64</v>
      </c>
      <c r="I482" s="1" t="s">
        <v>75</v>
      </c>
      <c r="J482" t="s">
        <v>3238</v>
      </c>
      <c r="K482" s="1" t="s">
        <v>78</v>
      </c>
      <c r="L482" s="87" t="s">
        <v>3239</v>
      </c>
      <c r="M482" t="s">
        <v>6775</v>
      </c>
      <c r="N482" s="1" t="s">
        <v>3719</v>
      </c>
      <c r="O482" s="69" t="s">
        <v>3719</v>
      </c>
      <c r="P482" s="54" t="s">
        <v>3719</v>
      </c>
      <c r="Q482" s="1" t="s">
        <v>83</v>
      </c>
      <c r="R482" s="87" t="s">
        <v>269</v>
      </c>
      <c r="S482" s="87" t="s">
        <v>269</v>
      </c>
      <c r="T482" t="s">
        <v>3240</v>
      </c>
      <c r="U482" t="s">
        <v>3241</v>
      </c>
      <c r="V482" t="s">
        <v>3242</v>
      </c>
      <c r="W482" s="5">
        <v>84975000</v>
      </c>
      <c r="X482" s="5">
        <v>84975000</v>
      </c>
      <c r="Y482" s="90">
        <v>7725000</v>
      </c>
      <c r="Z482" s="90" t="s">
        <v>1045</v>
      </c>
      <c r="AA482" s="1" t="s">
        <v>95</v>
      </c>
      <c r="AB482" t="s">
        <v>83</v>
      </c>
      <c r="AC482" t="s">
        <v>76</v>
      </c>
      <c r="AD482" s="69">
        <f>+Tabla3[[#This Row],[VALOR DEL CONTRATO
(EN NUMEROS)]]-Tabla3[[#This Row],[VALOR RECURSOS (MADS/FONAM)]]</f>
        <v>0</v>
      </c>
      <c r="AE482" s="2">
        <v>7826</v>
      </c>
      <c r="AF482" s="88">
        <v>46024</v>
      </c>
      <c r="AG482">
        <v>51726</v>
      </c>
      <c r="AH482" s="75">
        <v>46036</v>
      </c>
      <c r="AI482" s="78" t="s">
        <v>98</v>
      </c>
      <c r="AJ482" t="s">
        <v>811</v>
      </c>
      <c r="AK482" s="72">
        <v>202400000000055</v>
      </c>
      <c r="AL482" s="96">
        <v>46036</v>
      </c>
      <c r="AM482" s="1" t="s">
        <v>257</v>
      </c>
      <c r="AN482" s="1" t="s">
        <v>257</v>
      </c>
      <c r="AO482" t="s">
        <v>100</v>
      </c>
      <c r="AP482" t="s">
        <v>806</v>
      </c>
      <c r="AQ482" s="1"/>
      <c r="AR482" t="s">
        <v>807</v>
      </c>
      <c r="AS482" t="s">
        <v>418</v>
      </c>
      <c r="AT482" s="1">
        <v>80111600</v>
      </c>
      <c r="AU482" s="93" t="s">
        <v>5689</v>
      </c>
      <c r="AV482" s="1" t="s">
        <v>211</v>
      </c>
      <c r="AW482" s="87" t="s">
        <v>104</v>
      </c>
      <c r="AX482" s="96" t="s">
        <v>76</v>
      </c>
      <c r="AY482" s="1" t="s">
        <v>108</v>
      </c>
      <c r="AZ482" s="96">
        <v>46036</v>
      </c>
      <c r="BA482" s="75">
        <v>46036</v>
      </c>
      <c r="BB482" s="6">
        <v>46369</v>
      </c>
      <c r="BC482" s="89">
        <f>+Tabla3[[#This Row],[FECHA TERMINACION
(INICIAL)]]-Tabla3[[#This Row],[FECHA INICIO]]</f>
        <v>333</v>
      </c>
      <c r="BD482" s="89">
        <f>+Tabla3[[#This Row],[PLAZO DE EJECUCIÓN EN DÍAS (INICIAL)]]/30</f>
        <v>11.1</v>
      </c>
      <c r="BE482" t="s">
        <v>2090</v>
      </c>
      <c r="BF482" s="5" t="e">
        <f>+#REF!</f>
        <v>#REF!</v>
      </c>
      <c r="BG482" s="5" t="e">
        <f>+#REF!</f>
        <v>#REF!</v>
      </c>
      <c r="BH482" s="1" t="e">
        <f>+#REF!</f>
        <v>#REF!</v>
      </c>
      <c r="BI482" s="1">
        <f>+COUNTIF(Tabla3[[#This Row],[VALOR REDUCIDO]:[TOTAL TIEMPO PRORROGADO EN DÍAS
]],"&lt;&gt;0")</f>
        <v>3</v>
      </c>
      <c r="BJ482" s="1" t="e">
        <f>+#REF!</f>
        <v>#REF!</v>
      </c>
      <c r="BK482" s="75" t="e">
        <f>+#REF!</f>
        <v>#REF!</v>
      </c>
      <c r="BL482" s="1" t="s">
        <v>83</v>
      </c>
      <c r="BM482" t="e">
        <f t="shared" si="37"/>
        <v>#REF!</v>
      </c>
      <c r="BN482" s="7">
        <f t="shared" si="38"/>
        <v>46036</v>
      </c>
      <c r="BO482" s="7" t="e">
        <f t="shared" si="39"/>
        <v>#REF!</v>
      </c>
      <c r="BP482" s="5" t="e">
        <f t="shared" si="35"/>
        <v>#REF!</v>
      </c>
      <c r="BQ482" s="1">
        <v>35277500</v>
      </c>
      <c r="BR482" s="1" t="e">
        <f>+Tabla3[[#This Row],[VALOR TOTAL DE CONTRATO (ANTES DE LIQUIDACIÓN - LIBERACIÓN DE SALDOS)]]-Tabla3[[#This Row],[RECURSO TOTALES DESEMBOLSADOS]]</f>
        <v>#REF!</v>
      </c>
      <c r="BS482" s="1" t="s">
        <v>83</v>
      </c>
      <c r="BT482" s="1" t="str">
        <f t="shared" si="36"/>
        <v>enero</v>
      </c>
      <c r="BU482" s="1" t="s">
        <v>82</v>
      </c>
      <c r="BV482" s="1" t="s">
        <v>82</v>
      </c>
      <c r="BW482" s="1" t="s">
        <v>82</v>
      </c>
      <c r="BX482" t="s">
        <v>258</v>
      </c>
      <c r="BY482" t="s">
        <v>259</v>
      </c>
    </row>
    <row r="483" spans="1:77" x14ac:dyDescent="0.25">
      <c r="A483" s="1">
        <v>2026</v>
      </c>
      <c r="B483" s="3">
        <v>473</v>
      </c>
      <c r="C483" s="1" t="s">
        <v>65</v>
      </c>
      <c r="D483" t="s">
        <v>67</v>
      </c>
      <c r="E483" t="s">
        <v>70</v>
      </c>
      <c r="F483" t="s">
        <v>71</v>
      </c>
      <c r="G483" t="s">
        <v>105</v>
      </c>
      <c r="H483" s="1" t="s">
        <v>64</v>
      </c>
      <c r="I483" s="1" t="s">
        <v>75</v>
      </c>
      <c r="J483" t="s">
        <v>2534</v>
      </c>
      <c r="K483" s="1" t="s">
        <v>78</v>
      </c>
      <c r="L483" s="87" t="s">
        <v>81</v>
      </c>
      <c r="M483" t="s">
        <v>6776</v>
      </c>
      <c r="N483" s="1" t="s">
        <v>3719</v>
      </c>
      <c r="O483" s="69" t="s">
        <v>3719</v>
      </c>
      <c r="P483" s="54" t="s">
        <v>3719</v>
      </c>
      <c r="Q483" s="1" t="s">
        <v>83</v>
      </c>
      <c r="R483" s="87" t="s">
        <v>269</v>
      </c>
      <c r="S483" s="87" t="s">
        <v>269</v>
      </c>
      <c r="T483" t="s">
        <v>2535</v>
      </c>
      <c r="U483" t="s">
        <v>2536</v>
      </c>
      <c r="V483" t="s">
        <v>2537</v>
      </c>
      <c r="W483" s="5">
        <v>167272000</v>
      </c>
      <c r="X483" s="5">
        <v>167272000</v>
      </c>
      <c r="Y483" s="90">
        <v>14420000</v>
      </c>
      <c r="Z483" s="90" t="s">
        <v>1045</v>
      </c>
      <c r="AA483" s="1" t="s">
        <v>95</v>
      </c>
      <c r="AB483" t="s">
        <v>83</v>
      </c>
      <c r="AC483" t="s">
        <v>76</v>
      </c>
      <c r="AD483" s="69">
        <f>+Tabla3[[#This Row],[VALOR DEL CONTRATO
(EN NUMEROS)]]-Tabla3[[#This Row],[VALOR RECURSOS (MADS/FONAM)]]</f>
        <v>0</v>
      </c>
      <c r="AE483" s="2">
        <v>3726</v>
      </c>
      <c r="AF483" s="88">
        <v>46024</v>
      </c>
      <c r="AG483">
        <v>41326</v>
      </c>
      <c r="AH483" s="75">
        <v>46035</v>
      </c>
      <c r="AI483" s="78" t="s">
        <v>98</v>
      </c>
      <c r="AJ483" t="s">
        <v>416</v>
      </c>
      <c r="AK483" s="72">
        <v>202400000000055</v>
      </c>
      <c r="AL483" s="75">
        <v>46035</v>
      </c>
      <c r="AM483" s="1" t="s">
        <v>257</v>
      </c>
      <c r="AN483" s="1" t="s">
        <v>257</v>
      </c>
      <c r="AO483" t="s">
        <v>100</v>
      </c>
      <c r="AP483" t="s">
        <v>150</v>
      </c>
      <c r="AQ483" s="2"/>
      <c r="AR483" t="s">
        <v>417</v>
      </c>
      <c r="AS483" t="s">
        <v>418</v>
      </c>
      <c r="AT483" s="1">
        <v>80111600</v>
      </c>
      <c r="AU483" s="93" t="s">
        <v>5690</v>
      </c>
      <c r="AV483" s="1" t="s">
        <v>210</v>
      </c>
      <c r="AW483" s="87" t="s">
        <v>103</v>
      </c>
      <c r="AX483" s="96">
        <v>46035</v>
      </c>
      <c r="AY483" s="1" t="s">
        <v>116</v>
      </c>
      <c r="AZ483" s="96">
        <v>46035</v>
      </c>
      <c r="BA483" s="96">
        <v>46035</v>
      </c>
      <c r="BB483" s="6">
        <v>46387</v>
      </c>
      <c r="BC483" s="89">
        <f>+Tabla3[[#This Row],[FECHA TERMINACION
(INICIAL)]]-Tabla3[[#This Row],[FECHA INICIO]]</f>
        <v>352</v>
      </c>
      <c r="BD483" s="89">
        <f>+Tabla3[[#This Row],[PLAZO DE EJECUCIÓN EN DÍAS (INICIAL)]]/30</f>
        <v>11.733333333333333</v>
      </c>
      <c r="BE483" t="s">
        <v>2538</v>
      </c>
      <c r="BF483" s="5" t="e">
        <f>+#REF!</f>
        <v>#REF!</v>
      </c>
      <c r="BG483" s="5" t="e">
        <f>+#REF!</f>
        <v>#REF!</v>
      </c>
      <c r="BH483" s="1" t="e">
        <f>+#REF!</f>
        <v>#REF!</v>
      </c>
      <c r="BI483" s="1">
        <f>+COUNTIF(Tabla3[[#This Row],[VALOR REDUCIDO]:[TOTAL TIEMPO PRORROGADO EN DÍAS
]],"&lt;&gt;0")</f>
        <v>3</v>
      </c>
      <c r="BJ483" s="1" t="e">
        <f>+#REF!</f>
        <v>#REF!</v>
      </c>
      <c r="BK483" s="75" t="e">
        <f>+#REF!</f>
        <v>#REF!</v>
      </c>
      <c r="BL483" s="1" t="s">
        <v>83</v>
      </c>
      <c r="BM483" t="e">
        <f t="shared" si="37"/>
        <v>#REF!</v>
      </c>
      <c r="BN483" s="7">
        <f t="shared" si="38"/>
        <v>46035</v>
      </c>
      <c r="BO483" s="7" t="e">
        <f t="shared" si="39"/>
        <v>#REF!</v>
      </c>
      <c r="BP483" s="5" t="e">
        <f t="shared" si="35"/>
        <v>#REF!</v>
      </c>
      <c r="BQ483" s="1">
        <v>66332000</v>
      </c>
      <c r="BR483" s="1" t="e">
        <f>+Tabla3[[#This Row],[VALOR TOTAL DE CONTRATO (ANTES DE LIQUIDACIÓN - LIBERACIÓN DE SALDOS)]]-Tabla3[[#This Row],[RECURSO TOTALES DESEMBOLSADOS]]</f>
        <v>#REF!</v>
      </c>
      <c r="BS483" s="1" t="s">
        <v>83</v>
      </c>
      <c r="BT483" s="1" t="str">
        <f t="shared" si="36"/>
        <v>enero</v>
      </c>
      <c r="BU483" s="1" t="s">
        <v>82</v>
      </c>
      <c r="BV483" s="1" t="s">
        <v>82</v>
      </c>
      <c r="BW483" s="1" t="s">
        <v>82</v>
      </c>
      <c r="BX483" t="s">
        <v>258</v>
      </c>
      <c r="BY483" t="s">
        <v>259</v>
      </c>
    </row>
    <row r="484" spans="1:77" x14ac:dyDescent="0.25">
      <c r="A484" s="1">
        <v>2026</v>
      </c>
      <c r="B484" s="3">
        <v>474</v>
      </c>
      <c r="C484" s="1" t="s">
        <v>65</v>
      </c>
      <c r="D484" t="s">
        <v>67</v>
      </c>
      <c r="E484" t="s">
        <v>70</v>
      </c>
      <c r="F484" t="s">
        <v>71</v>
      </c>
      <c r="G484" t="s">
        <v>105</v>
      </c>
      <c r="H484" s="1" t="s">
        <v>64</v>
      </c>
      <c r="I484" s="1" t="s">
        <v>75</v>
      </c>
      <c r="J484" t="s">
        <v>2539</v>
      </c>
      <c r="K484" s="1" t="s">
        <v>78</v>
      </c>
      <c r="L484" s="87" t="s">
        <v>2540</v>
      </c>
      <c r="M484" t="s">
        <v>6777</v>
      </c>
      <c r="N484" s="1" t="s">
        <v>3719</v>
      </c>
      <c r="O484" s="69" t="s">
        <v>3719</v>
      </c>
      <c r="P484" s="54" t="s">
        <v>3719</v>
      </c>
      <c r="Q484" s="1" t="s">
        <v>83</v>
      </c>
      <c r="R484" s="87" t="s">
        <v>93</v>
      </c>
      <c r="S484" s="87" t="s">
        <v>93</v>
      </c>
      <c r="T484" t="s">
        <v>2541</v>
      </c>
      <c r="U484" t="s">
        <v>2542</v>
      </c>
      <c r="V484" t="s">
        <v>2543</v>
      </c>
      <c r="W484" s="5">
        <v>63000000</v>
      </c>
      <c r="X484" s="5">
        <v>63000000</v>
      </c>
      <c r="Y484" s="90">
        <v>7000000</v>
      </c>
      <c r="Z484" s="90" t="s">
        <v>1045</v>
      </c>
      <c r="AA484" s="1" t="s">
        <v>95</v>
      </c>
      <c r="AB484" t="s">
        <v>83</v>
      </c>
      <c r="AC484" t="s">
        <v>76</v>
      </c>
      <c r="AD484" s="69">
        <f>+Tabla3[[#This Row],[VALOR DEL CONTRATO
(EN NUMEROS)]]-Tabla3[[#This Row],[VALOR RECURSOS (MADS/FONAM)]]</f>
        <v>0</v>
      </c>
      <c r="AE484" s="2">
        <v>9126</v>
      </c>
      <c r="AF484" s="88">
        <v>46027</v>
      </c>
      <c r="AG484">
        <v>51526</v>
      </c>
      <c r="AH484" s="75">
        <v>46036</v>
      </c>
      <c r="AI484" s="78" t="s">
        <v>98</v>
      </c>
      <c r="AJ484" t="s">
        <v>1755</v>
      </c>
      <c r="AK484" s="65">
        <v>202300000000267</v>
      </c>
      <c r="AL484" s="75">
        <v>46035</v>
      </c>
      <c r="AM484" s="1" t="s">
        <v>257</v>
      </c>
      <c r="AN484" s="1" t="s">
        <v>257</v>
      </c>
      <c r="AO484" t="s">
        <v>100</v>
      </c>
      <c r="AP484" t="s">
        <v>1756</v>
      </c>
      <c r="AQ484" s="1"/>
      <c r="AR484" t="s">
        <v>1757</v>
      </c>
      <c r="AS484" t="s">
        <v>530</v>
      </c>
      <c r="AT484" s="1">
        <v>80111600</v>
      </c>
      <c r="AU484" s="93" t="s">
        <v>4566</v>
      </c>
      <c r="AV484" s="1" t="s">
        <v>210</v>
      </c>
      <c r="AW484" s="87" t="s">
        <v>103</v>
      </c>
      <c r="AX484" s="96">
        <v>46035</v>
      </c>
      <c r="AY484" s="1" t="s">
        <v>116</v>
      </c>
      <c r="AZ484" s="96">
        <v>46035</v>
      </c>
      <c r="BA484" s="75">
        <v>46036</v>
      </c>
      <c r="BB484" s="6">
        <v>46308</v>
      </c>
      <c r="BC484" s="89">
        <f>+Tabla3[[#This Row],[FECHA TERMINACION
(INICIAL)]]-Tabla3[[#This Row],[FECHA INICIO]]</f>
        <v>272</v>
      </c>
      <c r="BD484" s="89">
        <f>+Tabla3[[#This Row],[PLAZO DE EJECUCIÓN EN DÍAS (INICIAL)]]/30</f>
        <v>9.0666666666666664</v>
      </c>
      <c r="BE484" t="s">
        <v>2049</v>
      </c>
      <c r="BF484" s="5" t="e">
        <f>+#REF!</f>
        <v>#REF!</v>
      </c>
      <c r="BG484" s="5" t="e">
        <f>+#REF!</f>
        <v>#REF!</v>
      </c>
      <c r="BH484" s="1" t="e">
        <f>+#REF!</f>
        <v>#REF!</v>
      </c>
      <c r="BI484" s="1">
        <f>+COUNTIF(Tabla3[[#This Row],[VALOR REDUCIDO]:[TOTAL TIEMPO PRORROGADO EN DÍAS
]],"&lt;&gt;0")</f>
        <v>3</v>
      </c>
      <c r="BJ484" s="1" t="e">
        <f>+#REF!</f>
        <v>#REF!</v>
      </c>
      <c r="BK484" s="75" t="e">
        <f>+#REF!</f>
        <v>#REF!</v>
      </c>
      <c r="BL484" s="1" t="s">
        <v>83</v>
      </c>
      <c r="BM484" t="e">
        <f t="shared" si="37"/>
        <v>#REF!</v>
      </c>
      <c r="BN484" s="7">
        <f t="shared" si="38"/>
        <v>46036</v>
      </c>
      <c r="BO484" s="7" t="e">
        <f t="shared" si="39"/>
        <v>#REF!</v>
      </c>
      <c r="BP484" s="5" t="e">
        <f t="shared" si="35"/>
        <v>#REF!</v>
      </c>
      <c r="BQ484" s="1">
        <v>24966667</v>
      </c>
      <c r="BR484" s="1" t="e">
        <f>+Tabla3[[#This Row],[VALOR TOTAL DE CONTRATO (ANTES DE LIQUIDACIÓN - LIBERACIÓN DE SALDOS)]]-Tabla3[[#This Row],[RECURSO TOTALES DESEMBOLSADOS]]</f>
        <v>#REF!</v>
      </c>
      <c r="BS484" s="1" t="s">
        <v>83</v>
      </c>
      <c r="BT484" s="1" t="str">
        <f t="shared" si="36"/>
        <v>enero</v>
      </c>
      <c r="BU484" s="1" t="s">
        <v>82</v>
      </c>
      <c r="BV484" s="1" t="s">
        <v>82</v>
      </c>
      <c r="BW484" s="1" t="s">
        <v>82</v>
      </c>
      <c r="BX484" t="s">
        <v>258</v>
      </c>
      <c r="BY484" t="s">
        <v>259</v>
      </c>
    </row>
    <row r="485" spans="1:77" x14ac:dyDescent="0.25">
      <c r="A485" s="1">
        <v>2026</v>
      </c>
      <c r="B485" s="3">
        <v>475</v>
      </c>
      <c r="C485" s="1" t="s">
        <v>65</v>
      </c>
      <c r="D485" t="s">
        <v>67</v>
      </c>
      <c r="E485" t="s">
        <v>70</v>
      </c>
      <c r="F485" t="s">
        <v>71</v>
      </c>
      <c r="G485" t="s">
        <v>105</v>
      </c>
      <c r="H485" s="1" t="s">
        <v>64</v>
      </c>
      <c r="I485" s="1" t="s">
        <v>75</v>
      </c>
      <c r="J485" t="s">
        <v>2544</v>
      </c>
      <c r="K485" s="1" t="s">
        <v>78</v>
      </c>
      <c r="L485" s="87" t="s">
        <v>1501</v>
      </c>
      <c r="M485" t="s">
        <v>6778</v>
      </c>
      <c r="N485" s="1" t="s">
        <v>3719</v>
      </c>
      <c r="O485" s="69" t="s">
        <v>3719</v>
      </c>
      <c r="P485" s="54" t="s">
        <v>3719</v>
      </c>
      <c r="Q485" s="1" t="s">
        <v>83</v>
      </c>
      <c r="R485" s="87" t="s">
        <v>93</v>
      </c>
      <c r="S485" s="87" t="s">
        <v>93</v>
      </c>
      <c r="T485" t="s">
        <v>2545</v>
      </c>
      <c r="U485" t="s">
        <v>2546</v>
      </c>
      <c r="V485" t="s">
        <v>2547</v>
      </c>
      <c r="W485" s="5">
        <v>46800000</v>
      </c>
      <c r="X485" s="5">
        <v>46800000</v>
      </c>
      <c r="Y485" s="90">
        <v>5200000</v>
      </c>
      <c r="Z485" s="90" t="s">
        <v>1045</v>
      </c>
      <c r="AA485" s="1" t="s">
        <v>95</v>
      </c>
      <c r="AB485" t="s">
        <v>83</v>
      </c>
      <c r="AC485" t="s">
        <v>76</v>
      </c>
      <c r="AD485" s="69">
        <f>+Tabla3[[#This Row],[VALOR DEL CONTRATO
(EN NUMEROS)]]-Tabla3[[#This Row],[VALOR RECURSOS (MADS/FONAM)]]</f>
        <v>0</v>
      </c>
      <c r="AE485" s="2">
        <v>9026</v>
      </c>
      <c r="AF485" s="88">
        <v>46027</v>
      </c>
      <c r="AG485">
        <v>51426</v>
      </c>
      <c r="AH485" s="75">
        <v>46036</v>
      </c>
      <c r="AI485" s="78" t="s">
        <v>98</v>
      </c>
      <c r="AJ485" t="s">
        <v>2548</v>
      </c>
      <c r="AK485" s="65">
        <v>202300000000267</v>
      </c>
      <c r="AL485" s="75">
        <v>46035</v>
      </c>
      <c r="AM485" s="1" t="s">
        <v>257</v>
      </c>
      <c r="AN485" s="1" t="s">
        <v>257</v>
      </c>
      <c r="AO485" t="s">
        <v>100</v>
      </c>
      <c r="AP485" t="s">
        <v>2549</v>
      </c>
      <c r="AQ485" s="1"/>
      <c r="AR485" t="s">
        <v>515</v>
      </c>
      <c r="AS485" t="s">
        <v>530</v>
      </c>
      <c r="AT485" s="1">
        <v>80111600</v>
      </c>
      <c r="AU485" s="93" t="s">
        <v>4567</v>
      </c>
      <c r="AV485" s="1" t="s">
        <v>210</v>
      </c>
      <c r="AW485" s="87" t="s">
        <v>103</v>
      </c>
      <c r="AX485" s="96">
        <v>46035</v>
      </c>
      <c r="AY485" s="87" t="s">
        <v>116</v>
      </c>
      <c r="AZ485" s="96">
        <v>46035</v>
      </c>
      <c r="BA485" s="75">
        <v>46036</v>
      </c>
      <c r="BB485" s="6">
        <v>46308</v>
      </c>
      <c r="BC485" s="89">
        <f>+Tabla3[[#This Row],[FECHA TERMINACION
(INICIAL)]]-Tabla3[[#This Row],[FECHA INICIO]]</f>
        <v>272</v>
      </c>
      <c r="BD485" s="89">
        <f>+Tabla3[[#This Row],[PLAZO DE EJECUCIÓN EN DÍAS (INICIAL)]]/30</f>
        <v>9.0666666666666664</v>
      </c>
      <c r="BE485" t="s">
        <v>2550</v>
      </c>
      <c r="BF485" s="5" t="e">
        <f>+#REF!</f>
        <v>#REF!</v>
      </c>
      <c r="BG485" s="5" t="e">
        <f>+#REF!</f>
        <v>#REF!</v>
      </c>
      <c r="BH485" s="1" t="e">
        <f>+#REF!</f>
        <v>#REF!</v>
      </c>
      <c r="BI485" s="1">
        <f>+COUNTIF(Tabla3[[#This Row],[VALOR REDUCIDO]:[TOTAL TIEMPO PRORROGADO EN DÍAS
]],"&lt;&gt;0")</f>
        <v>3</v>
      </c>
      <c r="BJ485" s="1" t="e">
        <f>+#REF!</f>
        <v>#REF!</v>
      </c>
      <c r="BK485" s="75" t="e">
        <f>+#REF!</f>
        <v>#REF!</v>
      </c>
      <c r="BL485" s="1" t="s">
        <v>83</v>
      </c>
      <c r="BM485" t="e">
        <f t="shared" si="37"/>
        <v>#REF!</v>
      </c>
      <c r="BN485" s="7">
        <f t="shared" si="38"/>
        <v>46036</v>
      </c>
      <c r="BO485" s="7" t="e">
        <f t="shared" si="39"/>
        <v>#REF!</v>
      </c>
      <c r="BP485" s="5" t="e">
        <f t="shared" si="35"/>
        <v>#REF!</v>
      </c>
      <c r="BQ485" s="1">
        <v>23746667</v>
      </c>
      <c r="BR485" s="1" t="e">
        <f>+Tabla3[[#This Row],[VALOR TOTAL DE CONTRATO (ANTES DE LIQUIDACIÓN - LIBERACIÓN DE SALDOS)]]-Tabla3[[#This Row],[RECURSO TOTALES DESEMBOLSADOS]]</f>
        <v>#REF!</v>
      </c>
      <c r="BS485" s="1" t="s">
        <v>83</v>
      </c>
      <c r="BT485" s="1" t="str">
        <f t="shared" si="36"/>
        <v>enero</v>
      </c>
      <c r="BU485" s="1" t="s">
        <v>82</v>
      </c>
      <c r="BV485" s="1" t="s">
        <v>82</v>
      </c>
      <c r="BW485" s="1" t="s">
        <v>82</v>
      </c>
      <c r="BX485" t="s">
        <v>258</v>
      </c>
      <c r="BY485" t="s">
        <v>259</v>
      </c>
    </row>
    <row r="486" spans="1:77" x14ac:dyDescent="0.25">
      <c r="A486" s="1">
        <v>2026</v>
      </c>
      <c r="B486" s="3">
        <v>476</v>
      </c>
      <c r="C486" s="1" t="s">
        <v>65</v>
      </c>
      <c r="D486" t="s">
        <v>67</v>
      </c>
      <c r="E486" t="s">
        <v>70</v>
      </c>
      <c r="F486" t="s">
        <v>71</v>
      </c>
      <c r="G486" t="s">
        <v>105</v>
      </c>
      <c r="H486" s="1" t="s">
        <v>64</v>
      </c>
      <c r="I486" s="1" t="s">
        <v>75</v>
      </c>
      <c r="J486" t="s">
        <v>2551</v>
      </c>
      <c r="K486" s="1" t="s">
        <v>78</v>
      </c>
      <c r="L486" s="87" t="s">
        <v>1034</v>
      </c>
      <c r="M486" t="s">
        <v>6779</v>
      </c>
      <c r="N486" s="1" t="s">
        <v>3719</v>
      </c>
      <c r="O486" s="69" t="s">
        <v>3719</v>
      </c>
      <c r="P486" s="54" t="s">
        <v>3719</v>
      </c>
      <c r="Q486" s="1" t="s">
        <v>83</v>
      </c>
      <c r="R486" s="87" t="s">
        <v>93</v>
      </c>
      <c r="S486" s="87" t="s">
        <v>93</v>
      </c>
      <c r="T486" t="s">
        <v>2552</v>
      </c>
      <c r="U486" t="s">
        <v>2553</v>
      </c>
      <c r="V486" t="s">
        <v>2554</v>
      </c>
      <c r="W486" s="5">
        <v>80000000</v>
      </c>
      <c r="X486" s="5">
        <v>80000000</v>
      </c>
      <c r="Y486" s="90">
        <v>8000000</v>
      </c>
      <c r="Z486" s="5" t="s">
        <v>1045</v>
      </c>
      <c r="AA486" s="1" t="s">
        <v>95</v>
      </c>
      <c r="AB486" t="s">
        <v>83</v>
      </c>
      <c r="AC486" t="s">
        <v>76</v>
      </c>
      <c r="AD486" s="69">
        <f>+Tabla3[[#This Row],[VALOR DEL CONTRATO
(EN NUMEROS)]]-Tabla3[[#This Row],[VALOR RECURSOS (MADS/FONAM)]]</f>
        <v>0</v>
      </c>
      <c r="AE486" s="2">
        <v>9126</v>
      </c>
      <c r="AF486" s="88">
        <v>46027</v>
      </c>
      <c r="AG486">
        <v>51126</v>
      </c>
      <c r="AH486" s="75">
        <v>46036</v>
      </c>
      <c r="AI486" s="78" t="s">
        <v>98</v>
      </c>
      <c r="AJ486" t="s">
        <v>534</v>
      </c>
      <c r="AK486" s="65">
        <v>202300000000267</v>
      </c>
      <c r="AL486" s="75">
        <v>46035</v>
      </c>
      <c r="AM486" s="1" t="s">
        <v>257</v>
      </c>
      <c r="AN486" s="1" t="s">
        <v>257</v>
      </c>
      <c r="AO486" t="s">
        <v>100</v>
      </c>
      <c r="AP486" t="s">
        <v>1756</v>
      </c>
      <c r="AQ486" s="2"/>
      <c r="AR486" t="s">
        <v>1757</v>
      </c>
      <c r="AS486" t="s">
        <v>530</v>
      </c>
      <c r="AT486" s="1">
        <v>80111600</v>
      </c>
      <c r="AU486" s="93" t="s">
        <v>4568</v>
      </c>
      <c r="AV486" s="1" t="s">
        <v>210</v>
      </c>
      <c r="AW486" s="87" t="s">
        <v>103</v>
      </c>
      <c r="AX486" s="96">
        <v>46035</v>
      </c>
      <c r="AY486" s="1" t="s">
        <v>116</v>
      </c>
      <c r="AZ486" s="96">
        <v>46035</v>
      </c>
      <c r="BA486" s="75">
        <v>46036</v>
      </c>
      <c r="BB486" s="6">
        <v>46339</v>
      </c>
      <c r="BC486" s="89">
        <f>+Tabla3[[#This Row],[FECHA TERMINACION
(INICIAL)]]-Tabla3[[#This Row],[FECHA INICIO]]</f>
        <v>303</v>
      </c>
      <c r="BD486" s="89">
        <f>+Tabla3[[#This Row],[PLAZO DE EJECUCIÓN EN DÍAS (INICIAL)]]/30</f>
        <v>10.1</v>
      </c>
      <c r="BE486" t="s">
        <v>631</v>
      </c>
      <c r="BF486" s="5" t="e">
        <f>+#REF!</f>
        <v>#REF!</v>
      </c>
      <c r="BG486" s="5" t="e">
        <f>+#REF!</f>
        <v>#REF!</v>
      </c>
      <c r="BH486" s="1" t="e">
        <f>+#REF!</f>
        <v>#REF!</v>
      </c>
      <c r="BI486" s="1">
        <f>+COUNTIF(Tabla3[[#This Row],[VALOR REDUCIDO]:[TOTAL TIEMPO PRORROGADO EN DÍAS
]],"&lt;&gt;0")</f>
        <v>3</v>
      </c>
      <c r="BJ486" s="1" t="e">
        <f>+#REF!</f>
        <v>#REF!</v>
      </c>
      <c r="BK486" s="75" t="e">
        <f>+#REF!</f>
        <v>#REF!</v>
      </c>
      <c r="BL486" s="1" t="s">
        <v>83</v>
      </c>
      <c r="BM486" t="e">
        <f t="shared" si="37"/>
        <v>#REF!</v>
      </c>
      <c r="BN486" s="7">
        <f t="shared" si="38"/>
        <v>46036</v>
      </c>
      <c r="BO486" s="7" t="e">
        <f t="shared" si="39"/>
        <v>#REF!</v>
      </c>
      <c r="BP486" s="5" t="e">
        <f t="shared" si="35"/>
        <v>#REF!</v>
      </c>
      <c r="BQ486" s="1">
        <v>36533333</v>
      </c>
      <c r="BR486" s="1" t="e">
        <f>+Tabla3[[#This Row],[VALOR TOTAL DE CONTRATO (ANTES DE LIQUIDACIÓN - LIBERACIÓN DE SALDOS)]]-Tabla3[[#This Row],[RECURSO TOTALES DESEMBOLSADOS]]</f>
        <v>#REF!</v>
      </c>
      <c r="BS486" s="1" t="s">
        <v>83</v>
      </c>
      <c r="BT486" s="1" t="str">
        <f t="shared" si="36"/>
        <v>enero</v>
      </c>
      <c r="BU486" s="1" t="s">
        <v>82</v>
      </c>
      <c r="BV486" s="1" t="s">
        <v>82</v>
      </c>
      <c r="BW486" s="1" t="s">
        <v>82</v>
      </c>
      <c r="BX486" t="s">
        <v>258</v>
      </c>
      <c r="BY486" t="s">
        <v>259</v>
      </c>
    </row>
    <row r="487" spans="1:77" x14ac:dyDescent="0.25">
      <c r="A487" s="1">
        <v>2026</v>
      </c>
      <c r="B487" s="3">
        <v>477</v>
      </c>
      <c r="C487" s="1" t="s">
        <v>65</v>
      </c>
      <c r="D487" t="s">
        <v>67</v>
      </c>
      <c r="E487" t="s">
        <v>70</v>
      </c>
      <c r="F487" t="s">
        <v>71</v>
      </c>
      <c r="G487" t="s">
        <v>105</v>
      </c>
      <c r="H487" s="1" t="s">
        <v>64</v>
      </c>
      <c r="I487" s="1" t="s">
        <v>75</v>
      </c>
      <c r="J487" t="s">
        <v>2555</v>
      </c>
      <c r="K487" s="1" t="s">
        <v>78</v>
      </c>
      <c r="L487" s="87" t="s">
        <v>2556</v>
      </c>
      <c r="M487" t="s">
        <v>6780</v>
      </c>
      <c r="N487" s="1" t="s">
        <v>3719</v>
      </c>
      <c r="O487" s="69" t="s">
        <v>3719</v>
      </c>
      <c r="P487" s="54" t="s">
        <v>3719</v>
      </c>
      <c r="Q487" s="1" t="s">
        <v>83</v>
      </c>
      <c r="R487" s="87" t="s">
        <v>265</v>
      </c>
      <c r="S487" s="87" t="s">
        <v>265</v>
      </c>
      <c r="T487" t="s">
        <v>2557</v>
      </c>
      <c r="U487" t="s">
        <v>2558</v>
      </c>
      <c r="V487" t="s">
        <v>2559</v>
      </c>
      <c r="W487" s="5">
        <v>66000000</v>
      </c>
      <c r="X487" s="5">
        <v>66000000</v>
      </c>
      <c r="Y487" s="90">
        <v>6000000</v>
      </c>
      <c r="Z487" s="90" t="s">
        <v>1045</v>
      </c>
      <c r="AA487" s="1" t="s">
        <v>95</v>
      </c>
      <c r="AB487" t="s">
        <v>83</v>
      </c>
      <c r="AC487" t="s">
        <v>76</v>
      </c>
      <c r="AD487" s="69">
        <f>+Tabla3[[#This Row],[VALOR DEL CONTRATO
(EN NUMEROS)]]-Tabla3[[#This Row],[VALOR RECURSOS (MADS/FONAM)]]</f>
        <v>0</v>
      </c>
      <c r="AE487" s="2">
        <v>726</v>
      </c>
      <c r="AF487" s="88">
        <v>46024</v>
      </c>
      <c r="AG487">
        <v>39626</v>
      </c>
      <c r="AH487" s="75">
        <v>46035</v>
      </c>
      <c r="AI487" s="78" t="s">
        <v>98</v>
      </c>
      <c r="AJ487" t="s">
        <v>2560</v>
      </c>
      <c r="AK487" s="65">
        <v>202400000000074</v>
      </c>
      <c r="AL487" s="75">
        <v>46035</v>
      </c>
      <c r="AM487" s="1" t="s">
        <v>257</v>
      </c>
      <c r="AN487" s="1" t="s">
        <v>257</v>
      </c>
      <c r="AO487" t="s">
        <v>100</v>
      </c>
      <c r="AP487" t="s">
        <v>775</v>
      </c>
      <c r="AQ487" s="2"/>
      <c r="AR487" t="s">
        <v>776</v>
      </c>
      <c r="AS487" t="s">
        <v>776</v>
      </c>
      <c r="AT487" s="1">
        <v>80111600</v>
      </c>
      <c r="AU487" s="93" t="s">
        <v>4569</v>
      </c>
      <c r="AV487" s="1" t="s">
        <v>210</v>
      </c>
      <c r="AW487" s="87" t="s">
        <v>103</v>
      </c>
      <c r="AX487" s="96">
        <v>46035</v>
      </c>
      <c r="AY487" s="1" t="s">
        <v>116</v>
      </c>
      <c r="AZ487" s="96">
        <v>46035</v>
      </c>
      <c r="BA487" s="75">
        <v>46035</v>
      </c>
      <c r="BB487" s="6">
        <v>46368</v>
      </c>
      <c r="BC487" s="89">
        <f>+Tabla3[[#This Row],[FECHA TERMINACION
(INICIAL)]]-Tabla3[[#This Row],[FECHA INICIO]]</f>
        <v>333</v>
      </c>
      <c r="BD487" s="89">
        <f>+Tabla3[[#This Row],[PLAZO DE EJECUCIÓN EN DÍAS (INICIAL)]]/30</f>
        <v>11.1</v>
      </c>
      <c r="BE487" t="s">
        <v>2040</v>
      </c>
      <c r="BF487" s="5" t="e">
        <f>+#REF!</f>
        <v>#REF!</v>
      </c>
      <c r="BG487" s="5" t="e">
        <f>+#REF!</f>
        <v>#REF!</v>
      </c>
      <c r="BH487" s="1" t="e">
        <f>+#REF!</f>
        <v>#REF!</v>
      </c>
      <c r="BI487" s="1">
        <f>+COUNTIF(Tabla3[[#This Row],[VALOR REDUCIDO]:[TOTAL TIEMPO PRORROGADO EN DÍAS
]],"&lt;&gt;0")</f>
        <v>3</v>
      </c>
      <c r="BJ487" s="1" t="e">
        <f>+#REF!</f>
        <v>#REF!</v>
      </c>
      <c r="BK487" s="75" t="e">
        <f>+#REF!</f>
        <v>#REF!</v>
      </c>
      <c r="BL487" s="1" t="s">
        <v>83</v>
      </c>
      <c r="BM487" t="e">
        <f t="shared" si="37"/>
        <v>#REF!</v>
      </c>
      <c r="BN487" s="7">
        <f t="shared" si="38"/>
        <v>46035</v>
      </c>
      <c r="BO487" s="7" t="e">
        <f t="shared" si="39"/>
        <v>#REF!</v>
      </c>
      <c r="BP487" s="5" t="e">
        <f t="shared" si="35"/>
        <v>#REF!</v>
      </c>
      <c r="BQ487" s="1">
        <v>27600000</v>
      </c>
      <c r="BR487" s="1" t="e">
        <f>+Tabla3[[#This Row],[VALOR TOTAL DE CONTRATO (ANTES DE LIQUIDACIÓN - LIBERACIÓN DE SALDOS)]]-Tabla3[[#This Row],[RECURSO TOTALES DESEMBOLSADOS]]</f>
        <v>#REF!</v>
      </c>
      <c r="BS487" s="1" t="s">
        <v>83</v>
      </c>
      <c r="BT487" s="1" t="str">
        <f t="shared" si="36"/>
        <v>enero</v>
      </c>
      <c r="BU487" s="1" t="s">
        <v>82</v>
      </c>
      <c r="BV487" s="1" t="s">
        <v>82</v>
      </c>
      <c r="BW487" s="1" t="s">
        <v>82</v>
      </c>
      <c r="BX487" t="s">
        <v>258</v>
      </c>
      <c r="BY487" t="s">
        <v>259</v>
      </c>
    </row>
    <row r="488" spans="1:77" x14ac:dyDescent="0.25">
      <c r="A488" s="1">
        <v>2026</v>
      </c>
      <c r="B488" s="3">
        <v>478</v>
      </c>
      <c r="C488" s="1" t="s">
        <v>65</v>
      </c>
      <c r="D488" t="s">
        <v>67</v>
      </c>
      <c r="E488" t="s">
        <v>70</v>
      </c>
      <c r="F488" t="s">
        <v>71</v>
      </c>
      <c r="G488" t="s">
        <v>105</v>
      </c>
      <c r="H488" s="1" t="s">
        <v>64</v>
      </c>
      <c r="I488" s="1" t="s">
        <v>75</v>
      </c>
      <c r="J488" t="s">
        <v>2561</v>
      </c>
      <c r="K488" s="1" t="s">
        <v>78</v>
      </c>
      <c r="L488" s="87" t="s">
        <v>549</v>
      </c>
      <c r="M488" t="s">
        <v>6781</v>
      </c>
      <c r="N488" s="1" t="s">
        <v>3719</v>
      </c>
      <c r="O488" s="69" t="s">
        <v>3719</v>
      </c>
      <c r="P488" s="54" t="s">
        <v>3719</v>
      </c>
      <c r="Q488" s="1" t="s">
        <v>83</v>
      </c>
      <c r="R488" s="87" t="s">
        <v>265</v>
      </c>
      <c r="S488" s="87" t="s">
        <v>265</v>
      </c>
      <c r="T488" t="s">
        <v>2562</v>
      </c>
      <c r="U488" t="s">
        <v>2563</v>
      </c>
      <c r="V488" t="s">
        <v>2559</v>
      </c>
      <c r="W488" s="5">
        <v>66000000</v>
      </c>
      <c r="X488" s="5">
        <v>66000000</v>
      </c>
      <c r="Y488" s="90">
        <v>6000000</v>
      </c>
      <c r="Z488" s="90" t="s">
        <v>1045</v>
      </c>
      <c r="AA488" s="1" t="s">
        <v>95</v>
      </c>
      <c r="AB488" t="s">
        <v>83</v>
      </c>
      <c r="AC488" t="s">
        <v>76</v>
      </c>
      <c r="AD488" s="69">
        <f>+Tabla3[[#This Row],[VALOR DEL CONTRATO
(EN NUMEROS)]]-Tabla3[[#This Row],[VALOR RECURSOS (MADS/FONAM)]]</f>
        <v>0</v>
      </c>
      <c r="AE488" s="2">
        <v>726</v>
      </c>
      <c r="AF488" s="88">
        <v>46024</v>
      </c>
      <c r="AG488">
        <v>42626</v>
      </c>
      <c r="AH488" s="75">
        <v>46035</v>
      </c>
      <c r="AI488" s="78" t="s">
        <v>98</v>
      </c>
      <c r="AJ488" t="s">
        <v>1604</v>
      </c>
      <c r="AK488" s="65">
        <v>202400000000074</v>
      </c>
      <c r="AL488" s="75">
        <v>46035</v>
      </c>
      <c r="AM488" s="1" t="s">
        <v>257</v>
      </c>
      <c r="AN488" s="1" t="s">
        <v>257</v>
      </c>
      <c r="AO488" t="s">
        <v>100</v>
      </c>
      <c r="AP488" t="s">
        <v>775</v>
      </c>
      <c r="AQ488" s="2"/>
      <c r="AR488" t="s">
        <v>776</v>
      </c>
      <c r="AS488" t="s">
        <v>776</v>
      </c>
      <c r="AT488" s="1">
        <v>80111600</v>
      </c>
      <c r="AU488" s="93" t="s">
        <v>4570</v>
      </c>
      <c r="AV488" s="1" t="s">
        <v>210</v>
      </c>
      <c r="AW488" s="87" t="s">
        <v>103</v>
      </c>
      <c r="AX488" s="96">
        <v>46035</v>
      </c>
      <c r="AY488" s="1" t="s">
        <v>116</v>
      </c>
      <c r="AZ488" s="96">
        <v>46035</v>
      </c>
      <c r="BA488" s="75">
        <v>46035</v>
      </c>
      <c r="BB488" s="6">
        <v>46368</v>
      </c>
      <c r="BC488" s="89">
        <f>+Tabla3[[#This Row],[FECHA TERMINACION
(INICIAL)]]-Tabla3[[#This Row],[FECHA INICIO]]</f>
        <v>333</v>
      </c>
      <c r="BD488" s="89">
        <f>+Tabla3[[#This Row],[PLAZO DE EJECUCIÓN EN DÍAS (INICIAL)]]/30</f>
        <v>11.1</v>
      </c>
      <c r="BE488" t="s">
        <v>2040</v>
      </c>
      <c r="BF488" s="5" t="e">
        <f>+#REF!</f>
        <v>#REF!</v>
      </c>
      <c r="BG488" s="5" t="e">
        <f>+#REF!</f>
        <v>#REF!</v>
      </c>
      <c r="BH488" s="1" t="e">
        <f>+#REF!</f>
        <v>#REF!</v>
      </c>
      <c r="BI488" s="1">
        <f>+COUNTIF(Tabla3[[#This Row],[VALOR REDUCIDO]:[TOTAL TIEMPO PRORROGADO EN DÍAS
]],"&lt;&gt;0")</f>
        <v>3</v>
      </c>
      <c r="BJ488" s="1" t="e">
        <f>+#REF!</f>
        <v>#REF!</v>
      </c>
      <c r="BK488" s="75" t="e">
        <f>+#REF!</f>
        <v>#REF!</v>
      </c>
      <c r="BL488" s="1" t="s">
        <v>83</v>
      </c>
      <c r="BM488" t="e">
        <f t="shared" si="37"/>
        <v>#REF!</v>
      </c>
      <c r="BN488" s="7">
        <f t="shared" si="38"/>
        <v>46035</v>
      </c>
      <c r="BO488" s="7" t="e">
        <f t="shared" si="39"/>
        <v>#REF!</v>
      </c>
      <c r="BP488" s="5" t="e">
        <f t="shared" si="35"/>
        <v>#REF!</v>
      </c>
      <c r="BQ488" s="1">
        <v>27600000</v>
      </c>
      <c r="BR488" s="1" t="e">
        <f>+Tabla3[[#This Row],[VALOR TOTAL DE CONTRATO (ANTES DE LIQUIDACIÓN - LIBERACIÓN DE SALDOS)]]-Tabla3[[#This Row],[RECURSO TOTALES DESEMBOLSADOS]]</f>
        <v>#REF!</v>
      </c>
      <c r="BS488" s="1" t="s">
        <v>83</v>
      </c>
      <c r="BT488" s="1" t="str">
        <f t="shared" si="36"/>
        <v>enero</v>
      </c>
      <c r="BU488" s="1" t="s">
        <v>82</v>
      </c>
      <c r="BV488" s="1" t="s">
        <v>82</v>
      </c>
      <c r="BW488" s="1" t="s">
        <v>82</v>
      </c>
      <c r="BX488" t="s">
        <v>258</v>
      </c>
      <c r="BY488" t="s">
        <v>259</v>
      </c>
    </row>
    <row r="489" spans="1:77" x14ac:dyDescent="0.25">
      <c r="A489" s="1">
        <v>2026</v>
      </c>
      <c r="B489" s="3">
        <v>479</v>
      </c>
      <c r="C489" s="1" t="s">
        <v>65</v>
      </c>
      <c r="D489" t="s">
        <v>67</v>
      </c>
      <c r="E489" t="s">
        <v>70</v>
      </c>
      <c r="F489" t="s">
        <v>71</v>
      </c>
      <c r="G489" t="s">
        <v>105</v>
      </c>
      <c r="H489" s="1" t="s">
        <v>64</v>
      </c>
      <c r="I489" s="1" t="s">
        <v>75</v>
      </c>
      <c r="J489" t="s">
        <v>2564</v>
      </c>
      <c r="K489" s="1" t="s">
        <v>78</v>
      </c>
      <c r="L489" s="87" t="s">
        <v>1034</v>
      </c>
      <c r="M489" t="s">
        <v>6782</v>
      </c>
      <c r="N489" s="1" t="s">
        <v>3719</v>
      </c>
      <c r="O489" s="69" t="s">
        <v>3719</v>
      </c>
      <c r="P489" s="54" t="s">
        <v>3719</v>
      </c>
      <c r="Q489" s="1" t="s">
        <v>83</v>
      </c>
      <c r="R489" s="87" t="s">
        <v>255</v>
      </c>
      <c r="S489" s="87" t="s">
        <v>255</v>
      </c>
      <c r="T489" t="s">
        <v>2519</v>
      </c>
      <c r="U489" t="s">
        <v>2520</v>
      </c>
      <c r="V489" t="s">
        <v>2521</v>
      </c>
      <c r="W489" s="5">
        <v>102000000</v>
      </c>
      <c r="X489" s="5">
        <v>102000000</v>
      </c>
      <c r="Y489" s="90">
        <v>9000000</v>
      </c>
      <c r="Z489" s="90"/>
      <c r="AA489" s="1" t="s">
        <v>121</v>
      </c>
      <c r="AB489" t="s">
        <v>83</v>
      </c>
      <c r="AC489" t="s">
        <v>76</v>
      </c>
      <c r="AD489" s="69">
        <f>+Tabla3[[#This Row],[VALOR DEL CONTRATO
(EN NUMEROS)]]-Tabla3[[#This Row],[VALOR RECURSOS (MADS/FONAM)]]</f>
        <v>0</v>
      </c>
      <c r="AE489" s="2">
        <v>4625</v>
      </c>
      <c r="AF489" s="88">
        <v>45671</v>
      </c>
      <c r="AG489">
        <v>1326</v>
      </c>
      <c r="AH489" s="75">
        <v>46038</v>
      </c>
      <c r="AI489" s="78" t="s">
        <v>99</v>
      </c>
      <c r="AJ489" t="s">
        <v>1372</v>
      </c>
      <c r="AK489" s="65" t="s">
        <v>76</v>
      </c>
      <c r="AL489" s="75">
        <v>46036</v>
      </c>
      <c r="AM489" s="1" t="s">
        <v>257</v>
      </c>
      <c r="AN489" s="1" t="s">
        <v>257</v>
      </c>
      <c r="AO489" t="s">
        <v>100</v>
      </c>
      <c r="AP489" t="s">
        <v>2486</v>
      </c>
      <c r="AQ489" s="2"/>
      <c r="AR489" t="s">
        <v>2487</v>
      </c>
      <c r="AS489" t="s">
        <v>255</v>
      </c>
      <c r="AT489" s="1">
        <v>80111600</v>
      </c>
      <c r="AU489" s="93" t="s">
        <v>5691</v>
      </c>
      <c r="AV489" s="1" t="s">
        <v>210</v>
      </c>
      <c r="AW489" s="87" t="s">
        <v>103</v>
      </c>
      <c r="AX489" s="96">
        <v>46037</v>
      </c>
      <c r="AY489" s="1" t="s">
        <v>116</v>
      </c>
      <c r="AZ489" s="96">
        <v>46038</v>
      </c>
      <c r="BA489" s="75">
        <v>46038</v>
      </c>
      <c r="BB489" s="6">
        <v>46381</v>
      </c>
      <c r="BC489" s="89">
        <f>+Tabla3[[#This Row],[FECHA TERMINACION
(INICIAL)]]-Tabla3[[#This Row],[FECHA INICIO]]</f>
        <v>343</v>
      </c>
      <c r="BD489" s="89">
        <f>+Tabla3[[#This Row],[PLAZO DE EJECUCIÓN EN DÍAS (INICIAL)]]/30</f>
        <v>11.433333333333334</v>
      </c>
      <c r="BE489" t="s">
        <v>2522</v>
      </c>
      <c r="BF489" s="5" t="e">
        <f>+#REF!</f>
        <v>#REF!</v>
      </c>
      <c r="BG489" s="5" t="e">
        <f>+#REF!</f>
        <v>#REF!</v>
      </c>
      <c r="BH489" s="1" t="e">
        <f>+#REF!</f>
        <v>#REF!</v>
      </c>
      <c r="BI489" s="1">
        <f>+COUNTIF(Tabla3[[#This Row],[VALOR REDUCIDO]:[TOTAL TIEMPO PRORROGADO EN DÍAS
]],"&lt;&gt;0")</f>
        <v>3</v>
      </c>
      <c r="BJ489" s="1" t="e">
        <f>+#REF!</f>
        <v>#REF!</v>
      </c>
      <c r="BK489" s="75" t="e">
        <f>+#REF!</f>
        <v>#REF!</v>
      </c>
      <c r="BL489" s="1" t="s">
        <v>83</v>
      </c>
      <c r="BM489" t="e">
        <f t="shared" si="37"/>
        <v>#REF!</v>
      </c>
      <c r="BN489" s="7">
        <f t="shared" si="38"/>
        <v>46038</v>
      </c>
      <c r="BO489" s="7" t="e">
        <f t="shared" si="39"/>
        <v>#REF!</v>
      </c>
      <c r="BP489" s="5" t="e">
        <f t="shared" si="35"/>
        <v>#REF!</v>
      </c>
      <c r="BQ489" s="1">
        <v>40500000</v>
      </c>
      <c r="BR489" s="1" t="e">
        <f>+Tabla3[[#This Row],[VALOR TOTAL DE CONTRATO (ANTES DE LIQUIDACIÓN - LIBERACIÓN DE SALDOS)]]-Tabla3[[#This Row],[RECURSO TOTALES DESEMBOLSADOS]]</f>
        <v>#REF!</v>
      </c>
      <c r="BS489" s="1" t="s">
        <v>83</v>
      </c>
      <c r="BT489" s="1" t="str">
        <f t="shared" si="36"/>
        <v>enero</v>
      </c>
      <c r="BU489" s="1" t="s">
        <v>82</v>
      </c>
      <c r="BV489" s="1" t="s">
        <v>82</v>
      </c>
      <c r="BW489" s="1" t="s">
        <v>82</v>
      </c>
      <c r="BX489" t="s">
        <v>258</v>
      </c>
      <c r="BY489" t="s">
        <v>259</v>
      </c>
    </row>
    <row r="490" spans="1:77" x14ac:dyDescent="0.25">
      <c r="A490" s="1">
        <v>2026</v>
      </c>
      <c r="B490" s="3">
        <v>480</v>
      </c>
      <c r="C490" s="1" t="s">
        <v>65</v>
      </c>
      <c r="D490" t="s">
        <v>67</v>
      </c>
      <c r="E490" t="s">
        <v>70</v>
      </c>
      <c r="F490" t="s">
        <v>71</v>
      </c>
      <c r="G490" t="s">
        <v>105</v>
      </c>
      <c r="H490" s="1" t="s">
        <v>64</v>
      </c>
      <c r="I490" s="1" t="s">
        <v>75</v>
      </c>
      <c r="J490" t="s">
        <v>2565</v>
      </c>
      <c r="K490" s="1" t="s">
        <v>78</v>
      </c>
      <c r="L490" s="87" t="s">
        <v>1034</v>
      </c>
      <c r="M490" s="79" t="s">
        <v>6783</v>
      </c>
      <c r="N490" s="1" t="s">
        <v>3719</v>
      </c>
      <c r="O490" s="69" t="s">
        <v>3719</v>
      </c>
      <c r="P490" s="54" t="s">
        <v>3719</v>
      </c>
      <c r="Q490" s="1" t="s">
        <v>83</v>
      </c>
      <c r="R490" s="87" t="s">
        <v>265</v>
      </c>
      <c r="S490" s="87" t="s">
        <v>265</v>
      </c>
      <c r="T490" t="s">
        <v>2566</v>
      </c>
      <c r="U490" t="s">
        <v>2567</v>
      </c>
      <c r="V490" t="s">
        <v>916</v>
      </c>
      <c r="W490" s="5">
        <v>77000000</v>
      </c>
      <c r="X490" s="5">
        <v>77000000</v>
      </c>
      <c r="Y490" s="90">
        <v>7000000</v>
      </c>
      <c r="Z490" s="90" t="s">
        <v>1045</v>
      </c>
      <c r="AA490" s="1" t="s">
        <v>95</v>
      </c>
      <c r="AB490" t="s">
        <v>83</v>
      </c>
      <c r="AC490" t="s">
        <v>76</v>
      </c>
      <c r="AD490" s="69">
        <f>+Tabla3[[#This Row],[VALOR DEL CONTRATO
(EN NUMEROS)]]-Tabla3[[#This Row],[VALOR RECURSOS (MADS/FONAM)]]</f>
        <v>0</v>
      </c>
      <c r="AE490" s="2">
        <v>726</v>
      </c>
      <c r="AF490" s="97">
        <v>46024</v>
      </c>
      <c r="AG490" s="1">
        <v>39526</v>
      </c>
      <c r="AH490" s="96">
        <v>46035</v>
      </c>
      <c r="AI490" s="78" t="s">
        <v>98</v>
      </c>
      <c r="AJ490" t="s">
        <v>1604</v>
      </c>
      <c r="AK490" s="65">
        <v>202400000000074</v>
      </c>
      <c r="AL490" s="75">
        <v>46035</v>
      </c>
      <c r="AM490" s="1" t="s">
        <v>257</v>
      </c>
      <c r="AN490" s="1" t="s">
        <v>257</v>
      </c>
      <c r="AO490" t="s">
        <v>100</v>
      </c>
      <c r="AP490" t="s">
        <v>775</v>
      </c>
      <c r="AQ490" s="1"/>
      <c r="AR490" t="s">
        <v>776</v>
      </c>
      <c r="AS490" t="s">
        <v>776</v>
      </c>
      <c r="AT490" s="1">
        <v>80111600</v>
      </c>
      <c r="AU490" s="93" t="s">
        <v>4571</v>
      </c>
      <c r="AV490" s="1" t="s">
        <v>210</v>
      </c>
      <c r="AW490" s="87" t="s">
        <v>103</v>
      </c>
      <c r="AX490" s="96">
        <v>46035</v>
      </c>
      <c r="AY490" s="1" t="s">
        <v>116</v>
      </c>
      <c r="AZ490" s="96">
        <v>46035</v>
      </c>
      <c r="BA490" s="75">
        <v>46035</v>
      </c>
      <c r="BB490" s="6">
        <v>46368</v>
      </c>
      <c r="BC490" s="89">
        <f>+Tabla3[[#This Row],[FECHA TERMINACION
(INICIAL)]]-Tabla3[[#This Row],[FECHA INICIO]]</f>
        <v>333</v>
      </c>
      <c r="BD490" s="89">
        <f>+Tabla3[[#This Row],[PLAZO DE EJECUCIÓN EN DÍAS (INICIAL)]]/30</f>
        <v>11.1</v>
      </c>
      <c r="BE490" t="s">
        <v>2040</v>
      </c>
      <c r="BF490" s="5" t="e">
        <f>+#REF!</f>
        <v>#REF!</v>
      </c>
      <c r="BG490" s="5" t="e">
        <f>+#REF!</f>
        <v>#REF!</v>
      </c>
      <c r="BH490" s="1" t="e">
        <f>+#REF!</f>
        <v>#REF!</v>
      </c>
      <c r="BI490" s="1">
        <f>+COUNTIF(Tabla3[[#This Row],[VALOR REDUCIDO]:[TOTAL TIEMPO PRORROGADO EN DÍAS
]],"&lt;&gt;0")</f>
        <v>3</v>
      </c>
      <c r="BJ490" s="1" t="e">
        <f>+#REF!</f>
        <v>#REF!</v>
      </c>
      <c r="BK490" s="75" t="e">
        <f>+#REF!</f>
        <v>#REF!</v>
      </c>
      <c r="BL490" s="1" t="s">
        <v>83</v>
      </c>
      <c r="BM490" t="e">
        <f t="shared" si="37"/>
        <v>#REF!</v>
      </c>
      <c r="BN490" s="7">
        <f t="shared" si="38"/>
        <v>46035</v>
      </c>
      <c r="BO490" s="7" t="e">
        <f t="shared" si="39"/>
        <v>#REF!</v>
      </c>
      <c r="BP490" s="5" t="e">
        <f t="shared" si="35"/>
        <v>#REF!</v>
      </c>
      <c r="BQ490" s="1">
        <v>32200000</v>
      </c>
      <c r="BR490" s="1" t="e">
        <f>+Tabla3[[#This Row],[VALOR TOTAL DE CONTRATO (ANTES DE LIQUIDACIÓN - LIBERACIÓN DE SALDOS)]]-Tabla3[[#This Row],[RECURSO TOTALES DESEMBOLSADOS]]</f>
        <v>#REF!</v>
      </c>
      <c r="BS490" s="1" t="s">
        <v>83</v>
      </c>
      <c r="BT490" s="1" t="str">
        <f t="shared" si="36"/>
        <v>enero</v>
      </c>
      <c r="BU490" s="1" t="s">
        <v>82</v>
      </c>
      <c r="BV490" s="1" t="s">
        <v>82</v>
      </c>
      <c r="BW490" s="1" t="s">
        <v>82</v>
      </c>
      <c r="BX490" t="s">
        <v>258</v>
      </c>
      <c r="BY490" t="s">
        <v>259</v>
      </c>
    </row>
    <row r="491" spans="1:77" x14ac:dyDescent="0.25">
      <c r="A491" s="1">
        <v>2026</v>
      </c>
      <c r="B491" s="3">
        <v>481</v>
      </c>
      <c r="C491" s="1" t="s">
        <v>65</v>
      </c>
      <c r="D491" t="s">
        <v>67</v>
      </c>
      <c r="E491" t="s">
        <v>70</v>
      </c>
      <c r="F491" t="s">
        <v>71</v>
      </c>
      <c r="G491" t="s">
        <v>105</v>
      </c>
      <c r="H491" s="1" t="s">
        <v>64</v>
      </c>
      <c r="I491" s="1" t="s">
        <v>75</v>
      </c>
      <c r="J491" t="s">
        <v>2568</v>
      </c>
      <c r="K491" s="1" t="s">
        <v>78</v>
      </c>
      <c r="L491" s="87" t="s">
        <v>2569</v>
      </c>
      <c r="M491" t="s">
        <v>6784</v>
      </c>
      <c r="N491" s="1" t="s">
        <v>3719</v>
      </c>
      <c r="O491" s="69" t="s">
        <v>3719</v>
      </c>
      <c r="P491" s="54" t="s">
        <v>3719</v>
      </c>
      <c r="Q491" s="1" t="s">
        <v>83</v>
      </c>
      <c r="R491" s="87" t="s">
        <v>265</v>
      </c>
      <c r="S491" s="87" t="s">
        <v>265</v>
      </c>
      <c r="T491" t="s">
        <v>2570</v>
      </c>
      <c r="U491" t="s">
        <v>2571</v>
      </c>
      <c r="V491" t="s">
        <v>2559</v>
      </c>
      <c r="W491" s="5">
        <v>66000000</v>
      </c>
      <c r="X491" s="5">
        <v>66000000</v>
      </c>
      <c r="Y491" s="90">
        <v>6000000</v>
      </c>
      <c r="Z491" s="90" t="s">
        <v>1045</v>
      </c>
      <c r="AA491" s="1" t="s">
        <v>95</v>
      </c>
      <c r="AB491" t="s">
        <v>83</v>
      </c>
      <c r="AC491" t="s">
        <v>76</v>
      </c>
      <c r="AD491" s="69">
        <f>+Tabla3[[#This Row],[VALOR DEL CONTRATO
(EN NUMEROS)]]-Tabla3[[#This Row],[VALOR RECURSOS (MADS/FONAM)]]</f>
        <v>0</v>
      </c>
      <c r="AE491" s="2">
        <v>726</v>
      </c>
      <c r="AF491" s="88">
        <v>46024</v>
      </c>
      <c r="AG491">
        <v>47826</v>
      </c>
      <c r="AH491" s="75">
        <v>46036</v>
      </c>
      <c r="AI491" s="78" t="s">
        <v>98</v>
      </c>
      <c r="AJ491" t="s">
        <v>1604</v>
      </c>
      <c r="AK491" s="65">
        <v>202400000000074</v>
      </c>
      <c r="AL491" s="75">
        <v>46036</v>
      </c>
      <c r="AM491" s="1" t="s">
        <v>257</v>
      </c>
      <c r="AN491" s="1" t="s">
        <v>257</v>
      </c>
      <c r="AO491" t="s">
        <v>100</v>
      </c>
      <c r="AP491" t="s">
        <v>775</v>
      </c>
      <c r="AQ491" s="1"/>
      <c r="AR491" t="s">
        <v>776</v>
      </c>
      <c r="AS491" t="s">
        <v>776</v>
      </c>
      <c r="AT491" s="1">
        <v>80111600</v>
      </c>
      <c r="AU491" s="93" t="s">
        <v>5692</v>
      </c>
      <c r="AV491" s="1" t="s">
        <v>210</v>
      </c>
      <c r="AW491" s="87" t="s">
        <v>103</v>
      </c>
      <c r="AX491" s="96">
        <v>46036</v>
      </c>
      <c r="AY491" s="1" t="s">
        <v>116</v>
      </c>
      <c r="AZ491" s="96">
        <v>46036</v>
      </c>
      <c r="BA491" s="75">
        <v>46036</v>
      </c>
      <c r="BB491" s="6">
        <v>46369</v>
      </c>
      <c r="BC491" s="89">
        <f>+Tabla3[[#This Row],[FECHA TERMINACION
(INICIAL)]]-Tabla3[[#This Row],[FECHA INICIO]]</f>
        <v>333</v>
      </c>
      <c r="BD491" s="89">
        <f>+Tabla3[[#This Row],[PLAZO DE EJECUCIÓN EN DÍAS (INICIAL)]]/30</f>
        <v>11.1</v>
      </c>
      <c r="BE491" t="s">
        <v>2040</v>
      </c>
      <c r="BF491" s="5" t="e">
        <f>+#REF!</f>
        <v>#REF!</v>
      </c>
      <c r="BG491" s="5" t="e">
        <f>+#REF!</f>
        <v>#REF!</v>
      </c>
      <c r="BH491" s="1" t="e">
        <f>+#REF!</f>
        <v>#REF!</v>
      </c>
      <c r="BI491" s="1">
        <f>+COUNTIF(Tabla3[[#This Row],[VALOR REDUCIDO]:[TOTAL TIEMPO PRORROGADO EN DÍAS
]],"&lt;&gt;0")</f>
        <v>3</v>
      </c>
      <c r="BJ491" s="1" t="e">
        <f>+#REF!</f>
        <v>#REF!</v>
      </c>
      <c r="BK491" s="75" t="e">
        <f>+#REF!</f>
        <v>#REF!</v>
      </c>
      <c r="BL491" s="1" t="s">
        <v>83</v>
      </c>
      <c r="BM491" t="e">
        <f t="shared" si="37"/>
        <v>#REF!</v>
      </c>
      <c r="BN491" s="7">
        <f t="shared" si="38"/>
        <v>46036</v>
      </c>
      <c r="BO491" s="7" t="e">
        <f t="shared" si="39"/>
        <v>#REF!</v>
      </c>
      <c r="BP491" s="5" t="e">
        <f t="shared" si="35"/>
        <v>#REF!</v>
      </c>
      <c r="BQ491" s="1">
        <v>27400000</v>
      </c>
      <c r="BR491" s="1" t="e">
        <f>+Tabla3[[#This Row],[VALOR TOTAL DE CONTRATO (ANTES DE LIQUIDACIÓN - LIBERACIÓN DE SALDOS)]]-Tabla3[[#This Row],[RECURSO TOTALES DESEMBOLSADOS]]</f>
        <v>#REF!</v>
      </c>
      <c r="BS491" s="1" t="s">
        <v>83</v>
      </c>
      <c r="BT491" s="1" t="str">
        <f t="shared" si="36"/>
        <v>enero</v>
      </c>
      <c r="BU491" s="1" t="s">
        <v>82</v>
      </c>
      <c r="BV491" s="1" t="s">
        <v>82</v>
      </c>
      <c r="BW491" s="1" t="s">
        <v>82</v>
      </c>
      <c r="BX491" t="s">
        <v>258</v>
      </c>
      <c r="BY491" t="s">
        <v>259</v>
      </c>
    </row>
    <row r="492" spans="1:77" x14ac:dyDescent="0.25">
      <c r="A492" s="1">
        <v>2026</v>
      </c>
      <c r="B492" s="3">
        <v>482</v>
      </c>
      <c r="C492" s="1" t="s">
        <v>65</v>
      </c>
      <c r="D492" t="s">
        <v>67</v>
      </c>
      <c r="E492" t="s">
        <v>70</v>
      </c>
      <c r="F492" t="s">
        <v>71</v>
      </c>
      <c r="G492" t="s">
        <v>105</v>
      </c>
      <c r="H492" s="1" t="s">
        <v>64</v>
      </c>
      <c r="I492" s="1" t="s">
        <v>75</v>
      </c>
      <c r="J492" t="s">
        <v>3243</v>
      </c>
      <c r="K492" s="1" t="s">
        <v>78</v>
      </c>
      <c r="L492" s="87" t="s">
        <v>1909</v>
      </c>
      <c r="M492" t="s">
        <v>6785</v>
      </c>
      <c r="N492" s="1" t="s">
        <v>3719</v>
      </c>
      <c r="O492" s="69" t="s">
        <v>3719</v>
      </c>
      <c r="P492" s="54" t="s">
        <v>3719</v>
      </c>
      <c r="Q492" s="1" t="s">
        <v>83</v>
      </c>
      <c r="R492" s="87" t="s">
        <v>269</v>
      </c>
      <c r="S492" s="87" t="s">
        <v>269</v>
      </c>
      <c r="T492" t="s">
        <v>3244</v>
      </c>
      <c r="U492" t="s">
        <v>3245</v>
      </c>
      <c r="V492" t="s">
        <v>2094</v>
      </c>
      <c r="W492" s="5">
        <v>158620000</v>
      </c>
      <c r="X492" s="5">
        <v>158620000</v>
      </c>
      <c r="Y492" s="90">
        <v>14420000</v>
      </c>
      <c r="Z492" s="90"/>
      <c r="AA492" s="1" t="s">
        <v>95</v>
      </c>
      <c r="AB492" t="s">
        <v>83</v>
      </c>
      <c r="AC492" t="s">
        <v>76</v>
      </c>
      <c r="AD492" s="69">
        <f>+Tabla3[[#This Row],[VALOR DEL CONTRATO
(EN NUMEROS)]]-Tabla3[[#This Row],[VALOR RECURSOS (MADS/FONAM)]]</f>
        <v>0</v>
      </c>
      <c r="AE492" s="2">
        <v>4126</v>
      </c>
      <c r="AF492" s="97">
        <v>46024</v>
      </c>
      <c r="AG492" s="1">
        <v>41726</v>
      </c>
      <c r="AH492" s="96">
        <v>46035</v>
      </c>
      <c r="AI492" s="78" t="s">
        <v>98</v>
      </c>
      <c r="AJ492" t="s">
        <v>784</v>
      </c>
      <c r="AK492" s="65">
        <v>202400000000071</v>
      </c>
      <c r="AL492" s="75">
        <v>46035</v>
      </c>
      <c r="AM492" s="1" t="s">
        <v>257</v>
      </c>
      <c r="AN492" s="1" t="s">
        <v>257</v>
      </c>
      <c r="AO492" t="s">
        <v>100</v>
      </c>
      <c r="AP492" t="s">
        <v>150</v>
      </c>
      <c r="AQ492" s="2"/>
      <c r="AR492" t="s">
        <v>417</v>
      </c>
      <c r="AS492" t="s">
        <v>418</v>
      </c>
      <c r="AT492" s="1">
        <v>80111600</v>
      </c>
      <c r="AU492" s="93" t="s">
        <v>5693</v>
      </c>
      <c r="AV492" s="1" t="s">
        <v>211</v>
      </c>
      <c r="AW492" s="87" t="s">
        <v>104</v>
      </c>
      <c r="AX492" s="96" t="s">
        <v>76</v>
      </c>
      <c r="AY492" s="87" t="s">
        <v>108</v>
      </c>
      <c r="AZ492" s="96">
        <v>46035</v>
      </c>
      <c r="BA492" s="75">
        <v>46035</v>
      </c>
      <c r="BB492" s="6">
        <v>46368</v>
      </c>
      <c r="BC492" s="89">
        <f>+Tabla3[[#This Row],[FECHA TERMINACION
(INICIAL)]]-Tabla3[[#This Row],[FECHA INICIO]]</f>
        <v>333</v>
      </c>
      <c r="BD492" s="89">
        <f>+Tabla3[[#This Row],[PLAZO DE EJECUCIÓN EN DÍAS (INICIAL)]]/30</f>
        <v>11.1</v>
      </c>
      <c r="BE492" t="s">
        <v>890</v>
      </c>
      <c r="BF492" s="5" t="e">
        <f>+#REF!</f>
        <v>#REF!</v>
      </c>
      <c r="BG492" s="5" t="e">
        <f>+#REF!</f>
        <v>#REF!</v>
      </c>
      <c r="BH492" s="1" t="e">
        <f>+#REF!</f>
        <v>#REF!</v>
      </c>
      <c r="BI492" s="1">
        <f>+COUNTIF(Tabla3[[#This Row],[VALOR REDUCIDO]:[TOTAL TIEMPO PRORROGADO EN DÍAS
]],"&lt;&gt;0")</f>
        <v>3</v>
      </c>
      <c r="BJ492" s="1" t="e">
        <f>+#REF!</f>
        <v>#REF!</v>
      </c>
      <c r="BK492" s="75" t="e">
        <f>+#REF!</f>
        <v>#REF!</v>
      </c>
      <c r="BL492" s="1" t="s">
        <v>83</v>
      </c>
      <c r="BM492" t="e">
        <f t="shared" si="37"/>
        <v>#REF!</v>
      </c>
      <c r="BN492" s="7">
        <f t="shared" si="38"/>
        <v>46035</v>
      </c>
      <c r="BO492" s="7" t="e">
        <f t="shared" si="39"/>
        <v>#REF!</v>
      </c>
      <c r="BP492" s="5" t="e">
        <f t="shared" si="35"/>
        <v>#REF!</v>
      </c>
      <c r="BQ492" s="1">
        <v>51912000</v>
      </c>
      <c r="BR492" s="1" t="e">
        <f>+Tabla3[[#This Row],[VALOR TOTAL DE CONTRATO (ANTES DE LIQUIDACIÓN - LIBERACIÓN DE SALDOS)]]-Tabla3[[#This Row],[RECURSO TOTALES DESEMBOLSADOS]]</f>
        <v>#REF!</v>
      </c>
      <c r="BS492" s="1" t="s">
        <v>83</v>
      </c>
      <c r="BT492" s="1" t="str">
        <f t="shared" si="36"/>
        <v>enero</v>
      </c>
      <c r="BU492" s="1" t="s">
        <v>82</v>
      </c>
      <c r="BV492" s="1" t="s">
        <v>82</v>
      </c>
      <c r="BW492" s="1" t="s">
        <v>82</v>
      </c>
      <c r="BX492" t="s">
        <v>258</v>
      </c>
      <c r="BY492" t="s">
        <v>259</v>
      </c>
    </row>
    <row r="493" spans="1:77" x14ac:dyDescent="0.25">
      <c r="A493" s="1">
        <v>2026</v>
      </c>
      <c r="B493" s="3">
        <v>483</v>
      </c>
      <c r="C493" s="1" t="s">
        <v>65</v>
      </c>
      <c r="D493" t="s">
        <v>67</v>
      </c>
      <c r="E493" t="s">
        <v>70</v>
      </c>
      <c r="F493" t="s">
        <v>71</v>
      </c>
      <c r="G493" t="s">
        <v>105</v>
      </c>
      <c r="H493" s="1" t="s">
        <v>64</v>
      </c>
      <c r="I493" s="1" t="s">
        <v>75</v>
      </c>
      <c r="J493" t="s">
        <v>3246</v>
      </c>
      <c r="K493" s="1" t="s">
        <v>78</v>
      </c>
      <c r="L493" s="87" t="s">
        <v>1034</v>
      </c>
      <c r="M493" t="s">
        <v>6786</v>
      </c>
      <c r="N493" s="1" t="s">
        <v>3719</v>
      </c>
      <c r="O493" s="69" t="s">
        <v>3719</v>
      </c>
      <c r="P493" s="54" t="s">
        <v>3719</v>
      </c>
      <c r="Q493" s="1" t="s">
        <v>83</v>
      </c>
      <c r="R493" s="87" t="s">
        <v>269</v>
      </c>
      <c r="S493" s="87" t="s">
        <v>269</v>
      </c>
      <c r="T493" t="s">
        <v>3247</v>
      </c>
      <c r="U493" t="s">
        <v>3248</v>
      </c>
      <c r="V493" t="s">
        <v>1400</v>
      </c>
      <c r="W493" s="5">
        <v>93500000</v>
      </c>
      <c r="X493" s="5">
        <v>93500000</v>
      </c>
      <c r="Y493" s="90">
        <v>8500000</v>
      </c>
      <c r="Z493" s="90"/>
      <c r="AA493" s="1" t="s">
        <v>95</v>
      </c>
      <c r="AB493" t="s">
        <v>83</v>
      </c>
      <c r="AC493" t="s">
        <v>76</v>
      </c>
      <c r="AD493" s="69">
        <f>+Tabla3[[#This Row],[VALOR DEL CONTRATO
(EN NUMEROS)]]-Tabla3[[#This Row],[VALOR RECURSOS (MADS/FONAM)]]</f>
        <v>0</v>
      </c>
      <c r="AE493" s="2">
        <v>4426</v>
      </c>
      <c r="AF493" s="88">
        <v>46024</v>
      </c>
      <c r="AG493">
        <v>42126</v>
      </c>
      <c r="AH493" s="75">
        <v>46035</v>
      </c>
      <c r="AI493" s="78" t="s">
        <v>98</v>
      </c>
      <c r="AJ493" t="s">
        <v>928</v>
      </c>
      <c r="AK493" s="65">
        <v>202400000000071</v>
      </c>
      <c r="AL493" s="75">
        <v>46035</v>
      </c>
      <c r="AM493" s="1" t="s">
        <v>257</v>
      </c>
      <c r="AN493" s="1" t="s">
        <v>257</v>
      </c>
      <c r="AO493" t="s">
        <v>100</v>
      </c>
      <c r="AP493" t="s">
        <v>150</v>
      </c>
      <c r="AQ493" s="1"/>
      <c r="AR493" t="s">
        <v>417</v>
      </c>
      <c r="AS493" t="s">
        <v>418</v>
      </c>
      <c r="AT493" s="1">
        <v>80111600</v>
      </c>
      <c r="AU493" s="93" t="s">
        <v>5694</v>
      </c>
      <c r="AV493" s="1" t="s">
        <v>211</v>
      </c>
      <c r="AW493" s="87" t="s">
        <v>104</v>
      </c>
      <c r="AX493" s="96" t="s">
        <v>76</v>
      </c>
      <c r="AY493" s="1" t="s">
        <v>108</v>
      </c>
      <c r="AZ493" s="96">
        <v>46035</v>
      </c>
      <c r="BA493" s="75">
        <v>46035</v>
      </c>
      <c r="BB493" s="6">
        <v>46368</v>
      </c>
      <c r="BC493" s="89">
        <f>+Tabla3[[#This Row],[FECHA TERMINACION
(INICIAL)]]-Tabla3[[#This Row],[FECHA INICIO]]</f>
        <v>333</v>
      </c>
      <c r="BD493" s="89">
        <f>+Tabla3[[#This Row],[PLAZO DE EJECUCIÓN EN DÍAS (INICIAL)]]/30</f>
        <v>11.1</v>
      </c>
      <c r="BE493" t="s">
        <v>890</v>
      </c>
      <c r="BF493" s="5" t="e">
        <f>+#REF!</f>
        <v>#REF!</v>
      </c>
      <c r="BG493" s="5" t="e">
        <f>+#REF!</f>
        <v>#REF!</v>
      </c>
      <c r="BH493" s="1" t="e">
        <f>+#REF!</f>
        <v>#REF!</v>
      </c>
      <c r="BI493" s="1">
        <f>+COUNTIF(Tabla3[[#This Row],[VALOR REDUCIDO]:[TOTAL TIEMPO PRORROGADO EN DÍAS
]],"&lt;&gt;0")</f>
        <v>3</v>
      </c>
      <c r="BJ493" s="1" t="e">
        <f>+#REF!</f>
        <v>#REF!</v>
      </c>
      <c r="BK493" s="75" t="e">
        <f>+#REF!</f>
        <v>#REF!</v>
      </c>
      <c r="BL493" s="1" t="s">
        <v>83</v>
      </c>
      <c r="BM493" t="e">
        <f t="shared" si="37"/>
        <v>#REF!</v>
      </c>
      <c r="BN493" s="7">
        <f t="shared" si="38"/>
        <v>46035</v>
      </c>
      <c r="BO493" s="7" t="e">
        <f t="shared" si="39"/>
        <v>#REF!</v>
      </c>
      <c r="BP493" s="5" t="e">
        <f t="shared" si="35"/>
        <v>#REF!</v>
      </c>
      <c r="BQ493" s="1">
        <v>39100000</v>
      </c>
      <c r="BR493" s="1" t="e">
        <f>+Tabla3[[#This Row],[VALOR TOTAL DE CONTRATO (ANTES DE LIQUIDACIÓN - LIBERACIÓN DE SALDOS)]]-Tabla3[[#This Row],[RECURSO TOTALES DESEMBOLSADOS]]</f>
        <v>#REF!</v>
      </c>
      <c r="BS493" s="1" t="s">
        <v>83</v>
      </c>
      <c r="BT493" s="1" t="str">
        <f t="shared" si="36"/>
        <v>enero</v>
      </c>
      <c r="BU493" s="1" t="s">
        <v>82</v>
      </c>
      <c r="BV493" s="1" t="s">
        <v>82</v>
      </c>
      <c r="BW493" s="1" t="s">
        <v>82</v>
      </c>
      <c r="BX493" t="s">
        <v>258</v>
      </c>
      <c r="BY493" t="s">
        <v>259</v>
      </c>
    </row>
    <row r="494" spans="1:77" x14ac:dyDescent="0.25">
      <c r="A494" s="1">
        <v>2026</v>
      </c>
      <c r="B494" s="3">
        <v>484</v>
      </c>
      <c r="C494" s="1" t="s">
        <v>65</v>
      </c>
      <c r="D494" t="s">
        <v>67</v>
      </c>
      <c r="E494" t="s">
        <v>70</v>
      </c>
      <c r="F494" t="s">
        <v>71</v>
      </c>
      <c r="G494" t="s">
        <v>105</v>
      </c>
      <c r="H494" s="1" t="s">
        <v>64</v>
      </c>
      <c r="I494" s="1" t="s">
        <v>75</v>
      </c>
      <c r="J494" t="s">
        <v>3249</v>
      </c>
      <c r="K494" s="1" t="s">
        <v>78</v>
      </c>
      <c r="L494" s="87" t="s">
        <v>1783</v>
      </c>
      <c r="M494" t="s">
        <v>6787</v>
      </c>
      <c r="N494" s="1" t="s">
        <v>3719</v>
      </c>
      <c r="O494" s="69" t="s">
        <v>3719</v>
      </c>
      <c r="P494" s="54" t="s">
        <v>3719</v>
      </c>
      <c r="Q494" s="1" t="s">
        <v>83</v>
      </c>
      <c r="R494" s="87" t="s">
        <v>269</v>
      </c>
      <c r="S494" s="87" t="s">
        <v>269</v>
      </c>
      <c r="T494" t="s">
        <v>3250</v>
      </c>
      <c r="U494" t="s">
        <v>3251</v>
      </c>
      <c r="V494" t="s">
        <v>3252</v>
      </c>
      <c r="W494" s="5">
        <v>99000000</v>
      </c>
      <c r="X494" s="5">
        <v>99000000</v>
      </c>
      <c r="Y494" s="90">
        <v>9000000</v>
      </c>
      <c r="Z494" s="90"/>
      <c r="AA494" s="1" t="s">
        <v>95</v>
      </c>
      <c r="AB494" t="s">
        <v>83</v>
      </c>
      <c r="AC494" t="s">
        <v>76</v>
      </c>
      <c r="AD494" s="69">
        <f>+Tabla3[[#This Row],[VALOR DEL CONTRATO
(EN NUMEROS)]]-Tabla3[[#This Row],[VALOR RECURSOS (MADS/FONAM)]]</f>
        <v>0</v>
      </c>
      <c r="AE494" s="2">
        <v>4126</v>
      </c>
      <c r="AF494" s="88">
        <v>46024</v>
      </c>
      <c r="AG494">
        <v>57026</v>
      </c>
      <c r="AH494" s="96">
        <v>46037</v>
      </c>
      <c r="AI494" s="78" t="s">
        <v>98</v>
      </c>
      <c r="AJ494" t="s">
        <v>3253</v>
      </c>
      <c r="AK494" s="65">
        <v>202400000000071</v>
      </c>
      <c r="AL494" s="75">
        <v>46037</v>
      </c>
      <c r="AM494" s="1" t="s">
        <v>257</v>
      </c>
      <c r="AN494" s="1" t="s">
        <v>257</v>
      </c>
      <c r="AO494" t="s">
        <v>100</v>
      </c>
      <c r="AP494" t="s">
        <v>150</v>
      </c>
      <c r="AQ494" s="1"/>
      <c r="AR494" t="s">
        <v>417</v>
      </c>
      <c r="AS494" t="s">
        <v>418</v>
      </c>
      <c r="AT494" s="1">
        <v>80111600</v>
      </c>
      <c r="AU494" s="93" t="s">
        <v>6254</v>
      </c>
      <c r="AV494" s="1" t="s">
        <v>211</v>
      </c>
      <c r="AW494" s="87" t="s">
        <v>104</v>
      </c>
      <c r="AX494" s="96" t="s">
        <v>76</v>
      </c>
      <c r="AY494" s="1" t="s">
        <v>108</v>
      </c>
      <c r="AZ494" s="75">
        <v>46037</v>
      </c>
      <c r="BA494" s="75">
        <v>46037</v>
      </c>
      <c r="BB494" s="6">
        <v>46370</v>
      </c>
      <c r="BC494" s="89">
        <f>+Tabla3[[#This Row],[FECHA TERMINACION
(INICIAL)]]-Tabla3[[#This Row],[FECHA INICIO]]</f>
        <v>333</v>
      </c>
      <c r="BD494" s="89">
        <f>+Tabla3[[#This Row],[PLAZO DE EJECUCIÓN EN DÍAS (INICIAL)]]/30</f>
        <v>11.1</v>
      </c>
      <c r="BE494" t="s">
        <v>652</v>
      </c>
      <c r="BF494" s="5" t="e">
        <f>+#REF!</f>
        <v>#REF!</v>
      </c>
      <c r="BG494" s="5" t="e">
        <f>+#REF!</f>
        <v>#REF!</v>
      </c>
      <c r="BH494" s="1" t="e">
        <f>+#REF!</f>
        <v>#REF!</v>
      </c>
      <c r="BI494" s="1">
        <f>+COUNTIF(Tabla3[[#This Row],[VALOR REDUCIDO]:[TOTAL TIEMPO PRORROGADO EN DÍAS
]],"&lt;&gt;0")</f>
        <v>3</v>
      </c>
      <c r="BJ494" s="1" t="e">
        <f>+#REF!</f>
        <v>#REF!</v>
      </c>
      <c r="BK494" s="75" t="e">
        <f>+#REF!</f>
        <v>#REF!</v>
      </c>
      <c r="BL494" s="1" t="s">
        <v>83</v>
      </c>
      <c r="BM494" t="e">
        <f t="shared" si="37"/>
        <v>#REF!</v>
      </c>
      <c r="BN494" s="7">
        <f t="shared" si="38"/>
        <v>46037</v>
      </c>
      <c r="BO494" s="7" t="e">
        <f t="shared" si="39"/>
        <v>#REF!</v>
      </c>
      <c r="BP494" s="5" t="e">
        <f t="shared" si="35"/>
        <v>#REF!</v>
      </c>
      <c r="BQ494" s="1">
        <v>40800000</v>
      </c>
      <c r="BR494" s="1" t="e">
        <f>+Tabla3[[#This Row],[VALOR TOTAL DE CONTRATO (ANTES DE LIQUIDACIÓN - LIBERACIÓN DE SALDOS)]]-Tabla3[[#This Row],[RECURSO TOTALES DESEMBOLSADOS]]</f>
        <v>#REF!</v>
      </c>
      <c r="BS494" s="1" t="s">
        <v>83</v>
      </c>
      <c r="BT494" s="1" t="str">
        <f t="shared" si="36"/>
        <v>enero</v>
      </c>
      <c r="BU494" s="1" t="s">
        <v>82</v>
      </c>
      <c r="BV494" s="1" t="s">
        <v>82</v>
      </c>
      <c r="BW494" s="1" t="s">
        <v>82</v>
      </c>
      <c r="BX494" t="s">
        <v>258</v>
      </c>
      <c r="BY494" t="s">
        <v>259</v>
      </c>
    </row>
    <row r="495" spans="1:77" x14ac:dyDescent="0.25">
      <c r="A495" s="1">
        <v>2026</v>
      </c>
      <c r="B495" s="3">
        <v>485</v>
      </c>
      <c r="C495" s="1" t="s">
        <v>65</v>
      </c>
      <c r="D495" t="s">
        <v>67</v>
      </c>
      <c r="E495" t="s">
        <v>70</v>
      </c>
      <c r="F495" t="s">
        <v>71</v>
      </c>
      <c r="G495" t="s">
        <v>105</v>
      </c>
      <c r="H495" s="1" t="s">
        <v>64</v>
      </c>
      <c r="I495" s="1" t="s">
        <v>75</v>
      </c>
      <c r="J495" t="s">
        <v>3254</v>
      </c>
      <c r="K495" s="1" t="s">
        <v>78</v>
      </c>
      <c r="L495" s="87" t="s">
        <v>81</v>
      </c>
      <c r="M495" t="s">
        <v>6788</v>
      </c>
      <c r="N495" s="1" t="s">
        <v>3719</v>
      </c>
      <c r="O495" s="69" t="s">
        <v>3719</v>
      </c>
      <c r="P495" s="54" t="s">
        <v>3719</v>
      </c>
      <c r="Q495" s="1" t="s">
        <v>83</v>
      </c>
      <c r="R495" s="87" t="s">
        <v>269</v>
      </c>
      <c r="S495" s="87" t="s">
        <v>269</v>
      </c>
      <c r="T495" t="s">
        <v>3255</v>
      </c>
      <c r="U495" t="s">
        <v>3256</v>
      </c>
      <c r="V495" t="s">
        <v>3257</v>
      </c>
      <c r="W495" s="5">
        <v>113300000</v>
      </c>
      <c r="X495" s="5">
        <v>113300000</v>
      </c>
      <c r="Y495" s="90">
        <v>10300000</v>
      </c>
      <c r="Z495" s="90"/>
      <c r="AA495" s="1" t="s">
        <v>95</v>
      </c>
      <c r="AB495" t="s">
        <v>83</v>
      </c>
      <c r="AC495" t="s">
        <v>76</v>
      </c>
      <c r="AD495" s="69">
        <f>+Tabla3[[#This Row],[VALOR DEL CONTRATO
(EN NUMEROS)]]-Tabla3[[#This Row],[VALOR RECURSOS (MADS/FONAM)]]</f>
        <v>0</v>
      </c>
      <c r="AE495" s="2">
        <v>7426</v>
      </c>
      <c r="AF495" s="88">
        <v>46024</v>
      </c>
      <c r="AG495">
        <v>39326</v>
      </c>
      <c r="AH495" s="75">
        <v>46035</v>
      </c>
      <c r="AI495" s="78" t="s">
        <v>98</v>
      </c>
      <c r="AJ495" t="s">
        <v>416</v>
      </c>
      <c r="AK495" s="65">
        <v>202400000000055</v>
      </c>
      <c r="AL495" s="75">
        <v>46035</v>
      </c>
      <c r="AM495" s="1" t="s">
        <v>257</v>
      </c>
      <c r="AN495" s="1" t="s">
        <v>257</v>
      </c>
      <c r="AO495" t="s">
        <v>100</v>
      </c>
      <c r="AP495" t="s">
        <v>150</v>
      </c>
      <c r="AQ495" s="2"/>
      <c r="AR495" t="s">
        <v>417</v>
      </c>
      <c r="AS495" t="s">
        <v>418</v>
      </c>
      <c r="AT495" s="1">
        <v>80111600</v>
      </c>
      <c r="AU495" s="93" t="s">
        <v>5695</v>
      </c>
      <c r="AV495" s="1" t="s">
        <v>211</v>
      </c>
      <c r="AW495" s="87" t="s">
        <v>104</v>
      </c>
      <c r="AX495" s="96" t="s">
        <v>76</v>
      </c>
      <c r="AY495" s="1" t="s">
        <v>108</v>
      </c>
      <c r="AZ495" s="96">
        <v>46035</v>
      </c>
      <c r="BA495" s="75">
        <v>46035</v>
      </c>
      <c r="BB495" s="6">
        <v>46368</v>
      </c>
      <c r="BC495" s="89">
        <f>+Tabla3[[#This Row],[FECHA TERMINACION
(INICIAL)]]-Tabla3[[#This Row],[FECHA INICIO]]</f>
        <v>333</v>
      </c>
      <c r="BD495" s="89">
        <f>+Tabla3[[#This Row],[PLAZO DE EJECUCIÓN EN DÍAS (INICIAL)]]/30</f>
        <v>11.1</v>
      </c>
      <c r="BE495" t="s">
        <v>890</v>
      </c>
      <c r="BF495" s="5" t="e">
        <f>+#REF!</f>
        <v>#REF!</v>
      </c>
      <c r="BG495" s="5" t="e">
        <f>+#REF!</f>
        <v>#REF!</v>
      </c>
      <c r="BH495" s="1" t="e">
        <f>+#REF!</f>
        <v>#REF!</v>
      </c>
      <c r="BI495" s="1">
        <f>+COUNTIF(Tabla3[[#This Row],[VALOR REDUCIDO]:[TOTAL TIEMPO PRORROGADO EN DÍAS
]],"&lt;&gt;0")</f>
        <v>3</v>
      </c>
      <c r="BJ495" s="1" t="e">
        <f>+#REF!</f>
        <v>#REF!</v>
      </c>
      <c r="BK495" s="75" t="e">
        <f>+#REF!</f>
        <v>#REF!</v>
      </c>
      <c r="BL495" s="1" t="s">
        <v>83</v>
      </c>
      <c r="BM495" t="e">
        <f t="shared" si="37"/>
        <v>#REF!</v>
      </c>
      <c r="BN495" s="7">
        <f t="shared" si="38"/>
        <v>46035</v>
      </c>
      <c r="BO495" s="7" t="e">
        <f t="shared" si="39"/>
        <v>#REF!</v>
      </c>
      <c r="BP495" s="5" t="e">
        <f t="shared" si="35"/>
        <v>#REF!</v>
      </c>
      <c r="BQ495" s="1">
        <v>47380000</v>
      </c>
      <c r="BR495" s="1" t="e">
        <f>+Tabla3[[#This Row],[VALOR TOTAL DE CONTRATO (ANTES DE LIQUIDACIÓN - LIBERACIÓN DE SALDOS)]]-Tabla3[[#This Row],[RECURSO TOTALES DESEMBOLSADOS]]</f>
        <v>#REF!</v>
      </c>
      <c r="BS495" s="1" t="s">
        <v>83</v>
      </c>
      <c r="BT495" s="1" t="str">
        <f t="shared" si="36"/>
        <v>enero</v>
      </c>
      <c r="BU495" s="1" t="s">
        <v>82</v>
      </c>
      <c r="BV495" s="1" t="s">
        <v>82</v>
      </c>
      <c r="BW495" s="1" t="s">
        <v>82</v>
      </c>
      <c r="BX495" t="s">
        <v>258</v>
      </c>
      <c r="BY495" t="s">
        <v>259</v>
      </c>
    </row>
    <row r="496" spans="1:77" x14ac:dyDescent="0.25">
      <c r="A496" s="1">
        <v>2026</v>
      </c>
      <c r="B496" s="3">
        <v>486</v>
      </c>
      <c r="C496" s="1" t="s">
        <v>65</v>
      </c>
      <c r="D496" t="s">
        <v>67</v>
      </c>
      <c r="E496" t="s">
        <v>70</v>
      </c>
      <c r="F496" t="s">
        <v>71</v>
      </c>
      <c r="G496" t="s">
        <v>105</v>
      </c>
      <c r="H496" s="1" t="s">
        <v>64</v>
      </c>
      <c r="I496" s="1" t="s">
        <v>75</v>
      </c>
      <c r="J496" t="s">
        <v>3258</v>
      </c>
      <c r="K496" s="1" t="s">
        <v>78</v>
      </c>
      <c r="L496" s="87" t="s">
        <v>493</v>
      </c>
      <c r="M496" t="s">
        <v>6789</v>
      </c>
      <c r="N496" s="1" t="s">
        <v>3719</v>
      </c>
      <c r="O496" s="59" t="s">
        <v>3719</v>
      </c>
      <c r="P496" s="54" t="s">
        <v>3719</v>
      </c>
      <c r="Q496" s="1" t="s">
        <v>83</v>
      </c>
      <c r="R496" s="87" t="s">
        <v>260</v>
      </c>
      <c r="S496" s="87" t="s">
        <v>260</v>
      </c>
      <c r="T496" t="s">
        <v>3259</v>
      </c>
      <c r="U496" t="s">
        <v>3260</v>
      </c>
      <c r="V496" s="5" t="s">
        <v>3261</v>
      </c>
      <c r="W496" s="5">
        <v>91440000</v>
      </c>
      <c r="X496" s="5">
        <v>91440000</v>
      </c>
      <c r="Y496" s="90">
        <v>9144000</v>
      </c>
      <c r="Z496" s="90" t="s">
        <v>1045</v>
      </c>
      <c r="AA496" s="1" t="s">
        <v>95</v>
      </c>
      <c r="AB496" t="s">
        <v>83</v>
      </c>
      <c r="AC496" t="s">
        <v>76</v>
      </c>
      <c r="AD496" s="69">
        <f>+Tabla3[[#This Row],[VALOR DEL CONTRATO
(EN NUMEROS)]]-Tabla3[[#This Row],[VALOR RECURSOS (MADS/FONAM)]]</f>
        <v>0</v>
      </c>
      <c r="AE496" s="2">
        <v>6626</v>
      </c>
      <c r="AF496" s="88">
        <v>46024</v>
      </c>
      <c r="AG496">
        <v>48326</v>
      </c>
      <c r="AH496" s="75">
        <v>46036</v>
      </c>
      <c r="AI496" s="78" t="s">
        <v>98</v>
      </c>
      <c r="AJ496" t="s">
        <v>386</v>
      </c>
      <c r="AK496" s="65">
        <v>202300000000177</v>
      </c>
      <c r="AL496" s="75">
        <v>46036</v>
      </c>
      <c r="AM496" s="1" t="s">
        <v>257</v>
      </c>
      <c r="AN496" s="1" t="s">
        <v>257</v>
      </c>
      <c r="AO496" t="s">
        <v>100</v>
      </c>
      <c r="AP496" t="s">
        <v>1314</v>
      </c>
      <c r="AQ496" s="1"/>
      <c r="AR496" t="s">
        <v>1315</v>
      </c>
      <c r="AS496" t="s">
        <v>260</v>
      </c>
      <c r="AT496" s="1">
        <v>80111600</v>
      </c>
      <c r="AU496" s="93" t="s">
        <v>5696</v>
      </c>
      <c r="AV496" s="1" t="s">
        <v>210</v>
      </c>
      <c r="AW496" s="87" t="s">
        <v>103</v>
      </c>
      <c r="AX496" s="96">
        <v>46036</v>
      </c>
      <c r="AY496" s="1" t="s">
        <v>115</v>
      </c>
      <c r="AZ496" s="96">
        <v>46036</v>
      </c>
      <c r="BA496" s="75">
        <v>46036</v>
      </c>
      <c r="BB496" s="6">
        <v>46339</v>
      </c>
      <c r="BC496" s="89">
        <f>+Tabla3[[#This Row],[FECHA TERMINACION
(INICIAL)]]-Tabla3[[#This Row],[FECHA INICIO]]</f>
        <v>303</v>
      </c>
      <c r="BD496" s="89">
        <f>+Tabla3[[#This Row],[PLAZO DE EJECUCIÓN EN DÍAS (INICIAL)]]/30</f>
        <v>10.1</v>
      </c>
      <c r="BE496" t="s">
        <v>3262</v>
      </c>
      <c r="BF496" s="5" t="e">
        <f>+#REF!</f>
        <v>#REF!</v>
      </c>
      <c r="BG496" s="5" t="e">
        <f>+#REF!</f>
        <v>#REF!</v>
      </c>
      <c r="BH496" s="1" t="e">
        <f>+#REF!</f>
        <v>#REF!</v>
      </c>
      <c r="BI496" s="1">
        <f>+COUNTIF(Tabla3[[#This Row],[VALOR REDUCIDO]:[TOTAL TIEMPO PRORROGADO EN DÍAS
]],"&lt;&gt;0")</f>
        <v>3</v>
      </c>
      <c r="BJ496" s="1" t="e">
        <f>+#REF!</f>
        <v>#REF!</v>
      </c>
      <c r="BK496" s="75" t="e">
        <f>+#REF!</f>
        <v>#REF!</v>
      </c>
      <c r="BL496" s="1" t="s">
        <v>83</v>
      </c>
      <c r="BM496" t="e">
        <f t="shared" si="37"/>
        <v>#REF!</v>
      </c>
      <c r="BN496" s="7">
        <f t="shared" si="38"/>
        <v>46036</v>
      </c>
      <c r="BO496" s="7" t="e">
        <f t="shared" si="39"/>
        <v>#REF!</v>
      </c>
      <c r="BP496" s="5" t="e">
        <f t="shared" si="35"/>
        <v>#REF!</v>
      </c>
      <c r="BQ496" s="1">
        <v>41757600</v>
      </c>
      <c r="BR496" s="1" t="e">
        <f>+Tabla3[[#This Row],[VALOR TOTAL DE CONTRATO (ANTES DE LIQUIDACIÓN - LIBERACIÓN DE SALDOS)]]-Tabla3[[#This Row],[RECURSO TOTALES DESEMBOLSADOS]]</f>
        <v>#REF!</v>
      </c>
      <c r="BS496" s="1" t="s">
        <v>83</v>
      </c>
      <c r="BT496" s="1" t="str">
        <f t="shared" si="36"/>
        <v>enero</v>
      </c>
      <c r="BU496" s="1" t="s">
        <v>82</v>
      </c>
      <c r="BV496" s="1" t="s">
        <v>82</v>
      </c>
      <c r="BW496" s="1" t="s">
        <v>82</v>
      </c>
      <c r="BX496" t="s">
        <v>258</v>
      </c>
      <c r="BY496" t="s">
        <v>259</v>
      </c>
    </row>
    <row r="497" spans="1:77" x14ac:dyDescent="0.25">
      <c r="A497" s="1">
        <v>2026</v>
      </c>
      <c r="B497" s="3">
        <v>487</v>
      </c>
      <c r="C497" s="1" t="s">
        <v>65</v>
      </c>
      <c r="D497" t="s">
        <v>67</v>
      </c>
      <c r="E497" t="s">
        <v>70</v>
      </c>
      <c r="F497" t="s">
        <v>71</v>
      </c>
      <c r="G497" t="s">
        <v>105</v>
      </c>
      <c r="H497" s="1" t="s">
        <v>64</v>
      </c>
      <c r="I497" s="1" t="s">
        <v>75</v>
      </c>
      <c r="J497" t="s">
        <v>3263</v>
      </c>
      <c r="K497" s="1" t="s">
        <v>78</v>
      </c>
      <c r="L497" s="87" t="s">
        <v>908</v>
      </c>
      <c r="M497" t="s">
        <v>6790</v>
      </c>
      <c r="N497" s="1" t="s">
        <v>3719</v>
      </c>
      <c r="O497" s="69" t="s">
        <v>3719</v>
      </c>
      <c r="P497" s="54" t="s">
        <v>3719</v>
      </c>
      <c r="Q497" s="1" t="s">
        <v>83</v>
      </c>
      <c r="R497" s="87" t="s">
        <v>260</v>
      </c>
      <c r="S497" s="87" t="s">
        <v>260</v>
      </c>
      <c r="T497" t="s">
        <v>3264</v>
      </c>
      <c r="U497" t="s">
        <v>3265</v>
      </c>
      <c r="V497" t="s">
        <v>3266</v>
      </c>
      <c r="W497" s="5">
        <v>71221500</v>
      </c>
      <c r="X497" s="5">
        <v>71221500</v>
      </c>
      <c r="Y497" s="90">
        <v>7497000</v>
      </c>
      <c r="Z497" s="90" t="s">
        <v>1045</v>
      </c>
      <c r="AA497" s="1" t="s">
        <v>95</v>
      </c>
      <c r="AB497" t="s">
        <v>83</v>
      </c>
      <c r="AC497" t="s">
        <v>76</v>
      </c>
      <c r="AD497" s="69">
        <f>+Tabla3[[#This Row],[VALOR DEL CONTRATO
(EN NUMEROS)]]-Tabla3[[#This Row],[VALOR RECURSOS (MADS/FONAM)]]</f>
        <v>0</v>
      </c>
      <c r="AE497" s="2">
        <v>6626</v>
      </c>
      <c r="AF497" s="97">
        <v>46024</v>
      </c>
      <c r="AG497" s="1">
        <v>48526</v>
      </c>
      <c r="AH497" s="75">
        <v>46036</v>
      </c>
      <c r="AI497" s="78" t="s">
        <v>98</v>
      </c>
      <c r="AJ497" t="s">
        <v>386</v>
      </c>
      <c r="AK497" s="65">
        <v>202300000000177</v>
      </c>
      <c r="AL497" s="75">
        <v>46036</v>
      </c>
      <c r="AM497" s="1" t="s">
        <v>257</v>
      </c>
      <c r="AN497" s="1" t="s">
        <v>257</v>
      </c>
      <c r="AO497" t="s">
        <v>100</v>
      </c>
      <c r="AP497" t="s">
        <v>1314</v>
      </c>
      <c r="AQ497" s="2"/>
      <c r="AR497" t="s">
        <v>1315</v>
      </c>
      <c r="AS497" t="s">
        <v>260</v>
      </c>
      <c r="AT497" s="1">
        <v>80111600</v>
      </c>
      <c r="AU497" s="93" t="s">
        <v>5697</v>
      </c>
      <c r="AV497" s="1" t="s">
        <v>210</v>
      </c>
      <c r="AW497" s="87" t="s">
        <v>103</v>
      </c>
      <c r="AX497" s="96">
        <v>46036</v>
      </c>
      <c r="AY497" s="1" t="s">
        <v>115</v>
      </c>
      <c r="AZ497" s="96">
        <v>46036</v>
      </c>
      <c r="BA497" s="75">
        <v>46036</v>
      </c>
      <c r="BB497" s="75">
        <v>46323</v>
      </c>
      <c r="BC497" s="89">
        <f>+Tabla3[[#This Row],[FECHA TERMINACION
(INICIAL)]]-Tabla3[[#This Row],[FECHA INICIO]]</f>
        <v>287</v>
      </c>
      <c r="BD497" s="89">
        <f>+Tabla3[[#This Row],[PLAZO DE EJECUCIÓN EN DÍAS (INICIAL)]]/30</f>
        <v>9.5666666666666664</v>
      </c>
      <c r="BE497" t="s">
        <v>3102</v>
      </c>
      <c r="BF497" s="5" t="e">
        <f>+#REF!</f>
        <v>#REF!</v>
      </c>
      <c r="BG497" s="5" t="e">
        <f>+#REF!</f>
        <v>#REF!</v>
      </c>
      <c r="BH497" s="1" t="e">
        <f>+#REF!</f>
        <v>#REF!</v>
      </c>
      <c r="BI497" s="1">
        <f>+COUNTIF(Tabla3[[#This Row],[VALOR REDUCIDO]:[TOTAL TIEMPO PRORROGADO EN DÍAS
]],"&lt;&gt;0")</f>
        <v>3</v>
      </c>
      <c r="BJ497" s="1" t="e">
        <f>+#REF!</f>
        <v>#REF!</v>
      </c>
      <c r="BK497" s="75" t="e">
        <f>+#REF!</f>
        <v>#REF!</v>
      </c>
      <c r="BL497" s="1" t="s">
        <v>83</v>
      </c>
      <c r="BM497" t="e">
        <f t="shared" si="37"/>
        <v>#REF!</v>
      </c>
      <c r="BN497" s="7">
        <f t="shared" si="38"/>
        <v>46036</v>
      </c>
      <c r="BO497" s="7" t="e">
        <f t="shared" si="39"/>
        <v>#REF!</v>
      </c>
      <c r="BP497" s="5" t="e">
        <f t="shared" si="35"/>
        <v>#REF!</v>
      </c>
      <c r="BQ497" s="1">
        <v>34236300</v>
      </c>
      <c r="BR497" s="1" t="e">
        <f>+Tabla3[[#This Row],[VALOR TOTAL DE CONTRATO (ANTES DE LIQUIDACIÓN - LIBERACIÓN DE SALDOS)]]-Tabla3[[#This Row],[RECURSO TOTALES DESEMBOLSADOS]]</f>
        <v>#REF!</v>
      </c>
      <c r="BS497" s="1" t="s">
        <v>83</v>
      </c>
      <c r="BT497" s="1" t="str">
        <f t="shared" si="36"/>
        <v>enero</v>
      </c>
      <c r="BU497" s="1" t="s">
        <v>82</v>
      </c>
      <c r="BV497" s="1" t="s">
        <v>82</v>
      </c>
      <c r="BW497" s="1" t="s">
        <v>82</v>
      </c>
      <c r="BX497" t="s">
        <v>258</v>
      </c>
      <c r="BY497" t="s">
        <v>259</v>
      </c>
    </row>
    <row r="498" spans="1:77" x14ac:dyDescent="0.25">
      <c r="A498" s="1">
        <v>2026</v>
      </c>
      <c r="B498" s="3">
        <v>488</v>
      </c>
      <c r="C498" s="1" t="s">
        <v>65</v>
      </c>
      <c r="D498" t="s">
        <v>67</v>
      </c>
      <c r="E498" t="s">
        <v>70</v>
      </c>
      <c r="F498" t="s">
        <v>71</v>
      </c>
      <c r="G498" t="s">
        <v>105</v>
      </c>
      <c r="H498" s="1" t="s">
        <v>64</v>
      </c>
      <c r="I498" s="1" t="s">
        <v>75</v>
      </c>
      <c r="J498" t="s">
        <v>3267</v>
      </c>
      <c r="K498" s="1" t="s">
        <v>78</v>
      </c>
      <c r="L498" s="87" t="s">
        <v>3268</v>
      </c>
      <c r="M498" t="s">
        <v>6791</v>
      </c>
      <c r="N498" s="1" t="s">
        <v>3719</v>
      </c>
      <c r="O498" s="69" t="s">
        <v>3719</v>
      </c>
      <c r="P498" s="54" t="s">
        <v>3719</v>
      </c>
      <c r="Q498" s="1" t="s">
        <v>83</v>
      </c>
      <c r="R498" s="87" t="s">
        <v>260</v>
      </c>
      <c r="S498" s="87" t="s">
        <v>260</v>
      </c>
      <c r="T498" t="s">
        <v>3269</v>
      </c>
      <c r="U498" t="s">
        <v>3270</v>
      </c>
      <c r="V498" t="s">
        <v>1337</v>
      </c>
      <c r="W498" s="5">
        <v>85680000</v>
      </c>
      <c r="X498" s="5">
        <v>85680000</v>
      </c>
      <c r="Y498" s="90">
        <v>8568000</v>
      </c>
      <c r="Z498" s="90"/>
      <c r="AA498" s="1" t="s">
        <v>95</v>
      </c>
      <c r="AB498" t="s">
        <v>83</v>
      </c>
      <c r="AC498" t="s">
        <v>76</v>
      </c>
      <c r="AD498" s="69">
        <f>+Tabla3[[#This Row],[VALOR DEL CONTRATO
(EN NUMEROS)]]-Tabla3[[#This Row],[VALOR RECURSOS (MADS/FONAM)]]</f>
        <v>0</v>
      </c>
      <c r="AE498" s="2">
        <v>6626</v>
      </c>
      <c r="AF498" s="97">
        <v>46024</v>
      </c>
      <c r="AG498" s="1">
        <v>65926</v>
      </c>
      <c r="AH498" s="75">
        <v>46041</v>
      </c>
      <c r="AI498" s="78" t="s">
        <v>98</v>
      </c>
      <c r="AJ498" t="s">
        <v>2461</v>
      </c>
      <c r="AK498" s="65">
        <v>202300000000177</v>
      </c>
      <c r="AL498" s="75">
        <v>46038</v>
      </c>
      <c r="AM498" s="1" t="s">
        <v>257</v>
      </c>
      <c r="AN498" s="1" t="s">
        <v>257</v>
      </c>
      <c r="AO498" t="s">
        <v>100</v>
      </c>
      <c r="AP498" t="s">
        <v>1348</v>
      </c>
      <c r="AQ498" s="2"/>
      <c r="AR498" t="s">
        <v>1349</v>
      </c>
      <c r="AS498" t="s">
        <v>260</v>
      </c>
      <c r="AT498" s="1">
        <v>80111600</v>
      </c>
      <c r="AU498" s="93" t="s">
        <v>5698</v>
      </c>
      <c r="AV498" s="1" t="s">
        <v>210</v>
      </c>
      <c r="AW498" s="87" t="s">
        <v>103</v>
      </c>
      <c r="AX498" s="96">
        <v>46038</v>
      </c>
      <c r="AY498" s="1" t="s">
        <v>115</v>
      </c>
      <c r="AZ498" s="96">
        <v>46038</v>
      </c>
      <c r="BA498" s="75">
        <v>46041</v>
      </c>
      <c r="BB498" s="75">
        <v>46344</v>
      </c>
      <c r="BC498" s="89">
        <f>+Tabla3[[#This Row],[FECHA TERMINACION
(INICIAL)]]-Tabla3[[#This Row],[FECHA INICIO]]</f>
        <v>303</v>
      </c>
      <c r="BD498" s="89">
        <f>+Tabla3[[#This Row],[PLAZO DE EJECUCIÓN EN DÍAS (INICIAL)]]/30</f>
        <v>10.1</v>
      </c>
      <c r="BE498" t="s">
        <v>1362</v>
      </c>
      <c r="BF498" s="5" t="e">
        <f>+#REF!</f>
        <v>#REF!</v>
      </c>
      <c r="BG498" s="5" t="e">
        <f>+#REF!</f>
        <v>#REF!</v>
      </c>
      <c r="BH498" s="1" t="e">
        <f>+#REF!</f>
        <v>#REF!</v>
      </c>
      <c r="BI498" s="1">
        <f>+COUNTIF(Tabla3[[#This Row],[VALOR REDUCIDO]:[TOTAL TIEMPO PRORROGADO EN DÍAS
]],"&lt;&gt;0")</f>
        <v>3</v>
      </c>
      <c r="BJ498" s="1" t="e">
        <f>+#REF!</f>
        <v>#REF!</v>
      </c>
      <c r="BK498" s="75" t="e">
        <f>+#REF!</f>
        <v>#REF!</v>
      </c>
      <c r="BL498" s="1" t="s">
        <v>83</v>
      </c>
      <c r="BM498" t="e">
        <f t="shared" si="37"/>
        <v>#REF!</v>
      </c>
      <c r="BN498" s="7">
        <f t="shared" si="38"/>
        <v>46041</v>
      </c>
      <c r="BO498" s="7" t="e">
        <f t="shared" si="39"/>
        <v>#REF!</v>
      </c>
      <c r="BP498" s="5" t="e">
        <f t="shared" si="35"/>
        <v>#REF!</v>
      </c>
      <c r="BQ498" s="1">
        <v>37699200</v>
      </c>
      <c r="BR498" s="1" t="e">
        <f>+Tabla3[[#This Row],[VALOR TOTAL DE CONTRATO (ANTES DE LIQUIDACIÓN - LIBERACIÓN DE SALDOS)]]-Tabla3[[#This Row],[RECURSO TOTALES DESEMBOLSADOS]]</f>
        <v>#REF!</v>
      </c>
      <c r="BS498" s="1" t="s">
        <v>83</v>
      </c>
      <c r="BT498" s="1" t="str">
        <f t="shared" si="36"/>
        <v>enero</v>
      </c>
      <c r="BU498" s="1" t="s">
        <v>82</v>
      </c>
      <c r="BV498" s="1" t="s">
        <v>82</v>
      </c>
      <c r="BW498" s="1" t="s">
        <v>82</v>
      </c>
      <c r="BX498" t="s">
        <v>258</v>
      </c>
      <c r="BY498" t="s">
        <v>259</v>
      </c>
    </row>
    <row r="499" spans="1:77" x14ac:dyDescent="0.25">
      <c r="A499" s="1">
        <v>2026</v>
      </c>
      <c r="B499" s="3">
        <v>489</v>
      </c>
      <c r="C499" s="1" t="s">
        <v>65</v>
      </c>
      <c r="D499" t="s">
        <v>67</v>
      </c>
      <c r="E499" t="s">
        <v>70</v>
      </c>
      <c r="F499" t="s">
        <v>71</v>
      </c>
      <c r="G499" t="s">
        <v>105</v>
      </c>
      <c r="H499" s="1" t="s">
        <v>64</v>
      </c>
      <c r="I499" s="1" t="s">
        <v>75</v>
      </c>
      <c r="J499" t="s">
        <v>3271</v>
      </c>
      <c r="K499" s="1" t="s">
        <v>78</v>
      </c>
      <c r="L499" s="87" t="s">
        <v>3272</v>
      </c>
      <c r="M499" t="s">
        <v>6792</v>
      </c>
      <c r="N499" s="1" t="s">
        <v>3719</v>
      </c>
      <c r="O499" s="69" t="s">
        <v>3719</v>
      </c>
      <c r="P499" s="54" t="s">
        <v>3719</v>
      </c>
      <c r="Q499" s="1" t="s">
        <v>83</v>
      </c>
      <c r="R499" s="87" t="s">
        <v>260</v>
      </c>
      <c r="S499" s="87" t="s">
        <v>260</v>
      </c>
      <c r="T499" t="s">
        <v>3273</v>
      </c>
      <c r="U499" t="s">
        <v>3274</v>
      </c>
      <c r="V499" t="s">
        <v>3275</v>
      </c>
      <c r="W499" s="5">
        <v>25040000</v>
      </c>
      <c r="X499" s="5">
        <v>25040000</v>
      </c>
      <c r="Y499" s="90">
        <v>2504000</v>
      </c>
      <c r="Z499" s="90" t="s">
        <v>1045</v>
      </c>
      <c r="AA499" s="1" t="s">
        <v>95</v>
      </c>
      <c r="AB499" t="s">
        <v>83</v>
      </c>
      <c r="AC499" t="s">
        <v>76</v>
      </c>
      <c r="AD499" s="69">
        <f>+Tabla3[[#This Row],[VALOR DEL CONTRATO
(EN NUMEROS)]]-Tabla3[[#This Row],[VALOR RECURSOS (MADS/FONAM)]]</f>
        <v>0</v>
      </c>
      <c r="AE499" s="2">
        <v>6626</v>
      </c>
      <c r="AF499" s="88">
        <v>46024</v>
      </c>
      <c r="AG499">
        <v>50126</v>
      </c>
      <c r="AH499" s="75">
        <v>46036</v>
      </c>
      <c r="AI499" s="78" t="s">
        <v>98</v>
      </c>
      <c r="AJ499" t="s">
        <v>386</v>
      </c>
      <c r="AK499" s="65">
        <v>202300000000177</v>
      </c>
      <c r="AL499" s="75">
        <v>46036</v>
      </c>
      <c r="AM499" s="1" t="s">
        <v>257</v>
      </c>
      <c r="AN499" s="1" t="s">
        <v>257</v>
      </c>
      <c r="AO499" t="s">
        <v>100</v>
      </c>
      <c r="AP499" t="s">
        <v>1348</v>
      </c>
      <c r="AQ499" s="1"/>
      <c r="AR499" t="s">
        <v>1349</v>
      </c>
      <c r="AS499" t="s">
        <v>260</v>
      </c>
      <c r="AT499" s="1">
        <v>80111600</v>
      </c>
      <c r="AU499" s="93" t="s">
        <v>5699</v>
      </c>
      <c r="AV499" s="1" t="s">
        <v>210</v>
      </c>
      <c r="AW499" s="87" t="s">
        <v>103</v>
      </c>
      <c r="AX499" s="96">
        <v>46036</v>
      </c>
      <c r="AY499" s="1" t="s">
        <v>115</v>
      </c>
      <c r="AZ499" s="96">
        <v>46036</v>
      </c>
      <c r="BA499" s="75">
        <v>46036</v>
      </c>
      <c r="BB499" s="96">
        <v>46339</v>
      </c>
      <c r="BC499" s="89">
        <f>+Tabla3[[#This Row],[FECHA TERMINACION
(INICIAL)]]-Tabla3[[#This Row],[FECHA INICIO]]</f>
        <v>303</v>
      </c>
      <c r="BD499" s="89">
        <f>+Tabla3[[#This Row],[PLAZO DE EJECUCIÓN EN DÍAS (INICIAL)]]/30</f>
        <v>10.1</v>
      </c>
      <c r="BE499" t="s">
        <v>1362</v>
      </c>
      <c r="BF499" s="5" t="e">
        <f>+#REF!</f>
        <v>#REF!</v>
      </c>
      <c r="BG499" s="5" t="e">
        <f>+#REF!</f>
        <v>#REF!</v>
      </c>
      <c r="BH499" s="1" t="e">
        <f>+#REF!</f>
        <v>#REF!</v>
      </c>
      <c r="BI499" s="1">
        <f>+COUNTIF(Tabla3[[#This Row],[VALOR REDUCIDO]:[TOTAL TIEMPO PRORROGADO EN DÍAS
]],"&lt;&gt;0")</f>
        <v>3</v>
      </c>
      <c r="BJ499" s="1" t="e">
        <f>+#REF!</f>
        <v>#REF!</v>
      </c>
      <c r="BK499" s="75" t="e">
        <f>+#REF!</f>
        <v>#REF!</v>
      </c>
      <c r="BL499" s="1" t="s">
        <v>83</v>
      </c>
      <c r="BM499" t="e">
        <f t="shared" si="37"/>
        <v>#REF!</v>
      </c>
      <c r="BN499" s="7">
        <f t="shared" si="38"/>
        <v>46036</v>
      </c>
      <c r="BO499" s="7" t="e">
        <f t="shared" si="39"/>
        <v>#REF!</v>
      </c>
      <c r="BP499" s="5" t="e">
        <f t="shared" si="35"/>
        <v>#REF!</v>
      </c>
      <c r="BQ499" s="1">
        <v>11434933</v>
      </c>
      <c r="BR499" s="1" t="e">
        <f>+Tabla3[[#This Row],[VALOR TOTAL DE CONTRATO (ANTES DE LIQUIDACIÓN - LIBERACIÓN DE SALDOS)]]-Tabla3[[#This Row],[RECURSO TOTALES DESEMBOLSADOS]]</f>
        <v>#REF!</v>
      </c>
      <c r="BS499" s="1" t="s">
        <v>83</v>
      </c>
      <c r="BT499" s="1" t="str">
        <f t="shared" si="36"/>
        <v>enero</v>
      </c>
      <c r="BU499" s="1" t="s">
        <v>82</v>
      </c>
      <c r="BV499" s="1" t="s">
        <v>82</v>
      </c>
      <c r="BW499" s="1" t="s">
        <v>82</v>
      </c>
      <c r="BX499" t="s">
        <v>258</v>
      </c>
      <c r="BY499" t="s">
        <v>259</v>
      </c>
    </row>
    <row r="500" spans="1:77" x14ac:dyDescent="0.25">
      <c r="A500" s="1">
        <v>2026</v>
      </c>
      <c r="B500" s="3">
        <v>490</v>
      </c>
      <c r="C500" s="1" t="s">
        <v>65</v>
      </c>
      <c r="D500" t="s">
        <v>67</v>
      </c>
      <c r="E500" t="s">
        <v>70</v>
      </c>
      <c r="F500" t="s">
        <v>71</v>
      </c>
      <c r="G500" t="s">
        <v>105</v>
      </c>
      <c r="H500" s="1" t="s">
        <v>64</v>
      </c>
      <c r="I500" s="1" t="s">
        <v>75</v>
      </c>
      <c r="J500" t="s">
        <v>3276</v>
      </c>
      <c r="K500" s="1" t="s">
        <v>78</v>
      </c>
      <c r="L500" s="87" t="s">
        <v>538</v>
      </c>
      <c r="M500" t="s">
        <v>6793</v>
      </c>
      <c r="N500" s="1" t="s">
        <v>3719</v>
      </c>
      <c r="O500" s="69" t="s">
        <v>3719</v>
      </c>
      <c r="P500" s="54" t="s">
        <v>3719</v>
      </c>
      <c r="Q500" s="1" t="s">
        <v>83</v>
      </c>
      <c r="R500" s="87" t="s">
        <v>260</v>
      </c>
      <c r="S500" s="87" t="s">
        <v>260</v>
      </c>
      <c r="T500" t="s">
        <v>3277</v>
      </c>
      <c r="U500" t="s">
        <v>3278</v>
      </c>
      <c r="V500" t="s">
        <v>3279</v>
      </c>
      <c r="W500" s="5">
        <v>91800000</v>
      </c>
      <c r="X500" s="5">
        <v>91800000</v>
      </c>
      <c r="Y500" s="90">
        <v>9180000</v>
      </c>
      <c r="Z500" s="90" t="s">
        <v>1045</v>
      </c>
      <c r="AA500" s="1" t="s">
        <v>95</v>
      </c>
      <c r="AB500" t="s">
        <v>83</v>
      </c>
      <c r="AC500" t="s">
        <v>76</v>
      </c>
      <c r="AD500" s="69">
        <f>+Tabla3[[#This Row],[VALOR DEL CONTRATO
(EN NUMEROS)]]-Tabla3[[#This Row],[VALOR RECURSOS (MADS/FONAM)]]</f>
        <v>0</v>
      </c>
      <c r="AE500" s="2">
        <v>6626</v>
      </c>
      <c r="AF500" s="88">
        <v>46024</v>
      </c>
      <c r="AG500">
        <v>50226</v>
      </c>
      <c r="AH500" s="75">
        <v>46036</v>
      </c>
      <c r="AI500" s="78" t="s">
        <v>98</v>
      </c>
      <c r="AJ500" t="s">
        <v>386</v>
      </c>
      <c r="AK500" s="65">
        <v>202300000000177</v>
      </c>
      <c r="AL500" s="75">
        <v>46036</v>
      </c>
      <c r="AM500" s="1" t="s">
        <v>257</v>
      </c>
      <c r="AN500" s="1" t="s">
        <v>257</v>
      </c>
      <c r="AO500" t="s">
        <v>100</v>
      </c>
      <c r="AP500" t="s">
        <v>1541</v>
      </c>
      <c r="AQ500" s="2"/>
      <c r="AR500" t="s">
        <v>1542</v>
      </c>
      <c r="AS500" t="s">
        <v>260</v>
      </c>
      <c r="AT500" s="1">
        <v>80111600</v>
      </c>
      <c r="AU500" s="93" t="s">
        <v>5700</v>
      </c>
      <c r="AV500" s="1" t="s">
        <v>210</v>
      </c>
      <c r="AW500" s="87" t="s">
        <v>103</v>
      </c>
      <c r="AX500" s="96">
        <v>46036</v>
      </c>
      <c r="AY500" s="1" t="s">
        <v>115</v>
      </c>
      <c r="AZ500" s="96">
        <v>46036</v>
      </c>
      <c r="BA500" s="75">
        <v>46036</v>
      </c>
      <c r="BB500" s="6">
        <v>46339</v>
      </c>
      <c r="BC500" s="89">
        <f>+Tabla3[[#This Row],[FECHA TERMINACION
(INICIAL)]]-Tabla3[[#This Row],[FECHA INICIO]]</f>
        <v>303</v>
      </c>
      <c r="BD500" s="89">
        <f>+Tabla3[[#This Row],[PLAZO DE EJECUCIÓN EN DÍAS (INICIAL)]]/30</f>
        <v>10.1</v>
      </c>
      <c r="BE500" t="s">
        <v>3280</v>
      </c>
      <c r="BF500" s="5" t="e">
        <f>+#REF!</f>
        <v>#REF!</v>
      </c>
      <c r="BG500" s="5" t="e">
        <f>+#REF!</f>
        <v>#REF!</v>
      </c>
      <c r="BH500" s="1" t="e">
        <f>+#REF!</f>
        <v>#REF!</v>
      </c>
      <c r="BI500" s="1">
        <f>+COUNTIF(Tabla3[[#This Row],[VALOR REDUCIDO]:[TOTAL TIEMPO PRORROGADO EN DÍAS
]],"&lt;&gt;0")</f>
        <v>3</v>
      </c>
      <c r="BJ500" s="1" t="e">
        <f>+#REF!</f>
        <v>#REF!</v>
      </c>
      <c r="BK500" s="75" t="e">
        <f>+#REF!</f>
        <v>#REF!</v>
      </c>
      <c r="BL500" s="1" t="s">
        <v>83</v>
      </c>
      <c r="BM500" t="e">
        <f t="shared" si="37"/>
        <v>#REF!</v>
      </c>
      <c r="BN500" s="7">
        <f t="shared" si="38"/>
        <v>46036</v>
      </c>
      <c r="BO500" s="7" t="e">
        <f t="shared" si="39"/>
        <v>#REF!</v>
      </c>
      <c r="BP500" s="5" t="e">
        <f t="shared" si="35"/>
        <v>#REF!</v>
      </c>
      <c r="BQ500" s="1">
        <v>41922000</v>
      </c>
      <c r="BR500" s="1" t="e">
        <f>+Tabla3[[#This Row],[VALOR TOTAL DE CONTRATO (ANTES DE LIQUIDACIÓN - LIBERACIÓN DE SALDOS)]]-Tabla3[[#This Row],[RECURSO TOTALES DESEMBOLSADOS]]</f>
        <v>#REF!</v>
      </c>
      <c r="BS500" s="1" t="s">
        <v>83</v>
      </c>
      <c r="BT500" s="1" t="str">
        <f t="shared" si="36"/>
        <v>enero</v>
      </c>
      <c r="BU500" s="1" t="s">
        <v>82</v>
      </c>
      <c r="BV500" s="1" t="s">
        <v>82</v>
      </c>
      <c r="BW500" s="1" t="s">
        <v>82</v>
      </c>
      <c r="BX500" t="s">
        <v>258</v>
      </c>
      <c r="BY500" t="s">
        <v>259</v>
      </c>
    </row>
    <row r="501" spans="1:77" x14ac:dyDescent="0.25">
      <c r="A501" s="1">
        <v>2026</v>
      </c>
      <c r="B501" s="3">
        <v>491</v>
      </c>
      <c r="C501" s="1" t="s">
        <v>65</v>
      </c>
      <c r="D501" t="s">
        <v>67</v>
      </c>
      <c r="E501" t="s">
        <v>70</v>
      </c>
      <c r="F501" t="s">
        <v>71</v>
      </c>
      <c r="G501" t="s">
        <v>105</v>
      </c>
      <c r="H501" s="1" t="s">
        <v>64</v>
      </c>
      <c r="I501" s="1" t="s">
        <v>75</v>
      </c>
      <c r="J501" t="s">
        <v>3281</v>
      </c>
      <c r="K501" s="1" t="s">
        <v>78</v>
      </c>
      <c r="L501" s="87" t="s">
        <v>1693</v>
      </c>
      <c r="M501" t="s">
        <v>6794</v>
      </c>
      <c r="N501" s="1" t="s">
        <v>3719</v>
      </c>
      <c r="O501" s="69" t="s">
        <v>3719</v>
      </c>
      <c r="P501" s="54" t="s">
        <v>3719</v>
      </c>
      <c r="Q501" s="1" t="s">
        <v>83</v>
      </c>
      <c r="R501" s="87" t="s">
        <v>260</v>
      </c>
      <c r="S501" s="87" t="s">
        <v>260</v>
      </c>
      <c r="T501" t="s">
        <v>3282</v>
      </c>
      <c r="U501" t="s">
        <v>3283</v>
      </c>
      <c r="V501" t="s">
        <v>3284</v>
      </c>
      <c r="W501" s="5">
        <v>77112000</v>
      </c>
      <c r="X501" s="5">
        <v>77112000</v>
      </c>
      <c r="Y501" s="90">
        <v>8568000</v>
      </c>
      <c r="Z501" s="90" t="s">
        <v>1045</v>
      </c>
      <c r="AA501" s="1" t="s">
        <v>95</v>
      </c>
      <c r="AB501" t="s">
        <v>83</v>
      </c>
      <c r="AC501" t="s">
        <v>76</v>
      </c>
      <c r="AD501" s="69">
        <f>+Tabla3[[#This Row],[VALOR DEL CONTRATO
(EN NUMEROS)]]-Tabla3[[#This Row],[VALOR RECURSOS (MADS/FONAM)]]</f>
        <v>0</v>
      </c>
      <c r="AE501" s="2">
        <v>6626</v>
      </c>
      <c r="AF501" s="88">
        <v>46024</v>
      </c>
      <c r="AG501">
        <v>55326</v>
      </c>
      <c r="AH501" s="75">
        <v>46038</v>
      </c>
      <c r="AI501" s="78" t="s">
        <v>98</v>
      </c>
      <c r="AJ501" t="s">
        <v>386</v>
      </c>
      <c r="AK501" s="65">
        <v>202300000000177</v>
      </c>
      <c r="AL501" s="75">
        <v>46037</v>
      </c>
      <c r="AM501" s="1" t="s">
        <v>257</v>
      </c>
      <c r="AN501" s="1" t="s">
        <v>257</v>
      </c>
      <c r="AO501" t="s">
        <v>100</v>
      </c>
      <c r="AP501" t="s">
        <v>387</v>
      </c>
      <c r="AQ501" s="2"/>
      <c r="AR501" t="s">
        <v>6272</v>
      </c>
      <c r="AS501" t="s">
        <v>260</v>
      </c>
      <c r="AT501" s="1">
        <v>80111600</v>
      </c>
      <c r="AU501" s="93" t="s">
        <v>6255</v>
      </c>
      <c r="AV501" s="1" t="s">
        <v>210</v>
      </c>
      <c r="AW501" s="87" t="s">
        <v>103</v>
      </c>
      <c r="AX501" s="96">
        <v>46037</v>
      </c>
      <c r="AY501" s="1" t="s">
        <v>115</v>
      </c>
      <c r="AZ501" s="96">
        <v>46037</v>
      </c>
      <c r="BA501" s="75">
        <v>46038</v>
      </c>
      <c r="BB501" s="6">
        <v>46310</v>
      </c>
      <c r="BC501" s="89">
        <f>+Tabla3[[#This Row],[FECHA TERMINACION
(INICIAL)]]-Tabla3[[#This Row],[FECHA INICIO]]</f>
        <v>272</v>
      </c>
      <c r="BD501" s="89">
        <f>+Tabla3[[#This Row],[PLAZO DE EJECUCIÓN EN DÍAS (INICIAL)]]/30</f>
        <v>9.0666666666666664</v>
      </c>
      <c r="BE501" t="s">
        <v>3285</v>
      </c>
      <c r="BF501" s="5" t="e">
        <f>+#REF!</f>
        <v>#REF!</v>
      </c>
      <c r="BG501" s="5" t="e">
        <f>+#REF!</f>
        <v>#REF!</v>
      </c>
      <c r="BH501" s="1" t="e">
        <f>+#REF!</f>
        <v>#REF!</v>
      </c>
      <c r="BI501" s="1">
        <f>+COUNTIF(Tabla3[[#This Row],[VALOR REDUCIDO]:[TOTAL TIEMPO PRORROGADO EN DÍAS
]],"&lt;&gt;0")</f>
        <v>3</v>
      </c>
      <c r="BJ501" s="1" t="e">
        <f>+#REF!</f>
        <v>#REF!</v>
      </c>
      <c r="BK501" s="75" t="e">
        <f>+#REF!</f>
        <v>#REF!</v>
      </c>
      <c r="BL501" s="1" t="s">
        <v>83</v>
      </c>
      <c r="BM501" t="e">
        <f t="shared" si="37"/>
        <v>#REF!</v>
      </c>
      <c r="BN501" s="7">
        <f t="shared" si="38"/>
        <v>46038</v>
      </c>
      <c r="BO501" s="7" t="e">
        <f t="shared" si="39"/>
        <v>#REF!</v>
      </c>
      <c r="BP501" s="5" t="e">
        <f t="shared" si="35"/>
        <v>#REF!</v>
      </c>
      <c r="BQ501" s="1">
        <v>29988000</v>
      </c>
      <c r="BR501" s="1" t="e">
        <f>+Tabla3[[#This Row],[VALOR TOTAL DE CONTRATO (ANTES DE LIQUIDACIÓN - LIBERACIÓN DE SALDOS)]]-Tabla3[[#This Row],[RECURSO TOTALES DESEMBOLSADOS]]</f>
        <v>#REF!</v>
      </c>
      <c r="BS501" s="1" t="s">
        <v>83</v>
      </c>
      <c r="BT501" s="1" t="str">
        <f t="shared" si="36"/>
        <v>enero</v>
      </c>
      <c r="BU501" s="1" t="s">
        <v>82</v>
      </c>
      <c r="BV501" s="1" t="s">
        <v>82</v>
      </c>
      <c r="BW501" s="1" t="s">
        <v>82</v>
      </c>
      <c r="BX501" t="s">
        <v>258</v>
      </c>
      <c r="BY501" t="s">
        <v>259</v>
      </c>
    </row>
    <row r="502" spans="1:77" x14ac:dyDescent="0.25">
      <c r="A502" s="1">
        <v>2026</v>
      </c>
      <c r="B502" s="3">
        <v>492</v>
      </c>
      <c r="C502" s="1" t="s">
        <v>65</v>
      </c>
      <c r="D502" t="s">
        <v>67</v>
      </c>
      <c r="E502" t="s">
        <v>70</v>
      </c>
      <c r="F502" t="s">
        <v>71</v>
      </c>
      <c r="G502" t="s">
        <v>105</v>
      </c>
      <c r="H502" s="1" t="s">
        <v>64</v>
      </c>
      <c r="I502" s="1" t="s">
        <v>75</v>
      </c>
      <c r="J502" t="s">
        <v>3286</v>
      </c>
      <c r="K502" s="1" t="s">
        <v>78</v>
      </c>
      <c r="L502" s="87" t="s">
        <v>3287</v>
      </c>
      <c r="M502" t="s">
        <v>6795</v>
      </c>
      <c r="N502" s="1" t="s">
        <v>3719</v>
      </c>
      <c r="O502" s="69" t="s">
        <v>3719</v>
      </c>
      <c r="P502" s="54" t="s">
        <v>3719</v>
      </c>
      <c r="Q502" s="1" t="s">
        <v>83</v>
      </c>
      <c r="R502" s="87" t="s">
        <v>260</v>
      </c>
      <c r="S502" s="87" t="s">
        <v>260</v>
      </c>
      <c r="T502" t="s">
        <v>3288</v>
      </c>
      <c r="U502" t="s">
        <v>3289</v>
      </c>
      <c r="V502" t="s">
        <v>2264</v>
      </c>
      <c r="W502" s="5">
        <v>48000000</v>
      </c>
      <c r="X502" s="5">
        <v>48000000</v>
      </c>
      <c r="Y502" s="90">
        <v>6000000</v>
      </c>
      <c r="Z502" s="90"/>
      <c r="AA502" s="1" t="s">
        <v>95</v>
      </c>
      <c r="AB502" t="s">
        <v>83</v>
      </c>
      <c r="AC502" t="s">
        <v>76</v>
      </c>
      <c r="AD502" s="69">
        <f>+Tabla3[[#This Row],[VALOR DEL CONTRATO
(EN NUMEROS)]]-Tabla3[[#This Row],[VALOR RECURSOS (MADS/FONAM)]]</f>
        <v>0</v>
      </c>
      <c r="AE502" s="2">
        <v>6626</v>
      </c>
      <c r="AF502" s="88">
        <v>46024</v>
      </c>
      <c r="AG502">
        <v>48826</v>
      </c>
      <c r="AH502" s="75">
        <v>46036</v>
      </c>
      <c r="AI502" s="78" t="s">
        <v>98</v>
      </c>
      <c r="AJ502" t="s">
        <v>386</v>
      </c>
      <c r="AK502" s="65">
        <v>202300000000177</v>
      </c>
      <c r="AL502" s="75">
        <v>46036</v>
      </c>
      <c r="AM502" s="1" t="s">
        <v>257</v>
      </c>
      <c r="AN502" s="1" t="s">
        <v>257</v>
      </c>
      <c r="AO502" t="s">
        <v>100</v>
      </c>
      <c r="AP502" t="s">
        <v>387</v>
      </c>
      <c r="AQ502" s="2"/>
      <c r="AR502" t="s">
        <v>6272</v>
      </c>
      <c r="AS502" t="s">
        <v>260</v>
      </c>
      <c r="AT502" s="1">
        <v>80111600</v>
      </c>
      <c r="AU502" s="93" t="s">
        <v>5701</v>
      </c>
      <c r="AV502" s="1" t="s">
        <v>210</v>
      </c>
      <c r="AW502" s="87" t="s">
        <v>103</v>
      </c>
      <c r="AX502" s="96">
        <v>46036</v>
      </c>
      <c r="AY502" s="1" t="s">
        <v>115</v>
      </c>
      <c r="AZ502" s="96">
        <v>46036</v>
      </c>
      <c r="BA502" s="75">
        <v>46036</v>
      </c>
      <c r="BB502" s="6">
        <v>46278</v>
      </c>
      <c r="BC502" s="89">
        <f>+Tabla3[[#This Row],[FECHA TERMINACION
(INICIAL)]]-Tabla3[[#This Row],[FECHA INICIO]]</f>
        <v>242</v>
      </c>
      <c r="BD502" s="89">
        <f>+Tabla3[[#This Row],[PLAZO DE EJECUCIÓN EN DÍAS (INICIAL)]]/30</f>
        <v>8.0666666666666664</v>
      </c>
      <c r="BE502" t="s">
        <v>3290</v>
      </c>
      <c r="BF502" s="5" t="e">
        <f>+#REF!</f>
        <v>#REF!</v>
      </c>
      <c r="BG502" s="5" t="e">
        <f>+#REF!</f>
        <v>#REF!</v>
      </c>
      <c r="BH502" s="1" t="e">
        <f>+#REF!</f>
        <v>#REF!</v>
      </c>
      <c r="BI502" s="1">
        <f>+COUNTIF(Tabla3[[#This Row],[VALOR REDUCIDO]:[TOTAL TIEMPO PRORROGADO EN DÍAS
]],"&lt;&gt;0")</f>
        <v>3</v>
      </c>
      <c r="BJ502" s="1" t="e">
        <f>+#REF!</f>
        <v>#REF!</v>
      </c>
      <c r="BK502" s="75" t="e">
        <f>+#REF!</f>
        <v>#REF!</v>
      </c>
      <c r="BL502" s="1" t="s">
        <v>83</v>
      </c>
      <c r="BM502" t="e">
        <f t="shared" si="37"/>
        <v>#REF!</v>
      </c>
      <c r="BN502" s="7">
        <f t="shared" si="38"/>
        <v>46036</v>
      </c>
      <c r="BO502" s="7" t="e">
        <f t="shared" si="39"/>
        <v>#REF!</v>
      </c>
      <c r="BP502" s="5" t="e">
        <f t="shared" si="35"/>
        <v>#REF!</v>
      </c>
      <c r="BQ502" s="1">
        <v>27400000</v>
      </c>
      <c r="BR502" s="1" t="e">
        <f>+Tabla3[[#This Row],[VALOR TOTAL DE CONTRATO (ANTES DE LIQUIDACIÓN - LIBERACIÓN DE SALDOS)]]-Tabla3[[#This Row],[RECURSO TOTALES DESEMBOLSADOS]]</f>
        <v>#REF!</v>
      </c>
      <c r="BS502" s="1" t="s">
        <v>83</v>
      </c>
      <c r="BT502" s="1" t="str">
        <f t="shared" si="36"/>
        <v>enero</v>
      </c>
      <c r="BU502" s="1" t="s">
        <v>82</v>
      </c>
      <c r="BV502" s="1" t="s">
        <v>82</v>
      </c>
      <c r="BW502" s="1" t="s">
        <v>82</v>
      </c>
      <c r="BX502" t="s">
        <v>258</v>
      </c>
      <c r="BY502" t="s">
        <v>259</v>
      </c>
    </row>
    <row r="503" spans="1:77" x14ac:dyDescent="0.25">
      <c r="A503" s="1">
        <v>2026</v>
      </c>
      <c r="B503" s="3">
        <v>493</v>
      </c>
      <c r="C503" s="1" t="s">
        <v>65</v>
      </c>
      <c r="D503" t="s">
        <v>67</v>
      </c>
      <c r="E503" t="s">
        <v>70</v>
      </c>
      <c r="F503" t="s">
        <v>71</v>
      </c>
      <c r="G503" t="s">
        <v>105</v>
      </c>
      <c r="H503" s="1" t="s">
        <v>64</v>
      </c>
      <c r="I503" s="1" t="s">
        <v>75</v>
      </c>
      <c r="J503" t="s">
        <v>3291</v>
      </c>
      <c r="K503" s="1" t="s">
        <v>78</v>
      </c>
      <c r="L503" s="87" t="s">
        <v>538</v>
      </c>
      <c r="M503" t="s">
        <v>6796</v>
      </c>
      <c r="N503" s="1" t="s">
        <v>3719</v>
      </c>
      <c r="O503" s="69" t="s">
        <v>3719</v>
      </c>
      <c r="P503" s="54" t="s">
        <v>3719</v>
      </c>
      <c r="Q503" s="1" t="s">
        <v>83</v>
      </c>
      <c r="R503" s="87" t="s">
        <v>260</v>
      </c>
      <c r="S503" s="87" t="s">
        <v>260</v>
      </c>
      <c r="T503" t="s">
        <v>3292</v>
      </c>
      <c r="U503" t="s">
        <v>3293</v>
      </c>
      <c r="V503" t="s">
        <v>3294</v>
      </c>
      <c r="W503" s="5">
        <v>72832000</v>
      </c>
      <c r="X503" s="5">
        <v>72832000</v>
      </c>
      <c r="Y503" s="90">
        <v>9104000</v>
      </c>
      <c r="Z503" s="90" t="s">
        <v>1045</v>
      </c>
      <c r="AA503" s="1" t="s">
        <v>95</v>
      </c>
      <c r="AB503" t="s">
        <v>83</v>
      </c>
      <c r="AC503" t="s">
        <v>76</v>
      </c>
      <c r="AD503" s="69">
        <f>+Tabla3[[#This Row],[VALOR DEL CONTRATO
(EN NUMEROS)]]-Tabla3[[#This Row],[VALOR RECURSOS (MADS/FONAM)]]</f>
        <v>0</v>
      </c>
      <c r="AE503" s="2">
        <v>6626</v>
      </c>
      <c r="AF503" s="88">
        <v>46024</v>
      </c>
      <c r="AG503">
        <v>49326</v>
      </c>
      <c r="AH503" s="75">
        <v>46036</v>
      </c>
      <c r="AI503" s="78" t="s">
        <v>98</v>
      </c>
      <c r="AJ503" t="s">
        <v>386</v>
      </c>
      <c r="AK503" s="65">
        <v>202300000000177</v>
      </c>
      <c r="AL503" s="75">
        <v>46036</v>
      </c>
      <c r="AM503" s="1" t="s">
        <v>257</v>
      </c>
      <c r="AN503" s="1" t="s">
        <v>257</v>
      </c>
      <c r="AO503" t="s">
        <v>100</v>
      </c>
      <c r="AP503" t="s">
        <v>387</v>
      </c>
      <c r="AQ503" s="2"/>
      <c r="AR503" t="s">
        <v>6272</v>
      </c>
      <c r="AS503" t="s">
        <v>260</v>
      </c>
      <c r="AT503" s="1">
        <v>80111600</v>
      </c>
      <c r="AU503" s="93" t="s">
        <v>5702</v>
      </c>
      <c r="AV503" s="1" t="s">
        <v>210</v>
      </c>
      <c r="AW503" s="87" t="s">
        <v>103</v>
      </c>
      <c r="AX503" s="96">
        <v>46036</v>
      </c>
      <c r="AY503" s="1" t="s">
        <v>115</v>
      </c>
      <c r="AZ503" s="96">
        <v>46036</v>
      </c>
      <c r="BA503" s="75">
        <v>46036</v>
      </c>
      <c r="BB503" s="6">
        <v>46278</v>
      </c>
      <c r="BC503" s="89">
        <f>+Tabla3[[#This Row],[FECHA TERMINACION
(INICIAL)]]-Tabla3[[#This Row],[FECHA INICIO]]</f>
        <v>242</v>
      </c>
      <c r="BD503" s="89">
        <f>+Tabla3[[#This Row],[PLAZO DE EJECUCIÓN EN DÍAS (INICIAL)]]/30</f>
        <v>8.0666666666666664</v>
      </c>
      <c r="BE503" t="s">
        <v>3290</v>
      </c>
      <c r="BF503" s="5" t="e">
        <f>+#REF!</f>
        <v>#REF!</v>
      </c>
      <c r="BG503" s="5" t="e">
        <f>+#REF!</f>
        <v>#REF!</v>
      </c>
      <c r="BH503" s="1" t="e">
        <f>+#REF!</f>
        <v>#REF!</v>
      </c>
      <c r="BI503" s="1">
        <f>+COUNTIF(Tabla3[[#This Row],[VALOR REDUCIDO]:[TOTAL TIEMPO PRORROGADO EN DÍAS
]],"&lt;&gt;0")</f>
        <v>3</v>
      </c>
      <c r="BJ503" s="1" t="e">
        <f>+#REF!</f>
        <v>#REF!</v>
      </c>
      <c r="BK503" s="75" t="e">
        <f>+#REF!</f>
        <v>#REF!</v>
      </c>
      <c r="BL503" s="1" t="s">
        <v>83</v>
      </c>
      <c r="BM503" t="e">
        <f t="shared" si="37"/>
        <v>#REF!</v>
      </c>
      <c r="BN503" s="7">
        <f t="shared" si="38"/>
        <v>46036</v>
      </c>
      <c r="BO503" s="7" t="e">
        <f t="shared" si="39"/>
        <v>#REF!</v>
      </c>
      <c r="BP503" s="5" t="e">
        <f t="shared" si="35"/>
        <v>#REF!</v>
      </c>
      <c r="BQ503" s="1">
        <v>41574933</v>
      </c>
      <c r="BR503" s="1" t="e">
        <f>+Tabla3[[#This Row],[VALOR TOTAL DE CONTRATO (ANTES DE LIQUIDACIÓN - LIBERACIÓN DE SALDOS)]]-Tabla3[[#This Row],[RECURSO TOTALES DESEMBOLSADOS]]</f>
        <v>#REF!</v>
      </c>
      <c r="BS503" s="1" t="s">
        <v>83</v>
      </c>
      <c r="BT503" s="1" t="str">
        <f t="shared" si="36"/>
        <v>enero</v>
      </c>
      <c r="BU503" s="1" t="s">
        <v>82</v>
      </c>
      <c r="BV503" s="1" t="s">
        <v>82</v>
      </c>
      <c r="BW503" s="1" t="s">
        <v>82</v>
      </c>
      <c r="BX503" t="s">
        <v>258</v>
      </c>
      <c r="BY503" t="s">
        <v>259</v>
      </c>
    </row>
    <row r="504" spans="1:77" x14ac:dyDescent="0.25">
      <c r="A504" s="1">
        <v>2026</v>
      </c>
      <c r="B504" s="3">
        <v>494</v>
      </c>
      <c r="C504" s="1" t="s">
        <v>65</v>
      </c>
      <c r="D504" t="s">
        <v>67</v>
      </c>
      <c r="E504" t="s">
        <v>70</v>
      </c>
      <c r="F504" t="s">
        <v>71</v>
      </c>
      <c r="G504" t="s">
        <v>105</v>
      </c>
      <c r="H504" s="1" t="s">
        <v>64</v>
      </c>
      <c r="I504" s="1" t="s">
        <v>75</v>
      </c>
      <c r="J504" t="s">
        <v>5076</v>
      </c>
      <c r="K504" s="1" t="s">
        <v>78</v>
      </c>
      <c r="L504" s="87" t="s">
        <v>1986</v>
      </c>
      <c r="M504" t="s">
        <v>6797</v>
      </c>
      <c r="N504" s="1" t="s">
        <v>3719</v>
      </c>
      <c r="O504" s="59" t="s">
        <v>3719</v>
      </c>
      <c r="P504" s="54" t="s">
        <v>3719</v>
      </c>
      <c r="Q504" s="1" t="s">
        <v>83</v>
      </c>
      <c r="R504" s="87" t="s">
        <v>2944</v>
      </c>
      <c r="S504" s="87" t="s">
        <v>2944</v>
      </c>
      <c r="T504" t="s">
        <v>5078</v>
      </c>
      <c r="U504" t="s">
        <v>5077</v>
      </c>
      <c r="V504" s="5" t="s">
        <v>5079</v>
      </c>
      <c r="W504" s="5">
        <v>140700000</v>
      </c>
      <c r="X504" s="5">
        <v>140700000</v>
      </c>
      <c r="Y504" s="90">
        <v>12600000</v>
      </c>
      <c r="Z504" s="90">
        <v>0</v>
      </c>
      <c r="AA504" s="1" t="s">
        <v>95</v>
      </c>
      <c r="AB504" t="s">
        <v>83</v>
      </c>
      <c r="AC504" t="s">
        <v>76</v>
      </c>
      <c r="AD504" s="69">
        <f>+Tabla3[[#This Row],[VALOR DEL CONTRATO
(EN NUMEROS)]]-Tabla3[[#This Row],[VALOR RECURSOS (MADS/FONAM)]]</f>
        <v>0</v>
      </c>
      <c r="AE504" s="2">
        <v>2326</v>
      </c>
      <c r="AF504" s="88">
        <v>46024</v>
      </c>
      <c r="AG504">
        <v>99026</v>
      </c>
      <c r="AH504" s="75">
        <v>46048</v>
      </c>
      <c r="AI504" s="78" t="s">
        <v>98</v>
      </c>
      <c r="AJ504" t="s">
        <v>282</v>
      </c>
      <c r="AK504" s="65">
        <v>202400000000095</v>
      </c>
      <c r="AL504" s="75">
        <v>46048</v>
      </c>
      <c r="AM504" s="1" t="s">
        <v>257</v>
      </c>
      <c r="AN504" s="1" t="s">
        <v>257</v>
      </c>
      <c r="AO504" t="s">
        <v>100</v>
      </c>
      <c r="AP504" t="s">
        <v>452</v>
      </c>
      <c r="AQ504" s="1"/>
      <c r="AR504" t="s">
        <v>453</v>
      </c>
      <c r="AS504" s="87" t="s">
        <v>454</v>
      </c>
      <c r="AT504" s="1">
        <v>80111600</v>
      </c>
      <c r="AU504" s="93" t="s">
        <v>5703</v>
      </c>
      <c r="AV504" s="1" t="s">
        <v>210</v>
      </c>
      <c r="AW504" s="87" t="s">
        <v>103</v>
      </c>
      <c r="AX504" s="75">
        <v>46051</v>
      </c>
      <c r="AY504" s="1" t="s">
        <v>116</v>
      </c>
      <c r="AZ504" s="75">
        <v>46051</v>
      </c>
      <c r="BA504" s="75">
        <v>46052</v>
      </c>
      <c r="BB504" s="6">
        <v>46263</v>
      </c>
      <c r="BC504" s="89">
        <f>+Tabla3[[#This Row],[FECHA TERMINACION
(INICIAL)]]-Tabla3[[#This Row],[FECHA INICIO]]</f>
        <v>211</v>
      </c>
      <c r="BD504" s="89">
        <f>+Tabla3[[#This Row],[PLAZO DE EJECUCIÓN EN DÍAS (INICIAL)]]/30</f>
        <v>7.0333333333333332</v>
      </c>
      <c r="BE504" t="s">
        <v>5080</v>
      </c>
      <c r="BF504" s="5" t="e">
        <f>+#REF!</f>
        <v>#REF!</v>
      </c>
      <c r="BG504" s="5" t="e">
        <f>+#REF!</f>
        <v>#REF!</v>
      </c>
      <c r="BH504" s="1" t="e">
        <f>+#REF!</f>
        <v>#REF!</v>
      </c>
      <c r="BI504" s="1">
        <f>+COUNTIF(Tabla3[[#This Row],[VALOR REDUCIDO]:[TOTAL TIEMPO PRORROGADO EN DÍAS
]],"&lt;&gt;0")</f>
        <v>3</v>
      </c>
      <c r="BJ504" s="1" t="e">
        <f>+#REF!</f>
        <v>#REF!</v>
      </c>
      <c r="BK504" s="75" t="e">
        <f>+#REF!</f>
        <v>#REF!</v>
      </c>
      <c r="BL504" s="1" t="s">
        <v>83</v>
      </c>
      <c r="BM504" t="e">
        <f t="shared" si="37"/>
        <v>#REF!</v>
      </c>
      <c r="BN504" s="7">
        <f t="shared" si="38"/>
        <v>46052</v>
      </c>
      <c r="BO504" s="7" t="e">
        <f t="shared" si="39"/>
        <v>#REF!</v>
      </c>
      <c r="BP504" s="5" t="e">
        <f t="shared" si="35"/>
        <v>#REF!</v>
      </c>
      <c r="BQ504" s="1">
        <v>52080000</v>
      </c>
      <c r="BR504" s="1" t="e">
        <f>+Tabla3[[#This Row],[VALOR TOTAL DE CONTRATO (ANTES DE LIQUIDACIÓN - LIBERACIÓN DE SALDOS)]]-Tabla3[[#This Row],[RECURSO TOTALES DESEMBOLSADOS]]</f>
        <v>#REF!</v>
      </c>
      <c r="BS504" s="1" t="s">
        <v>83</v>
      </c>
      <c r="BT504" s="1" t="str">
        <f t="shared" si="36"/>
        <v>enero</v>
      </c>
      <c r="BU504" s="1" t="s">
        <v>82</v>
      </c>
      <c r="BV504" s="1" t="s">
        <v>82</v>
      </c>
      <c r="BW504" s="1" t="s">
        <v>82</v>
      </c>
      <c r="BX504" t="s">
        <v>258</v>
      </c>
      <c r="BY504" t="s">
        <v>259</v>
      </c>
    </row>
    <row r="505" spans="1:77" x14ac:dyDescent="0.25">
      <c r="A505" s="1">
        <v>2026</v>
      </c>
      <c r="B505" s="3">
        <v>495</v>
      </c>
      <c r="C505" s="1" t="s">
        <v>65</v>
      </c>
      <c r="D505" t="s">
        <v>67</v>
      </c>
      <c r="E505" t="s">
        <v>70</v>
      </c>
      <c r="F505" t="s">
        <v>71</v>
      </c>
      <c r="G505" t="s">
        <v>105</v>
      </c>
      <c r="H505" s="1" t="s">
        <v>64</v>
      </c>
      <c r="I505" s="1" t="s">
        <v>75</v>
      </c>
      <c r="J505" t="s">
        <v>5228</v>
      </c>
      <c r="K505" s="1" t="s">
        <v>78</v>
      </c>
      <c r="L505" s="87" t="s">
        <v>289</v>
      </c>
      <c r="M505" t="s">
        <v>6798</v>
      </c>
      <c r="N505" s="1" t="s">
        <v>3719</v>
      </c>
      <c r="O505" s="69" t="s">
        <v>3719</v>
      </c>
      <c r="P505" s="54" t="s">
        <v>3719</v>
      </c>
      <c r="Q505" s="1" t="s">
        <v>83</v>
      </c>
      <c r="R505" s="87" t="s">
        <v>2772</v>
      </c>
      <c r="S505" s="87" t="s">
        <v>2772</v>
      </c>
      <c r="T505" t="s">
        <v>5229</v>
      </c>
      <c r="U505" t="s">
        <v>5231</v>
      </c>
      <c r="V505" t="s">
        <v>5230</v>
      </c>
      <c r="W505" s="5">
        <v>28000000</v>
      </c>
      <c r="X505" s="5">
        <v>28000000</v>
      </c>
      <c r="Y505" s="90">
        <v>4000000</v>
      </c>
      <c r="Z505" s="90">
        <v>0</v>
      </c>
      <c r="AA505" s="1" t="s">
        <v>95</v>
      </c>
      <c r="AB505" t="s">
        <v>83</v>
      </c>
      <c r="AC505" t="s">
        <v>76</v>
      </c>
      <c r="AD505" s="69">
        <f>+Tabla3[[#This Row],[VALOR DEL CONTRATO
(EN NUMEROS)]]-Tabla3[[#This Row],[VALOR RECURSOS (MADS/FONAM)]]</f>
        <v>0</v>
      </c>
      <c r="AE505" s="2">
        <v>1326</v>
      </c>
      <c r="AF505" s="88">
        <v>46024</v>
      </c>
      <c r="AG505">
        <v>110426</v>
      </c>
      <c r="AH505" s="75">
        <v>46052</v>
      </c>
      <c r="AI505" s="78" t="s">
        <v>98</v>
      </c>
      <c r="AJ505" t="s">
        <v>774</v>
      </c>
      <c r="AK505" s="72">
        <v>202400000000074</v>
      </c>
      <c r="AL505" s="75">
        <v>46050</v>
      </c>
      <c r="AM505" s="1" t="s">
        <v>257</v>
      </c>
      <c r="AN505" s="1" t="s">
        <v>257</v>
      </c>
      <c r="AO505" t="s">
        <v>100</v>
      </c>
      <c r="AP505" t="s">
        <v>688</v>
      </c>
      <c r="AQ505" s="1"/>
      <c r="AR505" t="s">
        <v>684</v>
      </c>
      <c r="AS505" t="s">
        <v>685</v>
      </c>
      <c r="AT505" s="1">
        <v>80111600</v>
      </c>
      <c r="AU505" s="93" t="s">
        <v>5704</v>
      </c>
      <c r="AV505" s="1" t="s">
        <v>210</v>
      </c>
      <c r="AW505" s="87" t="s">
        <v>103</v>
      </c>
      <c r="AX505" s="75">
        <v>46051</v>
      </c>
      <c r="AY505" s="1" t="s">
        <v>116</v>
      </c>
      <c r="AZ505" s="75">
        <v>46051</v>
      </c>
      <c r="BA505" s="75">
        <v>46052</v>
      </c>
      <c r="BB505" s="6">
        <v>46263</v>
      </c>
      <c r="BC505" s="89">
        <f>+Tabla3[[#This Row],[FECHA TERMINACION
(INICIAL)]]-Tabla3[[#This Row],[FECHA INICIO]]</f>
        <v>211</v>
      </c>
      <c r="BD505" s="89">
        <f>+Tabla3[[#This Row],[PLAZO DE EJECUCIÓN EN DÍAS (INICIAL)]]/30</f>
        <v>7.0333333333333332</v>
      </c>
      <c r="BE505" t="s">
        <v>5232</v>
      </c>
      <c r="BF505" s="5" t="e">
        <f>+#REF!</f>
        <v>#REF!</v>
      </c>
      <c r="BG505" s="5" t="e">
        <f>+#REF!</f>
        <v>#REF!</v>
      </c>
      <c r="BH505" s="1" t="e">
        <f>+#REF!</f>
        <v>#REF!</v>
      </c>
      <c r="BI505" s="1">
        <f>+COUNTIF(Tabla3[[#This Row],[VALOR REDUCIDO]:[TOTAL TIEMPO PRORROGADO EN DÍAS
]],"&lt;&gt;0")</f>
        <v>3</v>
      </c>
      <c r="BJ505" s="1" t="e">
        <f>+#REF!</f>
        <v>#REF!</v>
      </c>
      <c r="BK505" s="75" t="e">
        <f>+#REF!</f>
        <v>#REF!</v>
      </c>
      <c r="BL505" s="1" t="s">
        <v>83</v>
      </c>
      <c r="BM505" t="e">
        <f t="shared" si="37"/>
        <v>#REF!</v>
      </c>
      <c r="BN505" s="7">
        <f t="shared" si="38"/>
        <v>46052</v>
      </c>
      <c r="BO505" s="7" t="e">
        <f t="shared" si="39"/>
        <v>#REF!</v>
      </c>
      <c r="BP505" s="5" t="e">
        <f t="shared" si="35"/>
        <v>#REF!</v>
      </c>
      <c r="BQ505" s="1">
        <v>12133333</v>
      </c>
      <c r="BR505" s="1" t="e">
        <f>+Tabla3[[#This Row],[VALOR TOTAL DE CONTRATO (ANTES DE LIQUIDACIÓN - LIBERACIÓN DE SALDOS)]]-Tabla3[[#This Row],[RECURSO TOTALES DESEMBOLSADOS]]</f>
        <v>#REF!</v>
      </c>
      <c r="BS505" s="1" t="s">
        <v>83</v>
      </c>
      <c r="BT505" s="1" t="str">
        <f t="shared" si="36"/>
        <v>enero</v>
      </c>
      <c r="BU505" s="1" t="s">
        <v>82</v>
      </c>
      <c r="BV505" s="1" t="s">
        <v>82</v>
      </c>
      <c r="BW505" s="1" t="s">
        <v>82</v>
      </c>
      <c r="BX505" t="s">
        <v>258</v>
      </c>
      <c r="BY505" t="s">
        <v>259</v>
      </c>
    </row>
    <row r="506" spans="1:77" x14ac:dyDescent="0.25">
      <c r="A506" s="1">
        <v>2026</v>
      </c>
      <c r="B506" s="3">
        <v>496</v>
      </c>
      <c r="C506" s="1" t="s">
        <v>65</v>
      </c>
      <c r="D506" t="s">
        <v>67</v>
      </c>
      <c r="E506" t="s">
        <v>70</v>
      </c>
      <c r="F506" t="s">
        <v>71</v>
      </c>
      <c r="G506" t="s">
        <v>105</v>
      </c>
      <c r="H506" s="1" t="s">
        <v>64</v>
      </c>
      <c r="I506" s="1" t="s">
        <v>75</v>
      </c>
      <c r="J506" t="s">
        <v>3295</v>
      </c>
      <c r="K506" s="1" t="s">
        <v>78</v>
      </c>
      <c r="L506" s="87" t="s">
        <v>3296</v>
      </c>
      <c r="M506" t="s">
        <v>6799</v>
      </c>
      <c r="N506" s="1" t="s">
        <v>3719</v>
      </c>
      <c r="O506" s="69" t="s">
        <v>3719</v>
      </c>
      <c r="P506" s="54" t="s">
        <v>3719</v>
      </c>
      <c r="Q506" s="1" t="s">
        <v>83</v>
      </c>
      <c r="R506" s="87" t="s">
        <v>84</v>
      </c>
      <c r="S506" s="87" t="s">
        <v>84</v>
      </c>
      <c r="T506" t="s">
        <v>3297</v>
      </c>
      <c r="U506" t="s">
        <v>3298</v>
      </c>
      <c r="V506" t="s">
        <v>3299</v>
      </c>
      <c r="W506" s="5">
        <v>66893333</v>
      </c>
      <c r="X506" s="5">
        <v>66893333</v>
      </c>
      <c r="Y506" s="90">
        <v>5800000</v>
      </c>
      <c r="Z506" s="90">
        <v>0</v>
      </c>
      <c r="AA506" s="1" t="s">
        <v>95</v>
      </c>
      <c r="AB506" t="s">
        <v>83</v>
      </c>
      <c r="AC506" t="s">
        <v>76</v>
      </c>
      <c r="AD506" s="69">
        <f>+Tabla3[[#This Row],[VALOR DEL CONTRATO
(EN NUMEROS)]]-Tabla3[[#This Row],[VALOR RECURSOS (MADS/FONAM)]]</f>
        <v>0</v>
      </c>
      <c r="AE506" s="2">
        <v>2326</v>
      </c>
      <c r="AF506" s="88">
        <v>46024</v>
      </c>
      <c r="AG506">
        <v>64826</v>
      </c>
      <c r="AH506" s="75">
        <v>46042</v>
      </c>
      <c r="AI506" s="78" t="s">
        <v>98</v>
      </c>
      <c r="AJ506" t="s">
        <v>282</v>
      </c>
      <c r="AK506" s="65">
        <v>202400000000095</v>
      </c>
      <c r="AL506" s="75">
        <v>46038</v>
      </c>
      <c r="AM506" s="1" t="s">
        <v>257</v>
      </c>
      <c r="AN506" s="1" t="s">
        <v>257</v>
      </c>
      <c r="AO506" t="s">
        <v>100</v>
      </c>
      <c r="AP506" t="s">
        <v>695</v>
      </c>
      <c r="AQ506" s="1"/>
      <c r="AR506" t="s">
        <v>696</v>
      </c>
      <c r="AS506" t="s">
        <v>697</v>
      </c>
      <c r="AT506" s="1">
        <v>80111600</v>
      </c>
      <c r="AU506" s="93" t="s">
        <v>5705</v>
      </c>
      <c r="AV506" s="1" t="s">
        <v>210</v>
      </c>
      <c r="AW506" s="87" t="s">
        <v>103</v>
      </c>
      <c r="AX506" s="75">
        <v>46041</v>
      </c>
      <c r="AY506" s="1" t="s">
        <v>116</v>
      </c>
      <c r="AZ506" s="75">
        <v>46042</v>
      </c>
      <c r="BA506" s="75">
        <v>46042</v>
      </c>
      <c r="BB506" s="6">
        <v>46387</v>
      </c>
      <c r="BC506" s="89">
        <f>+Tabla3[[#This Row],[FECHA TERMINACION
(INICIAL)]]-Tabla3[[#This Row],[FECHA INICIO]]</f>
        <v>345</v>
      </c>
      <c r="BD506" s="89">
        <f>+Tabla3[[#This Row],[PLAZO DE EJECUCIÓN EN DÍAS (INICIAL)]]/30</f>
        <v>11.5</v>
      </c>
      <c r="BE506" t="s">
        <v>3300</v>
      </c>
      <c r="BF506" s="5" t="e">
        <f>+#REF!</f>
        <v>#REF!</v>
      </c>
      <c r="BG506" s="5" t="e">
        <f>+#REF!</f>
        <v>#REF!</v>
      </c>
      <c r="BH506" s="1" t="e">
        <f>+#REF!</f>
        <v>#REF!</v>
      </c>
      <c r="BI506" s="1">
        <f>+COUNTIF(Tabla3[[#This Row],[VALOR REDUCIDO]:[TOTAL TIEMPO PRORROGADO EN DÍAS
]],"&lt;&gt;0")</f>
        <v>3</v>
      </c>
      <c r="BJ506" s="1" t="e">
        <f>+#REF!</f>
        <v>#REF!</v>
      </c>
      <c r="BK506" s="75" t="e">
        <f>+#REF!</f>
        <v>#REF!</v>
      </c>
      <c r="BL506" s="1" t="s">
        <v>83</v>
      </c>
      <c r="BM506" t="e">
        <f t="shared" si="37"/>
        <v>#REF!</v>
      </c>
      <c r="BN506" s="7">
        <f t="shared" si="38"/>
        <v>46042</v>
      </c>
      <c r="BO506" s="7" t="e">
        <f t="shared" si="39"/>
        <v>#REF!</v>
      </c>
      <c r="BP506" s="5" t="e">
        <f t="shared" si="35"/>
        <v>#REF!</v>
      </c>
      <c r="BQ506" s="1">
        <v>19526667</v>
      </c>
      <c r="BR506" s="1" t="e">
        <f>+Tabla3[[#This Row],[VALOR TOTAL DE CONTRATO (ANTES DE LIQUIDACIÓN - LIBERACIÓN DE SALDOS)]]-Tabla3[[#This Row],[RECURSO TOTALES DESEMBOLSADOS]]</f>
        <v>#REF!</v>
      </c>
      <c r="BS506" s="1" t="s">
        <v>83</v>
      </c>
      <c r="BT506" s="1" t="str">
        <f t="shared" si="36"/>
        <v>enero</v>
      </c>
      <c r="BU506" s="1" t="s">
        <v>82</v>
      </c>
      <c r="BV506" s="1" t="s">
        <v>82</v>
      </c>
      <c r="BW506" s="1" t="s">
        <v>82</v>
      </c>
      <c r="BX506" t="s">
        <v>258</v>
      </c>
      <c r="BY506" t="s">
        <v>259</v>
      </c>
    </row>
    <row r="507" spans="1:77" x14ac:dyDescent="0.25">
      <c r="A507" s="1">
        <v>2026</v>
      </c>
      <c r="B507" s="3">
        <v>497</v>
      </c>
      <c r="C507" s="1" t="s">
        <v>65</v>
      </c>
      <c r="D507" t="s">
        <v>67</v>
      </c>
      <c r="E507" t="s">
        <v>70</v>
      </c>
      <c r="F507" t="s">
        <v>71</v>
      </c>
      <c r="G507" t="s">
        <v>105</v>
      </c>
      <c r="H507" s="1" t="s">
        <v>64</v>
      </c>
      <c r="I507" s="1" t="s">
        <v>75</v>
      </c>
      <c r="J507" t="s">
        <v>3804</v>
      </c>
      <c r="K507" s="1" t="s">
        <v>78</v>
      </c>
      <c r="L507" s="87" t="s">
        <v>2420</v>
      </c>
      <c r="M507" t="s">
        <v>6800</v>
      </c>
      <c r="N507" s="1" t="s">
        <v>3719</v>
      </c>
      <c r="O507" s="69" t="s">
        <v>3719</v>
      </c>
      <c r="P507" s="54" t="s">
        <v>3719</v>
      </c>
      <c r="Q507" s="1" t="s">
        <v>83</v>
      </c>
      <c r="R507" s="87" t="s">
        <v>3640</v>
      </c>
      <c r="S507" s="87" t="s">
        <v>3640</v>
      </c>
      <c r="T507" t="s">
        <v>3805</v>
      </c>
      <c r="U507" t="s">
        <v>3807</v>
      </c>
      <c r="V507" t="s">
        <v>3806</v>
      </c>
      <c r="W507" s="5">
        <v>96616667</v>
      </c>
      <c r="X507" s="5">
        <v>96616667</v>
      </c>
      <c r="Y507" s="90">
        <v>8500000</v>
      </c>
      <c r="Z507" s="90">
        <v>0</v>
      </c>
      <c r="AA507" s="1" t="s">
        <v>95</v>
      </c>
      <c r="AB507" t="s">
        <v>83</v>
      </c>
      <c r="AC507" t="s">
        <v>76</v>
      </c>
      <c r="AD507" s="69">
        <f>+Tabla3[[#This Row],[VALOR DEL CONTRATO
(EN NUMEROS)]]-Tabla3[[#This Row],[VALOR RECURSOS (MADS/FONAM)]]</f>
        <v>0</v>
      </c>
      <c r="AE507" s="2">
        <v>6226</v>
      </c>
      <c r="AF507" s="88">
        <v>46024</v>
      </c>
      <c r="AG507">
        <v>78826</v>
      </c>
      <c r="AH507" s="75">
        <v>46042</v>
      </c>
      <c r="AI507" s="78" t="s">
        <v>98</v>
      </c>
      <c r="AJ507" t="s">
        <v>1505</v>
      </c>
      <c r="AK507" s="72">
        <v>202300000000041</v>
      </c>
      <c r="AL507" s="75">
        <v>46042</v>
      </c>
      <c r="AM507" s="1" t="s">
        <v>257</v>
      </c>
      <c r="AN507" s="1" t="s">
        <v>257</v>
      </c>
      <c r="AO507" t="s">
        <v>100</v>
      </c>
      <c r="AP507" t="s">
        <v>5205</v>
      </c>
      <c r="AQ507" s="2"/>
      <c r="AR507" t="s">
        <v>5286</v>
      </c>
      <c r="AS507" t="s">
        <v>268</v>
      </c>
      <c r="AT507" s="1">
        <v>80111600</v>
      </c>
      <c r="AU507" s="93" t="s">
        <v>5706</v>
      </c>
      <c r="AV507" s="1" t="s">
        <v>210</v>
      </c>
      <c r="AW507" s="87" t="s">
        <v>103</v>
      </c>
      <c r="AX507" s="96">
        <v>46042</v>
      </c>
      <c r="AY507" s="1" t="s">
        <v>116</v>
      </c>
      <c r="AZ507" s="96">
        <v>46042</v>
      </c>
      <c r="BA507" s="75">
        <v>46042</v>
      </c>
      <c r="BB507" s="6">
        <v>46387</v>
      </c>
      <c r="BC507" s="89">
        <f>+Tabla3[[#This Row],[FECHA TERMINACION
(INICIAL)]]-Tabla3[[#This Row],[FECHA INICIO]]</f>
        <v>345</v>
      </c>
      <c r="BD507" s="89">
        <f>+Tabla3[[#This Row],[PLAZO DE EJECUCIÓN EN DÍAS (INICIAL)]]/30</f>
        <v>11.5</v>
      </c>
      <c r="BE507" t="s">
        <v>3808</v>
      </c>
      <c r="BF507" s="5" t="e">
        <f>+#REF!</f>
        <v>#REF!</v>
      </c>
      <c r="BG507" s="5" t="e">
        <f>+#REF!</f>
        <v>#REF!</v>
      </c>
      <c r="BH507" s="1" t="e">
        <f>+#REF!</f>
        <v>#REF!</v>
      </c>
      <c r="BI507" s="1">
        <f>+COUNTIF(Tabla3[[#This Row],[VALOR REDUCIDO]:[TOTAL TIEMPO PRORROGADO EN DÍAS
]],"&lt;&gt;0")</f>
        <v>3</v>
      </c>
      <c r="BJ507" s="1" t="e">
        <f>+#REF!</f>
        <v>#REF!</v>
      </c>
      <c r="BK507" s="75" t="e">
        <f>+#REF!</f>
        <v>#REF!</v>
      </c>
      <c r="BL507" s="1" t="s">
        <v>83</v>
      </c>
      <c r="BM507" t="e">
        <f t="shared" si="37"/>
        <v>#REF!</v>
      </c>
      <c r="BN507" s="7">
        <f t="shared" si="38"/>
        <v>46042</v>
      </c>
      <c r="BO507" s="7" t="e">
        <f t="shared" si="39"/>
        <v>#REF!</v>
      </c>
      <c r="BP507" s="5" t="e">
        <f t="shared" si="35"/>
        <v>#REF!</v>
      </c>
      <c r="BQ507" s="1">
        <v>37116667</v>
      </c>
      <c r="BR507" s="1" t="e">
        <f>+Tabla3[[#This Row],[VALOR TOTAL DE CONTRATO (ANTES DE LIQUIDACIÓN - LIBERACIÓN DE SALDOS)]]-Tabla3[[#This Row],[RECURSO TOTALES DESEMBOLSADOS]]</f>
        <v>#REF!</v>
      </c>
      <c r="BS507" s="1" t="s">
        <v>83</v>
      </c>
      <c r="BT507" s="1" t="str">
        <f t="shared" si="36"/>
        <v>enero</v>
      </c>
      <c r="BU507" s="1" t="s">
        <v>82</v>
      </c>
      <c r="BV507" s="1" t="s">
        <v>82</v>
      </c>
      <c r="BW507" s="1" t="s">
        <v>82</v>
      </c>
      <c r="BX507" t="s">
        <v>258</v>
      </c>
      <c r="BY507" t="s">
        <v>259</v>
      </c>
    </row>
    <row r="508" spans="1:77" x14ac:dyDescent="0.25">
      <c r="A508" s="1">
        <v>2026</v>
      </c>
      <c r="B508" s="3">
        <v>498</v>
      </c>
      <c r="C508" s="1" t="s">
        <v>65</v>
      </c>
      <c r="D508" t="s">
        <v>67</v>
      </c>
      <c r="E508" t="s">
        <v>70</v>
      </c>
      <c r="F508" t="s">
        <v>71</v>
      </c>
      <c r="G508" t="s">
        <v>105</v>
      </c>
      <c r="H508" s="1" t="s">
        <v>64</v>
      </c>
      <c r="I508" s="1" t="s">
        <v>75</v>
      </c>
      <c r="J508" t="s">
        <v>3301</v>
      </c>
      <c r="K508" s="1" t="s">
        <v>78</v>
      </c>
      <c r="L508" s="87" t="s">
        <v>81</v>
      </c>
      <c r="M508" t="s">
        <v>6801</v>
      </c>
      <c r="N508" s="1" t="s">
        <v>3719</v>
      </c>
      <c r="O508" s="69" t="s">
        <v>3719</v>
      </c>
      <c r="P508" s="54" t="s">
        <v>3719</v>
      </c>
      <c r="Q508" s="1" t="s">
        <v>83</v>
      </c>
      <c r="R508" s="87" t="s">
        <v>3302</v>
      </c>
      <c r="S508" s="87" t="s">
        <v>3302</v>
      </c>
      <c r="T508" t="s">
        <v>3303</v>
      </c>
      <c r="U508" t="s">
        <v>3304</v>
      </c>
      <c r="V508" t="s">
        <v>3305</v>
      </c>
      <c r="W508" s="5">
        <v>141639750</v>
      </c>
      <c r="X508" s="5">
        <v>141639750</v>
      </c>
      <c r="Y508" s="90">
        <v>12316500</v>
      </c>
      <c r="Z508" s="90" t="s">
        <v>1045</v>
      </c>
      <c r="AA508" s="1" t="s">
        <v>95</v>
      </c>
      <c r="AB508" t="s">
        <v>83</v>
      </c>
      <c r="AC508" t="s">
        <v>76</v>
      </c>
      <c r="AD508" s="69">
        <f>+Tabla3[[#This Row],[VALOR DEL CONTRATO
(EN NUMEROS)]]-Tabla3[[#This Row],[VALOR RECURSOS (MADS/FONAM)]]</f>
        <v>0</v>
      </c>
      <c r="AE508" s="2">
        <v>6626</v>
      </c>
      <c r="AF508" s="88">
        <v>46024</v>
      </c>
      <c r="AG508">
        <v>42226</v>
      </c>
      <c r="AH508" s="75">
        <v>46035</v>
      </c>
      <c r="AI508" s="78" t="s">
        <v>98</v>
      </c>
      <c r="AJ508" t="s">
        <v>291</v>
      </c>
      <c r="AK508" s="65">
        <v>202300000000177</v>
      </c>
      <c r="AL508" s="75">
        <v>46035</v>
      </c>
      <c r="AM508" s="1" t="s">
        <v>257</v>
      </c>
      <c r="AN508" s="1" t="s">
        <v>257</v>
      </c>
      <c r="AO508" t="s">
        <v>100</v>
      </c>
      <c r="AP508" t="s">
        <v>605</v>
      </c>
      <c r="AQ508" s="1"/>
      <c r="AR508" t="s">
        <v>606</v>
      </c>
      <c r="AS508" t="s">
        <v>607</v>
      </c>
      <c r="AT508" s="1">
        <v>80111600</v>
      </c>
      <c r="AU508" s="93" t="s">
        <v>5707</v>
      </c>
      <c r="AV508" s="1" t="s">
        <v>210</v>
      </c>
      <c r="AW508" s="87" t="s">
        <v>103</v>
      </c>
      <c r="AX508" s="96">
        <v>46035</v>
      </c>
      <c r="AY508" s="1" t="s">
        <v>116</v>
      </c>
      <c r="AZ508" s="96">
        <v>46035</v>
      </c>
      <c r="BA508" s="75">
        <v>46036</v>
      </c>
      <c r="BB508" s="6">
        <v>46384</v>
      </c>
      <c r="BC508" s="89">
        <f>+Tabla3[[#This Row],[FECHA TERMINACION
(INICIAL)]]-Tabla3[[#This Row],[FECHA INICIO]]</f>
        <v>348</v>
      </c>
      <c r="BD508" s="89">
        <f>+Tabla3[[#This Row],[PLAZO DE EJECUCIÓN EN DÍAS (INICIAL)]]/30</f>
        <v>11.6</v>
      </c>
      <c r="BE508" t="s">
        <v>3306</v>
      </c>
      <c r="BF508" s="5" t="e">
        <f>+#REF!</f>
        <v>#REF!</v>
      </c>
      <c r="BG508" s="5" t="e">
        <f>+#REF!</f>
        <v>#REF!</v>
      </c>
      <c r="BH508" s="1" t="e">
        <f>+#REF!</f>
        <v>#REF!</v>
      </c>
      <c r="BI508" s="1">
        <f>+COUNTIF(Tabla3[[#This Row],[VALOR REDUCIDO]:[TOTAL TIEMPO PRORROGADO EN DÍAS
]],"&lt;&gt;0")</f>
        <v>3</v>
      </c>
      <c r="BJ508" s="1" t="e">
        <f>+#REF!</f>
        <v>#REF!</v>
      </c>
      <c r="BK508" s="75" t="e">
        <f>+#REF!</f>
        <v>#REF!</v>
      </c>
      <c r="BL508" s="1" t="s">
        <v>83</v>
      </c>
      <c r="BM508" t="e">
        <f t="shared" si="37"/>
        <v>#REF!</v>
      </c>
      <c r="BN508" s="7">
        <f t="shared" si="38"/>
        <v>46036</v>
      </c>
      <c r="BO508" s="7" t="e">
        <f t="shared" si="39"/>
        <v>#REF!</v>
      </c>
      <c r="BP508" s="5" t="e">
        <f t="shared" si="35"/>
        <v>#REF!</v>
      </c>
      <c r="BQ508" s="1">
        <v>56245350</v>
      </c>
      <c r="BR508" s="1" t="e">
        <f>+Tabla3[[#This Row],[VALOR TOTAL DE CONTRATO (ANTES DE LIQUIDACIÓN - LIBERACIÓN DE SALDOS)]]-Tabla3[[#This Row],[RECURSO TOTALES DESEMBOLSADOS]]</f>
        <v>#REF!</v>
      </c>
      <c r="BS508" s="1" t="s">
        <v>83</v>
      </c>
      <c r="BT508" s="1" t="str">
        <f t="shared" si="36"/>
        <v>enero</v>
      </c>
      <c r="BU508" s="1" t="s">
        <v>82</v>
      </c>
      <c r="BV508" s="1" t="s">
        <v>82</v>
      </c>
      <c r="BW508" s="1" t="s">
        <v>82</v>
      </c>
      <c r="BX508" t="s">
        <v>258</v>
      </c>
      <c r="BY508" t="s">
        <v>259</v>
      </c>
    </row>
    <row r="509" spans="1:77" x14ac:dyDescent="0.25">
      <c r="A509" s="1">
        <v>2026</v>
      </c>
      <c r="B509" s="3">
        <v>499</v>
      </c>
      <c r="C509" s="1" t="s">
        <v>65</v>
      </c>
      <c r="D509" t="s">
        <v>67</v>
      </c>
      <c r="E509" t="s">
        <v>70</v>
      </c>
      <c r="F509" t="s">
        <v>71</v>
      </c>
      <c r="G509" t="s">
        <v>105</v>
      </c>
      <c r="H509" s="1" t="s">
        <v>64</v>
      </c>
      <c r="I509" s="1" t="s">
        <v>75</v>
      </c>
      <c r="J509" t="s">
        <v>3307</v>
      </c>
      <c r="K509" s="1" t="s">
        <v>78</v>
      </c>
      <c r="L509" s="87" t="s">
        <v>493</v>
      </c>
      <c r="M509" t="s">
        <v>6802</v>
      </c>
      <c r="N509" s="1" t="s">
        <v>3719</v>
      </c>
      <c r="O509" s="69" t="s">
        <v>3719</v>
      </c>
      <c r="P509" s="54" t="s">
        <v>3719</v>
      </c>
      <c r="Q509" s="1" t="s">
        <v>83</v>
      </c>
      <c r="R509" s="87" t="s">
        <v>255</v>
      </c>
      <c r="S509" s="87" t="s">
        <v>255</v>
      </c>
      <c r="T509" t="s">
        <v>2519</v>
      </c>
      <c r="U509" t="s">
        <v>2520</v>
      </c>
      <c r="V509" t="s">
        <v>2521</v>
      </c>
      <c r="W509" s="5">
        <v>102000000</v>
      </c>
      <c r="X509" s="5">
        <v>102000000</v>
      </c>
      <c r="Y509" s="90">
        <v>9000000</v>
      </c>
      <c r="Z509" s="90" t="s">
        <v>1045</v>
      </c>
      <c r="AA509" s="1" t="s">
        <v>121</v>
      </c>
      <c r="AB509" t="s">
        <v>83</v>
      </c>
      <c r="AC509" t="s">
        <v>76</v>
      </c>
      <c r="AD509" s="69">
        <f>+Tabla3[[#This Row],[VALOR DEL CONTRATO
(EN NUMEROS)]]-Tabla3[[#This Row],[VALOR RECURSOS (MADS/FONAM)]]</f>
        <v>0</v>
      </c>
      <c r="AE509" s="2">
        <v>4625</v>
      </c>
      <c r="AF509" s="88">
        <v>45671</v>
      </c>
      <c r="AG509">
        <v>1726</v>
      </c>
      <c r="AH509" s="75">
        <v>46055</v>
      </c>
      <c r="AI509" s="78" t="s">
        <v>99</v>
      </c>
      <c r="AJ509" t="s">
        <v>1827</v>
      </c>
      <c r="AK509" s="65" t="s">
        <v>76</v>
      </c>
      <c r="AL509" s="75">
        <v>46035</v>
      </c>
      <c r="AM509" s="1" t="s">
        <v>257</v>
      </c>
      <c r="AN509" s="1" t="s">
        <v>257</v>
      </c>
      <c r="AO509" t="s">
        <v>100</v>
      </c>
      <c r="AP509" t="s">
        <v>2486</v>
      </c>
      <c r="AQ509" s="1"/>
      <c r="AR509" t="s">
        <v>2487</v>
      </c>
      <c r="AS509" t="s">
        <v>255</v>
      </c>
      <c r="AT509" s="1">
        <v>80111600</v>
      </c>
      <c r="AU509" s="93" t="s">
        <v>4572</v>
      </c>
      <c r="AV509" s="1" t="s">
        <v>210</v>
      </c>
      <c r="AW509" s="87" t="s">
        <v>103</v>
      </c>
      <c r="AX509" s="96">
        <v>46035</v>
      </c>
      <c r="AY509" s="1" t="s">
        <v>116</v>
      </c>
      <c r="AZ509" s="96">
        <v>46035</v>
      </c>
      <c r="BA509" s="96">
        <v>46055</v>
      </c>
      <c r="BB509" s="6">
        <v>46387</v>
      </c>
      <c r="BC509" s="89">
        <f>+Tabla3[[#This Row],[FECHA TERMINACION
(INICIAL)]]-Tabla3[[#This Row],[FECHA INICIO]]</f>
        <v>332</v>
      </c>
      <c r="BD509" s="89">
        <f>+Tabla3[[#This Row],[PLAZO DE EJECUCIÓN EN DÍAS (INICIAL)]]/30</f>
        <v>11.066666666666666</v>
      </c>
      <c r="BE509" t="s">
        <v>2522</v>
      </c>
      <c r="BF509" s="5" t="e">
        <f>+#REF!</f>
        <v>#REF!</v>
      </c>
      <c r="BG509" s="5" t="e">
        <f>+#REF!</f>
        <v>#REF!</v>
      </c>
      <c r="BH509" s="1" t="e">
        <f>+#REF!</f>
        <v>#REF!</v>
      </c>
      <c r="BI509" s="1">
        <f>+COUNTIF(Tabla3[[#This Row],[VALOR REDUCIDO]:[TOTAL TIEMPO PRORROGADO EN DÍAS
]],"&lt;&gt;0")</f>
        <v>3</v>
      </c>
      <c r="BJ509" s="1" t="e">
        <f>+#REF!</f>
        <v>#REF!</v>
      </c>
      <c r="BK509" s="75" t="e">
        <f>+#REF!</f>
        <v>#REF!</v>
      </c>
      <c r="BL509" s="1" t="s">
        <v>83</v>
      </c>
      <c r="BM509" t="e">
        <f t="shared" si="37"/>
        <v>#REF!</v>
      </c>
      <c r="BN509" s="7">
        <f t="shared" si="38"/>
        <v>46055</v>
      </c>
      <c r="BO509" s="7" t="e">
        <f t="shared" si="39"/>
        <v>#REF!</v>
      </c>
      <c r="BP509" s="5" t="e">
        <f t="shared" si="35"/>
        <v>#REF!</v>
      </c>
      <c r="BQ509" s="1">
        <v>27288337</v>
      </c>
      <c r="BR509" s="1" t="e">
        <f>+Tabla3[[#This Row],[VALOR TOTAL DE CONTRATO (ANTES DE LIQUIDACIÓN - LIBERACIÓN DE SALDOS)]]-Tabla3[[#This Row],[RECURSO TOTALES DESEMBOLSADOS]]</f>
        <v>#REF!</v>
      </c>
      <c r="BS509" s="1" t="s">
        <v>83</v>
      </c>
      <c r="BT509" s="1" t="str">
        <f t="shared" si="36"/>
        <v>enero</v>
      </c>
      <c r="BU509" s="1" t="s">
        <v>82</v>
      </c>
      <c r="BV509" s="1" t="s">
        <v>82</v>
      </c>
      <c r="BW509" s="1" t="s">
        <v>82</v>
      </c>
      <c r="BX509" t="s">
        <v>258</v>
      </c>
      <c r="BY509" t="s">
        <v>259</v>
      </c>
    </row>
    <row r="510" spans="1:77" x14ac:dyDescent="0.25">
      <c r="A510" s="1">
        <v>2026</v>
      </c>
      <c r="B510" s="3">
        <v>500</v>
      </c>
      <c r="C510" s="1" t="s">
        <v>65</v>
      </c>
      <c r="D510" t="s">
        <v>67</v>
      </c>
      <c r="E510" t="s">
        <v>70</v>
      </c>
      <c r="F510" t="s">
        <v>71</v>
      </c>
      <c r="G510" t="s">
        <v>105</v>
      </c>
      <c r="H510" s="1" t="s">
        <v>64</v>
      </c>
      <c r="I510" s="1" t="s">
        <v>75</v>
      </c>
      <c r="J510" t="s">
        <v>2304</v>
      </c>
      <c r="K510" s="1" t="s">
        <v>78</v>
      </c>
      <c r="L510" s="87" t="s">
        <v>81</v>
      </c>
      <c r="M510" t="s">
        <v>6803</v>
      </c>
      <c r="N510" s="1" t="s">
        <v>3719</v>
      </c>
      <c r="O510" s="59" t="s">
        <v>3719</v>
      </c>
      <c r="P510" s="54" t="s">
        <v>3719</v>
      </c>
      <c r="Q510" s="1" t="s">
        <v>83</v>
      </c>
      <c r="R510" s="87" t="s">
        <v>254</v>
      </c>
      <c r="S510" s="87" t="s">
        <v>254</v>
      </c>
      <c r="T510" t="s">
        <v>664</v>
      </c>
      <c r="U510" t="s">
        <v>676</v>
      </c>
      <c r="V510" s="5" t="s">
        <v>2305</v>
      </c>
      <c r="W510" s="5">
        <v>70380000</v>
      </c>
      <c r="X510" s="5">
        <v>70380000</v>
      </c>
      <c r="Y510" s="90">
        <v>6120000</v>
      </c>
      <c r="Z510" s="90">
        <v>0</v>
      </c>
      <c r="AA510" s="1" t="s">
        <v>95</v>
      </c>
      <c r="AB510" t="s">
        <v>83</v>
      </c>
      <c r="AC510" t="s">
        <v>76</v>
      </c>
      <c r="AD510" s="69">
        <f>+Tabla3[[#This Row],[VALOR DEL CONTRATO
(EN NUMEROS)]]-Tabla3[[#This Row],[VALOR RECURSOS (MADS/FONAM)]]</f>
        <v>0</v>
      </c>
      <c r="AE510" s="2">
        <v>5626</v>
      </c>
      <c r="AF510" s="88">
        <v>46024</v>
      </c>
      <c r="AG510">
        <v>47126</v>
      </c>
      <c r="AH510" s="75">
        <v>46036</v>
      </c>
      <c r="AI510" s="78" t="s">
        <v>98</v>
      </c>
      <c r="AJ510" t="s">
        <v>404</v>
      </c>
      <c r="AK510" s="72">
        <v>202400000000095</v>
      </c>
      <c r="AL510" s="75">
        <v>46036</v>
      </c>
      <c r="AM510" s="1" t="s">
        <v>257</v>
      </c>
      <c r="AN510" s="1" t="s">
        <v>257</v>
      </c>
      <c r="AO510" t="s">
        <v>100</v>
      </c>
      <c r="AP510" t="s">
        <v>667</v>
      </c>
      <c r="AQ510" s="1"/>
      <c r="AR510" t="s">
        <v>6274</v>
      </c>
      <c r="AS510" s="87" t="s">
        <v>254</v>
      </c>
      <c r="AT510" s="1">
        <v>80111600</v>
      </c>
      <c r="AU510" s="93" t="s">
        <v>5708</v>
      </c>
      <c r="AV510" s="1" t="s">
        <v>210</v>
      </c>
      <c r="AW510" s="87" t="s">
        <v>103</v>
      </c>
      <c r="AX510" s="75">
        <v>46036</v>
      </c>
      <c r="AY510" s="87" t="s">
        <v>115</v>
      </c>
      <c r="AZ510" s="75">
        <v>46036</v>
      </c>
      <c r="BA510" s="75">
        <v>46036</v>
      </c>
      <c r="BB510" s="6">
        <v>46384</v>
      </c>
      <c r="BC510" s="89">
        <f>+Tabla3[[#This Row],[FECHA TERMINACION
(INICIAL)]]-Tabla3[[#This Row],[FECHA INICIO]]</f>
        <v>348</v>
      </c>
      <c r="BD510" s="89">
        <f>+Tabla3[[#This Row],[PLAZO DE EJECUCIÓN EN DÍAS (INICIAL)]]/30</f>
        <v>11.6</v>
      </c>
      <c r="BE510" t="s">
        <v>2306</v>
      </c>
      <c r="BF510" s="5" t="e">
        <f>+#REF!</f>
        <v>#REF!</v>
      </c>
      <c r="BG510" s="5" t="e">
        <f>+#REF!</f>
        <v>#REF!</v>
      </c>
      <c r="BH510" s="1" t="e">
        <f>+#REF!</f>
        <v>#REF!</v>
      </c>
      <c r="BI510" s="1">
        <f>+COUNTIF(Tabla3[[#This Row],[VALOR REDUCIDO]:[TOTAL TIEMPO PRORROGADO EN DÍAS
]],"&lt;&gt;0")</f>
        <v>3</v>
      </c>
      <c r="BJ510" s="1" t="e">
        <f>+#REF!</f>
        <v>#REF!</v>
      </c>
      <c r="BK510" s="75" t="e">
        <f>+#REF!</f>
        <v>#REF!</v>
      </c>
      <c r="BL510" s="1" t="s">
        <v>83</v>
      </c>
      <c r="BM510" t="e">
        <f t="shared" si="37"/>
        <v>#REF!</v>
      </c>
      <c r="BN510" s="7">
        <f t="shared" si="38"/>
        <v>46036</v>
      </c>
      <c r="BO510" s="7" t="e">
        <f t="shared" si="39"/>
        <v>#REF!</v>
      </c>
      <c r="BP510" s="5" t="e">
        <f t="shared" si="35"/>
        <v>#REF!</v>
      </c>
      <c r="BQ510" s="1">
        <v>27948000</v>
      </c>
      <c r="BR510" s="1" t="e">
        <f>+Tabla3[[#This Row],[VALOR TOTAL DE CONTRATO (ANTES DE LIQUIDACIÓN - LIBERACIÓN DE SALDOS)]]-Tabla3[[#This Row],[RECURSO TOTALES DESEMBOLSADOS]]</f>
        <v>#REF!</v>
      </c>
      <c r="BS510" s="1" t="s">
        <v>83</v>
      </c>
      <c r="BT510" s="1" t="str">
        <f t="shared" si="36"/>
        <v>enero</v>
      </c>
      <c r="BU510" s="1" t="s">
        <v>82</v>
      </c>
      <c r="BV510" s="1" t="s">
        <v>82</v>
      </c>
      <c r="BW510" s="1" t="s">
        <v>82</v>
      </c>
      <c r="BX510" t="s">
        <v>258</v>
      </c>
      <c r="BY510" t="s">
        <v>259</v>
      </c>
    </row>
    <row r="511" spans="1:77" x14ac:dyDescent="0.25">
      <c r="A511" s="1">
        <v>2026</v>
      </c>
      <c r="B511" s="3">
        <v>501</v>
      </c>
      <c r="C511" s="1" t="s">
        <v>65</v>
      </c>
      <c r="D511" t="s">
        <v>67</v>
      </c>
      <c r="E511" t="s">
        <v>70</v>
      </c>
      <c r="F511" t="s">
        <v>71</v>
      </c>
      <c r="G511" t="s">
        <v>105</v>
      </c>
      <c r="H511" s="1" t="s">
        <v>64</v>
      </c>
      <c r="I511" s="1" t="s">
        <v>271</v>
      </c>
      <c r="J511" t="s">
        <v>2307</v>
      </c>
      <c r="K511" s="1" t="s">
        <v>78</v>
      </c>
      <c r="L511" s="87" t="s">
        <v>246</v>
      </c>
      <c r="M511" s="1" t="s">
        <v>6804</v>
      </c>
      <c r="N511" s="1" t="s">
        <v>3719</v>
      </c>
      <c r="O511" s="69" t="s">
        <v>3719</v>
      </c>
      <c r="P511" s="54" t="s">
        <v>3719</v>
      </c>
      <c r="Q511" s="1" t="s">
        <v>83</v>
      </c>
      <c r="R511" s="87" t="s">
        <v>254</v>
      </c>
      <c r="S511" s="87" t="s">
        <v>254</v>
      </c>
      <c r="T511" t="s">
        <v>2308</v>
      </c>
      <c r="U511" t="s">
        <v>2310</v>
      </c>
      <c r="V511" t="s">
        <v>2309</v>
      </c>
      <c r="W511" s="5">
        <v>57205333</v>
      </c>
      <c r="X511" s="5">
        <v>57205333</v>
      </c>
      <c r="Y511" s="90">
        <v>4960000</v>
      </c>
      <c r="Z511" s="90">
        <v>0</v>
      </c>
      <c r="AA511" s="1" t="s">
        <v>95</v>
      </c>
      <c r="AB511" t="s">
        <v>83</v>
      </c>
      <c r="AC511" t="s">
        <v>76</v>
      </c>
      <c r="AD511" s="69">
        <f>+Tabla3[[#This Row],[VALOR DEL CONTRATO
(EN NUMEROS)]]-Tabla3[[#This Row],[VALOR RECURSOS (MADS/FONAM)]]</f>
        <v>0</v>
      </c>
      <c r="AE511" s="2">
        <v>5626</v>
      </c>
      <c r="AF511" s="88">
        <v>46024</v>
      </c>
      <c r="AG511">
        <v>47326</v>
      </c>
      <c r="AH511" s="75">
        <v>46036</v>
      </c>
      <c r="AI511" s="78" t="s">
        <v>98</v>
      </c>
      <c r="AJ511" t="s">
        <v>404</v>
      </c>
      <c r="AK511" s="72">
        <v>202400000000095</v>
      </c>
      <c r="AL511" s="75">
        <v>46036</v>
      </c>
      <c r="AM511" s="1" t="s">
        <v>257</v>
      </c>
      <c r="AN511" s="1" t="s">
        <v>257</v>
      </c>
      <c r="AO511" t="s">
        <v>100</v>
      </c>
      <c r="AP511" t="s">
        <v>667</v>
      </c>
      <c r="AQ511" s="1"/>
      <c r="AR511" t="s">
        <v>6274</v>
      </c>
      <c r="AS511" s="87" t="s">
        <v>254</v>
      </c>
      <c r="AT511" s="1">
        <v>80111600</v>
      </c>
      <c r="AU511" s="93" t="s">
        <v>5709</v>
      </c>
      <c r="AV511" s="1" t="s">
        <v>210</v>
      </c>
      <c r="AW511" s="87" t="s">
        <v>103</v>
      </c>
      <c r="AX511" s="75">
        <v>46036</v>
      </c>
      <c r="AY511" s="87" t="s">
        <v>115</v>
      </c>
      <c r="AZ511" s="75">
        <v>46036</v>
      </c>
      <c r="BA511" s="75">
        <v>46036</v>
      </c>
      <c r="BB511" s="6">
        <v>46385</v>
      </c>
      <c r="BC511" s="89">
        <f>+Tabla3[[#This Row],[FECHA TERMINACION
(INICIAL)]]-Tabla3[[#This Row],[FECHA INICIO]]</f>
        <v>349</v>
      </c>
      <c r="BD511" s="89">
        <f>+Tabla3[[#This Row],[PLAZO DE EJECUCIÓN EN DÍAS (INICIAL)]]/30</f>
        <v>11.633333333333333</v>
      </c>
      <c r="BE511" t="s">
        <v>2311</v>
      </c>
      <c r="BF511" s="5" t="e">
        <f>+#REF!</f>
        <v>#REF!</v>
      </c>
      <c r="BG511" s="5" t="e">
        <f>+#REF!</f>
        <v>#REF!</v>
      </c>
      <c r="BH511" s="1" t="e">
        <f>+#REF!</f>
        <v>#REF!</v>
      </c>
      <c r="BI511" s="1">
        <f>+COUNTIF(Tabla3[[#This Row],[VALOR REDUCIDO]:[TOTAL TIEMPO PRORROGADO EN DÍAS
]],"&lt;&gt;0")</f>
        <v>3</v>
      </c>
      <c r="BJ511" s="1" t="e">
        <f>+#REF!</f>
        <v>#REF!</v>
      </c>
      <c r="BK511" s="75" t="e">
        <f>+#REF!</f>
        <v>#REF!</v>
      </c>
      <c r="BL511" s="1" t="s">
        <v>83</v>
      </c>
      <c r="BM511" t="e">
        <f t="shared" si="37"/>
        <v>#REF!</v>
      </c>
      <c r="BN511" s="7">
        <f t="shared" si="38"/>
        <v>46036</v>
      </c>
      <c r="BO511" s="7" t="e">
        <f t="shared" si="39"/>
        <v>#REF!</v>
      </c>
      <c r="BP511" s="5" t="e">
        <f t="shared" si="35"/>
        <v>#REF!</v>
      </c>
      <c r="BQ511" s="1">
        <v>22650667</v>
      </c>
      <c r="BR511" s="1" t="e">
        <f>+Tabla3[[#This Row],[VALOR TOTAL DE CONTRATO (ANTES DE LIQUIDACIÓN - LIBERACIÓN DE SALDOS)]]-Tabla3[[#This Row],[RECURSO TOTALES DESEMBOLSADOS]]</f>
        <v>#REF!</v>
      </c>
      <c r="BS511" s="1" t="s">
        <v>83</v>
      </c>
      <c r="BT511" s="1" t="str">
        <f t="shared" si="36"/>
        <v>enero</v>
      </c>
      <c r="BU511" s="1" t="s">
        <v>82</v>
      </c>
      <c r="BV511" s="1" t="s">
        <v>82</v>
      </c>
      <c r="BW511" s="1" t="s">
        <v>82</v>
      </c>
      <c r="BX511" t="s">
        <v>258</v>
      </c>
      <c r="BY511" t="s">
        <v>259</v>
      </c>
    </row>
    <row r="512" spans="1:77" x14ac:dyDescent="0.25">
      <c r="A512" s="1">
        <v>2026</v>
      </c>
      <c r="B512" s="3">
        <v>502</v>
      </c>
      <c r="C512" s="1" t="s">
        <v>65</v>
      </c>
      <c r="D512" t="s">
        <v>67</v>
      </c>
      <c r="E512" t="s">
        <v>70</v>
      </c>
      <c r="F512" t="s">
        <v>71</v>
      </c>
      <c r="G512" t="s">
        <v>105</v>
      </c>
      <c r="H512" s="1" t="s">
        <v>64</v>
      </c>
      <c r="I512" s="1" t="s">
        <v>75</v>
      </c>
      <c r="J512" t="s">
        <v>2312</v>
      </c>
      <c r="K512" s="1" t="s">
        <v>78</v>
      </c>
      <c r="L512" t="s">
        <v>81</v>
      </c>
      <c r="M512" s="1" t="s">
        <v>6805</v>
      </c>
      <c r="N512" s="1" t="s">
        <v>3719</v>
      </c>
      <c r="O512" s="69" t="s">
        <v>3719</v>
      </c>
      <c r="P512" s="54" t="s">
        <v>3719</v>
      </c>
      <c r="Q512" s="1" t="s">
        <v>83</v>
      </c>
      <c r="R512" s="87" t="s">
        <v>254</v>
      </c>
      <c r="S512" s="87" t="s">
        <v>254</v>
      </c>
      <c r="T512" t="s">
        <v>2313</v>
      </c>
      <c r="U512" t="s">
        <v>2315</v>
      </c>
      <c r="V512" t="s">
        <v>2314</v>
      </c>
      <c r="W512" s="5">
        <v>69200000</v>
      </c>
      <c r="X512" s="5">
        <v>69200000</v>
      </c>
      <c r="Y512" s="90">
        <v>6000000</v>
      </c>
      <c r="Z512" s="90">
        <v>0</v>
      </c>
      <c r="AA512" s="1" t="s">
        <v>95</v>
      </c>
      <c r="AB512" t="s">
        <v>83</v>
      </c>
      <c r="AC512" t="s">
        <v>76</v>
      </c>
      <c r="AD512" s="69">
        <f>+Tabla3[[#This Row],[VALOR DEL CONTRATO
(EN NUMEROS)]]-Tabla3[[#This Row],[VALOR RECURSOS (MADS/FONAM)]]</f>
        <v>0</v>
      </c>
      <c r="AE512" s="2">
        <v>5626</v>
      </c>
      <c r="AF512" s="88">
        <v>46024</v>
      </c>
      <c r="AG512">
        <v>47526</v>
      </c>
      <c r="AH512" s="75">
        <v>46036</v>
      </c>
      <c r="AI512" s="78" t="s">
        <v>98</v>
      </c>
      <c r="AJ512" t="s">
        <v>404</v>
      </c>
      <c r="AK512" s="72">
        <v>202400000000095</v>
      </c>
      <c r="AL512" s="75">
        <v>46036</v>
      </c>
      <c r="AM512" s="1" t="s">
        <v>257</v>
      </c>
      <c r="AN512" s="1" t="s">
        <v>257</v>
      </c>
      <c r="AO512" t="s">
        <v>100</v>
      </c>
      <c r="AP512" t="s">
        <v>667</v>
      </c>
      <c r="AQ512" s="1"/>
      <c r="AR512" t="s">
        <v>6274</v>
      </c>
      <c r="AS512" t="s">
        <v>254</v>
      </c>
      <c r="AT512" s="1">
        <v>80111600</v>
      </c>
      <c r="AU512" s="93" t="s">
        <v>5710</v>
      </c>
      <c r="AV512" s="1" t="s">
        <v>210</v>
      </c>
      <c r="AW512" s="87" t="s">
        <v>103</v>
      </c>
      <c r="AX512" s="75">
        <v>46036</v>
      </c>
      <c r="AY512" s="87" t="s">
        <v>115</v>
      </c>
      <c r="AZ512" s="75">
        <v>46036</v>
      </c>
      <c r="BA512" s="75">
        <v>46036</v>
      </c>
      <c r="BB512" s="6">
        <v>46385</v>
      </c>
      <c r="BC512" s="89">
        <f>+Tabla3[[#This Row],[FECHA TERMINACION
(INICIAL)]]-Tabla3[[#This Row],[FECHA INICIO]]</f>
        <v>349</v>
      </c>
      <c r="BD512" s="89">
        <f>+Tabla3[[#This Row],[PLAZO DE EJECUCIÓN EN DÍAS (INICIAL)]]/30</f>
        <v>11.633333333333333</v>
      </c>
      <c r="BE512" t="s">
        <v>2311</v>
      </c>
      <c r="BF512" s="5" t="e">
        <f>+#REF!</f>
        <v>#REF!</v>
      </c>
      <c r="BG512" s="5" t="e">
        <f>+#REF!</f>
        <v>#REF!</v>
      </c>
      <c r="BH512" s="1" t="e">
        <f>+#REF!</f>
        <v>#REF!</v>
      </c>
      <c r="BI512" s="1">
        <f>+COUNTIF(Tabla3[[#This Row],[VALOR REDUCIDO]:[TOTAL TIEMPO PRORROGADO EN DÍAS
]],"&lt;&gt;0")</f>
        <v>3</v>
      </c>
      <c r="BJ512" s="1" t="e">
        <f>+#REF!</f>
        <v>#REF!</v>
      </c>
      <c r="BK512" s="75" t="e">
        <f>+#REF!</f>
        <v>#REF!</v>
      </c>
      <c r="BL512" s="1" t="s">
        <v>83</v>
      </c>
      <c r="BM512" t="e">
        <f t="shared" si="37"/>
        <v>#REF!</v>
      </c>
      <c r="BN512" s="7">
        <f t="shared" si="38"/>
        <v>46036</v>
      </c>
      <c r="BO512" s="7" t="e">
        <f t="shared" si="39"/>
        <v>#REF!</v>
      </c>
      <c r="BP512" s="5" t="e">
        <f t="shared" si="35"/>
        <v>#REF!</v>
      </c>
      <c r="BQ512" s="1">
        <v>27400000</v>
      </c>
      <c r="BR512" s="1" t="e">
        <f>+Tabla3[[#This Row],[VALOR TOTAL DE CONTRATO (ANTES DE LIQUIDACIÓN - LIBERACIÓN DE SALDOS)]]-Tabla3[[#This Row],[RECURSO TOTALES DESEMBOLSADOS]]</f>
        <v>#REF!</v>
      </c>
      <c r="BS512" s="1" t="s">
        <v>83</v>
      </c>
      <c r="BT512" s="1" t="str">
        <f t="shared" si="36"/>
        <v>enero</v>
      </c>
      <c r="BU512" s="1" t="s">
        <v>82</v>
      </c>
      <c r="BV512" s="1" t="s">
        <v>82</v>
      </c>
      <c r="BW512" s="1" t="s">
        <v>82</v>
      </c>
      <c r="BX512" t="s">
        <v>258</v>
      </c>
      <c r="BY512" t="s">
        <v>259</v>
      </c>
    </row>
    <row r="513" spans="1:77" x14ac:dyDescent="0.25">
      <c r="A513" s="1">
        <v>2026</v>
      </c>
      <c r="B513" s="3">
        <v>503</v>
      </c>
      <c r="C513" s="1" t="s">
        <v>65</v>
      </c>
      <c r="D513" t="s">
        <v>67</v>
      </c>
      <c r="E513" t="s">
        <v>70</v>
      </c>
      <c r="F513" t="s">
        <v>71</v>
      </c>
      <c r="G513" t="s">
        <v>105</v>
      </c>
      <c r="H513" s="1" t="s">
        <v>64</v>
      </c>
      <c r="I513" s="1" t="s">
        <v>75</v>
      </c>
      <c r="J513" t="s">
        <v>2316</v>
      </c>
      <c r="K513" s="1" t="s">
        <v>78</v>
      </c>
      <c r="L513" s="87" t="s">
        <v>81</v>
      </c>
      <c r="M513" s="1" t="s">
        <v>6806</v>
      </c>
      <c r="N513" s="1" t="s">
        <v>3719</v>
      </c>
      <c r="O513" s="69" t="s">
        <v>3719</v>
      </c>
      <c r="P513" s="54" t="s">
        <v>3719</v>
      </c>
      <c r="Q513" s="1" t="s">
        <v>83</v>
      </c>
      <c r="R513" s="87" t="s">
        <v>254</v>
      </c>
      <c r="S513" s="87" t="s">
        <v>254</v>
      </c>
      <c r="T513" t="s">
        <v>2317</v>
      </c>
      <c r="U513" t="s">
        <v>2319</v>
      </c>
      <c r="V513" t="s">
        <v>2318</v>
      </c>
      <c r="W513" s="5">
        <v>121519400</v>
      </c>
      <c r="X513" s="5">
        <v>121519400</v>
      </c>
      <c r="Y513" s="90">
        <v>10506000</v>
      </c>
      <c r="Z513" s="90">
        <v>0</v>
      </c>
      <c r="AA513" s="1" t="s">
        <v>95</v>
      </c>
      <c r="AB513" t="s">
        <v>83</v>
      </c>
      <c r="AC513" t="s">
        <v>76</v>
      </c>
      <c r="AD513" s="69">
        <f>+Tabla3[[#This Row],[VALOR DEL CONTRATO
(EN NUMEROS)]]-Tabla3[[#This Row],[VALOR RECURSOS (MADS/FONAM)]]</f>
        <v>0</v>
      </c>
      <c r="AE513" s="2">
        <v>5626</v>
      </c>
      <c r="AF513" s="88">
        <v>46024</v>
      </c>
      <c r="AG513">
        <v>46426</v>
      </c>
      <c r="AH513" s="75">
        <v>46036</v>
      </c>
      <c r="AI513" s="78" t="s">
        <v>98</v>
      </c>
      <c r="AJ513" t="s">
        <v>404</v>
      </c>
      <c r="AK513" s="72">
        <v>202400000000095</v>
      </c>
      <c r="AL513" s="75">
        <v>46036</v>
      </c>
      <c r="AM513" s="1" t="s">
        <v>257</v>
      </c>
      <c r="AN513" s="1" t="s">
        <v>257</v>
      </c>
      <c r="AO513" t="s">
        <v>100</v>
      </c>
      <c r="AP513" t="s">
        <v>667</v>
      </c>
      <c r="AQ513" s="1"/>
      <c r="AR513" t="s">
        <v>6274</v>
      </c>
      <c r="AS513" t="s">
        <v>254</v>
      </c>
      <c r="AT513" s="1">
        <v>80111600</v>
      </c>
      <c r="AU513" s="93" t="s">
        <v>4573</v>
      </c>
      <c r="AV513" s="1" t="s">
        <v>210</v>
      </c>
      <c r="AW513" s="87" t="s">
        <v>103</v>
      </c>
      <c r="AX513" s="75">
        <v>46036</v>
      </c>
      <c r="AY513" s="87" t="s">
        <v>115</v>
      </c>
      <c r="AZ513" s="75">
        <v>46036</v>
      </c>
      <c r="BA513" s="75">
        <v>46036</v>
      </c>
      <c r="BB513" s="6">
        <v>46387</v>
      </c>
      <c r="BC513" s="89">
        <f>+Tabla3[[#This Row],[FECHA TERMINACION
(INICIAL)]]-Tabla3[[#This Row],[FECHA INICIO]]</f>
        <v>351</v>
      </c>
      <c r="BD513" s="89">
        <f>+Tabla3[[#This Row],[PLAZO DE EJECUCIÓN EN DÍAS (INICIAL)]]/30</f>
        <v>11.7</v>
      </c>
      <c r="BE513" t="s">
        <v>2320</v>
      </c>
      <c r="BF513" s="5" t="e">
        <f>+#REF!</f>
        <v>#REF!</v>
      </c>
      <c r="BG513" s="5" t="e">
        <f>+#REF!</f>
        <v>#REF!</v>
      </c>
      <c r="BH513" s="1" t="e">
        <f>+#REF!</f>
        <v>#REF!</v>
      </c>
      <c r="BI513" s="1">
        <f>+COUNTIF(Tabla3[[#This Row],[VALOR REDUCIDO]:[TOTAL TIEMPO PRORROGADO EN DÍAS
]],"&lt;&gt;0")</f>
        <v>3</v>
      </c>
      <c r="BJ513" s="1" t="e">
        <f>+#REF!</f>
        <v>#REF!</v>
      </c>
      <c r="BK513" s="75" t="e">
        <f>+#REF!</f>
        <v>#REF!</v>
      </c>
      <c r="BL513" s="1" t="s">
        <v>83</v>
      </c>
      <c r="BM513" t="e">
        <f t="shared" si="37"/>
        <v>#REF!</v>
      </c>
      <c r="BN513" s="7">
        <f t="shared" si="38"/>
        <v>46036</v>
      </c>
      <c r="BO513" s="7" t="e">
        <f t="shared" si="39"/>
        <v>#REF!</v>
      </c>
      <c r="BP513" s="5" t="e">
        <f t="shared" ref="BP513:BP576" si="40">$X513+$BG513-$BF513</f>
        <v>#REF!</v>
      </c>
      <c r="BQ513" s="1">
        <v>47977400</v>
      </c>
      <c r="BR513" s="1" t="e">
        <f>+Tabla3[[#This Row],[VALOR TOTAL DE CONTRATO (ANTES DE LIQUIDACIÓN - LIBERACIÓN DE SALDOS)]]-Tabla3[[#This Row],[RECURSO TOTALES DESEMBOLSADOS]]</f>
        <v>#REF!</v>
      </c>
      <c r="BS513" s="1" t="s">
        <v>83</v>
      </c>
      <c r="BT513" s="1" t="str">
        <f t="shared" ref="BT513:BT576" si="41">TEXT(AL513,"MMMM")</f>
        <v>enero</v>
      </c>
      <c r="BU513" s="1" t="s">
        <v>82</v>
      </c>
      <c r="BV513" s="1" t="s">
        <v>82</v>
      </c>
      <c r="BW513" s="1" t="s">
        <v>82</v>
      </c>
      <c r="BX513" t="s">
        <v>258</v>
      </c>
      <c r="BY513" t="s">
        <v>259</v>
      </c>
    </row>
    <row r="514" spans="1:77" x14ac:dyDescent="0.25">
      <c r="A514" s="1">
        <v>2026</v>
      </c>
      <c r="B514" s="3">
        <v>504</v>
      </c>
      <c r="C514" s="1" t="s">
        <v>65</v>
      </c>
      <c r="D514" t="s">
        <v>67</v>
      </c>
      <c r="E514" t="s">
        <v>70</v>
      </c>
      <c r="F514" t="s">
        <v>71</v>
      </c>
      <c r="G514" t="s">
        <v>105</v>
      </c>
      <c r="H514" s="1" t="s">
        <v>64</v>
      </c>
      <c r="I514" s="1" t="s">
        <v>75</v>
      </c>
      <c r="J514" t="s">
        <v>2321</v>
      </c>
      <c r="K514" s="1" t="s">
        <v>78</v>
      </c>
      <c r="L514" s="87" t="s">
        <v>759</v>
      </c>
      <c r="M514" s="1" t="s">
        <v>6807</v>
      </c>
      <c r="N514" s="1" t="s">
        <v>3719</v>
      </c>
      <c r="O514" s="69" t="s">
        <v>3719</v>
      </c>
      <c r="P514" s="54" t="s">
        <v>3719</v>
      </c>
      <c r="Q514" s="1" t="s">
        <v>83</v>
      </c>
      <c r="R514" s="87" t="s">
        <v>265</v>
      </c>
      <c r="S514" s="87" t="s">
        <v>265</v>
      </c>
      <c r="T514" t="s">
        <v>2322</v>
      </c>
      <c r="U514" t="s">
        <v>2323</v>
      </c>
      <c r="V514" t="s">
        <v>916</v>
      </c>
      <c r="W514" s="5">
        <v>77000000</v>
      </c>
      <c r="X514" s="5">
        <v>77000000</v>
      </c>
      <c r="Y514" s="90">
        <v>7000000</v>
      </c>
      <c r="Z514" s="90">
        <v>0</v>
      </c>
      <c r="AA514" s="1" t="s">
        <v>95</v>
      </c>
      <c r="AB514" t="s">
        <v>83</v>
      </c>
      <c r="AC514" t="s">
        <v>76</v>
      </c>
      <c r="AD514" s="69">
        <f>+Tabla3[[#This Row],[VALOR DEL CONTRATO
(EN NUMEROS)]]-Tabla3[[#This Row],[VALOR RECURSOS (MADS/FONAM)]]</f>
        <v>0</v>
      </c>
      <c r="AE514" s="2">
        <v>1326</v>
      </c>
      <c r="AF514" s="88">
        <v>46024</v>
      </c>
      <c r="AG514">
        <v>48926</v>
      </c>
      <c r="AH514" s="75">
        <v>46036</v>
      </c>
      <c r="AI514" s="78" t="s">
        <v>98</v>
      </c>
      <c r="AJ514" t="s">
        <v>774</v>
      </c>
      <c r="AK514" s="72">
        <v>202400000000074</v>
      </c>
      <c r="AL514" s="75">
        <v>46036</v>
      </c>
      <c r="AM514" s="1" t="s">
        <v>257</v>
      </c>
      <c r="AN514" s="1" t="s">
        <v>257</v>
      </c>
      <c r="AO514" t="s">
        <v>100</v>
      </c>
      <c r="AP514" t="s">
        <v>775</v>
      </c>
      <c r="AQ514" s="1"/>
      <c r="AR514" t="s">
        <v>776</v>
      </c>
      <c r="AS514" t="s">
        <v>776</v>
      </c>
      <c r="AT514" s="1">
        <v>80111600</v>
      </c>
      <c r="AU514" s="93" t="s">
        <v>4574</v>
      </c>
      <c r="AV514" s="1" t="s">
        <v>210</v>
      </c>
      <c r="AW514" s="87" t="s">
        <v>103</v>
      </c>
      <c r="AX514" s="75">
        <v>46036</v>
      </c>
      <c r="AY514" s="87" t="s">
        <v>116</v>
      </c>
      <c r="AZ514" s="75">
        <v>46036</v>
      </c>
      <c r="BA514" s="75">
        <v>46036</v>
      </c>
      <c r="BB514" s="6">
        <v>46369</v>
      </c>
      <c r="BC514" s="89">
        <f>+Tabla3[[#This Row],[FECHA TERMINACION
(INICIAL)]]-Tabla3[[#This Row],[FECHA INICIO]]</f>
        <v>333</v>
      </c>
      <c r="BD514" s="89">
        <f>+Tabla3[[#This Row],[PLAZO DE EJECUCIÓN EN DÍAS (INICIAL)]]/30</f>
        <v>11.1</v>
      </c>
      <c r="BE514" t="s">
        <v>804</v>
      </c>
      <c r="BF514" s="5" t="e">
        <f>+#REF!</f>
        <v>#REF!</v>
      </c>
      <c r="BG514" s="5" t="e">
        <f>+#REF!</f>
        <v>#REF!</v>
      </c>
      <c r="BH514" s="1" t="e">
        <f>+#REF!</f>
        <v>#REF!</v>
      </c>
      <c r="BI514" s="1">
        <f>+COUNTIF(Tabla3[[#This Row],[VALOR REDUCIDO]:[TOTAL TIEMPO PRORROGADO EN DÍAS
]],"&lt;&gt;0")</f>
        <v>3</v>
      </c>
      <c r="BJ514" s="1" t="e">
        <f>+#REF!</f>
        <v>#REF!</v>
      </c>
      <c r="BK514" s="75" t="e">
        <f>+#REF!</f>
        <v>#REF!</v>
      </c>
      <c r="BL514" s="1" t="s">
        <v>83</v>
      </c>
      <c r="BM514" t="e">
        <f t="shared" si="37"/>
        <v>#REF!</v>
      </c>
      <c r="BN514" s="7">
        <f t="shared" si="38"/>
        <v>46036</v>
      </c>
      <c r="BO514" s="7" t="e">
        <f t="shared" si="39"/>
        <v>#REF!</v>
      </c>
      <c r="BP514" s="5" t="e">
        <f t="shared" si="40"/>
        <v>#REF!</v>
      </c>
      <c r="BQ514" s="1">
        <v>31966667</v>
      </c>
      <c r="BR514" s="1" t="e">
        <f>+Tabla3[[#This Row],[VALOR TOTAL DE CONTRATO (ANTES DE LIQUIDACIÓN - LIBERACIÓN DE SALDOS)]]-Tabla3[[#This Row],[RECURSO TOTALES DESEMBOLSADOS]]</f>
        <v>#REF!</v>
      </c>
      <c r="BS514" s="1" t="s">
        <v>83</v>
      </c>
      <c r="BT514" s="1" t="str">
        <f t="shared" si="41"/>
        <v>enero</v>
      </c>
      <c r="BU514" s="1" t="s">
        <v>82</v>
      </c>
      <c r="BV514" s="1" t="s">
        <v>82</v>
      </c>
      <c r="BW514" s="1" t="s">
        <v>82</v>
      </c>
      <c r="BX514" t="s">
        <v>258</v>
      </c>
      <c r="BY514" t="s">
        <v>259</v>
      </c>
    </row>
    <row r="515" spans="1:77" x14ac:dyDescent="0.25">
      <c r="A515" s="1">
        <v>2026</v>
      </c>
      <c r="B515" s="3">
        <v>505</v>
      </c>
      <c r="C515" s="1" t="s">
        <v>65</v>
      </c>
      <c r="D515" t="s">
        <v>67</v>
      </c>
      <c r="E515" t="s">
        <v>70</v>
      </c>
      <c r="F515" t="s">
        <v>71</v>
      </c>
      <c r="G515" t="s">
        <v>105</v>
      </c>
      <c r="H515" s="1" t="s">
        <v>64</v>
      </c>
      <c r="I515" s="1" t="s">
        <v>75</v>
      </c>
      <c r="J515" t="s">
        <v>2324</v>
      </c>
      <c r="K515" s="1" t="s">
        <v>78</v>
      </c>
      <c r="L515" s="87" t="s">
        <v>1034</v>
      </c>
      <c r="M515" s="1" t="s">
        <v>6808</v>
      </c>
      <c r="N515" s="1" t="s">
        <v>3719</v>
      </c>
      <c r="O515" s="69" t="s">
        <v>3719</v>
      </c>
      <c r="P515" s="54" t="s">
        <v>3719</v>
      </c>
      <c r="Q515" s="1" t="s">
        <v>83</v>
      </c>
      <c r="R515" s="87" t="s">
        <v>256</v>
      </c>
      <c r="S515" s="87" t="s">
        <v>256</v>
      </c>
      <c r="T515" t="s">
        <v>2327</v>
      </c>
      <c r="U515" t="s">
        <v>2329</v>
      </c>
      <c r="V515" t="s">
        <v>2328</v>
      </c>
      <c r="W515" s="5">
        <v>100374120</v>
      </c>
      <c r="X515" s="5">
        <v>100374120</v>
      </c>
      <c r="Y515" s="90">
        <v>9124920</v>
      </c>
      <c r="Z515" s="90">
        <v>0</v>
      </c>
      <c r="AA515" s="1" t="s">
        <v>95</v>
      </c>
      <c r="AB515" t="s">
        <v>83</v>
      </c>
      <c r="AC515" t="s">
        <v>76</v>
      </c>
      <c r="AD515" s="69">
        <f>+Tabla3[[#This Row],[VALOR DEL CONTRATO
(EN NUMEROS)]]-Tabla3[[#This Row],[VALOR RECURSOS (MADS/FONAM)]]</f>
        <v>0</v>
      </c>
      <c r="AE515" s="2">
        <v>2426</v>
      </c>
      <c r="AF515" s="88">
        <v>46024</v>
      </c>
      <c r="AG515">
        <v>41126</v>
      </c>
      <c r="AH515" s="75">
        <v>46035</v>
      </c>
      <c r="AI515" s="78" t="s">
        <v>98</v>
      </c>
      <c r="AJ515" t="s">
        <v>590</v>
      </c>
      <c r="AK515" s="72">
        <v>202400000000078</v>
      </c>
      <c r="AL515" s="75">
        <v>46035</v>
      </c>
      <c r="AM515" s="1" t="s">
        <v>257</v>
      </c>
      <c r="AN515" s="1" t="s">
        <v>257</v>
      </c>
      <c r="AO515" t="s">
        <v>100</v>
      </c>
      <c r="AP515" t="s">
        <v>293</v>
      </c>
      <c r="AQ515" s="1"/>
      <c r="AR515" t="s">
        <v>294</v>
      </c>
      <c r="AS515" t="s">
        <v>1403</v>
      </c>
      <c r="AT515" s="1">
        <v>80111600</v>
      </c>
      <c r="AU515" s="93" t="s">
        <v>4575</v>
      </c>
      <c r="AV515" s="1" t="s">
        <v>210</v>
      </c>
      <c r="AW515" s="87" t="s">
        <v>103</v>
      </c>
      <c r="AX515" s="75">
        <v>46035</v>
      </c>
      <c r="AY515" s="87" t="s">
        <v>116</v>
      </c>
      <c r="AZ515" s="75">
        <v>46035</v>
      </c>
      <c r="BA515" s="75">
        <v>46035</v>
      </c>
      <c r="BB515" s="6">
        <v>46368</v>
      </c>
      <c r="BC515" s="89">
        <f>+Tabla3[[#This Row],[FECHA TERMINACION
(INICIAL)]]-Tabla3[[#This Row],[FECHA INICIO]]</f>
        <v>333</v>
      </c>
      <c r="BD515" s="89">
        <f>+Tabla3[[#This Row],[PLAZO DE EJECUCIÓN EN DÍAS (INICIAL)]]/30</f>
        <v>11.1</v>
      </c>
      <c r="BE515" t="s">
        <v>798</v>
      </c>
      <c r="BF515" s="5" t="e">
        <f>+#REF!</f>
        <v>#REF!</v>
      </c>
      <c r="BG515" s="5" t="e">
        <f>+#REF!</f>
        <v>#REF!</v>
      </c>
      <c r="BH515" s="1" t="e">
        <f>+#REF!</f>
        <v>#REF!</v>
      </c>
      <c r="BI515" s="1">
        <f>+COUNTIF(Tabla3[[#This Row],[VALOR REDUCIDO]:[TOTAL TIEMPO PRORROGADO EN DÍAS
]],"&lt;&gt;0")</f>
        <v>3</v>
      </c>
      <c r="BJ515" s="1" t="e">
        <f>+#REF!</f>
        <v>#REF!</v>
      </c>
      <c r="BK515" s="75" t="e">
        <f>+#REF!</f>
        <v>#REF!</v>
      </c>
      <c r="BL515" s="1" t="s">
        <v>83</v>
      </c>
      <c r="BM515" t="e">
        <f t="shared" si="37"/>
        <v>#REF!</v>
      </c>
      <c r="BN515" s="7">
        <f t="shared" si="38"/>
        <v>46035</v>
      </c>
      <c r="BO515" s="7" t="e">
        <f t="shared" si="39"/>
        <v>#REF!</v>
      </c>
      <c r="BP515" s="5" t="e">
        <f t="shared" si="40"/>
        <v>#REF!</v>
      </c>
      <c r="BQ515" s="1">
        <v>41974632</v>
      </c>
      <c r="BR515" s="1" t="e">
        <f>+Tabla3[[#This Row],[VALOR TOTAL DE CONTRATO (ANTES DE LIQUIDACIÓN - LIBERACIÓN DE SALDOS)]]-Tabla3[[#This Row],[RECURSO TOTALES DESEMBOLSADOS]]</f>
        <v>#REF!</v>
      </c>
      <c r="BS515" s="1" t="s">
        <v>83</v>
      </c>
      <c r="BT515" s="1" t="str">
        <f t="shared" si="41"/>
        <v>enero</v>
      </c>
      <c r="BU515" s="1" t="s">
        <v>82</v>
      </c>
      <c r="BV515" s="1" t="s">
        <v>82</v>
      </c>
      <c r="BW515" s="1" t="s">
        <v>82</v>
      </c>
      <c r="BX515" t="s">
        <v>258</v>
      </c>
      <c r="BY515" t="s">
        <v>259</v>
      </c>
    </row>
    <row r="516" spans="1:77" x14ac:dyDescent="0.25">
      <c r="A516" s="1">
        <v>2026</v>
      </c>
      <c r="B516" s="3">
        <v>506</v>
      </c>
      <c r="C516" s="1" t="s">
        <v>65</v>
      </c>
      <c r="D516" t="s">
        <v>67</v>
      </c>
      <c r="E516" t="s">
        <v>70</v>
      </c>
      <c r="F516" t="s">
        <v>71</v>
      </c>
      <c r="G516" t="s">
        <v>105</v>
      </c>
      <c r="H516" s="1" t="s">
        <v>64</v>
      </c>
      <c r="I516" s="1" t="s">
        <v>75</v>
      </c>
      <c r="J516" t="s">
        <v>2330</v>
      </c>
      <c r="K516" s="1" t="s">
        <v>78</v>
      </c>
      <c r="L516" s="87" t="s">
        <v>935</v>
      </c>
      <c r="M516" s="1" t="s">
        <v>6809</v>
      </c>
      <c r="N516" s="1" t="s">
        <v>3719</v>
      </c>
      <c r="O516" s="69" t="s">
        <v>3719</v>
      </c>
      <c r="P516" s="54" t="s">
        <v>3719</v>
      </c>
      <c r="Q516" s="1" t="s">
        <v>83</v>
      </c>
      <c r="R516" s="87" t="s">
        <v>256</v>
      </c>
      <c r="S516" s="87" t="s">
        <v>256</v>
      </c>
      <c r="T516" t="s">
        <v>2331</v>
      </c>
      <c r="U516" t="s">
        <v>2333</v>
      </c>
      <c r="V516" t="s">
        <v>2332</v>
      </c>
      <c r="W516" s="5">
        <v>64260000</v>
      </c>
      <c r="X516" s="5">
        <v>64260000</v>
      </c>
      <c r="Y516" s="90">
        <v>9180000</v>
      </c>
      <c r="Z516" s="90">
        <v>0</v>
      </c>
      <c r="AA516" s="1" t="s">
        <v>95</v>
      </c>
      <c r="AB516" t="s">
        <v>83</v>
      </c>
      <c r="AC516" t="s">
        <v>76</v>
      </c>
      <c r="AD516" s="69">
        <f>+Tabla3[[#This Row],[VALOR DEL CONTRATO
(EN NUMEROS)]]-Tabla3[[#This Row],[VALOR RECURSOS (MADS/FONAM)]]</f>
        <v>0</v>
      </c>
      <c r="AE516" s="2">
        <v>2426</v>
      </c>
      <c r="AF516" s="88">
        <v>46024</v>
      </c>
      <c r="AG516">
        <v>41626</v>
      </c>
      <c r="AH516" s="75">
        <v>46035</v>
      </c>
      <c r="AI516" s="78" t="s">
        <v>98</v>
      </c>
      <c r="AJ516" t="s">
        <v>590</v>
      </c>
      <c r="AK516" s="72">
        <v>202400000000078</v>
      </c>
      <c r="AL516" s="75">
        <v>46035</v>
      </c>
      <c r="AM516" s="1" t="s">
        <v>257</v>
      </c>
      <c r="AN516" s="1" t="s">
        <v>257</v>
      </c>
      <c r="AO516" t="s">
        <v>100</v>
      </c>
      <c r="AP516" t="s">
        <v>293</v>
      </c>
      <c r="AQ516" s="1"/>
      <c r="AR516" t="s">
        <v>294</v>
      </c>
      <c r="AS516" t="s">
        <v>1403</v>
      </c>
      <c r="AT516" s="1">
        <v>80111600</v>
      </c>
      <c r="AU516" s="93" t="s">
        <v>4576</v>
      </c>
      <c r="AV516" s="1" t="s">
        <v>210</v>
      </c>
      <c r="AW516" s="87" t="s">
        <v>103</v>
      </c>
      <c r="AX516" s="96">
        <v>46035</v>
      </c>
      <c r="AY516" s="1" t="s">
        <v>116</v>
      </c>
      <c r="AZ516" s="96">
        <v>46035</v>
      </c>
      <c r="BA516" s="75">
        <v>46035</v>
      </c>
      <c r="BB516" s="6">
        <v>46246</v>
      </c>
      <c r="BC516" s="89">
        <f>+Tabla3[[#This Row],[FECHA TERMINACION
(INICIAL)]]-Tabla3[[#This Row],[FECHA INICIO]]</f>
        <v>211</v>
      </c>
      <c r="BD516" s="89">
        <f>+Tabla3[[#This Row],[PLAZO DE EJECUCIÓN EN DÍAS (INICIAL)]]/30</f>
        <v>7.0333333333333332</v>
      </c>
      <c r="BE516" t="s">
        <v>2334</v>
      </c>
      <c r="BF516" s="5" t="e">
        <f>+#REF!</f>
        <v>#REF!</v>
      </c>
      <c r="BG516" s="5" t="e">
        <f>+#REF!</f>
        <v>#REF!</v>
      </c>
      <c r="BH516" s="1" t="e">
        <f>+#REF!</f>
        <v>#REF!</v>
      </c>
      <c r="BI516" s="1">
        <f>+COUNTIF(Tabla3[[#This Row],[VALOR REDUCIDO]:[TOTAL TIEMPO PRORROGADO EN DÍAS
]],"&lt;&gt;0")</f>
        <v>3</v>
      </c>
      <c r="BJ516" s="1" t="e">
        <f>+#REF!</f>
        <v>#REF!</v>
      </c>
      <c r="BK516" s="75" t="e">
        <f>+#REF!</f>
        <v>#REF!</v>
      </c>
      <c r="BL516" s="1" t="s">
        <v>83</v>
      </c>
      <c r="BM516" t="e">
        <f t="shared" si="37"/>
        <v>#REF!</v>
      </c>
      <c r="BN516" s="7">
        <f t="shared" si="38"/>
        <v>46035</v>
      </c>
      <c r="BO516" s="7" t="e">
        <f t="shared" si="39"/>
        <v>#REF!</v>
      </c>
      <c r="BP516" s="5" t="e">
        <f t="shared" si="40"/>
        <v>#REF!</v>
      </c>
      <c r="BQ516" s="1">
        <v>42228000</v>
      </c>
      <c r="BR516" s="1" t="e">
        <f>+Tabla3[[#This Row],[VALOR TOTAL DE CONTRATO (ANTES DE LIQUIDACIÓN - LIBERACIÓN DE SALDOS)]]-Tabla3[[#This Row],[RECURSO TOTALES DESEMBOLSADOS]]</f>
        <v>#REF!</v>
      </c>
      <c r="BS516" s="1" t="s">
        <v>83</v>
      </c>
      <c r="BT516" s="1" t="str">
        <f t="shared" si="41"/>
        <v>enero</v>
      </c>
      <c r="BU516" s="1" t="s">
        <v>82</v>
      </c>
      <c r="BV516" s="1" t="s">
        <v>82</v>
      </c>
      <c r="BW516" s="1" t="s">
        <v>82</v>
      </c>
      <c r="BX516" t="s">
        <v>258</v>
      </c>
      <c r="BY516" t="s">
        <v>259</v>
      </c>
    </row>
    <row r="517" spans="1:77" x14ac:dyDescent="0.25">
      <c r="A517" s="1">
        <v>2026</v>
      </c>
      <c r="B517" s="3">
        <v>507</v>
      </c>
      <c r="C517" s="1" t="s">
        <v>65</v>
      </c>
      <c r="D517" t="s">
        <v>67</v>
      </c>
      <c r="E517" t="s">
        <v>70</v>
      </c>
      <c r="F517" t="s">
        <v>71</v>
      </c>
      <c r="G517" t="s">
        <v>105</v>
      </c>
      <c r="H517" s="1" t="s">
        <v>64</v>
      </c>
      <c r="I517" s="1" t="s">
        <v>271</v>
      </c>
      <c r="J517" t="s">
        <v>2959</v>
      </c>
      <c r="K517" s="1" t="s">
        <v>78</v>
      </c>
      <c r="L517" s="87" t="s">
        <v>1130</v>
      </c>
      <c r="M517" s="1" t="s">
        <v>6810</v>
      </c>
      <c r="N517" s="1" t="s">
        <v>3719</v>
      </c>
      <c r="O517" s="69" t="s">
        <v>3719</v>
      </c>
      <c r="P517" s="54" t="s">
        <v>3719</v>
      </c>
      <c r="Q517" s="1" t="s">
        <v>83</v>
      </c>
      <c r="R517" s="87" t="s">
        <v>261</v>
      </c>
      <c r="S517" s="87" t="s">
        <v>261</v>
      </c>
      <c r="T517" t="s">
        <v>2960</v>
      </c>
      <c r="U517" t="s">
        <v>2962</v>
      </c>
      <c r="V517" t="s">
        <v>2961</v>
      </c>
      <c r="W517" s="5">
        <v>43186000</v>
      </c>
      <c r="X517" s="5">
        <v>43186000</v>
      </c>
      <c r="Y517" s="90">
        <v>3926000</v>
      </c>
      <c r="Z517" s="90">
        <v>0</v>
      </c>
      <c r="AA517" s="1" t="s">
        <v>95</v>
      </c>
      <c r="AB517" t="s">
        <v>83</v>
      </c>
      <c r="AC517" t="s">
        <v>76</v>
      </c>
      <c r="AD517" s="69">
        <f>+Tabla3[[#This Row],[VALOR DEL CONTRATO
(EN NUMEROS)]]-Tabla3[[#This Row],[VALOR RECURSOS (MADS/FONAM)]]</f>
        <v>0</v>
      </c>
      <c r="AE517" s="2">
        <v>6226</v>
      </c>
      <c r="AF517" s="88">
        <v>46024</v>
      </c>
      <c r="AG517">
        <v>58926</v>
      </c>
      <c r="AH517" s="75">
        <v>46038</v>
      </c>
      <c r="AI517" s="78" t="s">
        <v>98</v>
      </c>
      <c r="AJ517" t="s">
        <v>1505</v>
      </c>
      <c r="AK517" s="72">
        <v>202300000000041</v>
      </c>
      <c r="AL517" s="75">
        <v>46037</v>
      </c>
      <c r="AM517" s="1" t="s">
        <v>257</v>
      </c>
      <c r="AN517" s="1" t="s">
        <v>257</v>
      </c>
      <c r="AO517" t="s">
        <v>100</v>
      </c>
      <c r="AP517" t="s">
        <v>1116</v>
      </c>
      <c r="AQ517" s="2"/>
      <c r="AR517" t="s">
        <v>515</v>
      </c>
      <c r="AS517" t="s">
        <v>261</v>
      </c>
      <c r="AT517" s="1">
        <v>80111600</v>
      </c>
      <c r="AU517" s="93" t="s">
        <v>5711</v>
      </c>
      <c r="AV517" s="1" t="s">
        <v>210</v>
      </c>
      <c r="AW517" s="87" t="s">
        <v>103</v>
      </c>
      <c r="AX517" s="75">
        <v>46037</v>
      </c>
      <c r="AY517" s="87" t="s">
        <v>116</v>
      </c>
      <c r="AZ517" s="75">
        <v>46037</v>
      </c>
      <c r="BA517" s="75">
        <v>46038</v>
      </c>
      <c r="BB517" s="6">
        <v>46371</v>
      </c>
      <c r="BC517" s="89">
        <f>+Tabla3[[#This Row],[FECHA TERMINACION
(INICIAL)]]-Tabla3[[#This Row],[FECHA INICIO]]</f>
        <v>333</v>
      </c>
      <c r="BD517" s="89">
        <f>+Tabla3[[#This Row],[PLAZO DE EJECUCIÓN EN DÍAS (INICIAL)]]/30</f>
        <v>11.1</v>
      </c>
      <c r="BE517" t="s">
        <v>2347</v>
      </c>
      <c r="BF517" s="5" t="e">
        <f>+#REF!</f>
        <v>#REF!</v>
      </c>
      <c r="BG517" s="5" t="e">
        <f>+#REF!</f>
        <v>#REF!</v>
      </c>
      <c r="BH517" s="1" t="e">
        <f>+#REF!</f>
        <v>#REF!</v>
      </c>
      <c r="BI517" s="1">
        <f>+COUNTIF(Tabla3[[#This Row],[VALOR REDUCIDO]:[TOTAL TIEMPO PRORROGADO EN DÍAS
]],"&lt;&gt;0")</f>
        <v>3</v>
      </c>
      <c r="BJ517" s="1" t="e">
        <f>+#REF!</f>
        <v>#REF!</v>
      </c>
      <c r="BK517" s="75" t="e">
        <f>+#REF!</f>
        <v>#REF!</v>
      </c>
      <c r="BL517" s="1" t="s">
        <v>83</v>
      </c>
      <c r="BM517" t="e">
        <f t="shared" si="37"/>
        <v>#REF!</v>
      </c>
      <c r="BN517" s="7">
        <f t="shared" si="38"/>
        <v>46038</v>
      </c>
      <c r="BO517" s="7" t="e">
        <f t="shared" si="39"/>
        <v>#REF!</v>
      </c>
      <c r="BP517" s="5" t="e">
        <f t="shared" si="40"/>
        <v>#REF!</v>
      </c>
      <c r="BQ517" s="1">
        <v>17667000</v>
      </c>
      <c r="BR517" s="1" t="e">
        <f>+Tabla3[[#This Row],[VALOR TOTAL DE CONTRATO (ANTES DE LIQUIDACIÓN - LIBERACIÓN DE SALDOS)]]-Tabla3[[#This Row],[RECURSO TOTALES DESEMBOLSADOS]]</f>
        <v>#REF!</v>
      </c>
      <c r="BS517" s="1" t="s">
        <v>83</v>
      </c>
      <c r="BT517" s="1" t="str">
        <f t="shared" si="41"/>
        <v>enero</v>
      </c>
      <c r="BU517" s="1" t="s">
        <v>82</v>
      </c>
      <c r="BV517" s="1" t="s">
        <v>82</v>
      </c>
      <c r="BW517" s="1" t="s">
        <v>82</v>
      </c>
      <c r="BX517" t="s">
        <v>258</v>
      </c>
      <c r="BY517" t="s">
        <v>259</v>
      </c>
    </row>
    <row r="518" spans="1:77" x14ac:dyDescent="0.25">
      <c r="A518" s="1">
        <v>2026</v>
      </c>
      <c r="B518" s="3">
        <v>508</v>
      </c>
      <c r="C518" s="1" t="s">
        <v>65</v>
      </c>
      <c r="D518" t="s">
        <v>67</v>
      </c>
      <c r="E518" t="s">
        <v>70</v>
      </c>
      <c r="F518" t="s">
        <v>71</v>
      </c>
      <c r="G518" t="s">
        <v>105</v>
      </c>
      <c r="H518" s="1" t="s">
        <v>64</v>
      </c>
      <c r="I518" s="1" t="s">
        <v>75</v>
      </c>
      <c r="J518" t="s">
        <v>2335</v>
      </c>
      <c r="K518" s="1" t="s">
        <v>78</v>
      </c>
      <c r="L518" s="87" t="s">
        <v>908</v>
      </c>
      <c r="M518" s="1" t="s">
        <v>6811</v>
      </c>
      <c r="N518" s="1" t="s">
        <v>3719</v>
      </c>
      <c r="O518" s="69" t="s">
        <v>3719</v>
      </c>
      <c r="P518" s="54" t="s">
        <v>3719</v>
      </c>
      <c r="Q518" s="1" t="s">
        <v>83</v>
      </c>
      <c r="R518" s="87" t="s">
        <v>261</v>
      </c>
      <c r="S518" s="87" t="s">
        <v>261</v>
      </c>
      <c r="T518" t="s">
        <v>2338</v>
      </c>
      <c r="U518" t="s">
        <v>2339</v>
      </c>
      <c r="V518" t="s">
        <v>1241</v>
      </c>
      <c r="W518" s="5">
        <v>99000000</v>
      </c>
      <c r="X518" s="5">
        <v>99000000</v>
      </c>
      <c r="Y518" s="90">
        <v>9900000</v>
      </c>
      <c r="Z518" s="90">
        <v>0</v>
      </c>
      <c r="AA518" s="1" t="s">
        <v>95</v>
      </c>
      <c r="AB518" t="s">
        <v>83</v>
      </c>
      <c r="AC518" t="s">
        <v>76</v>
      </c>
      <c r="AD518" s="69">
        <f>+Tabla3[[#This Row],[VALOR DEL CONTRATO
(EN NUMEROS)]]-Tabla3[[#This Row],[VALOR RECURSOS (MADS/FONAM)]]</f>
        <v>0</v>
      </c>
      <c r="AE518" s="2">
        <v>6226</v>
      </c>
      <c r="AF518" s="88">
        <v>46024</v>
      </c>
      <c r="AG518">
        <v>44326</v>
      </c>
      <c r="AH518" s="75">
        <v>46036</v>
      </c>
      <c r="AI518" s="78" t="s">
        <v>98</v>
      </c>
      <c r="AJ518" t="s">
        <v>1505</v>
      </c>
      <c r="AK518" s="72">
        <v>202300000000041</v>
      </c>
      <c r="AL518" s="75">
        <v>46035</v>
      </c>
      <c r="AM518" s="1" t="s">
        <v>257</v>
      </c>
      <c r="AN518" s="1" t="s">
        <v>257</v>
      </c>
      <c r="AO518" t="s">
        <v>100</v>
      </c>
      <c r="AP518" t="s">
        <v>2336</v>
      </c>
      <c r="AQ518" s="2"/>
      <c r="AR518" t="s">
        <v>1695</v>
      </c>
      <c r="AS518" t="s">
        <v>2337</v>
      </c>
      <c r="AT518" s="1">
        <v>80111600</v>
      </c>
      <c r="AU518" s="93" t="s">
        <v>5712</v>
      </c>
      <c r="AV518" s="1" t="s">
        <v>210</v>
      </c>
      <c r="AW518" s="87" t="s">
        <v>103</v>
      </c>
      <c r="AX518" s="75">
        <v>46036</v>
      </c>
      <c r="AY518" s="87" t="s">
        <v>116</v>
      </c>
      <c r="AZ518" s="75">
        <v>46036</v>
      </c>
      <c r="BA518" s="75">
        <v>46036</v>
      </c>
      <c r="BB518" s="6">
        <v>46339</v>
      </c>
      <c r="BC518" s="89">
        <f>+Tabla3[[#This Row],[FECHA TERMINACION
(INICIAL)]]-Tabla3[[#This Row],[FECHA INICIO]]</f>
        <v>303</v>
      </c>
      <c r="BD518" s="89">
        <f>+Tabla3[[#This Row],[PLAZO DE EJECUCIÓN EN DÍAS (INICIAL)]]/30</f>
        <v>10.1</v>
      </c>
      <c r="BE518" t="s">
        <v>2279</v>
      </c>
      <c r="BF518" s="5" t="e">
        <f>+#REF!</f>
        <v>#REF!</v>
      </c>
      <c r="BG518" s="5" t="e">
        <f>+#REF!</f>
        <v>#REF!</v>
      </c>
      <c r="BH518" s="1" t="e">
        <f>+#REF!</f>
        <v>#REF!</v>
      </c>
      <c r="BI518" s="1">
        <f>+COUNTIF(Tabla3[[#This Row],[VALOR REDUCIDO]:[TOTAL TIEMPO PRORROGADO EN DÍAS
]],"&lt;&gt;0")</f>
        <v>3</v>
      </c>
      <c r="BJ518" s="1" t="e">
        <f>+#REF!</f>
        <v>#REF!</v>
      </c>
      <c r="BK518" s="75" t="e">
        <f>+#REF!</f>
        <v>#REF!</v>
      </c>
      <c r="BL518" s="1" t="s">
        <v>83</v>
      </c>
      <c r="BM518" t="e">
        <f t="shared" si="37"/>
        <v>#REF!</v>
      </c>
      <c r="BN518" s="7">
        <f t="shared" si="38"/>
        <v>46036</v>
      </c>
      <c r="BO518" s="7" t="e">
        <f t="shared" si="39"/>
        <v>#REF!</v>
      </c>
      <c r="BP518" s="5" t="e">
        <f t="shared" si="40"/>
        <v>#REF!</v>
      </c>
      <c r="BQ518" s="1">
        <v>45210000</v>
      </c>
      <c r="BR518" s="1" t="e">
        <f>+Tabla3[[#This Row],[VALOR TOTAL DE CONTRATO (ANTES DE LIQUIDACIÓN - LIBERACIÓN DE SALDOS)]]-Tabla3[[#This Row],[RECURSO TOTALES DESEMBOLSADOS]]</f>
        <v>#REF!</v>
      </c>
      <c r="BS518" s="1" t="s">
        <v>83</v>
      </c>
      <c r="BT518" s="1" t="str">
        <f t="shared" si="41"/>
        <v>enero</v>
      </c>
      <c r="BU518" s="1" t="s">
        <v>82</v>
      </c>
      <c r="BV518" s="1" t="s">
        <v>82</v>
      </c>
      <c r="BW518" s="1" t="s">
        <v>82</v>
      </c>
      <c r="BX518" t="s">
        <v>258</v>
      </c>
      <c r="BY518" t="s">
        <v>259</v>
      </c>
    </row>
    <row r="519" spans="1:77" x14ac:dyDescent="0.25">
      <c r="A519" s="1">
        <v>2026</v>
      </c>
      <c r="B519" s="3">
        <v>509</v>
      </c>
      <c r="C519" s="1" t="s">
        <v>65</v>
      </c>
      <c r="D519" t="s">
        <v>67</v>
      </c>
      <c r="E519" t="s">
        <v>70</v>
      </c>
      <c r="F519" t="s">
        <v>71</v>
      </c>
      <c r="G519" t="s">
        <v>105</v>
      </c>
      <c r="H519" s="1" t="s">
        <v>64</v>
      </c>
      <c r="I519" s="1" t="s">
        <v>75</v>
      </c>
      <c r="J519" t="s">
        <v>2340</v>
      </c>
      <c r="K519" s="1" t="s">
        <v>78</v>
      </c>
      <c r="L519" s="87" t="s">
        <v>493</v>
      </c>
      <c r="M519" s="1" t="s">
        <v>6812</v>
      </c>
      <c r="N519" s="1" t="s">
        <v>3719</v>
      </c>
      <c r="O519" s="69" t="s">
        <v>3719</v>
      </c>
      <c r="P519" s="54" t="s">
        <v>3719</v>
      </c>
      <c r="Q519" s="1" t="s">
        <v>83</v>
      </c>
      <c r="R519" s="87" t="s">
        <v>261</v>
      </c>
      <c r="S519" s="87" t="s">
        <v>261</v>
      </c>
      <c r="T519" t="s">
        <v>2341</v>
      </c>
      <c r="U519" t="s">
        <v>2342</v>
      </c>
      <c r="V519" t="s">
        <v>1508</v>
      </c>
      <c r="W519" s="5">
        <v>89000000</v>
      </c>
      <c r="X519" s="5">
        <v>89000000</v>
      </c>
      <c r="Y519" s="90">
        <v>8900000</v>
      </c>
      <c r="Z519" s="90">
        <v>0</v>
      </c>
      <c r="AA519" s="1" t="s">
        <v>95</v>
      </c>
      <c r="AB519" t="s">
        <v>83</v>
      </c>
      <c r="AC519" t="s">
        <v>76</v>
      </c>
      <c r="AD519" s="69">
        <f>+Tabla3[[#This Row],[VALOR DEL CONTRATO
(EN NUMEROS)]]-Tabla3[[#This Row],[VALOR RECURSOS (MADS/FONAM)]]</f>
        <v>0</v>
      </c>
      <c r="AE519" s="2">
        <v>6226</v>
      </c>
      <c r="AF519" s="88">
        <v>46024</v>
      </c>
      <c r="AG519">
        <v>44626</v>
      </c>
      <c r="AH519" s="75">
        <v>46036</v>
      </c>
      <c r="AI519" s="78" t="s">
        <v>98</v>
      </c>
      <c r="AJ519" t="s">
        <v>1505</v>
      </c>
      <c r="AK519" s="72">
        <v>202300000000041</v>
      </c>
      <c r="AL519" s="75">
        <v>46035</v>
      </c>
      <c r="AM519" s="1" t="s">
        <v>257</v>
      </c>
      <c r="AN519" s="1" t="s">
        <v>257</v>
      </c>
      <c r="AO519" t="s">
        <v>100</v>
      </c>
      <c r="AP519" t="s">
        <v>516</v>
      </c>
      <c r="AQ519" s="2"/>
      <c r="AR519" t="s">
        <v>515</v>
      </c>
      <c r="AS519" t="s">
        <v>261</v>
      </c>
      <c r="AT519" s="1">
        <v>80111600</v>
      </c>
      <c r="AU519" s="93" t="s">
        <v>5713</v>
      </c>
      <c r="AV519" s="1" t="s">
        <v>210</v>
      </c>
      <c r="AW519" s="87" t="s">
        <v>103</v>
      </c>
      <c r="AX519" s="75">
        <v>46036</v>
      </c>
      <c r="AY519" s="87" t="s">
        <v>116</v>
      </c>
      <c r="AZ519" s="75">
        <v>46036</v>
      </c>
      <c r="BA519" s="75">
        <v>46036</v>
      </c>
      <c r="BB519" s="6">
        <v>46339</v>
      </c>
      <c r="BC519" s="89">
        <f>+Tabla3[[#This Row],[FECHA TERMINACION
(INICIAL)]]-Tabla3[[#This Row],[FECHA INICIO]]</f>
        <v>303</v>
      </c>
      <c r="BD519" s="89">
        <f>+Tabla3[[#This Row],[PLAZO DE EJECUCIÓN EN DÍAS (INICIAL)]]/30</f>
        <v>10.1</v>
      </c>
      <c r="BE519" t="s">
        <v>1244</v>
      </c>
      <c r="BF519" s="5" t="e">
        <f>+#REF!</f>
        <v>#REF!</v>
      </c>
      <c r="BG519" s="5" t="e">
        <f>+#REF!</f>
        <v>#REF!</v>
      </c>
      <c r="BH519" s="1" t="e">
        <f>+#REF!</f>
        <v>#REF!</v>
      </c>
      <c r="BI519" s="1">
        <f>+COUNTIF(Tabla3[[#This Row],[VALOR REDUCIDO]:[TOTAL TIEMPO PRORROGADO EN DÍAS
]],"&lt;&gt;0")</f>
        <v>3</v>
      </c>
      <c r="BJ519" s="1" t="e">
        <f>+#REF!</f>
        <v>#REF!</v>
      </c>
      <c r="BK519" s="75" t="e">
        <f>+#REF!</f>
        <v>#REF!</v>
      </c>
      <c r="BL519" s="1" t="s">
        <v>83</v>
      </c>
      <c r="BM519" t="e">
        <f t="shared" si="37"/>
        <v>#REF!</v>
      </c>
      <c r="BN519" s="7">
        <f t="shared" si="38"/>
        <v>46036</v>
      </c>
      <c r="BO519" s="7" t="e">
        <f t="shared" si="39"/>
        <v>#REF!</v>
      </c>
      <c r="BP519" s="5" t="e">
        <f t="shared" si="40"/>
        <v>#REF!</v>
      </c>
      <c r="BQ519" s="1">
        <v>40643333</v>
      </c>
      <c r="BR519" s="1" t="e">
        <f>+Tabla3[[#This Row],[VALOR TOTAL DE CONTRATO (ANTES DE LIQUIDACIÓN - LIBERACIÓN DE SALDOS)]]-Tabla3[[#This Row],[RECURSO TOTALES DESEMBOLSADOS]]</f>
        <v>#REF!</v>
      </c>
      <c r="BS519" s="1" t="s">
        <v>83</v>
      </c>
      <c r="BT519" s="1" t="str">
        <f t="shared" si="41"/>
        <v>enero</v>
      </c>
      <c r="BU519" s="1" t="s">
        <v>82</v>
      </c>
      <c r="BV519" s="1" t="s">
        <v>82</v>
      </c>
      <c r="BW519" s="1" t="s">
        <v>82</v>
      </c>
      <c r="BX519" t="s">
        <v>258</v>
      </c>
      <c r="BY519" t="s">
        <v>259</v>
      </c>
    </row>
    <row r="520" spans="1:77" x14ac:dyDescent="0.25">
      <c r="A520" s="1">
        <v>2026</v>
      </c>
      <c r="B520" s="3">
        <v>510</v>
      </c>
      <c r="C520" s="1" t="s">
        <v>65</v>
      </c>
      <c r="D520" t="s">
        <v>67</v>
      </c>
      <c r="E520" t="s">
        <v>70</v>
      </c>
      <c r="F520" t="s">
        <v>71</v>
      </c>
      <c r="G520" t="s">
        <v>105</v>
      </c>
      <c r="H520" s="1" t="s">
        <v>64</v>
      </c>
      <c r="I520" s="1" t="s">
        <v>75</v>
      </c>
      <c r="J520" t="s">
        <v>3809</v>
      </c>
      <c r="K520" s="1" t="s">
        <v>78</v>
      </c>
      <c r="L520" s="87" t="s">
        <v>595</v>
      </c>
      <c r="M520" s="1" t="s">
        <v>6813</v>
      </c>
      <c r="N520" s="1" t="s">
        <v>3719</v>
      </c>
      <c r="O520" s="69" t="s">
        <v>3719</v>
      </c>
      <c r="P520" s="54" t="s">
        <v>3719</v>
      </c>
      <c r="Q520" s="1" t="s">
        <v>83</v>
      </c>
      <c r="R520" s="87" t="s">
        <v>261</v>
      </c>
      <c r="S520" s="87" t="s">
        <v>261</v>
      </c>
      <c r="T520" t="s">
        <v>3810</v>
      </c>
      <c r="U520" t="s">
        <v>3812</v>
      </c>
      <c r="V520" t="s">
        <v>3811</v>
      </c>
      <c r="W520" s="5">
        <v>115500000</v>
      </c>
      <c r="X520" s="5">
        <v>115500000</v>
      </c>
      <c r="Y520" s="90">
        <v>10500000</v>
      </c>
      <c r="Z520" s="90">
        <v>0</v>
      </c>
      <c r="AA520" s="1" t="s">
        <v>95</v>
      </c>
      <c r="AB520" t="s">
        <v>83</v>
      </c>
      <c r="AC520" t="s">
        <v>76</v>
      </c>
      <c r="AD520" s="69">
        <f>+Tabla3[[#This Row],[VALOR DEL CONTRATO
(EN NUMEROS)]]-Tabla3[[#This Row],[VALOR RECURSOS (MADS/FONAM)]]</f>
        <v>0</v>
      </c>
      <c r="AE520" s="2">
        <v>6226</v>
      </c>
      <c r="AF520" s="88">
        <v>46024</v>
      </c>
      <c r="AG520">
        <v>81426</v>
      </c>
      <c r="AH520" s="75">
        <v>46043</v>
      </c>
      <c r="AI520" s="78" t="s">
        <v>98</v>
      </c>
      <c r="AJ520" t="s">
        <v>1505</v>
      </c>
      <c r="AK520" s="72">
        <v>202300000000041</v>
      </c>
      <c r="AL520" s="75">
        <v>46042</v>
      </c>
      <c r="AM520" s="1" t="s">
        <v>257</v>
      </c>
      <c r="AN520" s="1" t="s">
        <v>257</v>
      </c>
      <c r="AO520" t="s">
        <v>100</v>
      </c>
      <c r="AP520" t="s">
        <v>1056</v>
      </c>
      <c r="AQ520" s="1"/>
      <c r="AR520" t="s">
        <v>1057</v>
      </c>
      <c r="AS520" t="s">
        <v>261</v>
      </c>
      <c r="AT520" s="1">
        <v>80111600</v>
      </c>
      <c r="AU520" s="93" t="s">
        <v>5714</v>
      </c>
      <c r="AV520" s="1" t="s">
        <v>210</v>
      </c>
      <c r="AW520" s="87" t="s">
        <v>103</v>
      </c>
      <c r="AX520" s="75">
        <v>46043</v>
      </c>
      <c r="AY520" t="s">
        <v>116</v>
      </c>
      <c r="AZ520" s="75">
        <v>46043</v>
      </c>
      <c r="BA520" s="75">
        <v>46045</v>
      </c>
      <c r="BB520" s="6">
        <v>46378</v>
      </c>
      <c r="BC520" s="89">
        <f>+Tabla3[[#This Row],[FECHA TERMINACION
(INICIAL)]]-Tabla3[[#This Row],[FECHA INICIO]]</f>
        <v>333</v>
      </c>
      <c r="BD520" s="89">
        <f>+Tabla3[[#This Row],[PLAZO DE EJECUCIÓN EN DÍAS (INICIAL)]]/30</f>
        <v>11.1</v>
      </c>
      <c r="BE520" t="s">
        <v>3794</v>
      </c>
      <c r="BF520" s="5" t="e">
        <f>+#REF!</f>
        <v>#REF!</v>
      </c>
      <c r="BG520" s="5" t="e">
        <f>+#REF!</f>
        <v>#REF!</v>
      </c>
      <c r="BH520" s="1" t="e">
        <f>+#REF!</f>
        <v>#REF!</v>
      </c>
      <c r="BI520" s="1">
        <f>+COUNTIF(Tabla3[[#This Row],[VALOR REDUCIDO]:[TOTAL TIEMPO PRORROGADO EN DÍAS
]],"&lt;&gt;0")</f>
        <v>3</v>
      </c>
      <c r="BJ520" s="1" t="e">
        <f>+#REF!</f>
        <v>#REF!</v>
      </c>
      <c r="BK520" s="75" t="e">
        <f>+#REF!</f>
        <v>#REF!</v>
      </c>
      <c r="BL520" s="1" t="s">
        <v>83</v>
      </c>
      <c r="BM520" t="e">
        <f t="shared" ref="BM520:BM585" si="42">$BO520-$BN520</f>
        <v>#REF!</v>
      </c>
      <c r="BN520" s="7">
        <f t="shared" ref="BN520:BN585" si="43">$BA520</f>
        <v>46045</v>
      </c>
      <c r="BO520" s="7" t="e">
        <f t="shared" ref="BO520:BO585" si="44">$BB520+$BH520</f>
        <v>#REF!</v>
      </c>
      <c r="BP520" s="5" t="e">
        <f t="shared" si="40"/>
        <v>#REF!</v>
      </c>
      <c r="BQ520" s="1">
        <v>44800000</v>
      </c>
      <c r="BR520" s="1" t="e">
        <f>+Tabla3[[#This Row],[VALOR TOTAL DE CONTRATO (ANTES DE LIQUIDACIÓN - LIBERACIÓN DE SALDOS)]]-Tabla3[[#This Row],[RECURSO TOTALES DESEMBOLSADOS]]</f>
        <v>#REF!</v>
      </c>
      <c r="BS520" s="1" t="s">
        <v>83</v>
      </c>
      <c r="BT520" s="1" t="str">
        <f t="shared" si="41"/>
        <v>enero</v>
      </c>
      <c r="BU520" s="1" t="s">
        <v>82</v>
      </c>
      <c r="BV520" s="1" t="s">
        <v>82</v>
      </c>
      <c r="BW520" s="1" t="s">
        <v>82</v>
      </c>
      <c r="BX520" t="s">
        <v>258</v>
      </c>
      <c r="BY520" t="s">
        <v>259</v>
      </c>
    </row>
    <row r="521" spans="1:77" x14ac:dyDescent="0.25">
      <c r="A521" s="1">
        <v>2026</v>
      </c>
      <c r="B521" s="3">
        <v>511</v>
      </c>
      <c r="C521" s="1" t="s">
        <v>65</v>
      </c>
      <c r="D521" t="s">
        <v>67</v>
      </c>
      <c r="E521" t="s">
        <v>70</v>
      </c>
      <c r="F521" t="s">
        <v>71</v>
      </c>
      <c r="G521" t="s">
        <v>105</v>
      </c>
      <c r="H521" s="1" t="s">
        <v>64</v>
      </c>
      <c r="I521" s="1" t="s">
        <v>75</v>
      </c>
      <c r="J521" t="s">
        <v>2343</v>
      </c>
      <c r="K521" s="1" t="s">
        <v>78</v>
      </c>
      <c r="L521" s="87" t="s">
        <v>595</v>
      </c>
      <c r="M521" s="1" t="s">
        <v>6814</v>
      </c>
      <c r="N521" s="1" t="s">
        <v>3719</v>
      </c>
      <c r="O521" s="69" t="s">
        <v>3719</v>
      </c>
      <c r="P521" s="54" t="s">
        <v>3719</v>
      </c>
      <c r="Q521" s="1" t="s">
        <v>83</v>
      </c>
      <c r="R521" s="87" t="s">
        <v>261</v>
      </c>
      <c r="S521" s="87" t="s">
        <v>261</v>
      </c>
      <c r="T521" t="s">
        <v>2344</v>
      </c>
      <c r="U521" t="s">
        <v>2346</v>
      </c>
      <c r="V521" t="s">
        <v>2345</v>
      </c>
      <c r="W521" s="5">
        <v>66000000</v>
      </c>
      <c r="X521" s="5">
        <v>66000000</v>
      </c>
      <c r="Y521" s="90">
        <v>6000000</v>
      </c>
      <c r="Z521" s="90">
        <v>0</v>
      </c>
      <c r="AA521" s="1" t="s">
        <v>95</v>
      </c>
      <c r="AB521" t="s">
        <v>83</v>
      </c>
      <c r="AC521" t="s">
        <v>76</v>
      </c>
      <c r="AD521" s="69">
        <f>+Tabla3[[#This Row],[VALOR DEL CONTRATO
(EN NUMEROS)]]-Tabla3[[#This Row],[VALOR RECURSOS (MADS/FONAM)]]</f>
        <v>0</v>
      </c>
      <c r="AE521" s="2">
        <v>6226</v>
      </c>
      <c r="AF521" s="88">
        <v>46024</v>
      </c>
      <c r="AG521">
        <v>53226</v>
      </c>
      <c r="AH521" s="75">
        <v>46037</v>
      </c>
      <c r="AI521" s="78" t="s">
        <v>98</v>
      </c>
      <c r="AJ521" t="s">
        <v>1505</v>
      </c>
      <c r="AK521" s="72">
        <v>202300000000041</v>
      </c>
      <c r="AL521" s="75">
        <v>46036</v>
      </c>
      <c r="AM521" s="1" t="s">
        <v>257</v>
      </c>
      <c r="AN521" s="1" t="s">
        <v>257</v>
      </c>
      <c r="AO521" t="s">
        <v>100</v>
      </c>
      <c r="AP521" t="s">
        <v>1056</v>
      </c>
      <c r="AQ521" s="1"/>
      <c r="AR521" t="s">
        <v>1057</v>
      </c>
      <c r="AS521" t="s">
        <v>261</v>
      </c>
      <c r="AT521" s="1">
        <v>80111600</v>
      </c>
      <c r="AU521" s="93" t="s">
        <v>5715</v>
      </c>
      <c r="AV521" s="1" t="s">
        <v>210</v>
      </c>
      <c r="AW521" s="87" t="s">
        <v>103</v>
      </c>
      <c r="AX521" s="75">
        <v>46036</v>
      </c>
      <c r="AY521" t="s">
        <v>116</v>
      </c>
      <c r="AZ521" s="75">
        <v>46036</v>
      </c>
      <c r="BA521" s="75">
        <v>46037</v>
      </c>
      <c r="BB521" s="6">
        <v>46370</v>
      </c>
      <c r="BC521" s="89">
        <f>+Tabla3[[#This Row],[FECHA TERMINACION
(INICIAL)]]-Tabla3[[#This Row],[FECHA INICIO]]</f>
        <v>333</v>
      </c>
      <c r="BD521" s="89">
        <f>+Tabla3[[#This Row],[PLAZO DE EJECUCIÓN EN DÍAS (INICIAL)]]/30</f>
        <v>11.1</v>
      </c>
      <c r="BE521" t="s">
        <v>2347</v>
      </c>
      <c r="BF521" s="5" t="e">
        <f>+#REF!</f>
        <v>#REF!</v>
      </c>
      <c r="BG521" s="5" t="e">
        <f>+#REF!</f>
        <v>#REF!</v>
      </c>
      <c r="BH521" s="1" t="e">
        <f>+#REF!</f>
        <v>#REF!</v>
      </c>
      <c r="BI521" s="1">
        <f>+COUNTIF(Tabla3[[#This Row],[VALOR REDUCIDO]:[TOTAL TIEMPO PRORROGADO EN DÍAS
]],"&lt;&gt;0")</f>
        <v>3</v>
      </c>
      <c r="BJ521" s="1" t="e">
        <f>+#REF!</f>
        <v>#REF!</v>
      </c>
      <c r="BK521" s="75" t="e">
        <f>+#REF!</f>
        <v>#REF!</v>
      </c>
      <c r="BL521" s="1" t="s">
        <v>83</v>
      </c>
      <c r="BM521" t="e">
        <f t="shared" si="42"/>
        <v>#REF!</v>
      </c>
      <c r="BN521" s="7">
        <f t="shared" si="43"/>
        <v>46037</v>
      </c>
      <c r="BO521" s="7" t="e">
        <f t="shared" si="44"/>
        <v>#REF!</v>
      </c>
      <c r="BP521" s="5" t="e">
        <f t="shared" si="40"/>
        <v>#REF!</v>
      </c>
      <c r="BQ521" s="1">
        <v>27200000</v>
      </c>
      <c r="BR521" s="1" t="e">
        <f>+Tabla3[[#This Row],[VALOR TOTAL DE CONTRATO (ANTES DE LIQUIDACIÓN - LIBERACIÓN DE SALDOS)]]-Tabla3[[#This Row],[RECURSO TOTALES DESEMBOLSADOS]]</f>
        <v>#REF!</v>
      </c>
      <c r="BS521" s="1" t="s">
        <v>83</v>
      </c>
      <c r="BT521" s="1" t="str">
        <f t="shared" si="41"/>
        <v>enero</v>
      </c>
      <c r="BU521" s="1" t="s">
        <v>82</v>
      </c>
      <c r="BV521" s="1" t="s">
        <v>82</v>
      </c>
      <c r="BW521" s="1" t="s">
        <v>82</v>
      </c>
      <c r="BX521" t="s">
        <v>258</v>
      </c>
      <c r="BY521" t="s">
        <v>259</v>
      </c>
    </row>
    <row r="522" spans="1:77" x14ac:dyDescent="0.25">
      <c r="A522" s="1">
        <v>2026</v>
      </c>
      <c r="B522" s="3">
        <v>512</v>
      </c>
      <c r="C522" s="1" t="s">
        <v>65</v>
      </c>
      <c r="D522" t="s">
        <v>67</v>
      </c>
      <c r="E522" t="s">
        <v>70</v>
      </c>
      <c r="F522" t="s">
        <v>71</v>
      </c>
      <c r="G522" t="s">
        <v>105</v>
      </c>
      <c r="H522" s="1" t="s">
        <v>64</v>
      </c>
      <c r="I522" s="1" t="s">
        <v>75</v>
      </c>
      <c r="J522" t="s">
        <v>2348</v>
      </c>
      <c r="K522" s="1" t="s">
        <v>78</v>
      </c>
      <c r="L522" t="s">
        <v>2349</v>
      </c>
      <c r="M522" s="1" t="s">
        <v>6815</v>
      </c>
      <c r="N522" s="1" t="s">
        <v>3719</v>
      </c>
      <c r="O522" s="69" t="s">
        <v>3719</v>
      </c>
      <c r="P522" s="54" t="s">
        <v>3719</v>
      </c>
      <c r="Q522" s="1" t="s">
        <v>83</v>
      </c>
      <c r="R522" s="87" t="s">
        <v>265</v>
      </c>
      <c r="S522" s="87" t="s">
        <v>265</v>
      </c>
      <c r="T522" t="s">
        <v>2350</v>
      </c>
      <c r="U522" t="s">
        <v>2352</v>
      </c>
      <c r="V522" t="s">
        <v>2351</v>
      </c>
      <c r="W522" s="5">
        <v>85250000</v>
      </c>
      <c r="X522" s="5">
        <v>85250000</v>
      </c>
      <c r="Y522" s="90">
        <v>7750000</v>
      </c>
      <c r="Z522" s="90">
        <v>0</v>
      </c>
      <c r="AA522" s="1" t="s">
        <v>95</v>
      </c>
      <c r="AB522" t="s">
        <v>83</v>
      </c>
      <c r="AC522" t="s">
        <v>76</v>
      </c>
      <c r="AD522" s="69">
        <f>+Tabla3[[#This Row],[VALOR DEL CONTRATO
(EN NUMEROS)]]-Tabla3[[#This Row],[VALOR RECURSOS (MADS/FONAM)]]</f>
        <v>0</v>
      </c>
      <c r="AE522" s="2">
        <v>1026</v>
      </c>
      <c r="AF522" s="88">
        <v>46024</v>
      </c>
      <c r="AG522">
        <v>48026</v>
      </c>
      <c r="AH522" s="75">
        <v>46036</v>
      </c>
      <c r="AI522" s="78" t="s">
        <v>98</v>
      </c>
      <c r="AJ522" t="s">
        <v>870</v>
      </c>
      <c r="AK522" s="72">
        <v>202400000000074</v>
      </c>
      <c r="AL522" s="75">
        <v>46036</v>
      </c>
      <c r="AM522" s="1" t="s">
        <v>257</v>
      </c>
      <c r="AN522" s="1" t="s">
        <v>257</v>
      </c>
      <c r="AO522" t="s">
        <v>100</v>
      </c>
      <c r="AP522" t="s">
        <v>775</v>
      </c>
      <c r="AQ522" s="1"/>
      <c r="AR522" t="s">
        <v>776</v>
      </c>
      <c r="AS522" t="s">
        <v>776</v>
      </c>
      <c r="AT522" s="1">
        <v>80111600</v>
      </c>
      <c r="AU522" s="93" t="s">
        <v>5716</v>
      </c>
      <c r="AV522" s="1" t="s">
        <v>210</v>
      </c>
      <c r="AW522" s="87" t="s">
        <v>103</v>
      </c>
      <c r="AX522" s="75">
        <v>46036</v>
      </c>
      <c r="AY522" s="87" t="s">
        <v>116</v>
      </c>
      <c r="AZ522" s="75">
        <v>46036</v>
      </c>
      <c r="BA522" s="75">
        <v>46036</v>
      </c>
      <c r="BB522" s="6">
        <v>46369</v>
      </c>
      <c r="BC522" s="89">
        <f>+Tabla3[[#This Row],[FECHA TERMINACION
(INICIAL)]]-Tabla3[[#This Row],[FECHA INICIO]]</f>
        <v>333</v>
      </c>
      <c r="BD522" s="89">
        <f>+Tabla3[[#This Row],[PLAZO DE EJECUCIÓN EN DÍAS (INICIAL)]]/30</f>
        <v>11.1</v>
      </c>
      <c r="BE522" t="s">
        <v>804</v>
      </c>
      <c r="BF522" s="5" t="e">
        <f>+#REF!</f>
        <v>#REF!</v>
      </c>
      <c r="BG522" s="5" t="e">
        <f>+#REF!</f>
        <v>#REF!</v>
      </c>
      <c r="BH522" s="1" t="e">
        <f>+#REF!</f>
        <v>#REF!</v>
      </c>
      <c r="BI522" s="1">
        <f>+COUNTIF(Tabla3[[#This Row],[VALOR REDUCIDO]:[TOTAL TIEMPO PRORROGADO EN DÍAS
]],"&lt;&gt;0")</f>
        <v>3</v>
      </c>
      <c r="BJ522" s="1" t="e">
        <f>+#REF!</f>
        <v>#REF!</v>
      </c>
      <c r="BK522" s="75" t="e">
        <f>+#REF!</f>
        <v>#REF!</v>
      </c>
      <c r="BL522" s="1" t="s">
        <v>83</v>
      </c>
      <c r="BM522" t="e">
        <f t="shared" si="42"/>
        <v>#REF!</v>
      </c>
      <c r="BN522" s="7">
        <f t="shared" si="43"/>
        <v>46036</v>
      </c>
      <c r="BO522" s="7" t="e">
        <f t="shared" si="44"/>
        <v>#REF!</v>
      </c>
      <c r="BP522" s="5" t="e">
        <f t="shared" si="40"/>
        <v>#REF!</v>
      </c>
      <c r="BQ522" s="1">
        <v>35391667</v>
      </c>
      <c r="BR522" s="1" t="e">
        <f>+Tabla3[[#This Row],[VALOR TOTAL DE CONTRATO (ANTES DE LIQUIDACIÓN - LIBERACIÓN DE SALDOS)]]-Tabla3[[#This Row],[RECURSO TOTALES DESEMBOLSADOS]]</f>
        <v>#REF!</v>
      </c>
      <c r="BS522" s="1" t="s">
        <v>83</v>
      </c>
      <c r="BT522" s="1" t="str">
        <f t="shared" si="41"/>
        <v>enero</v>
      </c>
      <c r="BU522" s="1" t="s">
        <v>82</v>
      </c>
      <c r="BV522" s="1" t="s">
        <v>82</v>
      </c>
      <c r="BW522" s="1" t="s">
        <v>82</v>
      </c>
      <c r="BX522" t="s">
        <v>258</v>
      </c>
      <c r="BY522" t="s">
        <v>259</v>
      </c>
    </row>
    <row r="523" spans="1:77" x14ac:dyDescent="0.25">
      <c r="A523" s="1">
        <v>2026</v>
      </c>
      <c r="B523" s="3">
        <v>513</v>
      </c>
      <c r="C523" s="1" t="s">
        <v>65</v>
      </c>
      <c r="D523" t="s">
        <v>67</v>
      </c>
      <c r="E523" t="s">
        <v>70</v>
      </c>
      <c r="F523" t="s">
        <v>71</v>
      </c>
      <c r="G523" t="s">
        <v>105</v>
      </c>
      <c r="H523" s="1" t="s">
        <v>64</v>
      </c>
      <c r="I523" s="1" t="s">
        <v>75</v>
      </c>
      <c r="J523" t="s">
        <v>2353</v>
      </c>
      <c r="K523" s="1" t="s">
        <v>78</v>
      </c>
      <c r="L523" s="87" t="s">
        <v>1130</v>
      </c>
      <c r="M523" s="1" t="s">
        <v>6816</v>
      </c>
      <c r="N523" s="1" t="s">
        <v>3719</v>
      </c>
      <c r="O523" s="69" t="s">
        <v>3719</v>
      </c>
      <c r="P523" s="54" t="s">
        <v>3719</v>
      </c>
      <c r="Q523" s="1" t="s">
        <v>83</v>
      </c>
      <c r="R523" s="87" t="s">
        <v>256</v>
      </c>
      <c r="S523" s="87" t="s">
        <v>256</v>
      </c>
      <c r="T523" t="s">
        <v>2354</v>
      </c>
      <c r="U523" t="s">
        <v>2356</v>
      </c>
      <c r="V523" t="s">
        <v>2355</v>
      </c>
      <c r="W523" s="5">
        <v>94899168</v>
      </c>
      <c r="X523" s="5">
        <v>94899168</v>
      </c>
      <c r="Y523" s="90">
        <v>9124920</v>
      </c>
      <c r="Z523" s="90">
        <v>0</v>
      </c>
      <c r="AA523" s="1" t="s">
        <v>95</v>
      </c>
      <c r="AB523" t="s">
        <v>83</v>
      </c>
      <c r="AC523" t="s">
        <v>76</v>
      </c>
      <c r="AD523" s="69">
        <f>+Tabla3[[#This Row],[VALOR DEL CONTRATO
(EN NUMEROS)]]-Tabla3[[#This Row],[VALOR RECURSOS (MADS/FONAM)]]</f>
        <v>0</v>
      </c>
      <c r="AE523" s="2">
        <v>2426</v>
      </c>
      <c r="AF523" s="88">
        <v>46024</v>
      </c>
      <c r="AG523">
        <v>41426</v>
      </c>
      <c r="AH523" s="75">
        <v>46035</v>
      </c>
      <c r="AI523" s="78" t="s">
        <v>98</v>
      </c>
      <c r="AJ523" t="s">
        <v>590</v>
      </c>
      <c r="AK523" s="72">
        <v>202400000000078</v>
      </c>
      <c r="AL523" s="75">
        <v>46035</v>
      </c>
      <c r="AM523" s="1" t="s">
        <v>257</v>
      </c>
      <c r="AN523" s="1" t="s">
        <v>257</v>
      </c>
      <c r="AO523" t="s">
        <v>100</v>
      </c>
      <c r="AP523" t="s">
        <v>2325</v>
      </c>
      <c r="AQ523" s="1"/>
      <c r="AR523" t="s">
        <v>2326</v>
      </c>
      <c r="AS523" t="s">
        <v>295</v>
      </c>
      <c r="AT523" s="1">
        <v>80111600</v>
      </c>
      <c r="AU523" s="93" t="s">
        <v>4577</v>
      </c>
      <c r="AV523" s="1" t="s">
        <v>210</v>
      </c>
      <c r="AW523" s="87" t="s">
        <v>103</v>
      </c>
      <c r="AX523" s="75">
        <v>46035</v>
      </c>
      <c r="AY523" s="87" t="s">
        <v>115</v>
      </c>
      <c r="AZ523" s="75">
        <v>46035</v>
      </c>
      <c r="BA523" s="75">
        <v>46035</v>
      </c>
      <c r="BB523" s="6">
        <v>46350</v>
      </c>
      <c r="BC523" s="89">
        <f>+Tabla3[[#This Row],[FECHA TERMINACION
(INICIAL)]]-Tabla3[[#This Row],[FECHA INICIO]]</f>
        <v>315</v>
      </c>
      <c r="BD523" s="89">
        <f>+Tabla3[[#This Row],[PLAZO DE EJECUCIÓN EN DÍAS (INICIAL)]]/30</f>
        <v>10.5</v>
      </c>
      <c r="BE523" t="s">
        <v>6263</v>
      </c>
      <c r="BF523" s="5" t="e">
        <f>+#REF!</f>
        <v>#REF!</v>
      </c>
      <c r="BG523" s="5" t="e">
        <f>+#REF!</f>
        <v>#REF!</v>
      </c>
      <c r="BH523" s="1" t="e">
        <f>+#REF!</f>
        <v>#REF!</v>
      </c>
      <c r="BI523" s="1">
        <f>+COUNTIF(Tabla3[[#This Row],[VALOR REDUCIDO]:[TOTAL TIEMPO PRORROGADO EN DÍAS
]],"&lt;&gt;0")</f>
        <v>3</v>
      </c>
      <c r="BJ523" s="1" t="e">
        <f>+#REF!</f>
        <v>#REF!</v>
      </c>
      <c r="BK523" s="75" t="e">
        <f>+#REF!</f>
        <v>#REF!</v>
      </c>
      <c r="BL523" s="1" t="s">
        <v>83</v>
      </c>
      <c r="BM523" t="e">
        <f t="shared" si="42"/>
        <v>#REF!</v>
      </c>
      <c r="BN523" s="7">
        <f t="shared" si="43"/>
        <v>46035</v>
      </c>
      <c r="BO523" s="7" t="e">
        <f t="shared" si="44"/>
        <v>#REF!</v>
      </c>
      <c r="BP523" s="5" t="e">
        <f t="shared" si="40"/>
        <v>#REF!</v>
      </c>
      <c r="BQ523" s="1">
        <v>41974632</v>
      </c>
      <c r="BR523" s="1" t="e">
        <f>+Tabla3[[#This Row],[VALOR TOTAL DE CONTRATO (ANTES DE LIQUIDACIÓN - LIBERACIÓN DE SALDOS)]]-Tabla3[[#This Row],[RECURSO TOTALES DESEMBOLSADOS]]</f>
        <v>#REF!</v>
      </c>
      <c r="BS523" s="1" t="s">
        <v>83</v>
      </c>
      <c r="BT523" s="1" t="str">
        <f t="shared" si="41"/>
        <v>enero</v>
      </c>
      <c r="BU523" s="1" t="s">
        <v>82</v>
      </c>
      <c r="BV523" s="1" t="s">
        <v>82</v>
      </c>
      <c r="BW523" s="1" t="s">
        <v>82</v>
      </c>
      <c r="BX523" t="s">
        <v>258</v>
      </c>
      <c r="BY523" t="s">
        <v>259</v>
      </c>
    </row>
    <row r="524" spans="1:77" x14ac:dyDescent="0.25">
      <c r="A524" s="1">
        <v>2026</v>
      </c>
      <c r="B524" s="3">
        <v>514</v>
      </c>
      <c r="C524" s="1" t="s">
        <v>65</v>
      </c>
      <c r="D524" t="s">
        <v>67</v>
      </c>
      <c r="E524" t="s">
        <v>70</v>
      </c>
      <c r="F524" t="s">
        <v>71</v>
      </c>
      <c r="G524" t="s">
        <v>105</v>
      </c>
      <c r="H524" s="1" t="s">
        <v>64</v>
      </c>
      <c r="I524" s="1" t="s">
        <v>75</v>
      </c>
      <c r="J524" t="s">
        <v>2357</v>
      </c>
      <c r="K524" s="1" t="s">
        <v>78</v>
      </c>
      <c r="L524" s="87" t="s">
        <v>1358</v>
      </c>
      <c r="M524" s="1" t="s">
        <v>6817</v>
      </c>
      <c r="N524" s="1" t="s">
        <v>3719</v>
      </c>
      <c r="O524" s="69" t="s">
        <v>3719</v>
      </c>
      <c r="P524" s="54" t="s">
        <v>3719</v>
      </c>
      <c r="Q524" s="1" t="s">
        <v>83</v>
      </c>
      <c r="R524" s="87" t="s">
        <v>256</v>
      </c>
      <c r="S524" s="87" t="s">
        <v>256</v>
      </c>
      <c r="T524" t="s">
        <v>2358</v>
      </c>
      <c r="U524" t="s">
        <v>2360</v>
      </c>
      <c r="V524" t="s">
        <v>2359</v>
      </c>
      <c r="W524" s="5">
        <v>126192000</v>
      </c>
      <c r="X524" s="5">
        <v>126192000</v>
      </c>
      <c r="Y524" s="90">
        <v>11472000</v>
      </c>
      <c r="Z524" s="90">
        <v>0</v>
      </c>
      <c r="AA524" s="1" t="s">
        <v>95</v>
      </c>
      <c r="AB524" t="s">
        <v>83</v>
      </c>
      <c r="AC524" t="s">
        <v>76</v>
      </c>
      <c r="AD524" s="69">
        <f>+Tabla3[[#This Row],[VALOR DEL CONTRATO
(EN NUMEROS)]]-Tabla3[[#This Row],[VALOR RECURSOS (MADS/FONAM)]]</f>
        <v>0</v>
      </c>
      <c r="AE524" s="2">
        <v>2426</v>
      </c>
      <c r="AF524" s="88">
        <v>46024</v>
      </c>
      <c r="AG524">
        <v>42026</v>
      </c>
      <c r="AH524" s="75">
        <v>46035</v>
      </c>
      <c r="AI524" s="78" t="s">
        <v>98</v>
      </c>
      <c r="AJ524" t="s">
        <v>590</v>
      </c>
      <c r="AK524" s="72">
        <v>202400000000078</v>
      </c>
      <c r="AL524" s="75">
        <v>46035</v>
      </c>
      <c r="AM524" s="1" t="s">
        <v>257</v>
      </c>
      <c r="AN524" s="1" t="s">
        <v>257</v>
      </c>
      <c r="AO524" t="s">
        <v>100</v>
      </c>
      <c r="AP524" t="s">
        <v>2361</v>
      </c>
      <c r="AQ524" s="1"/>
      <c r="AR524" t="s">
        <v>599</v>
      </c>
      <c r="AS524" t="s">
        <v>256</v>
      </c>
      <c r="AT524" s="1">
        <v>80111600</v>
      </c>
      <c r="AU524" s="93" t="s">
        <v>4578</v>
      </c>
      <c r="AV524" s="1" t="s">
        <v>210</v>
      </c>
      <c r="AW524" s="87" t="s">
        <v>103</v>
      </c>
      <c r="AX524" s="75">
        <v>46035</v>
      </c>
      <c r="AY524" s="87" t="s">
        <v>116</v>
      </c>
      <c r="AZ524" s="75">
        <v>46035</v>
      </c>
      <c r="BA524" s="75">
        <v>46035</v>
      </c>
      <c r="BB524" s="6">
        <v>46368</v>
      </c>
      <c r="BC524" s="89">
        <f>+Tabla3[[#This Row],[FECHA TERMINACION
(INICIAL)]]-Tabla3[[#This Row],[FECHA INICIO]]</f>
        <v>333</v>
      </c>
      <c r="BD524" s="89">
        <f>+Tabla3[[#This Row],[PLAZO DE EJECUCIÓN EN DÍAS (INICIAL)]]/30</f>
        <v>11.1</v>
      </c>
      <c r="BE524" t="s">
        <v>2362</v>
      </c>
      <c r="BF524" s="5" t="e">
        <f>+#REF!</f>
        <v>#REF!</v>
      </c>
      <c r="BG524" s="5" t="e">
        <f>+#REF!</f>
        <v>#REF!</v>
      </c>
      <c r="BH524" s="1" t="e">
        <f>+#REF!</f>
        <v>#REF!</v>
      </c>
      <c r="BI524" s="1">
        <f>+COUNTIF(Tabla3[[#This Row],[VALOR REDUCIDO]:[TOTAL TIEMPO PRORROGADO EN DÍAS
]],"&lt;&gt;0")</f>
        <v>3</v>
      </c>
      <c r="BJ524" s="1" t="e">
        <f>+#REF!</f>
        <v>#REF!</v>
      </c>
      <c r="BK524" s="75" t="e">
        <f>+#REF!</f>
        <v>#REF!</v>
      </c>
      <c r="BL524" s="1" t="s">
        <v>83</v>
      </c>
      <c r="BM524" t="e">
        <f t="shared" si="42"/>
        <v>#REF!</v>
      </c>
      <c r="BN524" s="7">
        <f t="shared" si="43"/>
        <v>46035</v>
      </c>
      <c r="BO524" s="7" t="e">
        <f t="shared" si="44"/>
        <v>#REF!</v>
      </c>
      <c r="BP524" s="5" t="e">
        <f t="shared" si="40"/>
        <v>#REF!</v>
      </c>
      <c r="BQ524" s="1">
        <v>52771200</v>
      </c>
      <c r="BR524" s="1" t="e">
        <f>+Tabla3[[#This Row],[VALOR TOTAL DE CONTRATO (ANTES DE LIQUIDACIÓN - LIBERACIÓN DE SALDOS)]]-Tabla3[[#This Row],[RECURSO TOTALES DESEMBOLSADOS]]</f>
        <v>#REF!</v>
      </c>
      <c r="BS524" s="1" t="s">
        <v>83</v>
      </c>
      <c r="BT524" s="1" t="str">
        <f t="shared" si="41"/>
        <v>enero</v>
      </c>
      <c r="BU524" s="1" t="s">
        <v>82</v>
      </c>
      <c r="BV524" s="1" t="s">
        <v>82</v>
      </c>
      <c r="BW524" s="1" t="s">
        <v>82</v>
      </c>
      <c r="BX524" t="s">
        <v>258</v>
      </c>
      <c r="BY524" t="s">
        <v>259</v>
      </c>
    </row>
    <row r="525" spans="1:77" x14ac:dyDescent="0.25">
      <c r="A525" s="1">
        <v>2026</v>
      </c>
      <c r="B525" s="3">
        <v>515</v>
      </c>
      <c r="C525" s="1" t="s">
        <v>65</v>
      </c>
      <c r="D525" t="s">
        <v>67</v>
      </c>
      <c r="E525" t="s">
        <v>70</v>
      </c>
      <c r="F525" t="s">
        <v>71</v>
      </c>
      <c r="G525" t="s">
        <v>105</v>
      </c>
      <c r="H525" s="1" t="s">
        <v>64</v>
      </c>
      <c r="I525" s="1" t="s">
        <v>75</v>
      </c>
      <c r="J525" t="s">
        <v>2363</v>
      </c>
      <c r="K525" s="1" t="s">
        <v>78</v>
      </c>
      <c r="L525" s="87" t="s">
        <v>390</v>
      </c>
      <c r="M525" s="1" t="s">
        <v>6818</v>
      </c>
      <c r="N525" s="1" t="s">
        <v>3719</v>
      </c>
      <c r="O525" s="69" t="s">
        <v>3719</v>
      </c>
      <c r="P525" s="54" t="s">
        <v>3719</v>
      </c>
      <c r="Q525" s="1" t="s">
        <v>83</v>
      </c>
      <c r="R525" s="87" t="s">
        <v>256</v>
      </c>
      <c r="S525" s="87" t="s">
        <v>256</v>
      </c>
      <c r="T525" t="s">
        <v>2364</v>
      </c>
      <c r="U525" t="s">
        <v>2366</v>
      </c>
      <c r="V525" t="s">
        <v>2365</v>
      </c>
      <c r="W525" s="5">
        <v>70000000</v>
      </c>
      <c r="X525" s="5">
        <v>70000000</v>
      </c>
      <c r="Y525" s="90">
        <v>10000000</v>
      </c>
      <c r="Z525" s="90">
        <v>0</v>
      </c>
      <c r="AA525" s="1" t="s">
        <v>95</v>
      </c>
      <c r="AB525" t="s">
        <v>83</v>
      </c>
      <c r="AC525" t="s">
        <v>76</v>
      </c>
      <c r="AD525" s="69">
        <f>+Tabla3[[#This Row],[VALOR DEL CONTRATO
(EN NUMEROS)]]-Tabla3[[#This Row],[VALOR RECURSOS (MADS/FONAM)]]</f>
        <v>0</v>
      </c>
      <c r="AE525" s="2">
        <v>2426</v>
      </c>
      <c r="AF525" s="88">
        <v>46024</v>
      </c>
      <c r="AG525">
        <v>50026</v>
      </c>
      <c r="AH525" s="75">
        <v>46036</v>
      </c>
      <c r="AI525" s="78" t="s">
        <v>98</v>
      </c>
      <c r="AJ525" t="s">
        <v>590</v>
      </c>
      <c r="AK525" s="72">
        <v>202400000000078</v>
      </c>
      <c r="AL525" s="75">
        <v>46036</v>
      </c>
      <c r="AM525" s="1" t="s">
        <v>257</v>
      </c>
      <c r="AN525" s="1" t="s">
        <v>257</v>
      </c>
      <c r="AO525" t="s">
        <v>100</v>
      </c>
      <c r="AP525" t="s">
        <v>293</v>
      </c>
      <c r="AQ525" s="1"/>
      <c r="AR525" t="s">
        <v>294</v>
      </c>
      <c r="AS525" t="s">
        <v>1403</v>
      </c>
      <c r="AT525" s="1">
        <v>80111600</v>
      </c>
      <c r="AU525" s="93" t="s">
        <v>4579</v>
      </c>
      <c r="AV525" s="1" t="s">
        <v>210</v>
      </c>
      <c r="AW525" s="87" t="s">
        <v>103</v>
      </c>
      <c r="AX525" s="75">
        <v>46036</v>
      </c>
      <c r="AY525" s="87" t="s">
        <v>116</v>
      </c>
      <c r="AZ525" s="75">
        <v>46036</v>
      </c>
      <c r="BA525" s="75">
        <v>46036</v>
      </c>
      <c r="BB525" s="6">
        <v>46247</v>
      </c>
      <c r="BC525" s="89">
        <f>+Tabla3[[#This Row],[FECHA TERMINACION
(INICIAL)]]-Tabla3[[#This Row],[FECHA INICIO]]</f>
        <v>211</v>
      </c>
      <c r="BD525" s="89">
        <f>+Tabla3[[#This Row],[PLAZO DE EJECUCIÓN EN DÍAS (INICIAL)]]/30</f>
        <v>7.0333333333333332</v>
      </c>
      <c r="BE525" t="s">
        <v>2367</v>
      </c>
      <c r="BF525" s="5" t="e">
        <f>+#REF!</f>
        <v>#REF!</v>
      </c>
      <c r="BG525" s="5" t="e">
        <f>+#REF!</f>
        <v>#REF!</v>
      </c>
      <c r="BH525" s="1" t="e">
        <f>+#REF!</f>
        <v>#REF!</v>
      </c>
      <c r="BI525" s="1">
        <f>+COUNTIF(Tabla3[[#This Row],[VALOR REDUCIDO]:[TOTAL TIEMPO PRORROGADO EN DÍAS
]],"&lt;&gt;0")</f>
        <v>3</v>
      </c>
      <c r="BJ525" s="1" t="e">
        <f>+#REF!</f>
        <v>#REF!</v>
      </c>
      <c r="BK525" s="75" t="e">
        <f>+#REF!</f>
        <v>#REF!</v>
      </c>
      <c r="BL525" s="1" t="s">
        <v>83</v>
      </c>
      <c r="BM525" t="e">
        <f t="shared" si="42"/>
        <v>#REF!</v>
      </c>
      <c r="BN525" s="7">
        <f t="shared" si="43"/>
        <v>46036</v>
      </c>
      <c r="BO525" s="7" t="e">
        <f t="shared" si="44"/>
        <v>#REF!</v>
      </c>
      <c r="BP525" s="5" t="e">
        <f t="shared" si="40"/>
        <v>#REF!</v>
      </c>
      <c r="BQ525" s="1">
        <v>45666667</v>
      </c>
      <c r="BR525" s="1" t="e">
        <f>+Tabla3[[#This Row],[VALOR TOTAL DE CONTRATO (ANTES DE LIQUIDACIÓN - LIBERACIÓN DE SALDOS)]]-Tabla3[[#This Row],[RECURSO TOTALES DESEMBOLSADOS]]</f>
        <v>#REF!</v>
      </c>
      <c r="BS525" s="1" t="s">
        <v>83</v>
      </c>
      <c r="BT525" s="1" t="str">
        <f t="shared" si="41"/>
        <v>enero</v>
      </c>
      <c r="BU525" s="1" t="s">
        <v>82</v>
      </c>
      <c r="BV525" s="1" t="s">
        <v>82</v>
      </c>
      <c r="BW525" s="1" t="s">
        <v>82</v>
      </c>
      <c r="BX525" t="s">
        <v>258</v>
      </c>
      <c r="BY525" t="s">
        <v>259</v>
      </c>
    </row>
    <row r="526" spans="1:77" x14ac:dyDescent="0.25">
      <c r="A526" s="1">
        <v>2026</v>
      </c>
      <c r="B526" s="3">
        <v>516</v>
      </c>
      <c r="C526" s="1" t="s">
        <v>65</v>
      </c>
      <c r="D526" t="s">
        <v>67</v>
      </c>
      <c r="E526" t="s">
        <v>70</v>
      </c>
      <c r="F526" t="s">
        <v>71</v>
      </c>
      <c r="G526" t="s">
        <v>105</v>
      </c>
      <c r="H526" s="1" t="s">
        <v>64</v>
      </c>
      <c r="I526" s="1" t="s">
        <v>75</v>
      </c>
      <c r="J526" t="s">
        <v>2368</v>
      </c>
      <c r="K526" s="1" t="s">
        <v>78</v>
      </c>
      <c r="L526" s="87" t="s">
        <v>1802</v>
      </c>
      <c r="M526" s="1" t="s">
        <v>6819</v>
      </c>
      <c r="N526" s="1" t="s">
        <v>3719</v>
      </c>
      <c r="O526" s="69" t="s">
        <v>3719</v>
      </c>
      <c r="P526" s="54" t="s">
        <v>3719</v>
      </c>
      <c r="Q526" s="1" t="s">
        <v>83</v>
      </c>
      <c r="R526" s="87" t="s">
        <v>256</v>
      </c>
      <c r="S526" s="87" t="s">
        <v>256</v>
      </c>
      <c r="T526" t="s">
        <v>2369</v>
      </c>
      <c r="U526" t="s">
        <v>2371</v>
      </c>
      <c r="V526" t="s">
        <v>2370</v>
      </c>
      <c r="W526" s="5">
        <v>128750000</v>
      </c>
      <c r="X526" s="5">
        <v>128750000</v>
      </c>
      <c r="Y526" s="90">
        <v>12875000</v>
      </c>
      <c r="Z526" s="90">
        <v>0</v>
      </c>
      <c r="AA526" s="1" t="s">
        <v>95</v>
      </c>
      <c r="AB526" t="s">
        <v>83</v>
      </c>
      <c r="AC526" t="s">
        <v>76</v>
      </c>
      <c r="AD526" s="69">
        <f>+Tabla3[[#This Row],[VALOR DEL CONTRATO
(EN NUMEROS)]]-Tabla3[[#This Row],[VALOR RECURSOS (MADS/FONAM)]]</f>
        <v>0</v>
      </c>
      <c r="AE526" s="2">
        <v>2426</v>
      </c>
      <c r="AF526" s="88">
        <v>46024</v>
      </c>
      <c r="AG526">
        <v>41826</v>
      </c>
      <c r="AH526" s="75">
        <v>46035</v>
      </c>
      <c r="AI526" s="78" t="s">
        <v>98</v>
      </c>
      <c r="AJ526" t="s">
        <v>590</v>
      </c>
      <c r="AK526" s="72">
        <v>202400000000078</v>
      </c>
      <c r="AL526" s="75">
        <v>46035</v>
      </c>
      <c r="AM526" s="1" t="s">
        <v>257</v>
      </c>
      <c r="AN526" s="1" t="s">
        <v>257</v>
      </c>
      <c r="AO526" t="s">
        <v>100</v>
      </c>
      <c r="AP526" t="s">
        <v>293</v>
      </c>
      <c r="AQ526" s="2"/>
      <c r="AR526" t="s">
        <v>294</v>
      </c>
      <c r="AS526" t="s">
        <v>1403</v>
      </c>
      <c r="AT526" s="1">
        <v>80111600</v>
      </c>
      <c r="AU526" s="93" t="s">
        <v>4580</v>
      </c>
      <c r="AV526" s="1" t="s">
        <v>210</v>
      </c>
      <c r="AW526" s="87" t="s">
        <v>103</v>
      </c>
      <c r="AX526" s="75">
        <v>46035</v>
      </c>
      <c r="AY526" s="87" t="s">
        <v>116</v>
      </c>
      <c r="AZ526" s="75">
        <v>46035</v>
      </c>
      <c r="BA526" s="75">
        <v>46036</v>
      </c>
      <c r="BB526" s="6">
        <v>46339</v>
      </c>
      <c r="BC526" s="89">
        <f>+Tabla3[[#This Row],[FECHA TERMINACION
(INICIAL)]]-Tabla3[[#This Row],[FECHA INICIO]]</f>
        <v>303</v>
      </c>
      <c r="BD526" s="89">
        <f>+Tabla3[[#This Row],[PLAZO DE EJECUCIÓN EN DÍAS (INICIAL)]]/30</f>
        <v>10.1</v>
      </c>
      <c r="BE526" t="s">
        <v>1244</v>
      </c>
      <c r="BF526" s="5" t="e">
        <f>+#REF!</f>
        <v>#REF!</v>
      </c>
      <c r="BG526" s="5" t="e">
        <f>+#REF!</f>
        <v>#REF!</v>
      </c>
      <c r="BH526" s="1" t="e">
        <f>+#REF!</f>
        <v>#REF!</v>
      </c>
      <c r="BI526" s="1">
        <f>+COUNTIF(Tabla3[[#This Row],[VALOR REDUCIDO]:[TOTAL TIEMPO PRORROGADO EN DÍAS
]],"&lt;&gt;0")</f>
        <v>3</v>
      </c>
      <c r="BJ526" s="1" t="e">
        <f>+#REF!</f>
        <v>#REF!</v>
      </c>
      <c r="BK526" s="75" t="e">
        <f>+#REF!</f>
        <v>#REF!</v>
      </c>
      <c r="BL526" s="1" t="s">
        <v>83</v>
      </c>
      <c r="BM526" t="e">
        <f t="shared" si="42"/>
        <v>#REF!</v>
      </c>
      <c r="BN526" s="7">
        <f t="shared" si="43"/>
        <v>46036</v>
      </c>
      <c r="BO526" s="7" t="e">
        <f t="shared" si="44"/>
        <v>#REF!</v>
      </c>
      <c r="BP526" s="5" t="e">
        <f t="shared" si="40"/>
        <v>#REF!</v>
      </c>
      <c r="BQ526" s="1">
        <v>896958328</v>
      </c>
      <c r="BR526" s="1" t="e">
        <f>+Tabla3[[#This Row],[VALOR TOTAL DE CONTRATO (ANTES DE LIQUIDACIÓN - LIBERACIÓN DE SALDOS)]]-Tabla3[[#This Row],[RECURSO TOTALES DESEMBOLSADOS]]</f>
        <v>#REF!</v>
      </c>
      <c r="BS526" s="1" t="s">
        <v>83</v>
      </c>
      <c r="BT526" s="1" t="str">
        <f t="shared" si="41"/>
        <v>enero</v>
      </c>
      <c r="BU526" s="1" t="s">
        <v>82</v>
      </c>
      <c r="BV526" s="1" t="s">
        <v>82</v>
      </c>
      <c r="BW526" s="1" t="s">
        <v>82</v>
      </c>
      <c r="BX526" t="s">
        <v>258</v>
      </c>
      <c r="BY526" t="s">
        <v>259</v>
      </c>
    </row>
    <row r="527" spans="1:77" x14ac:dyDescent="0.25">
      <c r="A527" s="1">
        <v>2026</v>
      </c>
      <c r="B527" s="3">
        <v>517</v>
      </c>
      <c r="C527" s="1" t="s">
        <v>65</v>
      </c>
      <c r="D527" t="s">
        <v>67</v>
      </c>
      <c r="E527" t="s">
        <v>70</v>
      </c>
      <c r="F527" t="s">
        <v>71</v>
      </c>
      <c r="G527" t="s">
        <v>105</v>
      </c>
      <c r="H527" s="1" t="s">
        <v>64</v>
      </c>
      <c r="I527" s="1" t="s">
        <v>75</v>
      </c>
      <c r="J527" t="s">
        <v>2372</v>
      </c>
      <c r="K527" s="1" t="s">
        <v>78</v>
      </c>
      <c r="L527" s="87" t="s">
        <v>538</v>
      </c>
      <c r="M527" s="1" t="s">
        <v>6820</v>
      </c>
      <c r="N527" s="1" t="s">
        <v>3719</v>
      </c>
      <c r="O527" s="69" t="s">
        <v>3719</v>
      </c>
      <c r="P527" s="54" t="s">
        <v>3719</v>
      </c>
      <c r="Q527" s="1" t="s">
        <v>83</v>
      </c>
      <c r="R527" s="87" t="s">
        <v>255</v>
      </c>
      <c r="S527" s="87" t="s">
        <v>255</v>
      </c>
      <c r="T527" t="s">
        <v>2373</v>
      </c>
      <c r="U527" t="s">
        <v>2375</v>
      </c>
      <c r="V527" t="s">
        <v>2374</v>
      </c>
      <c r="W527" s="5">
        <v>89125000</v>
      </c>
      <c r="X527" s="5">
        <v>89125000</v>
      </c>
      <c r="Y527" s="90">
        <v>7750000</v>
      </c>
      <c r="Z527" s="90">
        <v>0</v>
      </c>
      <c r="AA527" s="1" t="s">
        <v>95</v>
      </c>
      <c r="AB527" t="s">
        <v>83</v>
      </c>
      <c r="AC527" t="s">
        <v>76</v>
      </c>
      <c r="AD527" s="69">
        <f>+Tabla3[[#This Row],[VALOR DEL CONTRATO
(EN NUMEROS)]]-Tabla3[[#This Row],[VALOR RECURSOS (MADS/FONAM)]]</f>
        <v>0</v>
      </c>
      <c r="AE527" s="2">
        <v>1426</v>
      </c>
      <c r="AF527" s="88">
        <v>46024</v>
      </c>
      <c r="AG527">
        <v>60226</v>
      </c>
      <c r="AH527" s="75">
        <v>46038</v>
      </c>
      <c r="AI527" s="78" t="s">
        <v>98</v>
      </c>
      <c r="AJ527" t="s">
        <v>395</v>
      </c>
      <c r="AK527" s="72">
        <v>202400000000095</v>
      </c>
      <c r="AL527" s="75">
        <v>46036</v>
      </c>
      <c r="AM527" s="1" t="s">
        <v>257</v>
      </c>
      <c r="AN527" s="1" t="s">
        <v>257</v>
      </c>
      <c r="AO527" t="s">
        <v>100</v>
      </c>
      <c r="AP527" t="s">
        <v>402</v>
      </c>
      <c r="AQ527" s="1"/>
      <c r="AR527" t="s">
        <v>396</v>
      </c>
      <c r="AS527" t="s">
        <v>255</v>
      </c>
      <c r="AT527" s="1">
        <v>80111600</v>
      </c>
      <c r="AU527" s="93" t="s">
        <v>5717</v>
      </c>
      <c r="AV527" s="1" t="s">
        <v>210</v>
      </c>
      <c r="AW527" s="87" t="s">
        <v>103</v>
      </c>
      <c r="AX527" s="75">
        <v>46036</v>
      </c>
      <c r="AY527" s="87" t="s">
        <v>116</v>
      </c>
      <c r="AZ527" s="75">
        <v>46036</v>
      </c>
      <c r="BA527" s="75">
        <v>46038</v>
      </c>
      <c r="BB527" s="6">
        <v>46387</v>
      </c>
      <c r="BC527" s="89">
        <f>+Tabla3[[#This Row],[FECHA TERMINACION
(INICIAL)]]-Tabla3[[#This Row],[FECHA INICIO]]</f>
        <v>349</v>
      </c>
      <c r="BD527" s="89">
        <f>+Tabla3[[#This Row],[PLAZO DE EJECUCIÓN EN DÍAS (INICIAL)]]/30</f>
        <v>11.633333333333333</v>
      </c>
      <c r="BE527" t="s">
        <v>1729</v>
      </c>
      <c r="BF527" s="5" t="e">
        <f>+#REF!</f>
        <v>#REF!</v>
      </c>
      <c r="BG527" s="5" t="e">
        <f>+#REF!</f>
        <v>#REF!</v>
      </c>
      <c r="BH527" s="1" t="e">
        <f>+#REF!</f>
        <v>#REF!</v>
      </c>
      <c r="BI527" s="1">
        <f>+COUNTIF(Tabla3[[#This Row],[VALOR REDUCIDO]:[TOTAL TIEMPO PRORROGADO EN DÍAS
]],"&lt;&gt;0")</f>
        <v>3</v>
      </c>
      <c r="BJ527" s="1" t="e">
        <f>+#REF!</f>
        <v>#REF!</v>
      </c>
      <c r="BK527" s="75" t="e">
        <f>+#REF!</f>
        <v>#REF!</v>
      </c>
      <c r="BL527" s="1" t="s">
        <v>83</v>
      </c>
      <c r="BM527" t="e">
        <f t="shared" si="42"/>
        <v>#REF!</v>
      </c>
      <c r="BN527" s="7">
        <f t="shared" si="43"/>
        <v>46038</v>
      </c>
      <c r="BO527" s="7" t="e">
        <f t="shared" si="44"/>
        <v>#REF!</v>
      </c>
      <c r="BP527" s="5" t="e">
        <f t="shared" si="40"/>
        <v>#REF!</v>
      </c>
      <c r="BQ527" s="1">
        <v>34875000</v>
      </c>
      <c r="BR527" s="1" t="e">
        <f>+Tabla3[[#This Row],[VALOR TOTAL DE CONTRATO (ANTES DE LIQUIDACIÓN - LIBERACIÓN DE SALDOS)]]-Tabla3[[#This Row],[RECURSO TOTALES DESEMBOLSADOS]]</f>
        <v>#REF!</v>
      </c>
      <c r="BS527" s="1" t="s">
        <v>83</v>
      </c>
      <c r="BT527" s="1" t="str">
        <f t="shared" si="41"/>
        <v>enero</v>
      </c>
      <c r="BU527" s="1" t="s">
        <v>82</v>
      </c>
      <c r="BV527" s="1" t="s">
        <v>82</v>
      </c>
      <c r="BW527" s="1" t="s">
        <v>82</v>
      </c>
      <c r="BX527" t="s">
        <v>258</v>
      </c>
      <c r="BY527" t="s">
        <v>259</v>
      </c>
    </row>
    <row r="528" spans="1:77" x14ac:dyDescent="0.25">
      <c r="A528" s="1">
        <v>2026</v>
      </c>
      <c r="B528" s="3">
        <v>518</v>
      </c>
      <c r="C528" s="1" t="s">
        <v>65</v>
      </c>
      <c r="D528" t="s">
        <v>67</v>
      </c>
      <c r="E528" t="s">
        <v>70</v>
      </c>
      <c r="F528" t="s">
        <v>71</v>
      </c>
      <c r="G528" t="s">
        <v>105</v>
      </c>
      <c r="H528" s="1" t="s">
        <v>64</v>
      </c>
      <c r="I528" s="1" t="s">
        <v>75</v>
      </c>
      <c r="J528" t="s">
        <v>2376</v>
      </c>
      <c r="K528" s="1" t="s">
        <v>78</v>
      </c>
      <c r="L528" s="87" t="s">
        <v>2377</v>
      </c>
      <c r="M528" s="1" t="s">
        <v>6821</v>
      </c>
      <c r="N528" s="1" t="s">
        <v>3719</v>
      </c>
      <c r="O528" s="69" t="s">
        <v>3719</v>
      </c>
      <c r="P528" s="54" t="s">
        <v>3719</v>
      </c>
      <c r="Q528" s="1" t="s">
        <v>83</v>
      </c>
      <c r="R528" s="87" t="s">
        <v>87</v>
      </c>
      <c r="S528" s="87" t="s">
        <v>87</v>
      </c>
      <c r="T528" t="s">
        <v>2378</v>
      </c>
      <c r="U528" t="s">
        <v>2380</v>
      </c>
      <c r="V528" t="s">
        <v>2379</v>
      </c>
      <c r="W528" s="5">
        <v>110200000</v>
      </c>
      <c r="X528" s="5">
        <v>110200000</v>
      </c>
      <c r="Y528" s="90">
        <v>9500000</v>
      </c>
      <c r="Z528" s="90">
        <v>0</v>
      </c>
      <c r="AA528" s="1" t="s">
        <v>95</v>
      </c>
      <c r="AB528" t="s">
        <v>83</v>
      </c>
      <c r="AC528" t="s">
        <v>76</v>
      </c>
      <c r="AD528" s="69">
        <f>+Tabla3[[#This Row],[VALOR DEL CONTRATO
(EN NUMEROS)]]-Tabla3[[#This Row],[VALOR RECURSOS (MADS/FONAM)]]</f>
        <v>0</v>
      </c>
      <c r="AE528" s="2">
        <v>7026</v>
      </c>
      <c r="AF528" s="88">
        <v>46024</v>
      </c>
      <c r="AG528">
        <v>40726</v>
      </c>
      <c r="AH528" s="75">
        <v>46035</v>
      </c>
      <c r="AI528" s="78" t="s">
        <v>98</v>
      </c>
      <c r="AJ528" t="s">
        <v>395</v>
      </c>
      <c r="AK528" s="72">
        <v>202400000000095</v>
      </c>
      <c r="AL528" s="75">
        <v>46035</v>
      </c>
      <c r="AM528" s="1" t="s">
        <v>257</v>
      </c>
      <c r="AN528" s="1" t="s">
        <v>257</v>
      </c>
      <c r="AO528" t="s">
        <v>100</v>
      </c>
      <c r="AP528" t="s">
        <v>1833</v>
      </c>
      <c r="AQ528" s="1"/>
      <c r="AR528" t="s">
        <v>1834</v>
      </c>
      <c r="AS528" t="s">
        <v>87</v>
      </c>
      <c r="AT528" s="1">
        <v>80111600</v>
      </c>
      <c r="AU528" s="93" t="s">
        <v>4581</v>
      </c>
      <c r="AV528" s="1" t="s">
        <v>210</v>
      </c>
      <c r="AW528" s="87" t="s">
        <v>103</v>
      </c>
      <c r="AX528" s="75">
        <v>46035</v>
      </c>
      <c r="AY528" s="87" t="s">
        <v>116</v>
      </c>
      <c r="AZ528" s="75">
        <v>46035</v>
      </c>
      <c r="BA528" s="75">
        <v>46035</v>
      </c>
      <c r="BB528" s="6">
        <v>46387</v>
      </c>
      <c r="BC528" s="89">
        <f>+Tabla3[[#This Row],[FECHA TERMINACION
(INICIAL)]]-Tabla3[[#This Row],[FECHA INICIO]]</f>
        <v>352</v>
      </c>
      <c r="BD528" s="89">
        <f>+Tabla3[[#This Row],[PLAZO DE EJECUCIÓN EN DÍAS (INICIAL)]]/30</f>
        <v>11.733333333333333</v>
      </c>
      <c r="BE528" t="s">
        <v>2381</v>
      </c>
      <c r="BF528" s="5" t="e">
        <f>+#REF!</f>
        <v>#REF!</v>
      </c>
      <c r="BG528" s="5" t="e">
        <f>+#REF!</f>
        <v>#REF!</v>
      </c>
      <c r="BH528" s="1" t="e">
        <f>+#REF!</f>
        <v>#REF!</v>
      </c>
      <c r="BI528" s="1">
        <f>+COUNTIF(Tabla3[[#This Row],[VALOR REDUCIDO]:[TOTAL TIEMPO PRORROGADO EN DÍAS
]],"&lt;&gt;0")</f>
        <v>3</v>
      </c>
      <c r="BJ528" s="1" t="e">
        <f>+#REF!</f>
        <v>#REF!</v>
      </c>
      <c r="BK528" s="75" t="e">
        <f>+#REF!</f>
        <v>#REF!</v>
      </c>
      <c r="BL528" s="1" t="s">
        <v>83</v>
      </c>
      <c r="BM528" t="e">
        <f t="shared" si="42"/>
        <v>#REF!</v>
      </c>
      <c r="BN528" s="7">
        <f t="shared" si="43"/>
        <v>46035</v>
      </c>
      <c r="BO528" s="7" t="e">
        <f t="shared" si="44"/>
        <v>#REF!</v>
      </c>
      <c r="BP528" s="5" t="e">
        <f t="shared" si="40"/>
        <v>#REF!</v>
      </c>
      <c r="BQ528" s="1">
        <v>43700000</v>
      </c>
      <c r="BR528" s="1" t="e">
        <f>+Tabla3[[#This Row],[VALOR TOTAL DE CONTRATO (ANTES DE LIQUIDACIÓN - LIBERACIÓN DE SALDOS)]]-Tabla3[[#This Row],[RECURSO TOTALES DESEMBOLSADOS]]</f>
        <v>#REF!</v>
      </c>
      <c r="BS528" s="1" t="s">
        <v>83</v>
      </c>
      <c r="BT528" s="1" t="str">
        <f t="shared" si="41"/>
        <v>enero</v>
      </c>
      <c r="BU528" s="1" t="s">
        <v>82</v>
      </c>
      <c r="BV528" s="1" t="s">
        <v>82</v>
      </c>
      <c r="BW528" s="1" t="s">
        <v>82</v>
      </c>
      <c r="BX528" t="s">
        <v>258</v>
      </c>
      <c r="BY528" t="s">
        <v>259</v>
      </c>
    </row>
    <row r="529" spans="1:77" x14ac:dyDescent="0.25">
      <c r="A529" s="1">
        <v>2026</v>
      </c>
      <c r="B529" s="3">
        <v>519</v>
      </c>
      <c r="C529" s="1" t="s">
        <v>65</v>
      </c>
      <c r="D529" t="s">
        <v>67</v>
      </c>
      <c r="E529" t="s">
        <v>70</v>
      </c>
      <c r="F529" t="s">
        <v>71</v>
      </c>
      <c r="G529" t="s">
        <v>105</v>
      </c>
      <c r="H529" s="1" t="s">
        <v>64</v>
      </c>
      <c r="I529" s="1" t="s">
        <v>75</v>
      </c>
      <c r="J529" t="s">
        <v>2382</v>
      </c>
      <c r="K529" s="1" t="s">
        <v>78</v>
      </c>
      <c r="L529" s="87" t="s">
        <v>2383</v>
      </c>
      <c r="M529" s="1" t="s">
        <v>6822</v>
      </c>
      <c r="N529" s="1" t="s">
        <v>3719</v>
      </c>
      <c r="O529" s="69" t="s">
        <v>3719</v>
      </c>
      <c r="P529" s="54" t="s">
        <v>3719</v>
      </c>
      <c r="Q529" s="1" t="s">
        <v>83</v>
      </c>
      <c r="R529" s="87" t="s">
        <v>87</v>
      </c>
      <c r="S529" s="87" t="s">
        <v>87</v>
      </c>
      <c r="T529" t="s">
        <v>2384</v>
      </c>
      <c r="U529" t="s">
        <v>2386</v>
      </c>
      <c r="V529" t="s">
        <v>2385</v>
      </c>
      <c r="W529" s="5">
        <v>147900000</v>
      </c>
      <c r="X529" s="5">
        <v>147900000</v>
      </c>
      <c r="Y529" s="90">
        <v>12750000</v>
      </c>
      <c r="Z529" s="90">
        <v>0</v>
      </c>
      <c r="AA529" s="1" t="s">
        <v>95</v>
      </c>
      <c r="AB529" t="s">
        <v>83</v>
      </c>
      <c r="AC529" t="s">
        <v>76</v>
      </c>
      <c r="AD529" s="69">
        <f>+Tabla3[[#This Row],[VALOR DEL CONTRATO
(EN NUMEROS)]]-Tabla3[[#This Row],[VALOR RECURSOS (MADS/FONAM)]]</f>
        <v>0</v>
      </c>
      <c r="AE529" s="2">
        <v>7026</v>
      </c>
      <c r="AF529" s="88">
        <v>46024</v>
      </c>
      <c r="AG529">
        <v>40926</v>
      </c>
      <c r="AH529" s="75">
        <v>46035</v>
      </c>
      <c r="AI529" s="78" t="s">
        <v>98</v>
      </c>
      <c r="AJ529" t="s">
        <v>395</v>
      </c>
      <c r="AK529" s="72">
        <v>202400000000095</v>
      </c>
      <c r="AL529" s="75">
        <v>46035</v>
      </c>
      <c r="AM529" s="1" t="s">
        <v>257</v>
      </c>
      <c r="AN529" s="1" t="s">
        <v>257</v>
      </c>
      <c r="AO529" t="s">
        <v>100</v>
      </c>
      <c r="AP529" t="s">
        <v>1833</v>
      </c>
      <c r="AQ529" s="1"/>
      <c r="AR529" t="s">
        <v>1834</v>
      </c>
      <c r="AS529" t="s">
        <v>87</v>
      </c>
      <c r="AT529" s="1">
        <v>80111600</v>
      </c>
      <c r="AU529" s="93" t="s">
        <v>4582</v>
      </c>
      <c r="AV529" s="1" t="s">
        <v>210</v>
      </c>
      <c r="AW529" s="87" t="s">
        <v>103</v>
      </c>
      <c r="AX529" s="75">
        <v>46035</v>
      </c>
      <c r="AY529" s="87" t="s">
        <v>116</v>
      </c>
      <c r="AZ529" s="75">
        <v>46035</v>
      </c>
      <c r="BA529" s="75">
        <v>46035</v>
      </c>
      <c r="BB529" s="6">
        <v>46387</v>
      </c>
      <c r="BC529" s="89">
        <f>+Tabla3[[#This Row],[FECHA TERMINACION
(INICIAL)]]-Tabla3[[#This Row],[FECHA INICIO]]</f>
        <v>352</v>
      </c>
      <c r="BD529" s="89">
        <f>+Tabla3[[#This Row],[PLAZO DE EJECUCIÓN EN DÍAS (INICIAL)]]/30</f>
        <v>11.733333333333333</v>
      </c>
      <c r="BE529" t="s">
        <v>2381</v>
      </c>
      <c r="BF529" s="5" t="e">
        <f>+#REF!</f>
        <v>#REF!</v>
      </c>
      <c r="BG529" s="5" t="e">
        <f>+#REF!</f>
        <v>#REF!</v>
      </c>
      <c r="BH529" s="1" t="e">
        <f>+#REF!</f>
        <v>#REF!</v>
      </c>
      <c r="BI529" s="1">
        <f>+COUNTIF(Tabla3[[#This Row],[VALOR REDUCIDO]:[TOTAL TIEMPO PRORROGADO EN DÍAS
]],"&lt;&gt;0")</f>
        <v>3</v>
      </c>
      <c r="BJ529" s="1" t="e">
        <f>+#REF!</f>
        <v>#REF!</v>
      </c>
      <c r="BK529" s="75" t="e">
        <f>+#REF!</f>
        <v>#REF!</v>
      </c>
      <c r="BL529" s="1" t="s">
        <v>83</v>
      </c>
      <c r="BM529" t="e">
        <f t="shared" si="42"/>
        <v>#REF!</v>
      </c>
      <c r="BN529" s="7">
        <f t="shared" si="43"/>
        <v>46035</v>
      </c>
      <c r="BO529" s="7" t="e">
        <f t="shared" si="44"/>
        <v>#REF!</v>
      </c>
      <c r="BP529" s="5" t="e">
        <f t="shared" si="40"/>
        <v>#REF!</v>
      </c>
      <c r="BQ529" s="1">
        <v>58650000</v>
      </c>
      <c r="BR529" s="1" t="e">
        <f>+Tabla3[[#This Row],[VALOR TOTAL DE CONTRATO (ANTES DE LIQUIDACIÓN - LIBERACIÓN DE SALDOS)]]-Tabla3[[#This Row],[RECURSO TOTALES DESEMBOLSADOS]]</f>
        <v>#REF!</v>
      </c>
      <c r="BS529" s="1" t="s">
        <v>83</v>
      </c>
      <c r="BT529" s="1" t="str">
        <f t="shared" si="41"/>
        <v>enero</v>
      </c>
      <c r="BU529" s="1" t="s">
        <v>82</v>
      </c>
      <c r="BV529" s="1" t="s">
        <v>82</v>
      </c>
      <c r="BW529" s="1" t="s">
        <v>82</v>
      </c>
      <c r="BX529" t="s">
        <v>258</v>
      </c>
      <c r="BY529" t="s">
        <v>259</v>
      </c>
    </row>
    <row r="530" spans="1:77" x14ac:dyDescent="0.25">
      <c r="A530" s="1">
        <v>2026</v>
      </c>
      <c r="B530" s="3">
        <v>520</v>
      </c>
      <c r="C530" s="1" t="s">
        <v>65</v>
      </c>
      <c r="D530" t="s">
        <v>67</v>
      </c>
      <c r="E530" t="s">
        <v>70</v>
      </c>
      <c r="F530" t="s">
        <v>71</v>
      </c>
      <c r="G530" t="s">
        <v>105</v>
      </c>
      <c r="H530" s="1" t="s">
        <v>64</v>
      </c>
      <c r="I530" s="1" t="s">
        <v>75</v>
      </c>
      <c r="J530" t="s">
        <v>2387</v>
      </c>
      <c r="K530" s="1" t="s">
        <v>78</v>
      </c>
      <c r="L530" s="87" t="s">
        <v>2388</v>
      </c>
      <c r="M530" s="1" t="s">
        <v>6823</v>
      </c>
      <c r="N530" s="1" t="s">
        <v>3719</v>
      </c>
      <c r="O530" s="59" t="s">
        <v>3719</v>
      </c>
      <c r="P530" s="54" t="s">
        <v>3719</v>
      </c>
      <c r="Q530" s="1" t="s">
        <v>83</v>
      </c>
      <c r="R530" s="87" t="s">
        <v>87</v>
      </c>
      <c r="S530" s="87" t="s">
        <v>87</v>
      </c>
      <c r="T530" t="s">
        <v>2389</v>
      </c>
      <c r="U530" t="s">
        <v>2391</v>
      </c>
      <c r="V530" t="s">
        <v>2390</v>
      </c>
      <c r="W530" s="5">
        <v>116000000</v>
      </c>
      <c r="X530" s="5">
        <v>116000000</v>
      </c>
      <c r="Y530" s="90">
        <v>10000000</v>
      </c>
      <c r="Z530" s="90">
        <v>0</v>
      </c>
      <c r="AA530" s="1" t="s">
        <v>95</v>
      </c>
      <c r="AB530" t="s">
        <v>83</v>
      </c>
      <c r="AC530" t="s">
        <v>76</v>
      </c>
      <c r="AD530" s="69">
        <f>+Tabla3[[#This Row],[VALOR DEL CONTRATO
(EN NUMEROS)]]-Tabla3[[#This Row],[VALOR RECURSOS (MADS/FONAM)]]</f>
        <v>0</v>
      </c>
      <c r="AE530" s="2">
        <v>7026</v>
      </c>
      <c r="AF530" s="88">
        <v>46024</v>
      </c>
      <c r="AG530">
        <v>41026</v>
      </c>
      <c r="AH530" s="75">
        <v>46035</v>
      </c>
      <c r="AI530" s="78" t="s">
        <v>98</v>
      </c>
      <c r="AJ530" t="s">
        <v>395</v>
      </c>
      <c r="AK530" s="72">
        <v>202400000000095</v>
      </c>
      <c r="AL530" s="75">
        <v>46035</v>
      </c>
      <c r="AM530" s="1" t="s">
        <v>257</v>
      </c>
      <c r="AN530" s="1" t="s">
        <v>257</v>
      </c>
      <c r="AO530" t="s">
        <v>100</v>
      </c>
      <c r="AP530" t="s">
        <v>1833</v>
      </c>
      <c r="AQ530" s="1"/>
      <c r="AR530" t="s">
        <v>1834</v>
      </c>
      <c r="AS530" t="s">
        <v>87</v>
      </c>
      <c r="AT530" s="1">
        <v>80111600</v>
      </c>
      <c r="AU530" s="93" t="s">
        <v>4583</v>
      </c>
      <c r="AV530" s="1" t="s">
        <v>210</v>
      </c>
      <c r="AW530" s="87" t="s">
        <v>103</v>
      </c>
      <c r="AX530" s="75">
        <v>46036</v>
      </c>
      <c r="AY530" s="87" t="s">
        <v>116</v>
      </c>
      <c r="AZ530" s="75">
        <v>46036</v>
      </c>
      <c r="BA530" s="75">
        <v>46036</v>
      </c>
      <c r="BB530" s="6">
        <v>46387</v>
      </c>
      <c r="BC530" s="89">
        <f>+Tabla3[[#This Row],[FECHA TERMINACION
(INICIAL)]]-Tabla3[[#This Row],[FECHA INICIO]]</f>
        <v>351</v>
      </c>
      <c r="BD530" s="89">
        <f>+Tabla3[[#This Row],[PLAZO DE EJECUCIÓN EN DÍAS (INICIAL)]]/30</f>
        <v>11.7</v>
      </c>
      <c r="BE530" t="s">
        <v>2392</v>
      </c>
      <c r="BF530" s="5" t="e">
        <f>+#REF!</f>
        <v>#REF!</v>
      </c>
      <c r="BG530" s="5" t="e">
        <f>+#REF!</f>
        <v>#REF!</v>
      </c>
      <c r="BH530" s="1" t="e">
        <f>+#REF!</f>
        <v>#REF!</v>
      </c>
      <c r="BI530" s="1">
        <f>+COUNTIF(Tabla3[[#This Row],[VALOR REDUCIDO]:[TOTAL TIEMPO PRORROGADO EN DÍAS
]],"&lt;&gt;0")</f>
        <v>3</v>
      </c>
      <c r="BJ530" s="1" t="e">
        <f>+#REF!</f>
        <v>#REF!</v>
      </c>
      <c r="BK530" s="75" t="e">
        <f>+#REF!</f>
        <v>#REF!</v>
      </c>
      <c r="BL530" s="1" t="s">
        <v>83</v>
      </c>
      <c r="BM530" t="e">
        <f t="shared" si="42"/>
        <v>#REF!</v>
      </c>
      <c r="BN530" s="7">
        <f t="shared" si="43"/>
        <v>46036</v>
      </c>
      <c r="BO530" s="7" t="e">
        <f t="shared" si="44"/>
        <v>#REF!</v>
      </c>
      <c r="BP530" s="5" t="e">
        <f t="shared" si="40"/>
        <v>#REF!</v>
      </c>
      <c r="BQ530" s="1">
        <v>45666667</v>
      </c>
      <c r="BR530" s="1" t="e">
        <f>+Tabla3[[#This Row],[VALOR TOTAL DE CONTRATO (ANTES DE LIQUIDACIÓN - LIBERACIÓN DE SALDOS)]]-Tabla3[[#This Row],[RECURSO TOTALES DESEMBOLSADOS]]</f>
        <v>#REF!</v>
      </c>
      <c r="BS530" s="1" t="s">
        <v>83</v>
      </c>
      <c r="BT530" s="1" t="str">
        <f t="shared" si="41"/>
        <v>enero</v>
      </c>
      <c r="BU530" s="1" t="s">
        <v>82</v>
      </c>
      <c r="BV530" s="1" t="s">
        <v>82</v>
      </c>
      <c r="BW530" s="1" t="s">
        <v>82</v>
      </c>
      <c r="BX530" t="s">
        <v>258</v>
      </c>
      <c r="BY530" t="s">
        <v>259</v>
      </c>
    </row>
    <row r="531" spans="1:77" x14ac:dyDescent="0.25">
      <c r="A531" s="1">
        <v>2026</v>
      </c>
      <c r="B531" s="3">
        <v>521</v>
      </c>
      <c r="C531" s="1" t="s">
        <v>65</v>
      </c>
      <c r="D531" t="s">
        <v>67</v>
      </c>
      <c r="E531" t="s">
        <v>70</v>
      </c>
      <c r="F531" t="s">
        <v>71</v>
      </c>
      <c r="G531" t="s">
        <v>105</v>
      </c>
      <c r="H531" s="1" t="s">
        <v>64</v>
      </c>
      <c r="I531" s="1" t="s">
        <v>75</v>
      </c>
      <c r="J531" t="s">
        <v>5233</v>
      </c>
      <c r="K531" s="1" t="s">
        <v>78</v>
      </c>
      <c r="L531" s="87" t="s">
        <v>81</v>
      </c>
      <c r="M531" s="1" t="s">
        <v>6824</v>
      </c>
      <c r="N531" s="1" t="s">
        <v>3719</v>
      </c>
      <c r="O531" s="69" t="s">
        <v>3719</v>
      </c>
      <c r="P531" s="54" t="s">
        <v>3719</v>
      </c>
      <c r="Q531" s="1" t="s">
        <v>83</v>
      </c>
      <c r="R531" s="87" t="s">
        <v>262</v>
      </c>
      <c r="S531" s="87" t="s">
        <v>262</v>
      </c>
      <c r="T531" t="s">
        <v>5123</v>
      </c>
      <c r="U531" t="s">
        <v>5125</v>
      </c>
      <c r="V531" t="s">
        <v>5234</v>
      </c>
      <c r="W531" s="5">
        <v>101970000</v>
      </c>
      <c r="X531" s="5">
        <v>101970000</v>
      </c>
      <c r="Y531" s="90">
        <v>9270000</v>
      </c>
      <c r="Z531" s="90">
        <v>0</v>
      </c>
      <c r="AA531" s="1" t="s">
        <v>95</v>
      </c>
      <c r="AB531" t="s">
        <v>83</v>
      </c>
      <c r="AC531" t="s">
        <v>76</v>
      </c>
      <c r="AD531" s="69">
        <f>+Tabla3[[#This Row],[VALOR DEL CONTRATO
(EN NUMEROS)]]-Tabla3[[#This Row],[VALOR RECURSOS (MADS/FONAM)]]</f>
        <v>0</v>
      </c>
      <c r="AE531" s="2">
        <v>2526</v>
      </c>
      <c r="AF531" s="88">
        <v>46024</v>
      </c>
      <c r="AG531">
        <v>108326</v>
      </c>
      <c r="AH531" s="96">
        <v>46051</v>
      </c>
      <c r="AI531" s="78" t="s">
        <v>98</v>
      </c>
      <c r="AJ531" t="s">
        <v>296</v>
      </c>
      <c r="AK531" s="72">
        <v>202400000000078</v>
      </c>
      <c r="AL531" s="75">
        <v>46050</v>
      </c>
      <c r="AM531" s="1" t="s">
        <v>257</v>
      </c>
      <c r="AN531" s="1" t="s">
        <v>257</v>
      </c>
      <c r="AO531" t="s">
        <v>100</v>
      </c>
      <c r="AP531" t="s">
        <v>452</v>
      </c>
      <c r="AQ531" s="1"/>
      <c r="AR531" t="s">
        <v>453</v>
      </c>
      <c r="AS531" s="87" t="s">
        <v>454</v>
      </c>
      <c r="AT531" s="1">
        <v>80111600</v>
      </c>
      <c r="AU531" s="93" t="s">
        <v>5718</v>
      </c>
      <c r="AV531" s="1" t="s">
        <v>210</v>
      </c>
      <c r="AW531" s="87" t="s">
        <v>103</v>
      </c>
      <c r="AX531" s="75">
        <v>46051</v>
      </c>
      <c r="AY531" s="87" t="s">
        <v>115</v>
      </c>
      <c r="AZ531" s="75">
        <v>46051</v>
      </c>
      <c r="BA531" s="75">
        <v>46055</v>
      </c>
      <c r="BB531" s="6">
        <v>46387</v>
      </c>
      <c r="BC531" s="89">
        <f>+Tabla3[[#This Row],[FECHA TERMINACION
(INICIAL)]]-Tabla3[[#This Row],[FECHA INICIO]]</f>
        <v>332</v>
      </c>
      <c r="BD531" s="89">
        <f>+Tabla3[[#This Row],[PLAZO DE EJECUCIÓN EN DÍAS (INICIAL)]]/30</f>
        <v>11.066666666666666</v>
      </c>
      <c r="BE531" t="s">
        <v>2240</v>
      </c>
      <c r="BF531" s="5" t="e">
        <f>+#REF!</f>
        <v>#REF!</v>
      </c>
      <c r="BG531" s="5" t="e">
        <f>+#REF!</f>
        <v>#REF!</v>
      </c>
      <c r="BH531" s="1" t="e">
        <f>+#REF!</f>
        <v>#REF!</v>
      </c>
      <c r="BI531" s="1">
        <f>+COUNTIF(Tabla3[[#This Row],[VALOR REDUCIDO]:[TOTAL TIEMPO PRORROGADO EN DÍAS
]],"&lt;&gt;0")</f>
        <v>3</v>
      </c>
      <c r="BJ531" s="1" t="e">
        <f>+#REF!</f>
        <v>#REF!</v>
      </c>
      <c r="BK531" s="75" t="e">
        <f>+#REF!</f>
        <v>#REF!</v>
      </c>
      <c r="BL531" s="1" t="s">
        <v>83</v>
      </c>
      <c r="BM531" t="e">
        <f t="shared" si="42"/>
        <v>#REF!</v>
      </c>
      <c r="BN531" s="7">
        <f t="shared" si="43"/>
        <v>46055</v>
      </c>
      <c r="BO531" s="7" t="e">
        <f t="shared" si="44"/>
        <v>#REF!</v>
      </c>
      <c r="BP531" s="5" t="e">
        <f t="shared" si="40"/>
        <v>#REF!</v>
      </c>
      <c r="BQ531" s="1">
        <v>36771000</v>
      </c>
      <c r="BR531" s="1" t="e">
        <f>+Tabla3[[#This Row],[VALOR TOTAL DE CONTRATO (ANTES DE LIQUIDACIÓN - LIBERACIÓN DE SALDOS)]]-Tabla3[[#This Row],[RECURSO TOTALES DESEMBOLSADOS]]</f>
        <v>#REF!</v>
      </c>
      <c r="BS531" s="1" t="s">
        <v>83</v>
      </c>
      <c r="BT531" s="1" t="str">
        <f t="shared" si="41"/>
        <v>enero</v>
      </c>
      <c r="BU531" s="1" t="s">
        <v>82</v>
      </c>
      <c r="BV531" s="1" t="s">
        <v>82</v>
      </c>
      <c r="BW531" s="1" t="s">
        <v>82</v>
      </c>
      <c r="BX531" t="s">
        <v>258</v>
      </c>
      <c r="BY531" t="s">
        <v>259</v>
      </c>
    </row>
    <row r="532" spans="1:77" x14ac:dyDescent="0.25">
      <c r="A532" s="1">
        <v>2026</v>
      </c>
      <c r="B532" s="3">
        <v>522</v>
      </c>
      <c r="C532" s="1" t="s">
        <v>65</v>
      </c>
      <c r="D532" t="s">
        <v>67</v>
      </c>
      <c r="E532" t="s">
        <v>70</v>
      </c>
      <c r="F532" t="s">
        <v>71</v>
      </c>
      <c r="G532" t="s">
        <v>105</v>
      </c>
      <c r="H532" s="1" t="s">
        <v>64</v>
      </c>
      <c r="I532" s="1" t="s">
        <v>75</v>
      </c>
      <c r="J532" t="s">
        <v>2393</v>
      </c>
      <c r="K532" s="1" t="s">
        <v>78</v>
      </c>
      <c r="L532" s="87" t="s">
        <v>538</v>
      </c>
      <c r="M532" s="1" t="s">
        <v>6825</v>
      </c>
      <c r="N532" s="1" t="s">
        <v>3719</v>
      </c>
      <c r="O532" s="69" t="s">
        <v>3719</v>
      </c>
      <c r="P532" s="54" t="s">
        <v>3719</v>
      </c>
      <c r="Q532" s="1" t="s">
        <v>83</v>
      </c>
      <c r="R532" s="87" t="s">
        <v>262</v>
      </c>
      <c r="S532" s="87" t="s">
        <v>262</v>
      </c>
      <c r="T532" t="s">
        <v>2394</v>
      </c>
      <c r="U532" t="s">
        <v>2395</v>
      </c>
      <c r="V532" t="s">
        <v>1115</v>
      </c>
      <c r="W532" s="5">
        <v>108900000</v>
      </c>
      <c r="X532" s="5">
        <v>108900000</v>
      </c>
      <c r="Y532" s="90">
        <v>9900000</v>
      </c>
      <c r="Z532" s="90">
        <v>0</v>
      </c>
      <c r="AA532" s="1" t="s">
        <v>95</v>
      </c>
      <c r="AB532" t="s">
        <v>83</v>
      </c>
      <c r="AC532" t="s">
        <v>76</v>
      </c>
      <c r="AD532" s="69">
        <f>+Tabla3[[#This Row],[VALOR DEL CONTRATO
(EN NUMEROS)]]-Tabla3[[#This Row],[VALOR RECURSOS (MADS/FONAM)]]</f>
        <v>0</v>
      </c>
      <c r="AE532" s="2">
        <v>2026</v>
      </c>
      <c r="AF532" s="88">
        <v>46024</v>
      </c>
      <c r="AG532">
        <v>47226</v>
      </c>
      <c r="AH532" s="75">
        <v>46036</v>
      </c>
      <c r="AI532" s="78" t="s">
        <v>98</v>
      </c>
      <c r="AJ532" t="s">
        <v>590</v>
      </c>
      <c r="AK532" s="72">
        <v>202400000000078</v>
      </c>
      <c r="AL532" s="75">
        <v>46035</v>
      </c>
      <c r="AM532" s="1" t="s">
        <v>257</v>
      </c>
      <c r="AN532" s="1" t="s">
        <v>257</v>
      </c>
      <c r="AO532" t="s">
        <v>100</v>
      </c>
      <c r="AP532" t="s">
        <v>452</v>
      </c>
      <c r="AQ532" s="1"/>
      <c r="AR532" t="s">
        <v>453</v>
      </c>
      <c r="AS532" t="s">
        <v>454</v>
      </c>
      <c r="AT532" s="1">
        <v>80111600</v>
      </c>
      <c r="AU532" s="93" t="s">
        <v>5719</v>
      </c>
      <c r="AV532" s="1" t="s">
        <v>210</v>
      </c>
      <c r="AW532" s="87" t="s">
        <v>103</v>
      </c>
      <c r="AX532" s="75">
        <v>46036</v>
      </c>
      <c r="AY532" s="87" t="s">
        <v>115</v>
      </c>
      <c r="AZ532" s="75">
        <v>46036</v>
      </c>
      <c r="BA532" s="75">
        <v>46041</v>
      </c>
      <c r="BB532" s="6">
        <v>46374</v>
      </c>
      <c r="BC532" s="89">
        <f>+Tabla3[[#This Row],[FECHA TERMINACION
(INICIAL)]]-Tabla3[[#This Row],[FECHA INICIO]]</f>
        <v>333</v>
      </c>
      <c r="BD532" s="89">
        <f>+Tabla3[[#This Row],[PLAZO DE EJECUCIÓN EN DÍAS (INICIAL)]]/30</f>
        <v>11.1</v>
      </c>
      <c r="BE532" t="s">
        <v>2240</v>
      </c>
      <c r="BF532" s="5" t="e">
        <f>+#REF!</f>
        <v>#REF!</v>
      </c>
      <c r="BG532" s="5" t="e">
        <f>+#REF!</f>
        <v>#REF!</v>
      </c>
      <c r="BH532" s="1" t="e">
        <f>+#REF!</f>
        <v>#REF!</v>
      </c>
      <c r="BI532" s="1">
        <f>+COUNTIF(Tabla3[[#This Row],[VALOR REDUCIDO]:[TOTAL TIEMPO PRORROGADO EN DÍAS
]],"&lt;&gt;0")</f>
        <v>3</v>
      </c>
      <c r="BJ532" s="1" t="e">
        <f>+#REF!</f>
        <v>#REF!</v>
      </c>
      <c r="BK532" s="75" t="e">
        <f>+#REF!</f>
        <v>#REF!</v>
      </c>
      <c r="BL532" s="1" t="s">
        <v>83</v>
      </c>
      <c r="BM532" t="e">
        <f t="shared" si="42"/>
        <v>#REF!</v>
      </c>
      <c r="BN532" s="7">
        <f t="shared" si="43"/>
        <v>46041</v>
      </c>
      <c r="BO532" s="7" t="e">
        <f t="shared" si="44"/>
        <v>#REF!</v>
      </c>
      <c r="BP532" s="5" t="e">
        <f t="shared" si="40"/>
        <v>#REF!</v>
      </c>
      <c r="BQ532" s="1">
        <v>43560000</v>
      </c>
      <c r="BR532" s="1" t="e">
        <f>+Tabla3[[#This Row],[VALOR TOTAL DE CONTRATO (ANTES DE LIQUIDACIÓN - LIBERACIÓN DE SALDOS)]]-Tabla3[[#This Row],[RECURSO TOTALES DESEMBOLSADOS]]</f>
        <v>#REF!</v>
      </c>
      <c r="BS532" s="1" t="s">
        <v>83</v>
      </c>
      <c r="BT532" s="1" t="str">
        <f t="shared" si="41"/>
        <v>enero</v>
      </c>
      <c r="BU532" s="1" t="s">
        <v>82</v>
      </c>
      <c r="BV532" s="1" t="s">
        <v>82</v>
      </c>
      <c r="BW532" s="1" t="s">
        <v>82</v>
      </c>
      <c r="BX532" t="s">
        <v>258</v>
      </c>
      <c r="BY532" t="s">
        <v>259</v>
      </c>
    </row>
    <row r="533" spans="1:77" x14ac:dyDescent="0.25">
      <c r="A533" s="1">
        <v>2026</v>
      </c>
      <c r="B533" s="3">
        <v>523</v>
      </c>
      <c r="C533" s="1" t="s">
        <v>65</v>
      </c>
      <c r="D533" t="s">
        <v>67</v>
      </c>
      <c r="E533" t="s">
        <v>70</v>
      </c>
      <c r="F533" t="s">
        <v>71</v>
      </c>
      <c r="G533" t="s">
        <v>105</v>
      </c>
      <c r="H533" s="1" t="s">
        <v>64</v>
      </c>
      <c r="I533" s="1" t="s">
        <v>75</v>
      </c>
      <c r="J533" t="s">
        <v>2963</v>
      </c>
      <c r="K533" s="1" t="s">
        <v>78</v>
      </c>
      <c r="L533" s="87" t="s">
        <v>935</v>
      </c>
      <c r="M533" s="1" t="s">
        <v>6826</v>
      </c>
      <c r="N533" s="1" t="s">
        <v>3719</v>
      </c>
      <c r="O533" s="69" t="s">
        <v>3719</v>
      </c>
      <c r="P533" s="54" t="s">
        <v>3719</v>
      </c>
      <c r="Q533" s="1" t="s">
        <v>83</v>
      </c>
      <c r="R533" s="87" t="s">
        <v>262</v>
      </c>
      <c r="S533" s="87" t="s">
        <v>262</v>
      </c>
      <c r="T533" t="s">
        <v>2964</v>
      </c>
      <c r="U533" t="s">
        <v>2966</v>
      </c>
      <c r="V533" t="s">
        <v>2965</v>
      </c>
      <c r="W533" s="5">
        <v>85800000</v>
      </c>
      <c r="X533" s="5">
        <v>85800000</v>
      </c>
      <c r="Y533" s="90">
        <v>7800000</v>
      </c>
      <c r="Z533" s="90">
        <v>0</v>
      </c>
      <c r="AA533" s="1" t="s">
        <v>95</v>
      </c>
      <c r="AB533" t="s">
        <v>83</v>
      </c>
      <c r="AC533" t="s">
        <v>76</v>
      </c>
      <c r="AD533" s="69">
        <f>+Tabla3[[#This Row],[VALOR DEL CONTRATO
(EN NUMEROS)]]-Tabla3[[#This Row],[VALOR RECURSOS (MADS/FONAM)]]</f>
        <v>0</v>
      </c>
      <c r="AE533" s="2">
        <v>2026</v>
      </c>
      <c r="AF533" s="88">
        <v>46024</v>
      </c>
      <c r="AG533">
        <v>61726</v>
      </c>
      <c r="AH533" s="75">
        <v>46038</v>
      </c>
      <c r="AI533" s="78" t="s">
        <v>98</v>
      </c>
      <c r="AJ533" t="s">
        <v>590</v>
      </c>
      <c r="AK533" s="72">
        <v>202400000000078</v>
      </c>
      <c r="AL533" s="75">
        <v>46037</v>
      </c>
      <c r="AM533" s="1" t="s">
        <v>257</v>
      </c>
      <c r="AN533" s="1" t="s">
        <v>257</v>
      </c>
      <c r="AO533" t="s">
        <v>100</v>
      </c>
      <c r="AP533" t="s">
        <v>452</v>
      </c>
      <c r="AQ533" s="1"/>
      <c r="AR533" t="s">
        <v>453</v>
      </c>
      <c r="AS533" t="s">
        <v>454</v>
      </c>
      <c r="AT533" s="1">
        <v>80111600</v>
      </c>
      <c r="AU533" s="93" t="s">
        <v>5720</v>
      </c>
      <c r="AV533" s="1" t="s">
        <v>210</v>
      </c>
      <c r="AW533" s="87" t="s">
        <v>103</v>
      </c>
      <c r="AX533" s="75">
        <v>46037</v>
      </c>
      <c r="AY533" s="87" t="s">
        <v>115</v>
      </c>
      <c r="AZ533" s="75">
        <v>46037</v>
      </c>
      <c r="BA533" s="75">
        <v>46041</v>
      </c>
      <c r="BB533" s="6">
        <v>46374</v>
      </c>
      <c r="BC533" s="89">
        <f>+Tabla3[[#This Row],[FECHA TERMINACION
(INICIAL)]]-Tabla3[[#This Row],[FECHA INICIO]]</f>
        <v>333</v>
      </c>
      <c r="BD533" s="89">
        <f>+Tabla3[[#This Row],[PLAZO DE EJECUCIÓN EN DÍAS (INICIAL)]]/30</f>
        <v>11.1</v>
      </c>
      <c r="BE533" t="s">
        <v>2240</v>
      </c>
      <c r="BF533" s="5" t="e">
        <f>+#REF!</f>
        <v>#REF!</v>
      </c>
      <c r="BG533" s="5" t="e">
        <f>+#REF!</f>
        <v>#REF!</v>
      </c>
      <c r="BH533" s="1" t="e">
        <f>+#REF!</f>
        <v>#REF!</v>
      </c>
      <c r="BI533" s="1">
        <f>+COUNTIF(Tabla3[[#This Row],[VALOR REDUCIDO]:[TOTAL TIEMPO PRORROGADO EN DÍAS
]],"&lt;&gt;0")</f>
        <v>3</v>
      </c>
      <c r="BJ533" s="1" t="e">
        <f>+#REF!</f>
        <v>#REF!</v>
      </c>
      <c r="BK533" s="75" t="e">
        <f>+#REF!</f>
        <v>#REF!</v>
      </c>
      <c r="BL533" s="1" t="s">
        <v>83</v>
      </c>
      <c r="BM533" t="e">
        <f t="shared" si="42"/>
        <v>#REF!</v>
      </c>
      <c r="BN533" s="7">
        <f t="shared" si="43"/>
        <v>46041</v>
      </c>
      <c r="BO533" s="7" t="e">
        <f t="shared" si="44"/>
        <v>#REF!</v>
      </c>
      <c r="BP533" s="5" t="e">
        <f t="shared" si="40"/>
        <v>#REF!</v>
      </c>
      <c r="BQ533" s="1">
        <v>34320000</v>
      </c>
      <c r="BR533" s="1" t="e">
        <f>+Tabla3[[#This Row],[VALOR TOTAL DE CONTRATO (ANTES DE LIQUIDACIÓN - LIBERACIÓN DE SALDOS)]]-Tabla3[[#This Row],[RECURSO TOTALES DESEMBOLSADOS]]</f>
        <v>#REF!</v>
      </c>
      <c r="BS533" s="1" t="s">
        <v>83</v>
      </c>
      <c r="BT533" s="1" t="str">
        <f t="shared" si="41"/>
        <v>enero</v>
      </c>
      <c r="BU533" s="1" t="s">
        <v>82</v>
      </c>
      <c r="BV533" s="1" t="s">
        <v>82</v>
      </c>
      <c r="BW533" s="1" t="s">
        <v>82</v>
      </c>
      <c r="BX533" t="s">
        <v>258</v>
      </c>
      <c r="BY533" t="s">
        <v>259</v>
      </c>
    </row>
    <row r="534" spans="1:77" x14ac:dyDescent="0.25">
      <c r="A534" s="1">
        <v>2026</v>
      </c>
      <c r="B534" s="3">
        <v>524</v>
      </c>
      <c r="C534" s="1" t="s">
        <v>65</v>
      </c>
      <c r="D534" t="s">
        <v>67</v>
      </c>
      <c r="E534" t="s">
        <v>70</v>
      </c>
      <c r="F534" t="s">
        <v>71</v>
      </c>
      <c r="G534" t="s">
        <v>105</v>
      </c>
      <c r="H534" s="1" t="s">
        <v>64</v>
      </c>
      <c r="I534" s="1" t="s">
        <v>75</v>
      </c>
      <c r="J534" t="s">
        <v>2572</v>
      </c>
      <c r="K534" s="1" t="s">
        <v>78</v>
      </c>
      <c r="L534" s="87" t="s">
        <v>538</v>
      </c>
      <c r="M534" s="1" t="s">
        <v>6827</v>
      </c>
      <c r="N534" s="1" t="s">
        <v>3719</v>
      </c>
      <c r="O534" s="69" t="s">
        <v>3719</v>
      </c>
      <c r="P534" s="54" t="s">
        <v>3719</v>
      </c>
      <c r="Q534" s="1" t="s">
        <v>83</v>
      </c>
      <c r="R534" s="87" t="s">
        <v>94</v>
      </c>
      <c r="S534" s="87" t="s">
        <v>94</v>
      </c>
      <c r="T534" t="s">
        <v>2573</v>
      </c>
      <c r="U534" t="s">
        <v>2575</v>
      </c>
      <c r="V534" t="s">
        <v>2574</v>
      </c>
      <c r="W534" s="5">
        <v>74750000</v>
      </c>
      <c r="X534" s="5">
        <v>74750000</v>
      </c>
      <c r="Y534" s="90">
        <v>6500000</v>
      </c>
      <c r="Z534" s="90">
        <v>0</v>
      </c>
      <c r="AA534" s="1" t="s">
        <v>95</v>
      </c>
      <c r="AB534" t="s">
        <v>83</v>
      </c>
      <c r="AC534" t="s">
        <v>76</v>
      </c>
      <c r="AD534" s="69">
        <f>+Tabla3[[#This Row],[VALOR DEL CONTRATO
(EN NUMEROS)]]-Tabla3[[#This Row],[VALOR RECURSOS (MADS/FONAM)]]</f>
        <v>0</v>
      </c>
      <c r="AE534" s="2">
        <v>6026</v>
      </c>
      <c r="AF534" s="88">
        <v>46024</v>
      </c>
      <c r="AG534">
        <v>52026</v>
      </c>
      <c r="AH534" s="75">
        <v>46036</v>
      </c>
      <c r="AI534" s="78" t="s">
        <v>98</v>
      </c>
      <c r="AJ534" t="s">
        <v>282</v>
      </c>
      <c r="AK534" s="72">
        <v>202400000000095</v>
      </c>
      <c r="AL534" s="75">
        <v>46036</v>
      </c>
      <c r="AM534" s="1" t="s">
        <v>257</v>
      </c>
      <c r="AN534" s="1" t="s">
        <v>257</v>
      </c>
      <c r="AO534" t="s">
        <v>100</v>
      </c>
      <c r="AP534" t="s">
        <v>2141</v>
      </c>
      <c r="AQ534" s="1"/>
      <c r="AR534" t="s">
        <v>2142</v>
      </c>
      <c r="AS534" t="s">
        <v>94</v>
      </c>
      <c r="AT534" s="1">
        <v>80111600</v>
      </c>
      <c r="AU534" s="93" t="s">
        <v>5721</v>
      </c>
      <c r="AV534" s="1" t="s">
        <v>210</v>
      </c>
      <c r="AW534" s="87" t="s">
        <v>103</v>
      </c>
      <c r="AX534" s="75">
        <v>46036</v>
      </c>
      <c r="AY534" s="87" t="s">
        <v>115</v>
      </c>
      <c r="AZ534" s="75">
        <v>46036</v>
      </c>
      <c r="BA534" s="75">
        <v>46036</v>
      </c>
      <c r="BB534" s="6">
        <v>46384</v>
      </c>
      <c r="BC534" s="89">
        <f>+Tabla3[[#This Row],[FECHA TERMINACION
(INICIAL)]]-Tabla3[[#This Row],[FECHA INICIO]]</f>
        <v>348</v>
      </c>
      <c r="BD534" s="89">
        <f>+Tabla3[[#This Row],[PLAZO DE EJECUCIÓN EN DÍAS (INICIAL)]]/30</f>
        <v>11.6</v>
      </c>
      <c r="BE534" t="s">
        <v>1636</v>
      </c>
      <c r="BF534" s="5" t="e">
        <f>+#REF!</f>
        <v>#REF!</v>
      </c>
      <c r="BG534" s="5" t="e">
        <f>+#REF!</f>
        <v>#REF!</v>
      </c>
      <c r="BH534" s="1" t="e">
        <f>+#REF!</f>
        <v>#REF!</v>
      </c>
      <c r="BI534" s="1">
        <f>+COUNTIF(Tabla3[[#This Row],[VALOR REDUCIDO]:[TOTAL TIEMPO PRORROGADO EN DÍAS
]],"&lt;&gt;0")</f>
        <v>3</v>
      </c>
      <c r="BJ534" s="1" t="e">
        <f>+#REF!</f>
        <v>#REF!</v>
      </c>
      <c r="BK534" s="75" t="e">
        <f>+#REF!</f>
        <v>#REF!</v>
      </c>
      <c r="BL534" s="1" t="s">
        <v>83</v>
      </c>
      <c r="BM534" t="e">
        <f t="shared" si="42"/>
        <v>#REF!</v>
      </c>
      <c r="BN534" s="7">
        <f t="shared" si="43"/>
        <v>46036</v>
      </c>
      <c r="BO534" s="7" t="e">
        <f t="shared" si="44"/>
        <v>#REF!</v>
      </c>
      <c r="BP534" s="5" t="e">
        <f t="shared" si="40"/>
        <v>#REF!</v>
      </c>
      <c r="BQ534" s="1">
        <v>29683333</v>
      </c>
      <c r="BR534" s="1" t="e">
        <f>+Tabla3[[#This Row],[VALOR TOTAL DE CONTRATO (ANTES DE LIQUIDACIÓN - LIBERACIÓN DE SALDOS)]]-Tabla3[[#This Row],[RECURSO TOTALES DESEMBOLSADOS]]</f>
        <v>#REF!</v>
      </c>
      <c r="BS534" s="1" t="s">
        <v>83</v>
      </c>
      <c r="BT534" s="1" t="str">
        <f t="shared" si="41"/>
        <v>enero</v>
      </c>
      <c r="BU534" s="1" t="s">
        <v>82</v>
      </c>
      <c r="BV534" s="1" t="s">
        <v>82</v>
      </c>
      <c r="BW534" s="1" t="s">
        <v>82</v>
      </c>
      <c r="BX534" t="s">
        <v>258</v>
      </c>
      <c r="BY534" t="s">
        <v>259</v>
      </c>
    </row>
    <row r="535" spans="1:77" x14ac:dyDescent="0.25">
      <c r="A535" s="1">
        <v>2026</v>
      </c>
      <c r="B535" s="3">
        <v>525</v>
      </c>
      <c r="C535" s="1" t="s">
        <v>65</v>
      </c>
      <c r="D535" t="s">
        <v>67</v>
      </c>
      <c r="E535" t="s">
        <v>70</v>
      </c>
      <c r="F535" t="s">
        <v>71</v>
      </c>
      <c r="G535" t="s">
        <v>105</v>
      </c>
      <c r="H535" s="1" t="s">
        <v>64</v>
      </c>
      <c r="I535" s="1" t="s">
        <v>75</v>
      </c>
      <c r="J535" t="s">
        <v>2967</v>
      </c>
      <c r="K535" s="1" t="s">
        <v>78</v>
      </c>
      <c r="L535" s="87" t="s">
        <v>538</v>
      </c>
      <c r="M535" s="1" t="s">
        <v>6828</v>
      </c>
      <c r="N535" s="1" t="s">
        <v>3719</v>
      </c>
      <c r="O535" s="69" t="s">
        <v>3719</v>
      </c>
      <c r="P535" s="54" t="s">
        <v>3719</v>
      </c>
      <c r="Q535" s="1" t="s">
        <v>83</v>
      </c>
      <c r="R535" s="87" t="s">
        <v>92</v>
      </c>
      <c r="S535" s="87" t="s">
        <v>92</v>
      </c>
      <c r="T535" t="s">
        <v>2968</v>
      </c>
      <c r="U535" t="s">
        <v>2970</v>
      </c>
      <c r="V535" t="s">
        <v>2969</v>
      </c>
      <c r="W535" s="5">
        <v>70000000</v>
      </c>
      <c r="X535" s="5">
        <v>70000000</v>
      </c>
      <c r="Y535" s="90">
        <v>7000000</v>
      </c>
      <c r="Z535" s="90">
        <v>0</v>
      </c>
      <c r="AA535" s="1" t="s">
        <v>95</v>
      </c>
      <c r="AB535" t="s">
        <v>83</v>
      </c>
      <c r="AC535" t="s">
        <v>76</v>
      </c>
      <c r="AD535" s="69">
        <f>+Tabla3[[#This Row],[VALOR DEL CONTRATO
(EN NUMEROS)]]-Tabla3[[#This Row],[VALOR RECURSOS (MADS/FONAM)]]</f>
        <v>0</v>
      </c>
      <c r="AE535" s="2">
        <v>7926</v>
      </c>
      <c r="AF535" s="88">
        <v>46024</v>
      </c>
      <c r="AG535">
        <v>55826</v>
      </c>
      <c r="AH535" s="75">
        <v>46037</v>
      </c>
      <c r="AI535" s="78" t="s">
        <v>98</v>
      </c>
      <c r="AJ535" t="s">
        <v>404</v>
      </c>
      <c r="AK535" s="72">
        <v>202400000000095</v>
      </c>
      <c r="AL535" s="75">
        <v>46037</v>
      </c>
      <c r="AM535" s="1" t="s">
        <v>257</v>
      </c>
      <c r="AN535" s="1" t="s">
        <v>257</v>
      </c>
      <c r="AO535" t="s">
        <v>100</v>
      </c>
      <c r="AP535" t="s">
        <v>906</v>
      </c>
      <c r="AQ535" s="1"/>
      <c r="AR535" t="s">
        <v>901</v>
      </c>
      <c r="AS535" t="s">
        <v>902</v>
      </c>
      <c r="AT535" s="1">
        <v>80111600</v>
      </c>
      <c r="AU535" s="93" t="s">
        <v>5722</v>
      </c>
      <c r="AV535" s="1" t="s">
        <v>210</v>
      </c>
      <c r="AW535" s="87" t="s">
        <v>103</v>
      </c>
      <c r="AX535" s="75">
        <v>46037</v>
      </c>
      <c r="AY535" s="87" t="s">
        <v>116</v>
      </c>
      <c r="AZ535" s="75">
        <v>46037</v>
      </c>
      <c r="BA535" s="75">
        <v>46037</v>
      </c>
      <c r="BB535" s="6">
        <v>46340</v>
      </c>
      <c r="BC535" s="89">
        <f>+Tabla3[[#This Row],[FECHA TERMINACION
(INICIAL)]]-Tabla3[[#This Row],[FECHA INICIO]]</f>
        <v>303</v>
      </c>
      <c r="BD535" s="89">
        <f>+Tabla3[[#This Row],[PLAZO DE EJECUCIÓN EN DÍAS (INICIAL)]]/30</f>
        <v>10.1</v>
      </c>
      <c r="BE535" t="s">
        <v>2084</v>
      </c>
      <c r="BF535" s="5" t="e">
        <f>+#REF!</f>
        <v>#REF!</v>
      </c>
      <c r="BG535" s="5" t="e">
        <f>+#REF!</f>
        <v>#REF!</v>
      </c>
      <c r="BH535" s="1" t="e">
        <f>+#REF!</f>
        <v>#REF!</v>
      </c>
      <c r="BI535" s="1">
        <f>+COUNTIF(Tabla3[[#This Row],[VALOR REDUCIDO]:[TOTAL TIEMPO PRORROGADO EN DÍAS
]],"&lt;&gt;0")</f>
        <v>3</v>
      </c>
      <c r="BJ535" s="1" t="e">
        <f>+#REF!</f>
        <v>#REF!</v>
      </c>
      <c r="BK535" s="75" t="e">
        <f>+#REF!</f>
        <v>#REF!</v>
      </c>
      <c r="BL535" s="1" t="s">
        <v>83</v>
      </c>
      <c r="BM535" t="e">
        <f t="shared" si="42"/>
        <v>#REF!</v>
      </c>
      <c r="BN535" s="7">
        <f t="shared" si="43"/>
        <v>46037</v>
      </c>
      <c r="BO535" s="7" t="e">
        <f t="shared" si="44"/>
        <v>#REF!</v>
      </c>
      <c r="BP535" s="5" t="e">
        <f t="shared" si="40"/>
        <v>#REF!</v>
      </c>
      <c r="BQ535" s="1">
        <v>31733333</v>
      </c>
      <c r="BR535" s="1" t="e">
        <f>+Tabla3[[#This Row],[VALOR TOTAL DE CONTRATO (ANTES DE LIQUIDACIÓN - LIBERACIÓN DE SALDOS)]]-Tabla3[[#This Row],[RECURSO TOTALES DESEMBOLSADOS]]</f>
        <v>#REF!</v>
      </c>
      <c r="BS535" s="1" t="s">
        <v>83</v>
      </c>
      <c r="BT535" s="1" t="str">
        <f t="shared" si="41"/>
        <v>enero</v>
      </c>
      <c r="BU535" s="1" t="s">
        <v>82</v>
      </c>
      <c r="BV535" s="1" t="s">
        <v>82</v>
      </c>
      <c r="BW535" s="1" t="s">
        <v>82</v>
      </c>
      <c r="BX535" t="s">
        <v>258</v>
      </c>
      <c r="BY535" t="s">
        <v>259</v>
      </c>
    </row>
    <row r="536" spans="1:77" x14ac:dyDescent="0.25">
      <c r="A536" s="1">
        <v>2026</v>
      </c>
      <c r="B536" s="3">
        <v>526</v>
      </c>
      <c r="C536" s="1" t="s">
        <v>65</v>
      </c>
      <c r="D536" t="s">
        <v>67</v>
      </c>
      <c r="E536" t="s">
        <v>70</v>
      </c>
      <c r="F536" t="s">
        <v>71</v>
      </c>
      <c r="G536" t="s">
        <v>105</v>
      </c>
      <c r="H536" s="1" t="s">
        <v>64</v>
      </c>
      <c r="I536" s="1" t="s">
        <v>75</v>
      </c>
      <c r="J536" t="s">
        <v>2971</v>
      </c>
      <c r="K536" s="1" t="s">
        <v>78</v>
      </c>
      <c r="L536" s="87" t="s">
        <v>2192</v>
      </c>
      <c r="M536" s="1" t="s">
        <v>6829</v>
      </c>
      <c r="N536" s="1" t="s">
        <v>3719</v>
      </c>
      <c r="O536" s="69" t="s">
        <v>3719</v>
      </c>
      <c r="P536" s="54" t="s">
        <v>3719</v>
      </c>
      <c r="Q536" s="1" t="s">
        <v>83</v>
      </c>
      <c r="R536" s="87" t="s">
        <v>92</v>
      </c>
      <c r="S536" s="87" t="s">
        <v>92</v>
      </c>
      <c r="T536" t="s">
        <v>2972</v>
      </c>
      <c r="U536" t="s">
        <v>2973</v>
      </c>
      <c r="V536" t="s">
        <v>2974</v>
      </c>
      <c r="W536" s="5">
        <v>113610156</v>
      </c>
      <c r="X536" s="5">
        <v>113610156</v>
      </c>
      <c r="Y536" s="90">
        <v>10328196</v>
      </c>
      <c r="Z536" s="90">
        <v>0</v>
      </c>
      <c r="AA536" s="1" t="s">
        <v>95</v>
      </c>
      <c r="AB536" t="s">
        <v>83</v>
      </c>
      <c r="AC536" t="s">
        <v>76</v>
      </c>
      <c r="AD536" s="69">
        <f>+Tabla3[[#This Row],[VALOR DEL CONTRATO
(EN NUMEROS)]]-Tabla3[[#This Row],[VALOR RECURSOS (MADS/FONAM)]]</f>
        <v>0</v>
      </c>
      <c r="AE536" s="2">
        <v>7926</v>
      </c>
      <c r="AF536" s="88">
        <v>46024</v>
      </c>
      <c r="AG536">
        <v>59926</v>
      </c>
      <c r="AH536" s="75">
        <v>46038</v>
      </c>
      <c r="AI536" s="78" t="s">
        <v>98</v>
      </c>
      <c r="AJ536" t="s">
        <v>404</v>
      </c>
      <c r="AK536" s="72">
        <v>202400000000095</v>
      </c>
      <c r="AL536" s="75">
        <v>46037</v>
      </c>
      <c r="AM536" s="1" t="s">
        <v>257</v>
      </c>
      <c r="AN536" s="1" t="s">
        <v>257</v>
      </c>
      <c r="AO536" t="s">
        <v>100</v>
      </c>
      <c r="AP536" t="s">
        <v>906</v>
      </c>
      <c r="AQ536" s="1"/>
      <c r="AR536" t="s">
        <v>901</v>
      </c>
      <c r="AS536" t="s">
        <v>902</v>
      </c>
      <c r="AT536" s="1">
        <v>80111600</v>
      </c>
      <c r="AU536" s="93" t="s">
        <v>5723</v>
      </c>
      <c r="AV536" s="1" t="s">
        <v>210</v>
      </c>
      <c r="AW536" s="87" t="s">
        <v>103</v>
      </c>
      <c r="AX536" s="75">
        <v>46038</v>
      </c>
      <c r="AY536" s="87" t="s">
        <v>116</v>
      </c>
      <c r="AZ536" s="75">
        <v>46038</v>
      </c>
      <c r="BA536" s="75">
        <v>46038</v>
      </c>
      <c r="BB536" s="6">
        <v>46371</v>
      </c>
      <c r="BC536" s="89">
        <f>+Tabla3[[#This Row],[FECHA TERMINACION
(INICIAL)]]-Tabla3[[#This Row],[FECHA INICIO]]</f>
        <v>333</v>
      </c>
      <c r="BD536" s="89">
        <f>+Tabla3[[#This Row],[PLAZO DE EJECUCIÓN EN DÍAS (INICIAL)]]/30</f>
        <v>11.1</v>
      </c>
      <c r="BE536" t="s">
        <v>939</v>
      </c>
      <c r="BF536" s="5" t="e">
        <f>+#REF!</f>
        <v>#REF!</v>
      </c>
      <c r="BG536" s="5" t="e">
        <f>+#REF!</f>
        <v>#REF!</v>
      </c>
      <c r="BH536" s="1" t="e">
        <f>+#REF!</f>
        <v>#REF!</v>
      </c>
      <c r="BI536" s="1">
        <f>+COUNTIF(Tabla3[[#This Row],[VALOR REDUCIDO]:[TOTAL TIEMPO PRORROGADO EN DÍAS
]],"&lt;&gt;0")</f>
        <v>3</v>
      </c>
      <c r="BJ536" s="1" t="e">
        <f>+#REF!</f>
        <v>#REF!</v>
      </c>
      <c r="BK536" s="75" t="e">
        <f>+#REF!</f>
        <v>#REF!</v>
      </c>
      <c r="BL536" s="1" t="s">
        <v>83</v>
      </c>
      <c r="BM536" t="e">
        <f t="shared" si="42"/>
        <v>#REF!</v>
      </c>
      <c r="BN536" s="7">
        <f t="shared" si="43"/>
        <v>46038</v>
      </c>
      <c r="BO536" s="7" t="e">
        <f t="shared" si="44"/>
        <v>#REF!</v>
      </c>
      <c r="BP536" s="5" t="e">
        <f t="shared" si="40"/>
        <v>#REF!</v>
      </c>
      <c r="BQ536" s="1">
        <v>46476882</v>
      </c>
      <c r="BR536" s="1" t="e">
        <f>+Tabla3[[#This Row],[VALOR TOTAL DE CONTRATO (ANTES DE LIQUIDACIÓN - LIBERACIÓN DE SALDOS)]]-Tabla3[[#This Row],[RECURSO TOTALES DESEMBOLSADOS]]</f>
        <v>#REF!</v>
      </c>
      <c r="BS536" s="1" t="s">
        <v>83</v>
      </c>
      <c r="BT536" s="1" t="str">
        <f t="shared" si="41"/>
        <v>enero</v>
      </c>
      <c r="BU536" s="1" t="s">
        <v>82</v>
      </c>
      <c r="BV536" s="1" t="s">
        <v>82</v>
      </c>
      <c r="BW536" s="1" t="s">
        <v>82</v>
      </c>
      <c r="BX536" t="s">
        <v>258</v>
      </c>
      <c r="BY536" t="s">
        <v>259</v>
      </c>
    </row>
    <row r="537" spans="1:77" x14ac:dyDescent="0.25">
      <c r="A537" s="1">
        <v>2026</v>
      </c>
      <c r="B537" s="3">
        <v>527</v>
      </c>
      <c r="C537" s="1" t="s">
        <v>65</v>
      </c>
      <c r="D537" t="s">
        <v>67</v>
      </c>
      <c r="E537" t="s">
        <v>70</v>
      </c>
      <c r="F537" t="s">
        <v>71</v>
      </c>
      <c r="G537" t="s">
        <v>105</v>
      </c>
      <c r="H537" s="1" t="s">
        <v>64</v>
      </c>
      <c r="I537" s="1" t="s">
        <v>75</v>
      </c>
      <c r="J537" t="s">
        <v>2576</v>
      </c>
      <c r="K537" s="1" t="s">
        <v>78</v>
      </c>
      <c r="L537" s="87" t="s">
        <v>1034</v>
      </c>
      <c r="M537" s="1" t="s">
        <v>6830</v>
      </c>
      <c r="N537" s="1" t="s">
        <v>3719</v>
      </c>
      <c r="O537" s="69" t="s">
        <v>3719</v>
      </c>
      <c r="P537" s="54" t="s">
        <v>3719</v>
      </c>
      <c r="Q537" s="1" t="s">
        <v>83</v>
      </c>
      <c r="R537" s="87" t="s">
        <v>265</v>
      </c>
      <c r="S537" s="87" t="s">
        <v>265</v>
      </c>
      <c r="T537" t="s">
        <v>2578</v>
      </c>
      <c r="U537" t="s">
        <v>2580</v>
      </c>
      <c r="V537" t="s">
        <v>2579</v>
      </c>
      <c r="W537" s="5">
        <v>28000000</v>
      </c>
      <c r="X537" s="5">
        <v>28000000</v>
      </c>
      <c r="Y537" s="90">
        <v>3500000</v>
      </c>
      <c r="Z537" s="90">
        <v>0</v>
      </c>
      <c r="AA537" s="1" t="s">
        <v>95</v>
      </c>
      <c r="AB537" t="s">
        <v>83</v>
      </c>
      <c r="AC537" t="s">
        <v>76</v>
      </c>
      <c r="AD537" s="69">
        <f>+Tabla3[[#This Row],[VALOR DEL CONTRATO
(EN NUMEROS)]]-Tabla3[[#This Row],[VALOR RECURSOS (MADS/FONAM)]]</f>
        <v>0</v>
      </c>
      <c r="AE537" s="2">
        <v>4825</v>
      </c>
      <c r="AF537" s="97">
        <v>45664</v>
      </c>
      <c r="AG537">
        <v>47626</v>
      </c>
      <c r="AH537" s="96">
        <v>46036</v>
      </c>
      <c r="AI537" s="78" t="s">
        <v>98</v>
      </c>
      <c r="AJ537" t="s">
        <v>870</v>
      </c>
      <c r="AK537" s="65">
        <v>202400000000074</v>
      </c>
      <c r="AL537" s="75">
        <v>46036</v>
      </c>
      <c r="AM537" s="1" t="s">
        <v>2577</v>
      </c>
      <c r="AN537" s="1" t="s">
        <v>2577</v>
      </c>
      <c r="AO537" t="s">
        <v>100</v>
      </c>
      <c r="AP537" t="s">
        <v>775</v>
      </c>
      <c r="AQ537" s="1"/>
      <c r="AR537" t="s">
        <v>776</v>
      </c>
      <c r="AS537" t="s">
        <v>776</v>
      </c>
      <c r="AT537" s="1">
        <v>80111600</v>
      </c>
      <c r="AU537" s="93" t="s">
        <v>5724</v>
      </c>
      <c r="AV537" s="1" t="s">
        <v>210</v>
      </c>
      <c r="AW537" s="87" t="s">
        <v>103</v>
      </c>
      <c r="AX537" s="75">
        <v>46036</v>
      </c>
      <c r="AY537" s="87" t="s">
        <v>115</v>
      </c>
      <c r="AZ537" s="75">
        <v>46036</v>
      </c>
      <c r="BA537" s="75">
        <v>46036</v>
      </c>
      <c r="BB537" s="6">
        <v>46278</v>
      </c>
      <c r="BC537" s="89">
        <f>+Tabla3[[#This Row],[FECHA TERMINACION
(INICIAL)]]-Tabla3[[#This Row],[FECHA INICIO]]</f>
        <v>242</v>
      </c>
      <c r="BD537" s="89">
        <f>+Tabla3[[#This Row],[PLAZO DE EJECUCIÓN EN DÍAS (INICIAL)]]/30</f>
        <v>8.0666666666666664</v>
      </c>
      <c r="BE537" t="s">
        <v>2581</v>
      </c>
      <c r="BF537" s="5" t="e">
        <f>+#REF!</f>
        <v>#REF!</v>
      </c>
      <c r="BG537" s="5" t="e">
        <f>+#REF!</f>
        <v>#REF!</v>
      </c>
      <c r="BH537" s="1" t="e">
        <f>+#REF!</f>
        <v>#REF!</v>
      </c>
      <c r="BI537" s="1">
        <f>+COUNTIF(Tabla3[[#This Row],[VALOR REDUCIDO]:[TOTAL TIEMPO PRORROGADO EN DÍAS
]],"&lt;&gt;0")</f>
        <v>3</v>
      </c>
      <c r="BJ537" s="1" t="e">
        <f>+#REF!</f>
        <v>#REF!</v>
      </c>
      <c r="BK537" s="75" t="e">
        <f>+#REF!</f>
        <v>#REF!</v>
      </c>
      <c r="BL537" s="1" t="s">
        <v>83</v>
      </c>
      <c r="BM537" t="e">
        <f t="shared" si="42"/>
        <v>#REF!</v>
      </c>
      <c r="BN537" s="7">
        <f t="shared" si="43"/>
        <v>46036</v>
      </c>
      <c r="BO537" s="7" t="e">
        <f t="shared" si="44"/>
        <v>#REF!</v>
      </c>
      <c r="BP537" s="5" t="e">
        <f t="shared" si="40"/>
        <v>#REF!</v>
      </c>
      <c r="BQ537" s="1">
        <v>12483333</v>
      </c>
      <c r="BR537" s="1" t="e">
        <f>+Tabla3[[#This Row],[VALOR TOTAL DE CONTRATO (ANTES DE LIQUIDACIÓN - LIBERACIÓN DE SALDOS)]]-Tabla3[[#This Row],[RECURSO TOTALES DESEMBOLSADOS]]</f>
        <v>#REF!</v>
      </c>
      <c r="BS537" s="1" t="s">
        <v>83</v>
      </c>
      <c r="BT537" s="1" t="str">
        <f t="shared" si="41"/>
        <v>enero</v>
      </c>
      <c r="BU537" s="1" t="s">
        <v>82</v>
      </c>
      <c r="BV537" s="1" t="s">
        <v>82</v>
      </c>
      <c r="BW537" s="1" t="s">
        <v>82</v>
      </c>
      <c r="BX537" t="s">
        <v>258</v>
      </c>
      <c r="BY537" t="s">
        <v>259</v>
      </c>
    </row>
    <row r="538" spans="1:77" x14ac:dyDescent="0.25">
      <c r="A538" s="1">
        <v>2026</v>
      </c>
      <c r="B538" s="3">
        <v>528</v>
      </c>
      <c r="C538" s="1" t="s">
        <v>65</v>
      </c>
      <c r="D538" t="s">
        <v>67</v>
      </c>
      <c r="E538" t="s">
        <v>70</v>
      </c>
      <c r="F538" t="s">
        <v>71</v>
      </c>
      <c r="G538" t="s">
        <v>105</v>
      </c>
      <c r="H538" s="1" t="s">
        <v>64</v>
      </c>
      <c r="I538" s="1" t="s">
        <v>75</v>
      </c>
      <c r="J538" t="s">
        <v>2582</v>
      </c>
      <c r="K538" s="1" t="s">
        <v>78</v>
      </c>
      <c r="L538" s="87" t="s">
        <v>446</v>
      </c>
      <c r="M538" s="1" t="s">
        <v>6831</v>
      </c>
      <c r="N538" s="1" t="s">
        <v>3719</v>
      </c>
      <c r="O538" s="69" t="s">
        <v>3719</v>
      </c>
      <c r="P538" s="54" t="s">
        <v>3719</v>
      </c>
      <c r="Q538" s="1" t="s">
        <v>83</v>
      </c>
      <c r="R538" s="87" t="s">
        <v>94</v>
      </c>
      <c r="S538" s="87" t="s">
        <v>94</v>
      </c>
      <c r="T538" t="s">
        <v>2583</v>
      </c>
      <c r="U538" t="s">
        <v>2585</v>
      </c>
      <c r="V538" t="s">
        <v>2584</v>
      </c>
      <c r="W538" s="5">
        <v>83375000</v>
      </c>
      <c r="X538" s="5">
        <v>83375000</v>
      </c>
      <c r="Y538" s="90">
        <v>7250000</v>
      </c>
      <c r="Z538" s="90">
        <v>0</v>
      </c>
      <c r="AA538" s="1" t="s">
        <v>95</v>
      </c>
      <c r="AB538" t="s">
        <v>83</v>
      </c>
      <c r="AC538" t="s">
        <v>76</v>
      </c>
      <c r="AD538" s="69">
        <f>+Tabla3[[#This Row],[VALOR DEL CONTRATO
(EN NUMEROS)]]-Tabla3[[#This Row],[VALOR RECURSOS (MADS/FONAM)]]</f>
        <v>0</v>
      </c>
      <c r="AE538" s="2">
        <v>6026</v>
      </c>
      <c r="AF538" s="88">
        <v>46024</v>
      </c>
      <c r="AG538">
        <v>52226</v>
      </c>
      <c r="AH538" s="96">
        <v>46036</v>
      </c>
      <c r="AI538" s="78" t="s">
        <v>98</v>
      </c>
      <c r="AJ538" t="s">
        <v>282</v>
      </c>
      <c r="AK538" s="72">
        <v>202400000000095</v>
      </c>
      <c r="AL538" s="75">
        <v>46036</v>
      </c>
      <c r="AM538" s="1" t="s">
        <v>257</v>
      </c>
      <c r="AN538" s="1" t="s">
        <v>257</v>
      </c>
      <c r="AO538" t="s">
        <v>100</v>
      </c>
      <c r="AP538" t="s">
        <v>2141</v>
      </c>
      <c r="AQ538" s="1"/>
      <c r="AR538" t="s">
        <v>2142</v>
      </c>
      <c r="AS538" t="s">
        <v>94</v>
      </c>
      <c r="AT538" s="1">
        <v>80111600</v>
      </c>
      <c r="AU538" s="93" t="s">
        <v>5725</v>
      </c>
      <c r="AV538" s="1" t="s">
        <v>210</v>
      </c>
      <c r="AW538" s="87" t="s">
        <v>103</v>
      </c>
      <c r="AX538" s="75">
        <v>46036</v>
      </c>
      <c r="AY538" s="87" t="s">
        <v>115</v>
      </c>
      <c r="AZ538" s="75">
        <v>46036</v>
      </c>
      <c r="BA538" s="75">
        <v>46036</v>
      </c>
      <c r="BB538" s="6">
        <v>46384</v>
      </c>
      <c r="BC538" s="89">
        <f>+Tabla3[[#This Row],[FECHA TERMINACION
(INICIAL)]]-Tabla3[[#This Row],[FECHA INICIO]]</f>
        <v>348</v>
      </c>
      <c r="BD538" s="89">
        <f>+Tabla3[[#This Row],[PLAZO DE EJECUCIÓN EN DÍAS (INICIAL)]]/30</f>
        <v>11.6</v>
      </c>
      <c r="BE538" t="s">
        <v>1636</v>
      </c>
      <c r="BF538" s="5" t="e">
        <f>+#REF!</f>
        <v>#REF!</v>
      </c>
      <c r="BG538" s="5" t="e">
        <f>+#REF!</f>
        <v>#REF!</v>
      </c>
      <c r="BH538" s="1" t="e">
        <f>+#REF!</f>
        <v>#REF!</v>
      </c>
      <c r="BI538" s="1">
        <f>+COUNTIF(Tabla3[[#This Row],[VALOR REDUCIDO]:[TOTAL TIEMPO PRORROGADO EN DÍAS
]],"&lt;&gt;0")</f>
        <v>3</v>
      </c>
      <c r="BJ538" s="1" t="e">
        <f>+#REF!</f>
        <v>#REF!</v>
      </c>
      <c r="BK538" s="75" t="e">
        <f>+#REF!</f>
        <v>#REF!</v>
      </c>
      <c r="BL538" s="1" t="s">
        <v>83</v>
      </c>
      <c r="BM538" t="e">
        <f t="shared" si="42"/>
        <v>#REF!</v>
      </c>
      <c r="BN538" s="7">
        <f t="shared" si="43"/>
        <v>46036</v>
      </c>
      <c r="BO538" s="7" t="e">
        <f t="shared" si="44"/>
        <v>#REF!</v>
      </c>
      <c r="BP538" s="5" t="e">
        <f t="shared" si="40"/>
        <v>#REF!</v>
      </c>
      <c r="BQ538" s="1">
        <v>33108333</v>
      </c>
      <c r="BR538" s="1" t="e">
        <f>+Tabla3[[#This Row],[VALOR TOTAL DE CONTRATO (ANTES DE LIQUIDACIÓN - LIBERACIÓN DE SALDOS)]]-Tabla3[[#This Row],[RECURSO TOTALES DESEMBOLSADOS]]</f>
        <v>#REF!</v>
      </c>
      <c r="BS538" s="1" t="s">
        <v>83</v>
      </c>
      <c r="BT538" s="1" t="str">
        <f t="shared" si="41"/>
        <v>enero</v>
      </c>
      <c r="BU538" s="1" t="s">
        <v>82</v>
      </c>
      <c r="BV538" s="1" t="s">
        <v>82</v>
      </c>
      <c r="BW538" s="1" t="s">
        <v>82</v>
      </c>
      <c r="BX538" t="s">
        <v>258</v>
      </c>
      <c r="BY538" t="s">
        <v>259</v>
      </c>
    </row>
    <row r="539" spans="1:77" x14ac:dyDescent="0.25">
      <c r="A539" s="1">
        <v>2026</v>
      </c>
      <c r="B539" s="3">
        <v>529</v>
      </c>
      <c r="C539" s="1" t="s">
        <v>65</v>
      </c>
      <c r="D539" t="s">
        <v>67</v>
      </c>
      <c r="E539" t="s">
        <v>70</v>
      </c>
      <c r="F539" t="s">
        <v>71</v>
      </c>
      <c r="G539" t="s">
        <v>105</v>
      </c>
      <c r="H539" s="1" t="s">
        <v>64</v>
      </c>
      <c r="I539" s="1" t="s">
        <v>75</v>
      </c>
      <c r="J539" t="s">
        <v>2975</v>
      </c>
      <c r="K539" s="1" t="s">
        <v>78</v>
      </c>
      <c r="L539" s="87" t="s">
        <v>1909</v>
      </c>
      <c r="M539" s="1" t="s">
        <v>6832</v>
      </c>
      <c r="N539" s="1" t="s">
        <v>3719</v>
      </c>
      <c r="O539" s="69" t="s">
        <v>3719</v>
      </c>
      <c r="P539" s="54" t="s">
        <v>3719</v>
      </c>
      <c r="Q539" s="1" t="s">
        <v>83</v>
      </c>
      <c r="R539" s="87" t="s">
        <v>254</v>
      </c>
      <c r="S539" s="87" t="s">
        <v>254</v>
      </c>
      <c r="T539" t="s">
        <v>2976</v>
      </c>
      <c r="U539" t="s">
        <v>2978</v>
      </c>
      <c r="V539" t="s">
        <v>2977</v>
      </c>
      <c r="W539" s="5">
        <v>80500000</v>
      </c>
      <c r="X539" s="5">
        <v>80500000</v>
      </c>
      <c r="Y539" s="90">
        <v>7000000</v>
      </c>
      <c r="Z539" s="90">
        <v>0</v>
      </c>
      <c r="AA539" s="1" t="s">
        <v>95</v>
      </c>
      <c r="AB539" t="s">
        <v>83</v>
      </c>
      <c r="AC539" t="s">
        <v>76</v>
      </c>
      <c r="AD539" s="69">
        <f>+Tabla3[[#This Row],[VALOR DEL CONTRATO
(EN NUMEROS)]]-Tabla3[[#This Row],[VALOR RECURSOS (MADS/FONAM)]]</f>
        <v>0</v>
      </c>
      <c r="AE539" s="2">
        <v>5626</v>
      </c>
      <c r="AF539" s="88">
        <v>46024</v>
      </c>
      <c r="AG539">
        <v>53426</v>
      </c>
      <c r="AH539" s="75">
        <v>46037</v>
      </c>
      <c r="AI539" s="78" t="s">
        <v>98</v>
      </c>
      <c r="AJ539" t="s">
        <v>404</v>
      </c>
      <c r="AK539" s="72">
        <v>202400000000095</v>
      </c>
      <c r="AL539" s="75">
        <v>46037</v>
      </c>
      <c r="AM539" s="1" t="s">
        <v>257</v>
      </c>
      <c r="AN539" s="1" t="s">
        <v>257</v>
      </c>
      <c r="AO539" t="s">
        <v>100</v>
      </c>
      <c r="AP539" t="s">
        <v>412</v>
      </c>
      <c r="AQ539" s="1"/>
      <c r="AR539" t="s">
        <v>413</v>
      </c>
      <c r="AS539" t="s">
        <v>254</v>
      </c>
      <c r="AT539" s="1">
        <v>80111600</v>
      </c>
      <c r="AU539" s="93" t="s">
        <v>5726</v>
      </c>
      <c r="AV539" s="1" t="s">
        <v>210</v>
      </c>
      <c r="AW539" s="87" t="s">
        <v>103</v>
      </c>
      <c r="AX539" s="75">
        <v>46037</v>
      </c>
      <c r="AY539" s="87" t="s">
        <v>115</v>
      </c>
      <c r="AZ539" s="75">
        <v>46037</v>
      </c>
      <c r="BA539" s="75">
        <v>46038</v>
      </c>
      <c r="BB539" s="6">
        <v>46387</v>
      </c>
      <c r="BC539" s="89">
        <f>+Tabla3[[#This Row],[FECHA TERMINACION
(INICIAL)]]-Tabla3[[#This Row],[FECHA INICIO]]</f>
        <v>349</v>
      </c>
      <c r="BD539" s="89">
        <f>+Tabla3[[#This Row],[PLAZO DE EJECUCIÓN EN DÍAS (INICIAL)]]/30</f>
        <v>11.633333333333333</v>
      </c>
      <c r="BE539" t="s">
        <v>2306</v>
      </c>
      <c r="BF539" s="5" t="e">
        <f>+#REF!</f>
        <v>#REF!</v>
      </c>
      <c r="BG539" s="5" t="e">
        <f>+#REF!</f>
        <v>#REF!</v>
      </c>
      <c r="BH539" s="1" t="e">
        <f>+#REF!</f>
        <v>#REF!</v>
      </c>
      <c r="BI539" s="1">
        <f>+COUNTIF(Tabla3[[#This Row],[VALOR REDUCIDO]:[TOTAL TIEMPO PRORROGADO EN DÍAS
]],"&lt;&gt;0")</f>
        <v>3</v>
      </c>
      <c r="BJ539" s="1" t="e">
        <f>+#REF!</f>
        <v>#REF!</v>
      </c>
      <c r="BK539" s="75" t="e">
        <f>+#REF!</f>
        <v>#REF!</v>
      </c>
      <c r="BL539" s="1" t="s">
        <v>83</v>
      </c>
      <c r="BM539" t="e">
        <f t="shared" si="42"/>
        <v>#REF!</v>
      </c>
      <c r="BN539" s="7">
        <f t="shared" si="43"/>
        <v>46038</v>
      </c>
      <c r="BO539" s="7" t="e">
        <f t="shared" si="44"/>
        <v>#REF!</v>
      </c>
      <c r="BP539" s="5" t="e">
        <f t="shared" si="40"/>
        <v>#REF!</v>
      </c>
      <c r="BQ539" s="1">
        <v>31500000</v>
      </c>
      <c r="BR539" s="1" t="e">
        <f>+Tabla3[[#This Row],[VALOR TOTAL DE CONTRATO (ANTES DE LIQUIDACIÓN - LIBERACIÓN DE SALDOS)]]-Tabla3[[#This Row],[RECURSO TOTALES DESEMBOLSADOS]]</f>
        <v>#REF!</v>
      </c>
      <c r="BS539" s="1" t="s">
        <v>83</v>
      </c>
      <c r="BT539" s="1" t="str">
        <f t="shared" si="41"/>
        <v>enero</v>
      </c>
      <c r="BU539" s="1" t="s">
        <v>82</v>
      </c>
      <c r="BV539" s="1" t="s">
        <v>82</v>
      </c>
      <c r="BW539" s="1" t="s">
        <v>82</v>
      </c>
      <c r="BX539" t="s">
        <v>258</v>
      </c>
      <c r="BY539" t="s">
        <v>259</v>
      </c>
    </row>
    <row r="540" spans="1:77" x14ac:dyDescent="0.25">
      <c r="A540" s="1">
        <v>2026</v>
      </c>
      <c r="B540" s="3">
        <v>530</v>
      </c>
      <c r="C540" s="1" t="s">
        <v>65</v>
      </c>
      <c r="D540" t="s">
        <v>67</v>
      </c>
      <c r="E540" t="s">
        <v>70</v>
      </c>
      <c r="F540" t="s">
        <v>71</v>
      </c>
      <c r="G540" t="s">
        <v>105</v>
      </c>
      <c r="H540" s="1" t="s">
        <v>64</v>
      </c>
      <c r="I540" s="1" t="s">
        <v>75</v>
      </c>
      <c r="J540" t="s">
        <v>2979</v>
      </c>
      <c r="K540" s="1" t="s">
        <v>78</v>
      </c>
      <c r="L540" s="87" t="s">
        <v>81</v>
      </c>
      <c r="M540" s="1" t="s">
        <v>6833</v>
      </c>
      <c r="N540" s="1" t="s">
        <v>3719</v>
      </c>
      <c r="O540" s="69" t="s">
        <v>3719</v>
      </c>
      <c r="P540" s="54" t="s">
        <v>3719</v>
      </c>
      <c r="Q540" s="1" t="s">
        <v>83</v>
      </c>
      <c r="R540" s="87" t="s">
        <v>254</v>
      </c>
      <c r="S540" s="87" t="s">
        <v>254</v>
      </c>
      <c r="T540" t="s">
        <v>2976</v>
      </c>
      <c r="U540" t="s">
        <v>2980</v>
      </c>
      <c r="V540" t="s">
        <v>2977</v>
      </c>
      <c r="W540" s="5">
        <v>80500000</v>
      </c>
      <c r="X540" s="5">
        <v>80500000</v>
      </c>
      <c r="Y540" s="90">
        <v>7000000</v>
      </c>
      <c r="Z540" s="90">
        <v>0</v>
      </c>
      <c r="AA540" s="1" t="s">
        <v>95</v>
      </c>
      <c r="AB540" t="s">
        <v>83</v>
      </c>
      <c r="AC540" t="s">
        <v>76</v>
      </c>
      <c r="AD540" s="69">
        <f>+Tabla3[[#This Row],[VALOR DEL CONTRATO
(EN NUMEROS)]]-Tabla3[[#This Row],[VALOR RECURSOS (MADS/FONAM)]]</f>
        <v>0</v>
      </c>
      <c r="AE540" s="2">
        <v>5626</v>
      </c>
      <c r="AF540" s="88">
        <v>46024</v>
      </c>
      <c r="AG540">
        <v>53926</v>
      </c>
      <c r="AH540" s="75">
        <v>46037</v>
      </c>
      <c r="AI540" s="78" t="s">
        <v>98</v>
      </c>
      <c r="AJ540" t="s">
        <v>404</v>
      </c>
      <c r="AK540" s="72">
        <v>202400000000095</v>
      </c>
      <c r="AL540" s="75">
        <v>46037</v>
      </c>
      <c r="AM540" s="1" t="s">
        <v>257</v>
      </c>
      <c r="AN540" s="1" t="s">
        <v>257</v>
      </c>
      <c r="AO540" t="s">
        <v>100</v>
      </c>
      <c r="AP540" t="s">
        <v>412</v>
      </c>
      <c r="AQ540" s="1"/>
      <c r="AR540" t="s">
        <v>413</v>
      </c>
      <c r="AS540" t="s">
        <v>254</v>
      </c>
      <c r="AT540" s="1">
        <v>80111600</v>
      </c>
      <c r="AU540" s="93" t="s">
        <v>5727</v>
      </c>
      <c r="AV540" s="1" t="s">
        <v>210</v>
      </c>
      <c r="AW540" s="87" t="s">
        <v>103</v>
      </c>
      <c r="AX540" s="75">
        <v>46037</v>
      </c>
      <c r="AY540" s="87" t="s">
        <v>115</v>
      </c>
      <c r="AZ540" s="75">
        <v>46037</v>
      </c>
      <c r="BA540" s="75">
        <v>46037</v>
      </c>
      <c r="BB540" s="6">
        <v>46340</v>
      </c>
      <c r="BC540" s="89">
        <f>+Tabla3[[#This Row],[FECHA TERMINACION
(INICIAL)]]-Tabla3[[#This Row],[FECHA INICIO]]</f>
        <v>303</v>
      </c>
      <c r="BD540" s="89">
        <f>+Tabla3[[#This Row],[PLAZO DE EJECUCIÓN EN DÍAS (INICIAL)]]/30</f>
        <v>10.1</v>
      </c>
      <c r="BE540" t="s">
        <v>2306</v>
      </c>
      <c r="BF540" s="5" t="e">
        <f>+#REF!</f>
        <v>#REF!</v>
      </c>
      <c r="BG540" s="5" t="e">
        <f>+#REF!</f>
        <v>#REF!</v>
      </c>
      <c r="BH540" s="1" t="e">
        <f>+#REF!</f>
        <v>#REF!</v>
      </c>
      <c r="BI540" s="1">
        <f>+COUNTIF(Tabla3[[#This Row],[VALOR REDUCIDO]:[TOTAL TIEMPO PRORROGADO EN DÍAS
]],"&lt;&gt;0")</f>
        <v>3</v>
      </c>
      <c r="BJ540" s="1" t="e">
        <f>+#REF!</f>
        <v>#REF!</v>
      </c>
      <c r="BK540" s="75" t="e">
        <f>+#REF!</f>
        <v>#REF!</v>
      </c>
      <c r="BL540" s="1" t="s">
        <v>83</v>
      </c>
      <c r="BM540" t="e">
        <f t="shared" si="42"/>
        <v>#REF!</v>
      </c>
      <c r="BN540" s="7">
        <f t="shared" si="43"/>
        <v>46037</v>
      </c>
      <c r="BO540" s="7" t="e">
        <f t="shared" si="44"/>
        <v>#REF!</v>
      </c>
      <c r="BP540" s="5" t="e">
        <f t="shared" si="40"/>
        <v>#REF!</v>
      </c>
      <c r="BQ540" s="1">
        <v>31500000</v>
      </c>
      <c r="BR540" s="1" t="e">
        <f>+Tabla3[[#This Row],[VALOR TOTAL DE CONTRATO (ANTES DE LIQUIDACIÓN - LIBERACIÓN DE SALDOS)]]-Tabla3[[#This Row],[RECURSO TOTALES DESEMBOLSADOS]]</f>
        <v>#REF!</v>
      </c>
      <c r="BS540" s="1" t="s">
        <v>83</v>
      </c>
      <c r="BT540" s="1" t="str">
        <f t="shared" si="41"/>
        <v>enero</v>
      </c>
      <c r="BU540" s="1" t="s">
        <v>82</v>
      </c>
      <c r="BV540" s="1" t="s">
        <v>82</v>
      </c>
      <c r="BW540" s="1" t="s">
        <v>82</v>
      </c>
      <c r="BX540" t="s">
        <v>258</v>
      </c>
      <c r="BY540" t="s">
        <v>259</v>
      </c>
    </row>
    <row r="541" spans="1:77" x14ac:dyDescent="0.25">
      <c r="A541" s="1">
        <v>2026</v>
      </c>
      <c r="B541" s="3">
        <v>531</v>
      </c>
      <c r="C541" s="1" t="s">
        <v>65</v>
      </c>
      <c r="D541" t="s">
        <v>67</v>
      </c>
      <c r="E541" t="s">
        <v>70</v>
      </c>
      <c r="F541" t="s">
        <v>71</v>
      </c>
      <c r="G541" t="s">
        <v>105</v>
      </c>
      <c r="H541" s="1" t="s">
        <v>64</v>
      </c>
      <c r="I541" s="1" t="s">
        <v>271</v>
      </c>
      <c r="J541" t="s">
        <v>2586</v>
      </c>
      <c r="K541" s="1" t="s">
        <v>78</v>
      </c>
      <c r="L541" s="87" t="s">
        <v>2587</v>
      </c>
      <c r="M541" s="1" t="s">
        <v>6834</v>
      </c>
      <c r="N541" s="1" t="s">
        <v>3719</v>
      </c>
      <c r="O541" s="69" t="s">
        <v>3719</v>
      </c>
      <c r="P541" s="54" t="s">
        <v>3719</v>
      </c>
      <c r="Q541" s="1" t="s">
        <v>83</v>
      </c>
      <c r="R541" s="87" t="s">
        <v>90</v>
      </c>
      <c r="S541" s="87" t="s">
        <v>264</v>
      </c>
      <c r="T541" t="s">
        <v>2588</v>
      </c>
      <c r="U541" t="s">
        <v>2590</v>
      </c>
      <c r="V541" t="s">
        <v>2589</v>
      </c>
      <c r="W541" s="5">
        <v>54520000</v>
      </c>
      <c r="X541" s="5">
        <v>54520000</v>
      </c>
      <c r="Y541" s="90">
        <v>4700000</v>
      </c>
      <c r="Z541" s="90">
        <v>0</v>
      </c>
      <c r="AA541" s="1" t="s">
        <v>95</v>
      </c>
      <c r="AB541" t="s">
        <v>83</v>
      </c>
      <c r="AC541" t="s">
        <v>76</v>
      </c>
      <c r="AD541" s="69">
        <f>+Tabla3[[#This Row],[VALOR DEL CONTRATO
(EN NUMEROS)]]-Tabla3[[#This Row],[VALOR RECURSOS (MADS/FONAM)]]</f>
        <v>0</v>
      </c>
      <c r="AE541" s="2">
        <v>3226</v>
      </c>
      <c r="AF541" s="88">
        <v>46024</v>
      </c>
      <c r="AG541">
        <v>53326</v>
      </c>
      <c r="AH541" s="75">
        <v>46037</v>
      </c>
      <c r="AI541" s="78" t="s">
        <v>98</v>
      </c>
      <c r="AJ541" t="s">
        <v>282</v>
      </c>
      <c r="AK541" s="72">
        <v>202400000000095</v>
      </c>
      <c r="AL541" s="75">
        <v>46035</v>
      </c>
      <c r="AM541" s="1" t="s">
        <v>257</v>
      </c>
      <c r="AN541" s="1" t="s">
        <v>257</v>
      </c>
      <c r="AO541" t="s">
        <v>100</v>
      </c>
      <c r="AP541" t="s">
        <v>3477</v>
      </c>
      <c r="AQ541" s="1"/>
      <c r="AR541" t="s">
        <v>556</v>
      </c>
      <c r="AS541" t="s">
        <v>264</v>
      </c>
      <c r="AT541" s="1">
        <v>80111600</v>
      </c>
      <c r="AU541" s="93" t="s">
        <v>5728</v>
      </c>
      <c r="AV541" s="1" t="s">
        <v>210</v>
      </c>
      <c r="AW541" s="87" t="s">
        <v>103</v>
      </c>
      <c r="AX541" s="75">
        <v>46036</v>
      </c>
      <c r="AY541" s="87" t="s">
        <v>115</v>
      </c>
      <c r="AZ541" s="75">
        <v>46036</v>
      </c>
      <c r="BA541" s="75">
        <v>46037</v>
      </c>
      <c r="BB541" s="6">
        <v>46387</v>
      </c>
      <c r="BC541" s="89">
        <f>+Tabla3[[#This Row],[FECHA TERMINACION
(INICIAL)]]-Tabla3[[#This Row],[FECHA INICIO]]</f>
        <v>350</v>
      </c>
      <c r="BD541" s="89">
        <f>+Tabla3[[#This Row],[PLAZO DE EJECUCIÓN EN DÍAS (INICIAL)]]/30</f>
        <v>11.666666666666666</v>
      </c>
      <c r="BE541" t="s">
        <v>2232</v>
      </c>
      <c r="BF541" s="5" t="e">
        <f>+#REF!</f>
        <v>#REF!</v>
      </c>
      <c r="BG541" s="5" t="e">
        <f>+#REF!</f>
        <v>#REF!</v>
      </c>
      <c r="BH541" s="1" t="e">
        <f>+#REF!</f>
        <v>#REF!</v>
      </c>
      <c r="BI541" s="1">
        <f>+COUNTIF(Tabla3[[#This Row],[VALOR REDUCIDO]:[TOTAL TIEMPO PRORROGADO EN DÍAS
]],"&lt;&gt;0")</f>
        <v>3</v>
      </c>
      <c r="BJ541" s="1" t="e">
        <f>+#REF!</f>
        <v>#REF!</v>
      </c>
      <c r="BK541" s="75" t="e">
        <f>+#REF!</f>
        <v>#REF!</v>
      </c>
      <c r="BL541" s="1" t="s">
        <v>83</v>
      </c>
      <c r="BM541" t="e">
        <f t="shared" si="42"/>
        <v>#REF!</v>
      </c>
      <c r="BN541" s="7">
        <f t="shared" si="43"/>
        <v>46037</v>
      </c>
      <c r="BO541" s="7" t="e">
        <f t="shared" si="44"/>
        <v>#REF!</v>
      </c>
      <c r="BP541" s="5" t="e">
        <f t="shared" si="40"/>
        <v>#REF!</v>
      </c>
      <c r="BQ541" s="1">
        <v>21306667</v>
      </c>
      <c r="BR541" s="1" t="e">
        <f>+Tabla3[[#This Row],[VALOR TOTAL DE CONTRATO (ANTES DE LIQUIDACIÓN - LIBERACIÓN DE SALDOS)]]-Tabla3[[#This Row],[RECURSO TOTALES DESEMBOLSADOS]]</f>
        <v>#REF!</v>
      </c>
      <c r="BS541" s="1" t="s">
        <v>83</v>
      </c>
      <c r="BT541" s="1" t="str">
        <f t="shared" si="41"/>
        <v>enero</v>
      </c>
      <c r="BU541" s="1" t="s">
        <v>82</v>
      </c>
      <c r="BV541" s="1" t="s">
        <v>82</v>
      </c>
      <c r="BW541" s="1" t="s">
        <v>82</v>
      </c>
      <c r="BX541" t="s">
        <v>258</v>
      </c>
      <c r="BY541" t="s">
        <v>259</v>
      </c>
    </row>
    <row r="542" spans="1:77" x14ac:dyDescent="0.25">
      <c r="A542" s="1">
        <v>2026</v>
      </c>
      <c r="B542" s="3">
        <v>532</v>
      </c>
      <c r="C542" s="1" t="s">
        <v>65</v>
      </c>
      <c r="D542" t="s">
        <v>67</v>
      </c>
      <c r="E542" t="s">
        <v>70</v>
      </c>
      <c r="F542" t="s">
        <v>71</v>
      </c>
      <c r="G542" t="s">
        <v>105</v>
      </c>
      <c r="H542" s="1" t="s">
        <v>64</v>
      </c>
      <c r="I542" s="1" t="s">
        <v>75</v>
      </c>
      <c r="J542" t="s">
        <v>5523</v>
      </c>
      <c r="K542" s="1" t="s">
        <v>78</v>
      </c>
      <c r="L542" t="s">
        <v>700</v>
      </c>
      <c r="M542" s="1" t="s">
        <v>6835</v>
      </c>
      <c r="N542" s="1" t="s">
        <v>3719</v>
      </c>
      <c r="O542" s="69" t="s">
        <v>3719</v>
      </c>
      <c r="P542" s="54" t="s">
        <v>3719</v>
      </c>
      <c r="Q542" s="1" t="s">
        <v>83</v>
      </c>
      <c r="R542" s="87" t="s">
        <v>261</v>
      </c>
      <c r="S542" s="87" t="s">
        <v>261</v>
      </c>
      <c r="T542" t="s">
        <v>5524</v>
      </c>
      <c r="U542" t="s">
        <v>5526</v>
      </c>
      <c r="V542" t="s">
        <v>5525</v>
      </c>
      <c r="W542" s="5">
        <v>83300000</v>
      </c>
      <c r="X542" s="5">
        <v>83300000</v>
      </c>
      <c r="Y542" s="90">
        <v>9800000</v>
      </c>
      <c r="Z542" s="90">
        <v>0</v>
      </c>
      <c r="AA542" s="1" t="s">
        <v>95</v>
      </c>
      <c r="AB542" t="s">
        <v>83</v>
      </c>
      <c r="AC542" t="s">
        <v>76</v>
      </c>
      <c r="AD542" s="69">
        <f>+Tabla3[[#This Row],[VALOR DEL CONTRATO
(EN NUMEROS)]]-Tabla3[[#This Row],[VALOR RECURSOS (MADS/FONAM)]]</f>
        <v>0</v>
      </c>
      <c r="AE542" s="2">
        <v>6226</v>
      </c>
      <c r="AF542" s="88">
        <v>46024</v>
      </c>
      <c r="AG542">
        <v>112926</v>
      </c>
      <c r="AH542" s="75">
        <v>46052</v>
      </c>
      <c r="AI542" s="78" t="s">
        <v>98</v>
      </c>
      <c r="AJ542" t="s">
        <v>1505</v>
      </c>
      <c r="AK542" s="72">
        <v>202300000000041</v>
      </c>
      <c r="AL542" s="75">
        <v>46051</v>
      </c>
      <c r="AM542" s="1" t="s">
        <v>257</v>
      </c>
      <c r="AN542" s="1" t="s">
        <v>257</v>
      </c>
      <c r="AO542" t="s">
        <v>100</v>
      </c>
      <c r="AP542" t="s">
        <v>1056</v>
      </c>
      <c r="AQ542" s="1"/>
      <c r="AR542" t="s">
        <v>1057</v>
      </c>
      <c r="AS542" t="s">
        <v>261</v>
      </c>
      <c r="AT542" s="1">
        <v>80111600</v>
      </c>
      <c r="AU542" s="93" t="s">
        <v>5729</v>
      </c>
      <c r="AV542" s="1" t="s">
        <v>210</v>
      </c>
      <c r="AW542" s="87" t="s">
        <v>103</v>
      </c>
      <c r="AX542" s="75">
        <v>46051</v>
      </c>
      <c r="AY542" t="s">
        <v>116</v>
      </c>
      <c r="AZ542" s="75">
        <v>46051</v>
      </c>
      <c r="BA542" s="75">
        <v>46055</v>
      </c>
      <c r="BB542" s="6">
        <v>46311</v>
      </c>
      <c r="BC542" s="89">
        <f>+Tabla3[[#This Row],[FECHA TERMINACION
(INICIAL)]]-Tabla3[[#This Row],[FECHA INICIO]]</f>
        <v>256</v>
      </c>
      <c r="BD542" s="89">
        <f>+Tabla3[[#This Row],[PLAZO DE EJECUCIÓN EN DÍAS (INICIAL)]]/30</f>
        <v>8.5333333333333332</v>
      </c>
      <c r="BE542" t="s">
        <v>5527</v>
      </c>
      <c r="BF542" s="5" t="e">
        <f>+#REF!</f>
        <v>#REF!</v>
      </c>
      <c r="BG542" s="5" t="e">
        <f>+#REF!</f>
        <v>#REF!</v>
      </c>
      <c r="BH542" s="1" t="e">
        <f>+#REF!</f>
        <v>#REF!</v>
      </c>
      <c r="BI542" s="1">
        <f>+COUNTIF(Tabla3[[#This Row],[VALOR REDUCIDO]:[TOTAL TIEMPO PRORROGADO EN DÍAS
]],"&lt;&gt;0")</f>
        <v>3</v>
      </c>
      <c r="BJ542" s="1" t="e">
        <f>+#REF!</f>
        <v>#REF!</v>
      </c>
      <c r="BK542" s="75" t="e">
        <f>+#REF!</f>
        <v>#REF!</v>
      </c>
      <c r="BL542" s="1" t="s">
        <v>83</v>
      </c>
      <c r="BM542" t="e">
        <f t="shared" si="42"/>
        <v>#REF!</v>
      </c>
      <c r="BN542" s="7">
        <f t="shared" si="43"/>
        <v>46055</v>
      </c>
      <c r="BO542" s="7" t="e">
        <f t="shared" si="44"/>
        <v>#REF!</v>
      </c>
      <c r="BP542" s="5" t="e">
        <f t="shared" si="40"/>
        <v>#REF!</v>
      </c>
      <c r="BQ542" s="1">
        <v>38873333</v>
      </c>
      <c r="BR542" s="1" t="e">
        <f>+Tabla3[[#This Row],[VALOR TOTAL DE CONTRATO (ANTES DE LIQUIDACIÓN - LIBERACIÓN DE SALDOS)]]-Tabla3[[#This Row],[RECURSO TOTALES DESEMBOLSADOS]]</f>
        <v>#REF!</v>
      </c>
      <c r="BS542" s="1" t="s">
        <v>83</v>
      </c>
      <c r="BT542" s="1" t="str">
        <f t="shared" si="41"/>
        <v>enero</v>
      </c>
      <c r="BU542" s="1" t="s">
        <v>82</v>
      </c>
      <c r="BV542" s="1" t="s">
        <v>82</v>
      </c>
      <c r="BW542" s="1" t="s">
        <v>82</v>
      </c>
      <c r="BX542" t="s">
        <v>258</v>
      </c>
      <c r="BY542" t="s">
        <v>259</v>
      </c>
    </row>
    <row r="543" spans="1:77" x14ac:dyDescent="0.25">
      <c r="A543" s="1">
        <v>2026</v>
      </c>
      <c r="B543" s="3">
        <v>533</v>
      </c>
      <c r="C543" s="1" t="s">
        <v>65</v>
      </c>
      <c r="D543" t="s">
        <v>67</v>
      </c>
      <c r="E543" t="s">
        <v>70</v>
      </c>
      <c r="F543" t="s">
        <v>71</v>
      </c>
      <c r="G543" t="s">
        <v>105</v>
      </c>
      <c r="H543" s="1" t="s">
        <v>64</v>
      </c>
      <c r="I543" s="1" t="s">
        <v>271</v>
      </c>
      <c r="J543" t="s">
        <v>2981</v>
      </c>
      <c r="K543" s="1" t="s">
        <v>78</v>
      </c>
      <c r="L543" s="87" t="s">
        <v>2982</v>
      </c>
      <c r="M543" s="1" t="s">
        <v>6836</v>
      </c>
      <c r="N543" s="1" t="s">
        <v>3719</v>
      </c>
      <c r="O543" s="69" t="s">
        <v>3719</v>
      </c>
      <c r="P543" s="54" t="s">
        <v>3719</v>
      </c>
      <c r="Q543" s="1" t="s">
        <v>83</v>
      </c>
      <c r="R543" s="87" t="s">
        <v>261</v>
      </c>
      <c r="S543" s="87" t="s">
        <v>261</v>
      </c>
      <c r="T543" t="s">
        <v>2983</v>
      </c>
      <c r="U543" t="s">
        <v>2985</v>
      </c>
      <c r="V543" t="s">
        <v>2984</v>
      </c>
      <c r="W543" s="5">
        <v>50600000</v>
      </c>
      <c r="X543" s="5">
        <v>50600000</v>
      </c>
      <c r="Y543" s="90">
        <v>5060000</v>
      </c>
      <c r="Z543" s="90">
        <v>0</v>
      </c>
      <c r="AA543" s="1" t="s">
        <v>95</v>
      </c>
      <c r="AB543" t="s">
        <v>83</v>
      </c>
      <c r="AC543" t="s">
        <v>76</v>
      </c>
      <c r="AD543" s="69">
        <f>+Tabla3[[#This Row],[VALOR DEL CONTRATO
(EN NUMEROS)]]-Tabla3[[#This Row],[VALOR RECURSOS (MADS/FONAM)]]</f>
        <v>0</v>
      </c>
      <c r="AE543" s="2">
        <v>6226</v>
      </c>
      <c r="AF543" s="88">
        <v>46024</v>
      </c>
      <c r="AG543">
        <v>62826</v>
      </c>
      <c r="AH543" s="75">
        <v>46038</v>
      </c>
      <c r="AI543" s="78" t="s">
        <v>98</v>
      </c>
      <c r="AJ543" t="s">
        <v>1505</v>
      </c>
      <c r="AK543" s="72">
        <v>202300000000041</v>
      </c>
      <c r="AL543" s="75">
        <v>46038</v>
      </c>
      <c r="AM543" s="1" t="s">
        <v>257</v>
      </c>
      <c r="AN543" s="1" t="s">
        <v>257</v>
      </c>
      <c r="AO543" t="s">
        <v>100</v>
      </c>
      <c r="AP543" t="s">
        <v>1116</v>
      </c>
      <c r="AQ543" s="1"/>
      <c r="AR543" t="s">
        <v>515</v>
      </c>
      <c r="AS543" t="s">
        <v>261</v>
      </c>
      <c r="AT543" s="1">
        <v>80111600</v>
      </c>
      <c r="AU543" s="93" t="s">
        <v>5730</v>
      </c>
      <c r="AV543" s="1" t="s">
        <v>210</v>
      </c>
      <c r="AW543" s="87" t="s">
        <v>103</v>
      </c>
      <c r="AX543" s="75">
        <v>46038</v>
      </c>
      <c r="AY543" t="s">
        <v>116</v>
      </c>
      <c r="AZ543" s="75">
        <v>46038</v>
      </c>
      <c r="BA543" s="75">
        <v>46038</v>
      </c>
      <c r="BB543" s="6">
        <v>46341</v>
      </c>
      <c r="BC543" s="89">
        <f>+Tabla3[[#This Row],[FECHA TERMINACION
(INICIAL)]]-Tabla3[[#This Row],[FECHA INICIO]]</f>
        <v>303</v>
      </c>
      <c r="BD543" s="89">
        <f>+Tabla3[[#This Row],[PLAZO DE EJECUCIÓN EN DÍAS (INICIAL)]]/30</f>
        <v>10.1</v>
      </c>
      <c r="BE543" t="s">
        <v>517</v>
      </c>
      <c r="BF543" s="5" t="e">
        <f>+#REF!</f>
        <v>#REF!</v>
      </c>
      <c r="BG543" s="5" t="e">
        <f>+#REF!</f>
        <v>#REF!</v>
      </c>
      <c r="BH543" s="1" t="e">
        <f>+#REF!</f>
        <v>#REF!</v>
      </c>
      <c r="BI543" s="1">
        <f>+COUNTIF(Tabla3[[#This Row],[VALOR REDUCIDO]:[TOTAL TIEMPO PRORROGADO EN DÍAS
]],"&lt;&gt;0")</f>
        <v>3</v>
      </c>
      <c r="BJ543" s="1" t="e">
        <f>+#REF!</f>
        <v>#REF!</v>
      </c>
      <c r="BK543" s="75" t="e">
        <f>+#REF!</f>
        <v>#REF!</v>
      </c>
      <c r="BL543" s="1" t="s">
        <v>83</v>
      </c>
      <c r="BM543" t="e">
        <f t="shared" si="42"/>
        <v>#REF!</v>
      </c>
      <c r="BN543" s="7">
        <f t="shared" si="43"/>
        <v>46038</v>
      </c>
      <c r="BO543" s="7" t="e">
        <f t="shared" si="44"/>
        <v>#REF!</v>
      </c>
      <c r="BP543" s="5" t="e">
        <f t="shared" si="40"/>
        <v>#REF!</v>
      </c>
      <c r="BQ543" s="1">
        <v>17710000</v>
      </c>
      <c r="BR543" s="1" t="e">
        <f>+Tabla3[[#This Row],[VALOR TOTAL DE CONTRATO (ANTES DE LIQUIDACIÓN - LIBERACIÓN DE SALDOS)]]-Tabla3[[#This Row],[RECURSO TOTALES DESEMBOLSADOS]]</f>
        <v>#REF!</v>
      </c>
      <c r="BS543" s="1" t="s">
        <v>83</v>
      </c>
      <c r="BT543" s="1" t="str">
        <f t="shared" si="41"/>
        <v>enero</v>
      </c>
      <c r="BU543" s="1" t="s">
        <v>82</v>
      </c>
      <c r="BV543" s="1" t="s">
        <v>82</v>
      </c>
      <c r="BW543" s="1" t="s">
        <v>82</v>
      </c>
      <c r="BX543" t="s">
        <v>258</v>
      </c>
      <c r="BY543" t="s">
        <v>259</v>
      </c>
    </row>
    <row r="544" spans="1:77" x14ac:dyDescent="0.25">
      <c r="A544" s="1">
        <v>2026</v>
      </c>
      <c r="B544" s="3">
        <v>534</v>
      </c>
      <c r="C544" s="1" t="s">
        <v>65</v>
      </c>
      <c r="D544" t="s">
        <v>67</v>
      </c>
      <c r="E544" t="s">
        <v>70</v>
      </c>
      <c r="F544" t="s">
        <v>71</v>
      </c>
      <c r="G544" t="s">
        <v>105</v>
      </c>
      <c r="H544" s="1" t="s">
        <v>64</v>
      </c>
      <c r="I544" s="1" t="s">
        <v>75</v>
      </c>
      <c r="J544" t="s">
        <v>2986</v>
      </c>
      <c r="K544" s="1" t="s">
        <v>78</v>
      </c>
      <c r="L544" s="87" t="s">
        <v>1358</v>
      </c>
      <c r="M544" s="1" t="s">
        <v>6837</v>
      </c>
      <c r="N544" s="1" t="s">
        <v>3719</v>
      </c>
      <c r="O544" s="69" t="s">
        <v>3719</v>
      </c>
      <c r="P544" s="54" t="s">
        <v>3719</v>
      </c>
      <c r="Q544" s="1" t="s">
        <v>83</v>
      </c>
      <c r="R544" s="87" t="s">
        <v>261</v>
      </c>
      <c r="S544" s="87" t="s">
        <v>261</v>
      </c>
      <c r="T544" t="s">
        <v>2987</v>
      </c>
      <c r="U544" t="s">
        <v>2989</v>
      </c>
      <c r="V544" t="s">
        <v>2988</v>
      </c>
      <c r="W544" s="5">
        <v>78000000</v>
      </c>
      <c r="X544" s="5">
        <v>78000000</v>
      </c>
      <c r="Y544" s="90">
        <v>7800000</v>
      </c>
      <c r="Z544" s="90">
        <v>0</v>
      </c>
      <c r="AA544" s="1" t="s">
        <v>95</v>
      </c>
      <c r="AB544" t="s">
        <v>83</v>
      </c>
      <c r="AC544" t="s">
        <v>76</v>
      </c>
      <c r="AD544" s="69">
        <f>+Tabla3[[#This Row],[VALOR DEL CONTRATO
(EN NUMEROS)]]-Tabla3[[#This Row],[VALOR RECURSOS (MADS/FONAM)]]</f>
        <v>0</v>
      </c>
      <c r="AE544" s="2">
        <v>6226</v>
      </c>
      <c r="AF544" s="88">
        <v>46024</v>
      </c>
      <c r="AG544">
        <v>67326</v>
      </c>
      <c r="AH544" s="75">
        <v>46041</v>
      </c>
      <c r="AI544" s="78" t="s">
        <v>98</v>
      </c>
      <c r="AJ544" t="s">
        <v>1505</v>
      </c>
      <c r="AK544" s="72">
        <v>202300000000041</v>
      </c>
      <c r="AL544" s="75">
        <v>46038</v>
      </c>
      <c r="AM544" s="1" t="s">
        <v>257</v>
      </c>
      <c r="AN544" s="1" t="s">
        <v>257</v>
      </c>
      <c r="AO544" t="s">
        <v>100</v>
      </c>
      <c r="AP544" t="s">
        <v>1428</v>
      </c>
      <c r="AQ544" s="1"/>
      <c r="AR544" t="s">
        <v>1502</v>
      </c>
      <c r="AS544" t="s">
        <v>261</v>
      </c>
      <c r="AT544" s="1">
        <v>80111600</v>
      </c>
      <c r="AU544" s="93" t="s">
        <v>5731</v>
      </c>
      <c r="AV544" s="1" t="s">
        <v>210</v>
      </c>
      <c r="AW544" s="87" t="s">
        <v>103</v>
      </c>
      <c r="AX544" s="75">
        <v>46039</v>
      </c>
      <c r="AY544" s="87" t="s">
        <v>116</v>
      </c>
      <c r="AZ544" s="75">
        <v>46039</v>
      </c>
      <c r="BA544" s="75">
        <v>46041</v>
      </c>
      <c r="BB544" s="6">
        <v>46344</v>
      </c>
      <c r="BC544" s="89">
        <f>+Tabla3[[#This Row],[FECHA TERMINACION
(INICIAL)]]-Tabla3[[#This Row],[FECHA INICIO]]</f>
        <v>303</v>
      </c>
      <c r="BD544" s="89">
        <f>+Tabla3[[#This Row],[PLAZO DE EJECUCIÓN EN DÍAS (INICIAL)]]/30</f>
        <v>10.1</v>
      </c>
      <c r="BE544" t="s">
        <v>517</v>
      </c>
      <c r="BF544" s="5" t="e">
        <f>+#REF!</f>
        <v>#REF!</v>
      </c>
      <c r="BG544" s="5" t="e">
        <f>+#REF!</f>
        <v>#REF!</v>
      </c>
      <c r="BH544" s="1" t="e">
        <f>+#REF!</f>
        <v>#REF!</v>
      </c>
      <c r="BI544" s="1">
        <f>+COUNTIF(Tabla3[[#This Row],[VALOR REDUCIDO]:[TOTAL TIEMPO PRORROGADO EN DÍAS
]],"&lt;&gt;0")</f>
        <v>3</v>
      </c>
      <c r="BJ544" s="1" t="e">
        <f>+#REF!</f>
        <v>#REF!</v>
      </c>
      <c r="BK544" s="75" t="e">
        <f>+#REF!</f>
        <v>#REF!</v>
      </c>
      <c r="BL544" s="1" t="s">
        <v>83</v>
      </c>
      <c r="BM544" t="e">
        <f t="shared" si="42"/>
        <v>#REF!</v>
      </c>
      <c r="BN544" s="7">
        <f t="shared" si="43"/>
        <v>46041</v>
      </c>
      <c r="BO544" s="7" t="e">
        <f t="shared" si="44"/>
        <v>#REF!</v>
      </c>
      <c r="BP544" s="5" t="e">
        <f t="shared" si="40"/>
        <v>#REF!</v>
      </c>
      <c r="BQ544" s="1">
        <v>34320000</v>
      </c>
      <c r="BR544" s="1" t="e">
        <f>+Tabla3[[#This Row],[VALOR TOTAL DE CONTRATO (ANTES DE LIQUIDACIÓN - LIBERACIÓN DE SALDOS)]]-Tabla3[[#This Row],[RECURSO TOTALES DESEMBOLSADOS]]</f>
        <v>#REF!</v>
      </c>
      <c r="BS544" s="1" t="s">
        <v>83</v>
      </c>
      <c r="BT544" s="1" t="str">
        <f t="shared" si="41"/>
        <v>enero</v>
      </c>
      <c r="BU544" s="1" t="s">
        <v>82</v>
      </c>
      <c r="BV544" s="1" t="s">
        <v>82</v>
      </c>
      <c r="BW544" s="1" t="s">
        <v>82</v>
      </c>
      <c r="BX544" t="s">
        <v>258</v>
      </c>
      <c r="BY544" t="s">
        <v>259</v>
      </c>
    </row>
    <row r="545" spans="1:77" x14ac:dyDescent="0.25">
      <c r="A545" s="1">
        <v>2026</v>
      </c>
      <c r="B545" s="3">
        <v>535</v>
      </c>
      <c r="C545" s="1" t="s">
        <v>65</v>
      </c>
      <c r="D545" t="s">
        <v>67</v>
      </c>
      <c r="E545" t="s">
        <v>70</v>
      </c>
      <c r="F545" t="s">
        <v>71</v>
      </c>
      <c r="G545" t="s">
        <v>105</v>
      </c>
      <c r="H545" s="1" t="s">
        <v>64</v>
      </c>
      <c r="I545" s="1" t="s">
        <v>75</v>
      </c>
      <c r="J545" t="s">
        <v>2990</v>
      </c>
      <c r="K545" s="1" t="s">
        <v>78</v>
      </c>
      <c r="L545" s="87" t="s">
        <v>1034</v>
      </c>
      <c r="M545" s="1" t="s">
        <v>6838</v>
      </c>
      <c r="N545" s="1" t="s">
        <v>3719</v>
      </c>
      <c r="O545" s="59" t="s">
        <v>3719</v>
      </c>
      <c r="P545" s="54" t="s">
        <v>3719</v>
      </c>
      <c r="Q545" s="1" t="s">
        <v>83</v>
      </c>
      <c r="R545" s="87" t="s">
        <v>261</v>
      </c>
      <c r="S545" s="87" t="s">
        <v>261</v>
      </c>
      <c r="T545" t="s">
        <v>2991</v>
      </c>
      <c r="U545" t="s">
        <v>2992</v>
      </c>
      <c r="V545" s="5" t="s">
        <v>1508</v>
      </c>
      <c r="W545" s="5">
        <v>89000000</v>
      </c>
      <c r="X545" s="5">
        <v>89000000</v>
      </c>
      <c r="Y545" s="90">
        <v>8900000</v>
      </c>
      <c r="Z545" s="90">
        <v>0</v>
      </c>
      <c r="AA545" s="1" t="s">
        <v>95</v>
      </c>
      <c r="AB545" t="s">
        <v>83</v>
      </c>
      <c r="AC545" t="s">
        <v>76</v>
      </c>
      <c r="AD545" s="69">
        <f>+Tabla3[[#This Row],[VALOR DEL CONTRATO
(EN NUMEROS)]]-Tabla3[[#This Row],[VALOR RECURSOS (MADS/FONAM)]]</f>
        <v>0</v>
      </c>
      <c r="AE545" s="2">
        <v>6226</v>
      </c>
      <c r="AF545" s="88">
        <v>46024</v>
      </c>
      <c r="AG545">
        <v>66326</v>
      </c>
      <c r="AH545" s="75">
        <v>46041</v>
      </c>
      <c r="AI545" s="78" t="s">
        <v>98</v>
      </c>
      <c r="AJ545" t="s">
        <v>1505</v>
      </c>
      <c r="AK545" s="72">
        <v>202300000000041</v>
      </c>
      <c r="AL545" s="75">
        <v>46038</v>
      </c>
      <c r="AM545" s="1" t="s">
        <v>257</v>
      </c>
      <c r="AN545" s="1" t="s">
        <v>257</v>
      </c>
      <c r="AO545" t="s">
        <v>100</v>
      </c>
      <c r="AP545" t="s">
        <v>516</v>
      </c>
      <c r="AQ545" s="2"/>
      <c r="AR545" t="s">
        <v>515</v>
      </c>
      <c r="AS545" t="s">
        <v>261</v>
      </c>
      <c r="AT545" s="1">
        <v>80111600</v>
      </c>
      <c r="AU545" s="93" t="s">
        <v>5732</v>
      </c>
      <c r="AV545" s="1" t="s">
        <v>210</v>
      </c>
      <c r="AW545" s="87" t="s">
        <v>103</v>
      </c>
      <c r="AX545" s="75">
        <v>46039</v>
      </c>
      <c r="AY545" s="87" t="s">
        <v>116</v>
      </c>
      <c r="AZ545" s="75">
        <v>46039</v>
      </c>
      <c r="BA545" s="75">
        <v>46041</v>
      </c>
      <c r="BB545" s="6">
        <v>46344</v>
      </c>
      <c r="BC545" s="89">
        <f>+Tabla3[[#This Row],[FECHA TERMINACION
(INICIAL)]]-Tabla3[[#This Row],[FECHA INICIO]]</f>
        <v>303</v>
      </c>
      <c r="BD545" s="89">
        <f>+Tabla3[[#This Row],[PLAZO DE EJECUCIÓN EN DÍAS (INICIAL)]]/30</f>
        <v>10.1</v>
      </c>
      <c r="BE545" t="s">
        <v>1244</v>
      </c>
      <c r="BF545" s="5" t="e">
        <f>+#REF!</f>
        <v>#REF!</v>
      </c>
      <c r="BG545" s="5" t="e">
        <f>+#REF!</f>
        <v>#REF!</v>
      </c>
      <c r="BH545" s="1" t="e">
        <f>+#REF!</f>
        <v>#REF!</v>
      </c>
      <c r="BI545" s="1">
        <f>+COUNTIF(Tabla3[[#This Row],[VALOR REDUCIDO]:[TOTAL TIEMPO PRORROGADO EN DÍAS
]],"&lt;&gt;0")</f>
        <v>3</v>
      </c>
      <c r="BJ545" s="1" t="e">
        <f>+#REF!</f>
        <v>#REF!</v>
      </c>
      <c r="BK545" s="75" t="e">
        <f>+#REF!</f>
        <v>#REF!</v>
      </c>
      <c r="BL545" s="1" t="s">
        <v>83</v>
      </c>
      <c r="BM545" t="e">
        <f t="shared" si="42"/>
        <v>#REF!</v>
      </c>
      <c r="BN545" s="7">
        <f t="shared" si="43"/>
        <v>46041</v>
      </c>
      <c r="BO545" s="7" t="e">
        <f t="shared" si="44"/>
        <v>#REF!</v>
      </c>
      <c r="BP545" s="5" t="e">
        <f t="shared" si="40"/>
        <v>#REF!</v>
      </c>
      <c r="BQ545" s="1">
        <v>39160000</v>
      </c>
      <c r="BR545" s="1" t="e">
        <f>+Tabla3[[#This Row],[VALOR TOTAL DE CONTRATO (ANTES DE LIQUIDACIÓN - LIBERACIÓN DE SALDOS)]]-Tabla3[[#This Row],[RECURSO TOTALES DESEMBOLSADOS]]</f>
        <v>#REF!</v>
      </c>
      <c r="BS545" s="1" t="s">
        <v>83</v>
      </c>
      <c r="BT545" s="1" t="str">
        <f t="shared" si="41"/>
        <v>enero</v>
      </c>
      <c r="BU545" s="1" t="s">
        <v>82</v>
      </c>
      <c r="BV545" s="1" t="s">
        <v>82</v>
      </c>
      <c r="BW545" s="1" t="s">
        <v>82</v>
      </c>
      <c r="BX545" t="s">
        <v>258</v>
      </c>
      <c r="BY545" t="s">
        <v>259</v>
      </c>
    </row>
    <row r="546" spans="1:77" x14ac:dyDescent="0.25">
      <c r="A546" s="1">
        <v>2026</v>
      </c>
      <c r="B546" s="3">
        <v>536</v>
      </c>
      <c r="C546" s="1" t="s">
        <v>65</v>
      </c>
      <c r="D546" t="s">
        <v>67</v>
      </c>
      <c r="E546" t="s">
        <v>70</v>
      </c>
      <c r="F546" t="s">
        <v>71</v>
      </c>
      <c r="G546" t="s">
        <v>105</v>
      </c>
      <c r="H546" s="1" t="s">
        <v>64</v>
      </c>
      <c r="I546" s="1" t="s">
        <v>75</v>
      </c>
      <c r="J546" t="s">
        <v>2993</v>
      </c>
      <c r="K546" s="1" t="s">
        <v>78</v>
      </c>
      <c r="L546" s="87" t="s">
        <v>538</v>
      </c>
      <c r="M546" s="1" t="s">
        <v>6839</v>
      </c>
      <c r="N546" s="1" t="s">
        <v>3719</v>
      </c>
      <c r="O546" s="69" t="s">
        <v>3719</v>
      </c>
      <c r="P546" s="54" t="s">
        <v>3719</v>
      </c>
      <c r="Q546" s="1" t="s">
        <v>83</v>
      </c>
      <c r="R546" s="87" t="s">
        <v>261</v>
      </c>
      <c r="S546" s="87" t="s">
        <v>261</v>
      </c>
      <c r="T546" t="s">
        <v>2994</v>
      </c>
      <c r="U546" t="s">
        <v>2996</v>
      </c>
      <c r="V546" t="s">
        <v>2995</v>
      </c>
      <c r="W546" s="5">
        <v>76500000</v>
      </c>
      <c r="X546" s="5">
        <v>76500000</v>
      </c>
      <c r="Y546" s="90">
        <v>8500000</v>
      </c>
      <c r="Z546" s="90">
        <v>0</v>
      </c>
      <c r="AA546" s="1" t="s">
        <v>95</v>
      </c>
      <c r="AB546" t="s">
        <v>83</v>
      </c>
      <c r="AC546" t="s">
        <v>76</v>
      </c>
      <c r="AD546" s="69">
        <f>+Tabla3[[#This Row],[VALOR DEL CONTRATO
(EN NUMEROS)]]-Tabla3[[#This Row],[VALOR RECURSOS (MADS/FONAM)]]</f>
        <v>0</v>
      </c>
      <c r="AE546" s="2">
        <v>6226</v>
      </c>
      <c r="AF546" s="88">
        <v>46024</v>
      </c>
      <c r="AG546">
        <v>58826</v>
      </c>
      <c r="AH546" s="75">
        <v>46038</v>
      </c>
      <c r="AI546" s="78" t="s">
        <v>98</v>
      </c>
      <c r="AJ546" t="s">
        <v>1505</v>
      </c>
      <c r="AK546" s="72">
        <v>202300000000041</v>
      </c>
      <c r="AL546" s="75">
        <v>46037</v>
      </c>
      <c r="AM546" s="1" t="s">
        <v>257</v>
      </c>
      <c r="AN546" s="1" t="s">
        <v>257</v>
      </c>
      <c r="AO546" t="s">
        <v>100</v>
      </c>
      <c r="AP546" t="s">
        <v>2336</v>
      </c>
      <c r="AQ546" s="2"/>
      <c r="AR546" t="s">
        <v>1695</v>
      </c>
      <c r="AS546" t="s">
        <v>2337</v>
      </c>
      <c r="AT546" s="1">
        <v>80111600</v>
      </c>
      <c r="AU546" s="93" t="s">
        <v>5733</v>
      </c>
      <c r="AV546" s="1" t="s">
        <v>210</v>
      </c>
      <c r="AW546" s="87" t="s">
        <v>103</v>
      </c>
      <c r="AX546" s="75">
        <v>46038</v>
      </c>
      <c r="AY546" s="87" t="s">
        <v>116</v>
      </c>
      <c r="AZ546" s="75">
        <v>46038</v>
      </c>
      <c r="BA546" s="75">
        <v>46041</v>
      </c>
      <c r="BB546" s="6">
        <v>46313</v>
      </c>
      <c r="BC546" s="89">
        <f>+Tabla3[[#This Row],[FECHA TERMINACION
(INICIAL)]]-Tabla3[[#This Row],[FECHA INICIO]]</f>
        <v>272</v>
      </c>
      <c r="BD546" s="89">
        <f>+Tabla3[[#This Row],[PLAZO DE EJECUCIÓN EN DÍAS (INICIAL)]]/30</f>
        <v>9.0666666666666664</v>
      </c>
      <c r="BE546" t="s">
        <v>2997</v>
      </c>
      <c r="BF546" s="5" t="e">
        <f>+#REF!</f>
        <v>#REF!</v>
      </c>
      <c r="BG546" s="5" t="e">
        <f>+#REF!</f>
        <v>#REF!</v>
      </c>
      <c r="BH546" s="1" t="e">
        <f>+#REF!</f>
        <v>#REF!</v>
      </c>
      <c r="BI546" s="1">
        <f>+COUNTIF(Tabla3[[#This Row],[VALOR REDUCIDO]:[TOTAL TIEMPO PRORROGADO EN DÍAS
]],"&lt;&gt;0")</f>
        <v>3</v>
      </c>
      <c r="BJ546" s="1" t="e">
        <f>+#REF!</f>
        <v>#REF!</v>
      </c>
      <c r="BK546" s="75" t="e">
        <f>+#REF!</f>
        <v>#REF!</v>
      </c>
      <c r="BL546" s="1" t="s">
        <v>83</v>
      </c>
      <c r="BM546" t="e">
        <f t="shared" si="42"/>
        <v>#REF!</v>
      </c>
      <c r="BN546" s="7">
        <f t="shared" si="43"/>
        <v>46041</v>
      </c>
      <c r="BO546" s="7" t="e">
        <f t="shared" si="44"/>
        <v>#REF!</v>
      </c>
      <c r="BP546" s="5" t="e">
        <f t="shared" si="40"/>
        <v>#REF!</v>
      </c>
      <c r="BQ546" s="1">
        <v>37400000</v>
      </c>
      <c r="BR546" s="1" t="e">
        <f>+Tabla3[[#This Row],[VALOR TOTAL DE CONTRATO (ANTES DE LIQUIDACIÓN - LIBERACIÓN DE SALDOS)]]-Tabla3[[#This Row],[RECURSO TOTALES DESEMBOLSADOS]]</f>
        <v>#REF!</v>
      </c>
      <c r="BS546" s="1" t="s">
        <v>83</v>
      </c>
      <c r="BT546" s="1" t="str">
        <f t="shared" si="41"/>
        <v>enero</v>
      </c>
      <c r="BU546" s="1" t="s">
        <v>82</v>
      </c>
      <c r="BV546" s="1" t="s">
        <v>82</v>
      </c>
      <c r="BW546" s="1" t="s">
        <v>82</v>
      </c>
      <c r="BX546" t="s">
        <v>258</v>
      </c>
      <c r="BY546" t="s">
        <v>259</v>
      </c>
    </row>
    <row r="547" spans="1:77" x14ac:dyDescent="0.25">
      <c r="A547" s="1">
        <v>2026</v>
      </c>
      <c r="B547" s="3">
        <v>537</v>
      </c>
      <c r="C547" s="1" t="s">
        <v>65</v>
      </c>
      <c r="D547" t="s">
        <v>67</v>
      </c>
      <c r="E547" t="s">
        <v>70</v>
      </c>
      <c r="F547" t="s">
        <v>71</v>
      </c>
      <c r="G547" t="s">
        <v>105</v>
      </c>
      <c r="H547" s="1" t="s">
        <v>64</v>
      </c>
      <c r="I547" s="1" t="s">
        <v>75</v>
      </c>
      <c r="J547" t="s">
        <v>2591</v>
      </c>
      <c r="K547" s="1" t="s">
        <v>78</v>
      </c>
      <c r="L547" s="87" t="s">
        <v>390</v>
      </c>
      <c r="M547" s="1" t="s">
        <v>6840</v>
      </c>
      <c r="N547" s="1" t="s">
        <v>3719</v>
      </c>
      <c r="O547" s="69" t="s">
        <v>3719</v>
      </c>
      <c r="P547" s="54" t="s">
        <v>3719</v>
      </c>
      <c r="Q547" s="1" t="s">
        <v>83</v>
      </c>
      <c r="R547" s="87" t="s">
        <v>93</v>
      </c>
      <c r="S547" s="87" t="s">
        <v>93</v>
      </c>
      <c r="T547" t="s">
        <v>2592</v>
      </c>
      <c r="U547" t="s">
        <v>2593</v>
      </c>
      <c r="V547" t="s">
        <v>1481</v>
      </c>
      <c r="W547" s="5">
        <v>100000000</v>
      </c>
      <c r="X547" s="5">
        <v>100000000</v>
      </c>
      <c r="Y547" s="90">
        <v>10000000</v>
      </c>
      <c r="Z547" s="90">
        <v>0</v>
      </c>
      <c r="AA547" s="1" t="s">
        <v>95</v>
      </c>
      <c r="AB547" t="s">
        <v>83</v>
      </c>
      <c r="AC547" t="s">
        <v>76</v>
      </c>
      <c r="AD547" s="69">
        <f>+Tabla3[[#This Row],[VALOR DEL CONTRATO
(EN NUMEROS)]]-Tabla3[[#This Row],[VALOR RECURSOS (MADS/FONAM)]]</f>
        <v>0</v>
      </c>
      <c r="AE547" s="2">
        <v>826</v>
      </c>
      <c r="AF547" s="88">
        <v>46024</v>
      </c>
      <c r="AG547">
        <v>58226</v>
      </c>
      <c r="AH547" s="75">
        <v>46037</v>
      </c>
      <c r="AI547" s="78" t="s">
        <v>98</v>
      </c>
      <c r="AJ547" t="s">
        <v>822</v>
      </c>
      <c r="AK547" s="72">
        <v>202300000000267</v>
      </c>
      <c r="AL547" s="75">
        <v>46037</v>
      </c>
      <c r="AM547" s="1" t="s">
        <v>257</v>
      </c>
      <c r="AN547" s="1" t="s">
        <v>257</v>
      </c>
      <c r="AO547" t="s">
        <v>100</v>
      </c>
      <c r="AP547" t="s">
        <v>2549</v>
      </c>
      <c r="AQ547" s="1"/>
      <c r="AR547" t="s">
        <v>515</v>
      </c>
      <c r="AS547" t="s">
        <v>530</v>
      </c>
      <c r="AT547" s="1">
        <v>80111600</v>
      </c>
      <c r="AU547" s="93" t="s">
        <v>5734</v>
      </c>
      <c r="AV547" s="1" t="s">
        <v>210</v>
      </c>
      <c r="AW547" s="87" t="s">
        <v>103</v>
      </c>
      <c r="AX547" s="96">
        <v>46036</v>
      </c>
      <c r="AY547" s="87" t="s">
        <v>116</v>
      </c>
      <c r="AZ547" s="96">
        <v>46036</v>
      </c>
      <c r="BA547" s="96">
        <v>46037</v>
      </c>
      <c r="BB547" s="6">
        <v>46340</v>
      </c>
      <c r="BC547" s="89">
        <f>+Tabla3[[#This Row],[FECHA TERMINACION
(INICIAL)]]-Tabla3[[#This Row],[FECHA INICIO]]</f>
        <v>303</v>
      </c>
      <c r="BD547" s="89">
        <f>+Tabla3[[#This Row],[PLAZO DE EJECUCIÓN EN DÍAS (INICIAL)]]/30</f>
        <v>10.1</v>
      </c>
      <c r="BE547" t="s">
        <v>631</v>
      </c>
      <c r="BF547" s="5" t="e">
        <f>+#REF!</f>
        <v>#REF!</v>
      </c>
      <c r="BG547" s="5" t="e">
        <f>+#REF!</f>
        <v>#REF!</v>
      </c>
      <c r="BH547" s="1" t="e">
        <f>+#REF!</f>
        <v>#REF!</v>
      </c>
      <c r="BI547" s="1">
        <f>+COUNTIF(Tabla3[[#This Row],[VALOR REDUCIDO]:[TOTAL TIEMPO PRORROGADO EN DÍAS
]],"&lt;&gt;0")</f>
        <v>3</v>
      </c>
      <c r="BJ547" s="1" t="e">
        <f>+#REF!</f>
        <v>#REF!</v>
      </c>
      <c r="BK547" s="75" t="e">
        <f>+#REF!</f>
        <v>#REF!</v>
      </c>
      <c r="BL547" s="1" t="s">
        <v>83</v>
      </c>
      <c r="BM547" t="e">
        <f t="shared" si="42"/>
        <v>#REF!</v>
      </c>
      <c r="BN547" s="7">
        <f t="shared" si="43"/>
        <v>46037</v>
      </c>
      <c r="BO547" s="7" t="e">
        <f t="shared" si="44"/>
        <v>#REF!</v>
      </c>
      <c r="BP547" s="5" t="e">
        <f t="shared" si="40"/>
        <v>#REF!</v>
      </c>
      <c r="BQ547" s="1">
        <v>45333333</v>
      </c>
      <c r="BR547" s="1" t="e">
        <f>+Tabla3[[#This Row],[VALOR TOTAL DE CONTRATO (ANTES DE LIQUIDACIÓN - LIBERACIÓN DE SALDOS)]]-Tabla3[[#This Row],[RECURSO TOTALES DESEMBOLSADOS]]</f>
        <v>#REF!</v>
      </c>
      <c r="BS547" s="1" t="s">
        <v>83</v>
      </c>
      <c r="BT547" s="1" t="str">
        <f t="shared" si="41"/>
        <v>enero</v>
      </c>
      <c r="BU547" s="1" t="s">
        <v>82</v>
      </c>
      <c r="BV547" s="1" t="s">
        <v>82</v>
      </c>
      <c r="BW547" s="1" t="s">
        <v>82</v>
      </c>
      <c r="BX547" t="s">
        <v>258</v>
      </c>
      <c r="BY547" t="s">
        <v>259</v>
      </c>
    </row>
    <row r="548" spans="1:77" x14ac:dyDescent="0.25">
      <c r="A548" s="1">
        <v>2026</v>
      </c>
      <c r="B548" s="3">
        <v>538</v>
      </c>
      <c r="C548" s="1" t="s">
        <v>65</v>
      </c>
      <c r="D548" t="s">
        <v>67</v>
      </c>
      <c r="E548" t="s">
        <v>70</v>
      </c>
      <c r="F548" t="s">
        <v>71</v>
      </c>
      <c r="G548" t="s">
        <v>105</v>
      </c>
      <c r="H548" s="1" t="s">
        <v>64</v>
      </c>
      <c r="I548" s="1" t="s">
        <v>75</v>
      </c>
      <c r="J548" t="s">
        <v>2594</v>
      </c>
      <c r="K548" s="1" t="s">
        <v>78</v>
      </c>
      <c r="L548" s="87" t="s">
        <v>573</v>
      </c>
      <c r="M548" s="1" t="s">
        <v>6841</v>
      </c>
      <c r="N548" s="1" t="s">
        <v>3719</v>
      </c>
      <c r="O548" s="69" t="s">
        <v>3719</v>
      </c>
      <c r="P548" s="54" t="s">
        <v>3719</v>
      </c>
      <c r="Q548" s="1" t="s">
        <v>83</v>
      </c>
      <c r="R548" s="87" t="s">
        <v>93</v>
      </c>
      <c r="S548" s="87" t="s">
        <v>93</v>
      </c>
      <c r="T548" t="s">
        <v>2595</v>
      </c>
      <c r="U548" t="s">
        <v>2597</v>
      </c>
      <c r="V548" t="s">
        <v>2596</v>
      </c>
      <c r="W548" s="5">
        <v>105000000</v>
      </c>
      <c r="X548" s="5">
        <v>105000000</v>
      </c>
      <c r="Y548" s="90">
        <v>10500000</v>
      </c>
      <c r="Z548" s="90">
        <v>0</v>
      </c>
      <c r="AA548" s="1" t="s">
        <v>95</v>
      </c>
      <c r="AB548" t="s">
        <v>83</v>
      </c>
      <c r="AC548" t="s">
        <v>76</v>
      </c>
      <c r="AD548" s="69">
        <f>+Tabla3[[#This Row],[VALOR DEL CONTRATO
(EN NUMEROS)]]-Tabla3[[#This Row],[VALOR RECURSOS (MADS/FONAM)]]</f>
        <v>0</v>
      </c>
      <c r="AE548" s="2">
        <v>9126</v>
      </c>
      <c r="AF548" s="88">
        <v>46027</v>
      </c>
      <c r="AG548">
        <v>63626</v>
      </c>
      <c r="AH548" s="75">
        <v>46038</v>
      </c>
      <c r="AI548" s="78" t="s">
        <v>98</v>
      </c>
      <c r="AJ548" t="s">
        <v>534</v>
      </c>
      <c r="AK548" s="72">
        <v>202300000000267</v>
      </c>
      <c r="AL548" s="75">
        <v>46036</v>
      </c>
      <c r="AM548" s="1" t="s">
        <v>257</v>
      </c>
      <c r="AN548" s="1" t="s">
        <v>257</v>
      </c>
      <c r="AO548" t="s">
        <v>100</v>
      </c>
      <c r="AP548" t="s">
        <v>1756</v>
      </c>
      <c r="AQ548" s="2"/>
      <c r="AR548" t="s">
        <v>1757</v>
      </c>
      <c r="AS548" t="s">
        <v>530</v>
      </c>
      <c r="AT548" s="1">
        <v>80111600</v>
      </c>
      <c r="AU548" s="93" t="s">
        <v>5735</v>
      </c>
      <c r="AV548" s="1" t="s">
        <v>210</v>
      </c>
      <c r="AW548" s="87" t="s">
        <v>103</v>
      </c>
      <c r="AX548" s="96">
        <v>46037</v>
      </c>
      <c r="AY548" s="87" t="s">
        <v>116</v>
      </c>
      <c r="AZ548" s="96">
        <v>46037</v>
      </c>
      <c r="BA548" s="96">
        <v>46038</v>
      </c>
      <c r="BB548" s="6">
        <v>46341</v>
      </c>
      <c r="BC548" s="89">
        <f>+Tabla3[[#This Row],[FECHA TERMINACION
(INICIAL)]]-Tabla3[[#This Row],[FECHA INICIO]]</f>
        <v>303</v>
      </c>
      <c r="BD548" s="89">
        <f>+Tabla3[[#This Row],[PLAZO DE EJECUCIÓN EN DÍAS (INICIAL)]]/30</f>
        <v>10.1</v>
      </c>
      <c r="BE548" t="s">
        <v>631</v>
      </c>
      <c r="BF548" s="5" t="e">
        <f>+#REF!</f>
        <v>#REF!</v>
      </c>
      <c r="BG548" s="5" t="e">
        <f>+#REF!</f>
        <v>#REF!</v>
      </c>
      <c r="BH548" s="1" t="e">
        <f>+#REF!</f>
        <v>#REF!</v>
      </c>
      <c r="BI548" s="1">
        <f>+COUNTIF(Tabla3[[#This Row],[VALOR REDUCIDO]:[TOTAL TIEMPO PRORROGADO EN DÍAS
]],"&lt;&gt;0")</f>
        <v>3</v>
      </c>
      <c r="BJ548" s="1" t="e">
        <f>+#REF!</f>
        <v>#REF!</v>
      </c>
      <c r="BK548" s="75" t="e">
        <f>+#REF!</f>
        <v>#REF!</v>
      </c>
      <c r="BL548" s="1" t="s">
        <v>83</v>
      </c>
      <c r="BM548" t="e">
        <f t="shared" si="42"/>
        <v>#REF!</v>
      </c>
      <c r="BN548" s="7">
        <f t="shared" si="43"/>
        <v>46038</v>
      </c>
      <c r="BO548" s="7" t="e">
        <f t="shared" si="44"/>
        <v>#REF!</v>
      </c>
      <c r="BP548" s="5" t="e">
        <f t="shared" si="40"/>
        <v>#REF!</v>
      </c>
      <c r="BQ548" s="1">
        <v>47250000</v>
      </c>
      <c r="BR548" s="1" t="e">
        <f>+Tabla3[[#This Row],[VALOR TOTAL DE CONTRATO (ANTES DE LIQUIDACIÓN - LIBERACIÓN DE SALDOS)]]-Tabla3[[#This Row],[RECURSO TOTALES DESEMBOLSADOS]]</f>
        <v>#REF!</v>
      </c>
      <c r="BS548" s="1" t="s">
        <v>83</v>
      </c>
      <c r="BT548" s="1" t="str">
        <f t="shared" si="41"/>
        <v>enero</v>
      </c>
      <c r="BU548" s="1" t="s">
        <v>82</v>
      </c>
      <c r="BV548" s="1" t="s">
        <v>82</v>
      </c>
      <c r="BW548" s="1" t="s">
        <v>82</v>
      </c>
      <c r="BX548" t="s">
        <v>258</v>
      </c>
      <c r="BY548" t="s">
        <v>259</v>
      </c>
    </row>
    <row r="549" spans="1:77" x14ac:dyDescent="0.25">
      <c r="A549" s="1">
        <v>2026</v>
      </c>
      <c r="B549" s="3">
        <v>539</v>
      </c>
      <c r="C549" s="1" t="s">
        <v>65</v>
      </c>
      <c r="D549" t="s">
        <v>67</v>
      </c>
      <c r="E549" t="s">
        <v>70</v>
      </c>
      <c r="F549" t="s">
        <v>71</v>
      </c>
      <c r="G549" t="s">
        <v>105</v>
      </c>
      <c r="H549" s="1" t="s">
        <v>64</v>
      </c>
      <c r="I549" s="1" t="s">
        <v>75</v>
      </c>
      <c r="J549" t="s">
        <v>2598</v>
      </c>
      <c r="K549" s="1" t="s">
        <v>78</v>
      </c>
      <c r="L549" s="87" t="s">
        <v>2599</v>
      </c>
      <c r="M549" s="1" t="s">
        <v>6842</v>
      </c>
      <c r="N549" s="1" t="s">
        <v>3719</v>
      </c>
      <c r="O549" s="69" t="s">
        <v>3719</v>
      </c>
      <c r="P549" s="54" t="s">
        <v>3719</v>
      </c>
      <c r="Q549" s="1" t="s">
        <v>83</v>
      </c>
      <c r="R549" s="87" t="s">
        <v>93</v>
      </c>
      <c r="S549" s="87" t="s">
        <v>93</v>
      </c>
      <c r="T549" t="s">
        <v>2600</v>
      </c>
      <c r="U549" t="s">
        <v>2601</v>
      </c>
      <c r="V549" t="s">
        <v>1481</v>
      </c>
      <c r="W549" s="5">
        <v>100000000</v>
      </c>
      <c r="X549" s="5">
        <v>100000000</v>
      </c>
      <c r="Y549" s="90">
        <v>10000000</v>
      </c>
      <c r="Z549" s="90">
        <v>0</v>
      </c>
      <c r="AA549" s="1" t="s">
        <v>95</v>
      </c>
      <c r="AB549" t="s">
        <v>83</v>
      </c>
      <c r="AC549" t="s">
        <v>76</v>
      </c>
      <c r="AD549" s="69">
        <f>+Tabla3[[#This Row],[VALOR DEL CONTRATO
(EN NUMEROS)]]-Tabla3[[#This Row],[VALOR RECURSOS (MADS/FONAM)]]</f>
        <v>0</v>
      </c>
      <c r="AE549" s="2">
        <v>9026</v>
      </c>
      <c r="AF549" s="88">
        <v>46027</v>
      </c>
      <c r="AG549">
        <v>58526</v>
      </c>
      <c r="AH549" s="75">
        <v>46037</v>
      </c>
      <c r="AI549" s="78" t="s">
        <v>98</v>
      </c>
      <c r="AJ549" t="s">
        <v>2548</v>
      </c>
      <c r="AK549" s="72">
        <v>202300000000267</v>
      </c>
      <c r="AL549" s="75">
        <v>46036</v>
      </c>
      <c r="AM549" s="1" t="s">
        <v>257</v>
      </c>
      <c r="AN549" s="1" t="s">
        <v>257</v>
      </c>
      <c r="AO549" t="s">
        <v>100</v>
      </c>
      <c r="AP549" t="s">
        <v>2048</v>
      </c>
      <c r="AQ549" s="1"/>
      <c r="AR549" t="s">
        <v>1892</v>
      </c>
      <c r="AS549" s="87" t="s">
        <v>93</v>
      </c>
      <c r="AT549" s="1">
        <v>80111600</v>
      </c>
      <c r="AU549" s="93" t="s">
        <v>5736</v>
      </c>
      <c r="AV549" s="1" t="s">
        <v>210</v>
      </c>
      <c r="AW549" s="87" t="s">
        <v>103</v>
      </c>
      <c r="AX549" s="96">
        <v>46036</v>
      </c>
      <c r="AY549" s="87" t="s">
        <v>116</v>
      </c>
      <c r="AZ549" s="96">
        <v>46036</v>
      </c>
      <c r="BA549" s="96">
        <v>46037</v>
      </c>
      <c r="BB549" s="75">
        <v>46141</v>
      </c>
      <c r="BC549" s="89">
        <f>+Tabla3[[#This Row],[FECHA TERMINACION
(INICIAL)]]-Tabla3[[#This Row],[FECHA INICIO]]</f>
        <v>104</v>
      </c>
      <c r="BD549" s="89">
        <f>+Tabla3[[#This Row],[PLAZO DE EJECUCIÓN EN DÍAS (INICIAL)]]/30</f>
        <v>3.4666666666666668</v>
      </c>
      <c r="BE549" t="s">
        <v>631</v>
      </c>
      <c r="BF549" s="5" t="e">
        <f>+#REF!</f>
        <v>#REF!</v>
      </c>
      <c r="BG549" s="5" t="e">
        <f>+#REF!</f>
        <v>#REF!</v>
      </c>
      <c r="BH549" s="1" t="e">
        <f>+#REF!</f>
        <v>#REF!</v>
      </c>
      <c r="BI549" s="1">
        <f>+COUNTIF(Tabla3[[#This Row],[VALOR REDUCIDO]:[TOTAL TIEMPO PRORROGADO EN DÍAS
]],"&lt;&gt;0")</f>
        <v>3</v>
      </c>
      <c r="BJ549" s="1" t="e">
        <f>+#REF!</f>
        <v>#REF!</v>
      </c>
      <c r="BK549" s="75" t="e">
        <f>+#REF!</f>
        <v>#REF!</v>
      </c>
      <c r="BL549" s="1" t="s">
        <v>82</v>
      </c>
      <c r="BM549" t="e">
        <f t="shared" si="42"/>
        <v>#REF!</v>
      </c>
      <c r="BN549" s="7">
        <f t="shared" si="43"/>
        <v>46037</v>
      </c>
      <c r="BO549" s="7" t="e">
        <f t="shared" si="44"/>
        <v>#REF!</v>
      </c>
      <c r="BP549" s="5" t="e">
        <f t="shared" si="40"/>
        <v>#REF!</v>
      </c>
      <c r="BQ549" s="1">
        <v>35000000</v>
      </c>
      <c r="BR549" s="1" t="e">
        <f>+Tabla3[[#This Row],[VALOR TOTAL DE CONTRATO (ANTES DE LIQUIDACIÓN - LIBERACIÓN DE SALDOS)]]-Tabla3[[#This Row],[RECURSO TOTALES DESEMBOLSADOS]]</f>
        <v>#REF!</v>
      </c>
      <c r="BS549" s="1" t="s">
        <v>83</v>
      </c>
      <c r="BT549" s="1" t="str">
        <f t="shared" si="41"/>
        <v>enero</v>
      </c>
      <c r="BU549" s="1" t="s">
        <v>82</v>
      </c>
      <c r="BV549" s="1" t="s">
        <v>82</v>
      </c>
      <c r="BW549" s="1" t="s">
        <v>82</v>
      </c>
      <c r="BX549" t="s">
        <v>258</v>
      </c>
      <c r="BY549" t="s">
        <v>259</v>
      </c>
    </row>
    <row r="550" spans="1:77" x14ac:dyDescent="0.25">
      <c r="A550" s="1">
        <v>2026</v>
      </c>
      <c r="B550" s="3" t="s">
        <v>7403</v>
      </c>
      <c r="C550" s="1" t="s">
        <v>65</v>
      </c>
      <c r="D550" t="s">
        <v>67</v>
      </c>
      <c r="E550" t="s">
        <v>70</v>
      </c>
      <c r="F550" t="s">
        <v>71</v>
      </c>
      <c r="G550" t="s">
        <v>105</v>
      </c>
      <c r="H550" s="1" t="s">
        <v>64</v>
      </c>
      <c r="I550" s="1" t="s">
        <v>75</v>
      </c>
      <c r="J550" t="s">
        <v>7404</v>
      </c>
      <c r="K550" s="1" t="s">
        <v>78</v>
      </c>
      <c r="L550" t="s">
        <v>1986</v>
      </c>
      <c r="M550" s="1" t="s">
        <v>7437</v>
      </c>
      <c r="N550" s="1" t="s">
        <v>3719</v>
      </c>
      <c r="O550" s="69" t="s">
        <v>3719</v>
      </c>
      <c r="P550" s="54" t="s">
        <v>3719</v>
      </c>
      <c r="Q550" s="1" t="s">
        <v>83</v>
      </c>
      <c r="R550" s="87" t="s">
        <v>93</v>
      </c>
      <c r="S550" s="87" t="s">
        <v>93</v>
      </c>
      <c r="T550" t="s">
        <v>2600</v>
      </c>
      <c r="U550" t="s">
        <v>2601</v>
      </c>
      <c r="V550" t="s">
        <v>7405</v>
      </c>
      <c r="W550" s="5">
        <v>65000000</v>
      </c>
      <c r="X550" s="5">
        <v>65000000</v>
      </c>
      <c r="Y550" s="90">
        <v>10000000</v>
      </c>
      <c r="Z550" s="90">
        <v>0</v>
      </c>
      <c r="AA550" s="1" t="s">
        <v>95</v>
      </c>
      <c r="AB550" t="s">
        <v>83</v>
      </c>
      <c r="AC550" t="s">
        <v>76</v>
      </c>
      <c r="AD550" s="69">
        <f>+Tabla3[[#This Row],[VALOR DEL CONTRATO
(EN NUMEROS)]]-Tabla3[[#This Row],[VALOR RECURSOS (MADS/FONAM)]]</f>
        <v>0</v>
      </c>
      <c r="AE550" s="2">
        <v>9026</v>
      </c>
      <c r="AF550" s="88">
        <v>46027</v>
      </c>
      <c r="AG550">
        <v>249026</v>
      </c>
      <c r="AH550" s="75">
        <v>46153</v>
      </c>
      <c r="AI550" s="78" t="s">
        <v>98</v>
      </c>
      <c r="AJ550" t="s">
        <v>2548</v>
      </c>
      <c r="AK550" s="72">
        <v>202300000000267</v>
      </c>
      <c r="AL550" s="75">
        <v>46142</v>
      </c>
      <c r="AM550" s="1" t="s">
        <v>257</v>
      </c>
      <c r="AN550" s="1" t="s">
        <v>257</v>
      </c>
      <c r="AO550" t="s">
        <v>100</v>
      </c>
      <c r="AP550" t="s">
        <v>2048</v>
      </c>
      <c r="AQ550" s="1"/>
      <c r="AR550" t="s">
        <v>1892</v>
      </c>
      <c r="AS550" s="87" t="s">
        <v>93</v>
      </c>
      <c r="AT550" s="1">
        <v>80111600</v>
      </c>
      <c r="AU550" s="93" t="s">
        <v>5736</v>
      </c>
      <c r="AV550" s="1" t="s">
        <v>210</v>
      </c>
      <c r="AW550" s="87" t="s">
        <v>103</v>
      </c>
      <c r="AX550" s="96">
        <v>46142</v>
      </c>
      <c r="AY550" s="87" t="s">
        <v>116</v>
      </c>
      <c r="AZ550" s="96">
        <v>46142</v>
      </c>
      <c r="BA550" s="96">
        <v>46142</v>
      </c>
      <c r="BB550" s="75">
        <v>46340</v>
      </c>
      <c r="BC550" s="89">
        <f>+Tabla3[[#This Row],[FECHA TERMINACION
(INICIAL)]]-Tabla3[[#This Row],[FECHA INICIO]]</f>
        <v>198</v>
      </c>
      <c r="BD550" s="89">
        <f>+Tabla3[[#This Row],[PLAZO DE EJECUCIÓN EN DÍAS (INICIAL)]]/30</f>
        <v>6.6</v>
      </c>
      <c r="BE550" t="s">
        <v>7406</v>
      </c>
      <c r="BF550" s="5" t="e">
        <f>+#REF!</f>
        <v>#REF!</v>
      </c>
      <c r="BG550" s="5" t="e">
        <f>+#REF!</f>
        <v>#REF!</v>
      </c>
      <c r="BH550" s="1" t="e">
        <f>+#REF!</f>
        <v>#REF!</v>
      </c>
      <c r="BI550" s="1">
        <f>+COUNTIF(Tabla3[[#This Row],[VALOR REDUCIDO]:[TOTAL TIEMPO PRORROGADO EN DÍAS
]],"&lt;&gt;0")</f>
        <v>3</v>
      </c>
      <c r="BJ550" s="1" t="e">
        <f>+#REF!</f>
        <v>#REF!</v>
      </c>
      <c r="BK550" s="75" t="e">
        <f>+#REF!</f>
        <v>#REF!</v>
      </c>
      <c r="BL550" s="1" t="s">
        <v>83</v>
      </c>
      <c r="BM550" t="e">
        <f>$BO550-$BN550</f>
        <v>#REF!</v>
      </c>
      <c r="BN550" s="7">
        <f>$BA550</f>
        <v>46142</v>
      </c>
      <c r="BO550" s="7" t="e">
        <f>$BB550+$BH550</f>
        <v>#REF!</v>
      </c>
      <c r="BP550" s="5" t="e">
        <f t="shared" si="40"/>
        <v>#REF!</v>
      </c>
      <c r="BQ550" s="1">
        <v>10333333</v>
      </c>
      <c r="BR550" s="1" t="e">
        <f>+Tabla3[[#This Row],[VALOR TOTAL DE CONTRATO (ANTES DE LIQUIDACIÓN - LIBERACIÓN DE SALDOS)]]-Tabla3[[#This Row],[RECURSO TOTALES DESEMBOLSADOS]]</f>
        <v>#REF!</v>
      </c>
      <c r="BS550" s="1" t="s">
        <v>83</v>
      </c>
      <c r="BT550" s="1" t="str">
        <f t="shared" si="41"/>
        <v>abril</v>
      </c>
      <c r="BU550" s="1" t="s">
        <v>82</v>
      </c>
      <c r="BV550" s="1" t="s">
        <v>82</v>
      </c>
      <c r="BW550" s="1" t="s">
        <v>82</v>
      </c>
      <c r="BX550" t="s">
        <v>258</v>
      </c>
      <c r="BY550" t="s">
        <v>259</v>
      </c>
    </row>
    <row r="551" spans="1:77" x14ac:dyDescent="0.25">
      <c r="A551" s="1">
        <v>2026</v>
      </c>
      <c r="B551" s="3">
        <v>540</v>
      </c>
      <c r="C551" s="1" t="s">
        <v>65</v>
      </c>
      <c r="D551" t="s">
        <v>67</v>
      </c>
      <c r="E551" t="s">
        <v>70</v>
      </c>
      <c r="F551" t="s">
        <v>71</v>
      </c>
      <c r="G551" t="s">
        <v>105</v>
      </c>
      <c r="H551" s="1" t="s">
        <v>64</v>
      </c>
      <c r="I551" s="1" t="s">
        <v>75</v>
      </c>
      <c r="J551" t="s">
        <v>2998</v>
      </c>
      <c r="K551" s="1" t="s">
        <v>78</v>
      </c>
      <c r="L551" s="87" t="s">
        <v>554</v>
      </c>
      <c r="M551" s="1" t="s">
        <v>6843</v>
      </c>
      <c r="N551" s="1" t="s">
        <v>3719</v>
      </c>
      <c r="O551" s="69" t="s">
        <v>3719</v>
      </c>
      <c r="P551" s="54" t="s">
        <v>3719</v>
      </c>
      <c r="Q551" s="1" t="s">
        <v>83</v>
      </c>
      <c r="R551" s="87" t="s">
        <v>269</v>
      </c>
      <c r="S551" s="87" t="s">
        <v>269</v>
      </c>
      <c r="T551" t="s">
        <v>3005</v>
      </c>
      <c r="U551" t="s">
        <v>3006</v>
      </c>
      <c r="V551" t="s">
        <v>1927</v>
      </c>
      <c r="W551" s="5">
        <v>60500000</v>
      </c>
      <c r="X551" s="5">
        <v>60500000</v>
      </c>
      <c r="Y551" s="90">
        <v>5500000</v>
      </c>
      <c r="Z551" s="90">
        <v>0</v>
      </c>
      <c r="AA551" s="1" t="s">
        <v>95</v>
      </c>
      <c r="AB551" t="s">
        <v>83</v>
      </c>
      <c r="AC551" t="s">
        <v>76</v>
      </c>
      <c r="AD551" s="69">
        <f>+Tabla3[[#This Row],[VALOR DEL CONTRATO
(EN NUMEROS)]]-Tabla3[[#This Row],[VALOR RECURSOS (MADS/FONAM)]]</f>
        <v>0</v>
      </c>
      <c r="AE551" s="2">
        <v>426</v>
      </c>
      <c r="AF551" s="88">
        <v>46024</v>
      </c>
      <c r="AG551">
        <v>64526</v>
      </c>
      <c r="AH551" s="75">
        <v>46038</v>
      </c>
      <c r="AI551" s="78" t="s">
        <v>98</v>
      </c>
      <c r="AJ551" t="s">
        <v>1139</v>
      </c>
      <c r="AK551" s="65">
        <v>202400000000095</v>
      </c>
      <c r="AL551" s="75">
        <v>46038</v>
      </c>
      <c r="AM551" s="1" t="s">
        <v>257</v>
      </c>
      <c r="AN551" s="1" t="s">
        <v>257</v>
      </c>
      <c r="AO551" t="s">
        <v>100</v>
      </c>
      <c r="AP551" t="s">
        <v>406</v>
      </c>
      <c r="AQ551" s="1"/>
      <c r="AR551" t="s">
        <v>407</v>
      </c>
      <c r="AS551" t="s">
        <v>408</v>
      </c>
      <c r="AT551" s="1">
        <v>80111600</v>
      </c>
      <c r="AU551" s="93" t="s">
        <v>5737</v>
      </c>
      <c r="AV551" s="1" t="s">
        <v>210</v>
      </c>
      <c r="AW551" s="87" t="s">
        <v>103</v>
      </c>
      <c r="AX551" s="75">
        <v>46038</v>
      </c>
      <c r="AY551" s="87" t="s">
        <v>116</v>
      </c>
      <c r="AZ551" s="75">
        <v>46038</v>
      </c>
      <c r="BA551" s="75">
        <v>46038</v>
      </c>
      <c r="BB551" s="6">
        <v>46371</v>
      </c>
      <c r="BC551" s="89">
        <f>+Tabla3[[#This Row],[FECHA TERMINACION
(INICIAL)]]-Tabla3[[#This Row],[FECHA INICIO]]</f>
        <v>333</v>
      </c>
      <c r="BD551" s="89">
        <f>+Tabla3[[#This Row],[PLAZO DE EJECUCIÓN EN DÍAS (INICIAL)]]/30</f>
        <v>11.1</v>
      </c>
      <c r="BE551" t="s">
        <v>1918</v>
      </c>
      <c r="BF551" s="5" t="e">
        <f>+#REF!</f>
        <v>#REF!</v>
      </c>
      <c r="BG551" s="5" t="e">
        <f>+#REF!</f>
        <v>#REF!</v>
      </c>
      <c r="BH551" s="1" t="e">
        <f>+#REF!</f>
        <v>#REF!</v>
      </c>
      <c r="BI551" s="1">
        <f>+COUNTIF(Tabla3[[#This Row],[VALOR REDUCIDO]:[TOTAL TIEMPO PRORROGADO EN DÍAS
]],"&lt;&gt;0")</f>
        <v>3</v>
      </c>
      <c r="BJ551" s="1" t="e">
        <f>+#REF!</f>
        <v>#REF!</v>
      </c>
      <c r="BK551" s="75" t="e">
        <f>+#REF!</f>
        <v>#REF!</v>
      </c>
      <c r="BL551" s="1" t="s">
        <v>83</v>
      </c>
      <c r="BM551" t="e">
        <f t="shared" si="42"/>
        <v>#REF!</v>
      </c>
      <c r="BN551" s="7">
        <f t="shared" si="43"/>
        <v>46038</v>
      </c>
      <c r="BO551" s="7" t="e">
        <f t="shared" si="44"/>
        <v>#REF!</v>
      </c>
      <c r="BP551" s="5" t="e">
        <f t="shared" si="40"/>
        <v>#REF!</v>
      </c>
      <c r="BQ551" s="1">
        <v>24750000</v>
      </c>
      <c r="BR551" s="1" t="e">
        <f>+Tabla3[[#This Row],[VALOR TOTAL DE CONTRATO (ANTES DE LIQUIDACIÓN - LIBERACIÓN DE SALDOS)]]-Tabla3[[#This Row],[RECURSO TOTALES DESEMBOLSADOS]]</f>
        <v>#REF!</v>
      </c>
      <c r="BS551" s="1" t="s">
        <v>83</v>
      </c>
      <c r="BT551" s="1" t="str">
        <f t="shared" si="41"/>
        <v>enero</v>
      </c>
      <c r="BU551" s="1" t="s">
        <v>82</v>
      </c>
      <c r="BV551" s="1" t="s">
        <v>82</v>
      </c>
      <c r="BW551" s="1" t="s">
        <v>82</v>
      </c>
      <c r="BX551" t="s">
        <v>258</v>
      </c>
      <c r="BY551" t="s">
        <v>259</v>
      </c>
    </row>
    <row r="552" spans="1:77" x14ac:dyDescent="0.25">
      <c r="A552" s="1">
        <v>2026</v>
      </c>
      <c r="B552" s="3">
        <v>541</v>
      </c>
      <c r="C552" s="1" t="s">
        <v>65</v>
      </c>
      <c r="D552" t="s">
        <v>67</v>
      </c>
      <c r="E552" t="s">
        <v>70</v>
      </c>
      <c r="F552" t="s">
        <v>71</v>
      </c>
      <c r="G552" t="s">
        <v>105</v>
      </c>
      <c r="H552" s="1" t="s">
        <v>64</v>
      </c>
      <c r="I552" s="1" t="s">
        <v>75</v>
      </c>
      <c r="J552" t="s">
        <v>2999</v>
      </c>
      <c r="K552" s="1" t="s">
        <v>78</v>
      </c>
      <c r="L552" s="87" t="s">
        <v>3000</v>
      </c>
      <c r="M552" s="1" t="s">
        <v>6844</v>
      </c>
      <c r="N552" s="1" t="s">
        <v>3719</v>
      </c>
      <c r="O552" s="69" t="s">
        <v>3719</v>
      </c>
      <c r="P552" s="54" t="s">
        <v>3719</v>
      </c>
      <c r="Q552" s="1" t="s">
        <v>83</v>
      </c>
      <c r="R552" s="87" t="s">
        <v>87</v>
      </c>
      <c r="S552" s="87" t="s">
        <v>87</v>
      </c>
      <c r="T552" t="s">
        <v>3001</v>
      </c>
      <c r="U552" t="s">
        <v>3003</v>
      </c>
      <c r="V552" t="s">
        <v>3002</v>
      </c>
      <c r="W552" s="5">
        <v>116960000</v>
      </c>
      <c r="X552" s="5">
        <v>116960000</v>
      </c>
      <c r="Y552" s="90">
        <v>10200000</v>
      </c>
      <c r="Z552" s="90">
        <v>0</v>
      </c>
      <c r="AA552" s="1" t="s">
        <v>95</v>
      </c>
      <c r="AB552" t="s">
        <v>83</v>
      </c>
      <c r="AC552" t="s">
        <v>76</v>
      </c>
      <c r="AD552" s="69">
        <f>+Tabla3[[#This Row],[VALOR DEL CONTRATO
(EN NUMEROS)]]-Tabla3[[#This Row],[VALOR RECURSOS (MADS/FONAM)]]</f>
        <v>0</v>
      </c>
      <c r="AE552" s="2">
        <v>7026</v>
      </c>
      <c r="AF552" s="88">
        <v>46024</v>
      </c>
      <c r="AG552">
        <v>64026</v>
      </c>
      <c r="AH552" s="88">
        <v>46038</v>
      </c>
      <c r="AI552" s="78" t="s">
        <v>98</v>
      </c>
      <c r="AJ552" t="s">
        <v>395</v>
      </c>
      <c r="AK552" s="72">
        <v>202400000000095</v>
      </c>
      <c r="AL552" s="75">
        <v>46038</v>
      </c>
      <c r="AM552" s="1" t="s">
        <v>257</v>
      </c>
      <c r="AN552" s="1" t="s">
        <v>257</v>
      </c>
      <c r="AO552" t="s">
        <v>100</v>
      </c>
      <c r="AP552" t="s">
        <v>1833</v>
      </c>
      <c r="AQ552" s="1"/>
      <c r="AR552" t="s">
        <v>1834</v>
      </c>
      <c r="AS552" t="s">
        <v>87</v>
      </c>
      <c r="AT552" s="1">
        <v>80111600</v>
      </c>
      <c r="AU552" s="93" t="s">
        <v>5738</v>
      </c>
      <c r="AV552" s="1" t="s">
        <v>210</v>
      </c>
      <c r="AW552" s="87" t="s">
        <v>103</v>
      </c>
      <c r="AX552" s="75">
        <v>46038</v>
      </c>
      <c r="AY552" s="87" t="s">
        <v>116</v>
      </c>
      <c r="AZ552" s="75">
        <v>46038</v>
      </c>
      <c r="BA552" s="75">
        <v>46038</v>
      </c>
      <c r="BB552" s="6">
        <v>46385</v>
      </c>
      <c r="BC552" s="89">
        <f>+Tabla3[[#This Row],[FECHA TERMINACION
(INICIAL)]]-Tabla3[[#This Row],[FECHA INICIO]]</f>
        <v>347</v>
      </c>
      <c r="BD552" s="89">
        <f>+Tabla3[[#This Row],[PLAZO DE EJECUCIÓN EN DÍAS (INICIAL)]]/30</f>
        <v>11.566666666666666</v>
      </c>
      <c r="BE552" t="s">
        <v>3004</v>
      </c>
      <c r="BF552" s="5" t="e">
        <f>+#REF!</f>
        <v>#REF!</v>
      </c>
      <c r="BG552" s="5" t="e">
        <f>+#REF!</f>
        <v>#REF!</v>
      </c>
      <c r="BH552" s="1" t="e">
        <f>+#REF!</f>
        <v>#REF!</v>
      </c>
      <c r="BI552" s="1">
        <f>+COUNTIF(Tabla3[[#This Row],[VALOR REDUCIDO]:[TOTAL TIEMPO PRORROGADO EN DÍAS
]],"&lt;&gt;0")</f>
        <v>3</v>
      </c>
      <c r="BJ552" s="1" t="e">
        <f>+#REF!</f>
        <v>#REF!</v>
      </c>
      <c r="BK552" s="75" t="e">
        <f>+#REF!</f>
        <v>#REF!</v>
      </c>
      <c r="BL552" s="1" t="s">
        <v>83</v>
      </c>
      <c r="BM552" t="e">
        <f t="shared" si="42"/>
        <v>#REF!</v>
      </c>
      <c r="BN552" s="7">
        <f t="shared" si="43"/>
        <v>46038</v>
      </c>
      <c r="BO552" s="7" t="e">
        <f t="shared" si="44"/>
        <v>#REF!</v>
      </c>
      <c r="BP552" s="5" t="e">
        <f t="shared" si="40"/>
        <v>#REF!</v>
      </c>
      <c r="BQ552" s="1">
        <v>45900000</v>
      </c>
      <c r="BR552" s="1" t="e">
        <f>+Tabla3[[#This Row],[VALOR TOTAL DE CONTRATO (ANTES DE LIQUIDACIÓN - LIBERACIÓN DE SALDOS)]]-Tabla3[[#This Row],[RECURSO TOTALES DESEMBOLSADOS]]</f>
        <v>#REF!</v>
      </c>
      <c r="BS552" s="1" t="s">
        <v>83</v>
      </c>
      <c r="BT552" s="1" t="str">
        <f t="shared" si="41"/>
        <v>enero</v>
      </c>
      <c r="BU552" s="1" t="s">
        <v>82</v>
      </c>
      <c r="BV552" s="1" t="s">
        <v>82</v>
      </c>
      <c r="BW552" s="1" t="s">
        <v>82</v>
      </c>
      <c r="BX552" t="s">
        <v>258</v>
      </c>
      <c r="BY552" t="s">
        <v>259</v>
      </c>
    </row>
    <row r="553" spans="1:77" x14ac:dyDescent="0.25">
      <c r="A553" s="1">
        <v>2026</v>
      </c>
      <c r="B553" s="3">
        <v>542</v>
      </c>
      <c r="C553" s="1" t="s">
        <v>65</v>
      </c>
      <c r="D553" t="s">
        <v>67</v>
      </c>
      <c r="E553" t="s">
        <v>70</v>
      </c>
      <c r="F553" t="s">
        <v>71</v>
      </c>
      <c r="G553" t="s">
        <v>105</v>
      </c>
      <c r="H553" s="1" t="s">
        <v>64</v>
      </c>
      <c r="I553" s="1" t="s">
        <v>75</v>
      </c>
      <c r="J553" t="s">
        <v>4727</v>
      </c>
      <c r="K553" s="1" t="s">
        <v>78</v>
      </c>
      <c r="L553" s="87" t="s">
        <v>538</v>
      </c>
      <c r="M553" s="1" t="s">
        <v>6845</v>
      </c>
      <c r="N553" s="1" t="s">
        <v>3719</v>
      </c>
      <c r="O553" s="69" t="s">
        <v>3719</v>
      </c>
      <c r="P553" s="54" t="s">
        <v>3719</v>
      </c>
      <c r="Q553" s="1" t="s">
        <v>83</v>
      </c>
      <c r="R553" s="87" t="s">
        <v>269</v>
      </c>
      <c r="S553" s="87" t="s">
        <v>269</v>
      </c>
      <c r="T553" t="s">
        <v>4728</v>
      </c>
      <c r="U553" t="s">
        <v>4729</v>
      </c>
      <c r="V553" t="s">
        <v>1880</v>
      </c>
      <c r="W553" s="5">
        <v>110000000</v>
      </c>
      <c r="X553" s="5">
        <v>110000000</v>
      </c>
      <c r="Y553" s="90">
        <v>10000000</v>
      </c>
      <c r="Z553" s="90">
        <v>0</v>
      </c>
      <c r="AA553" s="1" t="s">
        <v>95</v>
      </c>
      <c r="AB553" t="s">
        <v>83</v>
      </c>
      <c r="AC553" t="s">
        <v>76</v>
      </c>
      <c r="AD553" s="69">
        <f>+Tabla3[[#This Row],[VALOR DEL CONTRATO
(EN NUMEROS)]]-Tabla3[[#This Row],[VALOR RECURSOS (MADS/FONAM)]]</f>
        <v>0</v>
      </c>
      <c r="AE553" s="2">
        <v>4126</v>
      </c>
      <c r="AF553" s="88">
        <v>46024</v>
      </c>
      <c r="AG553">
        <v>89626</v>
      </c>
      <c r="AH553" s="75">
        <v>46044</v>
      </c>
      <c r="AI553" s="78" t="s">
        <v>98</v>
      </c>
      <c r="AJ553" t="s">
        <v>3253</v>
      </c>
      <c r="AK553" s="72">
        <v>202400000000071</v>
      </c>
      <c r="AL553" s="75">
        <v>46044</v>
      </c>
      <c r="AM553" s="1" t="s">
        <v>257</v>
      </c>
      <c r="AN553" s="1" t="s">
        <v>257</v>
      </c>
      <c r="AO553" t="s">
        <v>100</v>
      </c>
      <c r="AP553" t="s">
        <v>1881</v>
      </c>
      <c r="AQ553" s="1"/>
      <c r="AR553" t="s">
        <v>645</v>
      </c>
      <c r="AS553" t="s">
        <v>418</v>
      </c>
      <c r="AT553" s="1">
        <v>80111600</v>
      </c>
      <c r="AU553" s="93" t="s">
        <v>5739</v>
      </c>
      <c r="AV553" s="1" t="s">
        <v>211</v>
      </c>
      <c r="AW553" s="87" t="s">
        <v>104</v>
      </c>
      <c r="AX553" s="96" t="s">
        <v>76</v>
      </c>
      <c r="AY553" s="1" t="s">
        <v>108</v>
      </c>
      <c r="AZ553" s="75">
        <v>46044</v>
      </c>
      <c r="BA553" s="75">
        <v>46044</v>
      </c>
      <c r="BB553" s="6">
        <v>46368</v>
      </c>
      <c r="BC553" s="89">
        <f>+Tabla3[[#This Row],[FECHA TERMINACION
(INICIAL)]]-Tabla3[[#This Row],[FECHA INICIO]]</f>
        <v>324</v>
      </c>
      <c r="BD553" s="89">
        <f>+Tabla3[[#This Row],[PLAZO DE EJECUCIÓN EN DÍAS (INICIAL)]]/30</f>
        <v>10.8</v>
      </c>
      <c r="BE553" t="s">
        <v>1882</v>
      </c>
      <c r="BF553" s="5" t="e">
        <f>+#REF!</f>
        <v>#REF!</v>
      </c>
      <c r="BG553" s="5" t="e">
        <f>+#REF!</f>
        <v>#REF!</v>
      </c>
      <c r="BH553" s="1" t="e">
        <f>+#REF!</f>
        <v>#REF!</v>
      </c>
      <c r="BI553" s="1">
        <f>+COUNTIF(Tabla3[[#This Row],[VALOR REDUCIDO]:[TOTAL TIEMPO PRORROGADO EN DÍAS
]],"&lt;&gt;0")</f>
        <v>3</v>
      </c>
      <c r="BJ553" s="1" t="e">
        <f>+#REF!</f>
        <v>#REF!</v>
      </c>
      <c r="BK553" s="75" t="e">
        <f>+#REF!</f>
        <v>#REF!</v>
      </c>
      <c r="BL553" s="1" t="s">
        <v>83</v>
      </c>
      <c r="BM553" t="e">
        <f t="shared" si="42"/>
        <v>#REF!</v>
      </c>
      <c r="BN553" s="7">
        <f t="shared" si="43"/>
        <v>46044</v>
      </c>
      <c r="BO553" s="7" t="e">
        <f t="shared" si="44"/>
        <v>#REF!</v>
      </c>
      <c r="BP553" s="5" t="e">
        <f t="shared" si="40"/>
        <v>#REF!</v>
      </c>
      <c r="BQ553" s="1">
        <v>33000000</v>
      </c>
      <c r="BR553" s="1" t="e">
        <f>+Tabla3[[#This Row],[VALOR TOTAL DE CONTRATO (ANTES DE LIQUIDACIÓN - LIBERACIÓN DE SALDOS)]]-Tabla3[[#This Row],[RECURSO TOTALES DESEMBOLSADOS]]</f>
        <v>#REF!</v>
      </c>
      <c r="BS553" s="1" t="s">
        <v>83</v>
      </c>
      <c r="BT553" s="1" t="str">
        <f t="shared" si="41"/>
        <v>enero</v>
      </c>
      <c r="BU553" s="1" t="s">
        <v>82</v>
      </c>
      <c r="BV553" s="1" t="s">
        <v>82</v>
      </c>
      <c r="BW553" s="1" t="s">
        <v>82</v>
      </c>
      <c r="BX553" t="s">
        <v>258</v>
      </c>
      <c r="BY553" t="s">
        <v>259</v>
      </c>
    </row>
    <row r="554" spans="1:77" x14ac:dyDescent="0.25">
      <c r="A554" s="1">
        <v>2026</v>
      </c>
      <c r="B554" s="3">
        <v>543</v>
      </c>
      <c r="C554" s="1" t="s">
        <v>65</v>
      </c>
      <c r="D554" t="s">
        <v>67</v>
      </c>
      <c r="E554" t="s">
        <v>70</v>
      </c>
      <c r="F554" t="s">
        <v>71</v>
      </c>
      <c r="G554" t="s">
        <v>105</v>
      </c>
      <c r="H554" s="1" t="s">
        <v>64</v>
      </c>
      <c r="I554" s="1" t="s">
        <v>75</v>
      </c>
      <c r="J554" t="s">
        <v>2602</v>
      </c>
      <c r="K554" s="1" t="s">
        <v>78</v>
      </c>
      <c r="L554" s="87" t="s">
        <v>908</v>
      </c>
      <c r="M554" s="1" t="s">
        <v>6846</v>
      </c>
      <c r="N554" s="1" t="s">
        <v>3719</v>
      </c>
      <c r="O554" s="69" t="s">
        <v>3719</v>
      </c>
      <c r="P554" s="54" t="s">
        <v>3719</v>
      </c>
      <c r="Q554" s="1" t="s">
        <v>83</v>
      </c>
      <c r="R554" s="87" t="s">
        <v>269</v>
      </c>
      <c r="S554" s="87" t="s">
        <v>269</v>
      </c>
      <c r="T554" t="s">
        <v>2603</v>
      </c>
      <c r="U554" t="s">
        <v>2605</v>
      </c>
      <c r="V554" t="s">
        <v>2604</v>
      </c>
      <c r="W554" s="5">
        <v>67980000</v>
      </c>
      <c r="X554" s="5">
        <v>67980000</v>
      </c>
      <c r="Y554" s="90">
        <v>11330000</v>
      </c>
      <c r="Z554" s="90">
        <v>0</v>
      </c>
      <c r="AA554" s="1" t="s">
        <v>95</v>
      </c>
      <c r="AB554" t="s">
        <v>83</v>
      </c>
      <c r="AC554" t="s">
        <v>76</v>
      </c>
      <c r="AD554" s="69">
        <f>+Tabla3[[#This Row],[VALOR DEL CONTRATO
(EN NUMEROS)]]-Tabla3[[#This Row],[VALOR RECURSOS (MADS/FONAM)]]</f>
        <v>0</v>
      </c>
      <c r="AE554" s="2">
        <v>8626</v>
      </c>
      <c r="AF554" s="97">
        <v>46027</v>
      </c>
      <c r="AG554">
        <v>43726</v>
      </c>
      <c r="AH554" s="75">
        <v>46036</v>
      </c>
      <c r="AI554" s="78" t="s">
        <v>98</v>
      </c>
      <c r="AJ554" t="s">
        <v>736</v>
      </c>
      <c r="AK554" s="72">
        <v>202400000000054</v>
      </c>
      <c r="AL554" s="75">
        <v>46035</v>
      </c>
      <c r="AM554" s="1" t="s">
        <v>257</v>
      </c>
      <c r="AN554" s="1" t="s">
        <v>257</v>
      </c>
      <c r="AO554" t="s">
        <v>100</v>
      </c>
      <c r="AP554" t="s">
        <v>2074</v>
      </c>
      <c r="AQ554" s="1"/>
      <c r="AR554" t="s">
        <v>2075</v>
      </c>
      <c r="AS554" t="s">
        <v>418</v>
      </c>
      <c r="AT554" s="1">
        <v>80111600</v>
      </c>
      <c r="AU554" s="93" t="s">
        <v>5740</v>
      </c>
      <c r="AV554" s="1" t="s">
        <v>211</v>
      </c>
      <c r="AW554" s="87" t="s">
        <v>104</v>
      </c>
      <c r="AX554" s="75" t="s">
        <v>76</v>
      </c>
      <c r="AY554" s="87" t="s">
        <v>108</v>
      </c>
      <c r="AZ554" s="75">
        <v>46031</v>
      </c>
      <c r="BA554" s="75">
        <v>46036</v>
      </c>
      <c r="BB554" s="6">
        <v>46216</v>
      </c>
      <c r="BC554" s="89">
        <f>+Tabla3[[#This Row],[FECHA TERMINACION
(INICIAL)]]-Tabla3[[#This Row],[FECHA INICIO]]</f>
        <v>180</v>
      </c>
      <c r="BD554" s="89">
        <f>+Tabla3[[#This Row],[PLAZO DE EJECUCIÓN EN DÍAS (INICIAL)]]/30</f>
        <v>6</v>
      </c>
      <c r="BE554" t="s">
        <v>2606</v>
      </c>
      <c r="BF554" s="5" t="e">
        <f>+#REF!</f>
        <v>#REF!</v>
      </c>
      <c r="BG554" s="5" t="e">
        <f>+#REF!</f>
        <v>#REF!</v>
      </c>
      <c r="BH554" s="1" t="e">
        <f>+#REF!</f>
        <v>#REF!</v>
      </c>
      <c r="BI554" s="1">
        <f>+COUNTIF(Tabla3[[#This Row],[VALOR REDUCIDO]:[TOTAL TIEMPO PRORROGADO EN DÍAS
]],"&lt;&gt;0")</f>
        <v>3</v>
      </c>
      <c r="BJ554" s="1" t="e">
        <f>+#REF!</f>
        <v>#REF!</v>
      </c>
      <c r="BK554" s="75" t="e">
        <f>+#REF!</f>
        <v>#REF!</v>
      </c>
      <c r="BL554" s="1" t="s">
        <v>83</v>
      </c>
      <c r="BM554" t="e">
        <f t="shared" si="42"/>
        <v>#REF!</v>
      </c>
      <c r="BN554" s="7">
        <f t="shared" si="43"/>
        <v>46036</v>
      </c>
      <c r="BO554" s="7" t="e">
        <f t="shared" si="44"/>
        <v>#REF!</v>
      </c>
      <c r="BP554" s="5" t="e">
        <f t="shared" si="40"/>
        <v>#REF!</v>
      </c>
      <c r="BQ554" s="1">
        <v>51740333</v>
      </c>
      <c r="BR554" s="1" t="e">
        <f>+Tabla3[[#This Row],[VALOR TOTAL DE CONTRATO (ANTES DE LIQUIDACIÓN - LIBERACIÓN DE SALDOS)]]-Tabla3[[#This Row],[RECURSO TOTALES DESEMBOLSADOS]]</f>
        <v>#REF!</v>
      </c>
      <c r="BS554" s="1" t="s">
        <v>83</v>
      </c>
      <c r="BT554" s="1" t="str">
        <f t="shared" si="41"/>
        <v>enero</v>
      </c>
      <c r="BU554" s="1" t="s">
        <v>82</v>
      </c>
      <c r="BV554" s="1" t="s">
        <v>82</v>
      </c>
      <c r="BW554" s="1" t="s">
        <v>82</v>
      </c>
      <c r="BX554" t="s">
        <v>258</v>
      </c>
      <c r="BY554" t="s">
        <v>259</v>
      </c>
    </row>
    <row r="555" spans="1:77" x14ac:dyDescent="0.25">
      <c r="A555" s="1">
        <v>2026</v>
      </c>
      <c r="B555" s="3">
        <v>544</v>
      </c>
      <c r="C555" s="1" t="s">
        <v>65</v>
      </c>
      <c r="D555" t="s">
        <v>67</v>
      </c>
      <c r="E555" t="s">
        <v>70</v>
      </c>
      <c r="F555" t="s">
        <v>71</v>
      </c>
      <c r="G555" t="s">
        <v>105</v>
      </c>
      <c r="H555" s="1" t="s">
        <v>64</v>
      </c>
      <c r="I555" s="1" t="s">
        <v>75</v>
      </c>
      <c r="J555" t="s">
        <v>2607</v>
      </c>
      <c r="K555" s="1" t="s">
        <v>78</v>
      </c>
      <c r="L555" s="87" t="s">
        <v>81</v>
      </c>
      <c r="M555" s="1" t="s">
        <v>6847</v>
      </c>
      <c r="N555" s="1" t="s">
        <v>3719</v>
      </c>
      <c r="O555" s="69" t="s">
        <v>3719</v>
      </c>
      <c r="P555" s="54" t="s">
        <v>3719</v>
      </c>
      <c r="Q555" s="1" t="s">
        <v>83</v>
      </c>
      <c r="R555" s="87" t="s">
        <v>269</v>
      </c>
      <c r="S555" s="87" t="s">
        <v>269</v>
      </c>
      <c r="T555" t="s">
        <v>2608</v>
      </c>
      <c r="U555" t="s">
        <v>2610</v>
      </c>
      <c r="V555" t="s">
        <v>2609</v>
      </c>
      <c r="W555" s="5">
        <v>131840000</v>
      </c>
      <c r="X555" s="5">
        <v>131840000</v>
      </c>
      <c r="Y555" s="90">
        <v>16480000</v>
      </c>
      <c r="Z555" s="90">
        <v>0</v>
      </c>
      <c r="AA555" s="1" t="s">
        <v>95</v>
      </c>
      <c r="AB555" t="s">
        <v>83</v>
      </c>
      <c r="AC555" t="s">
        <v>76</v>
      </c>
      <c r="AD555" s="69">
        <f>+Tabla3[[#This Row],[VALOR DEL CONTRATO
(EN NUMEROS)]]-Tabla3[[#This Row],[VALOR RECURSOS (MADS/FONAM)]]</f>
        <v>0</v>
      </c>
      <c r="AE555" s="2">
        <v>7626</v>
      </c>
      <c r="AF555" s="97">
        <v>46024</v>
      </c>
      <c r="AG555">
        <v>52126</v>
      </c>
      <c r="AH555" s="75">
        <v>46036</v>
      </c>
      <c r="AI555" s="78" t="s">
        <v>98</v>
      </c>
      <c r="AJ555" t="s">
        <v>416</v>
      </c>
      <c r="AK555" s="72">
        <v>202400000000055</v>
      </c>
      <c r="AL555" s="75">
        <v>46036</v>
      </c>
      <c r="AM555" s="1" t="s">
        <v>257</v>
      </c>
      <c r="AN555" s="1" t="s">
        <v>257</v>
      </c>
      <c r="AO555" t="s">
        <v>100</v>
      </c>
      <c r="AP555" t="s">
        <v>806</v>
      </c>
      <c r="AQ555" s="2"/>
      <c r="AR555" t="s">
        <v>807</v>
      </c>
      <c r="AS555" t="s">
        <v>418</v>
      </c>
      <c r="AT555" s="1">
        <v>80111600</v>
      </c>
      <c r="AU555" s="93" t="s">
        <v>5741</v>
      </c>
      <c r="AV555" s="1" t="s">
        <v>211</v>
      </c>
      <c r="AW555" s="87" t="s">
        <v>104</v>
      </c>
      <c r="AX555" s="96" t="s">
        <v>76</v>
      </c>
      <c r="AY555" s="1" t="s">
        <v>108</v>
      </c>
      <c r="AZ555" s="75">
        <v>46036</v>
      </c>
      <c r="BA555" s="75">
        <v>46036</v>
      </c>
      <c r="BB555" s="6">
        <v>46278</v>
      </c>
      <c r="BC555" s="89">
        <f>+Tabla3[[#This Row],[FECHA TERMINACION
(INICIAL)]]-Tabla3[[#This Row],[FECHA INICIO]]</f>
        <v>242</v>
      </c>
      <c r="BD555" s="89">
        <f>+Tabla3[[#This Row],[PLAZO DE EJECUCIÓN EN DÍAS (INICIAL)]]/30</f>
        <v>8.0666666666666664</v>
      </c>
      <c r="BE555" t="s">
        <v>2611</v>
      </c>
      <c r="BF555" s="5" t="e">
        <f>+#REF!</f>
        <v>#REF!</v>
      </c>
      <c r="BG555" s="5" t="e">
        <f>+#REF!</f>
        <v>#REF!</v>
      </c>
      <c r="BH555" s="1" t="e">
        <f>+#REF!</f>
        <v>#REF!</v>
      </c>
      <c r="BI555" s="1">
        <f>+COUNTIF(Tabla3[[#This Row],[VALOR REDUCIDO]:[TOTAL TIEMPO PRORROGADO EN DÍAS
]],"&lt;&gt;0")</f>
        <v>3</v>
      </c>
      <c r="BJ555" s="1" t="e">
        <f>+#REF!</f>
        <v>#REF!</v>
      </c>
      <c r="BK555" s="75" t="e">
        <f>+#REF!</f>
        <v>#REF!</v>
      </c>
      <c r="BL555" s="1" t="s">
        <v>83</v>
      </c>
      <c r="BM555" t="e">
        <f t="shared" si="42"/>
        <v>#REF!</v>
      </c>
      <c r="BN555" s="7">
        <f t="shared" si="43"/>
        <v>46036</v>
      </c>
      <c r="BO555" s="7" t="e">
        <f t="shared" si="44"/>
        <v>#REF!</v>
      </c>
      <c r="BP555" s="5" t="e">
        <f t="shared" si="40"/>
        <v>#REF!</v>
      </c>
      <c r="BQ555" s="1">
        <v>75258667</v>
      </c>
      <c r="BR555" s="1" t="e">
        <f>+Tabla3[[#This Row],[VALOR TOTAL DE CONTRATO (ANTES DE LIQUIDACIÓN - LIBERACIÓN DE SALDOS)]]-Tabla3[[#This Row],[RECURSO TOTALES DESEMBOLSADOS]]</f>
        <v>#REF!</v>
      </c>
      <c r="BS555" s="1" t="s">
        <v>83</v>
      </c>
      <c r="BT555" s="1" t="str">
        <f t="shared" si="41"/>
        <v>enero</v>
      </c>
      <c r="BU555" s="1" t="s">
        <v>82</v>
      </c>
      <c r="BV555" s="1" t="s">
        <v>82</v>
      </c>
      <c r="BW555" s="1" t="s">
        <v>82</v>
      </c>
      <c r="BX555" t="s">
        <v>258</v>
      </c>
      <c r="BY555" t="s">
        <v>259</v>
      </c>
    </row>
    <row r="556" spans="1:77" x14ac:dyDescent="0.25">
      <c r="A556" s="1">
        <v>2026</v>
      </c>
      <c r="B556" s="3">
        <v>545</v>
      </c>
      <c r="C556" s="1" t="s">
        <v>65</v>
      </c>
      <c r="D556" t="s">
        <v>67</v>
      </c>
      <c r="E556" t="s">
        <v>70</v>
      </c>
      <c r="F556" t="s">
        <v>71</v>
      </c>
      <c r="G556" t="s">
        <v>105</v>
      </c>
      <c r="H556" s="1" t="s">
        <v>64</v>
      </c>
      <c r="I556" s="1" t="s">
        <v>75</v>
      </c>
      <c r="J556" t="s">
        <v>3007</v>
      </c>
      <c r="K556" s="1" t="s">
        <v>78</v>
      </c>
      <c r="L556" s="87" t="s">
        <v>908</v>
      </c>
      <c r="M556" s="1" t="s">
        <v>6848</v>
      </c>
      <c r="N556" s="1" t="s">
        <v>3719</v>
      </c>
      <c r="O556" s="69" t="s">
        <v>3719</v>
      </c>
      <c r="P556" s="54" t="s">
        <v>3719</v>
      </c>
      <c r="Q556" s="1" t="s">
        <v>83</v>
      </c>
      <c r="R556" s="87" t="s">
        <v>269</v>
      </c>
      <c r="S556" s="87" t="s">
        <v>269</v>
      </c>
      <c r="T556" t="s">
        <v>3008</v>
      </c>
      <c r="U556" t="s">
        <v>3010</v>
      </c>
      <c r="V556" t="s">
        <v>3009</v>
      </c>
      <c r="W556" s="5">
        <v>76384800</v>
      </c>
      <c r="X556" s="5">
        <v>76384800</v>
      </c>
      <c r="Y556" s="90">
        <v>12730800</v>
      </c>
      <c r="Z556" s="90">
        <v>0</v>
      </c>
      <c r="AA556" s="1" t="s">
        <v>95</v>
      </c>
      <c r="AB556" t="s">
        <v>83</v>
      </c>
      <c r="AC556" t="s">
        <v>76</v>
      </c>
      <c r="AD556" s="69">
        <f>+Tabla3[[#This Row],[VALOR DEL CONTRATO
(EN NUMEROS)]]-Tabla3[[#This Row],[VALOR RECURSOS (MADS/FONAM)]]</f>
        <v>0</v>
      </c>
      <c r="AE556" s="2">
        <v>7726</v>
      </c>
      <c r="AF556" s="88">
        <v>46024</v>
      </c>
      <c r="AG556">
        <v>63026</v>
      </c>
      <c r="AH556" s="75">
        <v>46038</v>
      </c>
      <c r="AI556" s="78" t="s">
        <v>98</v>
      </c>
      <c r="AJ556" t="s">
        <v>811</v>
      </c>
      <c r="AK556" s="72">
        <v>202400000000055</v>
      </c>
      <c r="AL556" s="75">
        <v>46037</v>
      </c>
      <c r="AM556" s="1" t="s">
        <v>257</v>
      </c>
      <c r="AN556" s="1" t="s">
        <v>257</v>
      </c>
      <c r="AO556" t="s">
        <v>100</v>
      </c>
      <c r="AP556" t="s">
        <v>806</v>
      </c>
      <c r="AQ556" s="2"/>
      <c r="AR556" t="s">
        <v>807</v>
      </c>
      <c r="AS556" t="s">
        <v>418</v>
      </c>
      <c r="AT556" s="1">
        <v>80111600</v>
      </c>
      <c r="AU556" s="93" t="s">
        <v>5742</v>
      </c>
      <c r="AV556" s="1" t="s">
        <v>211</v>
      </c>
      <c r="AW556" s="87" t="s">
        <v>104</v>
      </c>
      <c r="AX556" s="96" t="s">
        <v>76</v>
      </c>
      <c r="AY556" s="1" t="s">
        <v>108</v>
      </c>
      <c r="AZ556" s="96">
        <v>46038</v>
      </c>
      <c r="BA556" s="75">
        <v>46038</v>
      </c>
      <c r="BB556" s="6">
        <v>46218</v>
      </c>
      <c r="BC556" s="89">
        <f>+Tabla3[[#This Row],[FECHA TERMINACION
(INICIAL)]]-Tabla3[[#This Row],[FECHA INICIO]]</f>
        <v>180</v>
      </c>
      <c r="BD556" s="89">
        <f>+Tabla3[[#This Row],[PLAZO DE EJECUCIÓN EN DÍAS (INICIAL)]]/30</f>
        <v>6</v>
      </c>
      <c r="BE556" t="s">
        <v>3011</v>
      </c>
      <c r="BF556" s="5" t="e">
        <f>+#REF!</f>
        <v>#REF!</v>
      </c>
      <c r="BG556" s="5" t="e">
        <f>+#REF!</f>
        <v>#REF!</v>
      </c>
      <c r="BH556" s="1" t="e">
        <f>+#REF!</f>
        <v>#REF!</v>
      </c>
      <c r="BI556" s="1">
        <f>+COUNTIF(Tabla3[[#This Row],[VALOR REDUCIDO]:[TOTAL TIEMPO PRORROGADO EN DÍAS
]],"&lt;&gt;0")</f>
        <v>3</v>
      </c>
      <c r="BJ556" s="1" t="e">
        <f>+#REF!</f>
        <v>#REF!</v>
      </c>
      <c r="BK556" s="75" t="e">
        <f>+#REF!</f>
        <v>#REF!</v>
      </c>
      <c r="BL556" s="1" t="s">
        <v>83</v>
      </c>
      <c r="BM556" t="e">
        <f t="shared" si="42"/>
        <v>#REF!</v>
      </c>
      <c r="BN556" s="7">
        <f t="shared" si="43"/>
        <v>46038</v>
      </c>
      <c r="BO556" s="7" t="e">
        <f t="shared" si="44"/>
        <v>#REF!</v>
      </c>
      <c r="BP556" s="5" t="e">
        <f t="shared" si="40"/>
        <v>#REF!</v>
      </c>
      <c r="BQ556" s="1">
        <v>57288600</v>
      </c>
      <c r="BR556" s="1" t="e">
        <f>+Tabla3[[#This Row],[VALOR TOTAL DE CONTRATO (ANTES DE LIQUIDACIÓN - LIBERACIÓN DE SALDOS)]]-Tabla3[[#This Row],[RECURSO TOTALES DESEMBOLSADOS]]</f>
        <v>#REF!</v>
      </c>
      <c r="BS556" s="1" t="s">
        <v>83</v>
      </c>
      <c r="BT556" s="1" t="str">
        <f t="shared" si="41"/>
        <v>enero</v>
      </c>
      <c r="BU556" s="1" t="s">
        <v>82</v>
      </c>
      <c r="BV556" s="1" t="s">
        <v>82</v>
      </c>
      <c r="BW556" s="1" t="s">
        <v>82</v>
      </c>
      <c r="BX556" t="s">
        <v>258</v>
      </c>
      <c r="BY556" t="s">
        <v>259</v>
      </c>
    </row>
    <row r="557" spans="1:77" x14ac:dyDescent="0.25">
      <c r="A557" s="1">
        <v>2026</v>
      </c>
      <c r="B557" s="3">
        <v>546</v>
      </c>
      <c r="C557" s="1" t="s">
        <v>65</v>
      </c>
      <c r="D557" t="s">
        <v>67</v>
      </c>
      <c r="E557" t="s">
        <v>70</v>
      </c>
      <c r="F557" t="s">
        <v>71</v>
      </c>
      <c r="G557" t="s">
        <v>105</v>
      </c>
      <c r="H557" s="1" t="s">
        <v>64</v>
      </c>
      <c r="I557" s="1" t="s">
        <v>75</v>
      </c>
      <c r="J557" t="s">
        <v>2612</v>
      </c>
      <c r="K557" s="1" t="s">
        <v>78</v>
      </c>
      <c r="L557" s="87" t="s">
        <v>1661</v>
      </c>
      <c r="M557" s="1" t="s">
        <v>6849</v>
      </c>
      <c r="N557" s="1" t="s">
        <v>3719</v>
      </c>
      <c r="O557" s="69" t="s">
        <v>3719</v>
      </c>
      <c r="P557" s="54" t="s">
        <v>3719</v>
      </c>
      <c r="Q557" s="1" t="s">
        <v>83</v>
      </c>
      <c r="R557" s="87" t="s">
        <v>269</v>
      </c>
      <c r="S557" s="87" t="s">
        <v>269</v>
      </c>
      <c r="T557" t="s">
        <v>2613</v>
      </c>
      <c r="U557" t="s">
        <v>2615</v>
      </c>
      <c r="V557" t="s">
        <v>2614</v>
      </c>
      <c r="W557" s="5">
        <v>101846400</v>
      </c>
      <c r="X557" s="5">
        <v>101846400</v>
      </c>
      <c r="Y557" s="90">
        <v>12730800</v>
      </c>
      <c r="Z557" s="90">
        <v>0</v>
      </c>
      <c r="AA557" s="1" t="s">
        <v>95</v>
      </c>
      <c r="AB557" t="s">
        <v>83</v>
      </c>
      <c r="AC557" t="s">
        <v>76</v>
      </c>
      <c r="AD557" s="69">
        <f>+Tabla3[[#This Row],[VALOR DEL CONTRATO
(EN NUMEROS)]]-Tabla3[[#This Row],[VALOR RECURSOS (MADS/FONAM)]]</f>
        <v>0</v>
      </c>
      <c r="AE557" s="2">
        <v>7726</v>
      </c>
      <c r="AF557" s="88">
        <v>46024</v>
      </c>
      <c r="AG557">
        <v>50726</v>
      </c>
      <c r="AH557" s="75">
        <v>46036</v>
      </c>
      <c r="AI557" s="78" t="s">
        <v>98</v>
      </c>
      <c r="AJ557" t="s">
        <v>811</v>
      </c>
      <c r="AK557" s="72">
        <v>202400000000055</v>
      </c>
      <c r="AL557" s="75">
        <v>46036</v>
      </c>
      <c r="AM557" s="1" t="s">
        <v>257</v>
      </c>
      <c r="AN557" s="1" t="s">
        <v>257</v>
      </c>
      <c r="AO557" t="s">
        <v>100</v>
      </c>
      <c r="AP557" t="s">
        <v>737</v>
      </c>
      <c r="AQ557" s="1"/>
      <c r="AR557" t="s">
        <v>738</v>
      </c>
      <c r="AS557" t="s">
        <v>418</v>
      </c>
      <c r="AT557" s="1">
        <v>80111600</v>
      </c>
      <c r="AU557" s="93" t="s">
        <v>5743</v>
      </c>
      <c r="AV557" s="1" t="s">
        <v>211</v>
      </c>
      <c r="AW557" s="87" t="s">
        <v>104</v>
      </c>
      <c r="AX557" s="75" t="s">
        <v>76</v>
      </c>
      <c r="AY557" s="87" t="s">
        <v>108</v>
      </c>
      <c r="AZ557" s="75">
        <v>46036</v>
      </c>
      <c r="BA557" s="96">
        <v>46036</v>
      </c>
      <c r="BB557" s="6">
        <v>46278</v>
      </c>
      <c r="BC557" s="89">
        <f>+Tabla3[[#This Row],[FECHA TERMINACION
(INICIAL)]]-Tabla3[[#This Row],[FECHA INICIO]]</f>
        <v>242</v>
      </c>
      <c r="BD557" s="89">
        <f>+Tabla3[[#This Row],[PLAZO DE EJECUCIÓN EN DÍAS (INICIAL)]]/30</f>
        <v>8.0666666666666664</v>
      </c>
      <c r="BE557" t="s">
        <v>2616</v>
      </c>
      <c r="BF557" s="5" t="e">
        <f>+#REF!</f>
        <v>#REF!</v>
      </c>
      <c r="BG557" s="5" t="e">
        <f>+#REF!</f>
        <v>#REF!</v>
      </c>
      <c r="BH557" s="1" t="e">
        <f>+#REF!</f>
        <v>#REF!</v>
      </c>
      <c r="BI557" s="1">
        <f>+COUNTIF(Tabla3[[#This Row],[VALOR REDUCIDO]:[TOTAL TIEMPO PRORROGADO EN DÍAS
]],"&lt;&gt;0")</f>
        <v>3</v>
      </c>
      <c r="BJ557" s="1" t="e">
        <f>+#REF!</f>
        <v>#REF!</v>
      </c>
      <c r="BK557" s="75" t="e">
        <f>+#REF!</f>
        <v>#REF!</v>
      </c>
      <c r="BL557" s="1" t="s">
        <v>83</v>
      </c>
      <c r="BM557" t="e">
        <f t="shared" si="42"/>
        <v>#REF!</v>
      </c>
      <c r="BN557" s="7">
        <f t="shared" si="43"/>
        <v>46036</v>
      </c>
      <c r="BO557" s="7" t="e">
        <f t="shared" si="44"/>
        <v>#REF!</v>
      </c>
      <c r="BP557" s="5" t="e">
        <f t="shared" si="40"/>
        <v>#REF!</v>
      </c>
      <c r="BQ557" s="1">
        <v>58137320</v>
      </c>
      <c r="BR557" s="1" t="e">
        <f>+Tabla3[[#This Row],[VALOR TOTAL DE CONTRATO (ANTES DE LIQUIDACIÓN - LIBERACIÓN DE SALDOS)]]-Tabla3[[#This Row],[RECURSO TOTALES DESEMBOLSADOS]]</f>
        <v>#REF!</v>
      </c>
      <c r="BS557" s="1" t="s">
        <v>83</v>
      </c>
      <c r="BT557" s="1" t="str">
        <f t="shared" si="41"/>
        <v>enero</v>
      </c>
      <c r="BU557" s="1" t="s">
        <v>82</v>
      </c>
      <c r="BV557" s="1" t="s">
        <v>82</v>
      </c>
      <c r="BW557" s="1" t="s">
        <v>82</v>
      </c>
      <c r="BX557" t="s">
        <v>258</v>
      </c>
      <c r="BY557" t="s">
        <v>259</v>
      </c>
    </row>
    <row r="558" spans="1:77" x14ac:dyDescent="0.25">
      <c r="A558" s="1">
        <v>2026</v>
      </c>
      <c r="B558" s="3">
        <v>547</v>
      </c>
      <c r="C558" s="1" t="s">
        <v>65</v>
      </c>
      <c r="D558" t="s">
        <v>67</v>
      </c>
      <c r="E558" t="s">
        <v>70</v>
      </c>
      <c r="F558" t="s">
        <v>71</v>
      </c>
      <c r="G558" t="s">
        <v>105</v>
      </c>
      <c r="H558" s="1" t="s">
        <v>64</v>
      </c>
      <c r="I558" s="1" t="s">
        <v>75</v>
      </c>
      <c r="J558" t="s">
        <v>2617</v>
      </c>
      <c r="K558" s="1" t="s">
        <v>78</v>
      </c>
      <c r="L558" s="87" t="s">
        <v>1661</v>
      </c>
      <c r="M558" s="1" t="s">
        <v>6850</v>
      </c>
      <c r="N558" s="1" t="s">
        <v>3719</v>
      </c>
      <c r="O558" s="69" t="s">
        <v>3719</v>
      </c>
      <c r="P558" s="54" t="s">
        <v>3719</v>
      </c>
      <c r="Q558" s="1" t="s">
        <v>83</v>
      </c>
      <c r="R558" s="87" t="s">
        <v>269</v>
      </c>
      <c r="S558" s="87" t="s">
        <v>269</v>
      </c>
      <c r="T558" t="s">
        <v>2618</v>
      </c>
      <c r="U558" t="s">
        <v>2620</v>
      </c>
      <c r="V558" t="s">
        <v>2619</v>
      </c>
      <c r="W558" s="5">
        <v>46785690</v>
      </c>
      <c r="X558" s="5">
        <v>46785690</v>
      </c>
      <c r="Y558" s="90">
        <v>7797615</v>
      </c>
      <c r="Z558" s="90">
        <v>0</v>
      </c>
      <c r="AA558" s="1" t="s">
        <v>95</v>
      </c>
      <c r="AB558" t="s">
        <v>83</v>
      </c>
      <c r="AC558" t="s">
        <v>76</v>
      </c>
      <c r="AD558" s="69">
        <f>+Tabla3[[#This Row],[VALOR DEL CONTRATO
(EN NUMEROS)]]-Tabla3[[#This Row],[VALOR RECURSOS (MADS/FONAM)]]</f>
        <v>0</v>
      </c>
      <c r="AE558" s="2">
        <v>7726</v>
      </c>
      <c r="AF558" s="88">
        <v>46024</v>
      </c>
      <c r="AG558">
        <v>45826</v>
      </c>
      <c r="AH558" s="75">
        <v>46036</v>
      </c>
      <c r="AI558" s="78" t="s">
        <v>98</v>
      </c>
      <c r="AJ558" t="s">
        <v>811</v>
      </c>
      <c r="AK558" s="72">
        <v>202400000000055</v>
      </c>
      <c r="AL558" s="75">
        <v>46036</v>
      </c>
      <c r="AM558" s="1" t="s">
        <v>257</v>
      </c>
      <c r="AN558" s="1" t="s">
        <v>257</v>
      </c>
      <c r="AO558" t="s">
        <v>100</v>
      </c>
      <c r="AP558" t="s">
        <v>737</v>
      </c>
      <c r="AQ558" s="1"/>
      <c r="AR558" t="s">
        <v>738</v>
      </c>
      <c r="AS558" t="s">
        <v>418</v>
      </c>
      <c r="AT558" s="1">
        <v>80111600</v>
      </c>
      <c r="AU558" s="93" t="s">
        <v>5744</v>
      </c>
      <c r="AV558" s="1" t="s">
        <v>211</v>
      </c>
      <c r="AW558" s="87" t="s">
        <v>104</v>
      </c>
      <c r="AX558" s="75" t="s">
        <v>76</v>
      </c>
      <c r="AY558" s="87" t="s">
        <v>108</v>
      </c>
      <c r="AZ558" s="75">
        <v>46036</v>
      </c>
      <c r="BA558" s="96">
        <v>46036</v>
      </c>
      <c r="BB558" s="6">
        <v>46216</v>
      </c>
      <c r="BC558" s="89">
        <f>+Tabla3[[#This Row],[FECHA TERMINACION
(INICIAL)]]-Tabla3[[#This Row],[FECHA INICIO]]</f>
        <v>180</v>
      </c>
      <c r="BD558" s="89">
        <f>+Tabla3[[#This Row],[PLAZO DE EJECUCIÓN EN DÍAS (INICIAL)]]/30</f>
        <v>6</v>
      </c>
      <c r="BE558" t="s">
        <v>2606</v>
      </c>
      <c r="BF558" s="5" t="e">
        <f>+#REF!</f>
        <v>#REF!</v>
      </c>
      <c r="BG558" s="5" t="e">
        <f>+#REF!</f>
        <v>#REF!</v>
      </c>
      <c r="BH558" s="1" t="e">
        <f>+#REF!</f>
        <v>#REF!</v>
      </c>
      <c r="BI558" s="1">
        <f>+COUNTIF(Tabla3[[#This Row],[VALOR REDUCIDO]:[TOTAL TIEMPO PRORROGADO EN DÍAS
]],"&lt;&gt;0")</f>
        <v>3</v>
      </c>
      <c r="BJ558" s="1" t="e">
        <f>+#REF!</f>
        <v>#REF!</v>
      </c>
      <c r="BK558" s="75" t="e">
        <f>+#REF!</f>
        <v>#REF!</v>
      </c>
      <c r="BL558" s="1" t="s">
        <v>83</v>
      </c>
      <c r="BM558" t="e">
        <f t="shared" si="42"/>
        <v>#REF!</v>
      </c>
      <c r="BN558" s="7">
        <f t="shared" si="43"/>
        <v>46036</v>
      </c>
      <c r="BO558" s="7" t="e">
        <f t="shared" si="44"/>
        <v>#REF!</v>
      </c>
      <c r="BP558" s="5" t="e">
        <f t="shared" si="40"/>
        <v>#REF!</v>
      </c>
      <c r="BQ558" s="1">
        <v>35609109</v>
      </c>
      <c r="BR558" s="1" t="e">
        <f>+Tabla3[[#This Row],[VALOR TOTAL DE CONTRATO (ANTES DE LIQUIDACIÓN - LIBERACIÓN DE SALDOS)]]-Tabla3[[#This Row],[RECURSO TOTALES DESEMBOLSADOS]]</f>
        <v>#REF!</v>
      </c>
      <c r="BS558" s="1" t="s">
        <v>83</v>
      </c>
      <c r="BT558" s="1" t="str">
        <f t="shared" si="41"/>
        <v>enero</v>
      </c>
      <c r="BU558" s="1" t="s">
        <v>82</v>
      </c>
      <c r="BV558" s="1" t="s">
        <v>82</v>
      </c>
      <c r="BW558" s="1" t="s">
        <v>82</v>
      </c>
      <c r="BX558" t="s">
        <v>258</v>
      </c>
      <c r="BY558" t="s">
        <v>259</v>
      </c>
    </row>
    <row r="559" spans="1:77" x14ac:dyDescent="0.25">
      <c r="A559" s="1">
        <v>2026</v>
      </c>
      <c r="B559" s="3">
        <v>548</v>
      </c>
      <c r="C559" s="1" t="s">
        <v>65</v>
      </c>
      <c r="D559" t="s">
        <v>67</v>
      </c>
      <c r="E559" t="s">
        <v>70</v>
      </c>
      <c r="F559" t="s">
        <v>71</v>
      </c>
      <c r="G559" t="s">
        <v>105</v>
      </c>
      <c r="H559" s="1" t="s">
        <v>64</v>
      </c>
      <c r="I559" s="1" t="s">
        <v>75</v>
      </c>
      <c r="J559" t="s">
        <v>3012</v>
      </c>
      <c r="K559" s="1" t="s">
        <v>78</v>
      </c>
      <c r="L559" s="87" t="s">
        <v>908</v>
      </c>
      <c r="M559" s="1" t="s">
        <v>6851</v>
      </c>
      <c r="N559" s="1" t="s">
        <v>3719</v>
      </c>
      <c r="O559" s="69" t="s">
        <v>3719</v>
      </c>
      <c r="P559" s="54" t="s">
        <v>3719</v>
      </c>
      <c r="Q559" s="1" t="s">
        <v>83</v>
      </c>
      <c r="R559" s="87" t="s">
        <v>269</v>
      </c>
      <c r="S559" s="87" t="s">
        <v>269</v>
      </c>
      <c r="T559" t="s">
        <v>3013</v>
      </c>
      <c r="U559" t="s">
        <v>3015</v>
      </c>
      <c r="V559" t="s">
        <v>3014</v>
      </c>
      <c r="W559" s="5">
        <v>41375100</v>
      </c>
      <c r="X559" s="5">
        <v>41375100</v>
      </c>
      <c r="Y559" s="90">
        <v>6895850</v>
      </c>
      <c r="Z559" s="90">
        <v>0</v>
      </c>
      <c r="AA559" s="1" t="s">
        <v>95</v>
      </c>
      <c r="AB559" t="s">
        <v>83</v>
      </c>
      <c r="AC559" t="s">
        <v>76</v>
      </c>
      <c r="AD559" s="69">
        <f>+Tabla3[[#This Row],[VALOR DEL CONTRATO
(EN NUMEROS)]]-Tabla3[[#This Row],[VALOR RECURSOS (MADS/FONAM)]]</f>
        <v>0</v>
      </c>
      <c r="AE559" s="2">
        <v>7726</v>
      </c>
      <c r="AF559" s="88">
        <v>46024</v>
      </c>
      <c r="AG559">
        <v>63126</v>
      </c>
      <c r="AH559" s="75">
        <v>46038</v>
      </c>
      <c r="AI559" s="78" t="s">
        <v>98</v>
      </c>
      <c r="AJ559" t="s">
        <v>811</v>
      </c>
      <c r="AK559" s="72">
        <v>202400000000055</v>
      </c>
      <c r="AL559" s="75">
        <v>46038</v>
      </c>
      <c r="AM559" s="1" t="s">
        <v>257</v>
      </c>
      <c r="AN559" s="1" t="s">
        <v>257</v>
      </c>
      <c r="AO559" t="s">
        <v>100</v>
      </c>
      <c r="AP559" t="s">
        <v>806</v>
      </c>
      <c r="AQ559" s="2"/>
      <c r="AR559" t="s">
        <v>807</v>
      </c>
      <c r="AS559" t="s">
        <v>418</v>
      </c>
      <c r="AT559" s="1">
        <v>80111600</v>
      </c>
      <c r="AU559" s="93" t="s">
        <v>5745</v>
      </c>
      <c r="AV559" s="1" t="s">
        <v>211</v>
      </c>
      <c r="AW559" s="87" t="s">
        <v>104</v>
      </c>
      <c r="AX559" s="75" t="s">
        <v>76</v>
      </c>
      <c r="AY559" s="87" t="s">
        <v>108</v>
      </c>
      <c r="AZ559" s="75">
        <v>46036</v>
      </c>
      <c r="BA559" s="75">
        <v>46038</v>
      </c>
      <c r="BB559" s="6">
        <v>46218</v>
      </c>
      <c r="BC559" s="89">
        <f>+Tabla3[[#This Row],[FECHA TERMINACION
(INICIAL)]]-Tabla3[[#This Row],[FECHA INICIO]]</f>
        <v>180</v>
      </c>
      <c r="BD559" s="89">
        <f>+Tabla3[[#This Row],[PLAZO DE EJECUCIÓN EN DÍAS (INICIAL)]]/30</f>
        <v>6</v>
      </c>
      <c r="BE559" t="s">
        <v>2606</v>
      </c>
      <c r="BF559" s="5" t="e">
        <f>+#REF!</f>
        <v>#REF!</v>
      </c>
      <c r="BG559" s="5" t="e">
        <f>+#REF!</f>
        <v>#REF!</v>
      </c>
      <c r="BH559" s="1" t="e">
        <f>+#REF!</f>
        <v>#REF!</v>
      </c>
      <c r="BI559" s="1">
        <f>+COUNTIF(Tabla3[[#This Row],[VALOR REDUCIDO]:[TOTAL TIEMPO PRORROGADO EN DÍAS
]],"&lt;&gt;0")</f>
        <v>3</v>
      </c>
      <c r="BJ559" s="1" t="e">
        <f>+#REF!</f>
        <v>#REF!</v>
      </c>
      <c r="BK559" s="75" t="e">
        <f>+#REF!</f>
        <v>#REF!</v>
      </c>
      <c r="BL559" s="1" t="s">
        <v>83</v>
      </c>
      <c r="BM559" t="e">
        <f t="shared" si="42"/>
        <v>#REF!</v>
      </c>
      <c r="BN559" s="7">
        <f t="shared" si="43"/>
        <v>46038</v>
      </c>
      <c r="BO559" s="7" t="e">
        <f t="shared" si="44"/>
        <v>#REF!</v>
      </c>
      <c r="BP559" s="5" t="e">
        <f t="shared" si="40"/>
        <v>#REF!</v>
      </c>
      <c r="BQ559" s="1">
        <v>24135475</v>
      </c>
      <c r="BR559" s="1" t="e">
        <f>+Tabla3[[#This Row],[VALOR TOTAL DE CONTRATO (ANTES DE LIQUIDACIÓN - LIBERACIÓN DE SALDOS)]]-Tabla3[[#This Row],[RECURSO TOTALES DESEMBOLSADOS]]</f>
        <v>#REF!</v>
      </c>
      <c r="BS559" s="1" t="s">
        <v>83</v>
      </c>
      <c r="BT559" s="1" t="str">
        <f t="shared" si="41"/>
        <v>enero</v>
      </c>
      <c r="BU559" s="1" t="s">
        <v>82</v>
      </c>
      <c r="BV559" s="1" t="s">
        <v>82</v>
      </c>
      <c r="BW559" s="1" t="s">
        <v>82</v>
      </c>
      <c r="BX559" t="s">
        <v>258</v>
      </c>
      <c r="BY559" t="s">
        <v>259</v>
      </c>
    </row>
    <row r="560" spans="1:77" x14ac:dyDescent="0.25">
      <c r="A560" s="1">
        <v>2026</v>
      </c>
      <c r="B560" s="3">
        <v>549</v>
      </c>
      <c r="C560" s="1" t="s">
        <v>65</v>
      </c>
      <c r="D560" t="s">
        <v>67</v>
      </c>
      <c r="E560" t="s">
        <v>70</v>
      </c>
      <c r="F560" t="s">
        <v>71</v>
      </c>
      <c r="G560" t="s">
        <v>105</v>
      </c>
      <c r="H560" s="1" t="s">
        <v>64</v>
      </c>
      <c r="I560" s="1" t="s">
        <v>75</v>
      </c>
      <c r="J560" t="s">
        <v>2621</v>
      </c>
      <c r="K560" s="1" t="s">
        <v>78</v>
      </c>
      <c r="L560" s="87" t="s">
        <v>81</v>
      </c>
      <c r="M560" s="1" t="s">
        <v>6852</v>
      </c>
      <c r="N560" s="1" t="s">
        <v>3719</v>
      </c>
      <c r="O560" s="69" t="s">
        <v>3719</v>
      </c>
      <c r="P560" s="54" t="s">
        <v>3719</v>
      </c>
      <c r="Q560" s="1" t="s">
        <v>83</v>
      </c>
      <c r="R560" s="87" t="s">
        <v>254</v>
      </c>
      <c r="S560" s="87" t="s">
        <v>254</v>
      </c>
      <c r="T560" t="s">
        <v>2622</v>
      </c>
      <c r="U560" t="s">
        <v>2624</v>
      </c>
      <c r="V560" t="s">
        <v>2623</v>
      </c>
      <c r="W560" s="5">
        <v>96935360</v>
      </c>
      <c r="X560" s="5">
        <v>96935360</v>
      </c>
      <c r="Y560" s="90">
        <v>8404800</v>
      </c>
      <c r="Z560" s="90">
        <v>0</v>
      </c>
      <c r="AA560" s="1" t="s">
        <v>95</v>
      </c>
      <c r="AB560" t="s">
        <v>83</v>
      </c>
      <c r="AC560" t="s">
        <v>76</v>
      </c>
      <c r="AD560" s="69">
        <f>+Tabla3[[#This Row],[VALOR DEL CONTRATO
(EN NUMEROS)]]-Tabla3[[#This Row],[VALOR RECURSOS (MADS/FONAM)]]</f>
        <v>0</v>
      </c>
      <c r="AE560" s="2">
        <v>5626</v>
      </c>
      <c r="AF560" s="88">
        <v>46024</v>
      </c>
      <c r="AG560">
        <v>55026</v>
      </c>
      <c r="AH560" s="75">
        <v>46037</v>
      </c>
      <c r="AI560" s="78" t="s">
        <v>98</v>
      </c>
      <c r="AJ560" t="s">
        <v>404</v>
      </c>
      <c r="AK560" s="72">
        <v>202400000000095</v>
      </c>
      <c r="AL560" s="75">
        <v>46037</v>
      </c>
      <c r="AM560" s="1" t="s">
        <v>257</v>
      </c>
      <c r="AN560" s="1" t="s">
        <v>257</v>
      </c>
      <c r="AO560" t="s">
        <v>100</v>
      </c>
      <c r="AP560" t="s">
        <v>1253</v>
      </c>
      <c r="AQ560" s="1"/>
      <c r="AR560" t="s">
        <v>1254</v>
      </c>
      <c r="AS560" t="s">
        <v>254</v>
      </c>
      <c r="AT560" s="1">
        <v>80111600</v>
      </c>
      <c r="AU560" s="93" t="s">
        <v>5746</v>
      </c>
      <c r="AV560" s="1" t="s">
        <v>210</v>
      </c>
      <c r="AW560" s="87" t="s">
        <v>103</v>
      </c>
      <c r="AX560" s="75">
        <v>46037</v>
      </c>
      <c r="AY560" s="87" t="s">
        <v>115</v>
      </c>
      <c r="AZ560" s="75">
        <v>46037</v>
      </c>
      <c r="BA560" s="75">
        <v>46037</v>
      </c>
      <c r="BB560" s="6">
        <v>46387</v>
      </c>
      <c r="BC560" s="89">
        <f>+Tabla3[[#This Row],[FECHA TERMINACION
(INICIAL)]]-Tabla3[[#This Row],[FECHA INICIO]]</f>
        <v>350</v>
      </c>
      <c r="BD560" s="89">
        <f>+Tabla3[[#This Row],[PLAZO DE EJECUCIÓN EN DÍAS (INICIAL)]]/30</f>
        <v>11.666666666666666</v>
      </c>
      <c r="BE560" t="s">
        <v>2625</v>
      </c>
      <c r="BF560" s="5" t="e">
        <f>+#REF!</f>
        <v>#REF!</v>
      </c>
      <c r="BG560" s="5" t="e">
        <f>+#REF!</f>
        <v>#REF!</v>
      </c>
      <c r="BH560" s="1" t="e">
        <f>+#REF!</f>
        <v>#REF!</v>
      </c>
      <c r="BI560" s="1">
        <f>+COUNTIF(Tabla3[[#This Row],[VALOR REDUCIDO]:[TOTAL TIEMPO PRORROGADO EN DÍAS
]],"&lt;&gt;0")</f>
        <v>3</v>
      </c>
      <c r="BJ560" s="1" t="e">
        <f>+#REF!</f>
        <v>#REF!</v>
      </c>
      <c r="BK560" s="75" t="e">
        <f>+#REF!</f>
        <v>#REF!</v>
      </c>
      <c r="BL560" s="1" t="s">
        <v>83</v>
      </c>
      <c r="BM560" t="e">
        <f t="shared" si="42"/>
        <v>#REF!</v>
      </c>
      <c r="BN560" s="7">
        <f t="shared" si="43"/>
        <v>46037</v>
      </c>
      <c r="BO560" s="7" t="e">
        <f t="shared" si="44"/>
        <v>#REF!</v>
      </c>
      <c r="BP560" s="5" t="e">
        <f t="shared" si="40"/>
        <v>#REF!</v>
      </c>
      <c r="BQ560" s="1">
        <v>38101760</v>
      </c>
      <c r="BR560" s="1" t="e">
        <f>+Tabla3[[#This Row],[VALOR TOTAL DE CONTRATO (ANTES DE LIQUIDACIÓN - LIBERACIÓN DE SALDOS)]]-Tabla3[[#This Row],[RECURSO TOTALES DESEMBOLSADOS]]</f>
        <v>#REF!</v>
      </c>
      <c r="BS560" s="1" t="s">
        <v>83</v>
      </c>
      <c r="BT560" s="1" t="str">
        <f t="shared" si="41"/>
        <v>enero</v>
      </c>
      <c r="BU560" s="1" t="s">
        <v>82</v>
      </c>
      <c r="BV560" s="1" t="s">
        <v>82</v>
      </c>
      <c r="BW560" s="1" t="s">
        <v>82</v>
      </c>
      <c r="BX560" t="s">
        <v>258</v>
      </c>
      <c r="BY560" t="s">
        <v>259</v>
      </c>
    </row>
    <row r="561" spans="1:77" x14ac:dyDescent="0.25">
      <c r="A561" s="1">
        <v>2026</v>
      </c>
      <c r="B561" s="3">
        <v>550</v>
      </c>
      <c r="C561" s="1" t="s">
        <v>65</v>
      </c>
      <c r="D561" t="s">
        <v>67</v>
      </c>
      <c r="E561" t="s">
        <v>70</v>
      </c>
      <c r="F561" t="s">
        <v>71</v>
      </c>
      <c r="G561" t="s">
        <v>105</v>
      </c>
      <c r="H561" s="1" t="s">
        <v>64</v>
      </c>
      <c r="I561" s="1" t="s">
        <v>75</v>
      </c>
      <c r="J561" t="s">
        <v>2626</v>
      </c>
      <c r="K561" s="1" t="s">
        <v>78</v>
      </c>
      <c r="L561" s="87" t="s">
        <v>81</v>
      </c>
      <c r="M561" s="1" t="s">
        <v>6853</v>
      </c>
      <c r="N561" s="1" t="s">
        <v>3719</v>
      </c>
      <c r="O561" s="69" t="s">
        <v>3719</v>
      </c>
      <c r="P561" s="54" t="s">
        <v>3719</v>
      </c>
      <c r="Q561" s="1" t="s">
        <v>83</v>
      </c>
      <c r="R561" s="87" t="s">
        <v>254</v>
      </c>
      <c r="S561" s="87" t="s">
        <v>254</v>
      </c>
      <c r="T561" t="s">
        <v>2627</v>
      </c>
      <c r="U561" t="s">
        <v>2629</v>
      </c>
      <c r="V561" t="s">
        <v>2628</v>
      </c>
      <c r="W561" s="5">
        <v>109250000</v>
      </c>
      <c r="X561" s="5">
        <v>109250000</v>
      </c>
      <c r="Y561" s="90">
        <v>9500000</v>
      </c>
      <c r="Z561" s="90">
        <v>0</v>
      </c>
      <c r="AA561" s="1" t="s">
        <v>95</v>
      </c>
      <c r="AB561" t="s">
        <v>83</v>
      </c>
      <c r="AC561" t="s">
        <v>76</v>
      </c>
      <c r="AD561" s="69">
        <f>+Tabla3[[#This Row],[VALOR DEL CONTRATO
(EN NUMEROS)]]-Tabla3[[#This Row],[VALOR RECURSOS (MADS/FONAM)]]</f>
        <v>0</v>
      </c>
      <c r="AE561" s="2">
        <v>5626</v>
      </c>
      <c r="AF561" s="88">
        <v>46024</v>
      </c>
      <c r="AG561">
        <v>59026</v>
      </c>
      <c r="AH561" s="75">
        <v>46038</v>
      </c>
      <c r="AI561" s="78" t="s">
        <v>98</v>
      </c>
      <c r="AJ561" t="s">
        <v>404</v>
      </c>
      <c r="AK561" s="72">
        <v>202400000000095</v>
      </c>
      <c r="AL561" s="75">
        <v>46037</v>
      </c>
      <c r="AM561" s="1" t="s">
        <v>257</v>
      </c>
      <c r="AN561" s="1" t="s">
        <v>257</v>
      </c>
      <c r="AO561" t="s">
        <v>100</v>
      </c>
      <c r="AP561" t="s">
        <v>412</v>
      </c>
      <c r="AQ561" s="1"/>
      <c r="AR561" t="s">
        <v>413</v>
      </c>
      <c r="AS561" t="s">
        <v>254</v>
      </c>
      <c r="AT561" s="1">
        <v>80111600</v>
      </c>
      <c r="AU561" s="93" t="s">
        <v>5747</v>
      </c>
      <c r="AV561" s="1" t="s">
        <v>210</v>
      </c>
      <c r="AW561" s="87" t="s">
        <v>103</v>
      </c>
      <c r="AX561" s="75">
        <v>46037</v>
      </c>
      <c r="AY561" s="87" t="s">
        <v>115</v>
      </c>
      <c r="AZ561" s="75">
        <v>46037</v>
      </c>
      <c r="BA561" s="75">
        <v>46038</v>
      </c>
      <c r="BB561" s="6">
        <v>46387</v>
      </c>
      <c r="BC561" s="89">
        <f>+Tabla3[[#This Row],[FECHA TERMINACION
(INICIAL)]]-Tabla3[[#This Row],[FECHA INICIO]]</f>
        <v>349</v>
      </c>
      <c r="BD561" s="89">
        <f>+Tabla3[[#This Row],[PLAZO DE EJECUCIÓN EN DÍAS (INICIAL)]]/30</f>
        <v>11.633333333333333</v>
      </c>
      <c r="BE561" t="s">
        <v>2630</v>
      </c>
      <c r="BF561" s="5" t="e">
        <f>+#REF!</f>
        <v>#REF!</v>
      </c>
      <c r="BG561" s="5" t="e">
        <f>+#REF!</f>
        <v>#REF!</v>
      </c>
      <c r="BH561" s="1" t="e">
        <f>+#REF!</f>
        <v>#REF!</v>
      </c>
      <c r="BI561" s="1">
        <f>+COUNTIF(Tabla3[[#This Row],[VALOR REDUCIDO]:[TOTAL TIEMPO PRORROGADO EN DÍAS
]],"&lt;&gt;0")</f>
        <v>3</v>
      </c>
      <c r="BJ561" s="1" t="e">
        <f>+#REF!</f>
        <v>#REF!</v>
      </c>
      <c r="BK561" s="75" t="e">
        <f>+#REF!</f>
        <v>#REF!</v>
      </c>
      <c r="BL561" s="1" t="s">
        <v>83</v>
      </c>
      <c r="BM561" t="e">
        <f t="shared" si="42"/>
        <v>#REF!</v>
      </c>
      <c r="BN561" s="7">
        <f t="shared" si="43"/>
        <v>46038</v>
      </c>
      <c r="BO561" s="7" t="e">
        <f t="shared" si="44"/>
        <v>#REF!</v>
      </c>
      <c r="BP561" s="5" t="e">
        <f t="shared" si="40"/>
        <v>#REF!</v>
      </c>
      <c r="BQ561" s="1">
        <v>42750000</v>
      </c>
      <c r="BR561" s="1" t="e">
        <f>+Tabla3[[#This Row],[VALOR TOTAL DE CONTRATO (ANTES DE LIQUIDACIÓN - LIBERACIÓN DE SALDOS)]]-Tabla3[[#This Row],[RECURSO TOTALES DESEMBOLSADOS]]</f>
        <v>#REF!</v>
      </c>
      <c r="BS561" s="1" t="s">
        <v>83</v>
      </c>
      <c r="BT561" s="1" t="str">
        <f t="shared" si="41"/>
        <v>enero</v>
      </c>
      <c r="BU561" s="1" t="s">
        <v>82</v>
      </c>
      <c r="BV561" s="1" t="s">
        <v>82</v>
      </c>
      <c r="BW561" s="1" t="s">
        <v>82</v>
      </c>
      <c r="BX561" t="s">
        <v>258</v>
      </c>
      <c r="BY561" t="s">
        <v>259</v>
      </c>
    </row>
    <row r="562" spans="1:77" x14ac:dyDescent="0.25">
      <c r="A562" s="1">
        <v>2026</v>
      </c>
      <c r="B562" s="3">
        <v>551</v>
      </c>
      <c r="C562" s="1" t="s">
        <v>65</v>
      </c>
      <c r="D562" t="s">
        <v>67</v>
      </c>
      <c r="E562" t="s">
        <v>70</v>
      </c>
      <c r="F562" t="s">
        <v>71</v>
      </c>
      <c r="G562" t="s">
        <v>105</v>
      </c>
      <c r="H562" s="1" t="s">
        <v>64</v>
      </c>
      <c r="I562" s="1" t="s">
        <v>75</v>
      </c>
      <c r="J562" t="s">
        <v>2631</v>
      </c>
      <c r="K562" s="1" t="s">
        <v>78</v>
      </c>
      <c r="L562" s="87" t="s">
        <v>633</v>
      </c>
      <c r="M562" t="s">
        <v>6854</v>
      </c>
      <c r="N562" s="1" t="s">
        <v>3719</v>
      </c>
      <c r="O562" s="69" t="s">
        <v>3719</v>
      </c>
      <c r="P562" s="54" t="s">
        <v>3719</v>
      </c>
      <c r="Q562" s="1" t="s">
        <v>83</v>
      </c>
      <c r="R562" s="87" t="s">
        <v>270</v>
      </c>
      <c r="S562" s="87" t="s">
        <v>270</v>
      </c>
      <c r="T562" t="s">
        <v>2632</v>
      </c>
      <c r="U562" t="s">
        <v>2634</v>
      </c>
      <c r="V562" t="s">
        <v>2633</v>
      </c>
      <c r="W562" s="5">
        <v>66150000</v>
      </c>
      <c r="X562" s="5">
        <v>66150000</v>
      </c>
      <c r="Y562" s="90">
        <v>6300000</v>
      </c>
      <c r="Z562" s="90">
        <v>0</v>
      </c>
      <c r="AA562" s="1" t="s">
        <v>95</v>
      </c>
      <c r="AB562" t="s">
        <v>83</v>
      </c>
      <c r="AC562" t="s">
        <v>76</v>
      </c>
      <c r="AD562" s="69">
        <f>+Tabla3[[#This Row],[VALOR DEL CONTRATO
(EN NUMEROS)]]-Tabla3[[#This Row],[VALOR RECURSOS (MADS/FONAM)]]</f>
        <v>0</v>
      </c>
      <c r="AE562" s="2">
        <v>226</v>
      </c>
      <c r="AF562" s="88">
        <v>46024</v>
      </c>
      <c r="AG562">
        <v>46526</v>
      </c>
      <c r="AH562" s="75">
        <v>46036</v>
      </c>
      <c r="AI562" s="78" t="s">
        <v>98</v>
      </c>
      <c r="AJ562" t="s">
        <v>590</v>
      </c>
      <c r="AK562" s="72">
        <v>202400000000078</v>
      </c>
      <c r="AL562" s="75">
        <v>46036</v>
      </c>
      <c r="AM562" s="1" t="s">
        <v>257</v>
      </c>
      <c r="AN562" s="1" t="s">
        <v>257</v>
      </c>
      <c r="AO562" t="s">
        <v>100</v>
      </c>
      <c r="AP562" t="s">
        <v>1891</v>
      </c>
      <c r="AQ562" s="2"/>
      <c r="AR562" t="s">
        <v>1892</v>
      </c>
      <c r="AS562" t="s">
        <v>270</v>
      </c>
      <c r="AT562" s="1">
        <v>80111600</v>
      </c>
      <c r="AU562" s="93" t="s">
        <v>5748</v>
      </c>
      <c r="AV562" s="1" t="s">
        <v>210</v>
      </c>
      <c r="AW562" s="87" t="s">
        <v>103</v>
      </c>
      <c r="AX562" s="75">
        <v>46036</v>
      </c>
      <c r="AY562" s="87" t="s">
        <v>116</v>
      </c>
      <c r="AZ562" s="75">
        <v>46036</v>
      </c>
      <c r="BA562" s="75">
        <v>46036</v>
      </c>
      <c r="BB562" s="6">
        <v>46354</v>
      </c>
      <c r="BC562" s="89">
        <f>+Tabla3[[#This Row],[FECHA TERMINACION
(INICIAL)]]-Tabla3[[#This Row],[FECHA INICIO]]</f>
        <v>318</v>
      </c>
      <c r="BD562" s="89">
        <f>+Tabla3[[#This Row],[PLAZO DE EJECUCIÓN EN DÍAS (INICIAL)]]/30</f>
        <v>10.6</v>
      </c>
      <c r="BE562" t="s">
        <v>1286</v>
      </c>
      <c r="BF562" s="5" t="e">
        <f>+#REF!</f>
        <v>#REF!</v>
      </c>
      <c r="BG562" s="5" t="e">
        <f>+#REF!</f>
        <v>#REF!</v>
      </c>
      <c r="BH562" s="1" t="e">
        <f>+#REF!</f>
        <v>#REF!</v>
      </c>
      <c r="BI562" s="1">
        <f>+COUNTIF(Tabla3[[#This Row],[VALOR REDUCIDO]:[TOTAL TIEMPO PRORROGADO EN DÍAS
]],"&lt;&gt;0")</f>
        <v>3</v>
      </c>
      <c r="BJ562" s="1" t="e">
        <f>+#REF!</f>
        <v>#REF!</v>
      </c>
      <c r="BK562" s="75" t="e">
        <f>+#REF!</f>
        <v>#REF!</v>
      </c>
      <c r="BL562" s="1" t="s">
        <v>83</v>
      </c>
      <c r="BM562" t="e">
        <f t="shared" si="42"/>
        <v>#REF!</v>
      </c>
      <c r="BN562" s="7">
        <f t="shared" si="43"/>
        <v>46036</v>
      </c>
      <c r="BO562" s="7" t="e">
        <f t="shared" si="44"/>
        <v>#REF!</v>
      </c>
      <c r="BP562" s="5" t="e">
        <f t="shared" si="40"/>
        <v>#REF!</v>
      </c>
      <c r="BQ562" s="1">
        <v>28770000</v>
      </c>
      <c r="BR562" s="1" t="e">
        <f>+Tabla3[[#This Row],[VALOR TOTAL DE CONTRATO (ANTES DE LIQUIDACIÓN - LIBERACIÓN DE SALDOS)]]-Tabla3[[#This Row],[RECURSO TOTALES DESEMBOLSADOS]]</f>
        <v>#REF!</v>
      </c>
      <c r="BS562" s="1" t="s">
        <v>83</v>
      </c>
      <c r="BT562" s="1" t="str">
        <f t="shared" si="41"/>
        <v>enero</v>
      </c>
      <c r="BU562" s="1" t="s">
        <v>82</v>
      </c>
      <c r="BV562" s="1" t="s">
        <v>82</v>
      </c>
      <c r="BW562" s="1" t="s">
        <v>82</v>
      </c>
      <c r="BX562" t="s">
        <v>258</v>
      </c>
      <c r="BY562" t="s">
        <v>259</v>
      </c>
    </row>
    <row r="563" spans="1:77" x14ac:dyDescent="0.25">
      <c r="A563" s="1">
        <v>2026</v>
      </c>
      <c r="B563" s="3">
        <v>552</v>
      </c>
      <c r="C563" s="1" t="s">
        <v>65</v>
      </c>
      <c r="D563" t="s">
        <v>67</v>
      </c>
      <c r="E563" t="s">
        <v>70</v>
      </c>
      <c r="F563" t="s">
        <v>71</v>
      </c>
      <c r="G563" t="s">
        <v>105</v>
      </c>
      <c r="H563" s="1" t="s">
        <v>64</v>
      </c>
      <c r="I563" s="1" t="s">
        <v>75</v>
      </c>
      <c r="J563" t="s">
        <v>2635</v>
      </c>
      <c r="K563" s="1" t="s">
        <v>78</v>
      </c>
      <c r="L563" s="87" t="s">
        <v>2636</v>
      </c>
      <c r="M563" t="s">
        <v>6855</v>
      </c>
      <c r="N563" s="1" t="s">
        <v>3719</v>
      </c>
      <c r="O563" s="69" t="s">
        <v>3719</v>
      </c>
      <c r="P563" s="54" t="s">
        <v>3719</v>
      </c>
      <c r="Q563" s="1" t="s">
        <v>83</v>
      </c>
      <c r="R563" s="87" t="s">
        <v>270</v>
      </c>
      <c r="S563" s="87" t="s">
        <v>270</v>
      </c>
      <c r="T563" t="s">
        <v>2637</v>
      </c>
      <c r="U563" t="s">
        <v>2639</v>
      </c>
      <c r="V563" t="s">
        <v>2638</v>
      </c>
      <c r="W563" s="5">
        <v>82845000</v>
      </c>
      <c r="X563" s="5">
        <v>82845000</v>
      </c>
      <c r="Y563" s="90">
        <v>7890000</v>
      </c>
      <c r="Z563" s="90">
        <v>0</v>
      </c>
      <c r="AA563" s="1" t="s">
        <v>95</v>
      </c>
      <c r="AB563" t="s">
        <v>83</v>
      </c>
      <c r="AC563" t="s">
        <v>76</v>
      </c>
      <c r="AD563" s="69">
        <f>+Tabla3[[#This Row],[VALOR DEL CONTRATO
(EN NUMEROS)]]-Tabla3[[#This Row],[VALOR RECURSOS (MADS/FONAM)]]</f>
        <v>0</v>
      </c>
      <c r="AE563" s="2">
        <v>926</v>
      </c>
      <c r="AF563" s="88">
        <v>46024</v>
      </c>
      <c r="AG563">
        <v>46726</v>
      </c>
      <c r="AH563" s="75">
        <v>46036</v>
      </c>
      <c r="AI563" s="78" t="s">
        <v>98</v>
      </c>
      <c r="AJ563" t="s">
        <v>296</v>
      </c>
      <c r="AK563" s="72">
        <v>202400000000078</v>
      </c>
      <c r="AL563" s="75">
        <v>46036</v>
      </c>
      <c r="AM563" s="1" t="s">
        <v>257</v>
      </c>
      <c r="AN563" s="1" t="s">
        <v>257</v>
      </c>
      <c r="AO563" t="s">
        <v>100</v>
      </c>
      <c r="AP563" t="s">
        <v>641</v>
      </c>
      <c r="AQ563" s="2"/>
      <c r="AR563" t="s">
        <v>648</v>
      </c>
      <c r="AS563" t="s">
        <v>270</v>
      </c>
      <c r="AT563" s="1">
        <v>80111600</v>
      </c>
      <c r="AU563" s="93" t="s">
        <v>5749</v>
      </c>
      <c r="AV563" s="1" t="s">
        <v>210</v>
      </c>
      <c r="AW563" s="87" t="s">
        <v>103</v>
      </c>
      <c r="AX563" s="75">
        <v>46036</v>
      </c>
      <c r="AY563" s="87" t="s">
        <v>116</v>
      </c>
      <c r="AZ563" s="75">
        <v>46036</v>
      </c>
      <c r="BA563" s="75">
        <v>46036</v>
      </c>
      <c r="BB563" s="75">
        <v>46354</v>
      </c>
      <c r="BC563" s="89">
        <f>+Tabla3[[#This Row],[FECHA TERMINACION
(INICIAL)]]-Tabla3[[#This Row],[FECHA INICIO]]</f>
        <v>318</v>
      </c>
      <c r="BD563" s="89">
        <f>+Tabla3[[#This Row],[PLAZO DE EJECUCIÓN EN DÍAS (INICIAL)]]/30</f>
        <v>10.6</v>
      </c>
      <c r="BE563" t="s">
        <v>1286</v>
      </c>
      <c r="BF563" s="5" t="e">
        <f>+#REF!</f>
        <v>#REF!</v>
      </c>
      <c r="BG563" s="5" t="e">
        <f>+#REF!</f>
        <v>#REF!</v>
      </c>
      <c r="BH563" s="1" t="e">
        <f>+#REF!</f>
        <v>#REF!</v>
      </c>
      <c r="BI563" s="1">
        <f>+COUNTIF(Tabla3[[#This Row],[VALOR REDUCIDO]:[TOTAL TIEMPO PRORROGADO EN DÍAS
]],"&lt;&gt;0")</f>
        <v>3</v>
      </c>
      <c r="BJ563" s="1" t="e">
        <f>+#REF!</f>
        <v>#REF!</v>
      </c>
      <c r="BK563" s="75" t="e">
        <f>+#REF!</f>
        <v>#REF!</v>
      </c>
      <c r="BL563" s="1" t="s">
        <v>83</v>
      </c>
      <c r="BM563" t="e">
        <f t="shared" si="42"/>
        <v>#REF!</v>
      </c>
      <c r="BN563" s="7">
        <f t="shared" si="43"/>
        <v>46036</v>
      </c>
      <c r="BO563" s="7" t="e">
        <f t="shared" si="44"/>
        <v>#REF!</v>
      </c>
      <c r="BP563" s="5" t="e">
        <f t="shared" si="40"/>
        <v>#REF!</v>
      </c>
      <c r="BQ563" s="1">
        <v>36031000</v>
      </c>
      <c r="BR563" s="1" t="e">
        <f>+Tabla3[[#This Row],[VALOR TOTAL DE CONTRATO (ANTES DE LIQUIDACIÓN - LIBERACIÓN DE SALDOS)]]-Tabla3[[#This Row],[RECURSO TOTALES DESEMBOLSADOS]]</f>
        <v>#REF!</v>
      </c>
      <c r="BS563" s="1" t="s">
        <v>83</v>
      </c>
      <c r="BT563" s="1" t="str">
        <f t="shared" si="41"/>
        <v>enero</v>
      </c>
      <c r="BU563" s="1" t="s">
        <v>82</v>
      </c>
      <c r="BV563" s="1" t="s">
        <v>82</v>
      </c>
      <c r="BW563" s="1" t="s">
        <v>82</v>
      </c>
      <c r="BX563" t="s">
        <v>258</v>
      </c>
      <c r="BY563" t="s">
        <v>259</v>
      </c>
    </row>
    <row r="564" spans="1:77" x14ac:dyDescent="0.25">
      <c r="A564" s="1">
        <v>2026</v>
      </c>
      <c r="B564" s="3">
        <v>553</v>
      </c>
      <c r="C564" s="1" t="s">
        <v>65</v>
      </c>
      <c r="D564" t="s">
        <v>67</v>
      </c>
      <c r="E564" t="s">
        <v>70</v>
      </c>
      <c r="F564" t="s">
        <v>71</v>
      </c>
      <c r="G564" t="s">
        <v>105</v>
      </c>
      <c r="H564" s="1" t="s">
        <v>64</v>
      </c>
      <c r="I564" s="1" t="s">
        <v>75</v>
      </c>
      <c r="J564" t="s">
        <v>2640</v>
      </c>
      <c r="K564" s="1" t="s">
        <v>78</v>
      </c>
      <c r="L564" s="87" t="s">
        <v>633</v>
      </c>
      <c r="M564" t="s">
        <v>6856</v>
      </c>
      <c r="N564" s="1" t="s">
        <v>3719</v>
      </c>
      <c r="O564" s="69" t="s">
        <v>3719</v>
      </c>
      <c r="P564" s="54" t="s">
        <v>3719</v>
      </c>
      <c r="Q564" s="1" t="s">
        <v>83</v>
      </c>
      <c r="R564" s="87" t="s">
        <v>270</v>
      </c>
      <c r="S564" s="87" t="s">
        <v>270</v>
      </c>
      <c r="T564" t="s">
        <v>2641</v>
      </c>
      <c r="U564" t="s">
        <v>2643</v>
      </c>
      <c r="V564" t="s">
        <v>2642</v>
      </c>
      <c r="W564" s="5">
        <v>101400000</v>
      </c>
      <c r="X564" s="5">
        <v>101400000</v>
      </c>
      <c r="Y564" s="90">
        <v>10140000</v>
      </c>
      <c r="Z564" s="90">
        <v>0</v>
      </c>
      <c r="AA564" s="1" t="s">
        <v>95</v>
      </c>
      <c r="AB564" t="s">
        <v>83</v>
      </c>
      <c r="AC564" t="s">
        <v>76</v>
      </c>
      <c r="AD564" s="69">
        <f>+Tabla3[[#This Row],[VALOR DEL CONTRATO
(EN NUMEROS)]]-Tabla3[[#This Row],[VALOR RECURSOS (MADS/FONAM)]]</f>
        <v>0</v>
      </c>
      <c r="AE564" s="2">
        <v>226</v>
      </c>
      <c r="AF564" s="88">
        <v>46024</v>
      </c>
      <c r="AG564">
        <v>46926</v>
      </c>
      <c r="AH564" s="75">
        <v>46036</v>
      </c>
      <c r="AI564" s="78" t="s">
        <v>98</v>
      </c>
      <c r="AJ564" t="s">
        <v>590</v>
      </c>
      <c r="AK564" s="72">
        <v>202400000000078</v>
      </c>
      <c r="AL564" s="75">
        <v>46036</v>
      </c>
      <c r="AM564" s="1" t="s">
        <v>257</v>
      </c>
      <c r="AN564" s="1" t="s">
        <v>257</v>
      </c>
      <c r="AO564" t="s">
        <v>100</v>
      </c>
      <c r="AP564" t="s">
        <v>1011</v>
      </c>
      <c r="AQ564" s="1"/>
      <c r="AR564" t="s">
        <v>1012</v>
      </c>
      <c r="AS564" t="s">
        <v>438</v>
      </c>
      <c r="AT564" s="1">
        <v>80111600</v>
      </c>
      <c r="AU564" s="93" t="s">
        <v>5750</v>
      </c>
      <c r="AV564" s="1" t="s">
        <v>210</v>
      </c>
      <c r="AW564" s="87" t="s">
        <v>103</v>
      </c>
      <c r="AX564" s="75">
        <v>46036</v>
      </c>
      <c r="AY564" s="87" t="s">
        <v>116</v>
      </c>
      <c r="AZ564" s="75">
        <v>46036</v>
      </c>
      <c r="BA564" s="75">
        <v>46036</v>
      </c>
      <c r="BB564" s="6">
        <v>46339</v>
      </c>
      <c r="BC564" s="89">
        <f>+Tabla3[[#This Row],[FECHA TERMINACION
(INICIAL)]]-Tabla3[[#This Row],[FECHA INICIO]]</f>
        <v>303</v>
      </c>
      <c r="BD564" s="89">
        <f>+Tabla3[[#This Row],[PLAZO DE EJECUCIÓN EN DÍAS (INICIAL)]]/30</f>
        <v>10.1</v>
      </c>
      <c r="BE564" t="s">
        <v>1871</v>
      </c>
      <c r="BF564" s="5" t="e">
        <f>+#REF!</f>
        <v>#REF!</v>
      </c>
      <c r="BG564" s="5" t="e">
        <f>+#REF!</f>
        <v>#REF!</v>
      </c>
      <c r="BH564" s="1" t="e">
        <f>+#REF!</f>
        <v>#REF!</v>
      </c>
      <c r="BI564" s="1">
        <f>+COUNTIF(Tabla3[[#This Row],[VALOR REDUCIDO]:[TOTAL TIEMPO PRORROGADO EN DÍAS
]],"&lt;&gt;0")</f>
        <v>3</v>
      </c>
      <c r="BJ564" s="1" t="e">
        <f>+#REF!</f>
        <v>#REF!</v>
      </c>
      <c r="BK564" s="75" t="e">
        <f>+#REF!</f>
        <v>#REF!</v>
      </c>
      <c r="BL564" s="1" t="s">
        <v>83</v>
      </c>
      <c r="BM564" t="e">
        <f t="shared" si="42"/>
        <v>#REF!</v>
      </c>
      <c r="BN564" s="7">
        <f t="shared" si="43"/>
        <v>46036</v>
      </c>
      <c r="BO564" s="7" t="e">
        <f t="shared" si="44"/>
        <v>#REF!</v>
      </c>
      <c r="BP564" s="5" t="e">
        <f t="shared" si="40"/>
        <v>#REF!</v>
      </c>
      <c r="BQ564" s="1">
        <v>46306000</v>
      </c>
      <c r="BR564" s="1" t="e">
        <f>+Tabla3[[#This Row],[VALOR TOTAL DE CONTRATO (ANTES DE LIQUIDACIÓN - LIBERACIÓN DE SALDOS)]]-Tabla3[[#This Row],[RECURSO TOTALES DESEMBOLSADOS]]</f>
        <v>#REF!</v>
      </c>
      <c r="BS564" s="1" t="s">
        <v>83</v>
      </c>
      <c r="BT564" s="1" t="str">
        <f t="shared" si="41"/>
        <v>enero</v>
      </c>
      <c r="BU564" s="1" t="s">
        <v>82</v>
      </c>
      <c r="BV564" s="1" t="s">
        <v>82</v>
      </c>
      <c r="BW564" s="1" t="s">
        <v>82</v>
      </c>
      <c r="BX564" t="s">
        <v>258</v>
      </c>
      <c r="BY564" t="s">
        <v>259</v>
      </c>
    </row>
    <row r="565" spans="1:77" x14ac:dyDescent="0.25">
      <c r="A565" s="1">
        <v>2026</v>
      </c>
      <c r="B565" s="3">
        <v>554</v>
      </c>
      <c r="C565" s="1" t="s">
        <v>65</v>
      </c>
      <c r="D565" t="s">
        <v>67</v>
      </c>
      <c r="E565" t="s">
        <v>70</v>
      </c>
      <c r="F565" t="s">
        <v>71</v>
      </c>
      <c r="G565" t="s">
        <v>105</v>
      </c>
      <c r="H565" s="1" t="s">
        <v>64</v>
      </c>
      <c r="I565" s="1" t="s">
        <v>75</v>
      </c>
      <c r="J565" t="s">
        <v>2644</v>
      </c>
      <c r="K565" s="1" t="s">
        <v>78</v>
      </c>
      <c r="L565" s="87" t="s">
        <v>538</v>
      </c>
      <c r="M565" s="106" t="s">
        <v>6857</v>
      </c>
      <c r="N565" s="1" t="s">
        <v>3719</v>
      </c>
      <c r="O565" s="69" t="s">
        <v>3719</v>
      </c>
      <c r="P565" s="54" t="s">
        <v>3719</v>
      </c>
      <c r="Q565" s="1" t="s">
        <v>83</v>
      </c>
      <c r="R565" s="87" t="s">
        <v>269</v>
      </c>
      <c r="S565" s="87" t="s">
        <v>269</v>
      </c>
      <c r="T565" t="s">
        <v>2645</v>
      </c>
      <c r="U565" t="s">
        <v>2647</v>
      </c>
      <c r="V565" t="s">
        <v>2646</v>
      </c>
      <c r="W565" s="5">
        <v>53560000</v>
      </c>
      <c r="X565" s="5">
        <v>53560000</v>
      </c>
      <c r="Y565" s="90">
        <v>5356000</v>
      </c>
      <c r="Z565" s="90">
        <v>0</v>
      </c>
      <c r="AA565" s="1" t="s">
        <v>95</v>
      </c>
      <c r="AB565" t="s">
        <v>83</v>
      </c>
      <c r="AC565" t="s">
        <v>76</v>
      </c>
      <c r="AD565" s="69">
        <f>+Tabla3[[#This Row],[VALOR DEL CONTRATO
(EN NUMEROS)]]-Tabla3[[#This Row],[VALOR RECURSOS (MADS/FONAM)]]</f>
        <v>0</v>
      </c>
      <c r="AE565" s="2">
        <v>3726</v>
      </c>
      <c r="AF565" s="88">
        <v>46024</v>
      </c>
      <c r="AG565">
        <v>46026</v>
      </c>
      <c r="AH565" s="75">
        <v>46036</v>
      </c>
      <c r="AI565" s="78" t="s">
        <v>98</v>
      </c>
      <c r="AJ565" t="s">
        <v>416</v>
      </c>
      <c r="AK565" s="72">
        <v>202400000000055</v>
      </c>
      <c r="AL565" s="75">
        <v>46036</v>
      </c>
      <c r="AM565" s="1" t="s">
        <v>257</v>
      </c>
      <c r="AN565" s="1" t="s">
        <v>257</v>
      </c>
      <c r="AO565" t="s">
        <v>100</v>
      </c>
      <c r="AP565" t="s">
        <v>150</v>
      </c>
      <c r="AQ565" s="2"/>
      <c r="AR565" t="s">
        <v>417</v>
      </c>
      <c r="AS565" t="s">
        <v>418</v>
      </c>
      <c r="AT565" s="1">
        <v>80111600</v>
      </c>
      <c r="AU565" s="93" t="s">
        <v>5751</v>
      </c>
      <c r="AV565" s="1" t="s">
        <v>210</v>
      </c>
      <c r="AW565" s="87" t="s">
        <v>103</v>
      </c>
      <c r="AX565" s="96">
        <v>46036</v>
      </c>
      <c r="AY565" s="87" t="s">
        <v>116</v>
      </c>
      <c r="AZ565" s="96">
        <v>46036</v>
      </c>
      <c r="BA565" s="75">
        <v>46036</v>
      </c>
      <c r="BB565" s="6">
        <v>46339</v>
      </c>
      <c r="BC565" s="89">
        <f>+Tabla3[[#This Row],[FECHA TERMINACION
(INICIAL)]]-Tabla3[[#This Row],[FECHA INICIO]]</f>
        <v>303</v>
      </c>
      <c r="BD565" s="89">
        <f>+Tabla3[[#This Row],[PLAZO DE EJECUCIÓN EN DÍAS (INICIAL)]]/30</f>
        <v>10.1</v>
      </c>
      <c r="BE565" t="s">
        <v>2648</v>
      </c>
      <c r="BF565" s="5" t="e">
        <f>+#REF!</f>
        <v>#REF!</v>
      </c>
      <c r="BG565" s="5" t="e">
        <f>+#REF!</f>
        <v>#REF!</v>
      </c>
      <c r="BH565" s="1" t="e">
        <f>+#REF!</f>
        <v>#REF!</v>
      </c>
      <c r="BI565" s="1">
        <f>+COUNTIF(Tabla3[[#This Row],[VALOR REDUCIDO]:[TOTAL TIEMPO PRORROGADO EN DÍAS
]],"&lt;&gt;0")</f>
        <v>3</v>
      </c>
      <c r="BJ565" s="1" t="e">
        <f>+#REF!</f>
        <v>#REF!</v>
      </c>
      <c r="BK565" s="75" t="e">
        <f>+#REF!</f>
        <v>#REF!</v>
      </c>
      <c r="BL565" s="1" t="s">
        <v>83</v>
      </c>
      <c r="BM565" t="e">
        <f t="shared" si="42"/>
        <v>#REF!</v>
      </c>
      <c r="BN565" s="7">
        <f t="shared" si="43"/>
        <v>46036</v>
      </c>
      <c r="BO565" s="7" t="e">
        <f t="shared" si="44"/>
        <v>#REF!</v>
      </c>
      <c r="BP565" s="5" t="e">
        <f t="shared" si="40"/>
        <v>#REF!</v>
      </c>
      <c r="BQ565" s="1">
        <v>24459067</v>
      </c>
      <c r="BR565" s="1" t="e">
        <f>+Tabla3[[#This Row],[VALOR TOTAL DE CONTRATO (ANTES DE LIQUIDACIÓN - LIBERACIÓN DE SALDOS)]]-Tabla3[[#This Row],[RECURSO TOTALES DESEMBOLSADOS]]</f>
        <v>#REF!</v>
      </c>
      <c r="BS565" s="1" t="s">
        <v>83</v>
      </c>
      <c r="BT565" s="1" t="str">
        <f t="shared" si="41"/>
        <v>enero</v>
      </c>
      <c r="BU565" s="1" t="s">
        <v>82</v>
      </c>
      <c r="BV565" s="1" t="s">
        <v>82</v>
      </c>
      <c r="BW565" s="1" t="s">
        <v>82</v>
      </c>
      <c r="BX565" t="s">
        <v>258</v>
      </c>
      <c r="BY565" t="s">
        <v>259</v>
      </c>
    </row>
    <row r="566" spans="1:77" x14ac:dyDescent="0.25">
      <c r="A566" s="1">
        <v>2026</v>
      </c>
      <c r="B566" s="3">
        <v>555</v>
      </c>
      <c r="C566" s="1" t="s">
        <v>65</v>
      </c>
      <c r="D566" t="s">
        <v>67</v>
      </c>
      <c r="E566" t="s">
        <v>70</v>
      </c>
      <c r="F566" t="s">
        <v>71</v>
      </c>
      <c r="G566" t="s">
        <v>105</v>
      </c>
      <c r="H566" s="1" t="s">
        <v>64</v>
      </c>
      <c r="I566" s="1" t="s">
        <v>75</v>
      </c>
      <c r="J566" t="s">
        <v>133</v>
      </c>
      <c r="K566" s="1" t="s">
        <v>78</v>
      </c>
      <c r="L566" s="87" t="s">
        <v>284</v>
      </c>
      <c r="M566" t="s">
        <v>6858</v>
      </c>
      <c r="N566" s="1" t="s">
        <v>3719</v>
      </c>
      <c r="O566" s="69" t="s">
        <v>3719</v>
      </c>
      <c r="P566" s="54" t="s">
        <v>3719</v>
      </c>
      <c r="Q566" s="1" t="s">
        <v>83</v>
      </c>
      <c r="R566" s="87" t="s">
        <v>255</v>
      </c>
      <c r="S566" s="87" t="s">
        <v>255</v>
      </c>
      <c r="T566" t="s">
        <v>2651</v>
      </c>
      <c r="U566" t="s">
        <v>2652</v>
      </c>
      <c r="V566" t="s">
        <v>1633</v>
      </c>
      <c r="W566" s="5">
        <v>103500000</v>
      </c>
      <c r="X566" s="5">
        <v>103500000</v>
      </c>
      <c r="Y566" s="90">
        <v>9000000</v>
      </c>
      <c r="Z566" s="90">
        <v>0</v>
      </c>
      <c r="AA566" s="1" t="s">
        <v>95</v>
      </c>
      <c r="AB566" t="s">
        <v>83</v>
      </c>
      <c r="AC566" t="s">
        <v>76</v>
      </c>
      <c r="AD566" s="69">
        <f>+Tabla3[[#This Row],[VALOR DEL CONTRATO
(EN NUMEROS)]]-Tabla3[[#This Row],[VALOR RECURSOS (MADS/FONAM)]]</f>
        <v>0</v>
      </c>
      <c r="AE566" s="2">
        <v>1426</v>
      </c>
      <c r="AF566" s="88">
        <v>46024</v>
      </c>
      <c r="AG566">
        <v>54126</v>
      </c>
      <c r="AH566" s="75">
        <v>46037</v>
      </c>
      <c r="AI566" s="78" t="s">
        <v>98</v>
      </c>
      <c r="AJ566" t="s">
        <v>395</v>
      </c>
      <c r="AK566" s="72">
        <v>202400000000095</v>
      </c>
      <c r="AL566" s="75">
        <v>46036</v>
      </c>
      <c r="AM566" s="1" t="s">
        <v>257</v>
      </c>
      <c r="AN566" s="1" t="s">
        <v>257</v>
      </c>
      <c r="AO566" t="s">
        <v>100</v>
      </c>
      <c r="AP566" t="s">
        <v>2649</v>
      </c>
      <c r="AQ566" s="1"/>
      <c r="AR566" t="s">
        <v>2650</v>
      </c>
      <c r="AS566" t="s">
        <v>255</v>
      </c>
      <c r="AT566" s="1">
        <v>80111600</v>
      </c>
      <c r="AU566" s="93" t="s">
        <v>5752</v>
      </c>
      <c r="AV566" s="1" t="s">
        <v>210</v>
      </c>
      <c r="AW566" s="87" t="s">
        <v>103</v>
      </c>
      <c r="AX566" s="75">
        <v>46036</v>
      </c>
      <c r="AY566" s="87" t="s">
        <v>116</v>
      </c>
      <c r="AZ566" s="75">
        <v>46036</v>
      </c>
      <c r="BA566" s="75">
        <v>46037</v>
      </c>
      <c r="BB566" s="6">
        <v>46385</v>
      </c>
      <c r="BC566" s="89">
        <f>+Tabla3[[#This Row],[FECHA TERMINACION
(INICIAL)]]-Tabla3[[#This Row],[FECHA INICIO]]</f>
        <v>348</v>
      </c>
      <c r="BD566" s="89">
        <f>+Tabla3[[#This Row],[PLAZO DE EJECUCIÓN EN DÍAS (INICIAL)]]/30</f>
        <v>11.6</v>
      </c>
      <c r="BE566" t="s">
        <v>1729</v>
      </c>
      <c r="BF566" s="5" t="e">
        <f>+#REF!</f>
        <v>#REF!</v>
      </c>
      <c r="BG566" s="5" t="e">
        <f>+#REF!</f>
        <v>#REF!</v>
      </c>
      <c r="BH566" s="1" t="e">
        <f>+#REF!</f>
        <v>#REF!</v>
      </c>
      <c r="BI566" s="1">
        <f>+COUNTIF(Tabla3[[#This Row],[VALOR REDUCIDO]:[TOTAL TIEMPO PRORROGADO EN DÍAS
]],"&lt;&gt;0")</f>
        <v>3</v>
      </c>
      <c r="BJ566" s="1" t="e">
        <f>+#REF!</f>
        <v>#REF!</v>
      </c>
      <c r="BK566" s="75" t="e">
        <f>+#REF!</f>
        <v>#REF!</v>
      </c>
      <c r="BL566" s="1" t="s">
        <v>83</v>
      </c>
      <c r="BM566" t="e">
        <f t="shared" si="42"/>
        <v>#REF!</v>
      </c>
      <c r="BN566" s="7">
        <f t="shared" si="43"/>
        <v>46037</v>
      </c>
      <c r="BO566" s="7" t="e">
        <f t="shared" si="44"/>
        <v>#REF!</v>
      </c>
      <c r="BP566" s="5" t="e">
        <f t="shared" si="40"/>
        <v>#REF!</v>
      </c>
      <c r="BQ566" s="1">
        <v>40800000</v>
      </c>
      <c r="BR566" s="1" t="e">
        <f>+Tabla3[[#This Row],[VALOR TOTAL DE CONTRATO (ANTES DE LIQUIDACIÓN - LIBERACIÓN DE SALDOS)]]-Tabla3[[#This Row],[RECURSO TOTALES DESEMBOLSADOS]]</f>
        <v>#REF!</v>
      </c>
      <c r="BS566" s="1" t="s">
        <v>83</v>
      </c>
      <c r="BT566" s="1" t="str">
        <f t="shared" si="41"/>
        <v>enero</v>
      </c>
      <c r="BU566" s="1" t="s">
        <v>82</v>
      </c>
      <c r="BV566" s="1" t="s">
        <v>82</v>
      </c>
      <c r="BW566" s="1" t="s">
        <v>82</v>
      </c>
      <c r="BX566" t="s">
        <v>258</v>
      </c>
      <c r="BY566" t="s">
        <v>259</v>
      </c>
    </row>
    <row r="567" spans="1:77" x14ac:dyDescent="0.25">
      <c r="A567" s="1">
        <v>2026</v>
      </c>
      <c r="B567" s="3">
        <v>556</v>
      </c>
      <c r="C567" s="1" t="s">
        <v>65</v>
      </c>
      <c r="D567" t="s">
        <v>67</v>
      </c>
      <c r="E567" t="s">
        <v>70</v>
      </c>
      <c r="F567" t="s">
        <v>71</v>
      </c>
      <c r="G567" t="s">
        <v>105</v>
      </c>
      <c r="H567" s="1" t="s">
        <v>64</v>
      </c>
      <c r="I567" s="1" t="s">
        <v>75</v>
      </c>
      <c r="J567" t="s">
        <v>2653</v>
      </c>
      <c r="K567" s="1" t="s">
        <v>78</v>
      </c>
      <c r="L567" s="87" t="s">
        <v>390</v>
      </c>
      <c r="M567" t="s">
        <v>6859</v>
      </c>
      <c r="N567" s="1" t="s">
        <v>3719</v>
      </c>
      <c r="O567" s="69" t="s">
        <v>3719</v>
      </c>
      <c r="P567" s="54" t="s">
        <v>3719</v>
      </c>
      <c r="Q567" s="1" t="s">
        <v>83</v>
      </c>
      <c r="R567" s="87" t="s">
        <v>255</v>
      </c>
      <c r="S567" s="87" t="s">
        <v>255</v>
      </c>
      <c r="T567" t="s">
        <v>2656</v>
      </c>
      <c r="U567" t="s">
        <v>2658</v>
      </c>
      <c r="V567" t="s">
        <v>2657</v>
      </c>
      <c r="W567" s="5">
        <v>95482200</v>
      </c>
      <c r="X567" s="5">
        <v>95482200</v>
      </c>
      <c r="Y567" s="90">
        <v>8302800</v>
      </c>
      <c r="Z567" s="90">
        <v>0</v>
      </c>
      <c r="AA567" s="1" t="s">
        <v>95</v>
      </c>
      <c r="AB567" t="s">
        <v>83</v>
      </c>
      <c r="AC567" t="s">
        <v>76</v>
      </c>
      <c r="AD567" s="69">
        <f>+Tabla3[[#This Row],[VALOR DEL CONTRATO
(EN NUMEROS)]]-Tabla3[[#This Row],[VALOR RECURSOS (MADS/FONAM)]]</f>
        <v>0</v>
      </c>
      <c r="AE567" s="2">
        <v>1426</v>
      </c>
      <c r="AF567" s="88">
        <v>46024</v>
      </c>
      <c r="AG567">
        <v>53826</v>
      </c>
      <c r="AH567" s="75">
        <v>46037</v>
      </c>
      <c r="AI567" s="78" t="s">
        <v>98</v>
      </c>
      <c r="AJ567" t="s">
        <v>395</v>
      </c>
      <c r="AK567" s="72">
        <v>202400000000095</v>
      </c>
      <c r="AL567" s="75">
        <v>46036</v>
      </c>
      <c r="AM567" s="1" t="s">
        <v>257</v>
      </c>
      <c r="AN567" s="1" t="s">
        <v>257</v>
      </c>
      <c r="AO567" t="s">
        <v>100</v>
      </c>
      <c r="AP567" t="s">
        <v>2654</v>
      </c>
      <c r="AQ567" s="1"/>
      <c r="AR567" t="s">
        <v>2655</v>
      </c>
      <c r="AS567" t="s">
        <v>255</v>
      </c>
      <c r="AT567" s="1">
        <v>80111600</v>
      </c>
      <c r="AU567" s="93" t="s">
        <v>5753</v>
      </c>
      <c r="AV567" s="1" t="s">
        <v>210</v>
      </c>
      <c r="AW567" s="87" t="s">
        <v>103</v>
      </c>
      <c r="AX567" s="75">
        <v>46036</v>
      </c>
      <c r="AY567" s="87" t="s">
        <v>116</v>
      </c>
      <c r="AZ567" s="75">
        <v>46036</v>
      </c>
      <c r="BA567" s="75">
        <v>46037</v>
      </c>
      <c r="BB567" s="6">
        <v>46385</v>
      </c>
      <c r="BC567" s="89">
        <f>+Tabla3[[#This Row],[FECHA TERMINACION
(INICIAL)]]-Tabla3[[#This Row],[FECHA INICIO]]</f>
        <v>348</v>
      </c>
      <c r="BD567" s="89">
        <f>+Tabla3[[#This Row],[PLAZO DE EJECUCIÓN EN DÍAS (INICIAL)]]/30</f>
        <v>11.6</v>
      </c>
      <c r="BE567" t="s">
        <v>1729</v>
      </c>
      <c r="BF567" s="5" t="e">
        <f>+#REF!</f>
        <v>#REF!</v>
      </c>
      <c r="BG567" s="5" t="e">
        <f>+#REF!</f>
        <v>#REF!</v>
      </c>
      <c r="BH567" s="1" t="e">
        <f>+#REF!</f>
        <v>#REF!</v>
      </c>
      <c r="BI567" s="1">
        <f>+COUNTIF(Tabla3[[#This Row],[VALOR REDUCIDO]:[TOTAL TIEMPO PRORROGADO EN DÍAS
]],"&lt;&gt;0")</f>
        <v>3</v>
      </c>
      <c r="BJ567" s="1" t="e">
        <f>+#REF!</f>
        <v>#REF!</v>
      </c>
      <c r="BK567" s="75" t="e">
        <f>+#REF!</f>
        <v>#REF!</v>
      </c>
      <c r="BL567" s="1" t="s">
        <v>83</v>
      </c>
      <c r="BM567" t="e">
        <f t="shared" si="42"/>
        <v>#REF!</v>
      </c>
      <c r="BN567" s="7">
        <f t="shared" si="43"/>
        <v>46037</v>
      </c>
      <c r="BO567" s="7" t="e">
        <f t="shared" si="44"/>
        <v>#REF!</v>
      </c>
      <c r="BP567" s="5" t="e">
        <f t="shared" si="40"/>
        <v>#REF!</v>
      </c>
      <c r="BQ567" s="1">
        <v>38635082</v>
      </c>
      <c r="BR567" s="1" t="e">
        <f>+Tabla3[[#This Row],[VALOR TOTAL DE CONTRATO (ANTES DE LIQUIDACIÓN - LIBERACIÓN DE SALDOS)]]-Tabla3[[#This Row],[RECURSO TOTALES DESEMBOLSADOS]]</f>
        <v>#REF!</v>
      </c>
      <c r="BS567" s="1" t="s">
        <v>83</v>
      </c>
      <c r="BT567" s="1" t="str">
        <f t="shared" si="41"/>
        <v>enero</v>
      </c>
      <c r="BU567" s="1" t="s">
        <v>82</v>
      </c>
      <c r="BV567" s="1" t="s">
        <v>82</v>
      </c>
      <c r="BW567" s="1" t="s">
        <v>82</v>
      </c>
      <c r="BX567" t="s">
        <v>258</v>
      </c>
      <c r="BY567" t="s">
        <v>259</v>
      </c>
    </row>
    <row r="568" spans="1:77" x14ac:dyDescent="0.25">
      <c r="A568" s="1">
        <v>2026</v>
      </c>
      <c r="B568" s="3">
        <v>557</v>
      </c>
      <c r="C568" s="1" t="s">
        <v>65</v>
      </c>
      <c r="D568" t="s">
        <v>67</v>
      </c>
      <c r="E568" t="s">
        <v>70</v>
      </c>
      <c r="F568" t="s">
        <v>71</v>
      </c>
      <c r="G568" t="s">
        <v>105</v>
      </c>
      <c r="H568" s="1" t="s">
        <v>64</v>
      </c>
      <c r="I568" s="1" t="s">
        <v>75</v>
      </c>
      <c r="J568" t="s">
        <v>2659</v>
      </c>
      <c r="K568" s="1" t="s">
        <v>78</v>
      </c>
      <c r="L568" s="87" t="s">
        <v>1060</v>
      </c>
      <c r="M568" s="79" t="s">
        <v>6860</v>
      </c>
      <c r="N568" s="1" t="s">
        <v>3719</v>
      </c>
      <c r="O568" s="69" t="s">
        <v>3719</v>
      </c>
      <c r="P568" s="54" t="s">
        <v>3719</v>
      </c>
      <c r="Q568" s="1" t="s">
        <v>83</v>
      </c>
      <c r="R568" s="87" t="s">
        <v>255</v>
      </c>
      <c r="S568" s="87" t="s">
        <v>255</v>
      </c>
      <c r="T568" t="s">
        <v>2660</v>
      </c>
      <c r="U568" t="s">
        <v>2662</v>
      </c>
      <c r="V568" t="s">
        <v>2661</v>
      </c>
      <c r="W568" s="5">
        <v>71875000</v>
      </c>
      <c r="X568" s="5">
        <v>71875000</v>
      </c>
      <c r="Y568" s="90">
        <v>6250000</v>
      </c>
      <c r="Z568" s="90">
        <v>0</v>
      </c>
      <c r="AA568" s="1" t="s">
        <v>95</v>
      </c>
      <c r="AB568" t="s">
        <v>83</v>
      </c>
      <c r="AC568" t="s">
        <v>76</v>
      </c>
      <c r="AD568" s="69">
        <f>+Tabla3[[#This Row],[VALOR DEL CONTRATO
(EN NUMEROS)]]-Tabla3[[#This Row],[VALOR RECURSOS (MADS/FONAM)]]</f>
        <v>0</v>
      </c>
      <c r="AE568" s="2">
        <v>1426</v>
      </c>
      <c r="AF568" s="88">
        <v>46024</v>
      </c>
      <c r="AG568">
        <v>60426</v>
      </c>
      <c r="AH568" s="75">
        <v>46038</v>
      </c>
      <c r="AI568" s="78" t="s">
        <v>98</v>
      </c>
      <c r="AJ568" t="s">
        <v>395</v>
      </c>
      <c r="AK568" s="72">
        <v>202400000000095</v>
      </c>
      <c r="AL568" s="75">
        <v>46036</v>
      </c>
      <c r="AM568" s="1" t="s">
        <v>257</v>
      </c>
      <c r="AN568" s="1" t="s">
        <v>257</v>
      </c>
      <c r="AO568" t="s">
        <v>100</v>
      </c>
      <c r="AP568" t="s">
        <v>750</v>
      </c>
      <c r="AQ568" s="2"/>
      <c r="AR568" t="s">
        <v>751</v>
      </c>
      <c r="AS568" t="s">
        <v>255</v>
      </c>
      <c r="AT568" s="1">
        <v>80111600</v>
      </c>
      <c r="AU568" s="93" t="s">
        <v>5754</v>
      </c>
      <c r="AV568" s="1" t="s">
        <v>210</v>
      </c>
      <c r="AW568" s="87" t="s">
        <v>103</v>
      </c>
      <c r="AX568" s="75">
        <v>46036</v>
      </c>
      <c r="AY568" s="87" t="s">
        <v>116</v>
      </c>
      <c r="AZ568" s="75">
        <v>46036</v>
      </c>
      <c r="BA568" s="75">
        <v>46038</v>
      </c>
      <c r="BB568" s="6">
        <v>46386</v>
      </c>
      <c r="BC568" s="89">
        <f>+Tabla3[[#This Row],[FECHA TERMINACION
(INICIAL)]]-Tabla3[[#This Row],[FECHA INICIO]]</f>
        <v>348</v>
      </c>
      <c r="BD568" s="89">
        <f>+Tabla3[[#This Row],[PLAZO DE EJECUCIÓN EN DÍAS (INICIAL)]]/30</f>
        <v>11.6</v>
      </c>
      <c r="BE568" t="s">
        <v>1729</v>
      </c>
      <c r="BF568" s="5" t="e">
        <f>+#REF!</f>
        <v>#REF!</v>
      </c>
      <c r="BG568" s="5" t="e">
        <f>+#REF!</f>
        <v>#REF!</v>
      </c>
      <c r="BH568" s="1" t="e">
        <f>+#REF!</f>
        <v>#REF!</v>
      </c>
      <c r="BI568" s="1">
        <f>+COUNTIF(Tabla3[[#This Row],[VALOR REDUCIDO]:[TOTAL TIEMPO PRORROGADO EN DÍAS
]],"&lt;&gt;0")</f>
        <v>3</v>
      </c>
      <c r="BJ568" s="1" t="e">
        <f>+#REF!</f>
        <v>#REF!</v>
      </c>
      <c r="BK568" s="75" t="e">
        <f>+#REF!</f>
        <v>#REF!</v>
      </c>
      <c r="BL568" s="1" t="s">
        <v>83</v>
      </c>
      <c r="BM568" t="e">
        <f t="shared" si="42"/>
        <v>#REF!</v>
      </c>
      <c r="BN568" s="7">
        <f t="shared" si="43"/>
        <v>46038</v>
      </c>
      <c r="BO568" s="7" t="e">
        <f t="shared" si="44"/>
        <v>#REF!</v>
      </c>
      <c r="BP568" s="5" t="e">
        <f t="shared" si="40"/>
        <v>#REF!</v>
      </c>
      <c r="BQ568" s="1">
        <v>28125000</v>
      </c>
      <c r="BR568" s="1" t="e">
        <f>+Tabla3[[#This Row],[VALOR TOTAL DE CONTRATO (ANTES DE LIQUIDACIÓN - LIBERACIÓN DE SALDOS)]]-Tabla3[[#This Row],[RECURSO TOTALES DESEMBOLSADOS]]</f>
        <v>#REF!</v>
      </c>
      <c r="BS568" s="1" t="s">
        <v>83</v>
      </c>
      <c r="BT568" s="1" t="str">
        <f t="shared" si="41"/>
        <v>enero</v>
      </c>
      <c r="BU568" s="1" t="s">
        <v>82</v>
      </c>
      <c r="BV568" s="1" t="s">
        <v>82</v>
      </c>
      <c r="BW568" s="1" t="s">
        <v>82</v>
      </c>
      <c r="BX568" t="s">
        <v>258</v>
      </c>
      <c r="BY568" t="s">
        <v>259</v>
      </c>
    </row>
    <row r="569" spans="1:77" x14ac:dyDescent="0.25">
      <c r="A569" s="1">
        <v>2026</v>
      </c>
      <c r="B569" s="3">
        <v>558</v>
      </c>
      <c r="C569" s="1" t="s">
        <v>65</v>
      </c>
      <c r="D569" t="s">
        <v>67</v>
      </c>
      <c r="E569" t="s">
        <v>70</v>
      </c>
      <c r="F569" t="s">
        <v>71</v>
      </c>
      <c r="G569" t="s">
        <v>105</v>
      </c>
      <c r="H569" s="1" t="s">
        <v>64</v>
      </c>
      <c r="I569" s="1" t="s">
        <v>75</v>
      </c>
      <c r="J569" t="s">
        <v>2663</v>
      </c>
      <c r="K569" s="1" t="s">
        <v>78</v>
      </c>
      <c r="L569" s="87" t="s">
        <v>390</v>
      </c>
      <c r="M569" t="s">
        <v>6861</v>
      </c>
      <c r="N569" s="1" t="s">
        <v>3719</v>
      </c>
      <c r="O569" s="59" t="s">
        <v>3719</v>
      </c>
      <c r="P569" s="54" t="s">
        <v>3719</v>
      </c>
      <c r="Q569" s="1" t="s">
        <v>83</v>
      </c>
      <c r="R569" s="87" t="s">
        <v>270</v>
      </c>
      <c r="S569" s="87" t="s">
        <v>270</v>
      </c>
      <c r="T569" t="s">
        <v>2664</v>
      </c>
      <c r="U569" t="s">
        <v>2666</v>
      </c>
      <c r="V569" t="s">
        <v>2665</v>
      </c>
      <c r="W569" s="5">
        <v>105560000</v>
      </c>
      <c r="X569" s="5">
        <v>105560000</v>
      </c>
      <c r="Y569" s="90">
        <v>10556000</v>
      </c>
      <c r="Z569" s="90">
        <v>0</v>
      </c>
      <c r="AA569" s="1" t="s">
        <v>95</v>
      </c>
      <c r="AB569" t="s">
        <v>83</v>
      </c>
      <c r="AC569" t="s">
        <v>76</v>
      </c>
      <c r="AD569" s="69">
        <f>+Tabla3[[#This Row],[VALOR DEL CONTRATO
(EN NUMEROS)]]-Tabla3[[#This Row],[VALOR RECURSOS (MADS/FONAM)]]</f>
        <v>0</v>
      </c>
      <c r="AE569" s="2">
        <v>226</v>
      </c>
      <c r="AF569" s="88">
        <v>46024</v>
      </c>
      <c r="AG569">
        <v>59126</v>
      </c>
      <c r="AH569" s="75">
        <v>46037</v>
      </c>
      <c r="AI569" s="78" t="s">
        <v>98</v>
      </c>
      <c r="AJ569" t="s">
        <v>590</v>
      </c>
      <c r="AK569" s="72">
        <v>202400000000078</v>
      </c>
      <c r="AL569" s="75">
        <v>46037</v>
      </c>
      <c r="AM569" s="1" t="s">
        <v>257</v>
      </c>
      <c r="AN569" s="1" t="s">
        <v>257</v>
      </c>
      <c r="AO569" t="s">
        <v>100</v>
      </c>
      <c r="AP569" t="s">
        <v>1011</v>
      </c>
      <c r="AQ569" s="1"/>
      <c r="AR569" t="s">
        <v>1012</v>
      </c>
      <c r="AS569" t="s">
        <v>438</v>
      </c>
      <c r="AT569" s="1">
        <v>80111600</v>
      </c>
      <c r="AU569" s="93" t="s">
        <v>5755</v>
      </c>
      <c r="AV569" s="1" t="s">
        <v>210</v>
      </c>
      <c r="AW569" s="87" t="s">
        <v>103</v>
      </c>
      <c r="AX569" s="75">
        <v>46037</v>
      </c>
      <c r="AY569" s="87" t="s">
        <v>116</v>
      </c>
      <c r="AZ569" s="75">
        <v>46037</v>
      </c>
      <c r="BA569" s="75">
        <v>46038</v>
      </c>
      <c r="BB569" s="6">
        <v>46341</v>
      </c>
      <c r="BC569" s="89">
        <f>+Tabla3[[#This Row],[FECHA TERMINACION
(INICIAL)]]-Tabla3[[#This Row],[FECHA INICIO]]</f>
        <v>303</v>
      </c>
      <c r="BD569" s="89">
        <f>+Tabla3[[#This Row],[PLAZO DE EJECUCIÓN EN DÍAS (INICIAL)]]/30</f>
        <v>10.1</v>
      </c>
      <c r="BE569" t="s">
        <v>1871</v>
      </c>
      <c r="BF569" s="5" t="e">
        <f>+#REF!</f>
        <v>#REF!</v>
      </c>
      <c r="BG569" s="5" t="e">
        <f>+#REF!</f>
        <v>#REF!</v>
      </c>
      <c r="BH569" s="1" t="e">
        <f>+#REF!</f>
        <v>#REF!</v>
      </c>
      <c r="BI569" s="1">
        <f>+COUNTIF(Tabla3[[#This Row],[VALOR REDUCIDO]:[TOTAL TIEMPO PRORROGADO EN DÍAS
]],"&lt;&gt;0")</f>
        <v>3</v>
      </c>
      <c r="BJ569" s="1" t="e">
        <f>+#REF!</f>
        <v>#REF!</v>
      </c>
      <c r="BK569" s="75" t="e">
        <f>+#REF!</f>
        <v>#REF!</v>
      </c>
      <c r="BL569" s="1" t="s">
        <v>83</v>
      </c>
      <c r="BM569" t="e">
        <f t="shared" si="42"/>
        <v>#REF!</v>
      </c>
      <c r="BN569" s="7">
        <f t="shared" si="43"/>
        <v>46038</v>
      </c>
      <c r="BO569" s="7" t="e">
        <f t="shared" si="44"/>
        <v>#REF!</v>
      </c>
      <c r="BP569" s="5" t="e">
        <f t="shared" si="40"/>
        <v>#REF!</v>
      </c>
      <c r="BQ569" s="1">
        <v>47502000</v>
      </c>
      <c r="BR569" s="1" t="e">
        <f>+Tabla3[[#This Row],[VALOR TOTAL DE CONTRATO (ANTES DE LIQUIDACIÓN - LIBERACIÓN DE SALDOS)]]-Tabla3[[#This Row],[RECURSO TOTALES DESEMBOLSADOS]]</f>
        <v>#REF!</v>
      </c>
      <c r="BS569" s="1" t="s">
        <v>83</v>
      </c>
      <c r="BT569" s="1" t="str">
        <f t="shared" si="41"/>
        <v>enero</v>
      </c>
      <c r="BU569" s="1" t="s">
        <v>82</v>
      </c>
      <c r="BV569" s="1" t="s">
        <v>82</v>
      </c>
      <c r="BW569" s="1" t="s">
        <v>82</v>
      </c>
      <c r="BX569" t="s">
        <v>258</v>
      </c>
      <c r="BY569" t="s">
        <v>259</v>
      </c>
    </row>
    <row r="570" spans="1:77" x14ac:dyDescent="0.25">
      <c r="A570" s="1">
        <v>2026</v>
      </c>
      <c r="B570" s="3">
        <v>559</v>
      </c>
      <c r="C570" s="1" t="s">
        <v>65</v>
      </c>
      <c r="D570" t="s">
        <v>67</v>
      </c>
      <c r="E570" t="s">
        <v>70</v>
      </c>
      <c r="F570" t="s">
        <v>71</v>
      </c>
      <c r="G570" t="s">
        <v>105</v>
      </c>
      <c r="H570" s="1" t="s">
        <v>64</v>
      </c>
      <c r="I570" s="1" t="s">
        <v>75</v>
      </c>
      <c r="J570" t="s">
        <v>2667</v>
      </c>
      <c r="K570" s="1" t="s">
        <v>78</v>
      </c>
      <c r="L570" s="87" t="s">
        <v>633</v>
      </c>
      <c r="M570" t="s">
        <v>6862</v>
      </c>
      <c r="N570" s="1" t="s">
        <v>3719</v>
      </c>
      <c r="O570" s="69" t="s">
        <v>3719</v>
      </c>
      <c r="P570" s="54" t="s">
        <v>3719</v>
      </c>
      <c r="Q570" s="1" t="s">
        <v>83</v>
      </c>
      <c r="R570" s="87" t="s">
        <v>270</v>
      </c>
      <c r="S570" s="87" t="s">
        <v>270</v>
      </c>
      <c r="T570" t="s">
        <v>2668</v>
      </c>
      <c r="U570" t="s">
        <v>2669</v>
      </c>
      <c r="V570" t="s">
        <v>1481</v>
      </c>
      <c r="W570" s="5">
        <v>100000000</v>
      </c>
      <c r="X570" s="5">
        <v>100000000</v>
      </c>
      <c r="Y570" s="90">
        <v>10000000</v>
      </c>
      <c r="Z570" s="90">
        <v>0</v>
      </c>
      <c r="AA570" s="1" t="s">
        <v>95</v>
      </c>
      <c r="AB570" t="s">
        <v>83</v>
      </c>
      <c r="AC570" t="s">
        <v>76</v>
      </c>
      <c r="AD570" s="69">
        <f>+Tabla3[[#This Row],[VALOR DEL CONTRATO
(EN NUMEROS)]]-Tabla3[[#This Row],[VALOR RECURSOS (MADS/FONAM)]]</f>
        <v>0</v>
      </c>
      <c r="AE570" s="2">
        <v>226</v>
      </c>
      <c r="AF570" s="88">
        <v>46024</v>
      </c>
      <c r="AG570">
        <v>59226</v>
      </c>
      <c r="AH570" s="75">
        <v>46037</v>
      </c>
      <c r="AI570" s="78" t="s">
        <v>98</v>
      </c>
      <c r="AJ570" t="s">
        <v>590</v>
      </c>
      <c r="AK570" s="72">
        <v>202400000000078</v>
      </c>
      <c r="AL570" s="75">
        <v>46037</v>
      </c>
      <c r="AM570" s="1" t="s">
        <v>257</v>
      </c>
      <c r="AN570" s="1" t="s">
        <v>257</v>
      </c>
      <c r="AO570" t="s">
        <v>100</v>
      </c>
      <c r="AP570" t="s">
        <v>1284</v>
      </c>
      <c r="AQ570" s="1"/>
      <c r="AR570" t="s">
        <v>1285</v>
      </c>
      <c r="AS570" t="s">
        <v>438</v>
      </c>
      <c r="AT570" s="1">
        <v>80111600</v>
      </c>
      <c r="AU570" s="93" t="s">
        <v>5756</v>
      </c>
      <c r="AV570" s="1" t="s">
        <v>210</v>
      </c>
      <c r="AW570" s="87" t="s">
        <v>103</v>
      </c>
      <c r="AX570" s="75">
        <v>46037</v>
      </c>
      <c r="AY570" s="87" t="s">
        <v>116</v>
      </c>
      <c r="AZ570" s="75">
        <v>46037</v>
      </c>
      <c r="BA570" s="75">
        <v>46038</v>
      </c>
      <c r="BB570" s="6">
        <v>46341</v>
      </c>
      <c r="BC570" s="89">
        <f>+Tabla3[[#This Row],[FECHA TERMINACION
(INICIAL)]]-Tabla3[[#This Row],[FECHA INICIO]]</f>
        <v>303</v>
      </c>
      <c r="BD570" s="89">
        <f>+Tabla3[[#This Row],[PLAZO DE EJECUCIÓN EN DÍAS (INICIAL)]]/30</f>
        <v>10.1</v>
      </c>
      <c r="BE570" t="s">
        <v>1871</v>
      </c>
      <c r="BF570" s="5" t="e">
        <f>+#REF!</f>
        <v>#REF!</v>
      </c>
      <c r="BG570" s="5" t="e">
        <f>+#REF!</f>
        <v>#REF!</v>
      </c>
      <c r="BH570" s="1" t="e">
        <f>+#REF!</f>
        <v>#REF!</v>
      </c>
      <c r="BI570" s="1">
        <f>+COUNTIF(Tabla3[[#This Row],[VALOR REDUCIDO]:[TOTAL TIEMPO PRORROGADO EN DÍAS
]],"&lt;&gt;0")</f>
        <v>3</v>
      </c>
      <c r="BJ570" s="1" t="e">
        <f>+#REF!</f>
        <v>#REF!</v>
      </c>
      <c r="BK570" s="75" t="e">
        <f>+#REF!</f>
        <v>#REF!</v>
      </c>
      <c r="BL570" s="1" t="s">
        <v>83</v>
      </c>
      <c r="BM570" t="e">
        <f t="shared" si="42"/>
        <v>#REF!</v>
      </c>
      <c r="BN570" s="7">
        <f t="shared" si="43"/>
        <v>46038</v>
      </c>
      <c r="BO570" s="7" t="e">
        <f t="shared" si="44"/>
        <v>#REF!</v>
      </c>
      <c r="BP570" s="5" t="e">
        <f t="shared" si="40"/>
        <v>#REF!</v>
      </c>
      <c r="BQ570" s="1">
        <v>45000000</v>
      </c>
      <c r="BR570" s="1" t="e">
        <f>+Tabla3[[#This Row],[VALOR TOTAL DE CONTRATO (ANTES DE LIQUIDACIÓN - LIBERACIÓN DE SALDOS)]]-Tabla3[[#This Row],[RECURSO TOTALES DESEMBOLSADOS]]</f>
        <v>#REF!</v>
      </c>
      <c r="BS570" s="1" t="s">
        <v>83</v>
      </c>
      <c r="BT570" s="1" t="str">
        <f t="shared" si="41"/>
        <v>enero</v>
      </c>
      <c r="BU570" s="1" t="s">
        <v>82</v>
      </c>
      <c r="BV570" s="1" t="s">
        <v>82</v>
      </c>
      <c r="BW570" s="1" t="s">
        <v>82</v>
      </c>
      <c r="BX570" t="s">
        <v>258</v>
      </c>
      <c r="BY570" t="s">
        <v>259</v>
      </c>
    </row>
    <row r="571" spans="1:77" x14ac:dyDescent="0.25">
      <c r="A571" s="1">
        <v>2026</v>
      </c>
      <c r="B571" s="3">
        <v>560</v>
      </c>
      <c r="C571" s="1" t="s">
        <v>65</v>
      </c>
      <c r="D571" t="s">
        <v>67</v>
      </c>
      <c r="E571" t="s">
        <v>70</v>
      </c>
      <c r="F571" t="s">
        <v>71</v>
      </c>
      <c r="G571" t="s">
        <v>105</v>
      </c>
      <c r="H571" s="1" t="s">
        <v>64</v>
      </c>
      <c r="I571" s="1" t="s">
        <v>75</v>
      </c>
      <c r="J571" t="s">
        <v>2670</v>
      </c>
      <c r="K571" s="1" t="s">
        <v>78</v>
      </c>
      <c r="L571" s="87" t="s">
        <v>573</v>
      </c>
      <c r="M571" t="s">
        <v>6863</v>
      </c>
      <c r="N571" s="1" t="s">
        <v>3719</v>
      </c>
      <c r="O571" s="69" t="s">
        <v>3719</v>
      </c>
      <c r="P571" s="54" t="s">
        <v>3719</v>
      </c>
      <c r="Q571" s="1" t="s">
        <v>83</v>
      </c>
      <c r="R571" s="87" t="s">
        <v>270</v>
      </c>
      <c r="S571" s="87" t="s">
        <v>270</v>
      </c>
      <c r="T571" t="s">
        <v>2671</v>
      </c>
      <c r="U571" t="s">
        <v>2673</v>
      </c>
      <c r="V571" t="s">
        <v>2672</v>
      </c>
      <c r="W571" s="5">
        <v>70700000</v>
      </c>
      <c r="X571" s="5">
        <v>70700000</v>
      </c>
      <c r="Y571" s="90">
        <v>7070000</v>
      </c>
      <c r="Z571" s="90">
        <v>0</v>
      </c>
      <c r="AA571" s="1" t="s">
        <v>95</v>
      </c>
      <c r="AB571" t="s">
        <v>83</v>
      </c>
      <c r="AC571" t="s">
        <v>76</v>
      </c>
      <c r="AD571" s="69">
        <f>+Tabla3[[#This Row],[VALOR DEL CONTRATO
(EN NUMEROS)]]-Tabla3[[#This Row],[VALOR RECURSOS (MADS/FONAM)]]</f>
        <v>0</v>
      </c>
      <c r="AE571" s="2">
        <v>226</v>
      </c>
      <c r="AF571" s="88">
        <v>46024</v>
      </c>
      <c r="AG571">
        <v>59426</v>
      </c>
      <c r="AH571" s="75">
        <v>46037</v>
      </c>
      <c r="AI571" s="78" t="s">
        <v>98</v>
      </c>
      <c r="AJ571" t="s">
        <v>590</v>
      </c>
      <c r="AK571" s="72">
        <v>202400000000078</v>
      </c>
      <c r="AL571" s="75">
        <v>46037</v>
      </c>
      <c r="AM571" s="1" t="s">
        <v>257</v>
      </c>
      <c r="AN571" s="1" t="s">
        <v>257</v>
      </c>
      <c r="AO571" t="s">
        <v>100</v>
      </c>
      <c r="AP571" t="s">
        <v>1284</v>
      </c>
      <c r="AQ571" s="1"/>
      <c r="AR571" t="s">
        <v>1285</v>
      </c>
      <c r="AS571" t="s">
        <v>438</v>
      </c>
      <c r="AT571" s="1">
        <v>80111600</v>
      </c>
      <c r="AU571" s="93" t="s">
        <v>5757</v>
      </c>
      <c r="AV571" s="1" t="s">
        <v>210</v>
      </c>
      <c r="AW571" s="87" t="s">
        <v>103</v>
      </c>
      <c r="AX571" s="75">
        <v>46038</v>
      </c>
      <c r="AY571" s="87" t="s">
        <v>116</v>
      </c>
      <c r="AZ571" s="75">
        <v>46038</v>
      </c>
      <c r="BA571" s="75">
        <v>46038</v>
      </c>
      <c r="BB571" s="6">
        <v>46341</v>
      </c>
      <c r="BC571" s="89">
        <f>+Tabla3[[#This Row],[FECHA TERMINACION
(INICIAL)]]-Tabla3[[#This Row],[FECHA INICIO]]</f>
        <v>303</v>
      </c>
      <c r="BD571" s="89">
        <f>+Tabla3[[#This Row],[PLAZO DE EJECUCIÓN EN DÍAS (INICIAL)]]/30</f>
        <v>10.1</v>
      </c>
      <c r="BE571" t="s">
        <v>1871</v>
      </c>
      <c r="BF571" s="5" t="e">
        <f>+#REF!</f>
        <v>#REF!</v>
      </c>
      <c r="BG571" s="5" t="e">
        <f>+#REF!</f>
        <v>#REF!</v>
      </c>
      <c r="BH571" s="1" t="e">
        <f>+#REF!</f>
        <v>#REF!</v>
      </c>
      <c r="BI571" s="1">
        <f>+COUNTIF(Tabla3[[#This Row],[VALOR REDUCIDO]:[TOTAL TIEMPO PRORROGADO EN DÍAS
]],"&lt;&gt;0")</f>
        <v>3</v>
      </c>
      <c r="BJ571" s="1" t="e">
        <f>+#REF!</f>
        <v>#REF!</v>
      </c>
      <c r="BK571" s="75" t="e">
        <f>+#REF!</f>
        <v>#REF!</v>
      </c>
      <c r="BL571" s="1" t="s">
        <v>83</v>
      </c>
      <c r="BM571" t="e">
        <f t="shared" si="42"/>
        <v>#REF!</v>
      </c>
      <c r="BN571" s="7">
        <f t="shared" si="43"/>
        <v>46038</v>
      </c>
      <c r="BO571" s="7" t="e">
        <f t="shared" si="44"/>
        <v>#REF!</v>
      </c>
      <c r="BP571" s="5" t="e">
        <f t="shared" si="40"/>
        <v>#REF!</v>
      </c>
      <c r="BQ571" s="1">
        <v>31815000</v>
      </c>
      <c r="BR571" s="1" t="e">
        <f>+Tabla3[[#This Row],[VALOR TOTAL DE CONTRATO (ANTES DE LIQUIDACIÓN - LIBERACIÓN DE SALDOS)]]-Tabla3[[#This Row],[RECURSO TOTALES DESEMBOLSADOS]]</f>
        <v>#REF!</v>
      </c>
      <c r="BS571" s="1" t="s">
        <v>83</v>
      </c>
      <c r="BT571" s="1" t="str">
        <f t="shared" si="41"/>
        <v>enero</v>
      </c>
      <c r="BU571" s="1" t="s">
        <v>82</v>
      </c>
      <c r="BV571" s="1" t="s">
        <v>82</v>
      </c>
      <c r="BW571" s="1" t="s">
        <v>82</v>
      </c>
      <c r="BX571" t="s">
        <v>258</v>
      </c>
      <c r="BY571" t="s">
        <v>259</v>
      </c>
    </row>
    <row r="572" spans="1:77" x14ac:dyDescent="0.25">
      <c r="A572" s="1">
        <v>2026</v>
      </c>
      <c r="B572" s="3">
        <v>561</v>
      </c>
      <c r="C572" s="1" t="s">
        <v>65</v>
      </c>
      <c r="D572" t="s">
        <v>67</v>
      </c>
      <c r="E572" t="s">
        <v>70</v>
      </c>
      <c r="F572" t="s">
        <v>71</v>
      </c>
      <c r="G572" t="s">
        <v>105</v>
      </c>
      <c r="H572" s="1" t="s">
        <v>64</v>
      </c>
      <c r="I572" s="1" t="s">
        <v>75</v>
      </c>
      <c r="J572" t="s">
        <v>2674</v>
      </c>
      <c r="K572" s="1" t="s">
        <v>78</v>
      </c>
      <c r="L572" s="87" t="s">
        <v>2383</v>
      </c>
      <c r="M572" t="s">
        <v>6864</v>
      </c>
      <c r="N572" s="1" t="s">
        <v>3719</v>
      </c>
      <c r="O572" s="69" t="s">
        <v>3719</v>
      </c>
      <c r="P572" s="54" t="s">
        <v>3719</v>
      </c>
      <c r="Q572" s="1" t="s">
        <v>83</v>
      </c>
      <c r="R572" s="87" t="s">
        <v>87</v>
      </c>
      <c r="S572" s="87" t="s">
        <v>87</v>
      </c>
      <c r="T572" t="s">
        <v>2675</v>
      </c>
      <c r="U572" t="s">
        <v>2677</v>
      </c>
      <c r="V572" t="s">
        <v>2676</v>
      </c>
      <c r="W572" s="5">
        <v>88740000</v>
      </c>
      <c r="X572" s="5">
        <v>88740000</v>
      </c>
      <c r="Y572" s="90">
        <v>7650000</v>
      </c>
      <c r="Z572" s="90">
        <v>0</v>
      </c>
      <c r="AA572" s="1" t="s">
        <v>95</v>
      </c>
      <c r="AB572" t="s">
        <v>83</v>
      </c>
      <c r="AC572" t="s">
        <v>76</v>
      </c>
      <c r="AD572" s="69">
        <f>+Tabla3[[#This Row],[VALOR DEL CONTRATO
(EN NUMEROS)]]-Tabla3[[#This Row],[VALOR RECURSOS (MADS/FONAM)]]</f>
        <v>0</v>
      </c>
      <c r="AE572" s="2">
        <v>7026</v>
      </c>
      <c r="AF572" s="88">
        <v>46024</v>
      </c>
      <c r="AG572">
        <v>46126</v>
      </c>
      <c r="AH572" s="75">
        <v>46036</v>
      </c>
      <c r="AI572" s="78" t="s">
        <v>98</v>
      </c>
      <c r="AJ572" t="s">
        <v>395</v>
      </c>
      <c r="AK572" s="72">
        <v>202400000000095</v>
      </c>
      <c r="AL572" s="75">
        <v>46036</v>
      </c>
      <c r="AM572" s="1" t="s">
        <v>257</v>
      </c>
      <c r="AN572" s="1" t="s">
        <v>257</v>
      </c>
      <c r="AO572" t="s">
        <v>100</v>
      </c>
      <c r="AP572" t="s">
        <v>1833</v>
      </c>
      <c r="AQ572" s="1"/>
      <c r="AR572" t="s">
        <v>1834</v>
      </c>
      <c r="AS572" t="s">
        <v>87</v>
      </c>
      <c r="AT572" s="1">
        <v>80111600</v>
      </c>
      <c r="AU572" s="93" t="s">
        <v>5758</v>
      </c>
      <c r="AV572" s="1" t="s">
        <v>210</v>
      </c>
      <c r="AW572" s="87" t="s">
        <v>103</v>
      </c>
      <c r="AX572" s="75">
        <v>46036</v>
      </c>
      <c r="AY572" s="87" t="s">
        <v>116</v>
      </c>
      <c r="AZ572" s="75">
        <v>46036</v>
      </c>
      <c r="BA572" s="75">
        <v>46036</v>
      </c>
      <c r="BB572" s="6">
        <v>46387</v>
      </c>
      <c r="BC572" s="89">
        <f>+Tabla3[[#This Row],[FECHA TERMINACION
(INICIAL)]]-Tabla3[[#This Row],[FECHA INICIO]]</f>
        <v>351</v>
      </c>
      <c r="BD572" s="89">
        <f>+Tabla3[[#This Row],[PLAZO DE EJECUCIÓN EN DÍAS (INICIAL)]]/30</f>
        <v>11.7</v>
      </c>
      <c r="BE572" t="s">
        <v>2381</v>
      </c>
      <c r="BF572" s="5" t="e">
        <f>+#REF!</f>
        <v>#REF!</v>
      </c>
      <c r="BG572" s="5" t="e">
        <f>+#REF!</f>
        <v>#REF!</v>
      </c>
      <c r="BH572" s="1" t="e">
        <f>+#REF!</f>
        <v>#REF!</v>
      </c>
      <c r="BI572" s="1">
        <f>+COUNTIF(Tabla3[[#This Row],[VALOR REDUCIDO]:[TOTAL TIEMPO PRORROGADO EN DÍAS
]],"&lt;&gt;0")</f>
        <v>3</v>
      </c>
      <c r="BJ572" s="1" t="e">
        <f>+#REF!</f>
        <v>#REF!</v>
      </c>
      <c r="BK572" s="75" t="e">
        <f>+#REF!</f>
        <v>#REF!</v>
      </c>
      <c r="BL572" s="1" t="s">
        <v>83</v>
      </c>
      <c r="BM572" t="e">
        <f t="shared" si="42"/>
        <v>#REF!</v>
      </c>
      <c r="BN572" s="7">
        <f t="shared" si="43"/>
        <v>46036</v>
      </c>
      <c r="BO572" s="7" t="e">
        <f t="shared" si="44"/>
        <v>#REF!</v>
      </c>
      <c r="BP572" s="5" t="e">
        <f t="shared" si="40"/>
        <v>#REF!</v>
      </c>
      <c r="BQ572" s="1">
        <v>34935000</v>
      </c>
      <c r="BR572" s="1" t="e">
        <f>+Tabla3[[#This Row],[VALOR TOTAL DE CONTRATO (ANTES DE LIQUIDACIÓN - LIBERACIÓN DE SALDOS)]]-Tabla3[[#This Row],[RECURSO TOTALES DESEMBOLSADOS]]</f>
        <v>#REF!</v>
      </c>
      <c r="BS572" s="1" t="s">
        <v>83</v>
      </c>
      <c r="BT572" s="1" t="str">
        <f t="shared" si="41"/>
        <v>enero</v>
      </c>
      <c r="BU572" s="1" t="s">
        <v>82</v>
      </c>
      <c r="BV572" s="1" t="s">
        <v>82</v>
      </c>
      <c r="BW572" s="1" t="s">
        <v>82</v>
      </c>
      <c r="BX572" t="s">
        <v>258</v>
      </c>
      <c r="BY572" t="s">
        <v>259</v>
      </c>
    </row>
    <row r="573" spans="1:77" x14ac:dyDescent="0.25">
      <c r="A573" s="1">
        <v>2026</v>
      </c>
      <c r="B573" s="3">
        <v>562</v>
      </c>
      <c r="C573" s="1" t="s">
        <v>65</v>
      </c>
      <c r="D573" t="s">
        <v>67</v>
      </c>
      <c r="E573" t="s">
        <v>70</v>
      </c>
      <c r="F573" t="s">
        <v>71</v>
      </c>
      <c r="G573" t="s">
        <v>105</v>
      </c>
      <c r="H573" s="1" t="s">
        <v>64</v>
      </c>
      <c r="I573" s="1" t="s">
        <v>75</v>
      </c>
      <c r="J573" t="s">
        <v>2678</v>
      </c>
      <c r="K573" s="1" t="s">
        <v>78</v>
      </c>
      <c r="L573" s="87" t="s">
        <v>2679</v>
      </c>
      <c r="M573" t="s">
        <v>6865</v>
      </c>
      <c r="N573" s="1" t="s">
        <v>3719</v>
      </c>
      <c r="O573" s="69" t="s">
        <v>3719</v>
      </c>
      <c r="P573" s="54" t="s">
        <v>3719</v>
      </c>
      <c r="Q573" s="1" t="s">
        <v>83</v>
      </c>
      <c r="R573" s="87" t="s">
        <v>265</v>
      </c>
      <c r="S573" s="87" t="s">
        <v>265</v>
      </c>
      <c r="T573" t="s">
        <v>2680</v>
      </c>
      <c r="U573" t="s">
        <v>2682</v>
      </c>
      <c r="V573" t="s">
        <v>2681</v>
      </c>
      <c r="W573" s="5">
        <v>110000000</v>
      </c>
      <c r="X573" s="5">
        <v>110000000</v>
      </c>
      <c r="Y573" s="90">
        <v>10000000</v>
      </c>
      <c r="Z573" s="90">
        <v>0</v>
      </c>
      <c r="AA573" s="1" t="s">
        <v>95</v>
      </c>
      <c r="AB573" t="s">
        <v>83</v>
      </c>
      <c r="AC573" t="s">
        <v>76</v>
      </c>
      <c r="AD573" s="69">
        <f>+Tabla3[[#This Row],[VALOR DEL CONTRATO
(EN NUMEROS)]]-Tabla3[[#This Row],[VALOR RECURSOS (MADS/FONAM)]]</f>
        <v>0</v>
      </c>
      <c r="AE573" s="2">
        <v>1026</v>
      </c>
      <c r="AF573" s="88">
        <v>46024</v>
      </c>
      <c r="AG573">
        <v>57826</v>
      </c>
      <c r="AH573" s="75">
        <v>46037</v>
      </c>
      <c r="AI573" s="78" t="s">
        <v>98</v>
      </c>
      <c r="AJ573" t="s">
        <v>870</v>
      </c>
      <c r="AK573" s="72">
        <v>202400000000074</v>
      </c>
      <c r="AL573" s="75">
        <v>46037</v>
      </c>
      <c r="AM573" s="1" t="s">
        <v>257</v>
      </c>
      <c r="AN573" s="1" t="s">
        <v>257</v>
      </c>
      <c r="AO573" t="s">
        <v>100</v>
      </c>
      <c r="AP573" t="s">
        <v>775</v>
      </c>
      <c r="AQ573" s="1"/>
      <c r="AR573" t="s">
        <v>776</v>
      </c>
      <c r="AS573" t="s">
        <v>776</v>
      </c>
      <c r="AT573" s="1">
        <v>80111600</v>
      </c>
      <c r="AU573" s="93" t="s">
        <v>5759</v>
      </c>
      <c r="AV573" s="1" t="s">
        <v>210</v>
      </c>
      <c r="AW573" s="87" t="s">
        <v>103</v>
      </c>
      <c r="AX573" s="75">
        <v>46037</v>
      </c>
      <c r="AY573" s="87" t="s">
        <v>116</v>
      </c>
      <c r="AZ573" s="75">
        <v>46037</v>
      </c>
      <c r="BA573" s="75">
        <v>46037</v>
      </c>
      <c r="BB573" s="6">
        <v>46370</v>
      </c>
      <c r="BC573" s="89">
        <f>+Tabla3[[#This Row],[FECHA TERMINACION
(INICIAL)]]-Tabla3[[#This Row],[FECHA INICIO]]</f>
        <v>333</v>
      </c>
      <c r="BD573" s="89">
        <f>+Tabla3[[#This Row],[PLAZO DE EJECUCIÓN EN DÍAS (INICIAL)]]/30</f>
        <v>11.1</v>
      </c>
      <c r="BE573" t="s">
        <v>2040</v>
      </c>
      <c r="BF573" s="5" t="e">
        <f>+#REF!</f>
        <v>#REF!</v>
      </c>
      <c r="BG573" s="5" t="e">
        <f>+#REF!</f>
        <v>#REF!</v>
      </c>
      <c r="BH573" s="1" t="e">
        <f>+#REF!</f>
        <v>#REF!</v>
      </c>
      <c r="BI573" s="1">
        <f>+COUNTIF(Tabla3[[#This Row],[VALOR REDUCIDO]:[TOTAL TIEMPO PRORROGADO EN DÍAS
]],"&lt;&gt;0")</f>
        <v>3</v>
      </c>
      <c r="BJ573" s="1" t="e">
        <f>+#REF!</f>
        <v>#REF!</v>
      </c>
      <c r="BK573" s="75" t="e">
        <f>+#REF!</f>
        <v>#REF!</v>
      </c>
      <c r="BL573" s="1" t="s">
        <v>83</v>
      </c>
      <c r="BM573" t="e">
        <f t="shared" si="42"/>
        <v>#REF!</v>
      </c>
      <c r="BN573" s="7">
        <f t="shared" si="43"/>
        <v>46037</v>
      </c>
      <c r="BO573" s="7" t="e">
        <f t="shared" si="44"/>
        <v>#REF!</v>
      </c>
      <c r="BP573" s="5" t="e">
        <f t="shared" si="40"/>
        <v>#REF!</v>
      </c>
      <c r="BQ573" s="1">
        <v>45333333</v>
      </c>
      <c r="BR573" s="1" t="e">
        <f>+Tabla3[[#This Row],[VALOR TOTAL DE CONTRATO (ANTES DE LIQUIDACIÓN - LIBERACIÓN DE SALDOS)]]-Tabla3[[#This Row],[RECURSO TOTALES DESEMBOLSADOS]]</f>
        <v>#REF!</v>
      </c>
      <c r="BS573" s="1" t="s">
        <v>83</v>
      </c>
      <c r="BT573" s="1" t="str">
        <f t="shared" si="41"/>
        <v>enero</v>
      </c>
      <c r="BU573" s="1" t="s">
        <v>82</v>
      </c>
      <c r="BV573" s="1" t="s">
        <v>82</v>
      </c>
      <c r="BW573" s="1" t="s">
        <v>82</v>
      </c>
      <c r="BX573" t="s">
        <v>258</v>
      </c>
      <c r="BY573" t="s">
        <v>259</v>
      </c>
    </row>
    <row r="574" spans="1:77" x14ac:dyDescent="0.25">
      <c r="A574" s="1">
        <v>2026</v>
      </c>
      <c r="B574" s="3">
        <v>563</v>
      </c>
      <c r="C574" s="1" t="s">
        <v>65</v>
      </c>
      <c r="D574" t="s">
        <v>67</v>
      </c>
      <c r="E574" t="s">
        <v>70</v>
      </c>
      <c r="F574" t="s">
        <v>71</v>
      </c>
      <c r="G574" t="s">
        <v>105</v>
      </c>
      <c r="H574" s="1" t="s">
        <v>64</v>
      </c>
      <c r="I574" s="1" t="s">
        <v>271</v>
      </c>
      <c r="J574" t="s">
        <v>2683</v>
      </c>
      <c r="K574" s="1" t="s">
        <v>78</v>
      </c>
      <c r="L574" s="87" t="s">
        <v>2684</v>
      </c>
      <c r="M574" t="s">
        <v>6866</v>
      </c>
      <c r="N574" s="1" t="s">
        <v>3719</v>
      </c>
      <c r="O574" s="69" t="s">
        <v>3719</v>
      </c>
      <c r="P574" s="54" t="s">
        <v>3719</v>
      </c>
      <c r="Q574" s="1" t="s">
        <v>83</v>
      </c>
      <c r="R574" s="87" t="s">
        <v>265</v>
      </c>
      <c r="S574" s="87" t="s">
        <v>265</v>
      </c>
      <c r="T574" t="s">
        <v>2685</v>
      </c>
      <c r="U574" t="s">
        <v>2687</v>
      </c>
      <c r="V574" t="s">
        <v>2686</v>
      </c>
      <c r="W574" s="5">
        <v>40150000</v>
      </c>
      <c r="X574" s="5">
        <v>40150000</v>
      </c>
      <c r="Y574" s="90">
        <v>3650000</v>
      </c>
      <c r="Z574" s="90">
        <v>0</v>
      </c>
      <c r="AA574" s="1" t="s">
        <v>95</v>
      </c>
      <c r="AB574" t="s">
        <v>83</v>
      </c>
      <c r="AC574" t="s">
        <v>76</v>
      </c>
      <c r="AD574" s="69">
        <f>+Tabla3[[#This Row],[VALOR DEL CONTRATO
(EN NUMEROS)]]-Tabla3[[#This Row],[VALOR RECURSOS (MADS/FONAM)]]</f>
        <v>0</v>
      </c>
      <c r="AE574" s="2">
        <v>1026</v>
      </c>
      <c r="AF574" s="88">
        <v>46024</v>
      </c>
      <c r="AG574">
        <v>58126</v>
      </c>
      <c r="AH574" s="75">
        <v>46037</v>
      </c>
      <c r="AI574" s="78" t="s">
        <v>98</v>
      </c>
      <c r="AJ574" t="s">
        <v>870</v>
      </c>
      <c r="AK574" s="72">
        <v>202400000000074</v>
      </c>
      <c r="AL574" s="75">
        <v>46037</v>
      </c>
      <c r="AM574" s="1" t="s">
        <v>257</v>
      </c>
      <c r="AN574" s="1" t="s">
        <v>257</v>
      </c>
      <c r="AO574" t="s">
        <v>100</v>
      </c>
      <c r="AP574" t="s">
        <v>775</v>
      </c>
      <c r="AQ574" s="1"/>
      <c r="AR574" t="s">
        <v>776</v>
      </c>
      <c r="AS574" t="s">
        <v>776</v>
      </c>
      <c r="AT574" s="1">
        <v>80111600</v>
      </c>
      <c r="AU574" s="93" t="s">
        <v>5760</v>
      </c>
      <c r="AV574" s="1" t="s">
        <v>210</v>
      </c>
      <c r="AW574" s="87" t="s">
        <v>103</v>
      </c>
      <c r="AX574" s="75">
        <v>46037</v>
      </c>
      <c r="AY574" s="87" t="s">
        <v>116</v>
      </c>
      <c r="AZ574" s="75">
        <v>46037</v>
      </c>
      <c r="BA574" s="75">
        <v>46037</v>
      </c>
      <c r="BB574" s="6">
        <v>46370</v>
      </c>
      <c r="BC574" s="89">
        <f>+Tabla3[[#This Row],[FECHA TERMINACION
(INICIAL)]]-Tabla3[[#This Row],[FECHA INICIO]]</f>
        <v>333</v>
      </c>
      <c r="BD574" s="89">
        <f>+Tabla3[[#This Row],[PLAZO DE EJECUCIÓN EN DÍAS (INICIAL)]]/30</f>
        <v>11.1</v>
      </c>
      <c r="BE574" t="s">
        <v>804</v>
      </c>
      <c r="BF574" s="5" t="e">
        <f>+#REF!</f>
        <v>#REF!</v>
      </c>
      <c r="BG574" s="5" t="e">
        <f>+#REF!</f>
        <v>#REF!</v>
      </c>
      <c r="BH574" s="1" t="e">
        <f>+#REF!</f>
        <v>#REF!</v>
      </c>
      <c r="BI574" s="1">
        <f>+COUNTIF(Tabla3[[#This Row],[VALOR REDUCIDO]:[TOTAL TIEMPO PRORROGADO EN DÍAS
]],"&lt;&gt;0")</f>
        <v>3</v>
      </c>
      <c r="BJ574" s="1" t="e">
        <f>+#REF!</f>
        <v>#REF!</v>
      </c>
      <c r="BK574" s="75" t="e">
        <f>+#REF!</f>
        <v>#REF!</v>
      </c>
      <c r="BL574" s="1" t="s">
        <v>83</v>
      </c>
      <c r="BM574" t="e">
        <f t="shared" si="42"/>
        <v>#REF!</v>
      </c>
      <c r="BN574" s="7">
        <f t="shared" si="43"/>
        <v>46037</v>
      </c>
      <c r="BO574" s="7" t="e">
        <f t="shared" si="44"/>
        <v>#REF!</v>
      </c>
      <c r="BP574" s="5" t="e">
        <f t="shared" si="40"/>
        <v>#REF!</v>
      </c>
      <c r="BQ574" s="1">
        <v>16546667</v>
      </c>
      <c r="BR574" s="1" t="e">
        <f>+Tabla3[[#This Row],[VALOR TOTAL DE CONTRATO (ANTES DE LIQUIDACIÓN - LIBERACIÓN DE SALDOS)]]-Tabla3[[#This Row],[RECURSO TOTALES DESEMBOLSADOS]]</f>
        <v>#REF!</v>
      </c>
      <c r="BS574" s="1" t="s">
        <v>83</v>
      </c>
      <c r="BT574" s="1" t="str">
        <f t="shared" si="41"/>
        <v>enero</v>
      </c>
      <c r="BU574" s="1" t="s">
        <v>82</v>
      </c>
      <c r="BV574" s="1" t="s">
        <v>82</v>
      </c>
      <c r="BW574" s="1" t="s">
        <v>82</v>
      </c>
      <c r="BX574" t="s">
        <v>258</v>
      </c>
      <c r="BY574" t="s">
        <v>259</v>
      </c>
    </row>
    <row r="575" spans="1:77" x14ac:dyDescent="0.25">
      <c r="A575" s="1">
        <v>2026</v>
      </c>
      <c r="B575" s="3">
        <v>564</v>
      </c>
      <c r="C575" s="1" t="s">
        <v>65</v>
      </c>
      <c r="D575" t="s">
        <v>67</v>
      </c>
      <c r="E575" t="s">
        <v>70</v>
      </c>
      <c r="F575" t="s">
        <v>71</v>
      </c>
      <c r="G575" t="s">
        <v>105</v>
      </c>
      <c r="H575" s="1" t="s">
        <v>64</v>
      </c>
      <c r="I575" s="1" t="s">
        <v>75</v>
      </c>
      <c r="J575" t="s">
        <v>2688</v>
      </c>
      <c r="K575" s="1" t="s">
        <v>78</v>
      </c>
      <c r="L575" s="87" t="s">
        <v>1034</v>
      </c>
      <c r="M575" t="s">
        <v>6867</v>
      </c>
      <c r="N575" s="1" t="s">
        <v>3719</v>
      </c>
      <c r="O575" s="69" t="s">
        <v>3719</v>
      </c>
      <c r="P575" s="54" t="s">
        <v>3719</v>
      </c>
      <c r="Q575" s="1" t="s">
        <v>83</v>
      </c>
      <c r="R575" s="87" t="s">
        <v>269</v>
      </c>
      <c r="S575" s="87" t="s">
        <v>269</v>
      </c>
      <c r="T575" t="s">
        <v>2689</v>
      </c>
      <c r="U575" t="s">
        <v>2691</v>
      </c>
      <c r="V575" t="s">
        <v>2690</v>
      </c>
      <c r="W575" s="5">
        <v>81689300</v>
      </c>
      <c r="X575" s="5">
        <v>81689300</v>
      </c>
      <c r="Y575" s="90">
        <v>7426300</v>
      </c>
      <c r="Z575" s="90">
        <v>0</v>
      </c>
      <c r="AA575" s="1" t="s">
        <v>95</v>
      </c>
      <c r="AB575" t="s">
        <v>83</v>
      </c>
      <c r="AC575" t="s">
        <v>76</v>
      </c>
      <c r="AD575" s="69">
        <f>+Tabla3[[#This Row],[VALOR DEL CONTRATO
(EN NUMEROS)]]-Tabla3[[#This Row],[VALOR RECURSOS (MADS/FONAM)]]</f>
        <v>0</v>
      </c>
      <c r="AE575" s="2">
        <v>5826</v>
      </c>
      <c r="AF575" s="88">
        <v>46024</v>
      </c>
      <c r="AG575">
        <v>52626</v>
      </c>
      <c r="AH575" s="75">
        <v>46036</v>
      </c>
      <c r="AI575" s="78" t="s">
        <v>98</v>
      </c>
      <c r="AJ575" t="s">
        <v>928</v>
      </c>
      <c r="AK575" s="65">
        <v>202400000000071</v>
      </c>
      <c r="AL575" s="75">
        <v>46036</v>
      </c>
      <c r="AM575" s="1" t="s">
        <v>257</v>
      </c>
      <c r="AN575" s="1" t="s">
        <v>257</v>
      </c>
      <c r="AO575" t="s">
        <v>100</v>
      </c>
      <c r="AP575" t="s">
        <v>2692</v>
      </c>
      <c r="AQ575" s="1"/>
      <c r="AR575" t="s">
        <v>2693</v>
      </c>
      <c r="AS575" t="s">
        <v>418</v>
      </c>
      <c r="AT575" s="1">
        <v>80111600</v>
      </c>
      <c r="AU575" s="93" t="s">
        <v>5761</v>
      </c>
      <c r="AV575" s="1" t="s">
        <v>211</v>
      </c>
      <c r="AW575" s="87" t="s">
        <v>104</v>
      </c>
      <c r="AX575" s="75" t="s">
        <v>76</v>
      </c>
      <c r="AY575" s="1" t="s">
        <v>108</v>
      </c>
      <c r="AZ575" s="75">
        <v>46036</v>
      </c>
      <c r="BA575" s="75">
        <v>46036</v>
      </c>
      <c r="BB575" s="6">
        <v>46369</v>
      </c>
      <c r="BC575" s="89">
        <f>+Tabla3[[#This Row],[FECHA TERMINACION
(INICIAL)]]-Tabla3[[#This Row],[FECHA INICIO]]</f>
        <v>333</v>
      </c>
      <c r="BD575" s="89">
        <f>+Tabla3[[#This Row],[PLAZO DE EJECUCIÓN EN DÍAS (INICIAL)]]/30</f>
        <v>11.1</v>
      </c>
      <c r="BE575" t="s">
        <v>890</v>
      </c>
      <c r="BF575" s="5" t="e">
        <f>+#REF!</f>
        <v>#REF!</v>
      </c>
      <c r="BG575" s="5" t="e">
        <f>+#REF!</f>
        <v>#REF!</v>
      </c>
      <c r="BH575" s="1" t="e">
        <f>+#REF!</f>
        <v>#REF!</v>
      </c>
      <c r="BI575" s="1">
        <f>+COUNTIF(Tabla3[[#This Row],[VALOR REDUCIDO]:[TOTAL TIEMPO PRORROGADO EN DÍAS
]],"&lt;&gt;0")</f>
        <v>3</v>
      </c>
      <c r="BJ575" s="1" t="e">
        <f>+#REF!</f>
        <v>#REF!</v>
      </c>
      <c r="BK575" s="75" t="e">
        <f>+#REF!</f>
        <v>#REF!</v>
      </c>
      <c r="BL575" s="1" t="s">
        <v>83</v>
      </c>
      <c r="BM575" t="e">
        <f t="shared" si="42"/>
        <v>#REF!</v>
      </c>
      <c r="BN575" s="7">
        <f t="shared" si="43"/>
        <v>46036</v>
      </c>
      <c r="BO575" s="7" t="e">
        <f t="shared" si="44"/>
        <v>#REF!</v>
      </c>
      <c r="BP575" s="5" t="e">
        <f t="shared" si="40"/>
        <v>#REF!</v>
      </c>
      <c r="BQ575" s="1">
        <v>19060837</v>
      </c>
      <c r="BR575" s="1" t="e">
        <f>+Tabla3[[#This Row],[VALOR TOTAL DE CONTRATO (ANTES DE LIQUIDACIÓN - LIBERACIÓN DE SALDOS)]]-Tabla3[[#This Row],[RECURSO TOTALES DESEMBOLSADOS]]</f>
        <v>#REF!</v>
      </c>
      <c r="BS575" s="1" t="s">
        <v>83</v>
      </c>
      <c r="BT575" s="1" t="str">
        <f t="shared" si="41"/>
        <v>enero</v>
      </c>
      <c r="BU575" s="1" t="s">
        <v>82</v>
      </c>
      <c r="BV575" s="1" t="s">
        <v>82</v>
      </c>
      <c r="BW575" s="1" t="s">
        <v>82</v>
      </c>
      <c r="BX575" t="s">
        <v>258</v>
      </c>
      <c r="BY575" t="s">
        <v>259</v>
      </c>
    </row>
    <row r="576" spans="1:77" x14ac:dyDescent="0.25">
      <c r="A576" s="1">
        <v>2026</v>
      </c>
      <c r="B576" s="3">
        <v>565</v>
      </c>
      <c r="C576" s="1" t="s">
        <v>65</v>
      </c>
      <c r="D576" t="s">
        <v>67</v>
      </c>
      <c r="E576" t="s">
        <v>70</v>
      </c>
      <c r="F576" t="s">
        <v>71</v>
      </c>
      <c r="G576" t="s">
        <v>105</v>
      </c>
      <c r="H576" s="1" t="s">
        <v>64</v>
      </c>
      <c r="I576" s="1" t="s">
        <v>75</v>
      </c>
      <c r="J576" t="s">
        <v>2694</v>
      </c>
      <c r="K576" s="1" t="s">
        <v>78</v>
      </c>
      <c r="L576" s="87" t="s">
        <v>1034</v>
      </c>
      <c r="M576" t="s">
        <v>6868</v>
      </c>
      <c r="N576" s="1" t="s">
        <v>3719</v>
      </c>
      <c r="O576" s="69" t="s">
        <v>3719</v>
      </c>
      <c r="P576" s="54" t="s">
        <v>3719</v>
      </c>
      <c r="Q576" s="1" t="s">
        <v>83</v>
      </c>
      <c r="R576" s="87" t="s">
        <v>269</v>
      </c>
      <c r="S576" s="87" t="s">
        <v>269</v>
      </c>
      <c r="T576" t="s">
        <v>1616</v>
      </c>
      <c r="U576" t="s">
        <v>1618</v>
      </c>
      <c r="V576" t="s">
        <v>1617</v>
      </c>
      <c r="W576" s="5">
        <v>84000000</v>
      </c>
      <c r="X576" s="5">
        <v>84000000</v>
      </c>
      <c r="Y576" s="90">
        <v>8000000</v>
      </c>
      <c r="Z576" s="90">
        <v>0</v>
      </c>
      <c r="AA576" s="1" t="s">
        <v>95</v>
      </c>
      <c r="AB576" t="s">
        <v>83</v>
      </c>
      <c r="AC576" t="s">
        <v>76</v>
      </c>
      <c r="AD576" s="69">
        <f>+Tabla3[[#This Row],[VALOR DEL CONTRATO
(EN NUMEROS)]]-Tabla3[[#This Row],[VALOR RECURSOS (MADS/FONAM)]]</f>
        <v>0</v>
      </c>
      <c r="AE576" s="2">
        <v>4726</v>
      </c>
      <c r="AF576" s="88">
        <v>46024</v>
      </c>
      <c r="AG576">
        <v>51326</v>
      </c>
      <c r="AH576" s="75">
        <v>46036</v>
      </c>
      <c r="AI576" s="78" t="s">
        <v>98</v>
      </c>
      <c r="AJ576" t="s">
        <v>736</v>
      </c>
      <c r="AK576" s="72">
        <v>202400000000054</v>
      </c>
      <c r="AL576" s="75">
        <v>46036</v>
      </c>
      <c r="AM576" s="1" t="s">
        <v>257</v>
      </c>
      <c r="AN576" s="1" t="s">
        <v>257</v>
      </c>
      <c r="AO576" t="s">
        <v>100</v>
      </c>
      <c r="AP576" t="s">
        <v>1968</v>
      </c>
      <c r="AQ576" s="1"/>
      <c r="AR576" t="s">
        <v>1969</v>
      </c>
      <c r="AS576" t="s">
        <v>418</v>
      </c>
      <c r="AT576" s="1">
        <v>80111600</v>
      </c>
      <c r="AU576" s="93" t="s">
        <v>5762</v>
      </c>
      <c r="AV576" s="1" t="s">
        <v>210</v>
      </c>
      <c r="AW576" s="87" t="s">
        <v>103</v>
      </c>
      <c r="AX576" s="96">
        <v>46037</v>
      </c>
      <c r="AY576" s="87" t="s">
        <v>115</v>
      </c>
      <c r="AZ576" s="96">
        <v>46037</v>
      </c>
      <c r="BA576" s="75">
        <v>46038</v>
      </c>
      <c r="BB576" s="6">
        <v>46356</v>
      </c>
      <c r="BC576" s="89">
        <f>+Tabla3[[#This Row],[FECHA TERMINACION
(INICIAL)]]-Tabla3[[#This Row],[FECHA INICIO]]</f>
        <v>318</v>
      </c>
      <c r="BD576" s="89">
        <f>+Tabla3[[#This Row],[PLAZO DE EJECUCIÓN EN DÍAS (INICIAL)]]/30</f>
        <v>10.6</v>
      </c>
      <c r="BE576" t="s">
        <v>1966</v>
      </c>
      <c r="BF576" s="5" t="e">
        <f>+#REF!</f>
        <v>#REF!</v>
      </c>
      <c r="BG576" s="5" t="e">
        <f>+#REF!</f>
        <v>#REF!</v>
      </c>
      <c r="BH576" s="1" t="e">
        <f>+#REF!</f>
        <v>#REF!</v>
      </c>
      <c r="BI576" s="1">
        <f>+COUNTIF(Tabla3[[#This Row],[VALOR REDUCIDO]:[TOTAL TIEMPO PRORROGADO EN DÍAS
]],"&lt;&gt;0")</f>
        <v>3</v>
      </c>
      <c r="BJ576" s="1" t="e">
        <f>+#REF!</f>
        <v>#REF!</v>
      </c>
      <c r="BK576" s="75" t="e">
        <f>+#REF!</f>
        <v>#REF!</v>
      </c>
      <c r="BL576" s="1" t="s">
        <v>83</v>
      </c>
      <c r="BM576" t="e">
        <f t="shared" si="42"/>
        <v>#REF!</v>
      </c>
      <c r="BN576" s="7">
        <f t="shared" si="43"/>
        <v>46038</v>
      </c>
      <c r="BO576" s="7" t="e">
        <f t="shared" si="44"/>
        <v>#REF!</v>
      </c>
      <c r="BP576" s="5" t="e">
        <f t="shared" si="40"/>
        <v>#REF!</v>
      </c>
      <c r="BQ576" s="1">
        <v>36000000</v>
      </c>
      <c r="BR576" s="1" t="e">
        <f>+Tabla3[[#This Row],[VALOR TOTAL DE CONTRATO (ANTES DE LIQUIDACIÓN - LIBERACIÓN DE SALDOS)]]-Tabla3[[#This Row],[RECURSO TOTALES DESEMBOLSADOS]]</f>
        <v>#REF!</v>
      </c>
      <c r="BS576" s="1" t="s">
        <v>83</v>
      </c>
      <c r="BT576" s="1" t="str">
        <f t="shared" si="41"/>
        <v>enero</v>
      </c>
      <c r="BU576" s="1" t="s">
        <v>82</v>
      </c>
      <c r="BV576" s="1" t="s">
        <v>82</v>
      </c>
      <c r="BW576" s="1" t="s">
        <v>82</v>
      </c>
      <c r="BX576" t="s">
        <v>258</v>
      </c>
      <c r="BY576" t="s">
        <v>259</v>
      </c>
    </row>
    <row r="577" spans="1:77" x14ac:dyDescent="0.25">
      <c r="A577" s="1">
        <v>2026</v>
      </c>
      <c r="B577" s="3">
        <v>566</v>
      </c>
      <c r="C577" s="1" t="s">
        <v>65</v>
      </c>
      <c r="D577" t="s">
        <v>67</v>
      </c>
      <c r="E577" t="s">
        <v>70</v>
      </c>
      <c r="F577" t="s">
        <v>71</v>
      </c>
      <c r="G577" t="s">
        <v>105</v>
      </c>
      <c r="H577" s="1" t="s">
        <v>64</v>
      </c>
      <c r="I577" s="1" t="s">
        <v>75</v>
      </c>
      <c r="J577" t="s">
        <v>2695</v>
      </c>
      <c r="K577" s="1" t="s">
        <v>78</v>
      </c>
      <c r="L577" s="87" t="s">
        <v>81</v>
      </c>
      <c r="M577" t="s">
        <v>6869</v>
      </c>
      <c r="N577" s="1" t="s">
        <v>3719</v>
      </c>
      <c r="O577" s="69" t="s">
        <v>3719</v>
      </c>
      <c r="P577" s="54" t="s">
        <v>3719</v>
      </c>
      <c r="Q577" s="1" t="s">
        <v>83</v>
      </c>
      <c r="R577" s="87" t="s">
        <v>269</v>
      </c>
      <c r="S577" s="87" t="s">
        <v>269</v>
      </c>
      <c r="T577" t="s">
        <v>2066</v>
      </c>
      <c r="U577" t="s">
        <v>2067</v>
      </c>
      <c r="V577" t="s">
        <v>2696</v>
      </c>
      <c r="W577" s="5">
        <v>89115600</v>
      </c>
      <c r="X577" s="5">
        <v>89115600</v>
      </c>
      <c r="Y577" s="90">
        <v>8487200</v>
      </c>
      <c r="Z577" s="90">
        <v>0</v>
      </c>
      <c r="AA577" s="1" t="s">
        <v>95</v>
      </c>
      <c r="AB577" t="s">
        <v>83</v>
      </c>
      <c r="AC577" t="s">
        <v>76</v>
      </c>
      <c r="AD577" s="69">
        <f>+Tabla3[[#This Row],[VALOR DEL CONTRATO
(EN NUMEROS)]]-Tabla3[[#This Row],[VALOR RECURSOS (MADS/FONAM)]]</f>
        <v>0</v>
      </c>
      <c r="AE577" s="2">
        <v>4726</v>
      </c>
      <c r="AF577" s="88">
        <v>46024</v>
      </c>
      <c r="AG577">
        <v>47726</v>
      </c>
      <c r="AH577" s="75">
        <v>46036</v>
      </c>
      <c r="AI577" s="78" t="s">
        <v>98</v>
      </c>
      <c r="AJ577" t="s">
        <v>736</v>
      </c>
      <c r="AK577" s="72">
        <v>202400000000054</v>
      </c>
      <c r="AL577" s="75">
        <v>46036</v>
      </c>
      <c r="AM577" s="1" t="s">
        <v>257</v>
      </c>
      <c r="AN577" s="1" t="s">
        <v>257</v>
      </c>
      <c r="AO577" t="s">
        <v>100</v>
      </c>
      <c r="AP577" t="s">
        <v>2152</v>
      </c>
      <c r="AQ577" s="1"/>
      <c r="AR577" t="s">
        <v>515</v>
      </c>
      <c r="AS577" t="s">
        <v>418</v>
      </c>
      <c r="AT577" s="1">
        <v>80111600</v>
      </c>
      <c r="AU577" s="93" t="s">
        <v>5763</v>
      </c>
      <c r="AV577" s="1" t="s">
        <v>210</v>
      </c>
      <c r="AW577" s="87" t="s">
        <v>103</v>
      </c>
      <c r="AX577" s="96">
        <v>46036</v>
      </c>
      <c r="AY577" s="1" t="s">
        <v>115</v>
      </c>
      <c r="AZ577" s="96">
        <v>46036</v>
      </c>
      <c r="BA577" s="75">
        <v>46036</v>
      </c>
      <c r="BB577" s="6">
        <v>46072</v>
      </c>
      <c r="BC577" s="89">
        <f>+Tabla3[[#This Row],[FECHA TERMINACION
(INICIAL)]]-Tabla3[[#This Row],[FECHA INICIO]]</f>
        <v>36</v>
      </c>
      <c r="BD577" s="89">
        <f>+Tabla3[[#This Row],[PLAZO DE EJECUCIÓN EN DÍAS (INICIAL)]]/30</f>
        <v>1.2</v>
      </c>
      <c r="BE577" t="s">
        <v>2697</v>
      </c>
      <c r="BF577" s="5" t="e">
        <f>+#REF!</f>
        <v>#REF!</v>
      </c>
      <c r="BG577" s="5" t="e">
        <f>+#REF!</f>
        <v>#REF!</v>
      </c>
      <c r="BH577" s="1" t="e">
        <f>+#REF!</f>
        <v>#REF!</v>
      </c>
      <c r="BI577" s="1">
        <f>+COUNTIF(Tabla3[[#This Row],[VALOR REDUCIDO]:[TOTAL TIEMPO PRORROGADO EN DÍAS
]],"&lt;&gt;0")</f>
        <v>3</v>
      </c>
      <c r="BJ577" s="1" t="e">
        <f>+#REF!</f>
        <v>#REF!</v>
      </c>
      <c r="BK577" s="75" t="e">
        <f>+#REF!</f>
        <v>#REF!</v>
      </c>
      <c r="BL577" s="1" t="s">
        <v>82</v>
      </c>
      <c r="BM577" t="e">
        <f t="shared" si="42"/>
        <v>#REF!</v>
      </c>
      <c r="BN577" s="7">
        <f t="shared" si="43"/>
        <v>46036</v>
      </c>
      <c r="BO577" s="7" t="e">
        <f t="shared" si="44"/>
        <v>#REF!</v>
      </c>
      <c r="BP577" s="5" t="e">
        <f t="shared" ref="BP577:BP640" si="45">$X577+$BG577-$BF577</f>
        <v>#REF!</v>
      </c>
      <c r="BQ577" s="1">
        <v>28551307</v>
      </c>
      <c r="BR577" s="1" t="e">
        <f>+Tabla3[[#This Row],[VALOR TOTAL DE CONTRATO (ANTES DE LIQUIDACIÓN - LIBERACIÓN DE SALDOS)]]-Tabla3[[#This Row],[RECURSO TOTALES DESEMBOLSADOS]]</f>
        <v>#REF!</v>
      </c>
      <c r="BS577" s="1" t="s">
        <v>83</v>
      </c>
      <c r="BT577" s="1" t="str">
        <f t="shared" ref="BT577:BT640" si="46">TEXT(AL577,"MMMM")</f>
        <v>enero</v>
      </c>
      <c r="BU577" s="1" t="s">
        <v>82</v>
      </c>
      <c r="BV577" s="1" t="s">
        <v>82</v>
      </c>
      <c r="BW577" s="1" t="s">
        <v>82</v>
      </c>
      <c r="BX577" t="s">
        <v>258</v>
      </c>
      <c r="BY577" t="s">
        <v>259</v>
      </c>
    </row>
    <row r="578" spans="1:77" x14ac:dyDescent="0.25">
      <c r="A578" s="1">
        <v>2026</v>
      </c>
      <c r="B578" s="3" t="s">
        <v>6290</v>
      </c>
      <c r="C578" s="1" t="s">
        <v>65</v>
      </c>
      <c r="D578" t="s">
        <v>67</v>
      </c>
      <c r="E578" t="s">
        <v>70</v>
      </c>
      <c r="F578" t="s">
        <v>71</v>
      </c>
      <c r="G578" t="s">
        <v>105</v>
      </c>
      <c r="H578" s="1" t="s">
        <v>64</v>
      </c>
      <c r="I578" s="1" t="s">
        <v>75</v>
      </c>
      <c r="J578" t="s">
        <v>6291</v>
      </c>
      <c r="K578" s="1" t="s">
        <v>78</v>
      </c>
      <c r="L578" s="87" t="s">
        <v>81</v>
      </c>
      <c r="M578" s="1" t="s">
        <v>6870</v>
      </c>
      <c r="N578" s="1" t="s">
        <v>3719</v>
      </c>
      <c r="O578" s="69" t="s">
        <v>3719</v>
      </c>
      <c r="P578" s="54" t="s">
        <v>3719</v>
      </c>
      <c r="Q578" s="1" t="s">
        <v>83</v>
      </c>
      <c r="R578" s="87" t="s">
        <v>269</v>
      </c>
      <c r="S578" s="87" t="s">
        <v>269</v>
      </c>
      <c r="T578" t="s">
        <v>2066</v>
      </c>
      <c r="U578" t="s">
        <v>2067</v>
      </c>
      <c r="V578" t="s">
        <v>6292</v>
      </c>
      <c r="W578" s="5">
        <v>78930960</v>
      </c>
      <c r="X578" s="5">
        <v>78930960</v>
      </c>
      <c r="Y578" s="90">
        <v>8487200</v>
      </c>
      <c r="Z578" s="90">
        <v>0</v>
      </c>
      <c r="AA578" s="1" t="s">
        <v>95</v>
      </c>
      <c r="AB578" t="s">
        <v>83</v>
      </c>
      <c r="AC578" t="s">
        <v>76</v>
      </c>
      <c r="AD578" s="69">
        <f>+Tabla3[[#This Row],[VALOR DEL CONTRATO
(EN NUMEROS)]]-Tabla3[[#This Row],[VALOR RECURSOS (MADS/FONAM)]]</f>
        <v>0</v>
      </c>
      <c r="AE578" s="2">
        <v>4726</v>
      </c>
      <c r="AF578" s="88">
        <v>46024</v>
      </c>
      <c r="AG578">
        <v>137826</v>
      </c>
      <c r="AH578" s="75">
        <v>46074</v>
      </c>
      <c r="AI578" s="78" t="s">
        <v>98</v>
      </c>
      <c r="AJ578" t="s">
        <v>736</v>
      </c>
      <c r="AK578" s="72">
        <v>202400000000054</v>
      </c>
      <c r="AL578" s="75">
        <v>46073</v>
      </c>
      <c r="AM578" s="1" t="s">
        <v>257</v>
      </c>
      <c r="AN578" s="1" t="s">
        <v>257</v>
      </c>
      <c r="AO578" t="s">
        <v>100</v>
      </c>
      <c r="AP578" t="s">
        <v>2152</v>
      </c>
      <c r="AQ578" s="1"/>
      <c r="AR578" t="s">
        <v>515</v>
      </c>
      <c r="AS578" t="s">
        <v>418</v>
      </c>
      <c r="AT578" s="1">
        <v>80111600</v>
      </c>
      <c r="AU578" s="93" t="s">
        <v>5763</v>
      </c>
      <c r="AV578" s="1" t="s">
        <v>210</v>
      </c>
      <c r="AW578" s="87" t="s">
        <v>103</v>
      </c>
      <c r="AX578" s="96">
        <v>46073</v>
      </c>
      <c r="AY578" s="1" t="s">
        <v>115</v>
      </c>
      <c r="AZ578" s="96">
        <v>46073</v>
      </c>
      <c r="BA578" s="75">
        <v>46073</v>
      </c>
      <c r="BB578" s="6">
        <v>46354</v>
      </c>
      <c r="BC578" s="89">
        <f>+Tabla3[[#This Row],[FECHA TERMINACION
(INICIAL)]]-Tabla3[[#This Row],[FECHA INICIO]]</f>
        <v>281</v>
      </c>
      <c r="BD578" s="89">
        <f>+Tabla3[[#This Row],[PLAZO DE EJECUCIÓN EN DÍAS (INICIAL)]]/30</f>
        <v>9.3666666666666671</v>
      </c>
      <c r="BE578" t="s">
        <v>6293</v>
      </c>
      <c r="BF578" s="5" t="e">
        <f>+#REF!</f>
        <v>#REF!</v>
      </c>
      <c r="BG578" s="5" t="e">
        <f>+#REF!</f>
        <v>#REF!</v>
      </c>
      <c r="BH578" s="1" t="e">
        <f>+#REF!</f>
        <v>#REF!</v>
      </c>
      <c r="BI578" s="1">
        <f>+COUNTIF(Tabla3[[#This Row],[VALOR REDUCIDO]:[TOTAL TIEMPO PRORROGADO EN DÍAS
]],"&lt;&gt;0")</f>
        <v>3</v>
      </c>
      <c r="BJ578" s="1" t="e">
        <f>+#REF!</f>
        <v>#REF!</v>
      </c>
      <c r="BK578" s="75" t="e">
        <f>+#REF!</f>
        <v>#REF!</v>
      </c>
      <c r="BL578" s="1" t="s">
        <v>83</v>
      </c>
      <c r="BM578" t="e">
        <f>$BO578-$BN578</f>
        <v>#REF!</v>
      </c>
      <c r="BN578" s="7">
        <f>$BA578</f>
        <v>46073</v>
      </c>
      <c r="BO578" s="7" t="e">
        <f>$BB578+$BH578</f>
        <v>#REF!</v>
      </c>
      <c r="BP578" s="5" t="e">
        <f t="shared" si="45"/>
        <v>#REF!</v>
      </c>
      <c r="BQ578" s="1">
        <v>28573573</v>
      </c>
      <c r="BR578" s="1" t="e">
        <f>+Tabla3[[#This Row],[VALOR TOTAL DE CONTRATO (ANTES DE LIQUIDACIÓN - LIBERACIÓN DE SALDOS)]]-Tabla3[[#This Row],[RECURSO TOTALES DESEMBOLSADOS]]</f>
        <v>#REF!</v>
      </c>
      <c r="BS578" s="1" t="s">
        <v>83</v>
      </c>
      <c r="BT578" s="1" t="str">
        <f t="shared" si="46"/>
        <v>febrero</v>
      </c>
      <c r="BU578" s="1" t="s">
        <v>82</v>
      </c>
      <c r="BV578" s="1" t="s">
        <v>82</v>
      </c>
      <c r="BW578" s="1" t="s">
        <v>82</v>
      </c>
      <c r="BX578" t="s">
        <v>258</v>
      </c>
      <c r="BY578" t="s">
        <v>259</v>
      </c>
    </row>
    <row r="579" spans="1:77" x14ac:dyDescent="0.25">
      <c r="A579" s="1">
        <v>2026</v>
      </c>
      <c r="B579" s="3">
        <v>567</v>
      </c>
      <c r="C579" s="1" t="s">
        <v>65</v>
      </c>
      <c r="D579" t="s">
        <v>67</v>
      </c>
      <c r="E579" t="s">
        <v>70</v>
      </c>
      <c r="F579" t="s">
        <v>71</v>
      </c>
      <c r="G579" t="s">
        <v>105</v>
      </c>
      <c r="H579" s="1" t="s">
        <v>64</v>
      </c>
      <c r="I579" s="1" t="s">
        <v>75</v>
      </c>
      <c r="J579" t="s">
        <v>2698</v>
      </c>
      <c r="K579" s="1" t="s">
        <v>78</v>
      </c>
      <c r="L579" s="87" t="s">
        <v>908</v>
      </c>
      <c r="M579" s="1" t="s">
        <v>6871</v>
      </c>
      <c r="N579" s="1" t="s">
        <v>3719</v>
      </c>
      <c r="O579" s="69" t="s">
        <v>3719</v>
      </c>
      <c r="P579" s="54" t="s">
        <v>3719</v>
      </c>
      <c r="Q579" s="1" t="s">
        <v>83</v>
      </c>
      <c r="R579" s="87" t="s">
        <v>269</v>
      </c>
      <c r="S579" s="87" t="s">
        <v>269</v>
      </c>
      <c r="T579" t="s">
        <v>2699</v>
      </c>
      <c r="U579" t="s">
        <v>2701</v>
      </c>
      <c r="V579" t="s">
        <v>2700</v>
      </c>
      <c r="W579" s="5">
        <v>84000000</v>
      </c>
      <c r="X579" s="5">
        <v>84000000</v>
      </c>
      <c r="Y579" s="90">
        <v>8000000</v>
      </c>
      <c r="Z579" s="90">
        <v>0</v>
      </c>
      <c r="AA579" s="1" t="s">
        <v>95</v>
      </c>
      <c r="AB579" t="s">
        <v>83</v>
      </c>
      <c r="AC579" t="s">
        <v>76</v>
      </c>
      <c r="AD579" s="69">
        <f>+Tabla3[[#This Row],[VALOR DEL CONTRATO
(EN NUMEROS)]]-Tabla3[[#This Row],[VALOR RECURSOS (MADS/FONAM)]]</f>
        <v>0</v>
      </c>
      <c r="AE579" s="2">
        <v>4726</v>
      </c>
      <c r="AF579" s="88">
        <v>46024</v>
      </c>
      <c r="AG579">
        <v>48126</v>
      </c>
      <c r="AH579" s="75">
        <v>46036</v>
      </c>
      <c r="AI579" s="78" t="s">
        <v>98</v>
      </c>
      <c r="AJ579" t="s">
        <v>736</v>
      </c>
      <c r="AK579" s="72">
        <v>202400000000054</v>
      </c>
      <c r="AL579" s="75">
        <v>46036</v>
      </c>
      <c r="AM579" s="1" t="s">
        <v>257</v>
      </c>
      <c r="AN579" s="1" t="s">
        <v>257</v>
      </c>
      <c r="AO579" t="s">
        <v>100</v>
      </c>
      <c r="AP579" t="s">
        <v>2702</v>
      </c>
      <c r="AQ579" s="2"/>
      <c r="AR579" t="s">
        <v>2703</v>
      </c>
      <c r="AS579" t="s">
        <v>418</v>
      </c>
      <c r="AT579" s="1">
        <v>80111600</v>
      </c>
      <c r="AU579" s="93" t="s">
        <v>5764</v>
      </c>
      <c r="AV579" s="1" t="s">
        <v>211</v>
      </c>
      <c r="AW579" s="87" t="s">
        <v>104</v>
      </c>
      <c r="AX579" s="96" t="s">
        <v>76</v>
      </c>
      <c r="AY579" s="1" t="s">
        <v>108</v>
      </c>
      <c r="AZ579" s="96">
        <v>46036</v>
      </c>
      <c r="BA579" s="75">
        <v>46036</v>
      </c>
      <c r="BB579" s="6">
        <v>46354</v>
      </c>
      <c r="BC579" s="89">
        <f>+Tabla3[[#This Row],[FECHA TERMINACION
(INICIAL)]]-Tabla3[[#This Row],[FECHA INICIO]]</f>
        <v>318</v>
      </c>
      <c r="BD579" s="89">
        <f>+Tabla3[[#This Row],[PLAZO DE EJECUCIÓN EN DÍAS (INICIAL)]]/30</f>
        <v>10.6</v>
      </c>
      <c r="BE579" t="s">
        <v>1286</v>
      </c>
      <c r="BF579" s="5" t="e">
        <f>+#REF!</f>
        <v>#REF!</v>
      </c>
      <c r="BG579" s="5" t="e">
        <f>+#REF!</f>
        <v>#REF!</v>
      </c>
      <c r="BH579" s="1" t="e">
        <f>+#REF!</f>
        <v>#REF!</v>
      </c>
      <c r="BI579" s="1">
        <f>+COUNTIF(Tabla3[[#This Row],[VALOR REDUCIDO]:[TOTAL TIEMPO PRORROGADO EN DÍAS
]],"&lt;&gt;0")</f>
        <v>3</v>
      </c>
      <c r="BJ579" s="1" t="e">
        <f>+#REF!</f>
        <v>#REF!</v>
      </c>
      <c r="BK579" s="75" t="e">
        <f>+#REF!</f>
        <v>#REF!</v>
      </c>
      <c r="BL579" s="1" t="s">
        <v>83</v>
      </c>
      <c r="BM579" t="e">
        <f t="shared" si="42"/>
        <v>#REF!</v>
      </c>
      <c r="BN579" s="7">
        <f t="shared" si="43"/>
        <v>46036</v>
      </c>
      <c r="BO579" s="7" t="e">
        <f t="shared" si="44"/>
        <v>#REF!</v>
      </c>
      <c r="BP579" s="5" t="e">
        <f t="shared" si="45"/>
        <v>#REF!</v>
      </c>
      <c r="BQ579" s="1">
        <v>36533333</v>
      </c>
      <c r="BR579" s="1" t="e">
        <f>+Tabla3[[#This Row],[VALOR TOTAL DE CONTRATO (ANTES DE LIQUIDACIÓN - LIBERACIÓN DE SALDOS)]]-Tabla3[[#This Row],[RECURSO TOTALES DESEMBOLSADOS]]</f>
        <v>#REF!</v>
      </c>
      <c r="BS579" s="1" t="s">
        <v>83</v>
      </c>
      <c r="BT579" s="1" t="str">
        <f t="shared" si="46"/>
        <v>enero</v>
      </c>
      <c r="BU579" s="1" t="s">
        <v>82</v>
      </c>
      <c r="BV579" s="1" t="s">
        <v>82</v>
      </c>
      <c r="BW579" s="1" t="s">
        <v>82</v>
      </c>
      <c r="BX579" t="s">
        <v>258</v>
      </c>
      <c r="BY579" t="s">
        <v>259</v>
      </c>
    </row>
    <row r="580" spans="1:77" x14ac:dyDescent="0.25">
      <c r="A580" s="1">
        <v>2026</v>
      </c>
      <c r="B580" s="3">
        <v>568</v>
      </c>
      <c r="C580" s="1" t="s">
        <v>65</v>
      </c>
      <c r="D580" t="s">
        <v>67</v>
      </c>
      <c r="E580" t="s">
        <v>70</v>
      </c>
      <c r="F580" t="s">
        <v>71</v>
      </c>
      <c r="G580" t="s">
        <v>105</v>
      </c>
      <c r="H580" s="1" t="s">
        <v>64</v>
      </c>
      <c r="I580" s="1" t="s">
        <v>75</v>
      </c>
      <c r="J580" t="s">
        <v>2704</v>
      </c>
      <c r="K580" s="1" t="s">
        <v>78</v>
      </c>
      <c r="L580" s="87" t="s">
        <v>538</v>
      </c>
      <c r="M580" s="1" t="s">
        <v>6872</v>
      </c>
      <c r="N580" s="1" t="s">
        <v>3719</v>
      </c>
      <c r="O580" s="69" t="s">
        <v>3719</v>
      </c>
      <c r="P580" s="54" t="s">
        <v>3719</v>
      </c>
      <c r="Q580" s="1" t="s">
        <v>83</v>
      </c>
      <c r="R580" s="87" t="s">
        <v>255</v>
      </c>
      <c r="S580" s="87" t="s">
        <v>255</v>
      </c>
      <c r="T580" t="s">
        <v>2705</v>
      </c>
      <c r="U580" t="s">
        <v>2707</v>
      </c>
      <c r="V580" t="s">
        <v>2706</v>
      </c>
      <c r="W580" s="5">
        <v>95482200</v>
      </c>
      <c r="X580" s="5">
        <v>95482200</v>
      </c>
      <c r="Y580" s="90">
        <v>8302800</v>
      </c>
      <c r="Z580" s="90">
        <v>0</v>
      </c>
      <c r="AA580" s="1" t="s">
        <v>95</v>
      </c>
      <c r="AB580" t="s">
        <v>83</v>
      </c>
      <c r="AC580" t="s">
        <v>76</v>
      </c>
      <c r="AD580" s="69">
        <f>+Tabla3[[#This Row],[VALOR DEL CONTRATO
(EN NUMEROS)]]-Tabla3[[#This Row],[VALOR RECURSOS (MADS/FONAM)]]</f>
        <v>0</v>
      </c>
      <c r="AE580" s="2">
        <v>1426</v>
      </c>
      <c r="AF580" s="88">
        <v>46024</v>
      </c>
      <c r="AG580">
        <v>60326</v>
      </c>
      <c r="AH580" s="75">
        <v>46038</v>
      </c>
      <c r="AI580" s="78" t="s">
        <v>98</v>
      </c>
      <c r="AJ580" t="s">
        <v>395</v>
      </c>
      <c r="AK580" s="72">
        <v>202400000000095</v>
      </c>
      <c r="AL580" s="75">
        <v>46036</v>
      </c>
      <c r="AM580" s="1" t="s">
        <v>257</v>
      </c>
      <c r="AN580" s="1" t="s">
        <v>257</v>
      </c>
      <c r="AO580" t="s">
        <v>100</v>
      </c>
      <c r="AP580" t="s">
        <v>402</v>
      </c>
      <c r="AQ580" s="1"/>
      <c r="AR580" t="s">
        <v>396</v>
      </c>
      <c r="AS580" t="s">
        <v>255</v>
      </c>
      <c r="AT580" s="1">
        <v>80111600</v>
      </c>
      <c r="AU580" s="93" t="s">
        <v>5765</v>
      </c>
      <c r="AV580" s="1" t="s">
        <v>210</v>
      </c>
      <c r="AW580" s="87" t="s">
        <v>103</v>
      </c>
      <c r="AX580" s="75">
        <v>46036</v>
      </c>
      <c r="AY580" s="87" t="s">
        <v>116</v>
      </c>
      <c r="AZ580" s="75">
        <v>46036</v>
      </c>
      <c r="BA580" s="75">
        <v>46038</v>
      </c>
      <c r="BB580" s="6">
        <v>46387</v>
      </c>
      <c r="BC580" s="89">
        <f>+Tabla3[[#This Row],[FECHA TERMINACION
(INICIAL)]]-Tabla3[[#This Row],[FECHA INICIO]]</f>
        <v>349</v>
      </c>
      <c r="BD580" s="89">
        <f>+Tabla3[[#This Row],[PLAZO DE EJECUCIÓN EN DÍAS (INICIAL)]]/30</f>
        <v>11.633333333333333</v>
      </c>
      <c r="BE580" t="s">
        <v>1729</v>
      </c>
      <c r="BF580" s="5" t="e">
        <f>+#REF!</f>
        <v>#REF!</v>
      </c>
      <c r="BG580" s="5" t="e">
        <f>+#REF!</f>
        <v>#REF!</v>
      </c>
      <c r="BH580" s="1" t="e">
        <f>+#REF!</f>
        <v>#REF!</v>
      </c>
      <c r="BI580" s="1">
        <f>+COUNTIF(Tabla3[[#This Row],[VALOR REDUCIDO]:[TOTAL TIEMPO PRORROGADO EN DÍAS
]],"&lt;&gt;0")</f>
        <v>3</v>
      </c>
      <c r="BJ580" s="1" t="e">
        <f>+#REF!</f>
        <v>#REF!</v>
      </c>
      <c r="BK580" s="75" t="e">
        <f>+#REF!</f>
        <v>#REF!</v>
      </c>
      <c r="BL580" s="1" t="s">
        <v>83</v>
      </c>
      <c r="BM580" t="e">
        <f t="shared" si="42"/>
        <v>#REF!</v>
      </c>
      <c r="BN580" s="7">
        <f t="shared" si="43"/>
        <v>46038</v>
      </c>
      <c r="BO580" s="7" t="e">
        <f t="shared" si="44"/>
        <v>#REF!</v>
      </c>
      <c r="BP580" s="5" t="e">
        <f t="shared" si="45"/>
        <v>#REF!</v>
      </c>
      <c r="BQ580" s="1">
        <v>37362600</v>
      </c>
      <c r="BR580" s="1" t="e">
        <f>+Tabla3[[#This Row],[VALOR TOTAL DE CONTRATO (ANTES DE LIQUIDACIÓN - LIBERACIÓN DE SALDOS)]]-Tabla3[[#This Row],[RECURSO TOTALES DESEMBOLSADOS]]</f>
        <v>#REF!</v>
      </c>
      <c r="BS580" s="1" t="s">
        <v>83</v>
      </c>
      <c r="BT580" s="1" t="str">
        <f t="shared" si="46"/>
        <v>enero</v>
      </c>
      <c r="BU580" s="1" t="s">
        <v>82</v>
      </c>
      <c r="BV580" s="1" t="s">
        <v>82</v>
      </c>
      <c r="BW580" s="1" t="s">
        <v>82</v>
      </c>
      <c r="BX580" t="s">
        <v>258</v>
      </c>
      <c r="BY580" t="s">
        <v>259</v>
      </c>
    </row>
    <row r="581" spans="1:77" x14ac:dyDescent="0.25">
      <c r="A581" s="1">
        <v>2026</v>
      </c>
      <c r="B581" s="3">
        <v>569</v>
      </c>
      <c r="C581" s="1" t="s">
        <v>65</v>
      </c>
      <c r="D581" t="s">
        <v>67</v>
      </c>
      <c r="E581" t="s">
        <v>70</v>
      </c>
      <c r="F581" t="s">
        <v>71</v>
      </c>
      <c r="G581" t="s">
        <v>105</v>
      </c>
      <c r="H581" s="1" t="s">
        <v>64</v>
      </c>
      <c r="I581" s="1" t="s">
        <v>75</v>
      </c>
      <c r="J581" t="s">
        <v>2708</v>
      </c>
      <c r="K581" s="1" t="s">
        <v>78</v>
      </c>
      <c r="L581" s="87" t="s">
        <v>2540</v>
      </c>
      <c r="M581" s="1" t="s">
        <v>6873</v>
      </c>
      <c r="N581" s="1" t="s">
        <v>3719</v>
      </c>
      <c r="O581" s="69" t="s">
        <v>3719</v>
      </c>
      <c r="P581" s="54" t="s">
        <v>3719</v>
      </c>
      <c r="Q581" s="1" t="s">
        <v>83</v>
      </c>
      <c r="R581" s="87" t="s">
        <v>266</v>
      </c>
      <c r="S581" s="87" t="s">
        <v>266</v>
      </c>
      <c r="T581" t="s">
        <v>2709</v>
      </c>
      <c r="U581" t="s">
        <v>2711</v>
      </c>
      <c r="V581" t="s">
        <v>2710</v>
      </c>
      <c r="W581" s="5">
        <v>99000000</v>
      </c>
      <c r="X581" s="5">
        <v>99000000</v>
      </c>
      <c r="Y581" s="90">
        <v>9000000</v>
      </c>
      <c r="Z581" s="90">
        <v>0</v>
      </c>
      <c r="AA581" s="1" t="s">
        <v>95</v>
      </c>
      <c r="AB581" t="s">
        <v>83</v>
      </c>
      <c r="AC581" t="s">
        <v>76</v>
      </c>
      <c r="AD581" s="69">
        <f>+Tabla3[[#This Row],[VALOR DEL CONTRATO
(EN NUMEROS)]]-Tabla3[[#This Row],[VALOR RECURSOS (MADS/FONAM)]]</f>
        <v>0</v>
      </c>
      <c r="AE581" s="2">
        <v>426</v>
      </c>
      <c r="AF581" s="88">
        <v>46024</v>
      </c>
      <c r="AG581">
        <v>58726</v>
      </c>
      <c r="AH581" s="75">
        <v>46038</v>
      </c>
      <c r="AI581" s="78" t="s">
        <v>98</v>
      </c>
      <c r="AJ581" t="s">
        <v>1139</v>
      </c>
      <c r="AK581" s="65">
        <v>202400000000095</v>
      </c>
      <c r="AL581" s="75">
        <v>46036</v>
      </c>
      <c r="AM581" s="1" t="s">
        <v>257</v>
      </c>
      <c r="AN581" s="1" t="s">
        <v>257</v>
      </c>
      <c r="AO581" t="s">
        <v>100</v>
      </c>
      <c r="AP581" t="s">
        <v>406</v>
      </c>
      <c r="AQ581" s="1"/>
      <c r="AR581" t="s">
        <v>407</v>
      </c>
      <c r="AS581" t="s">
        <v>408</v>
      </c>
      <c r="AT581" s="1">
        <v>80111600</v>
      </c>
      <c r="AU581" s="93" t="s">
        <v>5766</v>
      </c>
      <c r="AV581" s="1" t="s">
        <v>210</v>
      </c>
      <c r="AW581" s="87" t="s">
        <v>103</v>
      </c>
      <c r="AX581" s="75">
        <v>46038</v>
      </c>
      <c r="AY581" s="1" t="s">
        <v>115</v>
      </c>
      <c r="AZ581" s="75">
        <v>46038</v>
      </c>
      <c r="BA581" s="75">
        <v>46038</v>
      </c>
      <c r="BB581" s="6">
        <v>46371</v>
      </c>
      <c r="BC581" s="89">
        <f>+Tabla3[[#This Row],[FECHA TERMINACION
(INICIAL)]]-Tabla3[[#This Row],[FECHA INICIO]]</f>
        <v>333</v>
      </c>
      <c r="BD581" s="89">
        <f>+Tabla3[[#This Row],[PLAZO DE EJECUCIÓN EN DÍAS (INICIAL)]]/30</f>
        <v>11.1</v>
      </c>
      <c r="BE581" t="s">
        <v>1918</v>
      </c>
      <c r="BF581" s="5" t="e">
        <f>+#REF!</f>
        <v>#REF!</v>
      </c>
      <c r="BG581" s="5" t="e">
        <f>+#REF!</f>
        <v>#REF!</v>
      </c>
      <c r="BH581" s="1" t="e">
        <f>+#REF!</f>
        <v>#REF!</v>
      </c>
      <c r="BI581" s="1">
        <f>+COUNTIF(Tabla3[[#This Row],[VALOR REDUCIDO]:[TOTAL TIEMPO PRORROGADO EN DÍAS
]],"&lt;&gt;0")</f>
        <v>3</v>
      </c>
      <c r="BJ581" s="1" t="e">
        <f>+#REF!</f>
        <v>#REF!</v>
      </c>
      <c r="BK581" s="75" t="e">
        <f>+#REF!</f>
        <v>#REF!</v>
      </c>
      <c r="BL581" s="1" t="s">
        <v>83</v>
      </c>
      <c r="BM581" t="e">
        <f t="shared" si="42"/>
        <v>#REF!</v>
      </c>
      <c r="BN581" s="7">
        <f t="shared" si="43"/>
        <v>46038</v>
      </c>
      <c r="BO581" s="7" t="e">
        <f t="shared" si="44"/>
        <v>#REF!</v>
      </c>
      <c r="BP581" s="5" t="e">
        <f t="shared" si="45"/>
        <v>#REF!</v>
      </c>
      <c r="BQ581" s="1">
        <v>40500000</v>
      </c>
      <c r="BR581" s="1" t="e">
        <f>+Tabla3[[#This Row],[VALOR TOTAL DE CONTRATO (ANTES DE LIQUIDACIÓN - LIBERACIÓN DE SALDOS)]]-Tabla3[[#This Row],[RECURSO TOTALES DESEMBOLSADOS]]</f>
        <v>#REF!</v>
      </c>
      <c r="BS581" s="1" t="s">
        <v>83</v>
      </c>
      <c r="BT581" s="1" t="str">
        <f t="shared" si="46"/>
        <v>enero</v>
      </c>
      <c r="BU581" s="1" t="s">
        <v>82</v>
      </c>
      <c r="BV581" s="1" t="s">
        <v>82</v>
      </c>
      <c r="BW581" s="1" t="s">
        <v>82</v>
      </c>
      <c r="BX581" t="s">
        <v>258</v>
      </c>
      <c r="BY581" t="s">
        <v>259</v>
      </c>
    </row>
    <row r="582" spans="1:77" x14ac:dyDescent="0.25">
      <c r="A582" s="1">
        <v>2026</v>
      </c>
      <c r="B582" s="3">
        <v>570</v>
      </c>
      <c r="C582" s="1" t="s">
        <v>65</v>
      </c>
      <c r="D582" t="s">
        <v>67</v>
      </c>
      <c r="E582" t="s">
        <v>70</v>
      </c>
      <c r="F582" t="s">
        <v>71</v>
      </c>
      <c r="G582" t="s">
        <v>105</v>
      </c>
      <c r="H582" s="1" t="s">
        <v>64</v>
      </c>
      <c r="I582" s="1" t="s">
        <v>271</v>
      </c>
      <c r="J582" t="s">
        <v>2712</v>
      </c>
      <c r="K582" s="1" t="s">
        <v>78</v>
      </c>
      <c r="L582" s="87" t="s">
        <v>390</v>
      </c>
      <c r="M582" s="1" t="s">
        <v>6874</v>
      </c>
      <c r="N582" s="1" t="s">
        <v>3719</v>
      </c>
      <c r="O582" s="69" t="s">
        <v>3719</v>
      </c>
      <c r="P582" s="54" t="s">
        <v>3719</v>
      </c>
      <c r="Q582" s="1" t="s">
        <v>83</v>
      </c>
      <c r="R582" s="87" t="s">
        <v>90</v>
      </c>
      <c r="S582" s="87" t="s">
        <v>264</v>
      </c>
      <c r="T582" t="s">
        <v>2713</v>
      </c>
      <c r="U582" t="s">
        <v>2715</v>
      </c>
      <c r="V582" t="s">
        <v>2714</v>
      </c>
      <c r="W582" s="5">
        <v>49782933</v>
      </c>
      <c r="X582" s="5">
        <v>49782933</v>
      </c>
      <c r="Y582" s="90">
        <v>4304000</v>
      </c>
      <c r="Z582" s="90">
        <v>0</v>
      </c>
      <c r="AA582" s="1" t="s">
        <v>95</v>
      </c>
      <c r="AB582" t="s">
        <v>83</v>
      </c>
      <c r="AC582" t="s">
        <v>76</v>
      </c>
      <c r="AD582" s="69">
        <f>+Tabla3[[#This Row],[VALOR DEL CONTRATO
(EN NUMEROS)]]-Tabla3[[#This Row],[VALOR RECURSOS (MADS/FONAM)]]</f>
        <v>0</v>
      </c>
      <c r="AE582" s="2">
        <v>3226</v>
      </c>
      <c r="AF582" s="88">
        <v>46024</v>
      </c>
      <c r="AG582">
        <v>52926</v>
      </c>
      <c r="AH582" s="75">
        <v>46036</v>
      </c>
      <c r="AI582" s="78" t="s">
        <v>98</v>
      </c>
      <c r="AJ582" t="s">
        <v>282</v>
      </c>
      <c r="AK582" s="72">
        <v>202400000000095</v>
      </c>
      <c r="AL582" s="75">
        <v>46036</v>
      </c>
      <c r="AM582" s="1" t="s">
        <v>257</v>
      </c>
      <c r="AN582" s="1" t="s">
        <v>257</v>
      </c>
      <c r="AO582" t="s">
        <v>100</v>
      </c>
      <c r="AP582" t="s">
        <v>3477</v>
      </c>
      <c r="AQ582" s="1"/>
      <c r="AR582" t="s">
        <v>556</v>
      </c>
      <c r="AS582" t="s">
        <v>264</v>
      </c>
      <c r="AT582" s="1">
        <v>80111600</v>
      </c>
      <c r="AU582" s="93" t="s">
        <v>5767</v>
      </c>
      <c r="AV582" s="1" t="s">
        <v>210</v>
      </c>
      <c r="AW582" s="87" t="s">
        <v>103</v>
      </c>
      <c r="AX582" s="75">
        <v>46036</v>
      </c>
      <c r="AY582" s="87" t="s">
        <v>115</v>
      </c>
      <c r="AZ582" s="75">
        <v>46036</v>
      </c>
      <c r="BA582" s="75">
        <v>46038</v>
      </c>
      <c r="BB582" s="6">
        <v>46387</v>
      </c>
      <c r="BC582" s="89">
        <f>+Tabla3[[#This Row],[FECHA TERMINACION
(INICIAL)]]-Tabla3[[#This Row],[FECHA INICIO]]</f>
        <v>349</v>
      </c>
      <c r="BD582" s="89">
        <f>+Tabla3[[#This Row],[PLAZO DE EJECUCIÓN EN DÍAS (INICIAL)]]/30</f>
        <v>11.633333333333333</v>
      </c>
      <c r="BE582" t="s">
        <v>2716</v>
      </c>
      <c r="BF582" s="5" t="e">
        <f>+#REF!</f>
        <v>#REF!</v>
      </c>
      <c r="BG582" s="5" t="e">
        <f>+#REF!</f>
        <v>#REF!</v>
      </c>
      <c r="BH582" s="1" t="e">
        <f>+#REF!</f>
        <v>#REF!</v>
      </c>
      <c r="BI582" s="1">
        <f>+COUNTIF(Tabla3[[#This Row],[VALOR REDUCIDO]:[TOTAL TIEMPO PRORROGADO EN DÍAS
]],"&lt;&gt;0")</f>
        <v>3</v>
      </c>
      <c r="BJ582" s="1" t="e">
        <f>+#REF!</f>
        <v>#REF!</v>
      </c>
      <c r="BK582" s="75" t="e">
        <f>+#REF!</f>
        <v>#REF!</v>
      </c>
      <c r="BL582" s="1" t="s">
        <v>83</v>
      </c>
      <c r="BM582" t="e">
        <f t="shared" si="42"/>
        <v>#REF!</v>
      </c>
      <c r="BN582" s="7">
        <f t="shared" si="43"/>
        <v>46038</v>
      </c>
      <c r="BO582" s="7" t="e">
        <f t="shared" si="44"/>
        <v>#REF!</v>
      </c>
      <c r="BP582" s="5" t="e">
        <f t="shared" si="45"/>
        <v>#REF!</v>
      </c>
      <c r="BQ582" s="1">
        <v>19368000</v>
      </c>
      <c r="BR582" s="1" t="e">
        <f>+Tabla3[[#This Row],[VALOR TOTAL DE CONTRATO (ANTES DE LIQUIDACIÓN - LIBERACIÓN DE SALDOS)]]-Tabla3[[#This Row],[RECURSO TOTALES DESEMBOLSADOS]]</f>
        <v>#REF!</v>
      </c>
      <c r="BS582" s="1" t="s">
        <v>83</v>
      </c>
      <c r="BT582" s="1" t="str">
        <f t="shared" si="46"/>
        <v>enero</v>
      </c>
      <c r="BU582" s="1" t="s">
        <v>82</v>
      </c>
      <c r="BV582" s="1" t="s">
        <v>82</v>
      </c>
      <c r="BW582" s="1" t="s">
        <v>82</v>
      </c>
      <c r="BX582" t="s">
        <v>258</v>
      </c>
      <c r="BY582" t="s">
        <v>259</v>
      </c>
    </row>
    <row r="583" spans="1:77" x14ac:dyDescent="0.25">
      <c r="A583" s="1">
        <v>2026</v>
      </c>
      <c r="B583" s="3">
        <v>571</v>
      </c>
      <c r="C583" s="1" t="s">
        <v>65</v>
      </c>
      <c r="D583" t="s">
        <v>67</v>
      </c>
      <c r="E583" t="s">
        <v>70</v>
      </c>
      <c r="F583" t="s">
        <v>71</v>
      </c>
      <c r="G583" t="s">
        <v>105</v>
      </c>
      <c r="H583" s="1" t="s">
        <v>64</v>
      </c>
      <c r="I583" s="1" t="s">
        <v>75</v>
      </c>
      <c r="J583" t="s">
        <v>2717</v>
      </c>
      <c r="K583" s="1" t="s">
        <v>78</v>
      </c>
      <c r="L583" s="87" t="s">
        <v>81</v>
      </c>
      <c r="M583" s="1" t="s">
        <v>6875</v>
      </c>
      <c r="N583" s="1" t="s">
        <v>3719</v>
      </c>
      <c r="O583" s="69" t="s">
        <v>3719</v>
      </c>
      <c r="P583" s="54" t="s">
        <v>3719</v>
      </c>
      <c r="Q583" s="1" t="s">
        <v>83</v>
      </c>
      <c r="R583" s="87" t="s">
        <v>1558</v>
      </c>
      <c r="S583" s="87" t="s">
        <v>212</v>
      </c>
      <c r="T583" t="s">
        <v>2718</v>
      </c>
      <c r="U583" t="s">
        <v>2720</v>
      </c>
      <c r="V583" t="s">
        <v>2719</v>
      </c>
      <c r="W583" s="5">
        <v>81200000</v>
      </c>
      <c r="X583" s="5">
        <v>81200000</v>
      </c>
      <c r="Y583" s="90">
        <v>7000000</v>
      </c>
      <c r="Z583" s="90">
        <v>0</v>
      </c>
      <c r="AA583" s="1" t="s">
        <v>95</v>
      </c>
      <c r="AB583" t="s">
        <v>83</v>
      </c>
      <c r="AC583" t="s">
        <v>76</v>
      </c>
      <c r="AD583" s="69">
        <f>+Tabla3[[#This Row],[VALOR DEL CONTRATO
(EN NUMEROS)]]-Tabla3[[#This Row],[VALOR RECURSOS (MADS/FONAM)]]</f>
        <v>0</v>
      </c>
      <c r="AE583" s="2">
        <v>1626</v>
      </c>
      <c r="AF583" s="88">
        <v>46024</v>
      </c>
      <c r="AG583">
        <v>42326</v>
      </c>
      <c r="AH583" s="75">
        <v>46035</v>
      </c>
      <c r="AI583" s="78" t="s">
        <v>98</v>
      </c>
      <c r="AJ583" t="s">
        <v>282</v>
      </c>
      <c r="AK583" s="72">
        <v>202400000000095</v>
      </c>
      <c r="AL583" s="75">
        <v>46035</v>
      </c>
      <c r="AM583" s="1" t="s">
        <v>257</v>
      </c>
      <c r="AN583" s="1" t="s">
        <v>257</v>
      </c>
      <c r="AO583" t="s">
        <v>100</v>
      </c>
      <c r="AP583" t="s">
        <v>1410</v>
      </c>
      <c r="AQ583" s="1"/>
      <c r="AR583" t="s">
        <v>1411</v>
      </c>
      <c r="AS583" t="s">
        <v>212</v>
      </c>
      <c r="AT583" s="1">
        <v>80111600</v>
      </c>
      <c r="AU583" s="93" t="s">
        <v>5768</v>
      </c>
      <c r="AV583" s="1" t="s">
        <v>210</v>
      </c>
      <c r="AW583" s="87" t="s">
        <v>103</v>
      </c>
      <c r="AX583" s="96">
        <v>46035</v>
      </c>
      <c r="AY583" s="1" t="s">
        <v>116</v>
      </c>
      <c r="AZ583" s="96">
        <v>46035</v>
      </c>
      <c r="BA583" s="75">
        <v>46036</v>
      </c>
      <c r="BB583" s="6">
        <v>46387</v>
      </c>
      <c r="BC583" s="89">
        <f>+Tabla3[[#This Row],[FECHA TERMINACION
(INICIAL)]]-Tabla3[[#This Row],[FECHA INICIO]]</f>
        <v>351</v>
      </c>
      <c r="BD583" s="89">
        <f>+Tabla3[[#This Row],[PLAZO DE EJECUCIÓN EN DÍAS (INICIAL)]]/30</f>
        <v>11.7</v>
      </c>
      <c r="BE583" t="s">
        <v>2470</v>
      </c>
      <c r="BF583" s="5" t="e">
        <f>+#REF!</f>
        <v>#REF!</v>
      </c>
      <c r="BG583" s="5" t="e">
        <f>+#REF!</f>
        <v>#REF!</v>
      </c>
      <c r="BH583" s="1" t="e">
        <f>+#REF!</f>
        <v>#REF!</v>
      </c>
      <c r="BI583" s="1">
        <f>+COUNTIF(Tabla3[[#This Row],[VALOR REDUCIDO]:[TOTAL TIEMPO PRORROGADO EN DÍAS
]],"&lt;&gt;0")</f>
        <v>3</v>
      </c>
      <c r="BJ583" s="1" t="e">
        <f>+#REF!</f>
        <v>#REF!</v>
      </c>
      <c r="BK583" s="75" t="e">
        <f>+#REF!</f>
        <v>#REF!</v>
      </c>
      <c r="BL583" s="1" t="s">
        <v>83</v>
      </c>
      <c r="BM583" t="e">
        <f t="shared" si="42"/>
        <v>#REF!</v>
      </c>
      <c r="BN583" s="7">
        <f t="shared" si="43"/>
        <v>46036</v>
      </c>
      <c r="BO583" s="7" t="e">
        <f t="shared" si="44"/>
        <v>#REF!</v>
      </c>
      <c r="BP583" s="5" t="e">
        <f t="shared" si="45"/>
        <v>#REF!</v>
      </c>
      <c r="BQ583" s="1">
        <v>31966666</v>
      </c>
      <c r="BR583" s="1" t="e">
        <f>+Tabla3[[#This Row],[VALOR TOTAL DE CONTRATO (ANTES DE LIQUIDACIÓN - LIBERACIÓN DE SALDOS)]]-Tabla3[[#This Row],[RECURSO TOTALES DESEMBOLSADOS]]</f>
        <v>#REF!</v>
      </c>
      <c r="BS583" s="1" t="s">
        <v>83</v>
      </c>
      <c r="BT583" s="1" t="str">
        <f t="shared" si="46"/>
        <v>enero</v>
      </c>
      <c r="BU583" s="1" t="s">
        <v>82</v>
      </c>
      <c r="BV583" s="1" t="s">
        <v>82</v>
      </c>
      <c r="BW583" s="1" t="s">
        <v>82</v>
      </c>
      <c r="BX583" t="s">
        <v>258</v>
      </c>
      <c r="BY583" t="s">
        <v>259</v>
      </c>
    </row>
    <row r="584" spans="1:77" x14ac:dyDescent="0.25">
      <c r="A584" s="1">
        <v>2026</v>
      </c>
      <c r="B584" s="3">
        <v>572</v>
      </c>
      <c r="C584" s="1" t="s">
        <v>65</v>
      </c>
      <c r="D584" t="s">
        <v>67</v>
      </c>
      <c r="E584" t="s">
        <v>70</v>
      </c>
      <c r="F584" t="s">
        <v>71</v>
      </c>
      <c r="G584" t="s">
        <v>105</v>
      </c>
      <c r="H584" s="1" t="s">
        <v>64</v>
      </c>
      <c r="I584" s="1" t="s">
        <v>75</v>
      </c>
      <c r="J584" t="s">
        <v>3016</v>
      </c>
      <c r="K584" s="1" t="s">
        <v>78</v>
      </c>
      <c r="L584" s="87" t="s">
        <v>1130</v>
      </c>
      <c r="M584" s="1" t="s">
        <v>6876</v>
      </c>
      <c r="N584" s="1" t="s">
        <v>3719</v>
      </c>
      <c r="O584" s="69" t="s">
        <v>3719</v>
      </c>
      <c r="P584" s="54" t="s">
        <v>3719</v>
      </c>
      <c r="Q584" s="1" t="s">
        <v>83</v>
      </c>
      <c r="R584" s="87" t="s">
        <v>90</v>
      </c>
      <c r="S584" s="87" t="s">
        <v>264</v>
      </c>
      <c r="T584" t="s">
        <v>3017</v>
      </c>
      <c r="U584" t="s">
        <v>3019</v>
      </c>
      <c r="V584" t="s">
        <v>3018</v>
      </c>
      <c r="W584" s="5">
        <v>70584000</v>
      </c>
      <c r="X584" s="5">
        <v>70584000</v>
      </c>
      <c r="Y584" s="90">
        <v>6120000</v>
      </c>
      <c r="Z584" s="90">
        <v>0</v>
      </c>
      <c r="AA584" s="1" t="s">
        <v>95</v>
      </c>
      <c r="AB584" t="s">
        <v>83</v>
      </c>
      <c r="AC584" t="s">
        <v>76</v>
      </c>
      <c r="AD584" s="69">
        <f>+Tabla3[[#This Row],[VALOR DEL CONTRATO
(EN NUMEROS)]]-Tabla3[[#This Row],[VALOR RECURSOS (MADS/FONAM)]]</f>
        <v>0</v>
      </c>
      <c r="AE584" s="2">
        <v>3226</v>
      </c>
      <c r="AF584" s="88">
        <v>46024</v>
      </c>
      <c r="AG584">
        <v>60526</v>
      </c>
      <c r="AH584" s="75">
        <v>46038</v>
      </c>
      <c r="AI584" s="78" t="s">
        <v>98</v>
      </c>
      <c r="AJ584" t="s">
        <v>282</v>
      </c>
      <c r="AK584" s="72">
        <v>202400000000095</v>
      </c>
      <c r="AL584" s="75">
        <v>46037</v>
      </c>
      <c r="AM584" s="1" t="s">
        <v>257</v>
      </c>
      <c r="AN584" s="1" t="s">
        <v>257</v>
      </c>
      <c r="AO584" t="s">
        <v>100</v>
      </c>
      <c r="AP584" t="s">
        <v>3477</v>
      </c>
      <c r="AQ584" s="1"/>
      <c r="AR584" t="s">
        <v>556</v>
      </c>
      <c r="AS584" t="s">
        <v>264</v>
      </c>
      <c r="AT584" s="1">
        <v>80111600</v>
      </c>
      <c r="AU584" s="93" t="s">
        <v>5769</v>
      </c>
      <c r="AV584" s="1" t="s">
        <v>210</v>
      </c>
      <c r="AW584" s="87" t="s">
        <v>103</v>
      </c>
      <c r="AX584" s="75">
        <v>46038</v>
      </c>
      <c r="AY584" s="87" t="s">
        <v>116</v>
      </c>
      <c r="AZ584" s="75">
        <v>46038</v>
      </c>
      <c r="BA584" s="75">
        <v>46038</v>
      </c>
      <c r="BB584" s="6">
        <v>46387</v>
      </c>
      <c r="BC584" s="89">
        <f>+Tabla3[[#This Row],[FECHA TERMINACION
(INICIAL)]]-Tabla3[[#This Row],[FECHA INICIO]]</f>
        <v>349</v>
      </c>
      <c r="BD584" s="89">
        <f>+Tabla3[[#This Row],[PLAZO DE EJECUCIÓN EN DÍAS (INICIAL)]]/30</f>
        <v>11.633333333333333</v>
      </c>
      <c r="BE584" t="s">
        <v>3020</v>
      </c>
      <c r="BF584" s="5" t="e">
        <f>+#REF!</f>
        <v>#REF!</v>
      </c>
      <c r="BG584" s="5" t="e">
        <f>+#REF!</f>
        <v>#REF!</v>
      </c>
      <c r="BH584" s="1" t="e">
        <f>+#REF!</f>
        <v>#REF!</v>
      </c>
      <c r="BI584" s="1">
        <f>+COUNTIF(Tabla3[[#This Row],[VALOR REDUCIDO]:[TOTAL TIEMPO PRORROGADO EN DÍAS
]],"&lt;&gt;0")</f>
        <v>3</v>
      </c>
      <c r="BJ584" s="1" t="e">
        <f>+#REF!</f>
        <v>#REF!</v>
      </c>
      <c r="BK584" s="75" t="e">
        <f>+#REF!</f>
        <v>#REF!</v>
      </c>
      <c r="BL584" s="1" t="s">
        <v>83</v>
      </c>
      <c r="BM584" t="e">
        <f t="shared" si="42"/>
        <v>#REF!</v>
      </c>
      <c r="BN584" s="7">
        <f t="shared" si="43"/>
        <v>46038</v>
      </c>
      <c r="BO584" s="7" t="e">
        <f t="shared" si="44"/>
        <v>#REF!</v>
      </c>
      <c r="BP584" s="5" t="e">
        <f t="shared" si="45"/>
        <v>#REF!</v>
      </c>
      <c r="BQ584" s="1">
        <v>27540000</v>
      </c>
      <c r="BR584" s="1" t="e">
        <f>+Tabla3[[#This Row],[VALOR TOTAL DE CONTRATO (ANTES DE LIQUIDACIÓN - LIBERACIÓN DE SALDOS)]]-Tabla3[[#This Row],[RECURSO TOTALES DESEMBOLSADOS]]</f>
        <v>#REF!</v>
      </c>
      <c r="BS584" s="1" t="s">
        <v>83</v>
      </c>
      <c r="BT584" s="1" t="str">
        <f t="shared" si="46"/>
        <v>enero</v>
      </c>
      <c r="BU584" s="1" t="s">
        <v>82</v>
      </c>
      <c r="BV584" s="1" t="s">
        <v>82</v>
      </c>
      <c r="BW584" s="1" t="s">
        <v>82</v>
      </c>
      <c r="BX584" t="s">
        <v>258</v>
      </c>
      <c r="BY584" t="s">
        <v>259</v>
      </c>
    </row>
    <row r="585" spans="1:77" x14ac:dyDescent="0.25">
      <c r="A585" s="1">
        <v>2026</v>
      </c>
      <c r="B585" s="3">
        <v>573</v>
      </c>
      <c r="C585" s="1" t="s">
        <v>65</v>
      </c>
      <c r="D585" t="s">
        <v>67</v>
      </c>
      <c r="E585" t="s">
        <v>70</v>
      </c>
      <c r="F585" t="s">
        <v>71</v>
      </c>
      <c r="G585" t="s">
        <v>105</v>
      </c>
      <c r="H585" s="1" t="s">
        <v>64</v>
      </c>
      <c r="I585" s="1" t="s">
        <v>75</v>
      </c>
      <c r="J585" t="s">
        <v>2721</v>
      </c>
      <c r="K585" s="1" t="s">
        <v>78</v>
      </c>
      <c r="L585" s="87" t="s">
        <v>2722</v>
      </c>
      <c r="M585" s="1" t="s">
        <v>6877</v>
      </c>
      <c r="N585" s="1" t="s">
        <v>3719</v>
      </c>
      <c r="O585" s="69" t="s">
        <v>3719</v>
      </c>
      <c r="P585" s="54" t="s">
        <v>3719</v>
      </c>
      <c r="Q585" s="1" t="s">
        <v>83</v>
      </c>
      <c r="R585" s="87" t="s">
        <v>256</v>
      </c>
      <c r="S585" s="87" t="s">
        <v>256</v>
      </c>
      <c r="T585" t="s">
        <v>2723</v>
      </c>
      <c r="U585" t="s">
        <v>2725</v>
      </c>
      <c r="V585" t="s">
        <v>2724</v>
      </c>
      <c r="W585" s="5">
        <v>112540272</v>
      </c>
      <c r="X585" s="5">
        <v>112540272</v>
      </c>
      <c r="Y585" s="90">
        <v>10821180</v>
      </c>
      <c r="Z585" s="90">
        <v>0</v>
      </c>
      <c r="AA585" s="1" t="s">
        <v>95</v>
      </c>
      <c r="AB585" t="s">
        <v>83</v>
      </c>
      <c r="AC585" t="s">
        <v>76</v>
      </c>
      <c r="AD585" s="69">
        <f>+Tabla3[[#This Row],[VALOR DEL CONTRATO
(EN NUMEROS)]]-Tabla3[[#This Row],[VALOR RECURSOS (MADS/FONAM)]]</f>
        <v>0</v>
      </c>
      <c r="AE585" s="2">
        <v>2426</v>
      </c>
      <c r="AF585" s="88">
        <v>46024</v>
      </c>
      <c r="AG585">
        <v>49126</v>
      </c>
      <c r="AH585" s="75">
        <v>46036</v>
      </c>
      <c r="AI585" s="78" t="s">
        <v>98</v>
      </c>
      <c r="AJ585" t="s">
        <v>590</v>
      </c>
      <c r="AK585" s="72">
        <v>202400000000078</v>
      </c>
      <c r="AL585" s="75">
        <v>46036</v>
      </c>
      <c r="AM585" s="1" t="s">
        <v>257</v>
      </c>
      <c r="AN585" s="1" t="s">
        <v>257</v>
      </c>
      <c r="AO585" t="s">
        <v>100</v>
      </c>
      <c r="AP585" t="s">
        <v>792</v>
      </c>
      <c r="AQ585" s="1"/>
      <c r="AR585" t="s">
        <v>793</v>
      </c>
      <c r="AS585" t="s">
        <v>794</v>
      </c>
      <c r="AT585" s="1">
        <v>80111600</v>
      </c>
      <c r="AU585" s="93" t="s">
        <v>5770</v>
      </c>
      <c r="AV585" s="1" t="s">
        <v>210</v>
      </c>
      <c r="AW585" s="87" t="s">
        <v>103</v>
      </c>
      <c r="AX585" s="75">
        <v>46036</v>
      </c>
      <c r="AY585" s="87" t="s">
        <v>116</v>
      </c>
      <c r="AZ585" s="75">
        <v>46036</v>
      </c>
      <c r="BA585" s="75">
        <v>46036</v>
      </c>
      <c r="BB585" s="6">
        <v>46351</v>
      </c>
      <c r="BC585" s="89">
        <f>+Tabla3[[#This Row],[FECHA TERMINACION
(INICIAL)]]-Tabla3[[#This Row],[FECHA INICIO]]</f>
        <v>315</v>
      </c>
      <c r="BD585" s="89">
        <f>+Tabla3[[#This Row],[PLAZO DE EJECUCIÓN EN DÍAS (INICIAL)]]/30</f>
        <v>10.5</v>
      </c>
      <c r="BE585" t="s">
        <v>2726</v>
      </c>
      <c r="BF585" s="5" t="e">
        <f>+#REF!</f>
        <v>#REF!</v>
      </c>
      <c r="BG585" s="5" t="e">
        <f>+#REF!</f>
        <v>#REF!</v>
      </c>
      <c r="BH585" s="1" t="e">
        <f>+#REF!</f>
        <v>#REF!</v>
      </c>
      <c r="BI585" s="1">
        <f>+COUNTIF(Tabla3[[#This Row],[VALOR REDUCIDO]:[TOTAL TIEMPO PRORROGADO EN DÍAS
]],"&lt;&gt;0")</f>
        <v>3</v>
      </c>
      <c r="BJ585" s="1" t="e">
        <f>+#REF!</f>
        <v>#REF!</v>
      </c>
      <c r="BK585" s="75" t="e">
        <f>+#REF!</f>
        <v>#REF!</v>
      </c>
      <c r="BL585" s="1" t="s">
        <v>83</v>
      </c>
      <c r="BM585" t="e">
        <f t="shared" si="42"/>
        <v>#REF!</v>
      </c>
      <c r="BN585" s="7">
        <f t="shared" si="43"/>
        <v>46036</v>
      </c>
      <c r="BO585" s="7" t="e">
        <f t="shared" si="44"/>
        <v>#REF!</v>
      </c>
      <c r="BP585" s="5" t="e">
        <f t="shared" si="45"/>
        <v>#REF!</v>
      </c>
      <c r="BQ585" s="1">
        <v>49416722</v>
      </c>
      <c r="BR585" s="1" t="e">
        <f>+Tabla3[[#This Row],[VALOR TOTAL DE CONTRATO (ANTES DE LIQUIDACIÓN - LIBERACIÓN DE SALDOS)]]-Tabla3[[#This Row],[RECURSO TOTALES DESEMBOLSADOS]]</f>
        <v>#REF!</v>
      </c>
      <c r="BS585" s="1" t="s">
        <v>83</v>
      </c>
      <c r="BT585" s="1" t="str">
        <f t="shared" si="46"/>
        <v>enero</v>
      </c>
      <c r="BU585" s="1" t="s">
        <v>82</v>
      </c>
      <c r="BV585" s="1" t="s">
        <v>82</v>
      </c>
      <c r="BW585" s="1" t="s">
        <v>82</v>
      </c>
      <c r="BX585" t="s">
        <v>258</v>
      </c>
      <c r="BY585" t="s">
        <v>259</v>
      </c>
    </row>
    <row r="586" spans="1:77" x14ac:dyDescent="0.25">
      <c r="A586" s="1">
        <v>2026</v>
      </c>
      <c r="B586" s="3">
        <v>574</v>
      </c>
      <c r="C586" s="1" t="s">
        <v>65</v>
      </c>
      <c r="D586" t="s">
        <v>67</v>
      </c>
      <c r="E586" t="s">
        <v>70</v>
      </c>
      <c r="F586" t="s">
        <v>71</v>
      </c>
      <c r="G586" t="s">
        <v>105</v>
      </c>
      <c r="H586" s="1" t="s">
        <v>64</v>
      </c>
      <c r="I586" s="1" t="s">
        <v>75</v>
      </c>
      <c r="J586" t="s">
        <v>2727</v>
      </c>
      <c r="K586" s="1" t="s">
        <v>78</v>
      </c>
      <c r="L586" s="87" t="s">
        <v>721</v>
      </c>
      <c r="M586" s="1" t="s">
        <v>6878</v>
      </c>
      <c r="N586" s="1" t="s">
        <v>3719</v>
      </c>
      <c r="O586" s="69" t="s">
        <v>3719</v>
      </c>
      <c r="P586" s="54" t="s">
        <v>3719</v>
      </c>
      <c r="Q586" s="1" t="s">
        <v>83</v>
      </c>
      <c r="R586" s="87" t="s">
        <v>256</v>
      </c>
      <c r="S586" s="87" t="s">
        <v>256</v>
      </c>
      <c r="T586" t="s">
        <v>2728</v>
      </c>
      <c r="U586" t="s">
        <v>2730</v>
      </c>
      <c r="V586" t="s">
        <v>2729</v>
      </c>
      <c r="W586" s="5">
        <v>100988160</v>
      </c>
      <c r="X586" s="5">
        <v>100988160</v>
      </c>
      <c r="Y586" s="90">
        <v>9710400</v>
      </c>
      <c r="Z586" s="90">
        <v>0</v>
      </c>
      <c r="AA586" s="1" t="s">
        <v>95</v>
      </c>
      <c r="AB586" t="s">
        <v>83</v>
      </c>
      <c r="AC586" t="s">
        <v>76</v>
      </c>
      <c r="AD586" s="69">
        <f>+Tabla3[[#This Row],[VALOR DEL CONTRATO
(EN NUMEROS)]]-Tabla3[[#This Row],[VALOR RECURSOS (MADS/FONAM)]]</f>
        <v>0</v>
      </c>
      <c r="AE586" s="2">
        <v>2426</v>
      </c>
      <c r="AF586" s="88">
        <v>46024</v>
      </c>
      <c r="AG586">
        <v>49226</v>
      </c>
      <c r="AH586" s="75">
        <v>46036</v>
      </c>
      <c r="AI586" s="78" t="s">
        <v>98</v>
      </c>
      <c r="AJ586" t="s">
        <v>590</v>
      </c>
      <c r="AK586" s="72">
        <v>202400000000078</v>
      </c>
      <c r="AL586" s="75">
        <v>46036</v>
      </c>
      <c r="AM586" s="1" t="s">
        <v>257</v>
      </c>
      <c r="AN586" s="1" t="s">
        <v>257</v>
      </c>
      <c r="AO586" t="s">
        <v>100</v>
      </c>
      <c r="AP586" t="s">
        <v>792</v>
      </c>
      <c r="AQ586" s="2"/>
      <c r="AR586" t="s">
        <v>793</v>
      </c>
      <c r="AS586" t="s">
        <v>794</v>
      </c>
      <c r="AT586" s="1">
        <v>80111600</v>
      </c>
      <c r="AU586" s="93" t="s">
        <v>5771</v>
      </c>
      <c r="AV586" s="1" t="s">
        <v>210</v>
      </c>
      <c r="AW586" s="87" t="s">
        <v>103</v>
      </c>
      <c r="AX586" s="75">
        <v>46036</v>
      </c>
      <c r="AY586" s="1" t="s">
        <v>116</v>
      </c>
      <c r="AZ586" s="75">
        <v>46036</v>
      </c>
      <c r="BA586" s="75">
        <v>46036</v>
      </c>
      <c r="BB586" s="6">
        <v>46351</v>
      </c>
      <c r="BC586" s="89">
        <f>+Tabla3[[#This Row],[FECHA TERMINACION
(INICIAL)]]-Tabla3[[#This Row],[FECHA INICIO]]</f>
        <v>315</v>
      </c>
      <c r="BD586" s="89">
        <f>+Tabla3[[#This Row],[PLAZO DE EJECUCIÓN EN DÍAS (INICIAL)]]/30</f>
        <v>10.5</v>
      </c>
      <c r="BE586" t="s">
        <v>2731</v>
      </c>
      <c r="BF586" s="5" t="e">
        <f>+#REF!</f>
        <v>#REF!</v>
      </c>
      <c r="BG586" s="5" t="e">
        <f>+#REF!</f>
        <v>#REF!</v>
      </c>
      <c r="BH586" s="1" t="e">
        <f>+#REF!</f>
        <v>#REF!</v>
      </c>
      <c r="BI586" s="1">
        <f>+COUNTIF(Tabla3[[#This Row],[VALOR REDUCIDO]:[TOTAL TIEMPO PRORROGADO EN DÍAS
]],"&lt;&gt;0")</f>
        <v>3</v>
      </c>
      <c r="BJ586" s="1" t="e">
        <f>+#REF!</f>
        <v>#REF!</v>
      </c>
      <c r="BK586" s="75" t="e">
        <f>+#REF!</f>
        <v>#REF!</v>
      </c>
      <c r="BL586" s="1" t="s">
        <v>83</v>
      </c>
      <c r="BM586" t="e">
        <f t="shared" ref="BM586:BM653" si="47">$BO586-$BN586</f>
        <v>#REF!</v>
      </c>
      <c r="BN586" s="7">
        <f t="shared" ref="BN586:BN653" si="48">$BA586</f>
        <v>46036</v>
      </c>
      <c r="BO586" s="7" t="e">
        <f t="shared" ref="BO586:BO653" si="49">$BB586+$BH586</f>
        <v>#REF!</v>
      </c>
      <c r="BP586" s="5" t="e">
        <f t="shared" si="45"/>
        <v>#REF!</v>
      </c>
      <c r="BQ586" s="1">
        <v>43804160</v>
      </c>
      <c r="BR586" s="1" t="e">
        <f>+Tabla3[[#This Row],[VALOR TOTAL DE CONTRATO (ANTES DE LIQUIDACIÓN - LIBERACIÓN DE SALDOS)]]-Tabla3[[#This Row],[RECURSO TOTALES DESEMBOLSADOS]]</f>
        <v>#REF!</v>
      </c>
      <c r="BS586" s="1" t="s">
        <v>83</v>
      </c>
      <c r="BT586" s="1" t="str">
        <f t="shared" si="46"/>
        <v>enero</v>
      </c>
      <c r="BU586" s="1" t="s">
        <v>82</v>
      </c>
      <c r="BV586" s="1" t="s">
        <v>82</v>
      </c>
      <c r="BW586" s="1" t="s">
        <v>82</v>
      </c>
      <c r="BX586" t="s">
        <v>258</v>
      </c>
      <c r="BY586" t="s">
        <v>259</v>
      </c>
    </row>
    <row r="587" spans="1:77" x14ac:dyDescent="0.25">
      <c r="A587" s="1">
        <v>2026</v>
      </c>
      <c r="B587" s="3">
        <v>575</v>
      </c>
      <c r="C587" s="1" t="s">
        <v>65</v>
      </c>
      <c r="D587" t="s">
        <v>67</v>
      </c>
      <c r="E587" t="s">
        <v>70</v>
      </c>
      <c r="F587" t="s">
        <v>71</v>
      </c>
      <c r="G587" t="s">
        <v>105</v>
      </c>
      <c r="H587" s="1" t="s">
        <v>64</v>
      </c>
      <c r="I587" s="1" t="s">
        <v>75</v>
      </c>
      <c r="J587" t="s">
        <v>2732</v>
      </c>
      <c r="K587" s="1" t="s">
        <v>78</v>
      </c>
      <c r="L587" s="87" t="s">
        <v>493</v>
      </c>
      <c r="M587" s="1" t="s">
        <v>6879</v>
      </c>
      <c r="N587" s="1" t="s">
        <v>3719</v>
      </c>
      <c r="O587" s="69" t="s">
        <v>3719</v>
      </c>
      <c r="P587" s="54" t="s">
        <v>3719</v>
      </c>
      <c r="Q587" s="1" t="s">
        <v>83</v>
      </c>
      <c r="R587" s="87" t="s">
        <v>256</v>
      </c>
      <c r="S587" s="87" t="s">
        <v>256</v>
      </c>
      <c r="T587" t="s">
        <v>2733</v>
      </c>
      <c r="U587" t="s">
        <v>2735</v>
      </c>
      <c r="V587" t="s">
        <v>2734</v>
      </c>
      <c r="W587" s="5">
        <v>60690000</v>
      </c>
      <c r="X587" s="5">
        <v>60690000</v>
      </c>
      <c r="Y587" s="90">
        <v>8670000</v>
      </c>
      <c r="Z587" s="90">
        <v>0</v>
      </c>
      <c r="AA587" s="1" t="s">
        <v>95</v>
      </c>
      <c r="AB587" t="s">
        <v>83</v>
      </c>
      <c r="AC587" t="s">
        <v>76</v>
      </c>
      <c r="AD587" s="69">
        <f>+Tabla3[[#This Row],[VALOR DEL CONTRATO
(EN NUMEROS)]]-Tabla3[[#This Row],[VALOR RECURSOS (MADS/FONAM)]]</f>
        <v>0</v>
      </c>
      <c r="AE587" s="2">
        <v>2426</v>
      </c>
      <c r="AF587" s="88">
        <v>46024</v>
      </c>
      <c r="AG587">
        <v>49526</v>
      </c>
      <c r="AH587" s="75">
        <v>46036</v>
      </c>
      <c r="AI587" s="78" t="s">
        <v>98</v>
      </c>
      <c r="AJ587" t="s">
        <v>590</v>
      </c>
      <c r="AK587" s="72">
        <v>202400000000078</v>
      </c>
      <c r="AL587" s="75">
        <v>46036</v>
      </c>
      <c r="AM587" s="1" t="s">
        <v>257</v>
      </c>
      <c r="AN587" s="1" t="s">
        <v>257</v>
      </c>
      <c r="AO587" t="s">
        <v>100</v>
      </c>
      <c r="AP587" t="s">
        <v>293</v>
      </c>
      <c r="AQ587" s="2"/>
      <c r="AR587" t="s">
        <v>294</v>
      </c>
      <c r="AS587" t="s">
        <v>1403</v>
      </c>
      <c r="AT587" s="1">
        <v>80111600</v>
      </c>
      <c r="AU587" s="93" t="s">
        <v>5772</v>
      </c>
      <c r="AV587" s="1" t="s">
        <v>210</v>
      </c>
      <c r="AW587" s="87" t="s">
        <v>103</v>
      </c>
      <c r="AX587" s="75">
        <v>46036</v>
      </c>
      <c r="AY587" s="1" t="s">
        <v>116</v>
      </c>
      <c r="AZ587" s="75">
        <v>46036</v>
      </c>
      <c r="BA587" s="75">
        <v>46036</v>
      </c>
      <c r="BB587" s="6">
        <v>46247</v>
      </c>
      <c r="BC587" s="89">
        <f>+Tabla3[[#This Row],[FECHA TERMINACION
(INICIAL)]]-Tabla3[[#This Row],[FECHA INICIO]]</f>
        <v>211</v>
      </c>
      <c r="BD587" s="89">
        <f>+Tabla3[[#This Row],[PLAZO DE EJECUCIÓN EN DÍAS (INICIAL)]]/30</f>
        <v>7.0333333333333332</v>
      </c>
      <c r="BE587" t="s">
        <v>2736</v>
      </c>
      <c r="BF587" s="5" t="e">
        <f>+#REF!</f>
        <v>#REF!</v>
      </c>
      <c r="BG587" s="5" t="e">
        <f>+#REF!</f>
        <v>#REF!</v>
      </c>
      <c r="BH587" s="1" t="e">
        <f>+#REF!</f>
        <v>#REF!</v>
      </c>
      <c r="BI587" s="1">
        <f>+COUNTIF(Tabla3[[#This Row],[VALOR REDUCIDO]:[TOTAL TIEMPO PRORROGADO EN DÍAS
]],"&lt;&gt;0")</f>
        <v>3</v>
      </c>
      <c r="BJ587" s="1" t="e">
        <f>+#REF!</f>
        <v>#REF!</v>
      </c>
      <c r="BK587" s="75" t="e">
        <f>+#REF!</f>
        <v>#REF!</v>
      </c>
      <c r="BL587" s="1" t="s">
        <v>83</v>
      </c>
      <c r="BM587" t="e">
        <f t="shared" si="47"/>
        <v>#REF!</v>
      </c>
      <c r="BN587" s="7">
        <f t="shared" si="48"/>
        <v>46036</v>
      </c>
      <c r="BO587" s="7" t="e">
        <f t="shared" si="49"/>
        <v>#REF!</v>
      </c>
      <c r="BP587" s="5" t="e">
        <f t="shared" si="45"/>
        <v>#REF!</v>
      </c>
      <c r="BQ587" s="1">
        <v>39593000</v>
      </c>
      <c r="BR587" s="1" t="e">
        <f>+Tabla3[[#This Row],[VALOR TOTAL DE CONTRATO (ANTES DE LIQUIDACIÓN - LIBERACIÓN DE SALDOS)]]-Tabla3[[#This Row],[RECURSO TOTALES DESEMBOLSADOS]]</f>
        <v>#REF!</v>
      </c>
      <c r="BS587" s="1" t="s">
        <v>83</v>
      </c>
      <c r="BT587" s="1" t="str">
        <f t="shared" si="46"/>
        <v>enero</v>
      </c>
      <c r="BU587" s="1" t="s">
        <v>82</v>
      </c>
      <c r="BV587" s="1" t="s">
        <v>82</v>
      </c>
      <c r="BW587" s="1" t="s">
        <v>82</v>
      </c>
      <c r="BX587" t="s">
        <v>258</v>
      </c>
      <c r="BY587" t="s">
        <v>259</v>
      </c>
    </row>
    <row r="588" spans="1:77" x14ac:dyDescent="0.25">
      <c r="A588" s="1">
        <v>2026</v>
      </c>
      <c r="B588" s="3">
        <v>576</v>
      </c>
      <c r="C588" s="1" t="s">
        <v>65</v>
      </c>
      <c r="D588" t="s">
        <v>67</v>
      </c>
      <c r="E588" t="s">
        <v>70</v>
      </c>
      <c r="F588" t="s">
        <v>71</v>
      </c>
      <c r="G588" t="s">
        <v>105</v>
      </c>
      <c r="H588" s="1" t="s">
        <v>64</v>
      </c>
      <c r="I588" s="1" t="s">
        <v>75</v>
      </c>
      <c r="J588" t="s">
        <v>2737</v>
      </c>
      <c r="K588" s="1" t="s">
        <v>78</v>
      </c>
      <c r="L588" s="87" t="s">
        <v>493</v>
      </c>
      <c r="M588" s="1" t="s">
        <v>6880</v>
      </c>
      <c r="N588" s="1" t="s">
        <v>3719</v>
      </c>
      <c r="O588" s="69" t="s">
        <v>3719</v>
      </c>
      <c r="P588" s="54" t="s">
        <v>3719</v>
      </c>
      <c r="Q588" s="1" t="s">
        <v>83</v>
      </c>
      <c r="R588" s="87" t="s">
        <v>256</v>
      </c>
      <c r="S588" s="87" t="s">
        <v>256</v>
      </c>
      <c r="T588" t="s">
        <v>2738</v>
      </c>
      <c r="U588" t="s">
        <v>2740</v>
      </c>
      <c r="V588" t="s">
        <v>2739</v>
      </c>
      <c r="W588" s="5">
        <v>68289000</v>
      </c>
      <c r="X588" s="5">
        <v>68289000</v>
      </c>
      <c r="Y588" s="90">
        <v>6828900</v>
      </c>
      <c r="Z588" s="90">
        <v>0</v>
      </c>
      <c r="AA588" s="1" t="s">
        <v>95</v>
      </c>
      <c r="AB588" t="s">
        <v>83</v>
      </c>
      <c r="AC588" t="s">
        <v>76</v>
      </c>
      <c r="AD588" s="69">
        <f>+Tabla3[[#This Row],[VALOR DEL CONTRATO
(EN NUMEROS)]]-Tabla3[[#This Row],[VALOR RECURSOS (MADS/FONAM)]]</f>
        <v>0</v>
      </c>
      <c r="AE588" s="2">
        <v>2426</v>
      </c>
      <c r="AF588" s="88">
        <v>46024</v>
      </c>
      <c r="AG588">
        <v>49926</v>
      </c>
      <c r="AH588" s="75">
        <v>46036</v>
      </c>
      <c r="AI588" s="78" t="s">
        <v>98</v>
      </c>
      <c r="AJ588" t="s">
        <v>590</v>
      </c>
      <c r="AK588" s="72">
        <v>202400000000078</v>
      </c>
      <c r="AL588" s="75">
        <v>46036</v>
      </c>
      <c r="AM588" s="1" t="s">
        <v>257</v>
      </c>
      <c r="AN588" s="1" t="s">
        <v>257</v>
      </c>
      <c r="AO588" t="s">
        <v>100</v>
      </c>
      <c r="AP588" t="s">
        <v>2361</v>
      </c>
      <c r="AQ588" s="1"/>
      <c r="AR588" t="s">
        <v>599</v>
      </c>
      <c r="AS588" t="s">
        <v>256</v>
      </c>
      <c r="AT588" s="1">
        <v>80111600</v>
      </c>
      <c r="AU588" s="93" t="s">
        <v>5773</v>
      </c>
      <c r="AV588" s="1" t="s">
        <v>210</v>
      </c>
      <c r="AW588" s="87" t="s">
        <v>103</v>
      </c>
      <c r="AX588" s="75">
        <v>46037</v>
      </c>
      <c r="AY588" s="87" t="s">
        <v>116</v>
      </c>
      <c r="AZ588" s="75">
        <v>46037</v>
      </c>
      <c r="BA588" s="75">
        <v>46037</v>
      </c>
      <c r="BB588" s="6">
        <v>46340</v>
      </c>
      <c r="BC588" s="89">
        <f>+Tabla3[[#This Row],[FECHA TERMINACION
(INICIAL)]]-Tabla3[[#This Row],[FECHA INICIO]]</f>
        <v>303</v>
      </c>
      <c r="BD588" s="89">
        <f>+Tabla3[[#This Row],[PLAZO DE EJECUCIÓN EN DÍAS (INICIAL)]]/30</f>
        <v>10.1</v>
      </c>
      <c r="BE588" t="s">
        <v>2741</v>
      </c>
      <c r="BF588" s="5" t="e">
        <f>+#REF!</f>
        <v>#REF!</v>
      </c>
      <c r="BG588" s="5" t="e">
        <f>+#REF!</f>
        <v>#REF!</v>
      </c>
      <c r="BH588" s="1" t="e">
        <f>+#REF!</f>
        <v>#REF!</v>
      </c>
      <c r="BI588" s="1">
        <f>+COUNTIF(Tabla3[[#This Row],[VALOR REDUCIDO]:[TOTAL TIEMPO PRORROGADO EN DÍAS
]],"&lt;&gt;0")</f>
        <v>3</v>
      </c>
      <c r="BJ588" s="1" t="e">
        <f>+#REF!</f>
        <v>#REF!</v>
      </c>
      <c r="BK588" s="75" t="e">
        <f>+#REF!</f>
        <v>#REF!</v>
      </c>
      <c r="BL588" s="1" t="s">
        <v>83</v>
      </c>
      <c r="BM588" t="e">
        <f t="shared" si="47"/>
        <v>#REF!</v>
      </c>
      <c r="BN588" s="7">
        <f t="shared" si="48"/>
        <v>46037</v>
      </c>
      <c r="BO588" s="7" t="e">
        <f t="shared" si="49"/>
        <v>#REF!</v>
      </c>
      <c r="BP588" s="5" t="e">
        <f t="shared" si="45"/>
        <v>#REF!</v>
      </c>
      <c r="BQ588" s="1">
        <v>30957680</v>
      </c>
      <c r="BR588" s="1" t="e">
        <f>+Tabla3[[#This Row],[VALOR TOTAL DE CONTRATO (ANTES DE LIQUIDACIÓN - LIBERACIÓN DE SALDOS)]]-Tabla3[[#This Row],[RECURSO TOTALES DESEMBOLSADOS]]</f>
        <v>#REF!</v>
      </c>
      <c r="BS588" s="1" t="s">
        <v>83</v>
      </c>
      <c r="BT588" s="1" t="str">
        <f t="shared" si="46"/>
        <v>enero</v>
      </c>
      <c r="BU588" s="1" t="s">
        <v>82</v>
      </c>
      <c r="BV588" s="1" t="s">
        <v>82</v>
      </c>
      <c r="BW588" s="1" t="s">
        <v>82</v>
      </c>
      <c r="BX588" t="s">
        <v>258</v>
      </c>
      <c r="BY588" t="s">
        <v>259</v>
      </c>
    </row>
    <row r="589" spans="1:77" x14ac:dyDescent="0.25">
      <c r="A589" s="1">
        <v>2026</v>
      </c>
      <c r="B589" s="3">
        <v>577</v>
      </c>
      <c r="C589" s="1" t="s">
        <v>65</v>
      </c>
      <c r="D589" t="s">
        <v>67</v>
      </c>
      <c r="E589" t="s">
        <v>70</v>
      </c>
      <c r="F589" t="s">
        <v>71</v>
      </c>
      <c r="G589" t="s">
        <v>105</v>
      </c>
      <c r="H589" s="1" t="s">
        <v>64</v>
      </c>
      <c r="I589" s="1" t="s">
        <v>75</v>
      </c>
      <c r="J589" t="s">
        <v>130</v>
      </c>
      <c r="K589" s="1" t="s">
        <v>78</v>
      </c>
      <c r="L589" s="87" t="s">
        <v>2742</v>
      </c>
      <c r="M589" s="1" t="s">
        <v>6881</v>
      </c>
      <c r="N589" s="1" t="s">
        <v>3719</v>
      </c>
      <c r="O589" s="69" t="s">
        <v>3719</v>
      </c>
      <c r="P589" s="54" t="s">
        <v>3719</v>
      </c>
      <c r="Q589" s="1" t="s">
        <v>83</v>
      </c>
      <c r="R589" s="87" t="s">
        <v>269</v>
      </c>
      <c r="S589" s="87" t="s">
        <v>269</v>
      </c>
      <c r="T589" t="s">
        <v>2743</v>
      </c>
      <c r="U589" t="s">
        <v>2745</v>
      </c>
      <c r="V589" t="s">
        <v>2744</v>
      </c>
      <c r="W589" s="5">
        <v>83323086</v>
      </c>
      <c r="X589" s="5">
        <v>83323086</v>
      </c>
      <c r="Y589" s="90">
        <v>7574826</v>
      </c>
      <c r="Z589" s="90">
        <v>0</v>
      </c>
      <c r="AA589" s="1" t="s">
        <v>95</v>
      </c>
      <c r="AB589" t="s">
        <v>83</v>
      </c>
      <c r="AC589" t="s">
        <v>76</v>
      </c>
      <c r="AD589" s="69">
        <f>+Tabla3[[#This Row],[VALOR DEL CONTRATO
(EN NUMEROS)]]-Tabla3[[#This Row],[VALOR RECURSOS (MADS/FONAM)]]</f>
        <v>0</v>
      </c>
      <c r="AE589" s="2">
        <v>4226</v>
      </c>
      <c r="AF589" s="88">
        <v>46024</v>
      </c>
      <c r="AG589">
        <v>55626</v>
      </c>
      <c r="AH589" s="75">
        <v>46037</v>
      </c>
      <c r="AI589" s="78" t="s">
        <v>98</v>
      </c>
      <c r="AJ589" t="s">
        <v>784</v>
      </c>
      <c r="AK589" s="72">
        <v>202400000000071</v>
      </c>
      <c r="AL589" s="75">
        <v>46037</v>
      </c>
      <c r="AM589" s="1" t="s">
        <v>257</v>
      </c>
      <c r="AN589" s="1" t="s">
        <v>257</v>
      </c>
      <c r="AO589" t="s">
        <v>100</v>
      </c>
      <c r="AP589" t="s">
        <v>785</v>
      </c>
      <c r="AQ589" s="2"/>
      <c r="AR589" t="s">
        <v>786</v>
      </c>
      <c r="AS589" t="s">
        <v>418</v>
      </c>
      <c r="AT589" s="1">
        <v>80111600</v>
      </c>
      <c r="AU589" s="93" t="s">
        <v>6257</v>
      </c>
      <c r="AV589" s="1" t="s">
        <v>211</v>
      </c>
      <c r="AW589" s="87" t="s">
        <v>104</v>
      </c>
      <c r="AX589" s="75" t="s">
        <v>76</v>
      </c>
      <c r="AY589" s="87" t="s">
        <v>108</v>
      </c>
      <c r="AZ589" s="75">
        <v>46030</v>
      </c>
      <c r="BA589" s="75">
        <v>46037</v>
      </c>
      <c r="BB589" s="6">
        <v>46370</v>
      </c>
      <c r="BC589" s="89">
        <f>+Tabla3[[#This Row],[FECHA TERMINACION
(INICIAL)]]-Tabla3[[#This Row],[FECHA INICIO]]</f>
        <v>333</v>
      </c>
      <c r="BD589" s="89">
        <f>+Tabla3[[#This Row],[PLAZO DE EJECUCIÓN EN DÍAS (INICIAL)]]/30</f>
        <v>11.1</v>
      </c>
      <c r="BE589" t="s">
        <v>918</v>
      </c>
      <c r="BF589" s="5" t="e">
        <f>+#REF!</f>
        <v>#REF!</v>
      </c>
      <c r="BG589" s="5" t="e">
        <f>+#REF!</f>
        <v>#REF!</v>
      </c>
      <c r="BH589" s="1" t="e">
        <f>+#REF!</f>
        <v>#REF!</v>
      </c>
      <c r="BI589" s="1">
        <f>+COUNTIF(Tabla3[[#This Row],[VALOR REDUCIDO]:[TOTAL TIEMPO PRORROGADO EN DÍAS
]],"&lt;&gt;0")</f>
        <v>3</v>
      </c>
      <c r="BJ589" s="1" t="e">
        <f>+#REF!</f>
        <v>#REF!</v>
      </c>
      <c r="BK589" s="75" t="e">
        <f>+#REF!</f>
        <v>#REF!</v>
      </c>
      <c r="BL589" s="1" t="s">
        <v>83</v>
      </c>
      <c r="BM589" t="e">
        <f t="shared" si="47"/>
        <v>#REF!</v>
      </c>
      <c r="BN589" s="7">
        <f t="shared" si="48"/>
        <v>46037</v>
      </c>
      <c r="BO589" s="7" t="e">
        <f t="shared" si="49"/>
        <v>#REF!</v>
      </c>
      <c r="BP589" s="5" t="e">
        <f t="shared" si="45"/>
        <v>#REF!</v>
      </c>
      <c r="BQ589" s="1">
        <v>34339211</v>
      </c>
      <c r="BR589" s="1" t="e">
        <f>+Tabla3[[#This Row],[VALOR TOTAL DE CONTRATO (ANTES DE LIQUIDACIÓN - LIBERACIÓN DE SALDOS)]]-Tabla3[[#This Row],[RECURSO TOTALES DESEMBOLSADOS]]</f>
        <v>#REF!</v>
      </c>
      <c r="BS589" s="1" t="s">
        <v>83</v>
      </c>
      <c r="BT589" s="1" t="str">
        <f t="shared" si="46"/>
        <v>enero</v>
      </c>
      <c r="BU589" s="1" t="s">
        <v>82</v>
      </c>
      <c r="BV589" s="1" t="s">
        <v>82</v>
      </c>
      <c r="BW589" s="1" t="s">
        <v>82</v>
      </c>
      <c r="BX589" t="s">
        <v>258</v>
      </c>
      <c r="BY589" t="s">
        <v>259</v>
      </c>
    </row>
    <row r="590" spans="1:77" x14ac:dyDescent="0.25">
      <c r="A590" s="1">
        <v>2026</v>
      </c>
      <c r="B590" s="3">
        <v>578</v>
      </c>
      <c r="C590" s="1" t="s">
        <v>65</v>
      </c>
      <c r="D590" t="s">
        <v>67</v>
      </c>
      <c r="E590" t="s">
        <v>70</v>
      </c>
      <c r="F590" t="s">
        <v>71</v>
      </c>
      <c r="G590" t="s">
        <v>105</v>
      </c>
      <c r="H590" s="1" t="s">
        <v>64</v>
      </c>
      <c r="I590" s="1" t="s">
        <v>75</v>
      </c>
      <c r="J590" t="s">
        <v>2746</v>
      </c>
      <c r="K590" s="1" t="s">
        <v>78</v>
      </c>
      <c r="L590" s="87" t="s">
        <v>573</v>
      </c>
      <c r="M590" s="1" t="s">
        <v>6882</v>
      </c>
      <c r="N590" s="1" t="s">
        <v>3719</v>
      </c>
      <c r="O590" s="69" t="s">
        <v>3719</v>
      </c>
      <c r="P590" s="54" t="s">
        <v>3719</v>
      </c>
      <c r="Q590" s="1" t="s">
        <v>83</v>
      </c>
      <c r="R590" s="87" t="s">
        <v>269</v>
      </c>
      <c r="S590" s="87" t="s">
        <v>269</v>
      </c>
      <c r="T590" t="s">
        <v>2747</v>
      </c>
      <c r="U590" t="s">
        <v>2749</v>
      </c>
      <c r="V590" t="s">
        <v>2748</v>
      </c>
      <c r="W590" s="5">
        <v>93359200</v>
      </c>
      <c r="X590" s="5">
        <v>93359200</v>
      </c>
      <c r="Y590" s="90">
        <v>8487200</v>
      </c>
      <c r="Z590" s="90">
        <v>0</v>
      </c>
      <c r="AA590" s="1" t="s">
        <v>95</v>
      </c>
      <c r="AB590" t="s">
        <v>83</v>
      </c>
      <c r="AC590" t="s">
        <v>76</v>
      </c>
      <c r="AD590" s="69">
        <f>+Tabla3[[#This Row],[VALOR DEL CONTRATO
(EN NUMEROS)]]-Tabla3[[#This Row],[VALOR RECURSOS (MADS/FONAM)]]</f>
        <v>0</v>
      </c>
      <c r="AE590" s="2">
        <v>4426</v>
      </c>
      <c r="AF590" s="88">
        <v>46024</v>
      </c>
      <c r="AG590">
        <v>53126</v>
      </c>
      <c r="AH590" s="75">
        <v>46037</v>
      </c>
      <c r="AI590" s="78" t="s">
        <v>98</v>
      </c>
      <c r="AJ590" t="s">
        <v>928</v>
      </c>
      <c r="AK590" s="65">
        <v>202400000000071</v>
      </c>
      <c r="AL590" s="75">
        <v>46037</v>
      </c>
      <c r="AM590" s="1" t="s">
        <v>257</v>
      </c>
      <c r="AN590" s="1" t="s">
        <v>257</v>
      </c>
      <c r="AO590" t="s">
        <v>100</v>
      </c>
      <c r="AP590" t="s">
        <v>2750</v>
      </c>
      <c r="AQ590" s="1"/>
      <c r="AR590" t="s">
        <v>1012</v>
      </c>
      <c r="AS590" t="s">
        <v>418</v>
      </c>
      <c r="AT590" s="1">
        <v>80111600</v>
      </c>
      <c r="AU590" s="93" t="s">
        <v>6258</v>
      </c>
      <c r="AV590" s="1" t="s">
        <v>211</v>
      </c>
      <c r="AW590" s="87" t="s">
        <v>104</v>
      </c>
      <c r="AX590" s="75" t="s">
        <v>76</v>
      </c>
      <c r="AY590" s="87" t="s">
        <v>108</v>
      </c>
      <c r="AZ590" s="75">
        <v>46030</v>
      </c>
      <c r="BA590" s="75">
        <v>46037</v>
      </c>
      <c r="BB590" s="6">
        <v>46370</v>
      </c>
      <c r="BC590" s="89">
        <f>+Tabla3[[#This Row],[FECHA TERMINACION
(INICIAL)]]-Tabla3[[#This Row],[FECHA INICIO]]</f>
        <v>333</v>
      </c>
      <c r="BD590" s="89">
        <f>+Tabla3[[#This Row],[PLAZO DE EJECUCIÓN EN DÍAS (INICIAL)]]/30</f>
        <v>11.1</v>
      </c>
      <c r="BE590" t="s">
        <v>1665</v>
      </c>
      <c r="BF590" s="5" t="e">
        <f>+#REF!</f>
        <v>#REF!</v>
      </c>
      <c r="BG590" s="5" t="e">
        <f>+#REF!</f>
        <v>#REF!</v>
      </c>
      <c r="BH590" s="1" t="e">
        <f>+#REF!</f>
        <v>#REF!</v>
      </c>
      <c r="BI590" s="1">
        <f>+COUNTIF(Tabla3[[#This Row],[VALOR REDUCIDO]:[TOTAL TIEMPO PRORROGADO EN DÍAS
]],"&lt;&gt;0")</f>
        <v>3</v>
      </c>
      <c r="BJ590" s="1" t="e">
        <f>+#REF!</f>
        <v>#REF!</v>
      </c>
      <c r="BK590" s="75" t="e">
        <f>+#REF!</f>
        <v>#REF!</v>
      </c>
      <c r="BL590" s="1" t="s">
        <v>83</v>
      </c>
      <c r="BM590" t="e">
        <f t="shared" si="47"/>
        <v>#REF!</v>
      </c>
      <c r="BN590" s="7">
        <f t="shared" si="48"/>
        <v>46037</v>
      </c>
      <c r="BO590" s="7" t="e">
        <f t="shared" si="49"/>
        <v>#REF!</v>
      </c>
      <c r="BP590" s="5" t="e">
        <f t="shared" si="45"/>
        <v>#REF!</v>
      </c>
      <c r="BQ590" s="1">
        <v>38475307</v>
      </c>
      <c r="BR590" s="1" t="e">
        <f>+Tabla3[[#This Row],[VALOR TOTAL DE CONTRATO (ANTES DE LIQUIDACIÓN - LIBERACIÓN DE SALDOS)]]-Tabla3[[#This Row],[RECURSO TOTALES DESEMBOLSADOS]]</f>
        <v>#REF!</v>
      </c>
      <c r="BS590" s="1" t="s">
        <v>83</v>
      </c>
      <c r="BT590" s="1" t="str">
        <f t="shared" si="46"/>
        <v>enero</v>
      </c>
      <c r="BU590" s="1" t="s">
        <v>82</v>
      </c>
      <c r="BV590" s="1" t="s">
        <v>82</v>
      </c>
      <c r="BW590" s="1" t="s">
        <v>82</v>
      </c>
      <c r="BX590" t="s">
        <v>258</v>
      </c>
      <c r="BY590" t="s">
        <v>259</v>
      </c>
    </row>
    <row r="591" spans="1:77" x14ac:dyDescent="0.25">
      <c r="A591" s="1">
        <v>2026</v>
      </c>
      <c r="B591" s="3">
        <v>579</v>
      </c>
      <c r="C591" s="1" t="s">
        <v>65</v>
      </c>
      <c r="D591" t="s">
        <v>67</v>
      </c>
      <c r="E591" t="s">
        <v>70</v>
      </c>
      <c r="F591" t="s">
        <v>71</v>
      </c>
      <c r="G591" t="s">
        <v>105</v>
      </c>
      <c r="H591" s="1" t="s">
        <v>64</v>
      </c>
      <c r="I591" s="1" t="s">
        <v>75</v>
      </c>
      <c r="J591" t="s">
        <v>2751</v>
      </c>
      <c r="K591" s="1" t="s">
        <v>78</v>
      </c>
      <c r="L591" s="87" t="s">
        <v>2454</v>
      </c>
      <c r="M591" s="1" t="s">
        <v>6883</v>
      </c>
      <c r="N591" s="1" t="s">
        <v>3719</v>
      </c>
      <c r="O591" s="69" t="s">
        <v>3719</v>
      </c>
      <c r="P591" s="54" t="s">
        <v>3719</v>
      </c>
      <c r="Q591" s="1" t="s">
        <v>83</v>
      </c>
      <c r="R591" s="87" t="s">
        <v>269</v>
      </c>
      <c r="S591" s="87" t="s">
        <v>269</v>
      </c>
      <c r="T591" t="s">
        <v>2753</v>
      </c>
      <c r="U591" t="s">
        <v>2755</v>
      </c>
      <c r="V591" t="s">
        <v>2754</v>
      </c>
      <c r="W591" s="5">
        <v>115532010</v>
      </c>
      <c r="X591" s="5">
        <v>115532010</v>
      </c>
      <c r="Y591" s="71">
        <v>10502910</v>
      </c>
      <c r="Z591" s="90">
        <v>0</v>
      </c>
      <c r="AA591" s="1" t="s">
        <v>95</v>
      </c>
      <c r="AB591" t="s">
        <v>83</v>
      </c>
      <c r="AC591" t="s">
        <v>76</v>
      </c>
      <c r="AD591" s="69">
        <f>+Tabla3[[#This Row],[VALOR DEL CONTRATO
(EN NUMEROS)]]-Tabla3[[#This Row],[VALOR RECURSOS (MADS/FONAM)]]</f>
        <v>0</v>
      </c>
      <c r="AE591" s="2">
        <v>3626</v>
      </c>
      <c r="AF591" s="88">
        <v>46024</v>
      </c>
      <c r="AG591">
        <v>52826</v>
      </c>
      <c r="AH591" s="75">
        <v>46037</v>
      </c>
      <c r="AI591" s="78" t="s">
        <v>98</v>
      </c>
      <c r="AJ591" t="s">
        <v>424</v>
      </c>
      <c r="AK591" s="72">
        <v>202400000000071</v>
      </c>
      <c r="AL591" s="75">
        <v>46037</v>
      </c>
      <c r="AM591" s="1" t="s">
        <v>257</v>
      </c>
      <c r="AN591" s="1" t="s">
        <v>257</v>
      </c>
      <c r="AO591" t="s">
        <v>100</v>
      </c>
      <c r="AP591" t="s">
        <v>233</v>
      </c>
      <c r="AQ591" s="2"/>
      <c r="AR591" t="s">
        <v>1695</v>
      </c>
      <c r="AS591" t="s">
        <v>2752</v>
      </c>
      <c r="AT591" s="1">
        <v>80111600</v>
      </c>
      <c r="AU591" s="93" t="s">
        <v>5774</v>
      </c>
      <c r="AV591" s="1" t="s">
        <v>211</v>
      </c>
      <c r="AW591" s="87" t="s">
        <v>104</v>
      </c>
      <c r="AX591" s="75" t="s">
        <v>76</v>
      </c>
      <c r="AY591" s="87" t="s">
        <v>108</v>
      </c>
      <c r="AZ591" s="75">
        <v>46031</v>
      </c>
      <c r="BA591" s="75">
        <v>46037</v>
      </c>
      <c r="BB591" s="6">
        <v>46370</v>
      </c>
      <c r="BC591" s="89">
        <f>+Tabla3[[#This Row],[FECHA TERMINACION
(INICIAL)]]-Tabla3[[#This Row],[FECHA INICIO]]</f>
        <v>333</v>
      </c>
      <c r="BD591" s="89">
        <f>+Tabla3[[#This Row],[PLAZO DE EJECUCIÓN EN DÍAS (INICIAL)]]/30</f>
        <v>11.1</v>
      </c>
      <c r="BE591" t="s">
        <v>918</v>
      </c>
      <c r="BF591" s="5" t="e">
        <f>+#REF!</f>
        <v>#REF!</v>
      </c>
      <c r="BG591" s="5" t="e">
        <f>+#REF!</f>
        <v>#REF!</v>
      </c>
      <c r="BH591" s="1" t="e">
        <f>+#REF!</f>
        <v>#REF!</v>
      </c>
      <c r="BI591" s="1">
        <f>+COUNTIF(Tabla3[[#This Row],[VALOR REDUCIDO]:[TOTAL TIEMPO PRORROGADO EN DÍAS
]],"&lt;&gt;0")</f>
        <v>3</v>
      </c>
      <c r="BJ591" s="1" t="e">
        <f>+#REF!</f>
        <v>#REF!</v>
      </c>
      <c r="BK591" s="75" t="e">
        <f>+#REF!</f>
        <v>#REF!</v>
      </c>
      <c r="BL591" s="1" t="s">
        <v>83</v>
      </c>
      <c r="BM591" t="e">
        <f t="shared" si="47"/>
        <v>#REF!</v>
      </c>
      <c r="BN591" s="7">
        <f t="shared" si="48"/>
        <v>46037</v>
      </c>
      <c r="BO591" s="7" t="e">
        <f t="shared" si="49"/>
        <v>#REF!</v>
      </c>
      <c r="BP591" s="5" t="e">
        <f t="shared" si="45"/>
        <v>#REF!</v>
      </c>
      <c r="BQ591" s="1">
        <v>47613192</v>
      </c>
      <c r="BR591" s="1" t="e">
        <f>+Tabla3[[#This Row],[VALOR TOTAL DE CONTRATO (ANTES DE LIQUIDACIÓN - LIBERACIÓN DE SALDOS)]]-Tabla3[[#This Row],[RECURSO TOTALES DESEMBOLSADOS]]</f>
        <v>#REF!</v>
      </c>
      <c r="BS591" s="1" t="s">
        <v>83</v>
      </c>
      <c r="BT591" s="1" t="str">
        <f t="shared" si="46"/>
        <v>enero</v>
      </c>
      <c r="BU591" s="1" t="s">
        <v>82</v>
      </c>
      <c r="BV591" s="1" t="s">
        <v>82</v>
      </c>
      <c r="BW591" s="1" t="s">
        <v>82</v>
      </c>
      <c r="BX591" t="s">
        <v>258</v>
      </c>
      <c r="BY591" t="s">
        <v>259</v>
      </c>
    </row>
    <row r="592" spans="1:77" x14ac:dyDescent="0.25">
      <c r="A592" s="1">
        <v>2026</v>
      </c>
      <c r="B592" s="3">
        <v>580</v>
      </c>
      <c r="C592" s="1" t="s">
        <v>65</v>
      </c>
      <c r="D592" t="s">
        <v>67</v>
      </c>
      <c r="E592" t="s">
        <v>70</v>
      </c>
      <c r="F592" t="s">
        <v>71</v>
      </c>
      <c r="G592" t="s">
        <v>105</v>
      </c>
      <c r="H592" s="1" t="s">
        <v>64</v>
      </c>
      <c r="I592" s="1" t="s">
        <v>75</v>
      </c>
      <c r="J592" t="s">
        <v>3308</v>
      </c>
      <c r="K592" s="1" t="s">
        <v>78</v>
      </c>
      <c r="L592" s="87" t="s">
        <v>1034</v>
      </c>
      <c r="M592" s="1" t="s">
        <v>6884</v>
      </c>
      <c r="N592" s="1" t="s">
        <v>3719</v>
      </c>
      <c r="O592" s="69" t="s">
        <v>3719</v>
      </c>
      <c r="P592" s="54" t="s">
        <v>3719</v>
      </c>
      <c r="Q592" s="1" t="s">
        <v>83</v>
      </c>
      <c r="R592" s="87" t="s">
        <v>269</v>
      </c>
      <c r="S592" s="87" t="s">
        <v>269</v>
      </c>
      <c r="T592" t="s">
        <v>3309</v>
      </c>
      <c r="U592" t="s">
        <v>3310</v>
      </c>
      <c r="V592" t="s">
        <v>3311</v>
      </c>
      <c r="W592" s="5">
        <v>105029100</v>
      </c>
      <c r="X592" s="5">
        <v>105029100</v>
      </c>
      <c r="Y592" s="90">
        <v>9548100</v>
      </c>
      <c r="Z592" s="90" t="s">
        <v>1045</v>
      </c>
      <c r="AA592" s="1" t="s">
        <v>95</v>
      </c>
      <c r="AB592" t="s">
        <v>83</v>
      </c>
      <c r="AC592" t="s">
        <v>76</v>
      </c>
      <c r="AD592" s="69">
        <f>+Tabla3[[#This Row],[VALOR DEL CONTRATO
(EN NUMEROS)]]-Tabla3[[#This Row],[VALOR RECURSOS (MADS/FONAM)]]</f>
        <v>0</v>
      </c>
      <c r="AE592" s="2">
        <v>11726</v>
      </c>
      <c r="AF592" s="97">
        <v>46035</v>
      </c>
      <c r="AG592">
        <v>64326</v>
      </c>
      <c r="AH592" s="75">
        <v>46038</v>
      </c>
      <c r="AI592" s="78" t="s">
        <v>98</v>
      </c>
      <c r="AJ592" t="s">
        <v>928</v>
      </c>
      <c r="AK592" s="65">
        <v>202400000000071</v>
      </c>
      <c r="AL592" s="75">
        <v>46038</v>
      </c>
      <c r="AM592" s="1" t="s">
        <v>257</v>
      </c>
      <c r="AN592" s="1" t="s">
        <v>257</v>
      </c>
      <c r="AO592" t="s">
        <v>100</v>
      </c>
      <c r="AP592" t="s">
        <v>3312</v>
      </c>
      <c r="AQ592" s="2"/>
      <c r="AR592" t="s">
        <v>3313</v>
      </c>
      <c r="AS592" t="s">
        <v>418</v>
      </c>
      <c r="AT592" s="1">
        <v>80111600</v>
      </c>
      <c r="AU592" s="93" t="s">
        <v>5775</v>
      </c>
      <c r="AV592" s="1" t="s">
        <v>211</v>
      </c>
      <c r="AW592" s="87" t="s">
        <v>104</v>
      </c>
      <c r="AX592" s="96" t="s">
        <v>76</v>
      </c>
      <c r="AY592" s="1" t="s">
        <v>108</v>
      </c>
      <c r="AZ592" s="75">
        <v>46038</v>
      </c>
      <c r="BA592" s="75">
        <v>46038</v>
      </c>
      <c r="BB592" s="6">
        <v>46371</v>
      </c>
      <c r="BC592" s="89">
        <f>+Tabla3[[#This Row],[FECHA TERMINACION
(INICIAL)]]-Tabla3[[#This Row],[FECHA INICIO]]</f>
        <v>333</v>
      </c>
      <c r="BD592" s="89">
        <f>+Tabla3[[#This Row],[PLAZO DE EJECUCIÓN EN DÍAS (INICIAL)]]/30</f>
        <v>11.1</v>
      </c>
      <c r="BE592" t="s">
        <v>3063</v>
      </c>
      <c r="BF592" s="5" t="e">
        <f>+#REF!</f>
        <v>#REF!</v>
      </c>
      <c r="BG592" s="5" t="e">
        <f>+#REF!</f>
        <v>#REF!</v>
      </c>
      <c r="BH592" s="1" t="e">
        <f>+#REF!</f>
        <v>#REF!</v>
      </c>
      <c r="BI592" s="1">
        <f>+COUNTIF(Tabla3[[#This Row],[VALOR REDUCIDO]:[TOTAL TIEMPO PRORROGADO EN DÍAS
]],"&lt;&gt;0")</f>
        <v>3</v>
      </c>
      <c r="BJ592" s="1" t="e">
        <f>+#REF!</f>
        <v>#REF!</v>
      </c>
      <c r="BK592" s="75" t="e">
        <f>+#REF!</f>
        <v>#REF!</v>
      </c>
      <c r="BL592" s="1" t="s">
        <v>83</v>
      </c>
      <c r="BM592" t="e">
        <f t="shared" si="47"/>
        <v>#REF!</v>
      </c>
      <c r="BN592" s="7">
        <f t="shared" si="48"/>
        <v>46038</v>
      </c>
      <c r="BO592" s="7" t="e">
        <f t="shared" si="49"/>
        <v>#REF!</v>
      </c>
      <c r="BP592" s="5" t="e">
        <f t="shared" si="45"/>
        <v>#REF!</v>
      </c>
      <c r="BQ592" s="1">
        <v>42966450</v>
      </c>
      <c r="BR592" s="1" t="e">
        <f>+Tabla3[[#This Row],[VALOR TOTAL DE CONTRATO (ANTES DE LIQUIDACIÓN - LIBERACIÓN DE SALDOS)]]-Tabla3[[#This Row],[RECURSO TOTALES DESEMBOLSADOS]]</f>
        <v>#REF!</v>
      </c>
      <c r="BS592" s="1" t="s">
        <v>83</v>
      </c>
      <c r="BT592" s="1" t="str">
        <f t="shared" si="46"/>
        <v>enero</v>
      </c>
      <c r="BU592" s="1" t="s">
        <v>82</v>
      </c>
      <c r="BV592" s="1" t="s">
        <v>82</v>
      </c>
      <c r="BW592" s="1" t="s">
        <v>82</v>
      </c>
      <c r="BX592" t="s">
        <v>258</v>
      </c>
      <c r="BY592" t="s">
        <v>259</v>
      </c>
    </row>
    <row r="593" spans="1:77" x14ac:dyDescent="0.25">
      <c r="A593" s="1">
        <v>2026</v>
      </c>
      <c r="B593" s="3">
        <v>581</v>
      </c>
      <c r="C593" s="1" t="s">
        <v>65</v>
      </c>
      <c r="D593" t="s">
        <v>67</v>
      </c>
      <c r="E593" t="s">
        <v>70</v>
      </c>
      <c r="F593" t="s">
        <v>71</v>
      </c>
      <c r="G593" t="s">
        <v>105</v>
      </c>
      <c r="H593" s="1" t="s">
        <v>64</v>
      </c>
      <c r="I593" s="1" t="s">
        <v>75</v>
      </c>
      <c r="J593" t="s">
        <v>3314</v>
      </c>
      <c r="K593" s="1" t="s">
        <v>78</v>
      </c>
      <c r="L593" s="87" t="s">
        <v>538</v>
      </c>
      <c r="M593" s="1" t="s">
        <v>6885</v>
      </c>
      <c r="N593" s="1" t="s">
        <v>3719</v>
      </c>
      <c r="O593" s="69" t="s">
        <v>3719</v>
      </c>
      <c r="P593" s="54" t="s">
        <v>3719</v>
      </c>
      <c r="Q593" s="1" t="s">
        <v>83</v>
      </c>
      <c r="R593" s="87" t="s">
        <v>269</v>
      </c>
      <c r="S593" s="87" t="s">
        <v>269</v>
      </c>
      <c r="T593" t="s">
        <v>3315</v>
      </c>
      <c r="U593" t="s">
        <v>3316</v>
      </c>
      <c r="V593" t="s">
        <v>3317</v>
      </c>
      <c r="W593" s="5">
        <v>50923200</v>
      </c>
      <c r="X593" s="5">
        <v>50923200</v>
      </c>
      <c r="Y593" s="90">
        <v>8487200</v>
      </c>
      <c r="Z593" s="90" t="s">
        <v>1045</v>
      </c>
      <c r="AA593" s="1" t="s">
        <v>95</v>
      </c>
      <c r="AB593" t="s">
        <v>83</v>
      </c>
      <c r="AC593" t="s">
        <v>76</v>
      </c>
      <c r="AD593" s="69">
        <f>+Tabla3[[#This Row],[VALOR DEL CONTRATO
(EN NUMEROS)]]-Tabla3[[#This Row],[VALOR RECURSOS (MADS/FONAM)]]</f>
        <v>0</v>
      </c>
      <c r="AE593" s="2">
        <v>3626</v>
      </c>
      <c r="AF593" s="88">
        <v>46024</v>
      </c>
      <c r="AG593">
        <v>53026</v>
      </c>
      <c r="AH593" s="75">
        <v>46037</v>
      </c>
      <c r="AI593" s="78" t="s">
        <v>98</v>
      </c>
      <c r="AJ593" t="s">
        <v>3318</v>
      </c>
      <c r="AK593" s="65">
        <v>202400000000071</v>
      </c>
      <c r="AL593" s="75">
        <v>46037</v>
      </c>
      <c r="AM593" s="1" t="s">
        <v>257</v>
      </c>
      <c r="AN593" s="1" t="s">
        <v>257</v>
      </c>
      <c r="AO593" t="s">
        <v>100</v>
      </c>
      <c r="AP593" t="s">
        <v>2089</v>
      </c>
      <c r="AQ593" s="1"/>
      <c r="AR593" t="s">
        <v>3319</v>
      </c>
      <c r="AS593" t="s">
        <v>418</v>
      </c>
      <c r="AT593" s="1">
        <v>80111600</v>
      </c>
      <c r="AU593" s="93" t="s">
        <v>6259</v>
      </c>
      <c r="AV593" s="1" t="s">
        <v>211</v>
      </c>
      <c r="AW593" s="87" t="s">
        <v>104</v>
      </c>
      <c r="AX593" s="96" t="s">
        <v>76</v>
      </c>
      <c r="AY593" s="1" t="s">
        <v>108</v>
      </c>
      <c r="AZ593" s="75">
        <v>46037</v>
      </c>
      <c r="BA593" s="75">
        <v>46037</v>
      </c>
      <c r="BB593" s="6">
        <v>46217</v>
      </c>
      <c r="BC593" s="89">
        <f>+Tabla3[[#This Row],[FECHA TERMINACION
(INICIAL)]]-Tabla3[[#This Row],[FECHA INICIO]]</f>
        <v>180</v>
      </c>
      <c r="BD593" s="89">
        <f>+Tabla3[[#This Row],[PLAZO DE EJECUCIÓN EN DÍAS (INICIAL)]]/30</f>
        <v>6</v>
      </c>
      <c r="BE593" t="s">
        <v>3320</v>
      </c>
      <c r="BF593" s="5" t="e">
        <f>+#REF!</f>
        <v>#REF!</v>
      </c>
      <c r="BG593" s="5" t="e">
        <f>+#REF!</f>
        <v>#REF!</v>
      </c>
      <c r="BH593" s="1" t="e">
        <f>+#REF!</f>
        <v>#REF!</v>
      </c>
      <c r="BI593" s="1">
        <f>+COUNTIF(Tabla3[[#This Row],[VALOR REDUCIDO]:[TOTAL TIEMPO PRORROGADO EN DÍAS
]],"&lt;&gt;0")</f>
        <v>3</v>
      </c>
      <c r="BJ593" s="1" t="e">
        <f>+#REF!</f>
        <v>#REF!</v>
      </c>
      <c r="BK593" s="75" t="e">
        <f>+#REF!</f>
        <v>#REF!</v>
      </c>
      <c r="BL593" s="1" t="s">
        <v>83</v>
      </c>
      <c r="BM593" t="e">
        <f t="shared" si="47"/>
        <v>#REF!</v>
      </c>
      <c r="BN593" s="7">
        <f t="shared" si="48"/>
        <v>46037</v>
      </c>
      <c r="BO593" s="7" t="e">
        <f t="shared" si="49"/>
        <v>#REF!</v>
      </c>
      <c r="BP593" s="5" t="e">
        <f t="shared" si="45"/>
        <v>#REF!</v>
      </c>
      <c r="BQ593" s="1">
        <v>38475307</v>
      </c>
      <c r="BR593" s="1" t="e">
        <f>+Tabla3[[#This Row],[VALOR TOTAL DE CONTRATO (ANTES DE LIQUIDACIÓN - LIBERACIÓN DE SALDOS)]]-Tabla3[[#This Row],[RECURSO TOTALES DESEMBOLSADOS]]</f>
        <v>#REF!</v>
      </c>
      <c r="BS593" s="1" t="s">
        <v>83</v>
      </c>
      <c r="BT593" s="1" t="str">
        <f t="shared" si="46"/>
        <v>enero</v>
      </c>
      <c r="BU593" s="1" t="s">
        <v>82</v>
      </c>
      <c r="BV593" s="1" t="s">
        <v>82</v>
      </c>
      <c r="BW593" s="1" t="s">
        <v>82</v>
      </c>
      <c r="BX593" t="s">
        <v>258</v>
      </c>
      <c r="BY593" t="s">
        <v>259</v>
      </c>
    </row>
    <row r="594" spans="1:77" x14ac:dyDescent="0.25">
      <c r="A594" s="1">
        <v>2026</v>
      </c>
      <c r="B594" s="3">
        <v>582</v>
      </c>
      <c r="C594" s="1" t="s">
        <v>65</v>
      </c>
      <c r="D594" t="s">
        <v>67</v>
      </c>
      <c r="E594" t="s">
        <v>70</v>
      </c>
      <c r="F594" t="s">
        <v>71</v>
      </c>
      <c r="G594" t="s">
        <v>105</v>
      </c>
      <c r="H594" s="1" t="s">
        <v>64</v>
      </c>
      <c r="I594" s="1" t="s">
        <v>75</v>
      </c>
      <c r="J594" t="s">
        <v>3321</v>
      </c>
      <c r="K594" s="1" t="s">
        <v>78</v>
      </c>
      <c r="L594" s="87" t="s">
        <v>573</v>
      </c>
      <c r="M594" s="1" t="s">
        <v>6886</v>
      </c>
      <c r="N594" s="1" t="s">
        <v>3719</v>
      </c>
      <c r="O594" s="69" t="s">
        <v>3719</v>
      </c>
      <c r="P594" s="54" t="s">
        <v>3719</v>
      </c>
      <c r="Q594" s="1" t="s">
        <v>83</v>
      </c>
      <c r="R594" s="87" t="s">
        <v>269</v>
      </c>
      <c r="S594" s="87" t="s">
        <v>269</v>
      </c>
      <c r="T594" t="s">
        <v>3322</v>
      </c>
      <c r="U594" t="s">
        <v>3323</v>
      </c>
      <c r="V594" t="s">
        <v>3324</v>
      </c>
      <c r="W594" s="5">
        <v>75854350</v>
      </c>
      <c r="X594" s="5">
        <v>75854350</v>
      </c>
      <c r="Y594" s="90">
        <v>6895850</v>
      </c>
      <c r="Z594" s="90" t="s">
        <v>1045</v>
      </c>
      <c r="AA594" s="1" t="s">
        <v>95</v>
      </c>
      <c r="AB594" t="s">
        <v>83</v>
      </c>
      <c r="AC594" t="s">
        <v>76</v>
      </c>
      <c r="AD594" s="69">
        <f>+Tabla3[[#This Row],[VALOR DEL CONTRATO
(EN NUMEROS)]]-Tabla3[[#This Row],[VALOR RECURSOS (MADS/FONAM)]]</f>
        <v>0</v>
      </c>
      <c r="AE594" s="2">
        <v>4926</v>
      </c>
      <c r="AF594" s="88">
        <v>46024</v>
      </c>
      <c r="AG594">
        <v>62026</v>
      </c>
      <c r="AH594" s="75">
        <v>46038</v>
      </c>
      <c r="AI594" s="78" t="s">
        <v>98</v>
      </c>
      <c r="AJ594" t="s">
        <v>928</v>
      </c>
      <c r="AK594" s="65">
        <v>202400000000071</v>
      </c>
      <c r="AL594" s="75">
        <v>46038</v>
      </c>
      <c r="AM594" s="1" t="s">
        <v>257</v>
      </c>
      <c r="AN594" s="1" t="s">
        <v>257</v>
      </c>
      <c r="AO594" t="s">
        <v>100</v>
      </c>
      <c r="AP594" t="s">
        <v>2750</v>
      </c>
      <c r="AQ594" s="2"/>
      <c r="AR594" t="s">
        <v>1012</v>
      </c>
      <c r="AS594" t="s">
        <v>269</v>
      </c>
      <c r="AT594" s="1">
        <v>80111600</v>
      </c>
      <c r="AU594" s="93" t="s">
        <v>5776</v>
      </c>
      <c r="AV594" s="1" t="s">
        <v>211</v>
      </c>
      <c r="AW594" s="87" t="s">
        <v>104</v>
      </c>
      <c r="AX594" s="96" t="s">
        <v>76</v>
      </c>
      <c r="AY594" s="1" t="s">
        <v>108</v>
      </c>
      <c r="AZ594" s="75">
        <v>46038</v>
      </c>
      <c r="BA594" s="75">
        <v>46038</v>
      </c>
      <c r="BB594" s="6">
        <v>46371</v>
      </c>
      <c r="BC594" s="89">
        <f>+Tabla3[[#This Row],[FECHA TERMINACION
(INICIAL)]]-Tabla3[[#This Row],[FECHA INICIO]]</f>
        <v>333</v>
      </c>
      <c r="BD594" s="89">
        <f>+Tabla3[[#This Row],[PLAZO DE EJECUCIÓN EN DÍAS (INICIAL)]]/30</f>
        <v>11.1</v>
      </c>
      <c r="BE594" t="s">
        <v>3063</v>
      </c>
      <c r="BF594" s="5" t="e">
        <f>+#REF!</f>
        <v>#REF!</v>
      </c>
      <c r="BG594" s="5" t="e">
        <f>+#REF!</f>
        <v>#REF!</v>
      </c>
      <c r="BH594" s="1" t="e">
        <f>+#REF!</f>
        <v>#REF!</v>
      </c>
      <c r="BI594" s="1">
        <f>+COUNTIF(Tabla3[[#This Row],[VALOR REDUCIDO]:[TOTAL TIEMPO PRORROGADO EN DÍAS
]],"&lt;&gt;0")</f>
        <v>3</v>
      </c>
      <c r="BJ594" s="1" t="e">
        <f>+#REF!</f>
        <v>#REF!</v>
      </c>
      <c r="BK594" s="75" t="e">
        <f>+#REF!</f>
        <v>#REF!</v>
      </c>
      <c r="BL594" s="1" t="s">
        <v>83</v>
      </c>
      <c r="BM594" t="e">
        <f t="shared" si="47"/>
        <v>#REF!</v>
      </c>
      <c r="BN594" s="7">
        <f t="shared" si="48"/>
        <v>46038</v>
      </c>
      <c r="BO594" s="7" t="e">
        <f t="shared" si="49"/>
        <v>#REF!</v>
      </c>
      <c r="BP594" s="5" t="e">
        <f t="shared" si="45"/>
        <v>#REF!</v>
      </c>
      <c r="BQ594" s="1">
        <v>31031325</v>
      </c>
      <c r="BR594" s="1" t="e">
        <f>+Tabla3[[#This Row],[VALOR TOTAL DE CONTRATO (ANTES DE LIQUIDACIÓN - LIBERACIÓN DE SALDOS)]]-Tabla3[[#This Row],[RECURSO TOTALES DESEMBOLSADOS]]</f>
        <v>#REF!</v>
      </c>
      <c r="BS594" s="1" t="s">
        <v>83</v>
      </c>
      <c r="BT594" s="1" t="str">
        <f t="shared" si="46"/>
        <v>enero</v>
      </c>
      <c r="BU594" s="1" t="s">
        <v>82</v>
      </c>
      <c r="BV594" s="1" t="s">
        <v>82</v>
      </c>
      <c r="BW594" s="1" t="s">
        <v>82</v>
      </c>
      <c r="BX594" t="s">
        <v>258</v>
      </c>
      <c r="BY594" t="s">
        <v>259</v>
      </c>
    </row>
    <row r="595" spans="1:77" x14ac:dyDescent="0.25">
      <c r="A595" s="1">
        <v>2026</v>
      </c>
      <c r="B595" s="3">
        <v>583</v>
      </c>
      <c r="C595" s="1" t="s">
        <v>65</v>
      </c>
      <c r="D595" t="s">
        <v>67</v>
      </c>
      <c r="E595" t="s">
        <v>70</v>
      </c>
      <c r="F595" t="s">
        <v>71</v>
      </c>
      <c r="G595" t="s">
        <v>105</v>
      </c>
      <c r="H595" s="1" t="s">
        <v>64</v>
      </c>
      <c r="I595" s="1" t="s">
        <v>75</v>
      </c>
      <c r="J595" t="s">
        <v>3325</v>
      </c>
      <c r="K595" s="1" t="s">
        <v>78</v>
      </c>
      <c r="L595" s="87" t="s">
        <v>573</v>
      </c>
      <c r="M595" s="1" t="s">
        <v>6887</v>
      </c>
      <c r="N595" s="1" t="s">
        <v>3719</v>
      </c>
      <c r="O595" s="69" t="s">
        <v>3719</v>
      </c>
      <c r="P595" s="54" t="s">
        <v>3719</v>
      </c>
      <c r="Q595" s="1" t="s">
        <v>83</v>
      </c>
      <c r="R595" s="87" t="s">
        <v>269</v>
      </c>
      <c r="S595" s="87" t="s">
        <v>269</v>
      </c>
      <c r="T595" t="s">
        <v>3326</v>
      </c>
      <c r="U595" t="s">
        <v>3327</v>
      </c>
      <c r="V595" t="s">
        <v>3328</v>
      </c>
      <c r="W595" s="5">
        <v>93359200</v>
      </c>
      <c r="X595" s="5">
        <v>93359200</v>
      </c>
      <c r="Y595" s="90">
        <v>8487200</v>
      </c>
      <c r="Z595" s="90" t="s">
        <v>1045</v>
      </c>
      <c r="AA595" s="1" t="s">
        <v>95</v>
      </c>
      <c r="AB595" t="s">
        <v>83</v>
      </c>
      <c r="AC595" t="s">
        <v>76</v>
      </c>
      <c r="AD595" s="69">
        <f>+Tabla3[[#This Row],[VALOR DEL CONTRATO
(EN NUMEROS)]]-Tabla3[[#This Row],[VALOR RECURSOS (MADS/FONAM)]]</f>
        <v>0</v>
      </c>
      <c r="AE595" s="2">
        <v>8626</v>
      </c>
      <c r="AF595" s="88">
        <v>46027</v>
      </c>
      <c r="AG595">
        <v>59326</v>
      </c>
      <c r="AH595" s="75">
        <v>46038</v>
      </c>
      <c r="AI595" s="78" t="s">
        <v>98</v>
      </c>
      <c r="AJ595" t="s">
        <v>736</v>
      </c>
      <c r="AK595" s="65">
        <v>202400000000054</v>
      </c>
      <c r="AL595" s="75">
        <v>46038</v>
      </c>
      <c r="AM595" s="1" t="s">
        <v>257</v>
      </c>
      <c r="AN595" s="1" t="s">
        <v>257</v>
      </c>
      <c r="AO595" t="s">
        <v>100</v>
      </c>
      <c r="AP595" t="s">
        <v>387</v>
      </c>
      <c r="AQ595" s="2"/>
      <c r="AR595" t="s">
        <v>6272</v>
      </c>
      <c r="AS595" t="s">
        <v>260</v>
      </c>
      <c r="AT595" s="1">
        <v>80111600</v>
      </c>
      <c r="AU595" s="93" t="s">
        <v>5777</v>
      </c>
      <c r="AV595" s="1" t="s">
        <v>211</v>
      </c>
      <c r="AW595" s="87" t="s">
        <v>104</v>
      </c>
      <c r="AX595" s="96" t="s">
        <v>76</v>
      </c>
      <c r="AY595" s="1" t="s">
        <v>108</v>
      </c>
      <c r="AZ595" s="75">
        <v>46038</v>
      </c>
      <c r="BA595" s="75">
        <v>46038</v>
      </c>
      <c r="BB595" s="6">
        <v>46371</v>
      </c>
      <c r="BC595" s="89">
        <f>+Tabla3[[#This Row],[FECHA TERMINACION
(INICIAL)]]-Tabla3[[#This Row],[FECHA INICIO]]</f>
        <v>333</v>
      </c>
      <c r="BD595" s="89">
        <f>+Tabla3[[#This Row],[PLAZO DE EJECUCIÓN EN DÍAS (INICIAL)]]/30</f>
        <v>11.1</v>
      </c>
      <c r="BE595" t="s">
        <v>3329</v>
      </c>
      <c r="BF595" s="5" t="e">
        <f>+#REF!</f>
        <v>#REF!</v>
      </c>
      <c r="BG595" s="5" t="e">
        <f>+#REF!</f>
        <v>#REF!</v>
      </c>
      <c r="BH595" s="1" t="e">
        <f>+#REF!</f>
        <v>#REF!</v>
      </c>
      <c r="BI595" s="1">
        <f>+COUNTIF(Tabla3[[#This Row],[VALOR REDUCIDO]:[TOTAL TIEMPO PRORROGADO EN DÍAS
]],"&lt;&gt;0")</f>
        <v>3</v>
      </c>
      <c r="BJ595" s="1" t="e">
        <f>+#REF!</f>
        <v>#REF!</v>
      </c>
      <c r="BK595" s="75" t="e">
        <f>+#REF!</f>
        <v>#REF!</v>
      </c>
      <c r="BL595" s="1" t="s">
        <v>83</v>
      </c>
      <c r="BM595" t="e">
        <f t="shared" si="47"/>
        <v>#REF!</v>
      </c>
      <c r="BN595" s="7">
        <f t="shared" si="48"/>
        <v>46038</v>
      </c>
      <c r="BO595" s="7" t="e">
        <f t="shared" si="49"/>
        <v>#REF!</v>
      </c>
      <c r="BP595" s="5" t="e">
        <f t="shared" si="45"/>
        <v>#REF!</v>
      </c>
      <c r="BQ595" s="1">
        <v>38192400</v>
      </c>
      <c r="BR595" s="1" t="e">
        <f>+Tabla3[[#This Row],[VALOR TOTAL DE CONTRATO (ANTES DE LIQUIDACIÓN - LIBERACIÓN DE SALDOS)]]-Tabla3[[#This Row],[RECURSO TOTALES DESEMBOLSADOS]]</f>
        <v>#REF!</v>
      </c>
      <c r="BS595" s="1" t="s">
        <v>83</v>
      </c>
      <c r="BT595" s="1" t="str">
        <f t="shared" si="46"/>
        <v>enero</v>
      </c>
      <c r="BU595" s="1" t="s">
        <v>82</v>
      </c>
      <c r="BV595" s="1" t="s">
        <v>82</v>
      </c>
      <c r="BW595" s="1" t="s">
        <v>82</v>
      </c>
      <c r="BX595" t="s">
        <v>258</v>
      </c>
      <c r="BY595" t="s">
        <v>259</v>
      </c>
    </row>
    <row r="596" spans="1:77" x14ac:dyDescent="0.25">
      <c r="A596" s="1">
        <v>2026</v>
      </c>
      <c r="B596" s="3">
        <v>584</v>
      </c>
      <c r="C596" s="1" t="s">
        <v>65</v>
      </c>
      <c r="D596" t="s">
        <v>67</v>
      </c>
      <c r="E596" t="s">
        <v>70</v>
      </c>
      <c r="F596" t="s">
        <v>71</v>
      </c>
      <c r="G596" t="s">
        <v>105</v>
      </c>
      <c r="H596" s="1" t="s">
        <v>64</v>
      </c>
      <c r="I596" s="1" t="s">
        <v>75</v>
      </c>
      <c r="J596" t="s">
        <v>3330</v>
      </c>
      <c r="K596" s="1" t="s">
        <v>78</v>
      </c>
      <c r="L596" s="87" t="s">
        <v>1693</v>
      </c>
      <c r="M596" s="1" t="s">
        <v>6888</v>
      </c>
      <c r="N596" s="1" t="s">
        <v>3719</v>
      </c>
      <c r="O596" s="69" t="s">
        <v>3719</v>
      </c>
      <c r="P596" s="54" t="s">
        <v>3719</v>
      </c>
      <c r="Q596" s="1" t="s">
        <v>83</v>
      </c>
      <c r="R596" s="87" t="s">
        <v>92</v>
      </c>
      <c r="S596" s="87" t="s">
        <v>92</v>
      </c>
      <c r="T596" t="s">
        <v>3331</v>
      </c>
      <c r="U596" t="s">
        <v>3332</v>
      </c>
      <c r="V596" t="s">
        <v>3333</v>
      </c>
      <c r="W596" s="5">
        <v>126233492</v>
      </c>
      <c r="X596" s="5">
        <v>126233492</v>
      </c>
      <c r="Y596" s="90">
        <v>11475772</v>
      </c>
      <c r="Z596" s="90" t="s">
        <v>1045</v>
      </c>
      <c r="AA596" s="1" t="s">
        <v>95</v>
      </c>
      <c r="AB596" t="s">
        <v>83</v>
      </c>
      <c r="AC596" t="s">
        <v>76</v>
      </c>
      <c r="AD596" s="69">
        <f>+Tabla3[[#This Row],[VALOR DEL CONTRATO
(EN NUMEROS)]]-Tabla3[[#This Row],[VALOR RECURSOS (MADS/FONAM)]]</f>
        <v>0</v>
      </c>
      <c r="AE596" s="2">
        <v>7926</v>
      </c>
      <c r="AF596" s="88">
        <v>46024</v>
      </c>
      <c r="AG596">
        <v>59826</v>
      </c>
      <c r="AH596" s="75">
        <v>46038</v>
      </c>
      <c r="AI596" s="78" t="s">
        <v>98</v>
      </c>
      <c r="AJ596" t="s">
        <v>404</v>
      </c>
      <c r="AK596" s="65">
        <v>202400000000095</v>
      </c>
      <c r="AL596" s="75">
        <v>46038</v>
      </c>
      <c r="AM596" s="1" t="s">
        <v>257</v>
      </c>
      <c r="AN596" s="1" t="s">
        <v>257</v>
      </c>
      <c r="AO596" t="s">
        <v>100</v>
      </c>
      <c r="AP596" t="s">
        <v>906</v>
      </c>
      <c r="AQ596" s="2"/>
      <c r="AR596" t="s">
        <v>901</v>
      </c>
      <c r="AS596" t="s">
        <v>902</v>
      </c>
      <c r="AT596" s="1">
        <v>80111600</v>
      </c>
      <c r="AU596" s="93" t="s">
        <v>5778</v>
      </c>
      <c r="AV596" s="1" t="s">
        <v>210</v>
      </c>
      <c r="AW596" s="87" t="s">
        <v>103</v>
      </c>
      <c r="AX596" s="96">
        <v>46038</v>
      </c>
      <c r="AY596" s="1" t="s">
        <v>116</v>
      </c>
      <c r="AZ596" s="75">
        <v>46038</v>
      </c>
      <c r="BA596" s="75">
        <v>46038</v>
      </c>
      <c r="BB596" s="6">
        <v>46371</v>
      </c>
      <c r="BC596" s="89">
        <f>+Tabla3[[#This Row],[FECHA TERMINACION
(INICIAL)]]-Tabla3[[#This Row],[FECHA INICIO]]</f>
        <v>333</v>
      </c>
      <c r="BD596" s="89">
        <f>+Tabla3[[#This Row],[PLAZO DE EJECUCIÓN EN DÍAS (INICIAL)]]/30</f>
        <v>11.1</v>
      </c>
      <c r="BE596" t="s">
        <v>939</v>
      </c>
      <c r="BF596" s="5" t="e">
        <f>+#REF!</f>
        <v>#REF!</v>
      </c>
      <c r="BG596" s="5" t="e">
        <f>+#REF!</f>
        <v>#REF!</v>
      </c>
      <c r="BH596" s="1" t="e">
        <f>+#REF!</f>
        <v>#REF!</v>
      </c>
      <c r="BI596" s="1">
        <f>+COUNTIF(Tabla3[[#This Row],[VALOR REDUCIDO]:[TOTAL TIEMPO PRORROGADO EN DÍAS
]],"&lt;&gt;0")</f>
        <v>3</v>
      </c>
      <c r="BJ596" s="1" t="e">
        <f>+#REF!</f>
        <v>#REF!</v>
      </c>
      <c r="BK596" s="75" t="e">
        <f>+#REF!</f>
        <v>#REF!</v>
      </c>
      <c r="BL596" s="1" t="s">
        <v>83</v>
      </c>
      <c r="BM596" t="e">
        <f t="shared" si="47"/>
        <v>#REF!</v>
      </c>
      <c r="BN596" s="7">
        <f t="shared" si="48"/>
        <v>46038</v>
      </c>
      <c r="BO596" s="7" t="e">
        <f t="shared" si="49"/>
        <v>#REF!</v>
      </c>
      <c r="BP596" s="5" t="e">
        <f t="shared" si="45"/>
        <v>#REF!</v>
      </c>
      <c r="BQ596" s="1">
        <v>51640974</v>
      </c>
      <c r="BR596" s="1" t="e">
        <f>+Tabla3[[#This Row],[VALOR TOTAL DE CONTRATO (ANTES DE LIQUIDACIÓN - LIBERACIÓN DE SALDOS)]]-Tabla3[[#This Row],[RECURSO TOTALES DESEMBOLSADOS]]</f>
        <v>#REF!</v>
      </c>
      <c r="BS596" s="1" t="s">
        <v>83</v>
      </c>
      <c r="BT596" s="1" t="str">
        <f t="shared" si="46"/>
        <v>enero</v>
      </c>
      <c r="BU596" s="1" t="s">
        <v>82</v>
      </c>
      <c r="BV596" s="1" t="s">
        <v>82</v>
      </c>
      <c r="BW596" s="1" t="s">
        <v>82</v>
      </c>
      <c r="BX596" t="s">
        <v>258</v>
      </c>
      <c r="BY596" t="s">
        <v>259</v>
      </c>
    </row>
    <row r="597" spans="1:77" x14ac:dyDescent="0.25">
      <c r="A597" s="1">
        <v>2026</v>
      </c>
      <c r="B597" s="3">
        <v>585</v>
      </c>
      <c r="C597" s="1" t="s">
        <v>65</v>
      </c>
      <c r="D597" t="s">
        <v>67</v>
      </c>
      <c r="E597" t="s">
        <v>70</v>
      </c>
      <c r="F597" t="s">
        <v>71</v>
      </c>
      <c r="G597" t="s">
        <v>105</v>
      </c>
      <c r="H597" s="1" t="s">
        <v>64</v>
      </c>
      <c r="I597" s="1" t="s">
        <v>75</v>
      </c>
      <c r="J597" t="s">
        <v>3334</v>
      </c>
      <c r="K597" s="1" t="s">
        <v>78</v>
      </c>
      <c r="L597" s="87" t="s">
        <v>3335</v>
      </c>
      <c r="M597" s="1" t="s">
        <v>6889</v>
      </c>
      <c r="N597" s="1" t="s">
        <v>3719</v>
      </c>
      <c r="O597" s="69" t="s">
        <v>3719</v>
      </c>
      <c r="P597" s="54" t="s">
        <v>3719</v>
      </c>
      <c r="Q597" s="1" t="s">
        <v>83</v>
      </c>
      <c r="R597" s="87" t="s">
        <v>265</v>
      </c>
      <c r="S597" s="87" t="s">
        <v>265</v>
      </c>
      <c r="T597" t="s">
        <v>3336</v>
      </c>
      <c r="U597" t="s">
        <v>3337</v>
      </c>
      <c r="V597" t="s">
        <v>916</v>
      </c>
      <c r="W597" s="5">
        <v>77000000</v>
      </c>
      <c r="X597" s="5">
        <v>77000000</v>
      </c>
      <c r="Y597" s="90">
        <v>7000000</v>
      </c>
      <c r="Z597" s="90" t="s">
        <v>1045</v>
      </c>
      <c r="AA597" s="1" t="s">
        <v>95</v>
      </c>
      <c r="AB597" t="s">
        <v>83</v>
      </c>
      <c r="AC597" t="s">
        <v>76</v>
      </c>
      <c r="AD597" s="69">
        <f>+Tabla3[[#This Row],[VALOR DEL CONTRATO
(EN NUMEROS)]]-Tabla3[[#This Row],[VALOR RECURSOS (MADS/FONAM)]]</f>
        <v>0</v>
      </c>
      <c r="AE597" s="2">
        <v>626</v>
      </c>
      <c r="AF597" s="88">
        <v>46024</v>
      </c>
      <c r="AG597">
        <v>57926</v>
      </c>
      <c r="AH597" s="75">
        <v>46037</v>
      </c>
      <c r="AI597" s="78" t="s">
        <v>98</v>
      </c>
      <c r="AJ597" t="s">
        <v>1127</v>
      </c>
      <c r="AK597" s="65">
        <v>202400000000074</v>
      </c>
      <c r="AL597" s="75">
        <v>46037</v>
      </c>
      <c r="AM597" s="1" t="s">
        <v>257</v>
      </c>
      <c r="AN597" s="1" t="s">
        <v>257</v>
      </c>
      <c r="AO597" t="s">
        <v>100</v>
      </c>
      <c r="AP597" t="s">
        <v>775</v>
      </c>
      <c r="AQ597" s="1"/>
      <c r="AR597" t="s">
        <v>776</v>
      </c>
      <c r="AS597" t="s">
        <v>776</v>
      </c>
      <c r="AT597" s="1">
        <v>80111600</v>
      </c>
      <c r="AU597" s="93" t="s">
        <v>5779</v>
      </c>
      <c r="AV597" s="1" t="s">
        <v>210</v>
      </c>
      <c r="AW597" s="87" t="s">
        <v>103</v>
      </c>
      <c r="AX597" s="96">
        <v>46037</v>
      </c>
      <c r="AY597" s="1" t="s">
        <v>116</v>
      </c>
      <c r="AZ597" s="96">
        <v>46037</v>
      </c>
      <c r="BA597" s="96">
        <v>46037</v>
      </c>
      <c r="BB597" s="6">
        <v>46370</v>
      </c>
      <c r="BC597" s="89">
        <f>+Tabla3[[#This Row],[FECHA TERMINACION
(INICIAL)]]-Tabla3[[#This Row],[FECHA INICIO]]</f>
        <v>333</v>
      </c>
      <c r="BD597" s="89">
        <f>+Tabla3[[#This Row],[PLAZO DE EJECUCIÓN EN DÍAS (INICIAL)]]/30</f>
        <v>11.1</v>
      </c>
      <c r="BE597" t="s">
        <v>804</v>
      </c>
      <c r="BF597" s="5" t="e">
        <f>+#REF!</f>
        <v>#REF!</v>
      </c>
      <c r="BG597" s="5" t="e">
        <f>+#REF!</f>
        <v>#REF!</v>
      </c>
      <c r="BH597" s="1" t="e">
        <f>+#REF!</f>
        <v>#REF!</v>
      </c>
      <c r="BI597" s="1">
        <f>+COUNTIF(Tabla3[[#This Row],[VALOR REDUCIDO]:[TOTAL TIEMPO PRORROGADO EN DÍAS
]],"&lt;&gt;0")</f>
        <v>3</v>
      </c>
      <c r="BJ597" s="1" t="e">
        <f>+#REF!</f>
        <v>#REF!</v>
      </c>
      <c r="BK597" s="75" t="e">
        <f>+#REF!</f>
        <v>#REF!</v>
      </c>
      <c r="BL597" s="1" t="s">
        <v>83</v>
      </c>
      <c r="BM597" t="e">
        <f t="shared" si="47"/>
        <v>#REF!</v>
      </c>
      <c r="BN597" s="7">
        <f t="shared" si="48"/>
        <v>46037</v>
      </c>
      <c r="BO597" s="7" t="e">
        <f t="shared" si="49"/>
        <v>#REF!</v>
      </c>
      <c r="BP597" s="5" t="e">
        <f t="shared" si="45"/>
        <v>#REF!</v>
      </c>
      <c r="BQ597" s="1">
        <v>31733333</v>
      </c>
      <c r="BR597" s="1" t="e">
        <f>+Tabla3[[#This Row],[VALOR TOTAL DE CONTRATO (ANTES DE LIQUIDACIÓN - LIBERACIÓN DE SALDOS)]]-Tabla3[[#This Row],[RECURSO TOTALES DESEMBOLSADOS]]</f>
        <v>#REF!</v>
      </c>
      <c r="BS597" s="1" t="s">
        <v>83</v>
      </c>
      <c r="BT597" s="1" t="str">
        <f t="shared" si="46"/>
        <v>enero</v>
      </c>
      <c r="BU597" s="1" t="s">
        <v>82</v>
      </c>
      <c r="BV597" s="1" t="s">
        <v>82</v>
      </c>
      <c r="BW597" s="1" t="s">
        <v>82</v>
      </c>
      <c r="BX597" t="s">
        <v>258</v>
      </c>
      <c r="BY597" t="s">
        <v>259</v>
      </c>
    </row>
    <row r="598" spans="1:77" x14ac:dyDescent="0.25">
      <c r="A598" s="1">
        <v>2026</v>
      </c>
      <c r="B598" s="3">
        <v>586</v>
      </c>
      <c r="C598" s="1" t="s">
        <v>65</v>
      </c>
      <c r="D598" t="s">
        <v>67</v>
      </c>
      <c r="E598" t="s">
        <v>70</v>
      </c>
      <c r="F598" t="s">
        <v>71</v>
      </c>
      <c r="G598" t="s">
        <v>105</v>
      </c>
      <c r="H598" s="1" t="s">
        <v>64</v>
      </c>
      <c r="I598" s="1" t="s">
        <v>75</v>
      </c>
      <c r="J598" t="s">
        <v>3338</v>
      </c>
      <c r="K598" s="1" t="s">
        <v>78</v>
      </c>
      <c r="L598" s="87" t="s">
        <v>3339</v>
      </c>
      <c r="M598" s="1" t="s">
        <v>6890</v>
      </c>
      <c r="N598" s="1" t="s">
        <v>3719</v>
      </c>
      <c r="O598" s="69" t="s">
        <v>3719</v>
      </c>
      <c r="P598" s="54" t="s">
        <v>3719</v>
      </c>
      <c r="Q598" s="1" t="s">
        <v>83</v>
      </c>
      <c r="R598" s="87" t="s">
        <v>256</v>
      </c>
      <c r="S598" s="87" t="s">
        <v>256</v>
      </c>
      <c r="T598" t="s">
        <v>3340</v>
      </c>
      <c r="U598" t="s">
        <v>3341</v>
      </c>
      <c r="V598" t="s">
        <v>1481</v>
      </c>
      <c r="W598" s="5">
        <v>100000000</v>
      </c>
      <c r="X598" s="5">
        <v>100000000</v>
      </c>
      <c r="Y598" s="90">
        <v>10000000</v>
      </c>
      <c r="Z598" s="90"/>
      <c r="AA598" s="1" t="s">
        <v>95</v>
      </c>
      <c r="AB598" t="s">
        <v>83</v>
      </c>
      <c r="AC598" t="s">
        <v>76</v>
      </c>
      <c r="AD598" s="69">
        <f>+Tabla3[[#This Row],[VALOR DEL CONTRATO
(EN NUMEROS)]]-Tabla3[[#This Row],[VALOR RECURSOS (MADS/FONAM)]]</f>
        <v>0</v>
      </c>
      <c r="AE598" s="2">
        <v>2426</v>
      </c>
      <c r="AF598" s="97">
        <v>46024</v>
      </c>
      <c r="AG598">
        <v>49726</v>
      </c>
      <c r="AH598" s="75">
        <v>46036</v>
      </c>
      <c r="AI598" s="78" t="s">
        <v>98</v>
      </c>
      <c r="AJ598" t="s">
        <v>1780</v>
      </c>
      <c r="AK598" s="65">
        <v>202400000000078</v>
      </c>
      <c r="AL598" s="75">
        <v>46036</v>
      </c>
      <c r="AM598" s="1" t="s">
        <v>257</v>
      </c>
      <c r="AN598" s="1" t="s">
        <v>257</v>
      </c>
      <c r="AO598" t="s">
        <v>100</v>
      </c>
      <c r="AP598" t="s">
        <v>2361</v>
      </c>
      <c r="AQ598" s="1"/>
      <c r="AR598" t="s">
        <v>599</v>
      </c>
      <c r="AS598" t="s">
        <v>256</v>
      </c>
      <c r="AT598" s="1">
        <v>80111600</v>
      </c>
      <c r="AU598" s="93" t="s">
        <v>5780</v>
      </c>
      <c r="AV598" s="1" t="s">
        <v>210</v>
      </c>
      <c r="AW598" s="87" t="s">
        <v>103</v>
      </c>
      <c r="AX598" s="75">
        <v>46036</v>
      </c>
      <c r="AY598" s="1" t="s">
        <v>116</v>
      </c>
      <c r="AZ598" s="75">
        <v>46036</v>
      </c>
      <c r="BA598" s="75">
        <v>46039</v>
      </c>
      <c r="BB598" s="6">
        <v>46342</v>
      </c>
      <c r="BC598" s="89">
        <f>+Tabla3[[#This Row],[FECHA TERMINACION
(INICIAL)]]-Tabla3[[#This Row],[FECHA INICIO]]</f>
        <v>303</v>
      </c>
      <c r="BD598" s="89">
        <f>+Tabla3[[#This Row],[PLAZO DE EJECUCIÓN EN DÍAS (INICIAL)]]/30</f>
        <v>10.1</v>
      </c>
      <c r="BE598" t="s">
        <v>3342</v>
      </c>
      <c r="BF598" s="5" t="e">
        <f>+#REF!</f>
        <v>#REF!</v>
      </c>
      <c r="BG598" s="5" t="e">
        <f>+#REF!</f>
        <v>#REF!</v>
      </c>
      <c r="BH598" s="1" t="e">
        <f>+#REF!</f>
        <v>#REF!</v>
      </c>
      <c r="BI598" s="1">
        <f>+COUNTIF(Tabla3[[#This Row],[VALOR REDUCIDO]:[TOTAL TIEMPO PRORROGADO EN DÍAS
]],"&lt;&gt;0")</f>
        <v>3</v>
      </c>
      <c r="BJ598" s="1" t="e">
        <f>+#REF!</f>
        <v>#REF!</v>
      </c>
      <c r="BK598" s="75" t="e">
        <f>+#REF!</f>
        <v>#REF!</v>
      </c>
      <c r="BL598" s="1" t="s">
        <v>83</v>
      </c>
      <c r="BM598" t="e">
        <f t="shared" si="47"/>
        <v>#REF!</v>
      </c>
      <c r="BN598" s="7">
        <f t="shared" si="48"/>
        <v>46039</v>
      </c>
      <c r="BO598" s="7" t="e">
        <f t="shared" si="49"/>
        <v>#REF!</v>
      </c>
      <c r="BP598" s="5" t="e">
        <f t="shared" si="45"/>
        <v>#REF!</v>
      </c>
      <c r="BQ598" s="1">
        <v>44666667</v>
      </c>
      <c r="BR598" s="1" t="e">
        <f>+Tabla3[[#This Row],[VALOR TOTAL DE CONTRATO (ANTES DE LIQUIDACIÓN - LIBERACIÓN DE SALDOS)]]-Tabla3[[#This Row],[RECURSO TOTALES DESEMBOLSADOS]]</f>
        <v>#REF!</v>
      </c>
      <c r="BS598" s="1" t="s">
        <v>83</v>
      </c>
      <c r="BT598" s="1" t="str">
        <f t="shared" si="46"/>
        <v>enero</v>
      </c>
      <c r="BU598" s="1" t="s">
        <v>82</v>
      </c>
      <c r="BV598" s="1" t="s">
        <v>82</v>
      </c>
      <c r="BW598" s="1" t="s">
        <v>82</v>
      </c>
      <c r="BX598" t="s">
        <v>258</v>
      </c>
      <c r="BY598" t="s">
        <v>259</v>
      </c>
    </row>
    <row r="599" spans="1:77" x14ac:dyDescent="0.25">
      <c r="A599" s="1">
        <v>2026</v>
      </c>
      <c r="B599" s="3">
        <v>587</v>
      </c>
      <c r="C599" s="1" t="s">
        <v>65</v>
      </c>
      <c r="D599" t="s">
        <v>67</v>
      </c>
      <c r="E599" t="s">
        <v>70</v>
      </c>
      <c r="F599" t="s">
        <v>71</v>
      </c>
      <c r="G599" t="s">
        <v>105</v>
      </c>
      <c r="H599" s="1" t="s">
        <v>64</v>
      </c>
      <c r="I599" s="1" t="s">
        <v>75</v>
      </c>
      <c r="J599" t="s">
        <v>208</v>
      </c>
      <c r="K599" s="1" t="s">
        <v>78</v>
      </c>
      <c r="L599" s="87" t="s">
        <v>843</v>
      </c>
      <c r="M599" s="1" t="s">
        <v>6891</v>
      </c>
      <c r="N599" s="1" t="s">
        <v>3719</v>
      </c>
      <c r="O599" s="69" t="s">
        <v>3719</v>
      </c>
      <c r="P599" s="54" t="s">
        <v>3719</v>
      </c>
      <c r="Q599" s="1" t="s">
        <v>83</v>
      </c>
      <c r="R599" s="87" t="s">
        <v>3631</v>
      </c>
      <c r="S599" s="87" t="s">
        <v>3631</v>
      </c>
      <c r="T599" t="s">
        <v>3343</v>
      </c>
      <c r="U599" t="s">
        <v>3344</v>
      </c>
      <c r="V599" t="s">
        <v>3305</v>
      </c>
      <c r="W599" s="5">
        <v>141639750</v>
      </c>
      <c r="X599" s="5">
        <v>141639750</v>
      </c>
      <c r="Y599" s="90">
        <v>12316500</v>
      </c>
      <c r="Z599" s="90" t="s">
        <v>1045</v>
      </c>
      <c r="AA599" s="1" t="s">
        <v>95</v>
      </c>
      <c r="AB599" t="s">
        <v>83</v>
      </c>
      <c r="AC599" t="s">
        <v>76</v>
      </c>
      <c r="AD599" s="69">
        <f>+Tabla3[[#This Row],[VALOR DEL CONTRATO
(EN NUMEROS)]]-Tabla3[[#This Row],[VALOR RECURSOS (MADS/FONAM)]]</f>
        <v>0</v>
      </c>
      <c r="AE599" s="2">
        <v>3726</v>
      </c>
      <c r="AF599" s="97">
        <v>46024</v>
      </c>
      <c r="AG599">
        <v>47926</v>
      </c>
      <c r="AH599" s="75">
        <v>46036</v>
      </c>
      <c r="AI599" s="78" t="s">
        <v>98</v>
      </c>
      <c r="AJ599" t="s">
        <v>416</v>
      </c>
      <c r="AK599" s="65">
        <v>202400000000055</v>
      </c>
      <c r="AL599" s="75">
        <v>46036</v>
      </c>
      <c r="AM599" s="1" t="s">
        <v>257</v>
      </c>
      <c r="AN599" s="1" t="s">
        <v>257</v>
      </c>
      <c r="AO599" t="s">
        <v>100</v>
      </c>
      <c r="AP599" t="s">
        <v>605</v>
      </c>
      <c r="AQ599" s="2"/>
      <c r="AR599" t="s">
        <v>606</v>
      </c>
      <c r="AS599" t="s">
        <v>607</v>
      </c>
      <c r="AT599" s="1">
        <v>80111600</v>
      </c>
      <c r="AU599" s="93" t="s">
        <v>5781</v>
      </c>
      <c r="AV599" s="1" t="s">
        <v>210</v>
      </c>
      <c r="AW599" s="87" t="s">
        <v>103</v>
      </c>
      <c r="AX599" s="96">
        <v>46036</v>
      </c>
      <c r="AY599" s="1" t="s">
        <v>116</v>
      </c>
      <c r="AZ599" s="96">
        <v>46036</v>
      </c>
      <c r="BA599" s="75">
        <v>46036</v>
      </c>
      <c r="BB599" s="6">
        <v>46384</v>
      </c>
      <c r="BC599" s="89">
        <f>+Tabla3[[#This Row],[FECHA TERMINACION
(INICIAL)]]-Tabla3[[#This Row],[FECHA INICIO]]</f>
        <v>348</v>
      </c>
      <c r="BD599" s="89">
        <f>+Tabla3[[#This Row],[PLAZO DE EJECUCIÓN EN DÍAS (INICIAL)]]/30</f>
        <v>11.6</v>
      </c>
      <c r="BE599" t="s">
        <v>3345</v>
      </c>
      <c r="BF599" s="5" t="e">
        <f>+#REF!</f>
        <v>#REF!</v>
      </c>
      <c r="BG599" s="5" t="e">
        <f>+#REF!</f>
        <v>#REF!</v>
      </c>
      <c r="BH599" s="1" t="e">
        <f>+#REF!</f>
        <v>#REF!</v>
      </c>
      <c r="BI599" s="1">
        <f>+COUNTIF(Tabla3[[#This Row],[VALOR REDUCIDO]:[TOTAL TIEMPO PRORROGADO EN DÍAS
]],"&lt;&gt;0")</f>
        <v>3</v>
      </c>
      <c r="BJ599" s="1" t="e">
        <f>+#REF!</f>
        <v>#REF!</v>
      </c>
      <c r="BK599" s="75" t="e">
        <f>+#REF!</f>
        <v>#REF!</v>
      </c>
      <c r="BL599" s="1" t="s">
        <v>83</v>
      </c>
      <c r="BM599" t="e">
        <f t="shared" si="47"/>
        <v>#REF!</v>
      </c>
      <c r="BN599" s="7">
        <f t="shared" si="48"/>
        <v>46036</v>
      </c>
      <c r="BO599" s="7" t="e">
        <f t="shared" si="49"/>
        <v>#REF!</v>
      </c>
      <c r="BP599" s="5" t="e">
        <f t="shared" si="45"/>
        <v>#REF!</v>
      </c>
      <c r="BQ599" s="1">
        <v>56245350</v>
      </c>
      <c r="BR599" s="1" t="e">
        <f>+Tabla3[[#This Row],[VALOR TOTAL DE CONTRATO (ANTES DE LIQUIDACIÓN - LIBERACIÓN DE SALDOS)]]-Tabla3[[#This Row],[RECURSO TOTALES DESEMBOLSADOS]]</f>
        <v>#REF!</v>
      </c>
      <c r="BS599" s="1" t="s">
        <v>83</v>
      </c>
      <c r="BT599" s="1" t="str">
        <f t="shared" si="46"/>
        <v>enero</v>
      </c>
      <c r="BU599" s="1" t="s">
        <v>82</v>
      </c>
      <c r="BV599" s="1" t="s">
        <v>82</v>
      </c>
      <c r="BW599" s="1" t="s">
        <v>82</v>
      </c>
      <c r="BX599" t="s">
        <v>258</v>
      </c>
      <c r="BY599" t="s">
        <v>259</v>
      </c>
    </row>
    <row r="600" spans="1:77" x14ac:dyDescent="0.25">
      <c r="A600" s="1">
        <v>2026</v>
      </c>
      <c r="B600" s="3">
        <v>588</v>
      </c>
      <c r="C600" s="1" t="s">
        <v>65</v>
      </c>
      <c r="D600" t="s">
        <v>67</v>
      </c>
      <c r="E600" t="s">
        <v>70</v>
      </c>
      <c r="F600" t="s">
        <v>71</v>
      </c>
      <c r="G600" t="s">
        <v>105</v>
      </c>
      <c r="H600" s="1" t="s">
        <v>64</v>
      </c>
      <c r="I600" s="1" t="s">
        <v>75</v>
      </c>
      <c r="J600" t="s">
        <v>3346</v>
      </c>
      <c r="K600" s="1" t="s">
        <v>78</v>
      </c>
      <c r="L600" s="87" t="s">
        <v>81</v>
      </c>
      <c r="M600" s="1" t="s">
        <v>6850</v>
      </c>
      <c r="N600" s="1" t="s">
        <v>3719</v>
      </c>
      <c r="O600" s="59" t="s">
        <v>3719</v>
      </c>
      <c r="P600" s="54" t="s">
        <v>3719</v>
      </c>
      <c r="Q600" s="1" t="s">
        <v>83</v>
      </c>
      <c r="R600" s="87" t="s">
        <v>269</v>
      </c>
      <c r="S600" s="87" t="s">
        <v>269</v>
      </c>
      <c r="T600" t="s">
        <v>3347</v>
      </c>
      <c r="U600" t="s">
        <v>3348</v>
      </c>
      <c r="V600" s="5" t="s">
        <v>3349</v>
      </c>
      <c r="W600" s="5">
        <v>164220000</v>
      </c>
      <c r="X600" s="5">
        <v>164220000</v>
      </c>
      <c r="Y600" s="90">
        <v>14280000</v>
      </c>
      <c r="Z600" s="90" t="s">
        <v>1045</v>
      </c>
      <c r="AA600" s="1" t="s">
        <v>95</v>
      </c>
      <c r="AB600" t="s">
        <v>83</v>
      </c>
      <c r="AC600" t="s">
        <v>76</v>
      </c>
      <c r="AD600" s="69">
        <f>+Tabla3[[#This Row],[VALOR DEL CONTRATO
(EN NUMEROS)]]-Tabla3[[#This Row],[VALOR RECURSOS (MADS/FONAM)]]</f>
        <v>0</v>
      </c>
      <c r="AE600" s="2">
        <v>3726</v>
      </c>
      <c r="AF600" s="88">
        <v>46024</v>
      </c>
      <c r="AG600">
        <v>50526</v>
      </c>
      <c r="AH600" s="96">
        <v>46036</v>
      </c>
      <c r="AI600" s="78" t="s">
        <v>98</v>
      </c>
      <c r="AJ600" t="s">
        <v>416</v>
      </c>
      <c r="AK600" s="65">
        <v>202400000000055</v>
      </c>
      <c r="AL600" s="75">
        <v>46036</v>
      </c>
      <c r="AM600" s="1" t="s">
        <v>257</v>
      </c>
      <c r="AN600" s="1" t="s">
        <v>257</v>
      </c>
      <c r="AO600" t="s">
        <v>100</v>
      </c>
      <c r="AP600" t="s">
        <v>605</v>
      </c>
      <c r="AQ600" s="2"/>
      <c r="AR600" t="s">
        <v>606</v>
      </c>
      <c r="AS600" t="s">
        <v>607</v>
      </c>
      <c r="AT600" s="1">
        <v>80111600</v>
      </c>
      <c r="AU600" s="93" t="s">
        <v>5782</v>
      </c>
      <c r="AV600" s="1" t="s">
        <v>210</v>
      </c>
      <c r="AW600" s="87" t="s">
        <v>103</v>
      </c>
      <c r="AX600" s="96">
        <v>46036</v>
      </c>
      <c r="AY600" s="1" t="s">
        <v>116</v>
      </c>
      <c r="AZ600" s="96">
        <v>46036</v>
      </c>
      <c r="BA600" s="75">
        <v>46038</v>
      </c>
      <c r="BB600" s="6">
        <v>46387</v>
      </c>
      <c r="BC600" s="89">
        <f>+Tabla3[[#This Row],[FECHA TERMINACION
(INICIAL)]]-Tabla3[[#This Row],[FECHA INICIO]]</f>
        <v>349</v>
      </c>
      <c r="BD600" s="89">
        <f>+Tabla3[[#This Row],[PLAZO DE EJECUCIÓN EN DÍAS (INICIAL)]]/30</f>
        <v>11.633333333333333</v>
      </c>
      <c r="BE600" t="s">
        <v>3345</v>
      </c>
      <c r="BF600" s="5" t="e">
        <f>+#REF!</f>
        <v>#REF!</v>
      </c>
      <c r="BG600" s="5" t="e">
        <f>+#REF!</f>
        <v>#REF!</v>
      </c>
      <c r="BH600" s="1" t="e">
        <f>+#REF!</f>
        <v>#REF!</v>
      </c>
      <c r="BI600" s="1">
        <f>+COUNTIF(Tabla3[[#This Row],[VALOR REDUCIDO]:[TOTAL TIEMPO PRORROGADO EN DÍAS
]],"&lt;&gt;0")</f>
        <v>3</v>
      </c>
      <c r="BJ600" s="1" t="e">
        <f>+#REF!</f>
        <v>#REF!</v>
      </c>
      <c r="BK600" s="75" t="e">
        <f>+#REF!</f>
        <v>#REF!</v>
      </c>
      <c r="BL600" s="1" t="s">
        <v>83</v>
      </c>
      <c r="BM600" t="e">
        <f t="shared" si="47"/>
        <v>#REF!</v>
      </c>
      <c r="BN600" s="7">
        <f t="shared" si="48"/>
        <v>46038</v>
      </c>
      <c r="BO600" s="7" t="e">
        <f t="shared" si="49"/>
        <v>#REF!</v>
      </c>
      <c r="BP600" s="5" t="e">
        <f t="shared" si="45"/>
        <v>#REF!</v>
      </c>
      <c r="BQ600" s="1">
        <v>64260000</v>
      </c>
      <c r="BR600" s="1" t="e">
        <f>+Tabla3[[#This Row],[VALOR TOTAL DE CONTRATO (ANTES DE LIQUIDACIÓN - LIBERACIÓN DE SALDOS)]]-Tabla3[[#This Row],[RECURSO TOTALES DESEMBOLSADOS]]</f>
        <v>#REF!</v>
      </c>
      <c r="BS600" s="1" t="s">
        <v>83</v>
      </c>
      <c r="BT600" s="1" t="str">
        <f t="shared" si="46"/>
        <v>enero</v>
      </c>
      <c r="BU600" s="1" t="s">
        <v>82</v>
      </c>
      <c r="BV600" s="1" t="s">
        <v>82</v>
      </c>
      <c r="BW600" s="1" t="s">
        <v>82</v>
      </c>
      <c r="BX600" t="s">
        <v>258</v>
      </c>
      <c r="BY600" t="s">
        <v>259</v>
      </c>
    </row>
    <row r="601" spans="1:77" x14ac:dyDescent="0.25">
      <c r="A601" s="1">
        <v>2026</v>
      </c>
      <c r="B601" s="3">
        <v>589</v>
      </c>
      <c r="C601" s="1" t="s">
        <v>65</v>
      </c>
      <c r="D601" t="s">
        <v>67</v>
      </c>
      <c r="E601" t="s">
        <v>70</v>
      </c>
      <c r="F601" t="s">
        <v>71</v>
      </c>
      <c r="G601" t="s">
        <v>105</v>
      </c>
      <c r="H601" s="1" t="s">
        <v>64</v>
      </c>
      <c r="I601" s="1" t="s">
        <v>75</v>
      </c>
      <c r="J601" t="s">
        <v>3350</v>
      </c>
      <c r="K601" s="1" t="s">
        <v>78</v>
      </c>
      <c r="L601" s="87" t="s">
        <v>595</v>
      </c>
      <c r="M601" s="1" t="s">
        <v>6892</v>
      </c>
      <c r="N601" s="1" t="s">
        <v>3719</v>
      </c>
      <c r="O601" s="59" t="s">
        <v>3719</v>
      </c>
      <c r="P601" s="54" t="s">
        <v>3719</v>
      </c>
      <c r="Q601" s="1" t="s">
        <v>83</v>
      </c>
      <c r="R601" s="87" t="s">
        <v>3351</v>
      </c>
      <c r="S601" s="87" t="s">
        <v>602</v>
      </c>
      <c r="T601" t="s">
        <v>3352</v>
      </c>
      <c r="U601" t="s">
        <v>3353</v>
      </c>
      <c r="V601" s="5" t="s">
        <v>608</v>
      </c>
      <c r="W601" s="5">
        <v>152490000</v>
      </c>
      <c r="X601" s="5">
        <v>152490000</v>
      </c>
      <c r="Y601" s="90">
        <v>13260000</v>
      </c>
      <c r="Z601" s="90" t="s">
        <v>1045</v>
      </c>
      <c r="AA601" s="1" t="s">
        <v>95</v>
      </c>
      <c r="AB601" t="s">
        <v>83</v>
      </c>
      <c r="AC601" t="s">
        <v>76</v>
      </c>
      <c r="AD601" s="69">
        <f>+Tabla3[[#This Row],[VALOR DEL CONTRATO
(EN NUMEROS)]]-Tabla3[[#This Row],[VALOR RECURSOS (MADS/FONAM)]]</f>
        <v>0</v>
      </c>
      <c r="AE601" s="2">
        <v>926</v>
      </c>
      <c r="AF601" s="97">
        <v>46024</v>
      </c>
      <c r="AG601">
        <v>51026</v>
      </c>
      <c r="AH601" s="75">
        <v>46036</v>
      </c>
      <c r="AI601" s="78" t="s">
        <v>98</v>
      </c>
      <c r="AJ601" t="s">
        <v>296</v>
      </c>
      <c r="AK601" s="65">
        <v>202400000000078</v>
      </c>
      <c r="AL601" s="75">
        <v>46036</v>
      </c>
      <c r="AM601" s="1" t="s">
        <v>257</v>
      </c>
      <c r="AN601" s="1" t="s">
        <v>257</v>
      </c>
      <c r="AO601" t="s">
        <v>100</v>
      </c>
      <c r="AP601" t="s">
        <v>605</v>
      </c>
      <c r="AQ601" s="1"/>
      <c r="AR601" t="s">
        <v>606</v>
      </c>
      <c r="AS601" t="s">
        <v>607</v>
      </c>
      <c r="AT601" s="1">
        <v>80111600</v>
      </c>
      <c r="AU601" s="93" t="s">
        <v>5783</v>
      </c>
      <c r="AV601" s="1" t="s">
        <v>210</v>
      </c>
      <c r="AW601" s="87" t="s">
        <v>103</v>
      </c>
      <c r="AX601" s="96">
        <v>46037</v>
      </c>
      <c r="AY601" s="1" t="s">
        <v>116</v>
      </c>
      <c r="AZ601" s="96">
        <v>46037</v>
      </c>
      <c r="BA601" s="75">
        <v>46037</v>
      </c>
      <c r="BB601" s="6">
        <v>46385</v>
      </c>
      <c r="BC601" s="89">
        <f>+Tabla3[[#This Row],[FECHA TERMINACION
(INICIAL)]]-Tabla3[[#This Row],[FECHA INICIO]]</f>
        <v>348</v>
      </c>
      <c r="BD601" s="89">
        <f>+Tabla3[[#This Row],[PLAZO DE EJECUCIÓN EN DÍAS (INICIAL)]]/30</f>
        <v>11.6</v>
      </c>
      <c r="BE601" t="s">
        <v>3354</v>
      </c>
      <c r="BF601" s="5" t="e">
        <f>+#REF!</f>
        <v>#REF!</v>
      </c>
      <c r="BG601" s="5" t="e">
        <f>+#REF!</f>
        <v>#REF!</v>
      </c>
      <c r="BH601" s="1" t="e">
        <f>+#REF!</f>
        <v>#REF!</v>
      </c>
      <c r="BI601" s="1">
        <f>+COUNTIF(Tabla3[[#This Row],[VALOR REDUCIDO]:[TOTAL TIEMPO PRORROGADO EN DÍAS
]],"&lt;&gt;0")</f>
        <v>3</v>
      </c>
      <c r="BJ601" s="1" t="e">
        <f>+#REF!</f>
        <v>#REF!</v>
      </c>
      <c r="BK601" s="75" t="e">
        <f>+#REF!</f>
        <v>#REF!</v>
      </c>
      <c r="BL601" s="1" t="s">
        <v>83</v>
      </c>
      <c r="BM601" t="e">
        <f t="shared" si="47"/>
        <v>#REF!</v>
      </c>
      <c r="BN601" s="7">
        <f t="shared" si="48"/>
        <v>46037</v>
      </c>
      <c r="BO601" s="7" t="e">
        <f t="shared" si="49"/>
        <v>#REF!</v>
      </c>
      <c r="BP601" s="5" t="e">
        <f t="shared" si="45"/>
        <v>#REF!</v>
      </c>
      <c r="BQ601" s="1">
        <v>60112000</v>
      </c>
      <c r="BR601" s="1" t="e">
        <f>+Tabla3[[#This Row],[VALOR TOTAL DE CONTRATO (ANTES DE LIQUIDACIÓN - LIBERACIÓN DE SALDOS)]]-Tabla3[[#This Row],[RECURSO TOTALES DESEMBOLSADOS]]</f>
        <v>#REF!</v>
      </c>
      <c r="BS601" s="1" t="s">
        <v>83</v>
      </c>
      <c r="BT601" s="1" t="str">
        <f t="shared" si="46"/>
        <v>enero</v>
      </c>
      <c r="BU601" s="1" t="s">
        <v>82</v>
      </c>
      <c r="BV601" s="1" t="s">
        <v>82</v>
      </c>
      <c r="BW601" s="1" t="s">
        <v>82</v>
      </c>
      <c r="BX601" t="s">
        <v>258</v>
      </c>
      <c r="BY601" t="s">
        <v>259</v>
      </c>
    </row>
    <row r="602" spans="1:77" x14ac:dyDescent="0.25">
      <c r="A602" s="1">
        <v>2026</v>
      </c>
      <c r="B602" s="3">
        <v>590</v>
      </c>
      <c r="C602" s="1" t="s">
        <v>65</v>
      </c>
      <c r="D602" t="s">
        <v>67</v>
      </c>
      <c r="E602" t="s">
        <v>70</v>
      </c>
      <c r="F602" t="s">
        <v>71</v>
      </c>
      <c r="G602" t="s">
        <v>105</v>
      </c>
      <c r="H602" s="1" t="s">
        <v>64</v>
      </c>
      <c r="I602" s="1" t="s">
        <v>75</v>
      </c>
      <c r="J602" t="s">
        <v>3355</v>
      </c>
      <c r="K602" s="1" t="s">
        <v>78</v>
      </c>
      <c r="L602" s="87" t="s">
        <v>538</v>
      </c>
      <c r="M602" s="1" t="s">
        <v>6893</v>
      </c>
      <c r="N602" s="1" t="s">
        <v>3719</v>
      </c>
      <c r="O602" s="69" t="s">
        <v>3719</v>
      </c>
      <c r="P602" s="54" t="s">
        <v>3719</v>
      </c>
      <c r="Q602" s="1" t="s">
        <v>83</v>
      </c>
      <c r="R602" s="87" t="s">
        <v>3302</v>
      </c>
      <c r="S602" s="87" t="s">
        <v>3302</v>
      </c>
      <c r="T602" t="s">
        <v>3356</v>
      </c>
      <c r="U602" t="s">
        <v>3357</v>
      </c>
      <c r="V602" t="s">
        <v>3358</v>
      </c>
      <c r="W602" s="5">
        <v>115000000</v>
      </c>
      <c r="X602" s="5">
        <v>115000000</v>
      </c>
      <c r="Y602" s="90">
        <v>10000000</v>
      </c>
      <c r="Z602" s="90" t="s">
        <v>1045</v>
      </c>
      <c r="AA602" s="1" t="s">
        <v>95</v>
      </c>
      <c r="AB602" t="s">
        <v>83</v>
      </c>
      <c r="AC602" t="s">
        <v>76</v>
      </c>
      <c r="AD602" s="69">
        <f>+Tabla3[[#This Row],[VALOR DEL CONTRATO
(EN NUMEROS)]]-Tabla3[[#This Row],[VALOR RECURSOS (MADS/FONAM)]]</f>
        <v>0</v>
      </c>
      <c r="AE602" s="2">
        <v>6626</v>
      </c>
      <c r="AF602" s="97">
        <v>46024</v>
      </c>
      <c r="AG602">
        <v>51226</v>
      </c>
      <c r="AH602" s="75">
        <v>46036</v>
      </c>
      <c r="AI602" s="78" t="s">
        <v>98</v>
      </c>
      <c r="AJ602" t="s">
        <v>386</v>
      </c>
      <c r="AK602" s="65">
        <v>202300000000177</v>
      </c>
      <c r="AL602" s="75">
        <v>46036</v>
      </c>
      <c r="AM602" s="1" t="s">
        <v>257</v>
      </c>
      <c r="AN602" s="1" t="s">
        <v>257</v>
      </c>
      <c r="AO602" t="s">
        <v>100</v>
      </c>
      <c r="AP602" t="s">
        <v>605</v>
      </c>
      <c r="AQ602" s="2"/>
      <c r="AR602" t="s">
        <v>606</v>
      </c>
      <c r="AS602" t="s">
        <v>607</v>
      </c>
      <c r="AT602" s="1">
        <v>80111600</v>
      </c>
      <c r="AU602" s="93" t="s">
        <v>5784</v>
      </c>
      <c r="AV602" s="1" t="s">
        <v>210</v>
      </c>
      <c r="AW602" s="87" t="s">
        <v>103</v>
      </c>
      <c r="AX602" s="96">
        <v>46036</v>
      </c>
      <c r="AY602" s="1" t="s">
        <v>116</v>
      </c>
      <c r="AZ602" s="96">
        <v>46036</v>
      </c>
      <c r="BA602" s="75">
        <v>46036</v>
      </c>
      <c r="BB602" s="6">
        <v>46384</v>
      </c>
      <c r="BC602" s="89">
        <f>+Tabla3[[#This Row],[FECHA TERMINACION
(INICIAL)]]-Tabla3[[#This Row],[FECHA INICIO]]</f>
        <v>348</v>
      </c>
      <c r="BD602" s="89">
        <f>+Tabla3[[#This Row],[PLAZO DE EJECUCIÓN EN DÍAS (INICIAL)]]/30</f>
        <v>11.6</v>
      </c>
      <c r="BE602" t="s">
        <v>3359</v>
      </c>
      <c r="BF602" s="5" t="e">
        <f>+#REF!</f>
        <v>#REF!</v>
      </c>
      <c r="BG602" s="5" t="e">
        <f>+#REF!</f>
        <v>#REF!</v>
      </c>
      <c r="BH602" s="1" t="e">
        <f>+#REF!</f>
        <v>#REF!</v>
      </c>
      <c r="BI602" s="1">
        <f>+COUNTIF(Tabla3[[#This Row],[VALOR REDUCIDO]:[TOTAL TIEMPO PRORROGADO EN DÍAS
]],"&lt;&gt;0")</f>
        <v>3</v>
      </c>
      <c r="BJ602" s="1" t="e">
        <f>+#REF!</f>
        <v>#REF!</v>
      </c>
      <c r="BK602" s="75" t="e">
        <f>+#REF!</f>
        <v>#REF!</v>
      </c>
      <c r="BL602" s="1" t="s">
        <v>83</v>
      </c>
      <c r="BM602" t="e">
        <f t="shared" si="47"/>
        <v>#REF!</v>
      </c>
      <c r="BN602" s="7">
        <f t="shared" si="48"/>
        <v>46036</v>
      </c>
      <c r="BO602" s="7" t="e">
        <f t="shared" si="49"/>
        <v>#REF!</v>
      </c>
      <c r="BP602" s="5" t="e">
        <f t="shared" si="45"/>
        <v>#REF!</v>
      </c>
      <c r="BQ602" s="1">
        <v>45666667</v>
      </c>
      <c r="BR602" s="1" t="e">
        <f>+Tabla3[[#This Row],[VALOR TOTAL DE CONTRATO (ANTES DE LIQUIDACIÓN - LIBERACIÓN DE SALDOS)]]-Tabla3[[#This Row],[RECURSO TOTALES DESEMBOLSADOS]]</f>
        <v>#REF!</v>
      </c>
      <c r="BS602" s="1" t="s">
        <v>83</v>
      </c>
      <c r="BT602" s="1" t="str">
        <f t="shared" si="46"/>
        <v>enero</v>
      </c>
      <c r="BU602" s="1" t="s">
        <v>82</v>
      </c>
      <c r="BV602" s="1" t="s">
        <v>82</v>
      </c>
      <c r="BW602" s="1" t="s">
        <v>82</v>
      </c>
      <c r="BX602" t="s">
        <v>258</v>
      </c>
      <c r="BY602" t="s">
        <v>259</v>
      </c>
    </row>
    <row r="603" spans="1:77" x14ac:dyDescent="0.25">
      <c r="A603" s="1">
        <v>2026</v>
      </c>
      <c r="B603" s="3">
        <v>591</v>
      </c>
      <c r="C603" s="1" t="s">
        <v>65</v>
      </c>
      <c r="D603" t="s">
        <v>67</v>
      </c>
      <c r="E603" t="s">
        <v>70</v>
      </c>
      <c r="F603" t="s">
        <v>71</v>
      </c>
      <c r="G603" t="s">
        <v>105</v>
      </c>
      <c r="H603" s="1" t="s">
        <v>64</v>
      </c>
      <c r="I603" s="1" t="s">
        <v>75</v>
      </c>
      <c r="J603" t="s">
        <v>3360</v>
      </c>
      <c r="K603" s="1" t="s">
        <v>78</v>
      </c>
      <c r="L603" s="87" t="s">
        <v>446</v>
      </c>
      <c r="M603" s="1" t="s">
        <v>6894</v>
      </c>
      <c r="N603" s="1" t="s">
        <v>3719</v>
      </c>
      <c r="O603" s="69" t="s">
        <v>3719</v>
      </c>
      <c r="P603" s="54" t="s">
        <v>3719</v>
      </c>
      <c r="Q603" s="1" t="s">
        <v>83</v>
      </c>
      <c r="R603" s="87" t="s">
        <v>1436</v>
      </c>
      <c r="S603" s="87" t="s">
        <v>212</v>
      </c>
      <c r="T603" t="s">
        <v>3361</v>
      </c>
      <c r="U603" t="s">
        <v>3362</v>
      </c>
      <c r="V603" t="s">
        <v>3363</v>
      </c>
      <c r="W603" s="5">
        <v>70788000</v>
      </c>
      <c r="X603" s="5">
        <v>70788000</v>
      </c>
      <c r="Y603" s="90">
        <v>6120000</v>
      </c>
      <c r="Z603" s="90">
        <v>0</v>
      </c>
      <c r="AA603" s="1" t="s">
        <v>95</v>
      </c>
      <c r="AB603" t="s">
        <v>83</v>
      </c>
      <c r="AC603" t="s">
        <v>76</v>
      </c>
      <c r="AD603" s="69">
        <f>+Tabla3[[#This Row],[VALOR DEL CONTRATO
(EN NUMEROS)]]-Tabla3[[#This Row],[VALOR RECURSOS (MADS/FONAM)]]</f>
        <v>0</v>
      </c>
      <c r="AE603" s="2">
        <v>1126</v>
      </c>
      <c r="AF603" s="88">
        <v>46024</v>
      </c>
      <c r="AG603">
        <v>66126</v>
      </c>
      <c r="AH603" s="75">
        <v>46041</v>
      </c>
      <c r="AI603" s="78" t="s">
        <v>98</v>
      </c>
      <c r="AJ603" t="s">
        <v>282</v>
      </c>
      <c r="AK603" s="65">
        <v>202400000000095</v>
      </c>
      <c r="AL603" s="75">
        <v>46038</v>
      </c>
      <c r="AM603" s="1" t="s">
        <v>257</v>
      </c>
      <c r="AN603" s="1" t="s">
        <v>257</v>
      </c>
      <c r="AO603" t="s">
        <v>100</v>
      </c>
      <c r="AP603" t="s">
        <v>1440</v>
      </c>
      <c r="AQ603" s="1"/>
      <c r="AR603" t="s">
        <v>1441</v>
      </c>
      <c r="AS603" t="s">
        <v>212</v>
      </c>
      <c r="AT603" s="1">
        <v>80111600</v>
      </c>
      <c r="AU603" s="93" t="s">
        <v>5785</v>
      </c>
      <c r="AV603" s="1" t="s">
        <v>210</v>
      </c>
      <c r="AW603" s="87" t="s">
        <v>103</v>
      </c>
      <c r="AX603" s="96">
        <v>46038</v>
      </c>
      <c r="AY603" s="1" t="s">
        <v>116</v>
      </c>
      <c r="AZ603" s="96">
        <v>46038</v>
      </c>
      <c r="BA603" s="75">
        <v>46042</v>
      </c>
      <c r="BB603" s="6">
        <v>46052</v>
      </c>
      <c r="BC603" s="89">
        <f>+Tabla3[[#This Row],[FECHA TERMINACION
(INICIAL)]]-Tabla3[[#This Row],[FECHA INICIO]]</f>
        <v>10</v>
      </c>
      <c r="BD603" s="89">
        <f>+Tabla3[[#This Row],[PLAZO DE EJECUCIÓN EN DÍAS (INICIAL)]]/30</f>
        <v>0.33333333333333331</v>
      </c>
      <c r="BE603" t="s">
        <v>3364</v>
      </c>
      <c r="BF603" s="5" t="e">
        <f>+#REF!</f>
        <v>#REF!</v>
      </c>
      <c r="BG603" s="5" t="e">
        <f>+#REF!</f>
        <v>#REF!</v>
      </c>
      <c r="BH603" s="1" t="e">
        <f>+#REF!</f>
        <v>#REF!</v>
      </c>
      <c r="BI603" s="1">
        <f>+COUNTIF(Tabla3[[#This Row],[VALOR REDUCIDO]:[TOTAL TIEMPO PRORROGADO EN DÍAS
]],"&lt;&gt;0")</f>
        <v>3</v>
      </c>
      <c r="BJ603" s="1" t="e">
        <f>+#REF!</f>
        <v>#REF!</v>
      </c>
      <c r="BK603" s="75" t="e">
        <f>+#REF!</f>
        <v>#REF!</v>
      </c>
      <c r="BL603" s="1" t="s">
        <v>82</v>
      </c>
      <c r="BM603" t="e">
        <f t="shared" si="47"/>
        <v>#REF!</v>
      </c>
      <c r="BN603" s="7">
        <f t="shared" si="48"/>
        <v>46042</v>
      </c>
      <c r="BO603" s="7" t="e">
        <f t="shared" si="49"/>
        <v>#REF!</v>
      </c>
      <c r="BP603" s="5" t="e">
        <f t="shared" si="45"/>
        <v>#REF!</v>
      </c>
      <c r="BQ603" s="1">
        <v>2244000</v>
      </c>
      <c r="BR603" s="1" t="e">
        <f>+Tabla3[[#This Row],[VALOR TOTAL DE CONTRATO (ANTES DE LIQUIDACIÓN - LIBERACIÓN DE SALDOS)]]-Tabla3[[#This Row],[RECURSO TOTALES DESEMBOLSADOS]]</f>
        <v>#REF!</v>
      </c>
      <c r="BS603" s="1" t="s">
        <v>83</v>
      </c>
      <c r="BT603" s="1" t="str">
        <f t="shared" si="46"/>
        <v>enero</v>
      </c>
      <c r="BU603" s="1" t="s">
        <v>82</v>
      </c>
      <c r="BV603" s="1" t="s">
        <v>82</v>
      </c>
      <c r="BW603" s="1" t="s">
        <v>82</v>
      </c>
      <c r="BX603" t="s">
        <v>258</v>
      </c>
      <c r="BY603" t="s">
        <v>259</v>
      </c>
    </row>
    <row r="604" spans="1:77" x14ac:dyDescent="0.25">
      <c r="A604" s="1">
        <v>2026</v>
      </c>
      <c r="B604" s="3" t="s">
        <v>5623</v>
      </c>
      <c r="C604" s="1" t="s">
        <v>65</v>
      </c>
      <c r="D604" t="s">
        <v>67</v>
      </c>
      <c r="E604" t="s">
        <v>70</v>
      </c>
      <c r="F604" t="s">
        <v>71</v>
      </c>
      <c r="G604" t="s">
        <v>105</v>
      </c>
      <c r="H604" s="1" t="s">
        <v>64</v>
      </c>
      <c r="I604" s="1" t="s">
        <v>75</v>
      </c>
      <c r="J604" t="s">
        <v>5624</v>
      </c>
      <c r="K604" s="1" t="s">
        <v>78</v>
      </c>
      <c r="L604" s="87" t="s">
        <v>446</v>
      </c>
      <c r="M604" s="1" t="s">
        <v>6895</v>
      </c>
      <c r="N604" s="1" t="s">
        <v>3719</v>
      </c>
      <c r="O604" s="69" t="s">
        <v>3719</v>
      </c>
      <c r="P604" s="54" t="s">
        <v>3719</v>
      </c>
      <c r="Q604" s="1" t="s">
        <v>83</v>
      </c>
      <c r="R604" s="87" t="s">
        <v>1436</v>
      </c>
      <c r="S604" s="87" t="s">
        <v>212</v>
      </c>
      <c r="T604" t="s">
        <v>3361</v>
      </c>
      <c r="U604" t="s">
        <v>3362</v>
      </c>
      <c r="V604" t="s">
        <v>5625</v>
      </c>
      <c r="W604" s="5">
        <v>67320000</v>
      </c>
      <c r="X604" s="5">
        <v>67320000</v>
      </c>
      <c r="Y604" s="90">
        <v>6120000</v>
      </c>
      <c r="Z604" s="90">
        <v>0</v>
      </c>
      <c r="AA604" s="1" t="s">
        <v>95</v>
      </c>
      <c r="AB604" t="s">
        <v>83</v>
      </c>
      <c r="AC604" t="s">
        <v>76</v>
      </c>
      <c r="AD604" s="69">
        <f>+Tabla3[[#This Row],[VALOR DEL CONTRATO
(EN NUMEROS)]]-Tabla3[[#This Row],[VALOR RECURSOS (MADS/FONAM)]]</f>
        <v>0</v>
      </c>
      <c r="AE604" s="2">
        <v>1126</v>
      </c>
      <c r="AF604" s="88">
        <v>46024</v>
      </c>
      <c r="AG604">
        <v>117026</v>
      </c>
      <c r="AH604" s="75">
        <v>46055</v>
      </c>
      <c r="AI604" s="78" t="s">
        <v>98</v>
      </c>
      <c r="AJ604" t="s">
        <v>282</v>
      </c>
      <c r="AK604" s="65">
        <v>202400000000095</v>
      </c>
      <c r="AL604" s="75">
        <v>46052</v>
      </c>
      <c r="AM604" s="1" t="s">
        <v>257</v>
      </c>
      <c r="AN604" s="1" t="s">
        <v>257</v>
      </c>
      <c r="AO604" t="s">
        <v>100</v>
      </c>
      <c r="AP604" t="s">
        <v>1440</v>
      </c>
      <c r="AQ604" s="1"/>
      <c r="AR604" t="s">
        <v>1441</v>
      </c>
      <c r="AS604" t="s">
        <v>212</v>
      </c>
      <c r="AT604" s="1">
        <v>80111600</v>
      </c>
      <c r="AU604" s="93" t="s">
        <v>5785</v>
      </c>
      <c r="AV604" s="1" t="s">
        <v>210</v>
      </c>
      <c r="AW604" s="87" t="s">
        <v>103</v>
      </c>
      <c r="AX604" s="96">
        <v>46053</v>
      </c>
      <c r="AY604" s="1" t="s">
        <v>116</v>
      </c>
      <c r="AZ604" s="96">
        <v>46053</v>
      </c>
      <c r="BA604" s="75">
        <v>46054</v>
      </c>
      <c r="BB604" s="6">
        <v>46387</v>
      </c>
      <c r="BC604" s="89">
        <f>+Tabla3[[#This Row],[FECHA TERMINACION
(INICIAL)]]-Tabla3[[#This Row],[FECHA INICIO]]</f>
        <v>333</v>
      </c>
      <c r="BD604" s="89">
        <f>+Tabla3[[#This Row],[PLAZO DE EJECUCIÓN EN DÍAS (INICIAL)]]/30</f>
        <v>11.1</v>
      </c>
      <c r="BE604" t="s">
        <v>5626</v>
      </c>
      <c r="BF604" s="5" t="e">
        <f>+#REF!</f>
        <v>#REF!</v>
      </c>
      <c r="BG604" s="5" t="e">
        <f>+#REF!</f>
        <v>#REF!</v>
      </c>
      <c r="BH604" s="1" t="e">
        <f>+#REF!</f>
        <v>#REF!</v>
      </c>
      <c r="BI604" s="1">
        <f>+COUNTIF(Tabla3[[#This Row],[VALOR REDUCIDO]:[TOTAL TIEMPO PRORROGADO EN DÍAS
]],"&lt;&gt;0")</f>
        <v>3</v>
      </c>
      <c r="BJ604" s="1" t="e">
        <f>+#REF!</f>
        <v>#REF!</v>
      </c>
      <c r="BK604" s="75" t="e">
        <f>+#REF!</f>
        <v>#REF!</v>
      </c>
      <c r="BL604" s="1" t="s">
        <v>83</v>
      </c>
      <c r="BM604" t="e">
        <f t="shared" si="47"/>
        <v>#REF!</v>
      </c>
      <c r="BN604" s="7">
        <f t="shared" si="48"/>
        <v>46054</v>
      </c>
      <c r="BO604" s="7" t="e">
        <f t="shared" si="49"/>
        <v>#REF!</v>
      </c>
      <c r="BP604" s="5" t="e">
        <f t="shared" si="45"/>
        <v>#REF!</v>
      </c>
      <c r="BQ604" s="1">
        <v>24480000</v>
      </c>
      <c r="BR604" s="1" t="e">
        <f>+Tabla3[[#This Row],[VALOR TOTAL DE CONTRATO (ANTES DE LIQUIDACIÓN - LIBERACIÓN DE SALDOS)]]-Tabla3[[#This Row],[RECURSO TOTALES DESEMBOLSADOS]]</f>
        <v>#REF!</v>
      </c>
      <c r="BS604" s="1" t="s">
        <v>83</v>
      </c>
      <c r="BT604" s="1" t="str">
        <f t="shared" si="46"/>
        <v>enero</v>
      </c>
      <c r="BU604" s="1" t="s">
        <v>82</v>
      </c>
      <c r="BV604" s="1" t="s">
        <v>82</v>
      </c>
      <c r="BW604" s="1" t="s">
        <v>82</v>
      </c>
      <c r="BX604" t="s">
        <v>258</v>
      </c>
      <c r="BY604" t="s">
        <v>259</v>
      </c>
    </row>
    <row r="605" spans="1:77" x14ac:dyDescent="0.25">
      <c r="A605" s="1">
        <v>2026</v>
      </c>
      <c r="B605" s="3">
        <v>592</v>
      </c>
      <c r="C605" s="1" t="s">
        <v>65</v>
      </c>
      <c r="D605" t="s">
        <v>67</v>
      </c>
      <c r="E605" t="s">
        <v>70</v>
      </c>
      <c r="F605" t="s">
        <v>71</v>
      </c>
      <c r="G605" t="s">
        <v>105</v>
      </c>
      <c r="H605" s="1" t="s">
        <v>64</v>
      </c>
      <c r="I605" s="1" t="s">
        <v>75</v>
      </c>
      <c r="J605" t="s">
        <v>3365</v>
      </c>
      <c r="K605" s="1" t="s">
        <v>78</v>
      </c>
      <c r="L605" s="87" t="s">
        <v>81</v>
      </c>
      <c r="M605" s="1" t="s">
        <v>6896</v>
      </c>
      <c r="N605" s="1" t="s">
        <v>3719</v>
      </c>
      <c r="O605" s="69" t="s">
        <v>3719</v>
      </c>
      <c r="P605" s="54" t="s">
        <v>3719</v>
      </c>
      <c r="Q605" s="1" t="s">
        <v>83</v>
      </c>
      <c r="R605" s="87" t="s">
        <v>3366</v>
      </c>
      <c r="S605" s="87" t="s">
        <v>264</v>
      </c>
      <c r="T605" t="s">
        <v>3367</v>
      </c>
      <c r="U605" t="s">
        <v>3368</v>
      </c>
      <c r="V605" t="s">
        <v>3369</v>
      </c>
      <c r="W605" s="5">
        <v>96043200</v>
      </c>
      <c r="X605" s="5">
        <v>96043200</v>
      </c>
      <c r="Y605" s="90">
        <v>8731200</v>
      </c>
      <c r="Z605" s="90" t="s">
        <v>1045</v>
      </c>
      <c r="AA605" s="1" t="s">
        <v>95</v>
      </c>
      <c r="AB605" t="s">
        <v>83</v>
      </c>
      <c r="AC605" t="s">
        <v>76</v>
      </c>
      <c r="AD605" s="69">
        <f>+Tabla3[[#This Row],[VALOR DEL CONTRATO
(EN NUMEROS)]]-Tabla3[[#This Row],[VALOR RECURSOS (MADS/FONAM)]]</f>
        <v>0</v>
      </c>
      <c r="AE605" s="2">
        <v>3126</v>
      </c>
      <c r="AF605" s="88">
        <v>46024</v>
      </c>
      <c r="AG605">
        <v>60126</v>
      </c>
      <c r="AH605" s="75">
        <v>46038</v>
      </c>
      <c r="AI605" s="78" t="s">
        <v>98</v>
      </c>
      <c r="AJ605" t="s">
        <v>282</v>
      </c>
      <c r="AK605" s="65">
        <v>202400000000095</v>
      </c>
      <c r="AL605" s="75">
        <v>46037</v>
      </c>
      <c r="AM605" s="1" t="s">
        <v>257</v>
      </c>
      <c r="AN605" s="1" t="s">
        <v>257</v>
      </c>
      <c r="AO605" t="s">
        <v>100</v>
      </c>
      <c r="AP605" t="s">
        <v>3370</v>
      </c>
      <c r="AQ605" s="1"/>
      <c r="AR605" t="s">
        <v>3371</v>
      </c>
      <c r="AS605" t="s">
        <v>2892</v>
      </c>
      <c r="AT605" s="1">
        <v>80111600</v>
      </c>
      <c r="AU605" s="93" t="s">
        <v>5786</v>
      </c>
      <c r="AV605" s="1" t="s">
        <v>210</v>
      </c>
      <c r="AW605" s="87" t="s">
        <v>103</v>
      </c>
      <c r="AX605" s="96">
        <v>46038</v>
      </c>
      <c r="AY605" s="1" t="s">
        <v>116</v>
      </c>
      <c r="AZ605" s="96">
        <v>46038</v>
      </c>
      <c r="BA605" s="96">
        <v>46038</v>
      </c>
      <c r="BB605" s="6">
        <v>46371</v>
      </c>
      <c r="BC605" s="89">
        <f>+Tabla3[[#This Row],[FECHA TERMINACION
(INICIAL)]]-Tabla3[[#This Row],[FECHA INICIO]]</f>
        <v>333</v>
      </c>
      <c r="BD605" s="89">
        <f>+Tabla3[[#This Row],[PLAZO DE EJECUCIÓN EN DÍAS (INICIAL)]]/30</f>
        <v>11.1</v>
      </c>
      <c r="BE605" t="s">
        <v>2895</v>
      </c>
      <c r="BF605" s="5" t="e">
        <f>+#REF!</f>
        <v>#REF!</v>
      </c>
      <c r="BG605" s="5" t="e">
        <f>+#REF!</f>
        <v>#REF!</v>
      </c>
      <c r="BH605" s="1" t="e">
        <f>+#REF!</f>
        <v>#REF!</v>
      </c>
      <c r="BI605" s="1">
        <f>+COUNTIF(Tabla3[[#This Row],[VALOR REDUCIDO]:[TOTAL TIEMPO PRORROGADO EN DÍAS
]],"&lt;&gt;0")</f>
        <v>3</v>
      </c>
      <c r="BJ605" s="1" t="e">
        <f>+#REF!</f>
        <v>#REF!</v>
      </c>
      <c r="BK605" s="75" t="e">
        <f>+#REF!</f>
        <v>#REF!</v>
      </c>
      <c r="BL605" s="1" t="s">
        <v>83</v>
      </c>
      <c r="BM605" t="e">
        <f t="shared" si="47"/>
        <v>#REF!</v>
      </c>
      <c r="BN605" s="7">
        <f t="shared" si="48"/>
        <v>46038</v>
      </c>
      <c r="BO605" s="7" t="e">
        <f t="shared" si="49"/>
        <v>#REF!</v>
      </c>
      <c r="BP605" s="5" t="e">
        <f t="shared" si="45"/>
        <v>#REF!</v>
      </c>
      <c r="BQ605" s="1">
        <v>30559200</v>
      </c>
      <c r="BR605" s="1" t="e">
        <f>+Tabla3[[#This Row],[VALOR TOTAL DE CONTRATO (ANTES DE LIQUIDACIÓN - LIBERACIÓN DE SALDOS)]]-Tabla3[[#This Row],[RECURSO TOTALES DESEMBOLSADOS]]</f>
        <v>#REF!</v>
      </c>
      <c r="BS605" s="1" t="s">
        <v>83</v>
      </c>
      <c r="BT605" s="1" t="str">
        <f t="shared" si="46"/>
        <v>enero</v>
      </c>
      <c r="BU605" s="1" t="s">
        <v>82</v>
      </c>
      <c r="BV605" s="1" t="s">
        <v>82</v>
      </c>
      <c r="BW605" s="1" t="s">
        <v>82</v>
      </c>
      <c r="BX605" t="s">
        <v>258</v>
      </c>
      <c r="BY605" t="s">
        <v>259</v>
      </c>
    </row>
    <row r="606" spans="1:77" x14ac:dyDescent="0.25">
      <c r="A606" s="1">
        <v>2026</v>
      </c>
      <c r="B606" s="3">
        <v>593</v>
      </c>
      <c r="C606" s="1" t="s">
        <v>65</v>
      </c>
      <c r="D606" t="s">
        <v>67</v>
      </c>
      <c r="E606" t="s">
        <v>70</v>
      </c>
      <c r="F606" t="s">
        <v>71</v>
      </c>
      <c r="G606" t="s">
        <v>105</v>
      </c>
      <c r="H606" s="1" t="s">
        <v>64</v>
      </c>
      <c r="I606" s="1" t="s">
        <v>75</v>
      </c>
      <c r="J606" t="s">
        <v>3372</v>
      </c>
      <c r="K606" s="1" t="s">
        <v>78</v>
      </c>
      <c r="L606" s="87" t="s">
        <v>700</v>
      </c>
      <c r="M606" s="1" t="s">
        <v>6897</v>
      </c>
      <c r="N606" s="1" t="s">
        <v>3719</v>
      </c>
      <c r="O606" s="69" t="s">
        <v>3719</v>
      </c>
      <c r="P606" s="54" t="s">
        <v>3719</v>
      </c>
      <c r="Q606" s="1" t="s">
        <v>83</v>
      </c>
      <c r="R606" s="87" t="s">
        <v>93</v>
      </c>
      <c r="S606" s="87" t="s">
        <v>93</v>
      </c>
      <c r="T606" t="s">
        <v>3373</v>
      </c>
      <c r="U606" t="s">
        <v>3374</v>
      </c>
      <c r="V606" t="s">
        <v>3375</v>
      </c>
      <c r="W606" s="5">
        <v>80000000</v>
      </c>
      <c r="X606" s="5">
        <v>80000000</v>
      </c>
      <c r="Y606" s="90">
        <v>8000000</v>
      </c>
      <c r="Z606" s="90"/>
      <c r="AA606" s="1" t="s">
        <v>95</v>
      </c>
      <c r="AB606" t="s">
        <v>83</v>
      </c>
      <c r="AC606" t="s">
        <v>76</v>
      </c>
      <c r="AD606" s="69">
        <f>+Tabla3[[#This Row],[VALOR DEL CONTRATO
(EN NUMEROS)]]-Tabla3[[#This Row],[VALOR RECURSOS (MADS/FONAM)]]</f>
        <v>0</v>
      </c>
      <c r="AE606" s="2">
        <v>1726</v>
      </c>
      <c r="AF606" s="88">
        <v>46024</v>
      </c>
      <c r="AG606">
        <v>67826</v>
      </c>
      <c r="AH606" s="75">
        <v>46041</v>
      </c>
      <c r="AI606" s="78" t="s">
        <v>98</v>
      </c>
      <c r="AJ606" t="s">
        <v>822</v>
      </c>
      <c r="AK606" s="65">
        <v>202300000000267</v>
      </c>
      <c r="AL606" s="75">
        <v>46037</v>
      </c>
      <c r="AM606" s="1" t="s">
        <v>257</v>
      </c>
      <c r="AN606" s="1" t="s">
        <v>257</v>
      </c>
      <c r="AO606" t="s">
        <v>100</v>
      </c>
      <c r="AP606" t="s">
        <v>535</v>
      </c>
      <c r="AQ606" s="1"/>
      <c r="AR606" t="s">
        <v>529</v>
      </c>
      <c r="AS606" t="s">
        <v>530</v>
      </c>
      <c r="AT606" s="1">
        <v>80111600</v>
      </c>
      <c r="AU606" s="93" t="s">
        <v>5787</v>
      </c>
      <c r="AV606" s="1" t="s">
        <v>210</v>
      </c>
      <c r="AW606" s="87" t="s">
        <v>103</v>
      </c>
      <c r="AX606" s="75">
        <v>46037</v>
      </c>
      <c r="AY606" s="1" t="s">
        <v>116</v>
      </c>
      <c r="AZ606" s="75">
        <v>46037</v>
      </c>
      <c r="BA606" s="103">
        <v>46041</v>
      </c>
      <c r="BB606" s="61">
        <v>46344</v>
      </c>
      <c r="BC606" s="89">
        <f>+Tabla3[[#This Row],[FECHA TERMINACION
(INICIAL)]]-Tabla3[[#This Row],[FECHA INICIO]]</f>
        <v>303</v>
      </c>
      <c r="BD606" s="89">
        <f>+Tabla3[[#This Row],[PLAZO DE EJECUCIÓN EN DÍAS (INICIAL)]]/30</f>
        <v>10.1</v>
      </c>
      <c r="BE606" t="s">
        <v>3376</v>
      </c>
      <c r="BF606" s="5" t="e">
        <f>+#REF!</f>
        <v>#REF!</v>
      </c>
      <c r="BG606" s="5" t="e">
        <f>+#REF!</f>
        <v>#REF!</v>
      </c>
      <c r="BH606" s="1" t="e">
        <f>+#REF!</f>
        <v>#REF!</v>
      </c>
      <c r="BI606" s="1">
        <f>+COUNTIF(Tabla3[[#This Row],[VALOR REDUCIDO]:[TOTAL TIEMPO PRORROGADO EN DÍAS
]],"&lt;&gt;0")</f>
        <v>3</v>
      </c>
      <c r="BJ606" s="1" t="e">
        <f>+#REF!</f>
        <v>#REF!</v>
      </c>
      <c r="BK606" s="75" t="e">
        <f>+#REF!</f>
        <v>#REF!</v>
      </c>
      <c r="BL606" s="1" t="s">
        <v>83</v>
      </c>
      <c r="BM606" t="e">
        <f t="shared" si="47"/>
        <v>#REF!</v>
      </c>
      <c r="BN606" s="7">
        <f t="shared" si="48"/>
        <v>46041</v>
      </c>
      <c r="BO606" s="7" t="e">
        <f t="shared" si="49"/>
        <v>#REF!</v>
      </c>
      <c r="BP606" s="5" t="e">
        <f t="shared" si="45"/>
        <v>#REF!</v>
      </c>
      <c r="BQ606" s="1">
        <v>35200000</v>
      </c>
      <c r="BR606" s="1" t="e">
        <f>+Tabla3[[#This Row],[VALOR TOTAL DE CONTRATO (ANTES DE LIQUIDACIÓN - LIBERACIÓN DE SALDOS)]]-Tabla3[[#This Row],[RECURSO TOTALES DESEMBOLSADOS]]</f>
        <v>#REF!</v>
      </c>
      <c r="BS606" s="1" t="s">
        <v>83</v>
      </c>
      <c r="BT606" s="1" t="str">
        <f t="shared" si="46"/>
        <v>enero</v>
      </c>
      <c r="BU606" s="1" t="s">
        <v>82</v>
      </c>
      <c r="BV606" s="1" t="s">
        <v>82</v>
      </c>
      <c r="BW606" s="1" t="s">
        <v>82</v>
      </c>
      <c r="BX606" t="s">
        <v>258</v>
      </c>
      <c r="BY606" t="s">
        <v>259</v>
      </c>
    </row>
    <row r="607" spans="1:77" x14ac:dyDescent="0.25">
      <c r="A607" s="1">
        <v>2026</v>
      </c>
      <c r="B607" s="3">
        <v>594</v>
      </c>
      <c r="C607" s="1" t="s">
        <v>65</v>
      </c>
      <c r="D607" t="s">
        <v>67</v>
      </c>
      <c r="E607" t="s">
        <v>70</v>
      </c>
      <c r="F607" t="s">
        <v>71</v>
      </c>
      <c r="G607" t="s">
        <v>105</v>
      </c>
      <c r="H607" s="1" t="s">
        <v>64</v>
      </c>
      <c r="I607" s="1" t="s">
        <v>75</v>
      </c>
      <c r="J607" t="s">
        <v>3377</v>
      </c>
      <c r="K607" s="1" t="s">
        <v>78</v>
      </c>
      <c r="L607" s="87" t="s">
        <v>81</v>
      </c>
      <c r="M607" s="1" t="s">
        <v>6898</v>
      </c>
      <c r="N607" s="1" t="s">
        <v>3719</v>
      </c>
      <c r="O607" s="69" t="s">
        <v>3719</v>
      </c>
      <c r="P607" s="54" t="s">
        <v>3719</v>
      </c>
      <c r="Q607" s="1" t="s">
        <v>83</v>
      </c>
      <c r="R607" s="87" t="s">
        <v>93</v>
      </c>
      <c r="S607" s="87" t="s">
        <v>93</v>
      </c>
      <c r="T607" t="s">
        <v>3378</v>
      </c>
      <c r="U607" t="s">
        <v>3379</v>
      </c>
      <c r="V607" t="s">
        <v>1705</v>
      </c>
      <c r="W607" s="5">
        <v>85000000</v>
      </c>
      <c r="X607" s="5">
        <v>85000000</v>
      </c>
      <c r="Y607" s="90">
        <v>8500000</v>
      </c>
      <c r="Z607" s="90" t="s">
        <v>1045</v>
      </c>
      <c r="AA607" s="1" t="s">
        <v>95</v>
      </c>
      <c r="AB607" t="s">
        <v>83</v>
      </c>
      <c r="AC607" t="s">
        <v>76</v>
      </c>
      <c r="AD607" s="69">
        <f>+Tabla3[[#This Row],[VALOR DEL CONTRATO
(EN NUMEROS)]]-Tabla3[[#This Row],[VALOR RECURSOS (MADS/FONAM)]]</f>
        <v>0</v>
      </c>
      <c r="AE607" s="2">
        <v>826</v>
      </c>
      <c r="AF607" s="97">
        <v>46024</v>
      </c>
      <c r="AG607">
        <v>68226</v>
      </c>
      <c r="AH607" s="75">
        <v>46041</v>
      </c>
      <c r="AI607" s="78" t="s">
        <v>98</v>
      </c>
      <c r="AJ607" t="s">
        <v>822</v>
      </c>
      <c r="AK607" s="65">
        <v>202300000000267</v>
      </c>
      <c r="AL607" s="75">
        <v>46037</v>
      </c>
      <c r="AM607" s="1" t="s">
        <v>257</v>
      </c>
      <c r="AN607" s="1" t="s">
        <v>257</v>
      </c>
      <c r="AO607" t="s">
        <v>100</v>
      </c>
      <c r="AP607" t="s">
        <v>2549</v>
      </c>
      <c r="AQ607" s="2"/>
      <c r="AR607" t="s">
        <v>515</v>
      </c>
      <c r="AS607" t="s">
        <v>530</v>
      </c>
      <c r="AT607" s="1">
        <v>80111600</v>
      </c>
      <c r="AU607" s="93" t="s">
        <v>5788</v>
      </c>
      <c r="AV607" s="1" t="s">
        <v>210</v>
      </c>
      <c r="AW607" s="87" t="s">
        <v>103</v>
      </c>
      <c r="AX607" s="96">
        <v>46038</v>
      </c>
      <c r="AY607" s="1" t="s">
        <v>116</v>
      </c>
      <c r="AZ607" s="96">
        <v>46038</v>
      </c>
      <c r="BA607" s="75">
        <v>46041</v>
      </c>
      <c r="BB607" s="6">
        <v>46344</v>
      </c>
      <c r="BC607" s="89">
        <f>+Tabla3[[#This Row],[FECHA TERMINACION
(INICIAL)]]-Tabla3[[#This Row],[FECHA INICIO]]</f>
        <v>303</v>
      </c>
      <c r="BD607" s="89">
        <f>+Tabla3[[#This Row],[PLAZO DE EJECUCIÓN EN DÍAS (INICIAL)]]/30</f>
        <v>10.1</v>
      </c>
      <c r="BE607" t="s">
        <v>631</v>
      </c>
      <c r="BF607" s="5" t="e">
        <f>+#REF!</f>
        <v>#REF!</v>
      </c>
      <c r="BG607" s="5" t="e">
        <f>+#REF!</f>
        <v>#REF!</v>
      </c>
      <c r="BH607" s="1" t="e">
        <f>+#REF!</f>
        <v>#REF!</v>
      </c>
      <c r="BI607" s="1">
        <f>+COUNTIF(Tabla3[[#This Row],[VALOR REDUCIDO]:[TOTAL TIEMPO PRORROGADO EN DÍAS
]],"&lt;&gt;0")</f>
        <v>3</v>
      </c>
      <c r="BJ607" s="1" t="e">
        <f>+#REF!</f>
        <v>#REF!</v>
      </c>
      <c r="BK607" s="75" t="e">
        <f>+#REF!</f>
        <v>#REF!</v>
      </c>
      <c r="BL607" s="1" t="s">
        <v>83</v>
      </c>
      <c r="BM607" t="e">
        <f t="shared" si="47"/>
        <v>#REF!</v>
      </c>
      <c r="BN607" s="7">
        <f t="shared" si="48"/>
        <v>46041</v>
      </c>
      <c r="BO607" s="7" t="e">
        <f t="shared" si="49"/>
        <v>#REF!</v>
      </c>
      <c r="BP607" s="5" t="e">
        <f t="shared" si="45"/>
        <v>#REF!</v>
      </c>
      <c r="BQ607" s="1">
        <v>37400000</v>
      </c>
      <c r="BR607" s="1" t="e">
        <f>+Tabla3[[#This Row],[VALOR TOTAL DE CONTRATO (ANTES DE LIQUIDACIÓN - LIBERACIÓN DE SALDOS)]]-Tabla3[[#This Row],[RECURSO TOTALES DESEMBOLSADOS]]</f>
        <v>#REF!</v>
      </c>
      <c r="BS607" s="1" t="s">
        <v>83</v>
      </c>
      <c r="BT607" s="1" t="str">
        <f t="shared" si="46"/>
        <v>enero</v>
      </c>
      <c r="BU607" s="1" t="s">
        <v>82</v>
      </c>
      <c r="BV607" s="1" t="s">
        <v>82</v>
      </c>
      <c r="BW607" s="1" t="s">
        <v>82</v>
      </c>
      <c r="BX607" t="s">
        <v>258</v>
      </c>
      <c r="BY607" t="s">
        <v>259</v>
      </c>
    </row>
    <row r="608" spans="1:77" x14ac:dyDescent="0.25">
      <c r="A608" s="1">
        <v>2026</v>
      </c>
      <c r="B608" s="3">
        <v>595</v>
      </c>
      <c r="C608" s="1" t="s">
        <v>65</v>
      </c>
      <c r="D608" t="s">
        <v>67</v>
      </c>
      <c r="E608" t="s">
        <v>70</v>
      </c>
      <c r="F608" t="s">
        <v>71</v>
      </c>
      <c r="G608" t="s">
        <v>105</v>
      </c>
      <c r="H608" s="1" t="s">
        <v>64</v>
      </c>
      <c r="I608" s="1" t="s">
        <v>75</v>
      </c>
      <c r="J608" t="s">
        <v>3380</v>
      </c>
      <c r="K608" s="1" t="s">
        <v>78</v>
      </c>
      <c r="L608" s="87" t="s">
        <v>390</v>
      </c>
      <c r="M608" s="1" t="s">
        <v>6899</v>
      </c>
      <c r="N608" s="1" t="s">
        <v>3719</v>
      </c>
      <c r="O608" s="69" t="s">
        <v>3719</v>
      </c>
      <c r="P608" s="54" t="s">
        <v>3719</v>
      </c>
      <c r="Q608" s="1" t="s">
        <v>83</v>
      </c>
      <c r="R608" s="87" t="s">
        <v>93</v>
      </c>
      <c r="S608" s="87" t="s">
        <v>93</v>
      </c>
      <c r="T608" t="s">
        <v>3381</v>
      </c>
      <c r="U608" t="s">
        <v>3382</v>
      </c>
      <c r="V608" t="s">
        <v>3383</v>
      </c>
      <c r="W608" s="5">
        <v>53000000</v>
      </c>
      <c r="X608" s="5">
        <v>53000000</v>
      </c>
      <c r="Y608" s="90">
        <v>5300000</v>
      </c>
      <c r="Z608" s="90" t="s">
        <v>1045</v>
      </c>
      <c r="AA608" s="1" t="s">
        <v>95</v>
      </c>
      <c r="AB608" t="s">
        <v>83</v>
      </c>
      <c r="AC608" t="s">
        <v>76</v>
      </c>
      <c r="AD608" s="69">
        <f>+Tabla3[[#This Row],[VALOR DEL CONTRATO
(EN NUMEROS)]]-Tabla3[[#This Row],[VALOR RECURSOS (MADS/FONAM)]]</f>
        <v>0</v>
      </c>
      <c r="AE608" s="2">
        <v>826</v>
      </c>
      <c r="AF608" s="88">
        <v>46024</v>
      </c>
      <c r="AG608">
        <v>68326</v>
      </c>
      <c r="AH608" s="75">
        <v>46041</v>
      </c>
      <c r="AI608" s="78" t="s">
        <v>98</v>
      </c>
      <c r="AJ608" t="s">
        <v>822</v>
      </c>
      <c r="AK608" s="65">
        <v>202300000000267</v>
      </c>
      <c r="AL608" s="75">
        <v>46037</v>
      </c>
      <c r="AM608" s="1" t="s">
        <v>257</v>
      </c>
      <c r="AN608" s="1" t="s">
        <v>257</v>
      </c>
      <c r="AO608" t="s">
        <v>100</v>
      </c>
      <c r="AP608" t="s">
        <v>2549</v>
      </c>
      <c r="AQ608" s="1"/>
      <c r="AR608" t="s">
        <v>515</v>
      </c>
      <c r="AS608" t="s">
        <v>530</v>
      </c>
      <c r="AT608" s="1">
        <v>80111600</v>
      </c>
      <c r="AU608" s="93" t="s">
        <v>5789</v>
      </c>
      <c r="AV608" s="1" t="s">
        <v>210</v>
      </c>
      <c r="AW608" s="87" t="s">
        <v>103</v>
      </c>
      <c r="AX608" s="96">
        <v>46037</v>
      </c>
      <c r="AY608" s="1" t="s">
        <v>116</v>
      </c>
      <c r="AZ608" s="96">
        <v>46037</v>
      </c>
      <c r="BA608" s="75">
        <v>46041</v>
      </c>
      <c r="BB608" s="6">
        <v>46344</v>
      </c>
      <c r="BC608" s="89">
        <f>+Tabla3[[#This Row],[FECHA TERMINACION
(INICIAL)]]-Tabla3[[#This Row],[FECHA INICIO]]</f>
        <v>303</v>
      </c>
      <c r="BD608" s="89">
        <f>+Tabla3[[#This Row],[PLAZO DE EJECUCIÓN EN DÍAS (INICIAL)]]/30</f>
        <v>10.1</v>
      </c>
      <c r="BE608" t="s">
        <v>631</v>
      </c>
      <c r="BF608" s="5" t="e">
        <f>+#REF!</f>
        <v>#REF!</v>
      </c>
      <c r="BG608" s="5" t="e">
        <f>+#REF!</f>
        <v>#REF!</v>
      </c>
      <c r="BH608" s="1" t="e">
        <f>+#REF!</f>
        <v>#REF!</v>
      </c>
      <c r="BI608" s="1">
        <f>+COUNTIF(Tabla3[[#This Row],[VALOR REDUCIDO]:[TOTAL TIEMPO PRORROGADO EN DÍAS
]],"&lt;&gt;0")</f>
        <v>3</v>
      </c>
      <c r="BJ608" s="1" t="e">
        <f>+#REF!</f>
        <v>#REF!</v>
      </c>
      <c r="BK608" s="75" t="e">
        <f>+#REF!</f>
        <v>#REF!</v>
      </c>
      <c r="BL608" s="1" t="s">
        <v>83</v>
      </c>
      <c r="BM608" t="e">
        <f t="shared" si="47"/>
        <v>#REF!</v>
      </c>
      <c r="BN608" s="7">
        <f t="shared" si="48"/>
        <v>46041</v>
      </c>
      <c r="BO608" s="7" t="e">
        <f t="shared" si="49"/>
        <v>#REF!</v>
      </c>
      <c r="BP608" s="5" t="e">
        <f t="shared" si="45"/>
        <v>#REF!</v>
      </c>
      <c r="BQ608" s="1">
        <v>23320000</v>
      </c>
      <c r="BR608" s="1" t="e">
        <f>+Tabla3[[#This Row],[VALOR TOTAL DE CONTRATO (ANTES DE LIQUIDACIÓN - LIBERACIÓN DE SALDOS)]]-Tabla3[[#This Row],[RECURSO TOTALES DESEMBOLSADOS]]</f>
        <v>#REF!</v>
      </c>
      <c r="BS608" s="1" t="s">
        <v>83</v>
      </c>
      <c r="BT608" s="1" t="str">
        <f t="shared" si="46"/>
        <v>enero</v>
      </c>
      <c r="BU608" s="1" t="s">
        <v>82</v>
      </c>
      <c r="BV608" s="1" t="s">
        <v>82</v>
      </c>
      <c r="BW608" s="1" t="s">
        <v>82</v>
      </c>
      <c r="BX608" t="s">
        <v>258</v>
      </c>
      <c r="BY608" t="s">
        <v>259</v>
      </c>
    </row>
    <row r="609" spans="1:77" x14ac:dyDescent="0.25">
      <c r="A609" s="1">
        <v>2026</v>
      </c>
      <c r="B609" s="3">
        <v>596</v>
      </c>
      <c r="C609" s="1" t="s">
        <v>65</v>
      </c>
      <c r="D609" t="s">
        <v>67</v>
      </c>
      <c r="E609" t="s">
        <v>70</v>
      </c>
      <c r="F609" t="s">
        <v>71</v>
      </c>
      <c r="G609" t="s">
        <v>105</v>
      </c>
      <c r="H609" s="1" t="s">
        <v>64</v>
      </c>
      <c r="I609" s="1" t="s">
        <v>75</v>
      </c>
      <c r="J609" t="s">
        <v>3384</v>
      </c>
      <c r="K609" s="1" t="s">
        <v>78</v>
      </c>
      <c r="L609" s="87" t="s">
        <v>3268</v>
      </c>
      <c r="M609" s="1" t="s">
        <v>6900</v>
      </c>
      <c r="N609" s="1" t="s">
        <v>3719</v>
      </c>
      <c r="O609" s="69" t="s">
        <v>3719</v>
      </c>
      <c r="P609" s="54" t="s">
        <v>3719</v>
      </c>
      <c r="Q609" s="1" t="s">
        <v>83</v>
      </c>
      <c r="R609" s="87" t="s">
        <v>93</v>
      </c>
      <c r="S609" s="87" t="s">
        <v>93</v>
      </c>
      <c r="T609" t="s">
        <v>3385</v>
      </c>
      <c r="U609" t="s">
        <v>3386</v>
      </c>
      <c r="V609" t="s">
        <v>3387</v>
      </c>
      <c r="W609" s="5">
        <v>75000000</v>
      </c>
      <c r="X609" s="5">
        <v>75000000</v>
      </c>
      <c r="Y609" s="90">
        <v>7500000</v>
      </c>
      <c r="Z609" s="90" t="s">
        <v>1045</v>
      </c>
      <c r="AA609" s="1" t="s">
        <v>95</v>
      </c>
      <c r="AB609" t="s">
        <v>83</v>
      </c>
      <c r="AC609" t="s">
        <v>76</v>
      </c>
      <c r="AD609" s="69">
        <f>+Tabla3[[#This Row],[VALOR DEL CONTRATO
(EN NUMEROS)]]-Tabla3[[#This Row],[VALOR RECURSOS (MADS/FONAM)]]</f>
        <v>0</v>
      </c>
      <c r="AE609" s="2">
        <v>9126</v>
      </c>
      <c r="AF609" s="88">
        <v>46027</v>
      </c>
      <c r="AG609">
        <v>92126</v>
      </c>
      <c r="AH609" s="75">
        <v>46045</v>
      </c>
      <c r="AI609" s="78" t="s">
        <v>98</v>
      </c>
      <c r="AJ609" t="s">
        <v>534</v>
      </c>
      <c r="AK609" s="65">
        <v>202300000000267</v>
      </c>
      <c r="AL609" s="75">
        <v>46037</v>
      </c>
      <c r="AM609" s="1" t="s">
        <v>257</v>
      </c>
      <c r="AN609" s="1" t="s">
        <v>257</v>
      </c>
      <c r="AO609" t="s">
        <v>100</v>
      </c>
      <c r="AP609" t="s">
        <v>3388</v>
      </c>
      <c r="AQ609" s="2"/>
      <c r="AR609" t="s">
        <v>1892</v>
      </c>
      <c r="AS609" s="87" t="s">
        <v>93</v>
      </c>
      <c r="AT609" s="1">
        <v>80111600</v>
      </c>
      <c r="AU609" s="93" t="s">
        <v>5790</v>
      </c>
      <c r="AV609" s="1" t="s">
        <v>210</v>
      </c>
      <c r="AW609" s="87" t="s">
        <v>103</v>
      </c>
      <c r="AX609" s="96">
        <v>46037</v>
      </c>
      <c r="AY609" s="1" t="s">
        <v>116</v>
      </c>
      <c r="AZ609" s="96">
        <v>46037</v>
      </c>
      <c r="BA609" s="75">
        <v>46045</v>
      </c>
      <c r="BB609" s="6">
        <v>46348</v>
      </c>
      <c r="BC609" s="89">
        <f>+Tabla3[[#This Row],[FECHA TERMINACION
(INICIAL)]]-Tabla3[[#This Row],[FECHA INICIO]]</f>
        <v>303</v>
      </c>
      <c r="BD609" s="89">
        <f>+Tabla3[[#This Row],[PLAZO DE EJECUCIÓN EN DÍAS (INICIAL)]]/30</f>
        <v>10.1</v>
      </c>
      <c r="BE609" t="s">
        <v>631</v>
      </c>
      <c r="BF609" s="5" t="e">
        <f>+#REF!</f>
        <v>#REF!</v>
      </c>
      <c r="BG609" s="5" t="e">
        <f>+#REF!</f>
        <v>#REF!</v>
      </c>
      <c r="BH609" s="1" t="e">
        <f>+#REF!</f>
        <v>#REF!</v>
      </c>
      <c r="BI609" s="1">
        <f>+COUNTIF(Tabla3[[#This Row],[VALOR REDUCIDO]:[TOTAL TIEMPO PRORROGADO EN DÍAS
]],"&lt;&gt;0")</f>
        <v>3</v>
      </c>
      <c r="BJ609" s="1" t="e">
        <f>+#REF!</f>
        <v>#REF!</v>
      </c>
      <c r="BK609" s="75" t="e">
        <f>+#REF!</f>
        <v>#REF!</v>
      </c>
      <c r="BL609" s="1" t="s">
        <v>83</v>
      </c>
      <c r="BM609" t="e">
        <f t="shared" si="47"/>
        <v>#REF!</v>
      </c>
      <c r="BN609" s="7">
        <f t="shared" si="48"/>
        <v>46045</v>
      </c>
      <c r="BO609" s="7" t="e">
        <f t="shared" si="49"/>
        <v>#REF!</v>
      </c>
      <c r="BP609" s="5" t="e">
        <f t="shared" si="45"/>
        <v>#REF!</v>
      </c>
      <c r="BQ609" s="1">
        <v>32000000</v>
      </c>
      <c r="BR609" s="1" t="e">
        <f>+Tabla3[[#This Row],[VALOR TOTAL DE CONTRATO (ANTES DE LIQUIDACIÓN - LIBERACIÓN DE SALDOS)]]-Tabla3[[#This Row],[RECURSO TOTALES DESEMBOLSADOS]]</f>
        <v>#REF!</v>
      </c>
      <c r="BS609" s="1" t="s">
        <v>83</v>
      </c>
      <c r="BT609" s="1" t="str">
        <f t="shared" si="46"/>
        <v>enero</v>
      </c>
      <c r="BU609" s="1" t="s">
        <v>82</v>
      </c>
      <c r="BV609" s="1" t="s">
        <v>82</v>
      </c>
      <c r="BW609" s="1" t="s">
        <v>82</v>
      </c>
      <c r="BX609" t="s">
        <v>258</v>
      </c>
      <c r="BY609" t="s">
        <v>259</v>
      </c>
    </row>
    <row r="610" spans="1:77" x14ac:dyDescent="0.25">
      <c r="A610" s="1">
        <v>2026</v>
      </c>
      <c r="B610" s="3">
        <v>597</v>
      </c>
      <c r="C610" s="1" t="s">
        <v>65</v>
      </c>
      <c r="D610" t="s">
        <v>67</v>
      </c>
      <c r="E610" t="s">
        <v>70</v>
      </c>
      <c r="F610" t="s">
        <v>71</v>
      </c>
      <c r="G610" t="s">
        <v>105</v>
      </c>
      <c r="H610" s="1" t="s">
        <v>64</v>
      </c>
      <c r="I610" s="1" t="s">
        <v>75</v>
      </c>
      <c r="J610" t="s">
        <v>3389</v>
      </c>
      <c r="K610" s="1" t="s">
        <v>78</v>
      </c>
      <c r="L610" s="87" t="s">
        <v>3390</v>
      </c>
      <c r="M610" s="1" t="s">
        <v>6901</v>
      </c>
      <c r="N610" s="1" t="s">
        <v>3719</v>
      </c>
      <c r="O610" s="69" t="s">
        <v>3719</v>
      </c>
      <c r="P610" s="54" t="s">
        <v>3719</v>
      </c>
      <c r="Q610" s="1" t="s">
        <v>83</v>
      </c>
      <c r="R610" s="87" t="s">
        <v>266</v>
      </c>
      <c r="S610" s="87" t="s">
        <v>266</v>
      </c>
      <c r="T610" t="s">
        <v>3391</v>
      </c>
      <c r="U610" t="s">
        <v>3392</v>
      </c>
      <c r="V610" t="s">
        <v>3393</v>
      </c>
      <c r="W610" s="5">
        <v>58300000</v>
      </c>
      <c r="X610" s="5">
        <v>58300000</v>
      </c>
      <c r="Y610" s="90">
        <v>5300000</v>
      </c>
      <c r="Z610" s="90">
        <v>0</v>
      </c>
      <c r="AA610" s="1" t="s">
        <v>95</v>
      </c>
      <c r="AB610" t="s">
        <v>83</v>
      </c>
      <c r="AC610" t="s">
        <v>76</v>
      </c>
      <c r="AD610" s="69">
        <f>+Tabla3[[#This Row],[VALOR DEL CONTRATO
(EN NUMEROS)]]-Tabla3[[#This Row],[VALOR RECURSOS (MADS/FONAM)]]</f>
        <v>0</v>
      </c>
      <c r="AE610" s="2">
        <v>426</v>
      </c>
      <c r="AF610" s="88">
        <v>46024</v>
      </c>
      <c r="AG610">
        <v>58626</v>
      </c>
      <c r="AH610" s="75">
        <v>46037</v>
      </c>
      <c r="AI610" s="78" t="s">
        <v>98</v>
      </c>
      <c r="AJ610" t="s">
        <v>1139</v>
      </c>
      <c r="AK610" s="65">
        <v>202400000000095</v>
      </c>
      <c r="AL610" s="75">
        <v>46037</v>
      </c>
      <c r="AM610" s="1" t="s">
        <v>257</v>
      </c>
      <c r="AN610" s="1" t="s">
        <v>257</v>
      </c>
      <c r="AO610" t="s">
        <v>100</v>
      </c>
      <c r="AP610" t="s">
        <v>406</v>
      </c>
      <c r="AQ610" s="1"/>
      <c r="AR610" t="s">
        <v>407</v>
      </c>
      <c r="AS610" t="s">
        <v>408</v>
      </c>
      <c r="AT610" s="1">
        <v>80111600</v>
      </c>
      <c r="AU610" s="93" t="s">
        <v>5791</v>
      </c>
      <c r="AV610" s="1" t="s">
        <v>210</v>
      </c>
      <c r="AW610" s="87" t="s">
        <v>103</v>
      </c>
      <c r="AX610" s="96">
        <v>46037</v>
      </c>
      <c r="AY610" s="1" t="s">
        <v>116</v>
      </c>
      <c r="AZ610" s="96">
        <v>46037</v>
      </c>
      <c r="BA610" s="75">
        <v>46037</v>
      </c>
      <c r="BB610" s="6">
        <v>46370</v>
      </c>
      <c r="BC610" s="89">
        <f>+Tabla3[[#This Row],[FECHA TERMINACION
(INICIAL)]]-Tabla3[[#This Row],[FECHA INICIO]]</f>
        <v>333</v>
      </c>
      <c r="BD610" s="89">
        <f>+Tabla3[[#This Row],[PLAZO DE EJECUCIÓN EN DÍAS (INICIAL)]]/30</f>
        <v>11.1</v>
      </c>
      <c r="BE610" t="s">
        <v>1918</v>
      </c>
      <c r="BF610" s="5" t="e">
        <f>+#REF!</f>
        <v>#REF!</v>
      </c>
      <c r="BG610" s="5" t="e">
        <f>+#REF!</f>
        <v>#REF!</v>
      </c>
      <c r="BH610" s="1" t="e">
        <f>+#REF!</f>
        <v>#REF!</v>
      </c>
      <c r="BI610" s="1">
        <f>+COUNTIF(Tabla3[[#This Row],[VALOR REDUCIDO]:[TOTAL TIEMPO PRORROGADO EN DÍAS
]],"&lt;&gt;0")</f>
        <v>3</v>
      </c>
      <c r="BJ610" s="1" t="e">
        <f>+#REF!</f>
        <v>#REF!</v>
      </c>
      <c r="BK610" s="75" t="e">
        <f>+#REF!</f>
        <v>#REF!</v>
      </c>
      <c r="BL610" s="1" t="s">
        <v>83</v>
      </c>
      <c r="BM610" t="e">
        <f t="shared" si="47"/>
        <v>#REF!</v>
      </c>
      <c r="BN610" s="7">
        <f t="shared" si="48"/>
        <v>46037</v>
      </c>
      <c r="BO610" s="7" t="e">
        <f t="shared" si="49"/>
        <v>#REF!</v>
      </c>
      <c r="BP610" s="5" t="e">
        <f t="shared" si="45"/>
        <v>#REF!</v>
      </c>
      <c r="BQ610" s="1">
        <v>24026667</v>
      </c>
      <c r="BR610" s="1" t="e">
        <f>+Tabla3[[#This Row],[VALOR TOTAL DE CONTRATO (ANTES DE LIQUIDACIÓN - LIBERACIÓN DE SALDOS)]]-Tabla3[[#This Row],[RECURSO TOTALES DESEMBOLSADOS]]</f>
        <v>#REF!</v>
      </c>
      <c r="BS610" s="1" t="s">
        <v>83</v>
      </c>
      <c r="BT610" s="1" t="str">
        <f t="shared" si="46"/>
        <v>enero</v>
      </c>
      <c r="BU610" s="1" t="s">
        <v>82</v>
      </c>
      <c r="BV610" s="1" t="s">
        <v>82</v>
      </c>
      <c r="BW610" s="1" t="s">
        <v>82</v>
      </c>
      <c r="BX610" t="s">
        <v>258</v>
      </c>
      <c r="BY610" t="s">
        <v>259</v>
      </c>
    </row>
    <row r="611" spans="1:77" x14ac:dyDescent="0.25">
      <c r="A611" s="1">
        <v>2026</v>
      </c>
      <c r="B611" s="3">
        <v>598</v>
      </c>
      <c r="C611" s="1" t="s">
        <v>65</v>
      </c>
      <c r="D611" t="s">
        <v>67</v>
      </c>
      <c r="E611" t="s">
        <v>70</v>
      </c>
      <c r="F611" t="s">
        <v>71</v>
      </c>
      <c r="G611" t="s">
        <v>105</v>
      </c>
      <c r="H611" s="1" t="s">
        <v>64</v>
      </c>
      <c r="I611" s="1" t="s">
        <v>75</v>
      </c>
      <c r="J611" t="s">
        <v>3394</v>
      </c>
      <c r="K611" s="1" t="s">
        <v>78</v>
      </c>
      <c r="L611" s="87" t="s">
        <v>3395</v>
      </c>
      <c r="M611" s="1" t="s">
        <v>6902</v>
      </c>
      <c r="N611" s="1" t="s">
        <v>3719</v>
      </c>
      <c r="O611" s="69" t="s">
        <v>3719</v>
      </c>
      <c r="P611" s="54" t="s">
        <v>3719</v>
      </c>
      <c r="Q611" s="1" t="s">
        <v>83</v>
      </c>
      <c r="R611" s="87" t="s">
        <v>266</v>
      </c>
      <c r="S611" s="87" t="s">
        <v>266</v>
      </c>
      <c r="T611" t="s">
        <v>3396</v>
      </c>
      <c r="U611" t="s">
        <v>3397</v>
      </c>
      <c r="V611" t="s">
        <v>2026</v>
      </c>
      <c r="W611" s="5">
        <v>63800000</v>
      </c>
      <c r="X611" s="5">
        <v>63800000</v>
      </c>
      <c r="Y611" s="90">
        <v>5800000</v>
      </c>
      <c r="Z611" s="90">
        <v>0</v>
      </c>
      <c r="AA611" s="1" t="s">
        <v>95</v>
      </c>
      <c r="AB611" t="s">
        <v>83</v>
      </c>
      <c r="AC611" t="s">
        <v>76</v>
      </c>
      <c r="AD611" s="69">
        <f>+Tabla3[[#This Row],[VALOR DEL CONTRATO
(EN NUMEROS)]]-Tabla3[[#This Row],[VALOR RECURSOS (MADS/FONAM)]]</f>
        <v>0</v>
      </c>
      <c r="AE611" s="2">
        <v>426</v>
      </c>
      <c r="AF611" s="88">
        <v>46024</v>
      </c>
      <c r="AG611">
        <v>58426</v>
      </c>
      <c r="AH611" s="75">
        <v>46037</v>
      </c>
      <c r="AI611" s="78" t="s">
        <v>98</v>
      </c>
      <c r="AJ611" t="s">
        <v>3398</v>
      </c>
      <c r="AK611" s="65">
        <v>202400000000095</v>
      </c>
      <c r="AL611" s="75">
        <v>46037</v>
      </c>
      <c r="AM611" s="1" t="s">
        <v>257</v>
      </c>
      <c r="AN611" s="1" t="s">
        <v>257</v>
      </c>
      <c r="AO611" t="s">
        <v>100</v>
      </c>
      <c r="AP611" t="s">
        <v>406</v>
      </c>
      <c r="AQ611" s="1"/>
      <c r="AR611" t="s">
        <v>407</v>
      </c>
      <c r="AS611" t="s">
        <v>408</v>
      </c>
      <c r="AT611" s="1">
        <v>80111600</v>
      </c>
      <c r="AU611" s="93" t="s">
        <v>5792</v>
      </c>
      <c r="AV611" s="1" t="s">
        <v>210</v>
      </c>
      <c r="AW611" s="87" t="s">
        <v>103</v>
      </c>
      <c r="AX611" s="96">
        <v>46038</v>
      </c>
      <c r="AY611" s="1" t="s">
        <v>116</v>
      </c>
      <c r="AZ611" s="75">
        <v>46038</v>
      </c>
      <c r="BA611" s="75">
        <v>46038</v>
      </c>
      <c r="BB611" s="6">
        <v>46371</v>
      </c>
      <c r="BC611" s="89">
        <f>+Tabla3[[#This Row],[FECHA TERMINACION
(INICIAL)]]-Tabla3[[#This Row],[FECHA INICIO]]</f>
        <v>333</v>
      </c>
      <c r="BD611" s="89">
        <f>+Tabla3[[#This Row],[PLAZO DE EJECUCIÓN EN DÍAS (INICIAL)]]/30</f>
        <v>11.1</v>
      </c>
      <c r="BE611" t="s">
        <v>1918</v>
      </c>
      <c r="BF611" s="5" t="e">
        <f>+#REF!</f>
        <v>#REF!</v>
      </c>
      <c r="BG611" s="5" t="e">
        <f>+#REF!</f>
        <v>#REF!</v>
      </c>
      <c r="BH611" s="1" t="e">
        <f>+#REF!</f>
        <v>#REF!</v>
      </c>
      <c r="BI611" s="1">
        <f>+COUNTIF(Tabla3[[#This Row],[VALOR REDUCIDO]:[TOTAL TIEMPO PRORROGADO EN DÍAS
]],"&lt;&gt;0")</f>
        <v>3</v>
      </c>
      <c r="BJ611" s="1" t="e">
        <f>+#REF!</f>
        <v>#REF!</v>
      </c>
      <c r="BK611" s="75" t="e">
        <f>+#REF!</f>
        <v>#REF!</v>
      </c>
      <c r="BL611" s="1" t="s">
        <v>83</v>
      </c>
      <c r="BM611" t="e">
        <f t="shared" si="47"/>
        <v>#REF!</v>
      </c>
      <c r="BN611" s="7">
        <f t="shared" si="48"/>
        <v>46038</v>
      </c>
      <c r="BO611" s="7" t="e">
        <f t="shared" si="49"/>
        <v>#REF!</v>
      </c>
      <c r="BP611" s="5" t="e">
        <f t="shared" si="45"/>
        <v>#REF!</v>
      </c>
      <c r="BQ611" s="1">
        <v>26100000</v>
      </c>
      <c r="BR611" s="1" t="e">
        <f>+Tabla3[[#This Row],[VALOR TOTAL DE CONTRATO (ANTES DE LIQUIDACIÓN - LIBERACIÓN DE SALDOS)]]-Tabla3[[#This Row],[RECURSO TOTALES DESEMBOLSADOS]]</f>
        <v>#REF!</v>
      </c>
      <c r="BS611" s="1" t="s">
        <v>83</v>
      </c>
      <c r="BT611" s="1" t="str">
        <f t="shared" si="46"/>
        <v>enero</v>
      </c>
      <c r="BU611" s="1" t="s">
        <v>82</v>
      </c>
      <c r="BV611" s="1" t="s">
        <v>82</v>
      </c>
      <c r="BW611" s="1" t="s">
        <v>82</v>
      </c>
      <c r="BX611" t="s">
        <v>258</v>
      </c>
      <c r="BY611" t="s">
        <v>259</v>
      </c>
    </row>
    <row r="612" spans="1:77" x14ac:dyDescent="0.25">
      <c r="A612" s="1">
        <v>2026</v>
      </c>
      <c r="B612" s="3">
        <v>599</v>
      </c>
      <c r="C612" s="1" t="s">
        <v>65</v>
      </c>
      <c r="D612" t="s">
        <v>67</v>
      </c>
      <c r="E612" t="s">
        <v>70</v>
      </c>
      <c r="F612" t="s">
        <v>71</v>
      </c>
      <c r="G612" t="s">
        <v>105</v>
      </c>
      <c r="H612" s="1" t="s">
        <v>64</v>
      </c>
      <c r="I612" s="1" t="s">
        <v>75</v>
      </c>
      <c r="J612" t="s">
        <v>3399</v>
      </c>
      <c r="K612" s="1" t="s">
        <v>78</v>
      </c>
      <c r="L612" s="87" t="s">
        <v>81</v>
      </c>
      <c r="M612" s="1" t="s">
        <v>6903</v>
      </c>
      <c r="N612" s="1" t="s">
        <v>3719</v>
      </c>
      <c r="O612" s="69" t="s">
        <v>3719</v>
      </c>
      <c r="P612" s="54" t="s">
        <v>3719</v>
      </c>
      <c r="Q612" s="1" t="s">
        <v>83</v>
      </c>
      <c r="R612" s="87" t="s">
        <v>254</v>
      </c>
      <c r="S612" s="87" t="s">
        <v>254</v>
      </c>
      <c r="T612" t="s">
        <v>2976</v>
      </c>
      <c r="U612" t="s">
        <v>3400</v>
      </c>
      <c r="V612" t="s">
        <v>2977</v>
      </c>
      <c r="W612" s="5">
        <v>80500000</v>
      </c>
      <c r="X612" s="5">
        <v>80500000</v>
      </c>
      <c r="Y612" s="90">
        <v>7000000</v>
      </c>
      <c r="Z612" s="90">
        <v>0</v>
      </c>
      <c r="AA612" s="1" t="s">
        <v>95</v>
      </c>
      <c r="AB612" t="s">
        <v>83</v>
      </c>
      <c r="AC612" t="s">
        <v>76</v>
      </c>
      <c r="AD612" s="69">
        <f>+Tabla3[[#This Row],[VALOR DEL CONTRATO
(EN NUMEROS)]]-Tabla3[[#This Row],[VALOR RECURSOS (MADS/FONAM)]]</f>
        <v>0</v>
      </c>
      <c r="AE612" s="2">
        <v>5626</v>
      </c>
      <c r="AF612" s="88">
        <v>46024</v>
      </c>
      <c r="AG612">
        <v>60826</v>
      </c>
      <c r="AH612" s="75">
        <v>46038</v>
      </c>
      <c r="AI612" s="78" t="s">
        <v>98</v>
      </c>
      <c r="AJ612" t="s">
        <v>404</v>
      </c>
      <c r="AK612" s="65">
        <v>202400000000095</v>
      </c>
      <c r="AL612" s="75">
        <v>46038</v>
      </c>
      <c r="AM612" s="1" t="s">
        <v>257</v>
      </c>
      <c r="AN612" s="1" t="s">
        <v>257</v>
      </c>
      <c r="AO612" t="s">
        <v>100</v>
      </c>
      <c r="AP612" t="s">
        <v>412</v>
      </c>
      <c r="AQ612" s="2"/>
      <c r="AR612" t="s">
        <v>413</v>
      </c>
      <c r="AS612" t="s">
        <v>254</v>
      </c>
      <c r="AT612" s="1">
        <v>80111600</v>
      </c>
      <c r="AU612" s="93" t="s">
        <v>5793</v>
      </c>
      <c r="AV612" s="1" t="s">
        <v>210</v>
      </c>
      <c r="AW612" s="87" t="s">
        <v>103</v>
      </c>
      <c r="AX612" s="96">
        <v>46038</v>
      </c>
      <c r="AY612" s="1" t="s">
        <v>115</v>
      </c>
      <c r="AZ612" s="96">
        <v>46038</v>
      </c>
      <c r="BA612" s="75">
        <v>46038</v>
      </c>
      <c r="BB612" s="100">
        <v>46387</v>
      </c>
      <c r="BC612" s="89">
        <f>+Tabla3[[#This Row],[FECHA TERMINACION
(INICIAL)]]-Tabla3[[#This Row],[FECHA INICIO]]</f>
        <v>349</v>
      </c>
      <c r="BD612" s="89">
        <f>+Tabla3[[#This Row],[PLAZO DE EJECUCIÓN EN DÍAS (INICIAL)]]/30</f>
        <v>11.633333333333333</v>
      </c>
      <c r="BE612" t="s">
        <v>2306</v>
      </c>
      <c r="BF612" s="5" t="e">
        <f>+#REF!</f>
        <v>#REF!</v>
      </c>
      <c r="BG612" s="5" t="e">
        <f>+#REF!</f>
        <v>#REF!</v>
      </c>
      <c r="BH612" s="1" t="e">
        <f>+#REF!</f>
        <v>#REF!</v>
      </c>
      <c r="BI612" s="1">
        <f>+COUNTIF(Tabla3[[#This Row],[VALOR REDUCIDO]:[TOTAL TIEMPO PRORROGADO EN DÍAS
]],"&lt;&gt;0")</f>
        <v>3</v>
      </c>
      <c r="BJ612" s="1" t="e">
        <f>+#REF!</f>
        <v>#REF!</v>
      </c>
      <c r="BK612" s="75" t="e">
        <f>+#REF!</f>
        <v>#REF!</v>
      </c>
      <c r="BL612" s="1" t="s">
        <v>83</v>
      </c>
      <c r="BM612" t="e">
        <f t="shared" si="47"/>
        <v>#REF!</v>
      </c>
      <c r="BN612" s="7">
        <f t="shared" si="48"/>
        <v>46038</v>
      </c>
      <c r="BO612" s="7" t="e">
        <f t="shared" si="49"/>
        <v>#REF!</v>
      </c>
      <c r="BP612" s="5" t="e">
        <f t="shared" si="45"/>
        <v>#REF!</v>
      </c>
      <c r="BQ612" s="1">
        <v>31500000</v>
      </c>
      <c r="BR612" s="1" t="e">
        <f>+Tabla3[[#This Row],[VALOR TOTAL DE CONTRATO (ANTES DE LIQUIDACIÓN - LIBERACIÓN DE SALDOS)]]-Tabla3[[#This Row],[RECURSO TOTALES DESEMBOLSADOS]]</f>
        <v>#REF!</v>
      </c>
      <c r="BS612" s="1" t="s">
        <v>83</v>
      </c>
      <c r="BT612" s="1" t="str">
        <f t="shared" si="46"/>
        <v>enero</v>
      </c>
      <c r="BU612" s="1" t="s">
        <v>82</v>
      </c>
      <c r="BV612" s="1" t="s">
        <v>82</v>
      </c>
      <c r="BW612" s="1" t="s">
        <v>82</v>
      </c>
      <c r="BX612" t="s">
        <v>258</v>
      </c>
      <c r="BY612" t="s">
        <v>259</v>
      </c>
    </row>
    <row r="613" spans="1:77" x14ac:dyDescent="0.25">
      <c r="A613" s="1">
        <v>2026</v>
      </c>
      <c r="B613" s="3">
        <v>600</v>
      </c>
      <c r="C613" s="1" t="s">
        <v>65</v>
      </c>
      <c r="D613" t="s">
        <v>67</v>
      </c>
      <c r="E613" t="s">
        <v>70</v>
      </c>
      <c r="F613" t="s">
        <v>71</v>
      </c>
      <c r="G613" t="s">
        <v>105</v>
      </c>
      <c r="H613" s="1" t="s">
        <v>64</v>
      </c>
      <c r="I613" s="1" t="s">
        <v>75</v>
      </c>
      <c r="J613" t="s">
        <v>3479</v>
      </c>
      <c r="K613" s="1" t="s">
        <v>78</v>
      </c>
      <c r="L613" s="87" t="s">
        <v>81</v>
      </c>
      <c r="M613" s="1" t="s">
        <v>6904</v>
      </c>
      <c r="N613" s="1" t="s">
        <v>3719</v>
      </c>
      <c r="O613" s="69" t="s">
        <v>3719</v>
      </c>
      <c r="P613" s="54" t="s">
        <v>3719</v>
      </c>
      <c r="Q613" s="1" t="s">
        <v>83</v>
      </c>
      <c r="R613" s="87" t="s">
        <v>254</v>
      </c>
      <c r="S613" s="87" t="s">
        <v>254</v>
      </c>
      <c r="T613" t="s">
        <v>664</v>
      </c>
      <c r="U613" t="s">
        <v>3481</v>
      </c>
      <c r="V613" t="s">
        <v>3480</v>
      </c>
      <c r="W613" s="5">
        <v>52000000</v>
      </c>
      <c r="X613" s="5">
        <v>52000000</v>
      </c>
      <c r="Y613" s="90">
        <v>6500000</v>
      </c>
      <c r="Z613" s="90">
        <v>0</v>
      </c>
      <c r="AA613" s="1" t="s">
        <v>95</v>
      </c>
      <c r="AB613" t="s">
        <v>83</v>
      </c>
      <c r="AC613" t="s">
        <v>76</v>
      </c>
      <c r="AD613" s="69">
        <f>+Tabla3[[#This Row],[VALOR DEL CONTRATO
(EN NUMEROS)]]-Tabla3[[#This Row],[VALOR RECURSOS (MADS/FONAM)]]</f>
        <v>0</v>
      </c>
      <c r="AE613" s="2">
        <v>5626</v>
      </c>
      <c r="AF613" s="88">
        <v>46024</v>
      </c>
      <c r="AG613">
        <v>61026</v>
      </c>
      <c r="AH613" s="75">
        <v>46038</v>
      </c>
      <c r="AI613" s="78" t="s">
        <v>98</v>
      </c>
      <c r="AJ613" t="s">
        <v>404</v>
      </c>
      <c r="AK613" s="65">
        <v>202400000000095</v>
      </c>
      <c r="AL613" s="75">
        <v>46038</v>
      </c>
      <c r="AM613" s="1" t="s">
        <v>257</v>
      </c>
      <c r="AN613" s="1" t="s">
        <v>257</v>
      </c>
      <c r="AO613" t="s">
        <v>100</v>
      </c>
      <c r="AP613" t="s">
        <v>667</v>
      </c>
      <c r="AQ613" s="2"/>
      <c r="AR613" t="s">
        <v>6274</v>
      </c>
      <c r="AS613" t="s">
        <v>254</v>
      </c>
      <c r="AT613" s="1">
        <v>80111600</v>
      </c>
      <c r="AU613" s="93" t="s">
        <v>5794</v>
      </c>
      <c r="AV613" s="1" t="s">
        <v>210</v>
      </c>
      <c r="AW613" s="87" t="s">
        <v>103</v>
      </c>
      <c r="AX613" s="75">
        <v>46038</v>
      </c>
      <c r="AY613" s="87" t="s">
        <v>115</v>
      </c>
      <c r="AZ613" s="75">
        <v>46038</v>
      </c>
      <c r="BA613" s="75">
        <v>46038</v>
      </c>
      <c r="BB613" s="6">
        <v>46280</v>
      </c>
      <c r="BC613" s="89">
        <f>+Tabla3[[#This Row],[FECHA TERMINACION
(INICIAL)]]-Tabla3[[#This Row],[FECHA INICIO]]</f>
        <v>242</v>
      </c>
      <c r="BD613" s="89">
        <f>+Tabla3[[#This Row],[PLAZO DE EJECUCIÓN EN DÍAS (INICIAL)]]/30</f>
        <v>8.0666666666666664</v>
      </c>
      <c r="BE613" t="s">
        <v>3482</v>
      </c>
      <c r="BF613" s="5" t="e">
        <f>+#REF!</f>
        <v>#REF!</v>
      </c>
      <c r="BG613" s="5" t="e">
        <f>+#REF!</f>
        <v>#REF!</v>
      </c>
      <c r="BH613" s="1" t="e">
        <f>+#REF!</f>
        <v>#REF!</v>
      </c>
      <c r="BI613" s="1">
        <f>+COUNTIF(Tabla3[[#This Row],[VALOR REDUCIDO]:[TOTAL TIEMPO PRORROGADO EN DÍAS
]],"&lt;&gt;0")</f>
        <v>3</v>
      </c>
      <c r="BJ613" s="1" t="e">
        <f>+#REF!</f>
        <v>#REF!</v>
      </c>
      <c r="BK613" s="75" t="e">
        <f>+#REF!</f>
        <v>#REF!</v>
      </c>
      <c r="BL613" s="1" t="s">
        <v>83</v>
      </c>
      <c r="BM613" t="e">
        <f t="shared" si="47"/>
        <v>#REF!</v>
      </c>
      <c r="BN613" s="7">
        <f t="shared" si="48"/>
        <v>46038</v>
      </c>
      <c r="BO613" s="7" t="e">
        <f t="shared" si="49"/>
        <v>#REF!</v>
      </c>
      <c r="BP613" s="5" t="e">
        <f t="shared" si="45"/>
        <v>#REF!</v>
      </c>
      <c r="BQ613" s="1">
        <v>29250000</v>
      </c>
      <c r="BR613" s="1" t="e">
        <f>+Tabla3[[#This Row],[VALOR TOTAL DE CONTRATO (ANTES DE LIQUIDACIÓN - LIBERACIÓN DE SALDOS)]]-Tabla3[[#This Row],[RECURSO TOTALES DESEMBOLSADOS]]</f>
        <v>#REF!</v>
      </c>
      <c r="BS613" s="1" t="s">
        <v>83</v>
      </c>
      <c r="BT613" s="1" t="str">
        <f t="shared" si="46"/>
        <v>enero</v>
      </c>
      <c r="BU613" s="1" t="s">
        <v>82</v>
      </c>
      <c r="BV613" s="1" t="s">
        <v>82</v>
      </c>
      <c r="BW613" s="1" t="s">
        <v>82</v>
      </c>
      <c r="BX613" t="s">
        <v>258</v>
      </c>
      <c r="BY613" t="s">
        <v>259</v>
      </c>
    </row>
    <row r="614" spans="1:77" x14ac:dyDescent="0.25">
      <c r="A614" s="1">
        <v>2026</v>
      </c>
      <c r="B614" s="3">
        <v>601</v>
      </c>
      <c r="C614" s="1" t="s">
        <v>65</v>
      </c>
      <c r="D614" t="s">
        <v>67</v>
      </c>
      <c r="E614" t="s">
        <v>70</v>
      </c>
      <c r="F614" t="s">
        <v>71</v>
      </c>
      <c r="G614" t="s">
        <v>105</v>
      </c>
      <c r="H614" s="1" t="s">
        <v>64</v>
      </c>
      <c r="I614" s="1" t="s">
        <v>75</v>
      </c>
      <c r="J614" t="s">
        <v>3483</v>
      </c>
      <c r="K614" s="1" t="s">
        <v>78</v>
      </c>
      <c r="L614" s="87" t="s">
        <v>1909</v>
      </c>
      <c r="M614" s="1" t="s">
        <v>6905</v>
      </c>
      <c r="N614" s="1" t="s">
        <v>3719</v>
      </c>
      <c r="O614" s="69" t="s">
        <v>3719</v>
      </c>
      <c r="P614" s="54" t="s">
        <v>3719</v>
      </c>
      <c r="Q614" s="1" t="s">
        <v>83</v>
      </c>
      <c r="R614" s="87" t="s">
        <v>254</v>
      </c>
      <c r="S614" s="87" t="s">
        <v>254</v>
      </c>
      <c r="T614" t="s">
        <v>1487</v>
      </c>
      <c r="U614" t="s">
        <v>1489</v>
      </c>
      <c r="V614" t="s">
        <v>3484</v>
      </c>
      <c r="W614" s="5">
        <v>95814720</v>
      </c>
      <c r="X614" s="5">
        <v>95814720</v>
      </c>
      <c r="Y614" s="90">
        <v>8404800</v>
      </c>
      <c r="Z614" s="90">
        <v>0</v>
      </c>
      <c r="AA614" s="1" t="s">
        <v>95</v>
      </c>
      <c r="AB614" t="s">
        <v>83</v>
      </c>
      <c r="AC614" t="s">
        <v>76</v>
      </c>
      <c r="AD614" s="69">
        <f>+Tabla3[[#This Row],[VALOR DEL CONTRATO
(EN NUMEROS)]]-Tabla3[[#This Row],[VALOR RECURSOS (MADS/FONAM)]]</f>
        <v>0</v>
      </c>
      <c r="AE614" s="2">
        <v>5626</v>
      </c>
      <c r="AF614" s="88">
        <v>46024</v>
      </c>
      <c r="AG614">
        <v>61226</v>
      </c>
      <c r="AH614" s="75">
        <v>46038</v>
      </c>
      <c r="AI614" s="78" t="s">
        <v>98</v>
      </c>
      <c r="AJ614" t="s">
        <v>404</v>
      </c>
      <c r="AK614" s="65">
        <v>202400000000095</v>
      </c>
      <c r="AL614" s="75">
        <v>46038</v>
      </c>
      <c r="AM614" s="1" t="s">
        <v>257</v>
      </c>
      <c r="AN614" s="1" t="s">
        <v>257</v>
      </c>
      <c r="AO614" t="s">
        <v>100</v>
      </c>
      <c r="AP614" t="s">
        <v>667</v>
      </c>
      <c r="AQ614" s="2"/>
      <c r="AR614" t="s">
        <v>6274</v>
      </c>
      <c r="AS614" t="s">
        <v>254</v>
      </c>
      <c r="AT614" s="1">
        <v>80111600</v>
      </c>
      <c r="AU614" s="93" t="s">
        <v>5795</v>
      </c>
      <c r="AV614" s="1" t="s">
        <v>210</v>
      </c>
      <c r="AW614" s="87" t="s">
        <v>103</v>
      </c>
      <c r="AX614" s="75">
        <v>46038</v>
      </c>
      <c r="AY614" s="87" t="s">
        <v>115</v>
      </c>
      <c r="AZ614" s="75">
        <v>46038</v>
      </c>
      <c r="BA614" s="75">
        <v>46038</v>
      </c>
      <c r="BB614" s="6">
        <v>46383</v>
      </c>
      <c r="BC614" s="89">
        <f>+Tabla3[[#This Row],[FECHA TERMINACION
(INICIAL)]]-Tabla3[[#This Row],[FECHA INICIO]]</f>
        <v>345</v>
      </c>
      <c r="BD614" s="89">
        <f>+Tabla3[[#This Row],[PLAZO DE EJECUCIÓN EN DÍAS (INICIAL)]]/30</f>
        <v>11.5</v>
      </c>
      <c r="BE614" t="s">
        <v>3485</v>
      </c>
      <c r="BF614" s="5" t="e">
        <f>+#REF!</f>
        <v>#REF!</v>
      </c>
      <c r="BG614" s="5" t="e">
        <f>+#REF!</f>
        <v>#REF!</v>
      </c>
      <c r="BH614" s="1" t="e">
        <f>+#REF!</f>
        <v>#REF!</v>
      </c>
      <c r="BI614" s="1">
        <f>+COUNTIF(Tabla3[[#This Row],[VALOR REDUCIDO]:[TOTAL TIEMPO PRORROGADO EN DÍAS
]],"&lt;&gt;0")</f>
        <v>3</v>
      </c>
      <c r="BJ614" s="1" t="e">
        <f>+#REF!</f>
        <v>#REF!</v>
      </c>
      <c r="BK614" s="75" t="e">
        <f>+#REF!</f>
        <v>#REF!</v>
      </c>
      <c r="BL614" s="1" t="s">
        <v>83</v>
      </c>
      <c r="BM614" t="e">
        <f t="shared" si="47"/>
        <v>#REF!</v>
      </c>
      <c r="BN614" s="7">
        <f t="shared" si="48"/>
        <v>46038</v>
      </c>
      <c r="BO614" s="7" t="e">
        <f t="shared" si="49"/>
        <v>#REF!</v>
      </c>
      <c r="BP614" s="5" t="e">
        <f t="shared" si="45"/>
        <v>#REF!</v>
      </c>
      <c r="BQ614" s="1">
        <v>37821600</v>
      </c>
      <c r="BR614" s="1" t="e">
        <f>+Tabla3[[#This Row],[VALOR TOTAL DE CONTRATO (ANTES DE LIQUIDACIÓN - LIBERACIÓN DE SALDOS)]]-Tabla3[[#This Row],[RECURSO TOTALES DESEMBOLSADOS]]</f>
        <v>#REF!</v>
      </c>
      <c r="BS614" s="1" t="s">
        <v>83</v>
      </c>
      <c r="BT614" s="1" t="str">
        <f t="shared" si="46"/>
        <v>enero</v>
      </c>
      <c r="BU614" s="1" t="s">
        <v>82</v>
      </c>
      <c r="BV614" s="1" t="s">
        <v>82</v>
      </c>
      <c r="BW614" s="1" t="s">
        <v>82</v>
      </c>
      <c r="BX614" t="s">
        <v>258</v>
      </c>
      <c r="BY614" t="s">
        <v>259</v>
      </c>
    </row>
    <row r="615" spans="1:77" x14ac:dyDescent="0.25">
      <c r="A615" s="1">
        <v>2026</v>
      </c>
      <c r="B615" s="3">
        <v>602</v>
      </c>
      <c r="C615" s="1" t="s">
        <v>65</v>
      </c>
      <c r="D615" t="s">
        <v>67</v>
      </c>
      <c r="E615" t="s">
        <v>70</v>
      </c>
      <c r="F615" t="s">
        <v>71</v>
      </c>
      <c r="G615" t="s">
        <v>105</v>
      </c>
      <c r="H615" s="1" t="s">
        <v>64</v>
      </c>
      <c r="I615" s="1" t="s">
        <v>75</v>
      </c>
      <c r="J615" t="s">
        <v>3486</v>
      </c>
      <c r="K615" s="1" t="s">
        <v>78</v>
      </c>
      <c r="L615" s="87" t="s">
        <v>81</v>
      </c>
      <c r="M615" s="1" t="s">
        <v>6906</v>
      </c>
      <c r="N615" s="1" t="s">
        <v>3719</v>
      </c>
      <c r="O615" s="69" t="s">
        <v>3719</v>
      </c>
      <c r="P615" s="54" t="s">
        <v>3719</v>
      </c>
      <c r="Q615" s="1" t="s">
        <v>83</v>
      </c>
      <c r="R615" s="87" t="s">
        <v>254</v>
      </c>
      <c r="S615" s="87" t="s">
        <v>254</v>
      </c>
      <c r="T615" t="s">
        <v>3487</v>
      </c>
      <c r="U615" t="s">
        <v>3489</v>
      </c>
      <c r="V615" t="s">
        <v>3488</v>
      </c>
      <c r="W615" s="5">
        <v>102600000</v>
      </c>
      <c r="X615" s="5">
        <v>102600000</v>
      </c>
      <c r="Y615" s="90">
        <v>9000000</v>
      </c>
      <c r="Z615" s="90">
        <v>0</v>
      </c>
      <c r="AA615" s="1" t="s">
        <v>95</v>
      </c>
      <c r="AB615" t="s">
        <v>83</v>
      </c>
      <c r="AC615" t="s">
        <v>76</v>
      </c>
      <c r="AD615" s="69">
        <f>+Tabla3[[#This Row],[VALOR DEL CONTRATO
(EN NUMEROS)]]-Tabla3[[#This Row],[VALOR RECURSOS (MADS/FONAM)]]</f>
        <v>0</v>
      </c>
      <c r="AE615" s="2">
        <v>5626</v>
      </c>
      <c r="AF615" s="88">
        <v>46024</v>
      </c>
      <c r="AG615">
        <v>69526</v>
      </c>
      <c r="AH615" s="75">
        <v>46041</v>
      </c>
      <c r="AI615" s="78" t="s">
        <v>98</v>
      </c>
      <c r="AJ615" t="s">
        <v>404</v>
      </c>
      <c r="AK615" s="65">
        <v>202400000000095</v>
      </c>
      <c r="AL615" s="75">
        <v>46038</v>
      </c>
      <c r="AM615" s="1" t="s">
        <v>257</v>
      </c>
      <c r="AN615" s="1" t="s">
        <v>257</v>
      </c>
      <c r="AO615" t="s">
        <v>100</v>
      </c>
      <c r="AP615" t="s">
        <v>667</v>
      </c>
      <c r="AQ615" s="2"/>
      <c r="AR615" t="s">
        <v>6274</v>
      </c>
      <c r="AS615" t="s">
        <v>254</v>
      </c>
      <c r="AT615" s="1">
        <v>80111600</v>
      </c>
      <c r="AU615" s="93" t="s">
        <v>5796</v>
      </c>
      <c r="AV615" s="1" t="s">
        <v>210</v>
      </c>
      <c r="AW615" s="87" t="s">
        <v>103</v>
      </c>
      <c r="AX615" s="75">
        <v>46038</v>
      </c>
      <c r="AY615" s="87" t="s">
        <v>115</v>
      </c>
      <c r="AZ615" s="75">
        <v>46038</v>
      </c>
      <c r="BA615" s="75">
        <v>46041</v>
      </c>
      <c r="BB615" s="6">
        <v>46387</v>
      </c>
      <c r="BC615" s="89">
        <f>+Tabla3[[#This Row],[FECHA TERMINACION
(INICIAL)]]-Tabla3[[#This Row],[FECHA INICIO]]</f>
        <v>346</v>
      </c>
      <c r="BD615" s="89">
        <f>+Tabla3[[#This Row],[PLAZO DE EJECUCIÓN EN DÍAS (INICIAL)]]/30</f>
        <v>11.533333333333333</v>
      </c>
      <c r="BE615" t="s">
        <v>3485</v>
      </c>
      <c r="BF615" s="5" t="e">
        <f>+#REF!</f>
        <v>#REF!</v>
      </c>
      <c r="BG615" s="5" t="e">
        <f>+#REF!</f>
        <v>#REF!</v>
      </c>
      <c r="BH615" s="1" t="e">
        <f>+#REF!</f>
        <v>#REF!</v>
      </c>
      <c r="BI615" s="1">
        <f>+COUNTIF(Tabla3[[#This Row],[VALOR REDUCIDO]:[TOTAL TIEMPO PRORROGADO EN DÍAS
]],"&lt;&gt;0")</f>
        <v>3</v>
      </c>
      <c r="BJ615" s="1" t="e">
        <f>+#REF!</f>
        <v>#REF!</v>
      </c>
      <c r="BK615" s="75" t="e">
        <f>+#REF!</f>
        <v>#REF!</v>
      </c>
      <c r="BL615" s="1" t="s">
        <v>83</v>
      </c>
      <c r="BM615" t="e">
        <f t="shared" si="47"/>
        <v>#REF!</v>
      </c>
      <c r="BN615" s="7">
        <f t="shared" si="48"/>
        <v>46041</v>
      </c>
      <c r="BO615" s="7" t="e">
        <f t="shared" si="49"/>
        <v>#REF!</v>
      </c>
      <c r="BP615" s="5" t="e">
        <f t="shared" si="45"/>
        <v>#REF!</v>
      </c>
      <c r="BQ615" s="1">
        <v>39600000</v>
      </c>
      <c r="BR615" s="1" t="e">
        <f>+Tabla3[[#This Row],[VALOR TOTAL DE CONTRATO (ANTES DE LIQUIDACIÓN - LIBERACIÓN DE SALDOS)]]-Tabla3[[#This Row],[RECURSO TOTALES DESEMBOLSADOS]]</f>
        <v>#REF!</v>
      </c>
      <c r="BS615" s="1" t="s">
        <v>83</v>
      </c>
      <c r="BT615" s="1" t="str">
        <f t="shared" si="46"/>
        <v>enero</v>
      </c>
      <c r="BU615" s="1" t="s">
        <v>82</v>
      </c>
      <c r="BV615" s="1" t="s">
        <v>82</v>
      </c>
      <c r="BW615" s="1" t="s">
        <v>82</v>
      </c>
      <c r="BX615" t="s">
        <v>258</v>
      </c>
      <c r="BY615" t="s">
        <v>259</v>
      </c>
    </row>
    <row r="616" spans="1:77" x14ac:dyDescent="0.25">
      <c r="A616" s="1">
        <v>2026</v>
      </c>
      <c r="B616" s="3">
        <v>603</v>
      </c>
      <c r="C616" s="1" t="s">
        <v>65</v>
      </c>
      <c r="D616" t="s">
        <v>67</v>
      </c>
      <c r="E616" t="s">
        <v>70</v>
      </c>
      <c r="F616" t="s">
        <v>71</v>
      </c>
      <c r="G616" t="s">
        <v>105</v>
      </c>
      <c r="H616" s="1" t="s">
        <v>64</v>
      </c>
      <c r="I616" s="1" t="s">
        <v>75</v>
      </c>
      <c r="J616" t="s">
        <v>2756</v>
      </c>
      <c r="K616" s="1" t="s">
        <v>78</v>
      </c>
      <c r="L616" s="87" t="s">
        <v>2757</v>
      </c>
      <c r="M616" s="1" t="s">
        <v>6907</v>
      </c>
      <c r="N616" s="1" t="s">
        <v>3719</v>
      </c>
      <c r="O616" s="69" t="s">
        <v>3719</v>
      </c>
      <c r="P616" s="54" t="s">
        <v>3719</v>
      </c>
      <c r="Q616" s="1" t="s">
        <v>83</v>
      </c>
      <c r="R616" s="87" t="s">
        <v>88</v>
      </c>
      <c r="S616" s="87" t="s">
        <v>264</v>
      </c>
      <c r="T616" t="s">
        <v>2758</v>
      </c>
      <c r="U616" t="s">
        <v>2760</v>
      </c>
      <c r="V616" t="s">
        <v>2759</v>
      </c>
      <c r="W616" s="5">
        <v>84700800</v>
      </c>
      <c r="X616" s="5">
        <v>84700800</v>
      </c>
      <c r="Y616" s="90">
        <v>7344000</v>
      </c>
      <c r="Z616" s="90">
        <v>0</v>
      </c>
      <c r="AA616" s="1" t="s">
        <v>95</v>
      </c>
      <c r="AB616" t="s">
        <v>83</v>
      </c>
      <c r="AC616" t="s">
        <v>76</v>
      </c>
      <c r="AD616" s="69">
        <f>+Tabla3[[#This Row],[VALOR DEL CONTRATO
(EN NUMEROS)]]-Tabla3[[#This Row],[VALOR RECURSOS (MADS/FONAM)]]</f>
        <v>0</v>
      </c>
      <c r="AE616" s="2">
        <v>2126</v>
      </c>
      <c r="AF616" s="88">
        <v>46024</v>
      </c>
      <c r="AG616">
        <v>55126</v>
      </c>
      <c r="AH616" s="75">
        <v>46037</v>
      </c>
      <c r="AI616" s="78" t="s">
        <v>98</v>
      </c>
      <c r="AJ616" t="s">
        <v>282</v>
      </c>
      <c r="AK616" s="72">
        <v>202400000000095</v>
      </c>
      <c r="AL616" s="75">
        <v>46037</v>
      </c>
      <c r="AM616" s="1" t="s">
        <v>257</v>
      </c>
      <c r="AN616" s="1" t="s">
        <v>257</v>
      </c>
      <c r="AO616" t="s">
        <v>100</v>
      </c>
      <c r="AP616" t="s">
        <v>319</v>
      </c>
      <c r="AQ616" s="1"/>
      <c r="AR616" t="s">
        <v>245</v>
      </c>
      <c r="AS616" t="s">
        <v>264</v>
      </c>
      <c r="AT616" s="1">
        <v>80111600</v>
      </c>
      <c r="AU616" s="93" t="s">
        <v>5797</v>
      </c>
      <c r="AV616" s="1" t="s">
        <v>210</v>
      </c>
      <c r="AW616" s="87" t="s">
        <v>103</v>
      </c>
      <c r="AX616" s="75">
        <v>46038</v>
      </c>
      <c r="AY616" s="1" t="s">
        <v>115</v>
      </c>
      <c r="AZ616" s="75">
        <v>46038</v>
      </c>
      <c r="BA616" s="75">
        <v>46038</v>
      </c>
      <c r="BB616" s="6">
        <v>46387</v>
      </c>
      <c r="BC616" s="89">
        <f>+Tabla3[[#This Row],[FECHA TERMINACION
(INICIAL)]]-Tabla3[[#This Row],[FECHA INICIO]]</f>
        <v>349</v>
      </c>
      <c r="BD616" s="89">
        <f>+Tabla3[[#This Row],[PLAZO DE EJECUCIÓN EN DÍAS (INICIAL)]]/30</f>
        <v>11.633333333333333</v>
      </c>
      <c r="BE616" t="s">
        <v>2761</v>
      </c>
      <c r="BF616" s="5" t="e">
        <f>+#REF!</f>
        <v>#REF!</v>
      </c>
      <c r="BG616" s="5" t="e">
        <f>+#REF!</f>
        <v>#REF!</v>
      </c>
      <c r="BH616" s="1" t="e">
        <f>+#REF!</f>
        <v>#REF!</v>
      </c>
      <c r="BI616" s="1">
        <f>+COUNTIF(Tabla3[[#This Row],[VALOR REDUCIDO]:[TOTAL TIEMPO PRORROGADO EN DÍAS
]],"&lt;&gt;0")</f>
        <v>3</v>
      </c>
      <c r="BJ616" s="1" t="e">
        <f>+#REF!</f>
        <v>#REF!</v>
      </c>
      <c r="BK616" s="75" t="e">
        <f>+#REF!</f>
        <v>#REF!</v>
      </c>
      <c r="BL616" s="1" t="s">
        <v>83</v>
      </c>
      <c r="BM616" t="e">
        <f t="shared" si="47"/>
        <v>#REF!</v>
      </c>
      <c r="BN616" s="7">
        <f t="shared" si="48"/>
        <v>46038</v>
      </c>
      <c r="BO616" s="7" t="e">
        <f t="shared" si="49"/>
        <v>#REF!</v>
      </c>
      <c r="BP616" s="5" t="e">
        <f t="shared" si="45"/>
        <v>#REF!</v>
      </c>
      <c r="BQ616" s="1">
        <v>33048000</v>
      </c>
      <c r="BR616" s="1" t="e">
        <f>+Tabla3[[#This Row],[VALOR TOTAL DE CONTRATO (ANTES DE LIQUIDACIÓN - LIBERACIÓN DE SALDOS)]]-Tabla3[[#This Row],[RECURSO TOTALES DESEMBOLSADOS]]</f>
        <v>#REF!</v>
      </c>
      <c r="BS616" s="1" t="s">
        <v>83</v>
      </c>
      <c r="BT616" s="1" t="str">
        <f t="shared" si="46"/>
        <v>enero</v>
      </c>
      <c r="BU616" s="1" t="s">
        <v>82</v>
      </c>
      <c r="BV616" s="1" t="s">
        <v>82</v>
      </c>
      <c r="BW616" s="1" t="s">
        <v>82</v>
      </c>
      <c r="BX616" t="s">
        <v>258</v>
      </c>
      <c r="BY616" t="s">
        <v>259</v>
      </c>
    </row>
    <row r="617" spans="1:77" x14ac:dyDescent="0.25">
      <c r="A617" s="1">
        <v>2026</v>
      </c>
      <c r="B617" s="3">
        <v>604</v>
      </c>
      <c r="C617" s="1" t="s">
        <v>65</v>
      </c>
      <c r="D617" t="s">
        <v>67</v>
      </c>
      <c r="E617" t="s">
        <v>70</v>
      </c>
      <c r="F617" t="s">
        <v>71</v>
      </c>
      <c r="G617" t="s">
        <v>105</v>
      </c>
      <c r="H617" s="1" t="s">
        <v>64</v>
      </c>
      <c r="I617" s="1" t="s">
        <v>75</v>
      </c>
      <c r="J617" t="s">
        <v>2762</v>
      </c>
      <c r="K617" s="1" t="s">
        <v>78</v>
      </c>
      <c r="L617" s="87" t="s">
        <v>554</v>
      </c>
      <c r="M617" s="1" t="s">
        <v>6908</v>
      </c>
      <c r="N617" s="1" t="s">
        <v>3719</v>
      </c>
      <c r="O617" s="69" t="s">
        <v>3719</v>
      </c>
      <c r="P617" s="54" t="s">
        <v>3719</v>
      </c>
      <c r="Q617" s="1" t="s">
        <v>83</v>
      </c>
      <c r="R617" s="87" t="s">
        <v>88</v>
      </c>
      <c r="S617" s="87" t="s">
        <v>264</v>
      </c>
      <c r="T617" t="s">
        <v>2763</v>
      </c>
      <c r="U617" t="s">
        <v>2765</v>
      </c>
      <c r="V617" t="s">
        <v>2764</v>
      </c>
      <c r="W617" s="5">
        <v>58820000</v>
      </c>
      <c r="X617" s="5">
        <v>58820000</v>
      </c>
      <c r="Y617" s="90">
        <v>5100000</v>
      </c>
      <c r="Z617" s="90">
        <v>0</v>
      </c>
      <c r="AA617" s="1" t="s">
        <v>95</v>
      </c>
      <c r="AB617" t="s">
        <v>83</v>
      </c>
      <c r="AC617" t="s">
        <v>76</v>
      </c>
      <c r="AD617" s="69">
        <f>+Tabla3[[#This Row],[VALOR DEL CONTRATO
(EN NUMEROS)]]-Tabla3[[#This Row],[VALOR RECURSOS (MADS/FONAM)]]</f>
        <v>0</v>
      </c>
      <c r="AE617" s="2">
        <v>2126</v>
      </c>
      <c r="AF617" s="88">
        <v>46024</v>
      </c>
      <c r="AG617">
        <v>54826</v>
      </c>
      <c r="AH617" s="75">
        <v>46037</v>
      </c>
      <c r="AI617" s="78" t="s">
        <v>98</v>
      </c>
      <c r="AJ617" t="s">
        <v>282</v>
      </c>
      <c r="AK617" s="72">
        <v>202400000000095</v>
      </c>
      <c r="AL617" s="75">
        <v>46037</v>
      </c>
      <c r="AM617" s="1" t="s">
        <v>257</v>
      </c>
      <c r="AN617" s="1" t="s">
        <v>257</v>
      </c>
      <c r="AO617" t="s">
        <v>100</v>
      </c>
      <c r="AP617" t="s">
        <v>319</v>
      </c>
      <c r="AQ617" s="1"/>
      <c r="AR617" t="s">
        <v>245</v>
      </c>
      <c r="AS617" t="s">
        <v>264</v>
      </c>
      <c r="AT617" s="1">
        <v>80111600</v>
      </c>
      <c r="AU617" s="93" t="s">
        <v>5798</v>
      </c>
      <c r="AV617" s="1" t="s">
        <v>210</v>
      </c>
      <c r="AW617" s="87" t="s">
        <v>103</v>
      </c>
      <c r="AX617" s="96">
        <v>46037</v>
      </c>
      <c r="AY617" s="1" t="s">
        <v>115</v>
      </c>
      <c r="AZ617" s="96">
        <v>46037</v>
      </c>
      <c r="BA617" s="75">
        <v>46037</v>
      </c>
      <c r="BB617" s="6">
        <v>46387</v>
      </c>
      <c r="BC617" s="89">
        <f>+Tabla3[[#This Row],[FECHA TERMINACION
(INICIAL)]]-Tabla3[[#This Row],[FECHA INICIO]]</f>
        <v>350</v>
      </c>
      <c r="BD617" s="89">
        <f>+Tabla3[[#This Row],[PLAZO DE EJECUCIÓN EN DÍAS (INICIAL)]]/30</f>
        <v>11.666666666666666</v>
      </c>
      <c r="BE617" t="s">
        <v>2761</v>
      </c>
      <c r="BF617" s="5" t="e">
        <f>+#REF!</f>
        <v>#REF!</v>
      </c>
      <c r="BG617" s="5" t="e">
        <f>+#REF!</f>
        <v>#REF!</v>
      </c>
      <c r="BH617" s="1" t="e">
        <f>+#REF!</f>
        <v>#REF!</v>
      </c>
      <c r="BI617" s="1">
        <f>+COUNTIF(Tabla3[[#This Row],[VALOR REDUCIDO]:[TOTAL TIEMPO PRORROGADO EN DÍAS
]],"&lt;&gt;0")</f>
        <v>3</v>
      </c>
      <c r="BJ617" s="1" t="e">
        <f>+#REF!</f>
        <v>#REF!</v>
      </c>
      <c r="BK617" s="75" t="e">
        <f>+#REF!</f>
        <v>#REF!</v>
      </c>
      <c r="BL617" s="1" t="s">
        <v>83</v>
      </c>
      <c r="BM617" t="e">
        <f t="shared" si="47"/>
        <v>#REF!</v>
      </c>
      <c r="BN617" s="7">
        <f t="shared" si="48"/>
        <v>46037</v>
      </c>
      <c r="BO617" s="7" t="e">
        <f t="shared" si="49"/>
        <v>#REF!</v>
      </c>
      <c r="BP617" s="5" t="e">
        <f t="shared" si="45"/>
        <v>#REF!</v>
      </c>
      <c r="BQ617" s="1">
        <v>23120000</v>
      </c>
      <c r="BR617" s="1" t="e">
        <f>+Tabla3[[#This Row],[VALOR TOTAL DE CONTRATO (ANTES DE LIQUIDACIÓN - LIBERACIÓN DE SALDOS)]]-Tabla3[[#This Row],[RECURSO TOTALES DESEMBOLSADOS]]</f>
        <v>#REF!</v>
      </c>
      <c r="BS617" s="1" t="s">
        <v>83</v>
      </c>
      <c r="BT617" s="1" t="str">
        <f t="shared" si="46"/>
        <v>enero</v>
      </c>
      <c r="BU617" s="1" t="s">
        <v>82</v>
      </c>
      <c r="BV617" s="1" t="s">
        <v>82</v>
      </c>
      <c r="BW617" s="1" t="s">
        <v>82</v>
      </c>
      <c r="BX617" t="s">
        <v>258</v>
      </c>
      <c r="BY617" t="s">
        <v>259</v>
      </c>
    </row>
    <row r="618" spans="1:77" x14ac:dyDescent="0.25">
      <c r="A618" s="1">
        <v>2026</v>
      </c>
      <c r="B618" s="3">
        <v>605</v>
      </c>
      <c r="C618" s="1" t="s">
        <v>65</v>
      </c>
      <c r="D618" t="s">
        <v>67</v>
      </c>
      <c r="E618" t="s">
        <v>70</v>
      </c>
      <c r="F618" t="s">
        <v>71</v>
      </c>
      <c r="G618" t="s">
        <v>105</v>
      </c>
      <c r="H618" s="1" t="s">
        <v>64</v>
      </c>
      <c r="I618" s="1" t="s">
        <v>271</v>
      </c>
      <c r="J618" t="s">
        <v>2766</v>
      </c>
      <c r="K618" s="1" t="s">
        <v>78</v>
      </c>
      <c r="L618" s="87" t="s">
        <v>488</v>
      </c>
      <c r="M618" s="1" t="s">
        <v>6909</v>
      </c>
      <c r="N618" s="1" t="s">
        <v>3719</v>
      </c>
      <c r="O618" s="69" t="s">
        <v>3719</v>
      </c>
      <c r="P618" s="54" t="s">
        <v>3719</v>
      </c>
      <c r="Q618" s="1" t="s">
        <v>83</v>
      </c>
      <c r="R618" s="87" t="s">
        <v>88</v>
      </c>
      <c r="S618" s="87" t="s">
        <v>264</v>
      </c>
      <c r="T618" t="s">
        <v>2767</v>
      </c>
      <c r="U618" t="s">
        <v>2769</v>
      </c>
      <c r="V618" t="s">
        <v>2768</v>
      </c>
      <c r="W618" s="5">
        <v>44980000</v>
      </c>
      <c r="X618" s="5">
        <v>44980000</v>
      </c>
      <c r="Y618" s="90">
        <v>3900000</v>
      </c>
      <c r="Z618" s="90">
        <v>0</v>
      </c>
      <c r="AA618" s="1" t="s">
        <v>95</v>
      </c>
      <c r="AB618" t="s">
        <v>83</v>
      </c>
      <c r="AC618" t="s">
        <v>76</v>
      </c>
      <c r="AD618" s="69">
        <f>+Tabla3[[#This Row],[VALOR DEL CONTRATO
(EN NUMEROS)]]-Tabla3[[#This Row],[VALOR RECURSOS (MADS/FONAM)]]</f>
        <v>0</v>
      </c>
      <c r="AE618" s="2">
        <v>2126</v>
      </c>
      <c r="AF618" s="88">
        <v>46024</v>
      </c>
      <c r="AG618">
        <v>56225</v>
      </c>
      <c r="AH618" s="75">
        <v>46037</v>
      </c>
      <c r="AI618" s="78" t="s">
        <v>98</v>
      </c>
      <c r="AJ618" t="s">
        <v>282</v>
      </c>
      <c r="AK618" s="72">
        <v>202400000000095</v>
      </c>
      <c r="AL618" s="75">
        <v>46037</v>
      </c>
      <c r="AM618" s="1" t="s">
        <v>257</v>
      </c>
      <c r="AN618" s="1" t="s">
        <v>257</v>
      </c>
      <c r="AO618" t="s">
        <v>100</v>
      </c>
      <c r="AP618" t="s">
        <v>319</v>
      </c>
      <c r="AQ618" s="1"/>
      <c r="AR618" t="s">
        <v>245</v>
      </c>
      <c r="AS618" t="s">
        <v>264</v>
      </c>
      <c r="AT618" s="1">
        <v>80111600</v>
      </c>
      <c r="AU618" s="93" t="s">
        <v>5799</v>
      </c>
      <c r="AV618" s="1" t="s">
        <v>210</v>
      </c>
      <c r="AW618" s="87" t="s">
        <v>103</v>
      </c>
      <c r="AX618" s="96">
        <v>46037</v>
      </c>
      <c r="AY618" s="1" t="s">
        <v>115</v>
      </c>
      <c r="AZ618" s="96">
        <v>46037</v>
      </c>
      <c r="BA618" s="75">
        <v>46037</v>
      </c>
      <c r="BB618" s="6">
        <v>46387</v>
      </c>
      <c r="BC618" s="89">
        <f>+Tabla3[[#This Row],[FECHA TERMINACION
(INICIAL)]]-Tabla3[[#This Row],[FECHA INICIO]]</f>
        <v>350</v>
      </c>
      <c r="BD618" s="89">
        <f>+Tabla3[[#This Row],[PLAZO DE EJECUCIÓN EN DÍAS (INICIAL)]]/30</f>
        <v>11.666666666666666</v>
      </c>
      <c r="BE618" t="s">
        <v>2761</v>
      </c>
      <c r="BF618" s="5" t="e">
        <f>+#REF!</f>
        <v>#REF!</v>
      </c>
      <c r="BG618" s="5" t="e">
        <f>+#REF!</f>
        <v>#REF!</v>
      </c>
      <c r="BH618" s="1" t="e">
        <f>+#REF!</f>
        <v>#REF!</v>
      </c>
      <c r="BI618" s="1">
        <f>+COUNTIF(Tabla3[[#This Row],[VALOR REDUCIDO]:[TOTAL TIEMPO PRORROGADO EN DÍAS
]],"&lt;&gt;0")</f>
        <v>3</v>
      </c>
      <c r="BJ618" s="1" t="e">
        <f>+#REF!</f>
        <v>#REF!</v>
      </c>
      <c r="BK618" s="75" t="e">
        <f>+#REF!</f>
        <v>#REF!</v>
      </c>
      <c r="BL618" s="1" t="s">
        <v>83</v>
      </c>
      <c r="BM618" t="e">
        <f t="shared" si="47"/>
        <v>#REF!</v>
      </c>
      <c r="BN618" s="7">
        <f t="shared" si="48"/>
        <v>46037</v>
      </c>
      <c r="BO618" s="7" t="e">
        <f t="shared" si="49"/>
        <v>#REF!</v>
      </c>
      <c r="BP618" s="5" t="e">
        <f t="shared" si="45"/>
        <v>#REF!</v>
      </c>
      <c r="BQ618" s="1">
        <v>17680000</v>
      </c>
      <c r="BR618" s="1" t="e">
        <f>+Tabla3[[#This Row],[VALOR TOTAL DE CONTRATO (ANTES DE LIQUIDACIÓN - LIBERACIÓN DE SALDOS)]]-Tabla3[[#This Row],[RECURSO TOTALES DESEMBOLSADOS]]</f>
        <v>#REF!</v>
      </c>
      <c r="BS618" s="1" t="s">
        <v>83</v>
      </c>
      <c r="BT618" s="1" t="str">
        <f t="shared" si="46"/>
        <v>enero</v>
      </c>
      <c r="BU618" s="1" t="s">
        <v>82</v>
      </c>
      <c r="BV618" s="1" t="s">
        <v>82</v>
      </c>
      <c r="BW618" s="1" t="s">
        <v>82</v>
      </c>
      <c r="BX618" t="s">
        <v>258</v>
      </c>
      <c r="BY618" t="s">
        <v>259</v>
      </c>
    </row>
    <row r="619" spans="1:77" x14ac:dyDescent="0.25">
      <c r="A619" s="1">
        <v>2026</v>
      </c>
      <c r="B619" s="3">
        <v>606</v>
      </c>
      <c r="C619" s="1" t="s">
        <v>65</v>
      </c>
      <c r="D619" t="s">
        <v>67</v>
      </c>
      <c r="E619" t="s">
        <v>70</v>
      </c>
      <c r="F619" t="s">
        <v>71</v>
      </c>
      <c r="G619" t="s">
        <v>105</v>
      </c>
      <c r="H619" s="1" t="s">
        <v>64</v>
      </c>
      <c r="I619" s="1" t="s">
        <v>75</v>
      </c>
      <c r="J619" t="s">
        <v>2770</v>
      </c>
      <c r="K619" s="1" t="s">
        <v>78</v>
      </c>
      <c r="L619" t="s">
        <v>759</v>
      </c>
      <c r="M619" s="1" t="s">
        <v>6910</v>
      </c>
      <c r="N619" s="1" t="s">
        <v>3719</v>
      </c>
      <c r="O619" s="69" t="s">
        <v>3719</v>
      </c>
      <c r="P619" s="54" t="s">
        <v>3719</v>
      </c>
      <c r="Q619" s="1" t="s">
        <v>83</v>
      </c>
      <c r="R619" s="87" t="s">
        <v>2772</v>
      </c>
      <c r="S619" s="87" t="s">
        <v>2772</v>
      </c>
      <c r="T619" t="s">
        <v>2771</v>
      </c>
      <c r="U619" t="s">
        <v>2774</v>
      </c>
      <c r="V619" t="s">
        <v>2773</v>
      </c>
      <c r="W619" s="5">
        <v>80733333</v>
      </c>
      <c r="X619" s="5">
        <v>80733333</v>
      </c>
      <c r="Y619" s="90">
        <v>7000000</v>
      </c>
      <c r="Z619" s="90">
        <v>0</v>
      </c>
      <c r="AA619" s="1" t="s">
        <v>95</v>
      </c>
      <c r="AB619" t="s">
        <v>83</v>
      </c>
      <c r="AC619" t="s">
        <v>76</v>
      </c>
      <c r="AD619" s="69">
        <f>+Tabla3[[#This Row],[VALOR DEL CONTRATO
(EN NUMEROS)]]-Tabla3[[#This Row],[VALOR RECURSOS (MADS/FONAM)]]</f>
        <v>0</v>
      </c>
      <c r="AE619" s="2">
        <v>1326</v>
      </c>
      <c r="AF619" s="88">
        <v>46024</v>
      </c>
      <c r="AG619">
        <v>57126</v>
      </c>
      <c r="AH619" s="75">
        <v>46037</v>
      </c>
      <c r="AI619" s="78" t="s">
        <v>98</v>
      </c>
      <c r="AJ619" t="s">
        <v>774</v>
      </c>
      <c r="AK619" s="72">
        <v>202400000000074</v>
      </c>
      <c r="AL619" s="75">
        <v>46037</v>
      </c>
      <c r="AM619" s="1" t="s">
        <v>257</v>
      </c>
      <c r="AN619" s="1" t="s">
        <v>257</v>
      </c>
      <c r="AO619" t="s">
        <v>100</v>
      </c>
      <c r="AP619" t="s">
        <v>5205</v>
      </c>
      <c r="AQ619" s="2"/>
      <c r="AR619" t="s">
        <v>5286</v>
      </c>
      <c r="AS619" t="s">
        <v>268</v>
      </c>
      <c r="AT619" s="1">
        <v>80111600</v>
      </c>
      <c r="AU619" s="93" t="s">
        <v>5800</v>
      </c>
      <c r="AV619" s="1" t="s">
        <v>210</v>
      </c>
      <c r="AW619" s="87" t="s">
        <v>103</v>
      </c>
      <c r="AX619" s="75">
        <v>46037</v>
      </c>
      <c r="AY619" s="87" t="s">
        <v>116</v>
      </c>
      <c r="AZ619" s="75">
        <v>46037</v>
      </c>
      <c r="BA619" s="75">
        <v>46038</v>
      </c>
      <c r="BB619" s="6">
        <v>46387</v>
      </c>
      <c r="BC619" s="89">
        <f>+Tabla3[[#This Row],[FECHA TERMINACION
(INICIAL)]]-Tabla3[[#This Row],[FECHA INICIO]]</f>
        <v>349</v>
      </c>
      <c r="BD619" s="89">
        <f>+Tabla3[[#This Row],[PLAZO DE EJECUCIÓN EN DÍAS (INICIAL)]]/30</f>
        <v>11.633333333333333</v>
      </c>
      <c r="BE619" t="s">
        <v>2775</v>
      </c>
      <c r="BF619" s="5" t="e">
        <f>+#REF!</f>
        <v>#REF!</v>
      </c>
      <c r="BG619" s="5" t="e">
        <f>+#REF!</f>
        <v>#REF!</v>
      </c>
      <c r="BH619" s="1" t="e">
        <f>+#REF!</f>
        <v>#REF!</v>
      </c>
      <c r="BI619" s="1">
        <f>+COUNTIF(Tabla3[[#This Row],[VALOR REDUCIDO]:[TOTAL TIEMPO PRORROGADO EN DÍAS
]],"&lt;&gt;0")</f>
        <v>3</v>
      </c>
      <c r="BJ619" s="1" t="e">
        <f>+#REF!</f>
        <v>#REF!</v>
      </c>
      <c r="BK619" s="75" t="e">
        <f>+#REF!</f>
        <v>#REF!</v>
      </c>
      <c r="BL619" s="1" t="s">
        <v>83</v>
      </c>
      <c r="BM619" t="e">
        <f t="shared" si="47"/>
        <v>#REF!</v>
      </c>
      <c r="BN619" s="7">
        <f t="shared" si="48"/>
        <v>46038</v>
      </c>
      <c r="BO619" s="7" t="e">
        <f t="shared" si="49"/>
        <v>#REF!</v>
      </c>
      <c r="BP619" s="5" t="e">
        <f t="shared" si="45"/>
        <v>#REF!</v>
      </c>
      <c r="BQ619" s="1">
        <v>31500000</v>
      </c>
      <c r="BR619" s="1" t="e">
        <f>+Tabla3[[#This Row],[VALOR TOTAL DE CONTRATO (ANTES DE LIQUIDACIÓN - LIBERACIÓN DE SALDOS)]]-Tabla3[[#This Row],[RECURSO TOTALES DESEMBOLSADOS]]</f>
        <v>#REF!</v>
      </c>
      <c r="BS619" s="1" t="s">
        <v>83</v>
      </c>
      <c r="BT619" s="1" t="str">
        <f t="shared" si="46"/>
        <v>enero</v>
      </c>
      <c r="BU619" s="1" t="s">
        <v>82</v>
      </c>
      <c r="BV619" s="1" t="s">
        <v>82</v>
      </c>
      <c r="BW619" s="1" t="s">
        <v>82</v>
      </c>
      <c r="BX619" t="s">
        <v>258</v>
      </c>
      <c r="BY619" t="s">
        <v>259</v>
      </c>
    </row>
    <row r="620" spans="1:77" x14ac:dyDescent="0.25">
      <c r="A620" s="1">
        <v>2026</v>
      </c>
      <c r="B620" s="3">
        <v>607</v>
      </c>
      <c r="C620" s="1" t="s">
        <v>65</v>
      </c>
      <c r="D620" t="s">
        <v>67</v>
      </c>
      <c r="E620" t="s">
        <v>70</v>
      </c>
      <c r="F620" t="s">
        <v>71</v>
      </c>
      <c r="G620" t="s">
        <v>105</v>
      </c>
      <c r="H620" s="1" t="s">
        <v>64</v>
      </c>
      <c r="I620" s="1" t="s">
        <v>271</v>
      </c>
      <c r="J620" t="s">
        <v>2776</v>
      </c>
      <c r="K620" s="1" t="s">
        <v>78</v>
      </c>
      <c r="L620" s="87" t="s">
        <v>2777</v>
      </c>
      <c r="M620" s="1" t="s">
        <v>6911</v>
      </c>
      <c r="N620" s="1" t="s">
        <v>3719</v>
      </c>
      <c r="O620" s="69" t="s">
        <v>3719</v>
      </c>
      <c r="P620" s="54" t="s">
        <v>3719</v>
      </c>
      <c r="Q620" s="1" t="s">
        <v>83</v>
      </c>
      <c r="R620" s="87" t="s">
        <v>260</v>
      </c>
      <c r="S620" s="87" t="s">
        <v>260</v>
      </c>
      <c r="T620" t="s">
        <v>489</v>
      </c>
      <c r="U620" t="s">
        <v>2778</v>
      </c>
      <c r="V620" t="s">
        <v>490</v>
      </c>
      <c r="W620" s="5">
        <v>49600000</v>
      </c>
      <c r="X620" s="5">
        <v>49600000</v>
      </c>
      <c r="Y620" s="90">
        <v>4960000</v>
      </c>
      <c r="Z620" s="90">
        <v>0</v>
      </c>
      <c r="AA620" s="1" t="s">
        <v>95</v>
      </c>
      <c r="AB620" t="s">
        <v>83</v>
      </c>
      <c r="AC620" t="s">
        <v>76</v>
      </c>
      <c r="AD620" s="69">
        <f>+Tabla3[[#This Row],[VALOR DEL CONTRATO
(EN NUMEROS)]]-Tabla3[[#This Row],[VALOR RECURSOS (MADS/FONAM)]]</f>
        <v>0</v>
      </c>
      <c r="AE620" s="2">
        <v>6626</v>
      </c>
      <c r="AF620" s="88">
        <v>46024</v>
      </c>
      <c r="AG620">
        <v>59726</v>
      </c>
      <c r="AH620" s="75">
        <v>46037</v>
      </c>
      <c r="AI620" s="78" t="s">
        <v>98</v>
      </c>
      <c r="AJ620" t="s">
        <v>1321</v>
      </c>
      <c r="AK620" s="72">
        <v>202300000000177</v>
      </c>
      <c r="AL620" s="75">
        <v>46037</v>
      </c>
      <c r="AM620" s="1" t="s">
        <v>257</v>
      </c>
      <c r="AN620" s="1" t="s">
        <v>257</v>
      </c>
      <c r="AO620" t="s">
        <v>100</v>
      </c>
      <c r="AP620" t="s">
        <v>387</v>
      </c>
      <c r="AQ620" s="1"/>
      <c r="AR620" t="s">
        <v>6272</v>
      </c>
      <c r="AS620" t="s">
        <v>260</v>
      </c>
      <c r="AT620" s="1">
        <v>80111600</v>
      </c>
      <c r="AU620" s="93" t="s">
        <v>5801</v>
      </c>
      <c r="AV620" s="1" t="s">
        <v>210</v>
      </c>
      <c r="AW620" s="87" t="s">
        <v>103</v>
      </c>
      <c r="AX620" s="96">
        <v>46037</v>
      </c>
      <c r="AY620" s="1" t="s">
        <v>115</v>
      </c>
      <c r="AZ620" s="96">
        <v>46037</v>
      </c>
      <c r="BA620" s="75">
        <v>46038</v>
      </c>
      <c r="BB620" s="6">
        <v>46341</v>
      </c>
      <c r="BC620" s="89">
        <f>+Tabla3[[#This Row],[FECHA TERMINACION
(INICIAL)]]-Tabla3[[#This Row],[FECHA INICIO]]</f>
        <v>303</v>
      </c>
      <c r="BD620" s="89">
        <f>+Tabla3[[#This Row],[PLAZO DE EJECUCIÓN EN DÍAS (INICIAL)]]/30</f>
        <v>10.1</v>
      </c>
      <c r="BE620" t="s">
        <v>368</v>
      </c>
      <c r="BF620" s="5" t="e">
        <f>+#REF!</f>
        <v>#REF!</v>
      </c>
      <c r="BG620" s="5" t="e">
        <f>+#REF!</f>
        <v>#REF!</v>
      </c>
      <c r="BH620" s="1" t="e">
        <f>+#REF!</f>
        <v>#REF!</v>
      </c>
      <c r="BI620" s="1">
        <f>+COUNTIF(Tabla3[[#This Row],[VALOR REDUCIDO]:[TOTAL TIEMPO PRORROGADO EN DÍAS
]],"&lt;&gt;0")</f>
        <v>3</v>
      </c>
      <c r="BJ620" s="1" t="e">
        <f>+#REF!</f>
        <v>#REF!</v>
      </c>
      <c r="BK620" s="75" t="e">
        <f>+#REF!</f>
        <v>#REF!</v>
      </c>
      <c r="BL620" s="1" t="s">
        <v>83</v>
      </c>
      <c r="BM620" t="e">
        <f t="shared" si="47"/>
        <v>#REF!</v>
      </c>
      <c r="BN620" s="7">
        <f t="shared" si="48"/>
        <v>46038</v>
      </c>
      <c r="BO620" s="7" t="e">
        <f t="shared" si="49"/>
        <v>#REF!</v>
      </c>
      <c r="BP620" s="5" t="e">
        <f t="shared" si="45"/>
        <v>#REF!</v>
      </c>
      <c r="BQ620" s="1">
        <v>17360000</v>
      </c>
      <c r="BR620" s="1" t="e">
        <f>+Tabla3[[#This Row],[VALOR TOTAL DE CONTRATO (ANTES DE LIQUIDACIÓN - LIBERACIÓN DE SALDOS)]]-Tabla3[[#This Row],[RECURSO TOTALES DESEMBOLSADOS]]</f>
        <v>#REF!</v>
      </c>
      <c r="BS620" s="1" t="s">
        <v>83</v>
      </c>
      <c r="BT620" s="1" t="str">
        <f t="shared" si="46"/>
        <v>enero</v>
      </c>
      <c r="BU620" s="1" t="s">
        <v>82</v>
      </c>
      <c r="BV620" s="1" t="s">
        <v>82</v>
      </c>
      <c r="BW620" s="1" t="s">
        <v>82</v>
      </c>
      <c r="BX620" t="s">
        <v>258</v>
      </c>
      <c r="BY620" t="s">
        <v>259</v>
      </c>
    </row>
    <row r="621" spans="1:77" x14ac:dyDescent="0.25">
      <c r="A621" s="1">
        <v>2026</v>
      </c>
      <c r="B621" s="3">
        <v>608</v>
      </c>
      <c r="C621" s="1" t="s">
        <v>65</v>
      </c>
      <c r="D621" t="s">
        <v>67</v>
      </c>
      <c r="E621" t="s">
        <v>70</v>
      </c>
      <c r="F621" t="s">
        <v>71</v>
      </c>
      <c r="G621" t="s">
        <v>105</v>
      </c>
      <c r="H621" s="1" t="s">
        <v>64</v>
      </c>
      <c r="I621" s="1" t="s">
        <v>75</v>
      </c>
      <c r="J621" t="s">
        <v>2779</v>
      </c>
      <c r="K621" s="1" t="s">
        <v>78</v>
      </c>
      <c r="L621" s="87" t="s">
        <v>390</v>
      </c>
      <c r="M621" s="1" t="s">
        <v>6912</v>
      </c>
      <c r="N621" s="1" t="s">
        <v>3719</v>
      </c>
      <c r="O621" s="69" t="s">
        <v>3719</v>
      </c>
      <c r="P621" s="54" t="s">
        <v>3719</v>
      </c>
      <c r="Q621" s="1" t="s">
        <v>83</v>
      </c>
      <c r="R621" s="87" t="s">
        <v>260</v>
      </c>
      <c r="S621" s="87" t="s">
        <v>260</v>
      </c>
      <c r="T621" t="s">
        <v>2780</v>
      </c>
      <c r="U621" t="s">
        <v>2781</v>
      </c>
      <c r="V621" t="s">
        <v>1361</v>
      </c>
      <c r="W621" s="5">
        <v>107100000</v>
      </c>
      <c r="X621" s="5">
        <v>107100000</v>
      </c>
      <c r="Y621" s="90">
        <v>10710000</v>
      </c>
      <c r="Z621" s="90">
        <v>0</v>
      </c>
      <c r="AA621" s="1" t="s">
        <v>95</v>
      </c>
      <c r="AB621" t="s">
        <v>83</v>
      </c>
      <c r="AC621" t="s">
        <v>76</v>
      </c>
      <c r="AD621" s="69">
        <f>+Tabla3[[#This Row],[VALOR DEL CONTRATO
(EN NUMEROS)]]-Tabla3[[#This Row],[VALOR RECURSOS (MADS/FONAM)]]</f>
        <v>0</v>
      </c>
      <c r="AE621" s="2">
        <v>6626</v>
      </c>
      <c r="AF621" s="88">
        <v>46024</v>
      </c>
      <c r="AG621">
        <v>55526</v>
      </c>
      <c r="AH621" s="75">
        <v>46037</v>
      </c>
      <c r="AI621" s="78" t="s">
        <v>98</v>
      </c>
      <c r="AJ621" t="s">
        <v>1321</v>
      </c>
      <c r="AK621" s="72">
        <v>202300000000177</v>
      </c>
      <c r="AL621" s="75">
        <v>46037</v>
      </c>
      <c r="AM621" s="1" t="s">
        <v>257</v>
      </c>
      <c r="AN621" s="1" t="s">
        <v>257</v>
      </c>
      <c r="AO621" t="s">
        <v>100</v>
      </c>
      <c r="AP621" t="s">
        <v>1322</v>
      </c>
      <c r="AQ621" s="2"/>
      <c r="AR621" t="s">
        <v>2782</v>
      </c>
      <c r="AS621" t="s">
        <v>260</v>
      </c>
      <c r="AT621" s="1">
        <v>80111600</v>
      </c>
      <c r="AU621" s="93" t="s">
        <v>5802</v>
      </c>
      <c r="AV621" s="1" t="s">
        <v>210</v>
      </c>
      <c r="AW621" s="87" t="s">
        <v>103</v>
      </c>
      <c r="AX621" s="96">
        <v>46038</v>
      </c>
      <c r="AY621" s="1" t="s">
        <v>115</v>
      </c>
      <c r="AZ621" s="96">
        <v>46038</v>
      </c>
      <c r="BA621" s="75">
        <v>46038</v>
      </c>
      <c r="BB621" s="6">
        <v>46341</v>
      </c>
      <c r="BC621" s="89">
        <f>+Tabla3[[#This Row],[FECHA TERMINACION
(INICIAL)]]-Tabla3[[#This Row],[FECHA INICIO]]</f>
        <v>303</v>
      </c>
      <c r="BD621" s="89">
        <f>+Tabla3[[#This Row],[PLAZO DE EJECUCIÓN EN DÍAS (INICIAL)]]/30</f>
        <v>10.1</v>
      </c>
      <c r="BE621" t="s">
        <v>368</v>
      </c>
      <c r="BF621" s="5" t="e">
        <f>+#REF!</f>
        <v>#REF!</v>
      </c>
      <c r="BG621" s="5" t="e">
        <f>+#REF!</f>
        <v>#REF!</v>
      </c>
      <c r="BH621" s="1" t="e">
        <f>+#REF!</f>
        <v>#REF!</v>
      </c>
      <c r="BI621" s="1">
        <f>+COUNTIF(Tabla3[[#This Row],[VALOR REDUCIDO]:[TOTAL TIEMPO PRORROGADO EN DÍAS
]],"&lt;&gt;0")</f>
        <v>3</v>
      </c>
      <c r="BJ621" s="1" t="e">
        <f>+#REF!</f>
        <v>#REF!</v>
      </c>
      <c r="BK621" s="75" t="e">
        <f>+#REF!</f>
        <v>#REF!</v>
      </c>
      <c r="BL621" s="1" t="s">
        <v>83</v>
      </c>
      <c r="BM621" t="e">
        <f t="shared" si="47"/>
        <v>#REF!</v>
      </c>
      <c r="BN621" s="7">
        <f t="shared" si="48"/>
        <v>46038</v>
      </c>
      <c r="BO621" s="7" t="e">
        <f t="shared" si="49"/>
        <v>#REF!</v>
      </c>
      <c r="BP621" s="5" t="e">
        <f t="shared" si="45"/>
        <v>#REF!</v>
      </c>
      <c r="BQ621" s="1">
        <v>48195000</v>
      </c>
      <c r="BR621" s="1" t="e">
        <f>+Tabla3[[#This Row],[VALOR TOTAL DE CONTRATO (ANTES DE LIQUIDACIÓN - LIBERACIÓN DE SALDOS)]]-Tabla3[[#This Row],[RECURSO TOTALES DESEMBOLSADOS]]</f>
        <v>#REF!</v>
      </c>
      <c r="BS621" s="1" t="s">
        <v>83</v>
      </c>
      <c r="BT621" s="1" t="str">
        <f t="shared" si="46"/>
        <v>enero</v>
      </c>
      <c r="BU621" s="1" t="s">
        <v>82</v>
      </c>
      <c r="BV621" s="1" t="s">
        <v>82</v>
      </c>
      <c r="BW621" s="1" t="s">
        <v>82</v>
      </c>
      <c r="BX621" t="s">
        <v>258</v>
      </c>
      <c r="BY621" t="s">
        <v>259</v>
      </c>
    </row>
    <row r="622" spans="1:77" x14ac:dyDescent="0.25">
      <c r="A622" s="1">
        <v>2026</v>
      </c>
      <c r="B622" s="3">
        <v>609</v>
      </c>
      <c r="C622" s="1" t="s">
        <v>65</v>
      </c>
      <c r="D622" t="s">
        <v>67</v>
      </c>
      <c r="E622" t="s">
        <v>70</v>
      </c>
      <c r="F622" t="s">
        <v>71</v>
      </c>
      <c r="G622" t="s">
        <v>105</v>
      </c>
      <c r="H622" s="1" t="s">
        <v>64</v>
      </c>
      <c r="I622" s="1" t="s">
        <v>75</v>
      </c>
      <c r="J622" t="s">
        <v>2783</v>
      </c>
      <c r="K622" s="1" t="s">
        <v>78</v>
      </c>
      <c r="L622" s="87" t="s">
        <v>493</v>
      </c>
      <c r="M622" s="1" t="s">
        <v>6913</v>
      </c>
      <c r="N622" s="1" t="s">
        <v>3719</v>
      </c>
      <c r="O622" s="69" t="s">
        <v>3719</v>
      </c>
      <c r="P622" s="54" t="s">
        <v>3719</v>
      </c>
      <c r="Q622" s="1" t="s">
        <v>83</v>
      </c>
      <c r="R622" s="87" t="s">
        <v>260</v>
      </c>
      <c r="S622" s="87" t="s">
        <v>260</v>
      </c>
      <c r="T622" t="s">
        <v>2784</v>
      </c>
      <c r="U622" t="s">
        <v>2786</v>
      </c>
      <c r="V622" t="s">
        <v>2785</v>
      </c>
      <c r="W622" s="5">
        <v>66400000</v>
      </c>
      <c r="X622" s="5">
        <v>66400000</v>
      </c>
      <c r="Y622" s="90">
        <v>6640000</v>
      </c>
      <c r="Z622" s="90">
        <v>0</v>
      </c>
      <c r="AA622" s="1" t="s">
        <v>95</v>
      </c>
      <c r="AB622" t="s">
        <v>83</v>
      </c>
      <c r="AC622" t="s">
        <v>76</v>
      </c>
      <c r="AD622" s="69">
        <f>+Tabla3[[#This Row],[VALOR DEL CONTRATO
(EN NUMEROS)]]-Tabla3[[#This Row],[VALOR RECURSOS (MADS/FONAM)]]</f>
        <v>0</v>
      </c>
      <c r="AE622" s="2">
        <v>6626</v>
      </c>
      <c r="AF622" s="88">
        <v>46024</v>
      </c>
      <c r="AG622">
        <v>59526</v>
      </c>
      <c r="AH622" s="75">
        <v>46038</v>
      </c>
      <c r="AI622" s="78" t="s">
        <v>98</v>
      </c>
      <c r="AJ622" t="s">
        <v>1321</v>
      </c>
      <c r="AK622" s="72">
        <v>202300000000177</v>
      </c>
      <c r="AL622" s="75">
        <v>46037</v>
      </c>
      <c r="AM622" s="1" t="s">
        <v>257</v>
      </c>
      <c r="AN622" s="1" t="s">
        <v>257</v>
      </c>
      <c r="AO622" t="s">
        <v>100</v>
      </c>
      <c r="AP622" t="s">
        <v>1322</v>
      </c>
      <c r="AQ622" s="2"/>
      <c r="AR622" t="s">
        <v>2782</v>
      </c>
      <c r="AS622" t="s">
        <v>260</v>
      </c>
      <c r="AT622" s="1">
        <v>80111600</v>
      </c>
      <c r="AU622" s="93" t="s">
        <v>5803</v>
      </c>
      <c r="AV622" s="1" t="s">
        <v>210</v>
      </c>
      <c r="AW622" s="87" t="s">
        <v>103</v>
      </c>
      <c r="AX622" s="96">
        <v>46037</v>
      </c>
      <c r="AY622" s="1" t="s">
        <v>115</v>
      </c>
      <c r="AZ622" s="96">
        <v>46037</v>
      </c>
      <c r="BA622" s="75">
        <v>46038</v>
      </c>
      <c r="BB622" s="6">
        <v>46341</v>
      </c>
      <c r="BC622" s="89">
        <f>+Tabla3[[#This Row],[FECHA TERMINACION
(INICIAL)]]-Tabla3[[#This Row],[FECHA INICIO]]</f>
        <v>303</v>
      </c>
      <c r="BD622" s="89">
        <f>+Tabla3[[#This Row],[PLAZO DE EJECUCIÓN EN DÍAS (INICIAL)]]/30</f>
        <v>10.1</v>
      </c>
      <c r="BE622" t="s">
        <v>1362</v>
      </c>
      <c r="BF622" s="5" t="e">
        <f>+#REF!</f>
        <v>#REF!</v>
      </c>
      <c r="BG622" s="5" t="e">
        <f>+#REF!</f>
        <v>#REF!</v>
      </c>
      <c r="BH622" s="1" t="e">
        <f>+#REF!</f>
        <v>#REF!</v>
      </c>
      <c r="BI622" s="1">
        <f>+COUNTIF(Tabla3[[#This Row],[VALOR REDUCIDO]:[TOTAL TIEMPO PRORROGADO EN DÍAS
]],"&lt;&gt;0")</f>
        <v>3</v>
      </c>
      <c r="BJ622" s="1" t="e">
        <f>+#REF!</f>
        <v>#REF!</v>
      </c>
      <c r="BK622" s="75" t="e">
        <f>+#REF!</f>
        <v>#REF!</v>
      </c>
      <c r="BL622" s="1" t="s">
        <v>83</v>
      </c>
      <c r="BM622" t="e">
        <f t="shared" si="47"/>
        <v>#REF!</v>
      </c>
      <c r="BN622" s="7">
        <f t="shared" si="48"/>
        <v>46038</v>
      </c>
      <c r="BO622" s="7" t="e">
        <f t="shared" si="49"/>
        <v>#REF!</v>
      </c>
      <c r="BP622" s="5" t="e">
        <f t="shared" si="45"/>
        <v>#REF!</v>
      </c>
      <c r="BQ622" s="1">
        <v>29880000</v>
      </c>
      <c r="BR622" s="1" t="e">
        <f>+Tabla3[[#This Row],[VALOR TOTAL DE CONTRATO (ANTES DE LIQUIDACIÓN - LIBERACIÓN DE SALDOS)]]-Tabla3[[#This Row],[RECURSO TOTALES DESEMBOLSADOS]]</f>
        <v>#REF!</v>
      </c>
      <c r="BS622" s="1" t="s">
        <v>83</v>
      </c>
      <c r="BT622" s="1" t="str">
        <f t="shared" si="46"/>
        <v>enero</v>
      </c>
      <c r="BU622" s="1" t="s">
        <v>82</v>
      </c>
      <c r="BV622" s="1" t="s">
        <v>82</v>
      </c>
      <c r="BW622" s="1" t="s">
        <v>82</v>
      </c>
      <c r="BX622" t="s">
        <v>258</v>
      </c>
      <c r="BY622" t="s">
        <v>259</v>
      </c>
    </row>
    <row r="623" spans="1:77" x14ac:dyDescent="0.25">
      <c r="A623" s="1">
        <v>2026</v>
      </c>
      <c r="B623" s="3">
        <v>610</v>
      </c>
      <c r="C623" s="1" t="s">
        <v>65</v>
      </c>
      <c r="D623" t="s">
        <v>67</v>
      </c>
      <c r="E623" t="s">
        <v>70</v>
      </c>
      <c r="F623" t="s">
        <v>71</v>
      </c>
      <c r="G623" t="s">
        <v>105</v>
      </c>
      <c r="H623" s="1" t="s">
        <v>64</v>
      </c>
      <c r="I623" s="1" t="s">
        <v>75</v>
      </c>
      <c r="J623" t="s">
        <v>2787</v>
      </c>
      <c r="K623" s="1" t="s">
        <v>78</v>
      </c>
      <c r="L623" s="87" t="s">
        <v>493</v>
      </c>
      <c r="M623" s="1" t="s">
        <v>6914</v>
      </c>
      <c r="N623" s="1" t="s">
        <v>3719</v>
      </c>
      <c r="O623" s="69" t="s">
        <v>3719</v>
      </c>
      <c r="P623" s="54" t="s">
        <v>3719</v>
      </c>
      <c r="Q623" s="1" t="s">
        <v>83</v>
      </c>
      <c r="R623" s="87" t="s">
        <v>260</v>
      </c>
      <c r="S623" s="87" t="s">
        <v>260</v>
      </c>
      <c r="T623" t="s">
        <v>2788</v>
      </c>
      <c r="U623" t="s">
        <v>2790</v>
      </c>
      <c r="V623" t="s">
        <v>2789</v>
      </c>
      <c r="W623" s="5">
        <v>101750000</v>
      </c>
      <c r="X623" s="5">
        <v>101750000</v>
      </c>
      <c r="Y623" s="90">
        <v>10175000</v>
      </c>
      <c r="Z623" s="90">
        <v>0</v>
      </c>
      <c r="AA623" s="1" t="s">
        <v>95</v>
      </c>
      <c r="AB623" t="s">
        <v>83</v>
      </c>
      <c r="AC623" t="s">
        <v>76</v>
      </c>
      <c r="AD623" s="69">
        <f>+Tabla3[[#This Row],[VALOR DEL CONTRATO
(EN NUMEROS)]]-Tabla3[[#This Row],[VALOR RECURSOS (MADS/FONAM)]]</f>
        <v>0</v>
      </c>
      <c r="AE623" s="2">
        <v>6626</v>
      </c>
      <c r="AF623" s="88">
        <v>46024</v>
      </c>
      <c r="AG623">
        <v>55726</v>
      </c>
      <c r="AH623" s="75">
        <v>46037</v>
      </c>
      <c r="AI623" s="78" t="s">
        <v>98</v>
      </c>
      <c r="AJ623" t="s">
        <v>1321</v>
      </c>
      <c r="AK623" s="72">
        <v>202300000000177</v>
      </c>
      <c r="AL623" s="75">
        <v>46037</v>
      </c>
      <c r="AM623" s="1" t="s">
        <v>257</v>
      </c>
      <c r="AN623" s="1" t="s">
        <v>257</v>
      </c>
      <c r="AO623" t="s">
        <v>100</v>
      </c>
      <c r="AP623" t="s">
        <v>1322</v>
      </c>
      <c r="AQ623" s="1"/>
      <c r="AR623" t="s">
        <v>2782</v>
      </c>
      <c r="AS623" t="s">
        <v>260</v>
      </c>
      <c r="AT623" s="1">
        <v>80111600</v>
      </c>
      <c r="AU623" s="93" t="s">
        <v>5804</v>
      </c>
      <c r="AV623" s="1" t="s">
        <v>210</v>
      </c>
      <c r="AW623" s="87" t="s">
        <v>103</v>
      </c>
      <c r="AX623" s="96">
        <v>46037</v>
      </c>
      <c r="AY623" s="1" t="s">
        <v>115</v>
      </c>
      <c r="AZ623" s="96">
        <v>46037</v>
      </c>
      <c r="BA623" s="75">
        <v>46037</v>
      </c>
      <c r="BB623" s="6">
        <v>46340</v>
      </c>
      <c r="BC623" s="89">
        <f>+Tabla3[[#This Row],[FECHA TERMINACION
(INICIAL)]]-Tabla3[[#This Row],[FECHA INICIO]]</f>
        <v>303</v>
      </c>
      <c r="BD623" s="89">
        <f>+Tabla3[[#This Row],[PLAZO DE EJECUCIÓN EN DÍAS (INICIAL)]]/30</f>
        <v>10.1</v>
      </c>
      <c r="BE623" t="s">
        <v>1362</v>
      </c>
      <c r="BF623" s="5" t="e">
        <f>+#REF!</f>
        <v>#REF!</v>
      </c>
      <c r="BG623" s="5" t="e">
        <f>+#REF!</f>
        <v>#REF!</v>
      </c>
      <c r="BH623" s="1" t="e">
        <f>+#REF!</f>
        <v>#REF!</v>
      </c>
      <c r="BI623" s="1">
        <f>+COUNTIF(Tabla3[[#This Row],[VALOR REDUCIDO]:[TOTAL TIEMPO PRORROGADO EN DÍAS
]],"&lt;&gt;0")</f>
        <v>3</v>
      </c>
      <c r="BJ623" s="1" t="e">
        <f>+#REF!</f>
        <v>#REF!</v>
      </c>
      <c r="BK623" s="75" t="e">
        <f>+#REF!</f>
        <v>#REF!</v>
      </c>
      <c r="BL623" s="1" t="s">
        <v>83</v>
      </c>
      <c r="BM623" t="e">
        <f t="shared" si="47"/>
        <v>#REF!</v>
      </c>
      <c r="BN623" s="7">
        <f t="shared" si="48"/>
        <v>46037</v>
      </c>
      <c r="BO623" s="7" t="e">
        <f t="shared" si="49"/>
        <v>#REF!</v>
      </c>
      <c r="BP623" s="5" t="e">
        <f t="shared" si="45"/>
        <v>#REF!</v>
      </c>
      <c r="BQ623" s="1">
        <v>46126667</v>
      </c>
      <c r="BR623" s="1" t="e">
        <f>+Tabla3[[#This Row],[VALOR TOTAL DE CONTRATO (ANTES DE LIQUIDACIÓN - LIBERACIÓN DE SALDOS)]]-Tabla3[[#This Row],[RECURSO TOTALES DESEMBOLSADOS]]</f>
        <v>#REF!</v>
      </c>
      <c r="BS623" s="1" t="s">
        <v>83</v>
      </c>
      <c r="BT623" s="1" t="str">
        <f t="shared" si="46"/>
        <v>enero</v>
      </c>
      <c r="BU623" s="1" t="s">
        <v>82</v>
      </c>
      <c r="BV623" s="1" t="s">
        <v>82</v>
      </c>
      <c r="BW623" s="1" t="s">
        <v>82</v>
      </c>
      <c r="BX623" t="s">
        <v>258</v>
      </c>
      <c r="BY623" t="s">
        <v>259</v>
      </c>
    </row>
    <row r="624" spans="1:77" x14ac:dyDescent="0.25">
      <c r="A624" s="1">
        <v>2026</v>
      </c>
      <c r="B624" s="3">
        <v>611</v>
      </c>
      <c r="C624" s="1" t="s">
        <v>65</v>
      </c>
      <c r="D624" t="s">
        <v>67</v>
      </c>
      <c r="E624" t="s">
        <v>70</v>
      </c>
      <c r="F624" t="s">
        <v>71</v>
      </c>
      <c r="G624" t="s">
        <v>105</v>
      </c>
      <c r="H624" s="1" t="s">
        <v>64</v>
      </c>
      <c r="I624" s="1" t="s">
        <v>75</v>
      </c>
      <c r="J624" t="s">
        <v>2791</v>
      </c>
      <c r="K624" s="1" t="s">
        <v>78</v>
      </c>
      <c r="L624" s="87" t="s">
        <v>538</v>
      </c>
      <c r="M624" s="1" t="s">
        <v>6915</v>
      </c>
      <c r="N624" s="1" t="s">
        <v>3719</v>
      </c>
      <c r="O624" s="69" t="s">
        <v>3719</v>
      </c>
      <c r="P624" s="54" t="s">
        <v>3719</v>
      </c>
      <c r="Q624" s="1" t="s">
        <v>83</v>
      </c>
      <c r="R624" s="87" t="s">
        <v>260</v>
      </c>
      <c r="S624" s="87" t="s">
        <v>260</v>
      </c>
      <c r="T624" t="s">
        <v>2792</v>
      </c>
      <c r="U624" t="s">
        <v>2793</v>
      </c>
      <c r="V624" t="s">
        <v>2276</v>
      </c>
      <c r="W624" s="5">
        <v>95000000</v>
      </c>
      <c r="X624" s="5">
        <v>95000000</v>
      </c>
      <c r="Y624" s="90">
        <v>9500000</v>
      </c>
      <c r="Z624" s="90">
        <v>0</v>
      </c>
      <c r="AA624" s="1" t="s">
        <v>95</v>
      </c>
      <c r="AB624" t="s">
        <v>83</v>
      </c>
      <c r="AC624" t="s">
        <v>76</v>
      </c>
      <c r="AD624" s="69">
        <f>+Tabla3[[#This Row],[VALOR DEL CONTRATO
(EN NUMEROS)]]-Tabla3[[#This Row],[VALOR RECURSOS (MADS/FONAM)]]</f>
        <v>0</v>
      </c>
      <c r="AE624" s="2">
        <v>6626</v>
      </c>
      <c r="AF624" s="88">
        <v>46024</v>
      </c>
      <c r="AG624">
        <v>55926</v>
      </c>
      <c r="AH624" s="75">
        <v>46037</v>
      </c>
      <c r="AI624" s="78" t="s">
        <v>98</v>
      </c>
      <c r="AJ624" t="s">
        <v>1321</v>
      </c>
      <c r="AK624" s="72">
        <v>202300000000177</v>
      </c>
      <c r="AL624" s="75">
        <v>46037</v>
      </c>
      <c r="AM624" s="1" t="s">
        <v>257</v>
      </c>
      <c r="AN624" s="1" t="s">
        <v>257</v>
      </c>
      <c r="AO624" t="s">
        <v>100</v>
      </c>
      <c r="AP624" t="s">
        <v>300</v>
      </c>
      <c r="AQ624" s="1"/>
      <c r="AR624" t="s">
        <v>301</v>
      </c>
      <c r="AS624" t="s">
        <v>260</v>
      </c>
      <c r="AT624" s="1">
        <v>80111600</v>
      </c>
      <c r="AU624" s="93" t="s">
        <v>5805</v>
      </c>
      <c r="AV624" s="1" t="s">
        <v>210</v>
      </c>
      <c r="AW624" s="87" t="s">
        <v>103</v>
      </c>
      <c r="AX624" s="96">
        <v>46037</v>
      </c>
      <c r="AY624" s="1" t="s">
        <v>115</v>
      </c>
      <c r="AZ624" s="96">
        <v>46037</v>
      </c>
      <c r="BA624" s="75">
        <v>46037</v>
      </c>
      <c r="BB624" s="6">
        <v>46340</v>
      </c>
      <c r="BC624" s="89">
        <f>+Tabla3[[#This Row],[FECHA TERMINACION
(INICIAL)]]-Tabla3[[#This Row],[FECHA INICIO]]</f>
        <v>303</v>
      </c>
      <c r="BD624" s="89">
        <f>+Tabla3[[#This Row],[PLAZO DE EJECUCIÓN EN DÍAS (INICIAL)]]/30</f>
        <v>10.1</v>
      </c>
      <c r="BE624" t="s">
        <v>368</v>
      </c>
      <c r="BF624" s="5" t="e">
        <f>+#REF!</f>
        <v>#REF!</v>
      </c>
      <c r="BG624" s="5" t="e">
        <f>+#REF!</f>
        <v>#REF!</v>
      </c>
      <c r="BH624" s="1" t="e">
        <f>+#REF!</f>
        <v>#REF!</v>
      </c>
      <c r="BI624" s="1">
        <f>+COUNTIF(Tabla3[[#This Row],[VALOR REDUCIDO]:[TOTAL TIEMPO PRORROGADO EN DÍAS
]],"&lt;&gt;0")</f>
        <v>3</v>
      </c>
      <c r="BJ624" s="1" t="e">
        <f>+#REF!</f>
        <v>#REF!</v>
      </c>
      <c r="BK624" s="75" t="e">
        <f>+#REF!</f>
        <v>#REF!</v>
      </c>
      <c r="BL624" s="1" t="s">
        <v>83</v>
      </c>
      <c r="BM624" t="e">
        <f t="shared" si="47"/>
        <v>#REF!</v>
      </c>
      <c r="BN624" s="7">
        <f t="shared" si="48"/>
        <v>46037</v>
      </c>
      <c r="BO624" s="7" t="e">
        <f t="shared" si="49"/>
        <v>#REF!</v>
      </c>
      <c r="BP624" s="5" t="e">
        <f t="shared" si="45"/>
        <v>#REF!</v>
      </c>
      <c r="BQ624" s="1">
        <v>43066667</v>
      </c>
      <c r="BR624" s="1" t="e">
        <f>+Tabla3[[#This Row],[VALOR TOTAL DE CONTRATO (ANTES DE LIQUIDACIÓN - LIBERACIÓN DE SALDOS)]]-Tabla3[[#This Row],[RECURSO TOTALES DESEMBOLSADOS]]</f>
        <v>#REF!</v>
      </c>
      <c r="BS624" s="1" t="s">
        <v>83</v>
      </c>
      <c r="BT624" s="1" t="str">
        <f t="shared" si="46"/>
        <v>enero</v>
      </c>
      <c r="BU624" s="1" t="s">
        <v>82</v>
      </c>
      <c r="BV624" s="1" t="s">
        <v>82</v>
      </c>
      <c r="BW624" s="1" t="s">
        <v>82</v>
      </c>
      <c r="BX624" t="s">
        <v>258</v>
      </c>
      <c r="BY624" t="s">
        <v>259</v>
      </c>
    </row>
    <row r="625" spans="1:77" x14ac:dyDescent="0.25">
      <c r="A625" s="1">
        <v>2026</v>
      </c>
      <c r="B625" s="3">
        <v>612</v>
      </c>
      <c r="C625" s="1" t="s">
        <v>65</v>
      </c>
      <c r="D625" t="s">
        <v>67</v>
      </c>
      <c r="E625" t="s">
        <v>70</v>
      </c>
      <c r="F625" t="s">
        <v>71</v>
      </c>
      <c r="G625" t="s">
        <v>105</v>
      </c>
      <c r="H625" s="1" t="s">
        <v>64</v>
      </c>
      <c r="I625" s="1" t="s">
        <v>271</v>
      </c>
      <c r="J625" t="s">
        <v>2794</v>
      </c>
      <c r="K625" s="1" t="s">
        <v>78</v>
      </c>
      <c r="L625" s="87" t="s">
        <v>2795</v>
      </c>
      <c r="M625" s="1" t="s">
        <v>6916</v>
      </c>
      <c r="N625" s="1" t="s">
        <v>3719</v>
      </c>
      <c r="O625" s="69" t="s">
        <v>3719</v>
      </c>
      <c r="P625" s="54" t="s">
        <v>3719</v>
      </c>
      <c r="Q625" s="1" t="s">
        <v>83</v>
      </c>
      <c r="R625" s="87" t="s">
        <v>87</v>
      </c>
      <c r="S625" s="87" t="s">
        <v>87</v>
      </c>
      <c r="T625" t="s">
        <v>2796</v>
      </c>
      <c r="U625" t="s">
        <v>2798</v>
      </c>
      <c r="V625" t="s">
        <v>2797</v>
      </c>
      <c r="W625" s="5">
        <v>32120000</v>
      </c>
      <c r="X625" s="5">
        <v>32120000</v>
      </c>
      <c r="Y625" s="90">
        <v>3650000</v>
      </c>
      <c r="Z625" s="90">
        <v>0</v>
      </c>
      <c r="AA625" s="1" t="s">
        <v>95</v>
      </c>
      <c r="AB625" t="s">
        <v>83</v>
      </c>
      <c r="AC625" t="s">
        <v>76</v>
      </c>
      <c r="AD625" s="69">
        <f>+Tabla3[[#This Row],[VALOR DEL CONTRATO
(EN NUMEROS)]]-Tabla3[[#This Row],[VALOR RECURSOS (MADS/FONAM)]]</f>
        <v>0</v>
      </c>
      <c r="AE625" s="2">
        <v>7026</v>
      </c>
      <c r="AF625" s="88">
        <v>46024</v>
      </c>
      <c r="AG625">
        <v>52526</v>
      </c>
      <c r="AH625" s="75">
        <v>46036</v>
      </c>
      <c r="AI625" s="78" t="s">
        <v>98</v>
      </c>
      <c r="AJ625" t="s">
        <v>395</v>
      </c>
      <c r="AK625" s="72">
        <v>202400000000095</v>
      </c>
      <c r="AL625" s="75">
        <v>46036</v>
      </c>
      <c r="AM625" s="1" t="s">
        <v>257</v>
      </c>
      <c r="AN625" s="1" t="s">
        <v>257</v>
      </c>
      <c r="AO625" t="s">
        <v>100</v>
      </c>
      <c r="AP625" t="s">
        <v>1833</v>
      </c>
      <c r="AQ625" s="1"/>
      <c r="AR625" t="s">
        <v>1834</v>
      </c>
      <c r="AS625" t="s">
        <v>87</v>
      </c>
      <c r="AT625" s="1">
        <v>80111600</v>
      </c>
      <c r="AU625" s="93" t="s">
        <v>5806</v>
      </c>
      <c r="AV625" s="1" t="s">
        <v>210</v>
      </c>
      <c r="AW625" s="87" t="s">
        <v>103</v>
      </c>
      <c r="AX625" s="75">
        <v>46036</v>
      </c>
      <c r="AY625" s="87" t="s">
        <v>116</v>
      </c>
      <c r="AZ625" s="75">
        <v>46036</v>
      </c>
      <c r="BA625" s="75">
        <v>46037</v>
      </c>
      <c r="BB625" s="6">
        <v>46303</v>
      </c>
      <c r="BC625" s="89">
        <f>+Tabla3[[#This Row],[FECHA TERMINACION
(INICIAL)]]-Tabla3[[#This Row],[FECHA INICIO]]</f>
        <v>266</v>
      </c>
      <c r="BD625" s="89">
        <f>+Tabla3[[#This Row],[PLAZO DE EJECUCIÓN EN DÍAS (INICIAL)]]/30</f>
        <v>8.8666666666666671</v>
      </c>
      <c r="BE625" t="s">
        <v>2799</v>
      </c>
      <c r="BF625" s="5" t="e">
        <f>+#REF!</f>
        <v>#REF!</v>
      </c>
      <c r="BG625" s="5" t="e">
        <f>+#REF!</f>
        <v>#REF!</v>
      </c>
      <c r="BH625" s="1" t="e">
        <f>+#REF!</f>
        <v>#REF!</v>
      </c>
      <c r="BI625" s="1">
        <f>+COUNTIF(Tabla3[[#This Row],[VALOR REDUCIDO]:[TOTAL TIEMPO PRORROGADO EN DÍAS
]],"&lt;&gt;0")</f>
        <v>3</v>
      </c>
      <c r="BJ625" s="1" t="e">
        <f>+#REF!</f>
        <v>#REF!</v>
      </c>
      <c r="BK625" s="75" t="e">
        <f>+#REF!</f>
        <v>#REF!</v>
      </c>
      <c r="BL625" s="1" t="s">
        <v>83</v>
      </c>
      <c r="BM625" t="e">
        <f t="shared" si="47"/>
        <v>#REF!</v>
      </c>
      <c r="BN625" s="7">
        <f t="shared" si="48"/>
        <v>46037</v>
      </c>
      <c r="BO625" s="7" t="e">
        <f t="shared" si="49"/>
        <v>#REF!</v>
      </c>
      <c r="BP625" s="5" t="e">
        <f t="shared" si="45"/>
        <v>#REF!</v>
      </c>
      <c r="BQ625" s="1">
        <v>16546667</v>
      </c>
      <c r="BR625" s="1" t="e">
        <f>+Tabla3[[#This Row],[VALOR TOTAL DE CONTRATO (ANTES DE LIQUIDACIÓN - LIBERACIÓN DE SALDOS)]]-Tabla3[[#This Row],[RECURSO TOTALES DESEMBOLSADOS]]</f>
        <v>#REF!</v>
      </c>
      <c r="BS625" s="1" t="s">
        <v>83</v>
      </c>
      <c r="BT625" s="1" t="str">
        <f t="shared" si="46"/>
        <v>enero</v>
      </c>
      <c r="BU625" s="1" t="s">
        <v>82</v>
      </c>
      <c r="BV625" s="1" t="s">
        <v>82</v>
      </c>
      <c r="BW625" s="1" t="s">
        <v>82</v>
      </c>
      <c r="BX625" t="s">
        <v>258</v>
      </c>
      <c r="BY625" t="s">
        <v>259</v>
      </c>
    </row>
    <row r="626" spans="1:77" ht="13.9" customHeight="1" x14ac:dyDescent="0.25">
      <c r="A626" s="1">
        <v>2026</v>
      </c>
      <c r="B626" s="3">
        <v>613</v>
      </c>
      <c r="C626" s="1" t="s">
        <v>65</v>
      </c>
      <c r="D626" t="s">
        <v>67</v>
      </c>
      <c r="E626" t="s">
        <v>70</v>
      </c>
      <c r="F626" t="s">
        <v>71</v>
      </c>
      <c r="G626" t="s">
        <v>105</v>
      </c>
      <c r="H626" s="1" t="s">
        <v>64</v>
      </c>
      <c r="I626" s="1" t="s">
        <v>75</v>
      </c>
      <c r="J626" t="s">
        <v>3021</v>
      </c>
      <c r="K626" s="1" t="s">
        <v>78</v>
      </c>
      <c r="L626" s="87" t="s">
        <v>81</v>
      </c>
      <c r="M626" s="1" t="s">
        <v>6917</v>
      </c>
      <c r="N626" s="1" t="s">
        <v>3719</v>
      </c>
      <c r="O626" s="69" t="s">
        <v>3719</v>
      </c>
      <c r="P626" s="54" t="s">
        <v>3719</v>
      </c>
      <c r="Q626" s="1" t="s">
        <v>83</v>
      </c>
      <c r="R626" s="87" t="s">
        <v>261</v>
      </c>
      <c r="S626" s="87" t="s">
        <v>261</v>
      </c>
      <c r="T626" t="s">
        <v>3022</v>
      </c>
      <c r="U626" t="s">
        <v>3024</v>
      </c>
      <c r="V626" t="s">
        <v>3023</v>
      </c>
      <c r="W626" s="5">
        <v>88500000</v>
      </c>
      <c r="X626" s="5">
        <v>88500000</v>
      </c>
      <c r="Y626" s="90">
        <v>8850000</v>
      </c>
      <c r="Z626" s="90">
        <v>0</v>
      </c>
      <c r="AA626" s="1" t="s">
        <v>95</v>
      </c>
      <c r="AB626" t="s">
        <v>83</v>
      </c>
      <c r="AC626" t="s">
        <v>76</v>
      </c>
      <c r="AD626" s="69">
        <f>+Tabla3[[#This Row],[VALOR DEL CONTRATO
(EN NUMEROS)]]-Tabla3[[#This Row],[VALOR RECURSOS (MADS/FONAM)]]</f>
        <v>0</v>
      </c>
      <c r="AE626" s="2">
        <v>6226</v>
      </c>
      <c r="AF626" s="88">
        <v>46024</v>
      </c>
      <c r="AG626">
        <v>66726</v>
      </c>
      <c r="AH626" s="75">
        <v>46041</v>
      </c>
      <c r="AI626" s="78" t="s">
        <v>98</v>
      </c>
      <c r="AJ626" t="s">
        <v>1505</v>
      </c>
      <c r="AK626" s="72">
        <v>202300000000041</v>
      </c>
      <c r="AL626" s="75">
        <v>46038</v>
      </c>
      <c r="AM626" s="1" t="s">
        <v>257</v>
      </c>
      <c r="AN626" s="1" t="s">
        <v>257</v>
      </c>
      <c r="AO626" t="s">
        <v>100</v>
      </c>
      <c r="AP626" t="s">
        <v>1428</v>
      </c>
      <c r="AQ626" s="2"/>
      <c r="AR626" t="s">
        <v>1502</v>
      </c>
      <c r="AS626" t="s">
        <v>261</v>
      </c>
      <c r="AT626" s="1">
        <v>80111600</v>
      </c>
      <c r="AU626" s="93" t="s">
        <v>5807</v>
      </c>
      <c r="AV626" s="1" t="s">
        <v>210</v>
      </c>
      <c r="AW626" s="87" t="s">
        <v>103</v>
      </c>
      <c r="AX626" s="75">
        <v>46039</v>
      </c>
      <c r="AY626" s="87" t="s">
        <v>116</v>
      </c>
      <c r="AZ626" s="75">
        <v>46039</v>
      </c>
      <c r="BA626" s="75">
        <v>46042</v>
      </c>
      <c r="BB626" s="6">
        <v>46345</v>
      </c>
      <c r="BC626" s="89">
        <f>+Tabla3[[#This Row],[FECHA TERMINACION
(INICIAL)]]-Tabla3[[#This Row],[FECHA INICIO]]</f>
        <v>303</v>
      </c>
      <c r="BD626" s="89">
        <f>+Tabla3[[#This Row],[PLAZO DE EJECUCIÓN EN DÍAS (INICIAL)]]/30</f>
        <v>10.1</v>
      </c>
      <c r="BE626" t="s">
        <v>1244</v>
      </c>
      <c r="BF626" s="5" t="e">
        <f>+#REF!</f>
        <v>#REF!</v>
      </c>
      <c r="BG626" s="5" t="e">
        <f>+#REF!</f>
        <v>#REF!</v>
      </c>
      <c r="BH626" s="1" t="e">
        <f>+#REF!</f>
        <v>#REF!</v>
      </c>
      <c r="BI626" s="1">
        <f>+COUNTIF(Tabla3[[#This Row],[VALOR REDUCIDO]:[TOTAL TIEMPO PRORROGADO EN DÍAS
]],"&lt;&gt;0")</f>
        <v>3</v>
      </c>
      <c r="BJ626" s="1" t="e">
        <f>+#REF!</f>
        <v>#REF!</v>
      </c>
      <c r="BK626" s="75" t="e">
        <f>+#REF!</f>
        <v>#REF!</v>
      </c>
      <c r="BL626" s="1" t="s">
        <v>83</v>
      </c>
      <c r="BM626" t="e">
        <f t="shared" si="47"/>
        <v>#REF!</v>
      </c>
      <c r="BN626" s="7">
        <f t="shared" si="48"/>
        <v>46042</v>
      </c>
      <c r="BO626" s="7" t="e">
        <f t="shared" si="49"/>
        <v>#REF!</v>
      </c>
      <c r="BP626" s="5" t="e">
        <f t="shared" si="45"/>
        <v>#REF!</v>
      </c>
      <c r="BQ626" s="1">
        <v>38645000</v>
      </c>
      <c r="BR626" s="1" t="e">
        <f>+Tabla3[[#This Row],[VALOR TOTAL DE CONTRATO (ANTES DE LIQUIDACIÓN - LIBERACIÓN DE SALDOS)]]-Tabla3[[#This Row],[RECURSO TOTALES DESEMBOLSADOS]]</f>
        <v>#REF!</v>
      </c>
      <c r="BS626" s="1" t="s">
        <v>83</v>
      </c>
      <c r="BT626" s="1" t="str">
        <f t="shared" si="46"/>
        <v>enero</v>
      </c>
      <c r="BU626" s="1" t="s">
        <v>82</v>
      </c>
      <c r="BV626" s="1" t="s">
        <v>82</v>
      </c>
      <c r="BW626" s="1" t="s">
        <v>82</v>
      </c>
      <c r="BX626" t="s">
        <v>258</v>
      </c>
      <c r="BY626" t="s">
        <v>259</v>
      </c>
    </row>
    <row r="627" spans="1:77" x14ac:dyDescent="0.25">
      <c r="A627" s="1">
        <v>2026</v>
      </c>
      <c r="B627" s="3">
        <v>614</v>
      </c>
      <c r="C627" s="1" t="s">
        <v>65</v>
      </c>
      <c r="D627" t="s">
        <v>67</v>
      </c>
      <c r="E627" t="s">
        <v>70</v>
      </c>
      <c r="F627" t="s">
        <v>71</v>
      </c>
      <c r="G627" t="s">
        <v>105</v>
      </c>
      <c r="H627" s="1" t="s">
        <v>64</v>
      </c>
      <c r="I627" s="1" t="s">
        <v>75</v>
      </c>
      <c r="J627" t="s">
        <v>3813</v>
      </c>
      <c r="K627" s="1" t="s">
        <v>78</v>
      </c>
      <c r="L627" s="87" t="s">
        <v>3814</v>
      </c>
      <c r="M627" s="1" t="s">
        <v>6918</v>
      </c>
      <c r="N627" s="1" t="s">
        <v>3719</v>
      </c>
      <c r="O627" s="69" t="s">
        <v>3719</v>
      </c>
      <c r="P627" s="54" t="s">
        <v>3719</v>
      </c>
      <c r="Q627" s="1" t="s">
        <v>83</v>
      </c>
      <c r="R627" s="87" t="s">
        <v>3818</v>
      </c>
      <c r="S627" s="87" t="s">
        <v>3818</v>
      </c>
      <c r="T627" t="s">
        <v>3815</v>
      </c>
      <c r="U627" t="s">
        <v>3817</v>
      </c>
      <c r="V627" t="s">
        <v>3816</v>
      </c>
      <c r="W627" s="5">
        <v>118000000</v>
      </c>
      <c r="X627" s="5">
        <v>118000000</v>
      </c>
      <c r="Y627" s="90">
        <v>11800000</v>
      </c>
      <c r="Z627" s="90">
        <v>0</v>
      </c>
      <c r="AA627" s="1" t="s">
        <v>95</v>
      </c>
      <c r="AB627" t="s">
        <v>83</v>
      </c>
      <c r="AC627" t="s">
        <v>76</v>
      </c>
      <c r="AD627" s="69">
        <f>+Tabla3[[#This Row],[VALOR DEL CONTRATO
(EN NUMEROS)]]-Tabla3[[#This Row],[VALOR RECURSOS (MADS/FONAM)]]</f>
        <v>0</v>
      </c>
      <c r="AE627" s="2" t="s">
        <v>3819</v>
      </c>
      <c r="AF627" s="88">
        <v>46024</v>
      </c>
      <c r="AG627" t="s">
        <v>3820</v>
      </c>
      <c r="AH627" s="96">
        <v>46042</v>
      </c>
      <c r="AI627" s="78" t="s">
        <v>98</v>
      </c>
      <c r="AJ627" t="s">
        <v>3822</v>
      </c>
      <c r="AK627" s="72" t="s">
        <v>3821</v>
      </c>
      <c r="AL627" s="75">
        <v>46042</v>
      </c>
      <c r="AM627" s="1" t="s">
        <v>257</v>
      </c>
      <c r="AN627" s="1" t="s">
        <v>257</v>
      </c>
      <c r="AO627" t="s">
        <v>100</v>
      </c>
      <c r="AP627" t="s">
        <v>1116</v>
      </c>
      <c r="AQ627" s="2"/>
      <c r="AR627" t="s">
        <v>515</v>
      </c>
      <c r="AS627" t="s">
        <v>261</v>
      </c>
      <c r="AT627" s="1">
        <v>80111600</v>
      </c>
      <c r="AU627" s="93" t="s">
        <v>5808</v>
      </c>
      <c r="AV627" s="1" t="s">
        <v>210</v>
      </c>
      <c r="AW627" s="87" t="s">
        <v>103</v>
      </c>
      <c r="AX627" s="75">
        <v>46043</v>
      </c>
      <c r="AY627" s="87" t="s">
        <v>116</v>
      </c>
      <c r="AZ627" s="75">
        <v>46043</v>
      </c>
      <c r="BA627" s="75">
        <v>46044</v>
      </c>
      <c r="BB627" s="6">
        <v>46347</v>
      </c>
      <c r="BC627" s="89">
        <f>+Tabla3[[#This Row],[FECHA TERMINACION
(INICIAL)]]-Tabla3[[#This Row],[FECHA INICIO]]</f>
        <v>303</v>
      </c>
      <c r="BD627" s="89">
        <f>+Tabla3[[#This Row],[PLAZO DE EJECUCIÓN EN DÍAS (INICIAL)]]/30</f>
        <v>10.1</v>
      </c>
      <c r="BE627" t="s">
        <v>3823</v>
      </c>
      <c r="BF627" s="5" t="e">
        <f>+#REF!</f>
        <v>#REF!</v>
      </c>
      <c r="BG627" s="5" t="e">
        <f>+#REF!</f>
        <v>#REF!</v>
      </c>
      <c r="BH627" s="1" t="e">
        <f>+#REF!</f>
        <v>#REF!</v>
      </c>
      <c r="BI627" s="1">
        <f>+COUNTIF(Tabla3[[#This Row],[VALOR REDUCIDO]:[TOTAL TIEMPO PRORROGADO EN DÍAS
]],"&lt;&gt;0")</f>
        <v>3</v>
      </c>
      <c r="BJ627" s="1" t="e">
        <f>+#REF!</f>
        <v>#REF!</v>
      </c>
      <c r="BK627" s="75" t="e">
        <f>+#REF!</f>
        <v>#REF!</v>
      </c>
      <c r="BL627" s="1" t="s">
        <v>83</v>
      </c>
      <c r="BM627" t="e">
        <f t="shared" si="47"/>
        <v>#REF!</v>
      </c>
      <c r="BN627" s="7">
        <f t="shared" si="48"/>
        <v>46044</v>
      </c>
      <c r="BO627" s="7" t="e">
        <f t="shared" si="49"/>
        <v>#REF!</v>
      </c>
      <c r="BP627" s="5" t="e">
        <f t="shared" si="45"/>
        <v>#REF!</v>
      </c>
      <c r="BQ627" s="1">
        <v>38940000</v>
      </c>
      <c r="BR627" s="1" t="e">
        <f>+Tabla3[[#This Row],[VALOR TOTAL DE CONTRATO (ANTES DE LIQUIDACIÓN - LIBERACIÓN DE SALDOS)]]-Tabla3[[#This Row],[RECURSO TOTALES DESEMBOLSADOS]]</f>
        <v>#REF!</v>
      </c>
      <c r="BS627" s="1" t="s">
        <v>83</v>
      </c>
      <c r="BT627" s="1" t="str">
        <f t="shared" si="46"/>
        <v>enero</v>
      </c>
      <c r="BU627" s="1" t="s">
        <v>82</v>
      </c>
      <c r="BV627" s="1" t="s">
        <v>82</v>
      </c>
      <c r="BW627" s="1" t="s">
        <v>82</v>
      </c>
      <c r="BX627" t="s">
        <v>258</v>
      </c>
      <c r="BY627" t="s">
        <v>259</v>
      </c>
    </row>
    <row r="628" spans="1:77" x14ac:dyDescent="0.25">
      <c r="A628" s="1">
        <v>2026</v>
      </c>
      <c r="B628" s="3">
        <v>615</v>
      </c>
      <c r="C628" s="1" t="s">
        <v>65</v>
      </c>
      <c r="D628" t="s">
        <v>67</v>
      </c>
      <c r="E628" t="s">
        <v>70</v>
      </c>
      <c r="F628" t="s">
        <v>71</v>
      </c>
      <c r="G628" t="s">
        <v>105</v>
      </c>
      <c r="H628" s="1" t="s">
        <v>64</v>
      </c>
      <c r="I628" s="1" t="s">
        <v>75</v>
      </c>
      <c r="J628" t="s">
        <v>4730</v>
      </c>
      <c r="K628" s="1" t="s">
        <v>78</v>
      </c>
      <c r="L628" s="87" t="s">
        <v>4731</v>
      </c>
      <c r="M628" s="1" t="s">
        <v>6919</v>
      </c>
      <c r="N628" s="1" t="s">
        <v>3719</v>
      </c>
      <c r="O628" s="69" t="s">
        <v>3719</v>
      </c>
      <c r="P628" s="54" t="s">
        <v>3719</v>
      </c>
      <c r="Q628" s="1" t="s">
        <v>83</v>
      </c>
      <c r="R628" s="87" t="s">
        <v>261</v>
      </c>
      <c r="S628" s="87" t="s">
        <v>261</v>
      </c>
      <c r="T628" t="s">
        <v>4732</v>
      </c>
      <c r="U628" t="s">
        <v>4733</v>
      </c>
      <c r="V628" t="s">
        <v>2276</v>
      </c>
      <c r="W628" s="5">
        <v>95000000</v>
      </c>
      <c r="X628" s="5">
        <v>95000000</v>
      </c>
      <c r="Y628" s="90">
        <v>9500000</v>
      </c>
      <c r="Z628" s="90">
        <v>0</v>
      </c>
      <c r="AA628" s="1" t="s">
        <v>95</v>
      </c>
      <c r="AB628" t="s">
        <v>83</v>
      </c>
      <c r="AC628" t="s">
        <v>76</v>
      </c>
      <c r="AD628" s="69">
        <f>+Tabla3[[#This Row],[VALOR DEL CONTRATO
(EN NUMEROS)]]-Tabla3[[#This Row],[VALOR RECURSOS (MADS/FONAM)]]</f>
        <v>0</v>
      </c>
      <c r="AE628" s="2">
        <v>6226</v>
      </c>
      <c r="AF628" s="88">
        <v>46024</v>
      </c>
      <c r="AG628">
        <v>90326</v>
      </c>
      <c r="AH628" s="75">
        <v>46044</v>
      </c>
      <c r="AI628" s="78" t="s">
        <v>98</v>
      </c>
      <c r="AJ628" t="s">
        <v>1505</v>
      </c>
      <c r="AK628" s="72">
        <v>202300000000041</v>
      </c>
      <c r="AL628" s="75">
        <v>46044</v>
      </c>
      <c r="AM628" s="1" t="s">
        <v>257</v>
      </c>
      <c r="AN628" s="1" t="s">
        <v>257</v>
      </c>
      <c r="AO628" t="s">
        <v>100</v>
      </c>
      <c r="AP628" t="s">
        <v>1443</v>
      </c>
      <c r="AQ628" s="1"/>
      <c r="AR628" t="s">
        <v>1444</v>
      </c>
      <c r="AS628" t="s">
        <v>261</v>
      </c>
      <c r="AT628" s="1">
        <v>80111600</v>
      </c>
      <c r="AU628" s="93" t="s">
        <v>5809</v>
      </c>
      <c r="AV628" s="1" t="s">
        <v>210</v>
      </c>
      <c r="AW628" s="87" t="s">
        <v>103</v>
      </c>
      <c r="AX628" s="75">
        <v>46045</v>
      </c>
      <c r="AY628" s="1" t="s">
        <v>116</v>
      </c>
      <c r="AZ628" s="75">
        <v>46045</v>
      </c>
      <c r="BA628" s="75">
        <v>46048</v>
      </c>
      <c r="BB628" s="6">
        <v>46351</v>
      </c>
      <c r="BC628" s="89">
        <f>+Tabla3[[#This Row],[FECHA TERMINACION
(INICIAL)]]-Tabla3[[#This Row],[FECHA INICIO]]</f>
        <v>303</v>
      </c>
      <c r="BD628" s="89">
        <f>+Tabla3[[#This Row],[PLAZO DE EJECUCIÓN EN DÍAS (INICIAL)]]/30</f>
        <v>10.1</v>
      </c>
      <c r="BE628" t="s">
        <v>517</v>
      </c>
      <c r="BF628" s="5" t="e">
        <f>+#REF!</f>
        <v>#REF!</v>
      </c>
      <c r="BG628" s="5" t="e">
        <f>+#REF!</f>
        <v>#REF!</v>
      </c>
      <c r="BH628" s="1" t="e">
        <f>+#REF!</f>
        <v>#REF!</v>
      </c>
      <c r="BI628" s="1">
        <f>+COUNTIF(Tabla3[[#This Row],[VALOR REDUCIDO]:[TOTAL TIEMPO PRORROGADO EN DÍAS
]],"&lt;&gt;0")</f>
        <v>3</v>
      </c>
      <c r="BJ628" s="1" t="e">
        <f>+#REF!</f>
        <v>#REF!</v>
      </c>
      <c r="BK628" s="75" t="e">
        <f>+#REF!</f>
        <v>#REF!</v>
      </c>
      <c r="BL628" s="1" t="s">
        <v>83</v>
      </c>
      <c r="BM628" t="e">
        <f t="shared" si="47"/>
        <v>#REF!</v>
      </c>
      <c r="BN628" s="7">
        <f t="shared" si="48"/>
        <v>46048</v>
      </c>
      <c r="BO628" s="7" t="e">
        <f t="shared" si="49"/>
        <v>#REF!</v>
      </c>
      <c r="BP628" s="5" t="e">
        <f t="shared" si="45"/>
        <v>#REF!</v>
      </c>
      <c r="BQ628" s="1">
        <v>39583333</v>
      </c>
      <c r="BR628" s="1" t="e">
        <f>+Tabla3[[#This Row],[VALOR TOTAL DE CONTRATO (ANTES DE LIQUIDACIÓN - LIBERACIÓN DE SALDOS)]]-Tabla3[[#This Row],[RECURSO TOTALES DESEMBOLSADOS]]</f>
        <v>#REF!</v>
      </c>
      <c r="BS628" s="1" t="s">
        <v>83</v>
      </c>
      <c r="BT628" s="1" t="str">
        <f t="shared" si="46"/>
        <v>enero</v>
      </c>
      <c r="BU628" s="1" t="s">
        <v>82</v>
      </c>
      <c r="BV628" s="1" t="s">
        <v>82</v>
      </c>
      <c r="BW628" s="1" t="s">
        <v>82</v>
      </c>
      <c r="BX628" t="s">
        <v>258</v>
      </c>
      <c r="BY628" t="s">
        <v>259</v>
      </c>
    </row>
    <row r="629" spans="1:77" x14ac:dyDescent="0.25">
      <c r="A629" s="1">
        <v>2026</v>
      </c>
      <c r="B629" s="3">
        <v>616</v>
      </c>
      <c r="C629" s="1" t="s">
        <v>65</v>
      </c>
      <c r="D629" t="s">
        <v>67</v>
      </c>
      <c r="E629" t="s">
        <v>70</v>
      </c>
      <c r="F629" t="s">
        <v>71</v>
      </c>
      <c r="G629" t="s">
        <v>105</v>
      </c>
      <c r="H629" s="1" t="s">
        <v>64</v>
      </c>
      <c r="I629" s="1" t="s">
        <v>75</v>
      </c>
      <c r="J629" t="s">
        <v>3025</v>
      </c>
      <c r="K629" s="1" t="s">
        <v>78</v>
      </c>
      <c r="L629" s="87" t="s">
        <v>81</v>
      </c>
      <c r="M629" s="1" t="s">
        <v>6920</v>
      </c>
      <c r="N629" s="1" t="s">
        <v>3719</v>
      </c>
      <c r="O629" s="69" t="s">
        <v>3719</v>
      </c>
      <c r="P629" s="54" t="s">
        <v>3719</v>
      </c>
      <c r="Q629" s="1" t="s">
        <v>83</v>
      </c>
      <c r="R629" s="87" t="s">
        <v>261</v>
      </c>
      <c r="S629" s="87" t="s">
        <v>261</v>
      </c>
      <c r="T629" t="s">
        <v>3028</v>
      </c>
      <c r="U629" t="s">
        <v>3027</v>
      </c>
      <c r="V629" t="s">
        <v>3026</v>
      </c>
      <c r="W629" s="5">
        <v>81000000</v>
      </c>
      <c r="X629" s="5">
        <v>81000000</v>
      </c>
      <c r="Y629" s="90">
        <v>9000000</v>
      </c>
      <c r="Z629" s="90">
        <v>0</v>
      </c>
      <c r="AA629" s="1" t="s">
        <v>95</v>
      </c>
      <c r="AB629" t="s">
        <v>83</v>
      </c>
      <c r="AC629" t="s">
        <v>76</v>
      </c>
      <c r="AD629" s="69">
        <f>+Tabla3[[#This Row],[VALOR DEL CONTRATO
(EN NUMEROS)]]-Tabla3[[#This Row],[VALOR RECURSOS (MADS/FONAM)]]</f>
        <v>0</v>
      </c>
      <c r="AE629" s="2">
        <v>6226</v>
      </c>
      <c r="AF629" s="88">
        <v>46024</v>
      </c>
      <c r="AG629">
        <v>66026</v>
      </c>
      <c r="AH629" s="75">
        <v>46041</v>
      </c>
      <c r="AI629" s="78" t="s">
        <v>98</v>
      </c>
      <c r="AJ629" t="s">
        <v>1505</v>
      </c>
      <c r="AK629" s="72">
        <v>202300000000041</v>
      </c>
      <c r="AL629" s="75">
        <v>46038</v>
      </c>
      <c r="AM629" s="1" t="s">
        <v>257</v>
      </c>
      <c r="AN629" s="1" t="s">
        <v>257</v>
      </c>
      <c r="AO629" t="s">
        <v>100</v>
      </c>
      <c r="AP629" t="s">
        <v>1443</v>
      </c>
      <c r="AQ629" s="1"/>
      <c r="AR629" t="s">
        <v>1444</v>
      </c>
      <c r="AS629" t="s">
        <v>261</v>
      </c>
      <c r="AT629" s="1">
        <v>80111600</v>
      </c>
      <c r="AU629" s="93" t="s">
        <v>5810</v>
      </c>
      <c r="AV629" s="1" t="s">
        <v>210</v>
      </c>
      <c r="AW629" s="87" t="s">
        <v>103</v>
      </c>
      <c r="AX629" s="96">
        <v>46038</v>
      </c>
      <c r="AY629" s="1" t="s">
        <v>116</v>
      </c>
      <c r="AZ629" s="96">
        <v>46038</v>
      </c>
      <c r="BA629" s="75">
        <v>46041</v>
      </c>
      <c r="BB629" s="6">
        <v>46313</v>
      </c>
      <c r="BC629" s="89">
        <f>+Tabla3[[#This Row],[FECHA TERMINACION
(INICIAL)]]-Tabla3[[#This Row],[FECHA INICIO]]</f>
        <v>272</v>
      </c>
      <c r="BD629" s="89">
        <f>+Tabla3[[#This Row],[PLAZO DE EJECUCIÓN EN DÍAS (INICIAL)]]/30</f>
        <v>9.0666666666666664</v>
      </c>
      <c r="BE629" t="s">
        <v>2997</v>
      </c>
      <c r="BF629" s="5" t="e">
        <f>+#REF!</f>
        <v>#REF!</v>
      </c>
      <c r="BG629" s="5" t="e">
        <f>+#REF!</f>
        <v>#REF!</v>
      </c>
      <c r="BH629" s="1" t="e">
        <f>+#REF!</f>
        <v>#REF!</v>
      </c>
      <c r="BI629" s="1">
        <f>+COUNTIF(Tabla3[[#This Row],[VALOR REDUCIDO]:[TOTAL TIEMPO PRORROGADO EN DÍAS
]],"&lt;&gt;0")</f>
        <v>3</v>
      </c>
      <c r="BJ629" s="1" t="e">
        <f>+#REF!</f>
        <v>#REF!</v>
      </c>
      <c r="BK629" s="75" t="e">
        <f>+#REF!</f>
        <v>#REF!</v>
      </c>
      <c r="BL629" s="1" t="s">
        <v>83</v>
      </c>
      <c r="BM629" t="e">
        <f t="shared" si="47"/>
        <v>#REF!</v>
      </c>
      <c r="BN629" s="7">
        <f t="shared" si="48"/>
        <v>46041</v>
      </c>
      <c r="BO629" s="7" t="e">
        <f t="shared" si="49"/>
        <v>#REF!</v>
      </c>
      <c r="BP629" s="5" t="e">
        <f t="shared" si="45"/>
        <v>#REF!</v>
      </c>
      <c r="BQ629" s="1">
        <v>39600000</v>
      </c>
      <c r="BR629" s="1" t="e">
        <f>+Tabla3[[#This Row],[VALOR TOTAL DE CONTRATO (ANTES DE LIQUIDACIÓN - LIBERACIÓN DE SALDOS)]]-Tabla3[[#This Row],[RECURSO TOTALES DESEMBOLSADOS]]</f>
        <v>#REF!</v>
      </c>
      <c r="BS629" s="1" t="s">
        <v>83</v>
      </c>
      <c r="BT629" s="1" t="str">
        <f t="shared" si="46"/>
        <v>enero</v>
      </c>
      <c r="BU629" s="1" t="s">
        <v>82</v>
      </c>
      <c r="BV629" s="1" t="s">
        <v>82</v>
      </c>
      <c r="BW629" s="1" t="s">
        <v>82</v>
      </c>
      <c r="BX629" t="s">
        <v>258</v>
      </c>
      <c r="BY629" t="s">
        <v>259</v>
      </c>
    </row>
    <row r="630" spans="1:77" x14ac:dyDescent="0.25">
      <c r="A630" s="1">
        <v>2026</v>
      </c>
      <c r="B630" s="3">
        <v>617</v>
      </c>
      <c r="C630" s="1" t="s">
        <v>65</v>
      </c>
      <c r="D630" t="s">
        <v>67</v>
      </c>
      <c r="E630" t="s">
        <v>70</v>
      </c>
      <c r="F630" t="s">
        <v>71</v>
      </c>
      <c r="G630" t="s">
        <v>105</v>
      </c>
      <c r="H630" s="1" t="s">
        <v>64</v>
      </c>
      <c r="I630" s="1" t="s">
        <v>75</v>
      </c>
      <c r="J630" t="s">
        <v>4734</v>
      </c>
      <c r="K630" s="1" t="s">
        <v>78</v>
      </c>
      <c r="L630" s="87" t="s">
        <v>493</v>
      </c>
      <c r="M630" s="1" t="s">
        <v>6921</v>
      </c>
      <c r="N630" s="1" t="s">
        <v>3719</v>
      </c>
      <c r="O630" s="69" t="s">
        <v>3719</v>
      </c>
      <c r="P630" s="54" t="s">
        <v>3719</v>
      </c>
      <c r="Q630" s="1" t="s">
        <v>83</v>
      </c>
      <c r="R630" s="87" t="s">
        <v>261</v>
      </c>
      <c r="S630" s="87" t="s">
        <v>261</v>
      </c>
      <c r="T630" t="s">
        <v>4735</v>
      </c>
      <c r="U630" t="s">
        <v>4736</v>
      </c>
      <c r="V630" t="s">
        <v>1705</v>
      </c>
      <c r="W630" s="5">
        <v>85000000</v>
      </c>
      <c r="X630" s="5">
        <v>85000000</v>
      </c>
      <c r="Y630" s="90">
        <v>8500000</v>
      </c>
      <c r="Z630" s="90">
        <v>0</v>
      </c>
      <c r="AA630" s="1" t="s">
        <v>95</v>
      </c>
      <c r="AB630" t="s">
        <v>83</v>
      </c>
      <c r="AC630" t="s">
        <v>76</v>
      </c>
      <c r="AD630" s="69">
        <f>+Tabla3[[#This Row],[VALOR DEL CONTRATO
(EN NUMEROS)]]-Tabla3[[#This Row],[VALOR RECURSOS (MADS/FONAM)]]</f>
        <v>0</v>
      </c>
      <c r="AE630" s="2">
        <v>6226</v>
      </c>
      <c r="AF630" s="88">
        <v>46024</v>
      </c>
      <c r="AG630">
        <v>91026</v>
      </c>
      <c r="AH630" s="75">
        <v>46044</v>
      </c>
      <c r="AI630" s="78" t="s">
        <v>98</v>
      </c>
      <c r="AJ630" t="s">
        <v>1505</v>
      </c>
      <c r="AK630" s="72">
        <v>202300000000041</v>
      </c>
      <c r="AL630" s="75">
        <v>46044</v>
      </c>
      <c r="AM630" s="1" t="s">
        <v>257</v>
      </c>
      <c r="AN630" s="1" t="s">
        <v>257</v>
      </c>
      <c r="AO630" t="s">
        <v>100</v>
      </c>
      <c r="AP630" t="s">
        <v>1428</v>
      </c>
      <c r="AQ630" s="2"/>
      <c r="AR630" t="s">
        <v>1502</v>
      </c>
      <c r="AS630" t="s">
        <v>261</v>
      </c>
      <c r="AT630" s="1">
        <v>80111600</v>
      </c>
      <c r="AU630" s="93" t="s">
        <v>5811</v>
      </c>
      <c r="AV630" s="1" t="s">
        <v>210</v>
      </c>
      <c r="AW630" s="87" t="s">
        <v>103</v>
      </c>
      <c r="AX630" s="96">
        <v>46044</v>
      </c>
      <c r="AY630" s="1" t="s">
        <v>116</v>
      </c>
      <c r="AZ630" s="96">
        <v>46044</v>
      </c>
      <c r="BA630" s="75">
        <v>46045</v>
      </c>
      <c r="BB630" s="6">
        <v>46348</v>
      </c>
      <c r="BC630" s="89">
        <f>+Tabla3[[#This Row],[FECHA TERMINACION
(INICIAL)]]-Tabla3[[#This Row],[FECHA INICIO]]</f>
        <v>303</v>
      </c>
      <c r="BD630" s="89">
        <f>+Tabla3[[#This Row],[PLAZO DE EJECUCIÓN EN DÍAS (INICIAL)]]/30</f>
        <v>10.1</v>
      </c>
      <c r="BE630" t="s">
        <v>517</v>
      </c>
      <c r="BF630" s="5" t="e">
        <f>+#REF!</f>
        <v>#REF!</v>
      </c>
      <c r="BG630" s="5" t="e">
        <f>+#REF!</f>
        <v>#REF!</v>
      </c>
      <c r="BH630" s="1" t="e">
        <f>+#REF!</f>
        <v>#REF!</v>
      </c>
      <c r="BI630" s="1">
        <f>+COUNTIF(Tabla3[[#This Row],[VALOR REDUCIDO]:[TOTAL TIEMPO PRORROGADO EN DÍAS
]],"&lt;&gt;0")</f>
        <v>3</v>
      </c>
      <c r="BJ630" s="1" t="e">
        <f>+#REF!</f>
        <v>#REF!</v>
      </c>
      <c r="BK630" s="75" t="e">
        <f>+#REF!</f>
        <v>#REF!</v>
      </c>
      <c r="BL630" s="1" t="s">
        <v>83</v>
      </c>
      <c r="BM630" t="e">
        <f t="shared" si="47"/>
        <v>#REF!</v>
      </c>
      <c r="BN630" s="7">
        <f t="shared" si="48"/>
        <v>46045</v>
      </c>
      <c r="BO630" s="7" t="e">
        <f t="shared" si="49"/>
        <v>#REF!</v>
      </c>
      <c r="BP630" s="5" t="e">
        <f t="shared" si="45"/>
        <v>#REF!</v>
      </c>
      <c r="BQ630" s="1">
        <v>36266667</v>
      </c>
      <c r="BR630" s="1" t="e">
        <f>+Tabla3[[#This Row],[VALOR TOTAL DE CONTRATO (ANTES DE LIQUIDACIÓN - LIBERACIÓN DE SALDOS)]]-Tabla3[[#This Row],[RECURSO TOTALES DESEMBOLSADOS]]</f>
        <v>#REF!</v>
      </c>
      <c r="BS630" s="1" t="s">
        <v>83</v>
      </c>
      <c r="BT630" s="1" t="str">
        <f t="shared" si="46"/>
        <v>enero</v>
      </c>
      <c r="BU630" s="1" t="s">
        <v>82</v>
      </c>
      <c r="BV630" s="1" t="s">
        <v>82</v>
      </c>
      <c r="BW630" s="1" t="s">
        <v>82</v>
      </c>
      <c r="BX630" t="s">
        <v>258</v>
      </c>
      <c r="BY630" t="s">
        <v>259</v>
      </c>
    </row>
    <row r="631" spans="1:77" x14ac:dyDescent="0.25">
      <c r="A631" s="1">
        <v>2026</v>
      </c>
      <c r="B631" s="3">
        <v>618</v>
      </c>
      <c r="C631" s="1" t="s">
        <v>65</v>
      </c>
      <c r="D631" t="s">
        <v>67</v>
      </c>
      <c r="E631" t="s">
        <v>70</v>
      </c>
      <c r="F631" t="s">
        <v>71</v>
      </c>
      <c r="G631" t="s">
        <v>105</v>
      </c>
      <c r="H631" s="1" t="s">
        <v>64</v>
      </c>
      <c r="I631" s="1" t="s">
        <v>75</v>
      </c>
      <c r="J631" t="s">
        <v>2800</v>
      </c>
      <c r="K631" s="1" t="s">
        <v>78</v>
      </c>
      <c r="L631" s="87" t="s">
        <v>800</v>
      </c>
      <c r="M631" s="1" t="s">
        <v>6922</v>
      </c>
      <c r="N631" s="1" t="s">
        <v>3719</v>
      </c>
      <c r="O631" s="69" t="s">
        <v>3719</v>
      </c>
      <c r="P631" s="54" t="s">
        <v>3719</v>
      </c>
      <c r="Q631" s="1" t="s">
        <v>83</v>
      </c>
      <c r="R631" s="87" t="s">
        <v>269</v>
      </c>
      <c r="S631" s="87" t="s">
        <v>269</v>
      </c>
      <c r="T631" t="s">
        <v>2802</v>
      </c>
      <c r="U631" t="s">
        <v>2804</v>
      </c>
      <c r="V631" t="s">
        <v>2803</v>
      </c>
      <c r="W631" s="5">
        <v>94760000</v>
      </c>
      <c r="X631" s="5">
        <v>94760000</v>
      </c>
      <c r="Y631" s="90">
        <v>8240000</v>
      </c>
      <c r="Z631" s="90">
        <v>0</v>
      </c>
      <c r="AA631" s="1" t="s">
        <v>96</v>
      </c>
      <c r="AB631" t="s">
        <v>83</v>
      </c>
      <c r="AC631" t="s">
        <v>76</v>
      </c>
      <c r="AD631" s="69">
        <f>+Tabla3[[#This Row],[VALOR DEL CONTRATO
(EN NUMEROS)]]-Tabla3[[#This Row],[VALOR RECURSOS (MADS/FONAM)]]</f>
        <v>0</v>
      </c>
      <c r="AE631" s="2">
        <v>226</v>
      </c>
      <c r="AF631" s="88">
        <v>46027</v>
      </c>
      <c r="AG631">
        <v>526</v>
      </c>
      <c r="AH631" s="75">
        <v>46024</v>
      </c>
      <c r="AI631" s="78" t="s">
        <v>98</v>
      </c>
      <c r="AJ631" t="s">
        <v>2801</v>
      </c>
      <c r="AK631" s="72">
        <v>202300000000281</v>
      </c>
      <c r="AL631" s="75">
        <v>46036</v>
      </c>
      <c r="AM631" s="1" t="s">
        <v>257</v>
      </c>
      <c r="AN631" s="1" t="s">
        <v>257</v>
      </c>
      <c r="AO631" t="s">
        <v>100</v>
      </c>
      <c r="AP631" t="s">
        <v>2074</v>
      </c>
      <c r="AQ631" s="2"/>
      <c r="AR631" t="s">
        <v>2075</v>
      </c>
      <c r="AS631" t="s">
        <v>418</v>
      </c>
      <c r="AT631" s="1">
        <v>80111600</v>
      </c>
      <c r="AU631" s="93" t="s">
        <v>5812</v>
      </c>
      <c r="AV631" s="1" t="s">
        <v>211</v>
      </c>
      <c r="AW631" s="87" t="s">
        <v>104</v>
      </c>
      <c r="AX631" s="96" t="s">
        <v>76</v>
      </c>
      <c r="AY631" s="1" t="s">
        <v>108</v>
      </c>
      <c r="AZ631" s="75">
        <v>46036</v>
      </c>
      <c r="BA631" s="75">
        <v>46036</v>
      </c>
      <c r="BB631" s="6">
        <v>46384</v>
      </c>
      <c r="BC631" s="89">
        <f>+Tabla3[[#This Row],[FECHA TERMINACION
(INICIAL)]]-Tabla3[[#This Row],[FECHA INICIO]]</f>
        <v>348</v>
      </c>
      <c r="BD631" s="89">
        <f>+Tabla3[[#This Row],[PLAZO DE EJECUCIÓN EN DÍAS (INICIAL)]]/30</f>
        <v>11.6</v>
      </c>
      <c r="BE631" t="s">
        <v>2805</v>
      </c>
      <c r="BF631" s="5" t="e">
        <f>+#REF!</f>
        <v>#REF!</v>
      </c>
      <c r="BG631" s="5" t="e">
        <f>+#REF!</f>
        <v>#REF!</v>
      </c>
      <c r="BH631" s="1" t="e">
        <f>+#REF!</f>
        <v>#REF!</v>
      </c>
      <c r="BI631" s="1">
        <f>+COUNTIF(Tabla3[[#This Row],[VALOR REDUCIDO]:[TOTAL TIEMPO PRORROGADO EN DÍAS
]],"&lt;&gt;0")</f>
        <v>3</v>
      </c>
      <c r="BJ631" s="1" t="e">
        <f>+#REF!</f>
        <v>#REF!</v>
      </c>
      <c r="BK631" s="75" t="e">
        <f>+#REF!</f>
        <v>#REF!</v>
      </c>
      <c r="BL631" s="1" t="s">
        <v>83</v>
      </c>
      <c r="BM631" t="e">
        <f t="shared" si="47"/>
        <v>#REF!</v>
      </c>
      <c r="BN631" s="7">
        <f t="shared" si="48"/>
        <v>46036</v>
      </c>
      <c r="BO631" s="7" t="e">
        <f t="shared" si="49"/>
        <v>#REF!</v>
      </c>
      <c r="BP631" s="5" t="e">
        <f t="shared" si="45"/>
        <v>#REF!</v>
      </c>
      <c r="BQ631" s="1">
        <v>37629333</v>
      </c>
      <c r="BR631" s="1" t="e">
        <f>+Tabla3[[#This Row],[VALOR TOTAL DE CONTRATO (ANTES DE LIQUIDACIÓN - LIBERACIÓN DE SALDOS)]]-Tabla3[[#This Row],[RECURSO TOTALES DESEMBOLSADOS]]</f>
        <v>#REF!</v>
      </c>
      <c r="BS631" s="1" t="s">
        <v>83</v>
      </c>
      <c r="BT631" s="1" t="str">
        <f t="shared" si="46"/>
        <v>enero</v>
      </c>
      <c r="BU631" s="1" t="s">
        <v>82</v>
      </c>
      <c r="BV631" s="1" t="s">
        <v>82</v>
      </c>
      <c r="BW631" s="1" t="s">
        <v>82</v>
      </c>
      <c r="BX631" t="s">
        <v>258</v>
      </c>
      <c r="BY631" t="s">
        <v>259</v>
      </c>
    </row>
    <row r="632" spans="1:77" x14ac:dyDescent="0.25">
      <c r="A632" s="1">
        <v>2026</v>
      </c>
      <c r="B632" s="3">
        <v>619</v>
      </c>
      <c r="C632" s="1" t="s">
        <v>65</v>
      </c>
      <c r="D632" t="s">
        <v>67</v>
      </c>
      <c r="E632" t="s">
        <v>70</v>
      </c>
      <c r="F632" t="s">
        <v>71</v>
      </c>
      <c r="G632" t="s">
        <v>105</v>
      </c>
      <c r="H632" s="1" t="s">
        <v>64</v>
      </c>
      <c r="I632" s="1" t="s">
        <v>75</v>
      </c>
      <c r="J632" t="s">
        <v>2806</v>
      </c>
      <c r="K632" s="1" t="s">
        <v>78</v>
      </c>
      <c r="L632" s="87" t="s">
        <v>538</v>
      </c>
      <c r="M632" s="1" t="s">
        <v>6923</v>
      </c>
      <c r="N632" s="1" t="s">
        <v>3719</v>
      </c>
      <c r="O632" s="69" t="s">
        <v>3719</v>
      </c>
      <c r="P632" s="54" t="s">
        <v>3719</v>
      </c>
      <c r="Q632" s="1" t="s">
        <v>83</v>
      </c>
      <c r="R632" s="87" t="s">
        <v>269</v>
      </c>
      <c r="S632" s="87" t="s">
        <v>269</v>
      </c>
      <c r="T632" t="s">
        <v>2807</v>
      </c>
      <c r="U632" t="s">
        <v>2809</v>
      </c>
      <c r="V632" t="s">
        <v>2808</v>
      </c>
      <c r="W632" s="5">
        <v>74800000</v>
      </c>
      <c r="X632" s="5">
        <v>74800000</v>
      </c>
      <c r="Y632" s="90">
        <v>6800000</v>
      </c>
      <c r="Z632" s="90">
        <v>0</v>
      </c>
      <c r="AA632" s="1" t="s">
        <v>95</v>
      </c>
      <c r="AB632" t="s">
        <v>83</v>
      </c>
      <c r="AC632" t="s">
        <v>76</v>
      </c>
      <c r="AD632" s="69">
        <f>+Tabla3[[#This Row],[VALOR DEL CONTRATO
(EN NUMEROS)]]-Tabla3[[#This Row],[VALOR RECURSOS (MADS/FONAM)]]</f>
        <v>0</v>
      </c>
      <c r="AE632" s="2">
        <v>4726</v>
      </c>
      <c r="AF632" s="88">
        <v>46024</v>
      </c>
      <c r="AG632">
        <v>62926</v>
      </c>
      <c r="AH632" s="75">
        <v>46038</v>
      </c>
      <c r="AI632" s="78" t="s">
        <v>98</v>
      </c>
      <c r="AJ632" t="s">
        <v>736</v>
      </c>
      <c r="AK632" s="72">
        <v>202400000000054</v>
      </c>
      <c r="AL632" s="75">
        <v>46036</v>
      </c>
      <c r="AM632" s="1" t="s">
        <v>257</v>
      </c>
      <c r="AN632" s="1" t="s">
        <v>257</v>
      </c>
      <c r="AO632" t="s">
        <v>100</v>
      </c>
      <c r="AP632" t="s">
        <v>1724</v>
      </c>
      <c r="AQ632" s="1"/>
      <c r="AR632" t="s">
        <v>1725</v>
      </c>
      <c r="AS632" t="s">
        <v>418</v>
      </c>
      <c r="AT632" s="1">
        <v>80111600</v>
      </c>
      <c r="AU632" s="93" t="s">
        <v>5813</v>
      </c>
      <c r="AV632" s="1" t="s">
        <v>210</v>
      </c>
      <c r="AW632" s="87" t="s">
        <v>103</v>
      </c>
      <c r="AX632" s="75">
        <v>46037</v>
      </c>
      <c r="AY632" s="87" t="s">
        <v>115</v>
      </c>
      <c r="AZ632" s="75">
        <v>46037</v>
      </c>
      <c r="BA632" s="75">
        <v>46038</v>
      </c>
      <c r="BB632" s="6">
        <v>46341</v>
      </c>
      <c r="BC632" s="89">
        <f>+Tabla3[[#This Row],[FECHA TERMINACION
(INICIAL)]]-Tabla3[[#This Row],[FECHA INICIO]]</f>
        <v>303</v>
      </c>
      <c r="BD632" s="89">
        <f>+Tabla3[[#This Row],[PLAZO DE EJECUCIÓN EN DÍAS (INICIAL)]]/30</f>
        <v>10.1</v>
      </c>
      <c r="BE632" t="s">
        <v>652</v>
      </c>
      <c r="BF632" s="5" t="e">
        <f>+#REF!</f>
        <v>#REF!</v>
      </c>
      <c r="BG632" s="5" t="e">
        <f>+#REF!</f>
        <v>#REF!</v>
      </c>
      <c r="BH632" s="1" t="e">
        <f>+#REF!</f>
        <v>#REF!</v>
      </c>
      <c r="BI632" s="1">
        <f>+COUNTIF(Tabla3[[#This Row],[VALOR REDUCIDO]:[TOTAL TIEMPO PRORROGADO EN DÍAS
]],"&lt;&gt;0")</f>
        <v>3</v>
      </c>
      <c r="BJ632" s="1" t="e">
        <f>+#REF!</f>
        <v>#REF!</v>
      </c>
      <c r="BK632" s="75" t="e">
        <f>+#REF!</f>
        <v>#REF!</v>
      </c>
      <c r="BL632" s="1" t="s">
        <v>83</v>
      </c>
      <c r="BM632" t="e">
        <f t="shared" si="47"/>
        <v>#REF!</v>
      </c>
      <c r="BN632" s="7">
        <f t="shared" si="48"/>
        <v>46038</v>
      </c>
      <c r="BO632" s="7" t="e">
        <f t="shared" si="49"/>
        <v>#REF!</v>
      </c>
      <c r="BP632" s="5" t="e">
        <f t="shared" si="45"/>
        <v>#REF!</v>
      </c>
      <c r="BQ632" s="1">
        <v>30600000</v>
      </c>
      <c r="BR632" s="1" t="e">
        <f>+Tabla3[[#This Row],[VALOR TOTAL DE CONTRATO (ANTES DE LIQUIDACIÓN - LIBERACIÓN DE SALDOS)]]-Tabla3[[#This Row],[RECURSO TOTALES DESEMBOLSADOS]]</f>
        <v>#REF!</v>
      </c>
      <c r="BS632" s="1" t="s">
        <v>83</v>
      </c>
      <c r="BT632" s="1" t="str">
        <f t="shared" si="46"/>
        <v>enero</v>
      </c>
      <c r="BU632" s="1" t="s">
        <v>82</v>
      </c>
      <c r="BV632" s="1" t="s">
        <v>82</v>
      </c>
      <c r="BW632" s="1" t="s">
        <v>82</v>
      </c>
      <c r="BX632" t="s">
        <v>258</v>
      </c>
      <c r="BY632" t="s">
        <v>259</v>
      </c>
    </row>
    <row r="633" spans="1:77" x14ac:dyDescent="0.25">
      <c r="A633" s="1">
        <v>2026</v>
      </c>
      <c r="B633" s="3">
        <v>620</v>
      </c>
      <c r="C633" s="1" t="s">
        <v>65</v>
      </c>
      <c r="D633" t="s">
        <v>67</v>
      </c>
      <c r="E633" t="s">
        <v>70</v>
      </c>
      <c r="F633" t="s">
        <v>71</v>
      </c>
      <c r="G633" t="s">
        <v>105</v>
      </c>
      <c r="H633" s="1" t="s">
        <v>64</v>
      </c>
      <c r="I633" s="1" t="s">
        <v>75</v>
      </c>
      <c r="J633" t="s">
        <v>2810</v>
      </c>
      <c r="K633" s="1" t="s">
        <v>78</v>
      </c>
      <c r="L633" s="87" t="s">
        <v>2811</v>
      </c>
      <c r="M633" s="1" t="s">
        <v>6924</v>
      </c>
      <c r="N633" s="1" t="s">
        <v>3719</v>
      </c>
      <c r="O633" s="69" t="s">
        <v>3719</v>
      </c>
      <c r="P633" s="54" t="s">
        <v>3719</v>
      </c>
      <c r="Q633" s="1" t="s">
        <v>83</v>
      </c>
      <c r="R633" s="87" t="s">
        <v>269</v>
      </c>
      <c r="S633" s="87" t="s">
        <v>269</v>
      </c>
      <c r="T633" t="s">
        <v>2812</v>
      </c>
      <c r="U633" t="s">
        <v>2814</v>
      </c>
      <c r="V633" t="s">
        <v>2813</v>
      </c>
      <c r="W633" s="5">
        <v>130295000</v>
      </c>
      <c r="X633" s="5">
        <v>130295000</v>
      </c>
      <c r="Y633" s="90">
        <v>11330000</v>
      </c>
      <c r="Z633" s="90">
        <v>0</v>
      </c>
      <c r="AA633" s="1" t="s">
        <v>96</v>
      </c>
      <c r="AB633" t="s">
        <v>83</v>
      </c>
      <c r="AC633" t="s">
        <v>76</v>
      </c>
      <c r="AD633" s="69">
        <f>+Tabla3[[#This Row],[VALOR DEL CONTRATO
(EN NUMEROS)]]-Tabla3[[#This Row],[VALOR RECURSOS (MADS/FONAM)]]</f>
        <v>0</v>
      </c>
      <c r="AE633" s="2">
        <v>226</v>
      </c>
      <c r="AF633" s="88">
        <v>46027</v>
      </c>
      <c r="AG633">
        <v>426</v>
      </c>
      <c r="AH633" s="75">
        <v>46024</v>
      </c>
      <c r="AI633" s="78" t="s">
        <v>98</v>
      </c>
      <c r="AJ633" t="s">
        <v>2801</v>
      </c>
      <c r="AK633" s="72">
        <v>202300000000281</v>
      </c>
      <c r="AL633" s="75">
        <v>46036</v>
      </c>
      <c r="AM633" s="1" t="s">
        <v>257</v>
      </c>
      <c r="AN633" s="1" t="s">
        <v>257</v>
      </c>
      <c r="AO633" t="s">
        <v>100</v>
      </c>
      <c r="AP633" t="s">
        <v>2074</v>
      </c>
      <c r="AQ633" s="2"/>
      <c r="AR633" t="s">
        <v>2075</v>
      </c>
      <c r="AS633" t="s">
        <v>418</v>
      </c>
      <c r="AT633" s="1">
        <v>80111600</v>
      </c>
      <c r="AU633" s="93" t="s">
        <v>5814</v>
      </c>
      <c r="AV633" s="1" t="s">
        <v>211</v>
      </c>
      <c r="AW633" s="87" t="s">
        <v>104</v>
      </c>
      <c r="AX633" s="96" t="s">
        <v>76</v>
      </c>
      <c r="AY633" s="1" t="s">
        <v>108</v>
      </c>
      <c r="AZ633" s="75">
        <v>46036</v>
      </c>
      <c r="BA633" s="75">
        <v>46036</v>
      </c>
      <c r="BB633" s="6">
        <v>46069</v>
      </c>
      <c r="BC633" s="89">
        <f>+Tabla3[[#This Row],[FECHA TERMINACION
(INICIAL)]]-Tabla3[[#This Row],[FECHA INICIO]]</f>
        <v>33</v>
      </c>
      <c r="BD633" s="89">
        <f>+Tabla3[[#This Row],[PLAZO DE EJECUCIÓN EN DÍAS (INICIAL)]]/30</f>
        <v>1.1000000000000001</v>
      </c>
      <c r="BE633" t="s">
        <v>2815</v>
      </c>
      <c r="BF633" s="5" t="e">
        <f>+#REF!</f>
        <v>#REF!</v>
      </c>
      <c r="BG633" s="5" t="e">
        <f>+#REF!</f>
        <v>#REF!</v>
      </c>
      <c r="BH633" s="1" t="e">
        <f>+#REF!</f>
        <v>#REF!</v>
      </c>
      <c r="BI633" s="1">
        <f>+COUNTIF(Tabla3[[#This Row],[VALOR REDUCIDO]:[TOTAL TIEMPO PRORROGADO EN DÍAS
]],"&lt;&gt;0")</f>
        <v>3</v>
      </c>
      <c r="BJ633" s="1" t="e">
        <f>+#REF!</f>
        <v>#REF!</v>
      </c>
      <c r="BK633" s="75" t="e">
        <f>+#REF!</f>
        <v>#REF!</v>
      </c>
      <c r="BL633" s="1" t="s">
        <v>82</v>
      </c>
      <c r="BM633" t="e">
        <f t="shared" si="47"/>
        <v>#REF!</v>
      </c>
      <c r="BN633" s="7">
        <f t="shared" si="48"/>
        <v>46036</v>
      </c>
      <c r="BO633" s="7" t="e">
        <f t="shared" si="49"/>
        <v>#REF!</v>
      </c>
      <c r="BP633" s="5" t="e">
        <f t="shared" si="45"/>
        <v>#REF!</v>
      </c>
      <c r="BQ633" s="1">
        <v>12463000</v>
      </c>
      <c r="BR633" s="1" t="e">
        <f>+Tabla3[[#This Row],[VALOR TOTAL DE CONTRATO (ANTES DE LIQUIDACIÓN - LIBERACIÓN DE SALDOS)]]-Tabla3[[#This Row],[RECURSO TOTALES DESEMBOLSADOS]]</f>
        <v>#REF!</v>
      </c>
      <c r="BS633" s="1" t="s">
        <v>83</v>
      </c>
      <c r="BT633" s="1" t="str">
        <f t="shared" si="46"/>
        <v>enero</v>
      </c>
      <c r="BU633" s="1" t="s">
        <v>82</v>
      </c>
      <c r="BV633" s="1" t="s">
        <v>82</v>
      </c>
      <c r="BW633" s="1" t="s">
        <v>82</v>
      </c>
      <c r="BX633" t="s">
        <v>258</v>
      </c>
      <c r="BY633" t="s">
        <v>259</v>
      </c>
    </row>
    <row r="634" spans="1:77" x14ac:dyDescent="0.25">
      <c r="A634" s="1">
        <v>2026</v>
      </c>
      <c r="B634" s="3" t="s">
        <v>7460</v>
      </c>
      <c r="C634" s="1" t="s">
        <v>65</v>
      </c>
      <c r="D634" t="s">
        <v>67</v>
      </c>
      <c r="E634" t="s">
        <v>70</v>
      </c>
      <c r="F634" t="s">
        <v>71</v>
      </c>
      <c r="G634" t="s">
        <v>105</v>
      </c>
      <c r="H634" s="1" t="s">
        <v>64</v>
      </c>
      <c r="I634" s="1" t="s">
        <v>75</v>
      </c>
      <c r="J634" t="s">
        <v>7461</v>
      </c>
      <c r="K634" s="1" t="s">
        <v>78</v>
      </c>
      <c r="L634" s="87" t="s">
        <v>1034</v>
      </c>
      <c r="M634" s="1" t="s">
        <v>7471</v>
      </c>
      <c r="N634" s="1" t="s">
        <v>3719</v>
      </c>
      <c r="O634" s="69" t="s">
        <v>3719</v>
      </c>
      <c r="P634" s="54" t="s">
        <v>3719</v>
      </c>
      <c r="Q634" s="1" t="s">
        <v>83</v>
      </c>
      <c r="R634" s="87" t="s">
        <v>269</v>
      </c>
      <c r="S634" s="87" t="s">
        <v>269</v>
      </c>
      <c r="T634" t="s">
        <v>2812</v>
      </c>
      <c r="U634" t="s">
        <v>2814</v>
      </c>
      <c r="V634" t="s">
        <v>7462</v>
      </c>
      <c r="W634" s="5">
        <v>117832000</v>
      </c>
      <c r="X634" s="5">
        <v>117832000</v>
      </c>
      <c r="Y634" s="90">
        <v>11330000</v>
      </c>
      <c r="Z634" s="90">
        <v>0</v>
      </c>
      <c r="AA634" s="1" t="s">
        <v>96</v>
      </c>
      <c r="AB634" t="s">
        <v>83</v>
      </c>
      <c r="AC634" t="s">
        <v>76</v>
      </c>
      <c r="AD634" s="69">
        <f>+Tabla3[[#This Row],[VALOR DEL CONTRATO
(EN NUMEROS)]]-Tabla3[[#This Row],[VALOR RECURSOS (MADS/FONAM)]]</f>
        <v>0</v>
      </c>
      <c r="AE634" s="2">
        <v>226</v>
      </c>
      <c r="AF634" s="88">
        <v>46027</v>
      </c>
      <c r="AG634">
        <v>1026</v>
      </c>
      <c r="AH634" s="75">
        <v>46078</v>
      </c>
      <c r="AI634" s="78" t="s">
        <v>98</v>
      </c>
      <c r="AJ634" t="s">
        <v>2801</v>
      </c>
      <c r="AK634" s="72">
        <v>202300000000281</v>
      </c>
      <c r="AL634" s="75">
        <v>46070</v>
      </c>
      <c r="AM634" s="1" t="s">
        <v>257</v>
      </c>
      <c r="AN634" s="1" t="s">
        <v>257</v>
      </c>
      <c r="AO634" t="s">
        <v>100</v>
      </c>
      <c r="AP634" t="s">
        <v>2074</v>
      </c>
      <c r="AQ634" s="2"/>
      <c r="AR634" t="s">
        <v>2075</v>
      </c>
      <c r="AS634" t="s">
        <v>418</v>
      </c>
      <c r="AT634" s="1">
        <v>80111600</v>
      </c>
      <c r="AU634" s="93" t="s">
        <v>5814</v>
      </c>
      <c r="AV634" s="1" t="s">
        <v>211</v>
      </c>
      <c r="AW634" s="87" t="s">
        <v>104</v>
      </c>
      <c r="AX634" s="96" t="s">
        <v>76</v>
      </c>
      <c r="AY634" s="1" t="s">
        <v>108</v>
      </c>
      <c r="AZ634" s="75">
        <v>46070</v>
      </c>
      <c r="BA634" s="75">
        <v>46070</v>
      </c>
      <c r="BB634" s="6">
        <v>46384</v>
      </c>
      <c r="BC634" s="89">
        <f>+Tabla3[[#This Row],[FECHA TERMINACION
(INICIAL)]]-Tabla3[[#This Row],[FECHA INICIO]]</f>
        <v>314</v>
      </c>
      <c r="BD634" s="89">
        <f>+Tabla3[[#This Row],[PLAZO DE EJECUCIÓN EN DÍAS (INICIAL)]]/30</f>
        <v>10.466666666666667</v>
      </c>
      <c r="BE634" t="s">
        <v>7463</v>
      </c>
      <c r="BF634" s="5" t="e">
        <f>+#REF!</f>
        <v>#REF!</v>
      </c>
      <c r="BG634" s="5" t="e">
        <f>+#REF!</f>
        <v>#REF!</v>
      </c>
      <c r="BH634" s="1" t="e">
        <f>+#REF!</f>
        <v>#REF!</v>
      </c>
      <c r="BI634" s="1">
        <f>+COUNTIF(Tabla3[[#This Row],[VALOR REDUCIDO]:[TOTAL TIEMPO PRORROGADO EN DÍAS
]],"&lt;&gt;0")</f>
        <v>3</v>
      </c>
      <c r="BJ634" s="1" t="e">
        <f>+#REF!</f>
        <v>#REF!</v>
      </c>
      <c r="BK634" s="75" t="e">
        <f>+#REF!</f>
        <v>#REF!</v>
      </c>
      <c r="BL634" s="1" t="s">
        <v>83</v>
      </c>
      <c r="BM634" t="e">
        <f>$BO634-$BN634</f>
        <v>#REF!</v>
      </c>
      <c r="BN634" s="7">
        <f>$BA634</f>
        <v>46070</v>
      </c>
      <c r="BO634" s="7" t="e">
        <f>$BB634+$BH634</f>
        <v>#REF!</v>
      </c>
      <c r="BP634" s="5" t="e">
        <f t="shared" si="45"/>
        <v>#REF!</v>
      </c>
      <c r="BQ634" s="1">
        <v>39277333</v>
      </c>
      <c r="BR634" s="1" t="e">
        <f>+Tabla3[[#This Row],[VALOR TOTAL DE CONTRATO (ANTES DE LIQUIDACIÓN - LIBERACIÓN DE SALDOS)]]-Tabla3[[#This Row],[RECURSO TOTALES DESEMBOLSADOS]]</f>
        <v>#REF!</v>
      </c>
      <c r="BS634" s="1" t="s">
        <v>83</v>
      </c>
      <c r="BT634" s="1" t="str">
        <f t="shared" si="46"/>
        <v>febrero</v>
      </c>
      <c r="BU634" s="1" t="s">
        <v>82</v>
      </c>
      <c r="BV634" s="1" t="s">
        <v>82</v>
      </c>
      <c r="BW634" s="1" t="s">
        <v>82</v>
      </c>
      <c r="BX634" t="s">
        <v>258</v>
      </c>
      <c r="BY634" t="s">
        <v>259</v>
      </c>
    </row>
    <row r="635" spans="1:77" x14ac:dyDescent="0.25">
      <c r="A635" s="1">
        <v>2026</v>
      </c>
      <c r="B635" s="3">
        <v>621</v>
      </c>
      <c r="C635" s="1" t="s">
        <v>65</v>
      </c>
      <c r="D635" t="s">
        <v>67</v>
      </c>
      <c r="E635" t="s">
        <v>70</v>
      </c>
      <c r="F635" t="s">
        <v>71</v>
      </c>
      <c r="G635" t="s">
        <v>105</v>
      </c>
      <c r="H635" s="1" t="s">
        <v>64</v>
      </c>
      <c r="I635" s="1" t="s">
        <v>75</v>
      </c>
      <c r="J635" t="s">
        <v>2816</v>
      </c>
      <c r="K635" s="1" t="s">
        <v>78</v>
      </c>
      <c r="L635" s="87" t="s">
        <v>908</v>
      </c>
      <c r="M635" s="1" t="s">
        <v>6925</v>
      </c>
      <c r="N635" s="1" t="s">
        <v>3719</v>
      </c>
      <c r="O635" s="69" t="s">
        <v>3719</v>
      </c>
      <c r="P635" s="54" t="s">
        <v>3719</v>
      </c>
      <c r="Q635" s="1" t="s">
        <v>83</v>
      </c>
      <c r="R635" s="87" t="s">
        <v>269</v>
      </c>
      <c r="S635" s="87" t="s">
        <v>269</v>
      </c>
      <c r="T635" t="s">
        <v>2817</v>
      </c>
      <c r="U635" t="s">
        <v>2819</v>
      </c>
      <c r="V635" t="s">
        <v>2818</v>
      </c>
      <c r="W635" s="5">
        <v>49440000</v>
      </c>
      <c r="X635" s="5">
        <v>49440000</v>
      </c>
      <c r="Y635" s="90">
        <v>8240000</v>
      </c>
      <c r="Z635" s="90">
        <v>0</v>
      </c>
      <c r="AA635" s="1" t="s">
        <v>96</v>
      </c>
      <c r="AB635" t="s">
        <v>83</v>
      </c>
      <c r="AC635" t="s">
        <v>76</v>
      </c>
      <c r="AD635" s="69">
        <f>+Tabla3[[#This Row],[VALOR DEL CONTRATO
(EN NUMEROS)]]-Tabla3[[#This Row],[VALOR RECURSOS (MADS/FONAM)]]</f>
        <v>0</v>
      </c>
      <c r="AE635" s="2">
        <v>226</v>
      </c>
      <c r="AF635" s="88">
        <v>46027</v>
      </c>
      <c r="AG635">
        <v>63226</v>
      </c>
      <c r="AH635" s="75">
        <v>46024</v>
      </c>
      <c r="AI635" s="78" t="s">
        <v>98</v>
      </c>
      <c r="AJ635" t="s">
        <v>2801</v>
      </c>
      <c r="AK635" s="72">
        <v>202300000000281</v>
      </c>
      <c r="AL635" s="75">
        <v>46037</v>
      </c>
      <c r="AM635" s="1" t="s">
        <v>257</v>
      </c>
      <c r="AN635" s="1" t="s">
        <v>257</v>
      </c>
      <c r="AO635" t="s">
        <v>100</v>
      </c>
      <c r="AP635" t="s">
        <v>2074</v>
      </c>
      <c r="AQ635" s="1"/>
      <c r="AR635" t="s">
        <v>2075</v>
      </c>
      <c r="AS635" t="s">
        <v>418</v>
      </c>
      <c r="AT635" s="1">
        <v>80111600</v>
      </c>
      <c r="AU635" s="93" t="s">
        <v>5815</v>
      </c>
      <c r="AV635" s="1" t="s">
        <v>211</v>
      </c>
      <c r="AW635" s="87" t="s">
        <v>104</v>
      </c>
      <c r="AX635" s="96" t="s">
        <v>76</v>
      </c>
      <c r="AY635" s="1" t="s">
        <v>108</v>
      </c>
      <c r="AZ635" s="75">
        <v>46036</v>
      </c>
      <c r="BA635" s="75">
        <v>46043</v>
      </c>
      <c r="BB635" s="6">
        <v>46223</v>
      </c>
      <c r="BC635" s="89">
        <f>+Tabla3[[#This Row],[FECHA TERMINACION
(INICIAL)]]-Tabla3[[#This Row],[FECHA INICIO]]</f>
        <v>180</v>
      </c>
      <c r="BD635" s="89">
        <f>+Tabla3[[#This Row],[PLAZO DE EJECUCIÓN EN DÍAS (INICIAL)]]/30</f>
        <v>6</v>
      </c>
      <c r="BE635" t="s">
        <v>2820</v>
      </c>
      <c r="BF635" s="5" t="e">
        <f>+#REF!</f>
        <v>#REF!</v>
      </c>
      <c r="BG635" s="5" t="e">
        <f>+#REF!</f>
        <v>#REF!</v>
      </c>
      <c r="BH635" s="1" t="e">
        <f>+#REF!</f>
        <v>#REF!</v>
      </c>
      <c r="BI635" s="1">
        <f>+COUNTIF(Tabla3[[#This Row],[VALOR REDUCIDO]:[TOTAL TIEMPO PRORROGADO EN DÍAS
]],"&lt;&gt;0")</f>
        <v>3</v>
      </c>
      <c r="BJ635" s="1" t="e">
        <f>+#REF!</f>
        <v>#REF!</v>
      </c>
      <c r="BK635" s="75" t="e">
        <f>+#REF!</f>
        <v>#REF!</v>
      </c>
      <c r="BL635" s="1" t="s">
        <v>83</v>
      </c>
      <c r="BM635" t="e">
        <f t="shared" si="47"/>
        <v>#REF!</v>
      </c>
      <c r="BN635" s="7">
        <f t="shared" si="48"/>
        <v>46043</v>
      </c>
      <c r="BO635" s="7" t="e">
        <f t="shared" si="49"/>
        <v>#REF!</v>
      </c>
      <c r="BP635" s="5" t="e">
        <f t="shared" si="45"/>
        <v>#REF!</v>
      </c>
      <c r="BQ635" s="1">
        <v>35706667</v>
      </c>
      <c r="BR635" s="1" t="e">
        <f>+Tabla3[[#This Row],[VALOR TOTAL DE CONTRATO (ANTES DE LIQUIDACIÓN - LIBERACIÓN DE SALDOS)]]-Tabla3[[#This Row],[RECURSO TOTALES DESEMBOLSADOS]]</f>
        <v>#REF!</v>
      </c>
      <c r="BS635" s="1" t="s">
        <v>83</v>
      </c>
      <c r="BT635" s="1" t="str">
        <f t="shared" si="46"/>
        <v>enero</v>
      </c>
      <c r="BU635" s="1" t="s">
        <v>82</v>
      </c>
      <c r="BV635" s="1" t="s">
        <v>82</v>
      </c>
      <c r="BW635" s="1" t="s">
        <v>82</v>
      </c>
      <c r="BX635" t="s">
        <v>258</v>
      </c>
      <c r="BY635" t="s">
        <v>259</v>
      </c>
    </row>
    <row r="636" spans="1:77" x14ac:dyDescent="0.25">
      <c r="A636" s="1">
        <v>2026</v>
      </c>
      <c r="B636" s="3">
        <v>622</v>
      </c>
      <c r="C636" s="1" t="s">
        <v>65</v>
      </c>
      <c r="D636" t="s">
        <v>67</v>
      </c>
      <c r="E636" t="s">
        <v>70</v>
      </c>
      <c r="F636" t="s">
        <v>71</v>
      </c>
      <c r="G636" t="s">
        <v>105</v>
      </c>
      <c r="H636" s="1" t="s">
        <v>64</v>
      </c>
      <c r="I636" s="1" t="s">
        <v>75</v>
      </c>
      <c r="J636" t="s">
        <v>2821</v>
      </c>
      <c r="K636" s="1" t="s">
        <v>78</v>
      </c>
      <c r="L636" s="87" t="s">
        <v>81</v>
      </c>
      <c r="M636" s="1" t="s">
        <v>6926</v>
      </c>
      <c r="N636" s="1" t="s">
        <v>3719</v>
      </c>
      <c r="O636" s="69" t="s">
        <v>3719</v>
      </c>
      <c r="P636" s="54" t="s">
        <v>3719</v>
      </c>
      <c r="Q636" s="1" t="s">
        <v>83</v>
      </c>
      <c r="R636" s="87" t="s">
        <v>269</v>
      </c>
      <c r="S636" s="87" t="s">
        <v>269</v>
      </c>
      <c r="T636" t="s">
        <v>787</v>
      </c>
      <c r="U636" t="s">
        <v>2822</v>
      </c>
      <c r="V636" t="s">
        <v>788</v>
      </c>
      <c r="W636" s="5">
        <v>64184450</v>
      </c>
      <c r="X636" s="5">
        <v>64184450</v>
      </c>
      <c r="Y636" s="90">
        <v>5834950</v>
      </c>
      <c r="Z636" s="90">
        <v>0</v>
      </c>
      <c r="AA636" s="1" t="s">
        <v>95</v>
      </c>
      <c r="AB636" t="s">
        <v>83</v>
      </c>
      <c r="AC636" t="s">
        <v>76</v>
      </c>
      <c r="AD636" s="69">
        <f>+Tabla3[[#This Row],[VALOR DEL CONTRATO
(EN NUMEROS)]]-Tabla3[[#This Row],[VALOR RECURSOS (MADS/FONAM)]]</f>
        <v>0</v>
      </c>
      <c r="AE636" s="2">
        <v>4226</v>
      </c>
      <c r="AF636" s="88">
        <v>46024</v>
      </c>
      <c r="AG636">
        <v>51926</v>
      </c>
      <c r="AH636" s="75">
        <v>46036</v>
      </c>
      <c r="AI636" s="78" t="s">
        <v>98</v>
      </c>
      <c r="AJ636" t="s">
        <v>784</v>
      </c>
      <c r="AK636" s="72">
        <v>202400000000071</v>
      </c>
      <c r="AL636" s="75">
        <v>46036</v>
      </c>
      <c r="AM636" s="1" t="s">
        <v>257</v>
      </c>
      <c r="AN636" s="1" t="s">
        <v>257</v>
      </c>
      <c r="AO636" t="s">
        <v>100</v>
      </c>
      <c r="AP636" t="s">
        <v>785</v>
      </c>
      <c r="AQ636" s="2"/>
      <c r="AR636" t="s">
        <v>786</v>
      </c>
      <c r="AS636" t="s">
        <v>418</v>
      </c>
      <c r="AT636" s="1">
        <v>80111600</v>
      </c>
      <c r="AU636" s="93" t="s">
        <v>5816</v>
      </c>
      <c r="AV636" s="1" t="s">
        <v>211</v>
      </c>
      <c r="AW636" s="87" t="s">
        <v>104</v>
      </c>
      <c r="AX636" s="75" t="s">
        <v>76</v>
      </c>
      <c r="AY636" s="87" t="s">
        <v>108</v>
      </c>
      <c r="AZ636" s="75">
        <v>46030</v>
      </c>
      <c r="BA636" s="75">
        <v>46036</v>
      </c>
      <c r="BB636" s="6">
        <v>46105</v>
      </c>
      <c r="BC636" s="89">
        <f>+Tabla3[[#This Row],[FECHA TERMINACION
(INICIAL)]]-Tabla3[[#This Row],[FECHA INICIO]]</f>
        <v>69</v>
      </c>
      <c r="BD636" s="89">
        <f>+Tabla3[[#This Row],[PLAZO DE EJECUCIÓN EN DÍAS (INICIAL)]]/30</f>
        <v>2.2999999999999998</v>
      </c>
      <c r="BE636" t="s">
        <v>1044</v>
      </c>
      <c r="BF636" s="5" t="e">
        <f>+#REF!</f>
        <v>#REF!</v>
      </c>
      <c r="BG636" s="5" t="e">
        <f>+#REF!</f>
        <v>#REF!</v>
      </c>
      <c r="BH636" s="1" t="e">
        <f>+#REF!</f>
        <v>#REF!</v>
      </c>
      <c r="BI636" s="1">
        <f>+COUNTIF(Tabla3[[#This Row],[VALOR REDUCIDO]:[TOTAL TIEMPO PRORROGADO EN DÍAS
]],"&lt;&gt;0")</f>
        <v>3</v>
      </c>
      <c r="BJ636" s="1" t="e">
        <f>+#REF!</f>
        <v>#REF!</v>
      </c>
      <c r="BK636" s="75" t="e">
        <f>+#REF!</f>
        <v>#REF!</v>
      </c>
      <c r="BL636" s="1" t="s">
        <v>82</v>
      </c>
      <c r="BM636" t="e">
        <f t="shared" si="47"/>
        <v>#REF!</v>
      </c>
      <c r="BN636" s="7">
        <f t="shared" si="48"/>
        <v>46036</v>
      </c>
      <c r="BO636" s="7" t="e">
        <f t="shared" si="49"/>
        <v>#REF!</v>
      </c>
      <c r="BP636" s="5" t="e">
        <f t="shared" si="45"/>
        <v>#REF!</v>
      </c>
      <c r="BQ636" s="1">
        <v>13809382</v>
      </c>
      <c r="BR636" s="1" t="e">
        <f>+Tabla3[[#This Row],[VALOR TOTAL DE CONTRATO (ANTES DE LIQUIDACIÓN - LIBERACIÓN DE SALDOS)]]-Tabla3[[#This Row],[RECURSO TOTALES DESEMBOLSADOS]]</f>
        <v>#REF!</v>
      </c>
      <c r="BS636" s="1" t="s">
        <v>83</v>
      </c>
      <c r="BT636" s="1" t="str">
        <f t="shared" si="46"/>
        <v>enero</v>
      </c>
      <c r="BU636" s="1" t="s">
        <v>82</v>
      </c>
      <c r="BV636" s="1" t="s">
        <v>82</v>
      </c>
      <c r="BW636" s="1" t="s">
        <v>82</v>
      </c>
      <c r="BX636" t="s">
        <v>258</v>
      </c>
      <c r="BY636" t="s">
        <v>259</v>
      </c>
    </row>
    <row r="637" spans="1:77" x14ac:dyDescent="0.25">
      <c r="A637" s="1">
        <v>2026</v>
      </c>
      <c r="B637" s="3" t="s">
        <v>7380</v>
      </c>
      <c r="C637" s="1" t="s">
        <v>65</v>
      </c>
      <c r="D637" t="s">
        <v>67</v>
      </c>
      <c r="E637" t="s">
        <v>70</v>
      </c>
      <c r="F637" t="s">
        <v>71</v>
      </c>
      <c r="G637" t="s">
        <v>105</v>
      </c>
      <c r="H637" s="1" t="s">
        <v>64</v>
      </c>
      <c r="I637" s="1" t="s">
        <v>75</v>
      </c>
      <c r="J637" t="s">
        <v>7381</v>
      </c>
      <c r="K637" s="1" t="s">
        <v>78</v>
      </c>
      <c r="L637" s="87" t="s">
        <v>81</v>
      </c>
      <c r="M637" s="1" t="s">
        <v>7438</v>
      </c>
      <c r="N637" s="1" t="s">
        <v>3719</v>
      </c>
      <c r="O637" s="69" t="s">
        <v>3719</v>
      </c>
      <c r="P637" s="54" t="s">
        <v>3719</v>
      </c>
      <c r="Q637" s="1" t="s">
        <v>83</v>
      </c>
      <c r="R637" s="87" t="s">
        <v>269</v>
      </c>
      <c r="S637" s="87" t="s">
        <v>269</v>
      </c>
      <c r="T637" t="s">
        <v>787</v>
      </c>
      <c r="U637" t="s">
        <v>2822</v>
      </c>
      <c r="V637" t="s">
        <v>7382</v>
      </c>
      <c r="W637" s="5">
        <v>50375068</v>
      </c>
      <c r="X637" s="5">
        <v>50375068</v>
      </c>
      <c r="Y637" s="90">
        <v>5834950</v>
      </c>
      <c r="Z637" s="90">
        <v>0</v>
      </c>
      <c r="AA637" s="1" t="s">
        <v>95</v>
      </c>
      <c r="AB637" t="s">
        <v>83</v>
      </c>
      <c r="AC637" t="s">
        <v>76</v>
      </c>
      <c r="AD637" s="69">
        <f>+Tabla3[[#This Row],[VALOR DEL CONTRATO
(EN NUMEROS)]]-Tabla3[[#This Row],[VALOR RECURSOS (MADS/FONAM)]]</f>
        <v>0</v>
      </c>
      <c r="AE637" s="2">
        <v>4226</v>
      </c>
      <c r="AF637" s="88">
        <v>46024</v>
      </c>
      <c r="AG637">
        <v>183326</v>
      </c>
      <c r="AH637" s="75">
        <v>46107</v>
      </c>
      <c r="AI637" s="78" t="s">
        <v>98</v>
      </c>
      <c r="AJ637" t="s">
        <v>784</v>
      </c>
      <c r="AK637" s="72">
        <v>202400000000071</v>
      </c>
      <c r="AL637" s="75">
        <v>46106</v>
      </c>
      <c r="AM637" s="1" t="s">
        <v>257</v>
      </c>
      <c r="AN637" s="1" t="s">
        <v>257</v>
      </c>
      <c r="AO637" t="s">
        <v>100</v>
      </c>
      <c r="AP637" t="s">
        <v>785</v>
      </c>
      <c r="AQ637" s="2"/>
      <c r="AR637" t="s">
        <v>786</v>
      </c>
      <c r="AS637" t="s">
        <v>418</v>
      </c>
      <c r="AT637" s="1">
        <v>80111600</v>
      </c>
      <c r="AU637" s="93" t="s">
        <v>5816</v>
      </c>
      <c r="AV637" s="1" t="s">
        <v>211</v>
      </c>
      <c r="AW637" s="87" t="s">
        <v>104</v>
      </c>
      <c r="AX637" s="75" t="s">
        <v>76</v>
      </c>
      <c r="AY637" s="87" t="s">
        <v>108</v>
      </c>
      <c r="AZ637" s="75">
        <v>46106</v>
      </c>
      <c r="BA637" s="75">
        <v>46106</v>
      </c>
      <c r="BB637" s="6">
        <v>46369</v>
      </c>
      <c r="BC637" s="89">
        <f>+Tabla3[[#This Row],[FECHA TERMINACION
(INICIAL)]]-Tabla3[[#This Row],[FECHA INICIO]]</f>
        <v>263</v>
      </c>
      <c r="BD637" s="89">
        <f>+Tabla3[[#This Row],[PLAZO DE EJECUCIÓN EN DÍAS (INICIAL)]]/30</f>
        <v>8.7666666666666675</v>
      </c>
      <c r="BE637" t="s">
        <v>1044</v>
      </c>
      <c r="BF637" s="5" t="e">
        <f>+#REF!</f>
        <v>#REF!</v>
      </c>
      <c r="BG637" s="5" t="e">
        <f>+#REF!</f>
        <v>#REF!</v>
      </c>
      <c r="BH637" s="1" t="e">
        <f>+#REF!</f>
        <v>#REF!</v>
      </c>
      <c r="BI637" s="1">
        <f>+COUNTIF(Tabla3[[#This Row],[VALOR REDUCIDO]:[TOTAL TIEMPO PRORROGADO EN DÍAS
]],"&lt;&gt;0")</f>
        <v>3</v>
      </c>
      <c r="BJ637" s="1" t="e">
        <f>+#REF!</f>
        <v>#REF!</v>
      </c>
      <c r="BK637" s="75" t="e">
        <f>+#REF!</f>
        <v>#REF!</v>
      </c>
      <c r="BL637" s="1" t="s">
        <v>83</v>
      </c>
      <c r="BM637" t="e">
        <f>$BO637-$BN637</f>
        <v>#REF!</v>
      </c>
      <c r="BN637" s="7">
        <f>$BA637</f>
        <v>46106</v>
      </c>
      <c r="BO637" s="7" t="e">
        <f>$BB637+$BH637</f>
        <v>#REF!</v>
      </c>
      <c r="BP637" s="5" t="e">
        <f t="shared" si="45"/>
        <v>#REF!</v>
      </c>
      <c r="BQ637" s="1">
        <v>12836890</v>
      </c>
      <c r="BR637" s="1" t="e">
        <f>+Tabla3[[#This Row],[VALOR TOTAL DE CONTRATO (ANTES DE LIQUIDACIÓN - LIBERACIÓN DE SALDOS)]]-Tabla3[[#This Row],[RECURSO TOTALES DESEMBOLSADOS]]</f>
        <v>#REF!</v>
      </c>
      <c r="BS637" s="1" t="s">
        <v>83</v>
      </c>
      <c r="BT637" s="1" t="str">
        <f t="shared" si="46"/>
        <v>marzo</v>
      </c>
      <c r="BU637" s="1" t="s">
        <v>82</v>
      </c>
      <c r="BV637" s="1" t="s">
        <v>82</v>
      </c>
      <c r="BW637" s="1" t="s">
        <v>82</v>
      </c>
      <c r="BX637" t="s">
        <v>258</v>
      </c>
      <c r="BY637" t="s">
        <v>259</v>
      </c>
    </row>
    <row r="638" spans="1:77" x14ac:dyDescent="0.25">
      <c r="A638" s="1">
        <v>2026</v>
      </c>
      <c r="B638" s="3">
        <v>623</v>
      </c>
      <c r="C638" s="1" t="s">
        <v>65</v>
      </c>
      <c r="D638" t="s">
        <v>67</v>
      </c>
      <c r="E638" t="s">
        <v>70</v>
      </c>
      <c r="F638" t="s">
        <v>71</v>
      </c>
      <c r="G638" t="s">
        <v>105</v>
      </c>
      <c r="H638" s="1" t="s">
        <v>64</v>
      </c>
      <c r="I638" s="1" t="s">
        <v>75</v>
      </c>
      <c r="J638" t="s">
        <v>2823</v>
      </c>
      <c r="K638" s="1" t="s">
        <v>78</v>
      </c>
      <c r="L638" s="87" t="s">
        <v>81</v>
      </c>
      <c r="M638" s="1" t="s">
        <v>6927</v>
      </c>
      <c r="N638" s="1" t="s">
        <v>3719</v>
      </c>
      <c r="O638" s="69" t="s">
        <v>3719</v>
      </c>
      <c r="P638" s="54" t="s">
        <v>3719</v>
      </c>
      <c r="Q638" s="1" t="s">
        <v>83</v>
      </c>
      <c r="R638" s="87" t="s">
        <v>269</v>
      </c>
      <c r="S638" s="87" t="s">
        <v>269</v>
      </c>
      <c r="T638" t="s">
        <v>2824</v>
      </c>
      <c r="U638" t="s">
        <v>2067</v>
      </c>
      <c r="V638" t="s">
        <v>2825</v>
      </c>
      <c r="W638" s="5">
        <v>84000000</v>
      </c>
      <c r="X638" s="5">
        <v>84000000</v>
      </c>
      <c r="Y638" s="90">
        <v>8000000</v>
      </c>
      <c r="Z638" s="90">
        <v>0</v>
      </c>
      <c r="AA638" s="1" t="s">
        <v>95</v>
      </c>
      <c r="AB638" t="s">
        <v>83</v>
      </c>
      <c r="AC638" t="s">
        <v>76</v>
      </c>
      <c r="AD638" s="69">
        <f>+Tabla3[[#This Row],[VALOR DEL CONTRATO
(EN NUMEROS)]]-Tabla3[[#This Row],[VALOR RECURSOS (MADS/FONAM)]]</f>
        <v>0</v>
      </c>
      <c r="AE638" s="2">
        <v>4726</v>
      </c>
      <c r="AF638" s="88">
        <v>46024</v>
      </c>
      <c r="AG638">
        <v>54926</v>
      </c>
      <c r="AH638" s="75">
        <v>46037</v>
      </c>
      <c r="AI638" s="78" t="s">
        <v>98</v>
      </c>
      <c r="AJ638" t="s">
        <v>736</v>
      </c>
      <c r="AK638" s="72">
        <v>202400000000054</v>
      </c>
      <c r="AL638" s="75">
        <v>46037</v>
      </c>
      <c r="AM638" s="1" t="s">
        <v>257</v>
      </c>
      <c r="AN638" s="1" t="s">
        <v>257</v>
      </c>
      <c r="AO638" t="s">
        <v>100</v>
      </c>
      <c r="AP638" t="s">
        <v>1614</v>
      </c>
      <c r="AQ638" s="1"/>
      <c r="AR638" t="s">
        <v>1615</v>
      </c>
      <c r="AS638" t="s">
        <v>418</v>
      </c>
      <c r="AT638" s="1">
        <v>80111600</v>
      </c>
      <c r="AU638" s="93" t="s">
        <v>5817</v>
      </c>
      <c r="AV638" s="1" t="s">
        <v>210</v>
      </c>
      <c r="AW638" s="87" t="s">
        <v>103</v>
      </c>
      <c r="AX638" s="75">
        <v>46037</v>
      </c>
      <c r="AY638" s="87" t="s">
        <v>115</v>
      </c>
      <c r="AZ638" s="75">
        <v>46037</v>
      </c>
      <c r="BA638" s="75">
        <v>46037</v>
      </c>
      <c r="BB638" s="6">
        <v>46086</v>
      </c>
      <c r="BC638" s="89">
        <f>+Tabla3[[#This Row],[FECHA TERMINACION
(INICIAL)]]-Tabla3[[#This Row],[FECHA INICIO]]</f>
        <v>49</v>
      </c>
      <c r="BD638" s="89">
        <f>+Tabla3[[#This Row],[PLAZO DE EJECUCIÓN EN DÍAS (INICIAL)]]/30</f>
        <v>1.6333333333333333</v>
      </c>
      <c r="BE638" t="s">
        <v>1286</v>
      </c>
      <c r="BF638" s="5" t="e">
        <f>+#REF!</f>
        <v>#REF!</v>
      </c>
      <c r="BG638" s="5" t="e">
        <f>+#REF!</f>
        <v>#REF!</v>
      </c>
      <c r="BH638" s="1" t="e">
        <f>+#REF!</f>
        <v>#REF!</v>
      </c>
      <c r="BI638" s="1">
        <f>+COUNTIF(Tabla3[[#This Row],[VALOR REDUCIDO]:[TOTAL TIEMPO PRORROGADO EN DÍAS
]],"&lt;&gt;0")</f>
        <v>3</v>
      </c>
      <c r="BJ638" s="1" t="e">
        <f>+#REF!</f>
        <v>#REF!</v>
      </c>
      <c r="BK638" s="75" t="e">
        <f>+#REF!</f>
        <v>#REF!</v>
      </c>
      <c r="BL638" s="1" t="s">
        <v>82</v>
      </c>
      <c r="BM638" t="e">
        <f t="shared" si="47"/>
        <v>#REF!</v>
      </c>
      <c r="BN638" s="7">
        <f t="shared" si="48"/>
        <v>46037</v>
      </c>
      <c r="BO638" s="7" t="e">
        <f t="shared" si="49"/>
        <v>#REF!</v>
      </c>
      <c r="BP638" s="5" t="e">
        <f t="shared" si="45"/>
        <v>#REF!</v>
      </c>
      <c r="BQ638" s="1">
        <v>4266667</v>
      </c>
      <c r="BR638" s="1" t="e">
        <f>+Tabla3[[#This Row],[VALOR TOTAL DE CONTRATO (ANTES DE LIQUIDACIÓN - LIBERACIÓN DE SALDOS)]]-Tabla3[[#This Row],[RECURSO TOTALES DESEMBOLSADOS]]</f>
        <v>#REF!</v>
      </c>
      <c r="BS638" s="1" t="s">
        <v>83</v>
      </c>
      <c r="BT638" s="1" t="str">
        <f t="shared" si="46"/>
        <v>enero</v>
      </c>
      <c r="BU638" s="1" t="s">
        <v>82</v>
      </c>
      <c r="BV638" s="1" t="s">
        <v>82</v>
      </c>
      <c r="BW638" s="1" t="s">
        <v>82</v>
      </c>
      <c r="BX638" t="s">
        <v>258</v>
      </c>
      <c r="BY638" t="s">
        <v>259</v>
      </c>
    </row>
    <row r="639" spans="1:77" x14ac:dyDescent="0.25">
      <c r="A639" s="1">
        <v>2026</v>
      </c>
      <c r="B639" s="3" t="s">
        <v>7353</v>
      </c>
      <c r="C639" s="1" t="s">
        <v>65</v>
      </c>
      <c r="D639" t="s">
        <v>67</v>
      </c>
      <c r="E639" t="s">
        <v>70</v>
      </c>
      <c r="F639" t="s">
        <v>71</v>
      </c>
      <c r="G639" t="s">
        <v>105</v>
      </c>
      <c r="H639" s="1" t="s">
        <v>64</v>
      </c>
      <c r="I639" s="1" t="s">
        <v>75</v>
      </c>
      <c r="J639" t="s">
        <v>7354</v>
      </c>
      <c r="K639" s="1" t="s">
        <v>78</v>
      </c>
      <c r="L639" s="87" t="s">
        <v>81</v>
      </c>
      <c r="M639" s="1" t="s">
        <v>7439</v>
      </c>
      <c r="N639" s="1" t="s">
        <v>3719</v>
      </c>
      <c r="O639" s="69" t="s">
        <v>3719</v>
      </c>
      <c r="P639" s="54" t="s">
        <v>3719</v>
      </c>
      <c r="Q639" s="1" t="s">
        <v>83</v>
      </c>
      <c r="R639" s="87" t="s">
        <v>269</v>
      </c>
      <c r="S639" s="87" t="s">
        <v>269</v>
      </c>
      <c r="T639" t="s">
        <v>2824</v>
      </c>
      <c r="U639" t="s">
        <v>2067</v>
      </c>
      <c r="V639" t="s">
        <v>7355</v>
      </c>
      <c r="W639" s="5">
        <v>70400000</v>
      </c>
      <c r="X639" s="5">
        <v>70400000</v>
      </c>
      <c r="Y639" s="90">
        <v>8000000</v>
      </c>
      <c r="Z639" s="90">
        <v>0</v>
      </c>
      <c r="AA639" s="1" t="s">
        <v>95</v>
      </c>
      <c r="AB639" t="s">
        <v>83</v>
      </c>
      <c r="AC639" t="s">
        <v>76</v>
      </c>
      <c r="AD639" s="69">
        <f>+Tabla3[[#This Row],[VALOR DEL CONTRATO
(EN NUMEROS)]]-Tabla3[[#This Row],[VALOR RECURSOS (MADS/FONAM)]]</f>
        <v>0</v>
      </c>
      <c r="AE639" s="2">
        <v>4726</v>
      </c>
      <c r="AF639" s="88">
        <v>46024</v>
      </c>
      <c r="AG639">
        <v>151326</v>
      </c>
      <c r="AH639" s="75">
        <v>46087</v>
      </c>
      <c r="AI639" s="78" t="s">
        <v>98</v>
      </c>
      <c r="AJ639" t="s">
        <v>736</v>
      </c>
      <c r="AK639" s="72">
        <v>202400000000054</v>
      </c>
      <c r="AL639" s="75">
        <v>46087</v>
      </c>
      <c r="AM639" s="1" t="s">
        <v>257</v>
      </c>
      <c r="AN639" s="1" t="s">
        <v>257</v>
      </c>
      <c r="AO639" t="s">
        <v>100</v>
      </c>
      <c r="AP639" t="s">
        <v>1614</v>
      </c>
      <c r="AQ639" s="1"/>
      <c r="AR639" t="s">
        <v>1615</v>
      </c>
      <c r="AS639" t="s">
        <v>418</v>
      </c>
      <c r="AT639" s="1">
        <v>80111600</v>
      </c>
      <c r="AU639" s="93" t="s">
        <v>5817</v>
      </c>
      <c r="AV639" s="1" t="s">
        <v>210</v>
      </c>
      <c r="AW639" s="87" t="s">
        <v>103</v>
      </c>
      <c r="AX639" s="75">
        <v>46087</v>
      </c>
      <c r="AY639" s="87" t="s">
        <v>115</v>
      </c>
      <c r="AZ639" s="75">
        <v>46087</v>
      </c>
      <c r="BA639" s="75">
        <v>46087</v>
      </c>
      <c r="BB639" s="6">
        <v>46355</v>
      </c>
      <c r="BC639" s="89">
        <f>+Tabla3[[#This Row],[FECHA TERMINACION
(INICIAL)]]-Tabla3[[#This Row],[FECHA INICIO]]</f>
        <v>268</v>
      </c>
      <c r="BD639" s="89">
        <f>+Tabla3[[#This Row],[PLAZO DE EJECUCIÓN EN DÍAS (INICIAL)]]/30</f>
        <v>8.9333333333333336</v>
      </c>
      <c r="BE639" t="s">
        <v>1286</v>
      </c>
      <c r="BF639" s="5" t="e">
        <f>+#REF!</f>
        <v>#REF!</v>
      </c>
      <c r="BG639" s="5" t="e">
        <f>+#REF!</f>
        <v>#REF!</v>
      </c>
      <c r="BH639" s="1" t="e">
        <f>+#REF!</f>
        <v>#REF!</v>
      </c>
      <c r="BI639" s="1">
        <f>+COUNTIF(Tabla3[[#This Row],[VALOR REDUCIDO]:[TOTAL TIEMPO PRORROGADO EN DÍAS
]],"&lt;&gt;0")</f>
        <v>3</v>
      </c>
      <c r="BJ639" s="1" t="e">
        <f>+#REF!</f>
        <v>#REF!</v>
      </c>
      <c r="BK639" s="75" t="e">
        <f>+#REF!</f>
        <v>#REF!</v>
      </c>
      <c r="BL639" s="1" t="s">
        <v>83</v>
      </c>
      <c r="BM639" t="e">
        <f>$BO639-$BN639</f>
        <v>#REF!</v>
      </c>
      <c r="BN639" s="7">
        <f>$BA639</f>
        <v>46087</v>
      </c>
      <c r="BO639" s="7" t="e">
        <f>$BB639+$BH639</f>
        <v>#REF!</v>
      </c>
      <c r="BP639" s="5" t="e">
        <f t="shared" si="45"/>
        <v>#REF!</v>
      </c>
      <c r="BQ639" s="1">
        <v>22666667</v>
      </c>
      <c r="BR639" s="1" t="e">
        <f>+Tabla3[[#This Row],[VALOR TOTAL DE CONTRATO (ANTES DE LIQUIDACIÓN - LIBERACIÓN DE SALDOS)]]-Tabla3[[#This Row],[RECURSO TOTALES DESEMBOLSADOS]]</f>
        <v>#REF!</v>
      </c>
      <c r="BS639" s="1" t="s">
        <v>83</v>
      </c>
      <c r="BT639" s="1" t="str">
        <f t="shared" si="46"/>
        <v>marzo</v>
      </c>
      <c r="BU639" s="1" t="s">
        <v>82</v>
      </c>
      <c r="BV639" s="1" t="s">
        <v>82</v>
      </c>
      <c r="BW639" s="1" t="s">
        <v>82</v>
      </c>
      <c r="BX639" t="s">
        <v>258</v>
      </c>
      <c r="BY639" t="s">
        <v>259</v>
      </c>
    </row>
    <row r="640" spans="1:77" x14ac:dyDescent="0.25">
      <c r="A640" s="1">
        <v>2026</v>
      </c>
      <c r="B640" s="3">
        <v>624</v>
      </c>
      <c r="C640" s="1" t="s">
        <v>65</v>
      </c>
      <c r="D640" t="s">
        <v>67</v>
      </c>
      <c r="E640" t="s">
        <v>70</v>
      </c>
      <c r="F640" t="s">
        <v>71</v>
      </c>
      <c r="G640" t="s">
        <v>105</v>
      </c>
      <c r="H640" s="1" t="s">
        <v>64</v>
      </c>
      <c r="I640" s="1" t="s">
        <v>271</v>
      </c>
      <c r="J640" t="s">
        <v>2826</v>
      </c>
      <c r="K640" s="1" t="s">
        <v>78</v>
      </c>
      <c r="L640" s="87" t="s">
        <v>2827</v>
      </c>
      <c r="M640" s="1" t="s">
        <v>6928</v>
      </c>
      <c r="N640" s="1" t="s">
        <v>3719</v>
      </c>
      <c r="O640" s="69" t="s">
        <v>3719</v>
      </c>
      <c r="P640" s="54" t="s">
        <v>3719</v>
      </c>
      <c r="Q640" s="1" t="s">
        <v>83</v>
      </c>
      <c r="R640" s="87" t="s">
        <v>269</v>
      </c>
      <c r="S640" s="87" t="s">
        <v>269</v>
      </c>
      <c r="T640" t="s">
        <v>2828</v>
      </c>
      <c r="U640" t="s">
        <v>2830</v>
      </c>
      <c r="V640" t="s">
        <v>2829</v>
      </c>
      <c r="W640" s="5">
        <v>42069990</v>
      </c>
      <c r="X640" s="5">
        <v>42069990</v>
      </c>
      <c r="Y640" s="90">
        <v>3824545</v>
      </c>
      <c r="Z640" s="90">
        <v>0</v>
      </c>
      <c r="AA640" s="1" t="s">
        <v>95</v>
      </c>
      <c r="AB640" t="s">
        <v>83</v>
      </c>
      <c r="AC640" t="s">
        <v>76</v>
      </c>
      <c r="AD640" s="69">
        <f>+Tabla3[[#This Row],[VALOR DEL CONTRATO
(EN NUMEROS)]]-Tabla3[[#This Row],[VALOR RECURSOS (MADS/FONAM)]]</f>
        <v>0</v>
      </c>
      <c r="AE640" s="2">
        <v>3626</v>
      </c>
      <c r="AF640" s="88">
        <v>46024</v>
      </c>
      <c r="AG640">
        <v>61326</v>
      </c>
      <c r="AH640" s="75">
        <v>46038</v>
      </c>
      <c r="AI640" s="78" t="s">
        <v>98</v>
      </c>
      <c r="AJ640" t="s">
        <v>424</v>
      </c>
      <c r="AK640" s="72">
        <v>202400000000071</v>
      </c>
      <c r="AL640" s="75">
        <v>46037</v>
      </c>
      <c r="AM640" s="1" t="s">
        <v>257</v>
      </c>
      <c r="AN640" s="1" t="s">
        <v>257</v>
      </c>
      <c r="AO640" t="s">
        <v>100</v>
      </c>
      <c r="AP640" t="s">
        <v>150</v>
      </c>
      <c r="AQ640" s="1"/>
      <c r="AR640" t="s">
        <v>417</v>
      </c>
      <c r="AS640" t="s">
        <v>418</v>
      </c>
      <c r="AT640" s="1">
        <v>80111600</v>
      </c>
      <c r="AU640" s="93" t="s">
        <v>5818</v>
      </c>
      <c r="AV640" s="1" t="s">
        <v>210</v>
      </c>
      <c r="AW640" s="87" t="s">
        <v>103</v>
      </c>
      <c r="AX640" s="96">
        <v>46041</v>
      </c>
      <c r="AY640" s="1" t="s">
        <v>115</v>
      </c>
      <c r="AZ640" s="96">
        <v>46041</v>
      </c>
      <c r="BA640" s="75">
        <v>46042</v>
      </c>
      <c r="BB640" s="6">
        <v>46375</v>
      </c>
      <c r="BC640" s="89">
        <f>+Tabla3[[#This Row],[FECHA TERMINACION
(INICIAL)]]-Tabla3[[#This Row],[FECHA INICIO]]</f>
        <v>333</v>
      </c>
      <c r="BD640" s="89">
        <f>+Tabla3[[#This Row],[PLAZO DE EJECUCIÓN EN DÍAS (INICIAL)]]/30</f>
        <v>11.1</v>
      </c>
      <c r="BE640" t="s">
        <v>2831</v>
      </c>
      <c r="BF640" s="5" t="e">
        <f>+#REF!</f>
        <v>#REF!</v>
      </c>
      <c r="BG640" s="5" t="e">
        <f>+#REF!</f>
        <v>#REF!</v>
      </c>
      <c r="BH640" s="1" t="e">
        <f>+#REF!</f>
        <v>#REF!</v>
      </c>
      <c r="BI640" s="1">
        <f>+COUNTIF(Tabla3[[#This Row],[VALOR REDUCIDO]:[TOTAL TIEMPO PRORROGADO EN DÍAS
]],"&lt;&gt;0")</f>
        <v>3</v>
      </c>
      <c r="BJ640" s="1" t="e">
        <f>+#REF!</f>
        <v>#REF!</v>
      </c>
      <c r="BK640" s="75" t="e">
        <f>+#REF!</f>
        <v>#REF!</v>
      </c>
      <c r="BL640" s="1" t="s">
        <v>83</v>
      </c>
      <c r="BM640" t="e">
        <f t="shared" si="47"/>
        <v>#REF!</v>
      </c>
      <c r="BN640" s="7">
        <f t="shared" si="48"/>
        <v>46042</v>
      </c>
      <c r="BO640" s="7" t="e">
        <f t="shared" si="49"/>
        <v>#REF!</v>
      </c>
      <c r="BP640" s="5" t="e">
        <f t="shared" si="45"/>
        <v>#REF!</v>
      </c>
      <c r="BQ640" s="1">
        <v>16700513</v>
      </c>
      <c r="BR640" s="1" t="e">
        <f>+Tabla3[[#This Row],[VALOR TOTAL DE CONTRATO (ANTES DE LIQUIDACIÓN - LIBERACIÓN DE SALDOS)]]-Tabla3[[#This Row],[RECURSO TOTALES DESEMBOLSADOS]]</f>
        <v>#REF!</v>
      </c>
      <c r="BS640" s="1" t="s">
        <v>83</v>
      </c>
      <c r="BT640" s="1" t="str">
        <f t="shared" si="46"/>
        <v>enero</v>
      </c>
      <c r="BU640" s="1" t="s">
        <v>82</v>
      </c>
      <c r="BV640" s="1" t="s">
        <v>82</v>
      </c>
      <c r="BW640" s="1" t="s">
        <v>82</v>
      </c>
      <c r="BX640" t="s">
        <v>258</v>
      </c>
      <c r="BY640" t="s">
        <v>259</v>
      </c>
    </row>
    <row r="641" spans="1:77" x14ac:dyDescent="0.25">
      <c r="A641" s="1">
        <v>2026</v>
      </c>
      <c r="B641" s="3">
        <v>625</v>
      </c>
      <c r="C641" s="1" t="s">
        <v>65</v>
      </c>
      <c r="D641" t="s">
        <v>67</v>
      </c>
      <c r="E641" t="s">
        <v>70</v>
      </c>
      <c r="F641" t="s">
        <v>71</v>
      </c>
      <c r="G641" t="s">
        <v>105</v>
      </c>
      <c r="H641" s="1" t="s">
        <v>64</v>
      </c>
      <c r="I641" s="1" t="s">
        <v>75</v>
      </c>
      <c r="J641" t="s">
        <v>2832</v>
      </c>
      <c r="K641" s="1" t="s">
        <v>78</v>
      </c>
      <c r="L641" s="87" t="s">
        <v>1034</v>
      </c>
      <c r="M641" s="1" t="s">
        <v>6929</v>
      </c>
      <c r="N641" s="1" t="s">
        <v>3719</v>
      </c>
      <c r="O641" s="69" t="s">
        <v>3719</v>
      </c>
      <c r="P641" s="54" t="s">
        <v>3719</v>
      </c>
      <c r="Q641" s="1" t="s">
        <v>83</v>
      </c>
      <c r="R641" s="87" t="s">
        <v>269</v>
      </c>
      <c r="S641" s="87" t="s">
        <v>269</v>
      </c>
      <c r="T641" t="s">
        <v>2833</v>
      </c>
      <c r="U641" t="s">
        <v>2835</v>
      </c>
      <c r="V641" t="s">
        <v>2834</v>
      </c>
      <c r="W641" s="5">
        <v>60683480</v>
      </c>
      <c r="X641" s="5">
        <v>60683480</v>
      </c>
      <c r="Y641" s="90">
        <v>5516680</v>
      </c>
      <c r="Z641" s="90">
        <v>0</v>
      </c>
      <c r="AA641" s="1" t="s">
        <v>95</v>
      </c>
      <c r="AB641" t="s">
        <v>83</v>
      </c>
      <c r="AC641" t="s">
        <v>76</v>
      </c>
      <c r="AD641" s="69">
        <f>+Tabla3[[#This Row],[VALOR DEL CONTRATO
(EN NUMEROS)]]-Tabla3[[#This Row],[VALOR RECURSOS (MADS/FONAM)]]</f>
        <v>0</v>
      </c>
      <c r="AE641" s="2">
        <v>4226</v>
      </c>
      <c r="AF641" s="88">
        <v>46024</v>
      </c>
      <c r="AG641">
        <v>56126</v>
      </c>
      <c r="AH641" s="75">
        <v>46037</v>
      </c>
      <c r="AI641" s="78" t="s">
        <v>98</v>
      </c>
      <c r="AJ641" t="s">
        <v>784</v>
      </c>
      <c r="AK641" s="72">
        <v>202400000000071</v>
      </c>
      <c r="AL641" s="75">
        <v>46037</v>
      </c>
      <c r="AM641" s="1" t="s">
        <v>257</v>
      </c>
      <c r="AN641" s="1" t="s">
        <v>257</v>
      </c>
      <c r="AO641" t="s">
        <v>100</v>
      </c>
      <c r="AP641" t="s">
        <v>785</v>
      </c>
      <c r="AQ641" s="1"/>
      <c r="AR641" t="s">
        <v>786</v>
      </c>
      <c r="AS641" t="s">
        <v>418</v>
      </c>
      <c r="AT641" s="1">
        <v>80111600</v>
      </c>
      <c r="AU641" s="93" t="s">
        <v>5819</v>
      </c>
      <c r="AV641" s="1" t="s">
        <v>211</v>
      </c>
      <c r="AW641" s="87" t="s">
        <v>104</v>
      </c>
      <c r="AX641" s="75" t="s">
        <v>76</v>
      </c>
      <c r="AY641" s="87" t="s">
        <v>108</v>
      </c>
      <c r="AZ641" s="75">
        <v>46037</v>
      </c>
      <c r="BA641" s="75">
        <v>46037</v>
      </c>
      <c r="BB641" s="6">
        <v>46370</v>
      </c>
      <c r="BC641" s="89">
        <f>+Tabla3[[#This Row],[FECHA TERMINACION
(INICIAL)]]-Tabla3[[#This Row],[FECHA INICIO]]</f>
        <v>333</v>
      </c>
      <c r="BD641" s="89">
        <f>+Tabla3[[#This Row],[PLAZO DE EJECUCIÓN EN DÍAS (INICIAL)]]/30</f>
        <v>11.1</v>
      </c>
      <c r="BE641" t="s">
        <v>2836</v>
      </c>
      <c r="BF641" s="5" t="e">
        <f>+#REF!</f>
        <v>#REF!</v>
      </c>
      <c r="BG641" s="5" t="e">
        <f>+#REF!</f>
        <v>#REF!</v>
      </c>
      <c r="BH641" s="1" t="e">
        <f>+#REF!</f>
        <v>#REF!</v>
      </c>
      <c r="BI641" s="1">
        <f>+COUNTIF(Tabla3[[#This Row],[VALOR REDUCIDO]:[TOTAL TIEMPO PRORROGADO EN DÍAS
]],"&lt;&gt;0")</f>
        <v>3</v>
      </c>
      <c r="BJ641" s="1" t="e">
        <f>+#REF!</f>
        <v>#REF!</v>
      </c>
      <c r="BK641" s="75" t="e">
        <f>+#REF!</f>
        <v>#REF!</v>
      </c>
      <c r="BL641" s="1" t="s">
        <v>83</v>
      </c>
      <c r="BM641" t="e">
        <f t="shared" si="47"/>
        <v>#REF!</v>
      </c>
      <c r="BN641" s="7">
        <f t="shared" si="48"/>
        <v>46037</v>
      </c>
      <c r="BO641" s="7" t="e">
        <f t="shared" si="49"/>
        <v>#REF!</v>
      </c>
      <c r="BP641" s="5" t="e">
        <f t="shared" ref="BP641:BP704" si="50">$X641+$BG641-$BF641</f>
        <v>#REF!</v>
      </c>
      <c r="BQ641" s="1">
        <v>24641171</v>
      </c>
      <c r="BR641" s="1" t="e">
        <f>+Tabla3[[#This Row],[VALOR TOTAL DE CONTRATO (ANTES DE LIQUIDACIÓN - LIBERACIÓN DE SALDOS)]]-Tabla3[[#This Row],[RECURSO TOTALES DESEMBOLSADOS]]</f>
        <v>#REF!</v>
      </c>
      <c r="BS641" s="1" t="s">
        <v>83</v>
      </c>
      <c r="BT641" s="1" t="str">
        <f t="shared" ref="BT641:BT704" si="51">TEXT(AL641,"MMMM")</f>
        <v>enero</v>
      </c>
      <c r="BU641" s="1" t="s">
        <v>82</v>
      </c>
      <c r="BV641" s="1" t="s">
        <v>82</v>
      </c>
      <c r="BW641" s="1" t="s">
        <v>82</v>
      </c>
      <c r="BX641" t="s">
        <v>258</v>
      </c>
      <c r="BY641" t="s">
        <v>259</v>
      </c>
    </row>
    <row r="642" spans="1:77" x14ac:dyDescent="0.25">
      <c r="A642" s="1">
        <v>2026</v>
      </c>
      <c r="B642" s="3">
        <v>626</v>
      </c>
      <c r="C642" s="1" t="s">
        <v>65</v>
      </c>
      <c r="D642" t="s">
        <v>67</v>
      </c>
      <c r="E642" t="s">
        <v>70</v>
      </c>
      <c r="F642" t="s">
        <v>71</v>
      </c>
      <c r="G642" t="s">
        <v>105</v>
      </c>
      <c r="H642" s="1" t="s">
        <v>64</v>
      </c>
      <c r="I642" s="1" t="s">
        <v>75</v>
      </c>
      <c r="J642" t="s">
        <v>2837</v>
      </c>
      <c r="K642" s="1" t="s">
        <v>78</v>
      </c>
      <c r="L642" s="87" t="s">
        <v>2838</v>
      </c>
      <c r="M642" t="s">
        <v>6930</v>
      </c>
      <c r="N642" s="1" t="s">
        <v>3719</v>
      </c>
      <c r="O642" s="69" t="s">
        <v>3719</v>
      </c>
      <c r="P642" s="54" t="s">
        <v>3719</v>
      </c>
      <c r="Q642" s="1" t="s">
        <v>83</v>
      </c>
      <c r="R642" s="87" t="s">
        <v>269</v>
      </c>
      <c r="S642" s="87" t="s">
        <v>269</v>
      </c>
      <c r="T642" t="s">
        <v>2839</v>
      </c>
      <c r="U642" t="s">
        <v>2841</v>
      </c>
      <c r="V642" t="s">
        <v>2840</v>
      </c>
      <c r="W642" s="5">
        <v>79355320</v>
      </c>
      <c r="X642" s="5">
        <v>79355320</v>
      </c>
      <c r="Y642" s="90">
        <v>7214120</v>
      </c>
      <c r="Z642" s="90">
        <v>0</v>
      </c>
      <c r="AA642" s="1" t="s">
        <v>95</v>
      </c>
      <c r="AB642" t="s">
        <v>83</v>
      </c>
      <c r="AC642" t="s">
        <v>76</v>
      </c>
      <c r="AD642" s="69">
        <f>+Tabla3[[#This Row],[VALOR DEL CONTRATO
(EN NUMEROS)]]-Tabla3[[#This Row],[VALOR RECURSOS (MADS/FONAM)]]</f>
        <v>0</v>
      </c>
      <c r="AE642" s="2">
        <v>4226</v>
      </c>
      <c r="AF642" s="88">
        <v>46024</v>
      </c>
      <c r="AG642">
        <v>55426</v>
      </c>
      <c r="AH642" s="75">
        <v>46037</v>
      </c>
      <c r="AI642" s="78" t="s">
        <v>98</v>
      </c>
      <c r="AJ642" t="s">
        <v>784</v>
      </c>
      <c r="AK642" s="72">
        <v>202400000000071</v>
      </c>
      <c r="AL642" s="75">
        <v>46037</v>
      </c>
      <c r="AM642" s="1" t="s">
        <v>257</v>
      </c>
      <c r="AN642" s="1" t="s">
        <v>257</v>
      </c>
      <c r="AO642" t="s">
        <v>100</v>
      </c>
      <c r="AP642" t="s">
        <v>785</v>
      </c>
      <c r="AQ642" s="2"/>
      <c r="AR642" t="s">
        <v>786</v>
      </c>
      <c r="AS642" t="s">
        <v>418</v>
      </c>
      <c r="AT642" s="1">
        <v>80111600</v>
      </c>
      <c r="AU642" s="93" t="s">
        <v>5820</v>
      </c>
      <c r="AV642" s="1" t="s">
        <v>211</v>
      </c>
      <c r="AW642" s="87" t="s">
        <v>104</v>
      </c>
      <c r="AX642" s="75" t="s">
        <v>76</v>
      </c>
      <c r="AY642" s="87" t="s">
        <v>108</v>
      </c>
      <c r="AZ642" s="75">
        <v>46037</v>
      </c>
      <c r="BA642" s="75">
        <v>46037</v>
      </c>
      <c r="BB642" s="6">
        <v>46370</v>
      </c>
      <c r="BC642" s="89">
        <f>+Tabla3[[#This Row],[FECHA TERMINACION
(INICIAL)]]-Tabla3[[#This Row],[FECHA INICIO]]</f>
        <v>333</v>
      </c>
      <c r="BD642" s="89">
        <f>+Tabla3[[#This Row],[PLAZO DE EJECUCIÓN EN DÍAS (INICIAL)]]/30</f>
        <v>11.1</v>
      </c>
      <c r="BE642" t="s">
        <v>918</v>
      </c>
      <c r="BF642" s="5" t="e">
        <f>+#REF!</f>
        <v>#REF!</v>
      </c>
      <c r="BG642" s="5" t="e">
        <f>+#REF!</f>
        <v>#REF!</v>
      </c>
      <c r="BH642" s="1" t="e">
        <f>+#REF!</f>
        <v>#REF!</v>
      </c>
      <c r="BI642" s="1">
        <f>+COUNTIF(Tabla3[[#This Row],[VALOR REDUCIDO]:[TOTAL TIEMPO PRORROGADO EN DÍAS
]],"&lt;&gt;0")</f>
        <v>3</v>
      </c>
      <c r="BJ642" s="1" t="e">
        <f>+#REF!</f>
        <v>#REF!</v>
      </c>
      <c r="BK642" s="75" t="e">
        <f>+#REF!</f>
        <v>#REF!</v>
      </c>
      <c r="BL642" s="1" t="s">
        <v>83</v>
      </c>
      <c r="BM642" t="e">
        <f t="shared" si="47"/>
        <v>#REF!</v>
      </c>
      <c r="BN642" s="7">
        <f t="shared" si="48"/>
        <v>46037</v>
      </c>
      <c r="BO642" s="7" t="e">
        <f t="shared" si="49"/>
        <v>#REF!</v>
      </c>
      <c r="BP642" s="5" t="e">
        <f t="shared" si="50"/>
        <v>#REF!</v>
      </c>
      <c r="BQ642" s="1">
        <v>32704011</v>
      </c>
      <c r="BR642" s="1" t="e">
        <f>+Tabla3[[#This Row],[VALOR TOTAL DE CONTRATO (ANTES DE LIQUIDACIÓN - LIBERACIÓN DE SALDOS)]]-Tabla3[[#This Row],[RECURSO TOTALES DESEMBOLSADOS]]</f>
        <v>#REF!</v>
      </c>
      <c r="BS642" s="1" t="s">
        <v>83</v>
      </c>
      <c r="BT642" s="1" t="str">
        <f t="shared" si="51"/>
        <v>enero</v>
      </c>
      <c r="BU642" s="1" t="s">
        <v>82</v>
      </c>
      <c r="BV642" s="1" t="s">
        <v>82</v>
      </c>
      <c r="BW642" s="1" t="s">
        <v>82</v>
      </c>
      <c r="BX642" t="s">
        <v>258</v>
      </c>
      <c r="BY642" t="s">
        <v>259</v>
      </c>
    </row>
    <row r="643" spans="1:77" x14ac:dyDescent="0.25">
      <c r="A643" s="1">
        <v>2026</v>
      </c>
      <c r="B643" s="3">
        <v>627</v>
      </c>
      <c r="C643" s="1" t="s">
        <v>65</v>
      </c>
      <c r="D643" t="s">
        <v>67</v>
      </c>
      <c r="E643" t="s">
        <v>70</v>
      </c>
      <c r="F643" t="s">
        <v>71</v>
      </c>
      <c r="G643" t="s">
        <v>105</v>
      </c>
      <c r="H643" s="1" t="s">
        <v>64</v>
      </c>
      <c r="I643" s="1" t="s">
        <v>75</v>
      </c>
      <c r="J643" t="s">
        <v>2842</v>
      </c>
      <c r="K643" s="1" t="s">
        <v>78</v>
      </c>
      <c r="L643" s="87" t="s">
        <v>81</v>
      </c>
      <c r="M643" s="1" t="s">
        <v>6931</v>
      </c>
      <c r="N643" s="1" t="s">
        <v>3719</v>
      </c>
      <c r="O643" s="69" t="s">
        <v>3719</v>
      </c>
      <c r="P643" s="54" t="s">
        <v>3719</v>
      </c>
      <c r="Q643" s="1" t="s">
        <v>83</v>
      </c>
      <c r="R643" s="87" t="s">
        <v>92</v>
      </c>
      <c r="S643" s="87" t="s">
        <v>92</v>
      </c>
      <c r="T643" t="s">
        <v>2843</v>
      </c>
      <c r="U643" t="s">
        <v>2845</v>
      </c>
      <c r="V643" t="s">
        <v>2844</v>
      </c>
      <c r="W643" s="5">
        <v>58461480</v>
      </c>
      <c r="X643" s="5">
        <v>58461480</v>
      </c>
      <c r="Y643" s="90">
        <v>6495720</v>
      </c>
      <c r="Z643" s="90">
        <v>0</v>
      </c>
      <c r="AA643" s="1" t="s">
        <v>95</v>
      </c>
      <c r="AB643" t="s">
        <v>83</v>
      </c>
      <c r="AC643" t="s">
        <v>76</v>
      </c>
      <c r="AD643" s="69">
        <f>+Tabla3[[#This Row],[VALOR DEL CONTRATO
(EN NUMEROS)]]-Tabla3[[#This Row],[VALOR RECURSOS (MADS/FONAM)]]</f>
        <v>0</v>
      </c>
      <c r="AE643" s="2">
        <v>7926</v>
      </c>
      <c r="AF643" s="88">
        <v>46024</v>
      </c>
      <c r="AG643">
        <v>59626</v>
      </c>
      <c r="AH643" s="75">
        <v>46038</v>
      </c>
      <c r="AI643" s="78" t="s">
        <v>98</v>
      </c>
      <c r="AJ643" t="s">
        <v>404</v>
      </c>
      <c r="AK643" s="72">
        <v>202400000000095</v>
      </c>
      <c r="AL643" s="75">
        <v>46038</v>
      </c>
      <c r="AM643" s="1" t="s">
        <v>257</v>
      </c>
      <c r="AN643" s="1" t="s">
        <v>257</v>
      </c>
      <c r="AO643" t="s">
        <v>100</v>
      </c>
      <c r="AP643" t="s">
        <v>906</v>
      </c>
      <c r="AQ643" s="1"/>
      <c r="AR643" t="s">
        <v>901</v>
      </c>
      <c r="AS643" t="s">
        <v>902</v>
      </c>
      <c r="AT643" s="1">
        <v>80111600</v>
      </c>
      <c r="AU643" s="93" t="s">
        <v>5821</v>
      </c>
      <c r="AV643" s="1" t="s">
        <v>210</v>
      </c>
      <c r="AW643" s="87" t="s">
        <v>103</v>
      </c>
      <c r="AX643" s="75">
        <v>46038</v>
      </c>
      <c r="AY643" s="87" t="s">
        <v>116</v>
      </c>
      <c r="AZ643" s="75">
        <v>46038</v>
      </c>
      <c r="BA643" s="75">
        <v>46038</v>
      </c>
      <c r="BB643" s="6">
        <v>46131</v>
      </c>
      <c r="BC643" s="89">
        <f>+Tabla3[[#This Row],[FECHA TERMINACION
(INICIAL)]]-Tabla3[[#This Row],[FECHA INICIO]]</f>
        <v>93</v>
      </c>
      <c r="BD643" s="89">
        <f>+Tabla3[[#This Row],[PLAZO DE EJECUCIÓN EN DÍAS (INICIAL)]]/30</f>
        <v>3.1</v>
      </c>
      <c r="BE643" t="s">
        <v>1822</v>
      </c>
      <c r="BF643" s="5" t="e">
        <f>+#REF!</f>
        <v>#REF!</v>
      </c>
      <c r="BG643" s="5" t="e">
        <f>+#REF!</f>
        <v>#REF!</v>
      </c>
      <c r="BH643" s="1" t="e">
        <f>+#REF!</f>
        <v>#REF!</v>
      </c>
      <c r="BI643" s="1">
        <f>+COUNTIF(Tabla3[[#This Row],[VALOR REDUCIDO]:[TOTAL TIEMPO PRORROGADO EN DÍAS
]],"&lt;&gt;0")</f>
        <v>3</v>
      </c>
      <c r="BJ643" s="1" t="e">
        <f>+#REF!</f>
        <v>#REF!</v>
      </c>
      <c r="BK643" s="75" t="e">
        <f>+#REF!</f>
        <v>#REF!</v>
      </c>
      <c r="BL643" s="1" t="s">
        <v>82</v>
      </c>
      <c r="BM643" t="e">
        <f t="shared" si="47"/>
        <v>#REF!</v>
      </c>
      <c r="BN643" s="7">
        <f t="shared" si="48"/>
        <v>46038</v>
      </c>
      <c r="BO643" s="7" t="e">
        <f t="shared" si="49"/>
        <v>#REF!</v>
      </c>
      <c r="BP643" s="5" t="e">
        <f t="shared" si="50"/>
        <v>#REF!</v>
      </c>
      <c r="BQ643" s="1">
        <v>20353256</v>
      </c>
      <c r="BR643" s="1" t="e">
        <f>+Tabla3[[#This Row],[VALOR TOTAL DE CONTRATO (ANTES DE LIQUIDACIÓN - LIBERACIÓN DE SALDOS)]]-Tabla3[[#This Row],[RECURSO TOTALES DESEMBOLSADOS]]</f>
        <v>#REF!</v>
      </c>
      <c r="BS643" s="1" t="s">
        <v>83</v>
      </c>
      <c r="BT643" s="1" t="str">
        <f t="shared" si="51"/>
        <v>enero</v>
      </c>
      <c r="BU643" s="1" t="s">
        <v>82</v>
      </c>
      <c r="BV643" s="1" t="s">
        <v>82</v>
      </c>
      <c r="BW643" s="1" t="s">
        <v>82</v>
      </c>
      <c r="BX643" t="s">
        <v>258</v>
      </c>
      <c r="BY643" t="s">
        <v>259</v>
      </c>
    </row>
    <row r="644" spans="1:77" x14ac:dyDescent="0.25">
      <c r="A644" s="1">
        <v>2026</v>
      </c>
      <c r="B644" s="3" t="s">
        <v>7395</v>
      </c>
      <c r="C644" s="1" t="s">
        <v>65</v>
      </c>
      <c r="D644" t="s">
        <v>67</v>
      </c>
      <c r="E644" t="s">
        <v>70</v>
      </c>
      <c r="F644" t="s">
        <v>71</v>
      </c>
      <c r="G644" t="s">
        <v>105</v>
      </c>
      <c r="H644" s="1" t="s">
        <v>64</v>
      </c>
      <c r="I644" s="1" t="s">
        <v>75</v>
      </c>
      <c r="J644" t="s">
        <v>7396</v>
      </c>
      <c r="K644" s="1" t="s">
        <v>78</v>
      </c>
      <c r="L644" s="87" t="s">
        <v>81</v>
      </c>
      <c r="M644" s="1" t="s">
        <v>7440</v>
      </c>
      <c r="N644" s="1" t="s">
        <v>3719</v>
      </c>
      <c r="O644" s="69" t="s">
        <v>3719</v>
      </c>
      <c r="P644" s="54" t="s">
        <v>3719</v>
      </c>
      <c r="Q644" s="1" t="s">
        <v>83</v>
      </c>
      <c r="R644" s="87" t="s">
        <v>92</v>
      </c>
      <c r="S644" s="87" t="s">
        <v>92</v>
      </c>
      <c r="T644" t="s">
        <v>2843</v>
      </c>
      <c r="U644" t="s">
        <v>2845</v>
      </c>
      <c r="V644" t="s">
        <v>7397</v>
      </c>
      <c r="W644" s="5">
        <v>38108224</v>
      </c>
      <c r="X644" s="5">
        <v>38108224</v>
      </c>
      <c r="Y644" s="90">
        <v>6495720</v>
      </c>
      <c r="Z644" s="90">
        <v>0</v>
      </c>
      <c r="AA644" s="1" t="s">
        <v>95</v>
      </c>
      <c r="AB644" t="s">
        <v>83</v>
      </c>
      <c r="AC644" t="s">
        <v>76</v>
      </c>
      <c r="AD644" s="69">
        <f>+Tabla3[[#This Row],[VALOR DEL CONTRATO
(EN NUMEROS)]]-Tabla3[[#This Row],[VALOR RECURSOS (MADS/FONAM)]]</f>
        <v>0</v>
      </c>
      <c r="AE644" s="2">
        <v>7926</v>
      </c>
      <c r="AF644" s="88">
        <v>46024</v>
      </c>
      <c r="AG644">
        <v>218426</v>
      </c>
      <c r="AH644" s="75">
        <v>46132</v>
      </c>
      <c r="AI644" s="78" t="s">
        <v>98</v>
      </c>
      <c r="AJ644" t="s">
        <v>404</v>
      </c>
      <c r="AK644" s="72">
        <v>202400000000095</v>
      </c>
      <c r="AL644" s="75">
        <v>46132</v>
      </c>
      <c r="AM644" s="1" t="s">
        <v>257</v>
      </c>
      <c r="AN644" s="1" t="s">
        <v>257</v>
      </c>
      <c r="AO644" t="s">
        <v>100</v>
      </c>
      <c r="AP644" t="s">
        <v>906</v>
      </c>
      <c r="AQ644" s="1"/>
      <c r="AR644" t="s">
        <v>901</v>
      </c>
      <c r="AS644" t="s">
        <v>902</v>
      </c>
      <c r="AT644" s="1">
        <v>80111600</v>
      </c>
      <c r="AU644" s="93" t="s">
        <v>5821</v>
      </c>
      <c r="AV644" s="1" t="s">
        <v>210</v>
      </c>
      <c r="AW644" s="87" t="s">
        <v>103</v>
      </c>
      <c r="AX644" s="75">
        <v>46133</v>
      </c>
      <c r="AY644" s="87" t="s">
        <v>116</v>
      </c>
      <c r="AZ644" s="75">
        <v>46133</v>
      </c>
      <c r="BA644" s="75">
        <v>46132</v>
      </c>
      <c r="BB644" s="6">
        <v>46310</v>
      </c>
      <c r="BC644" s="89">
        <f>+Tabla3[[#This Row],[FECHA TERMINACION
(INICIAL)]]-Tabla3[[#This Row],[FECHA INICIO]]</f>
        <v>178</v>
      </c>
      <c r="BD644" s="89">
        <f>+Tabla3[[#This Row],[PLAZO DE EJECUCIÓN EN DÍAS (INICIAL)]]/30</f>
        <v>5.9333333333333336</v>
      </c>
      <c r="BE644" t="s">
        <v>7398</v>
      </c>
      <c r="BF644" s="5" t="e">
        <f>+#REF!</f>
        <v>#REF!</v>
      </c>
      <c r="BG644" s="5" t="e">
        <f>+#REF!</f>
        <v>#REF!</v>
      </c>
      <c r="BH644" s="1" t="e">
        <f>+#REF!</f>
        <v>#REF!</v>
      </c>
      <c r="BI644" s="1">
        <f>+COUNTIF(Tabla3[[#This Row],[VALOR REDUCIDO]:[TOTAL TIEMPO PRORROGADO EN DÍAS
]],"&lt;&gt;0")</f>
        <v>3</v>
      </c>
      <c r="BJ644" s="1" t="e">
        <f>+#REF!</f>
        <v>#REF!</v>
      </c>
      <c r="BK644" s="75" t="e">
        <f>+#REF!</f>
        <v>#REF!</v>
      </c>
      <c r="BL644" s="1" t="s">
        <v>83</v>
      </c>
      <c r="BM644" t="e">
        <f>$BO644-$BN644</f>
        <v>#REF!</v>
      </c>
      <c r="BN644" s="7">
        <f>$BA644</f>
        <v>46132</v>
      </c>
      <c r="BO644" s="7" t="e">
        <f>$BB644+$BH644</f>
        <v>#REF!</v>
      </c>
      <c r="BP644" s="5" t="e">
        <f t="shared" si="50"/>
        <v>#REF!</v>
      </c>
      <c r="BQ644" s="1">
        <v>2381764</v>
      </c>
      <c r="BR644" s="1" t="e">
        <f>+Tabla3[[#This Row],[VALOR TOTAL DE CONTRATO (ANTES DE LIQUIDACIÓN - LIBERACIÓN DE SALDOS)]]-Tabla3[[#This Row],[RECURSO TOTALES DESEMBOLSADOS]]</f>
        <v>#REF!</v>
      </c>
      <c r="BS644" s="1" t="s">
        <v>83</v>
      </c>
      <c r="BT644" s="1" t="str">
        <f t="shared" si="51"/>
        <v>abril</v>
      </c>
      <c r="BU644" s="1" t="s">
        <v>82</v>
      </c>
      <c r="BV644" s="1" t="s">
        <v>82</v>
      </c>
      <c r="BW644" s="1" t="s">
        <v>82</v>
      </c>
      <c r="BX644" t="s">
        <v>258</v>
      </c>
      <c r="BY644" t="s">
        <v>259</v>
      </c>
    </row>
    <row r="645" spans="1:77" x14ac:dyDescent="0.25">
      <c r="A645" s="1">
        <v>2026</v>
      </c>
      <c r="B645" s="3">
        <v>628</v>
      </c>
      <c r="C645" s="1" t="s">
        <v>65</v>
      </c>
      <c r="D645" t="s">
        <v>67</v>
      </c>
      <c r="E645" t="s">
        <v>70</v>
      </c>
      <c r="F645" t="s">
        <v>71</v>
      </c>
      <c r="G645" t="s">
        <v>105</v>
      </c>
      <c r="H645" s="1" t="s">
        <v>64</v>
      </c>
      <c r="I645" s="1" t="s">
        <v>75</v>
      </c>
      <c r="J645" t="s">
        <v>2846</v>
      </c>
      <c r="K645" s="1" t="s">
        <v>78</v>
      </c>
      <c r="L645" s="87" t="s">
        <v>2847</v>
      </c>
      <c r="M645" s="1" t="s">
        <v>6932</v>
      </c>
      <c r="N645" s="1" t="s">
        <v>3719</v>
      </c>
      <c r="O645" s="69" t="s">
        <v>3719</v>
      </c>
      <c r="P645" s="54" t="s">
        <v>3719</v>
      </c>
      <c r="Q645" s="1" t="s">
        <v>83</v>
      </c>
      <c r="R645" s="87" t="s">
        <v>262</v>
      </c>
      <c r="S645" s="87" t="s">
        <v>262</v>
      </c>
      <c r="T645" t="s">
        <v>2849</v>
      </c>
      <c r="U645" t="s">
        <v>2848</v>
      </c>
      <c r="V645" t="s">
        <v>2547</v>
      </c>
      <c r="W645" s="5">
        <v>46800000</v>
      </c>
      <c r="X645" s="5">
        <v>46800000</v>
      </c>
      <c r="Y645" s="90">
        <v>7800000</v>
      </c>
      <c r="Z645" s="90">
        <v>0</v>
      </c>
      <c r="AA645" s="1" t="s">
        <v>95</v>
      </c>
      <c r="AB645" t="s">
        <v>83</v>
      </c>
      <c r="AC645" t="s">
        <v>76</v>
      </c>
      <c r="AD645" s="69">
        <f>+Tabla3[[#This Row],[VALOR DEL CONTRATO
(EN NUMEROS)]]-Tabla3[[#This Row],[VALOR RECURSOS (MADS/FONAM)]]</f>
        <v>0</v>
      </c>
      <c r="AE645" s="2">
        <v>2026</v>
      </c>
      <c r="AF645" s="88">
        <v>46024</v>
      </c>
      <c r="AG645">
        <v>61426</v>
      </c>
      <c r="AH645" s="75">
        <v>46038</v>
      </c>
      <c r="AI645" s="78" t="s">
        <v>98</v>
      </c>
      <c r="AJ645" t="s">
        <v>590</v>
      </c>
      <c r="AK645" s="72">
        <v>202400000000078</v>
      </c>
      <c r="AL645" s="75">
        <v>46037</v>
      </c>
      <c r="AM645" s="1" t="s">
        <v>257</v>
      </c>
      <c r="AN645" s="1" t="s">
        <v>257</v>
      </c>
      <c r="AO645" t="s">
        <v>100</v>
      </c>
      <c r="AP645" t="s">
        <v>452</v>
      </c>
      <c r="AQ645" s="1"/>
      <c r="AR645" t="s">
        <v>453</v>
      </c>
      <c r="AS645" t="s">
        <v>454</v>
      </c>
      <c r="AT645" s="1">
        <v>80111600</v>
      </c>
      <c r="AU645" s="93" t="s">
        <v>5822</v>
      </c>
      <c r="AV645" s="1" t="s">
        <v>210</v>
      </c>
      <c r="AW645" s="87" t="s">
        <v>103</v>
      </c>
      <c r="AX645" s="75">
        <v>46038</v>
      </c>
      <c r="AY645" s="87" t="s">
        <v>115</v>
      </c>
      <c r="AZ645" s="75">
        <v>46038</v>
      </c>
      <c r="BA645" s="75">
        <v>46041</v>
      </c>
      <c r="BB645" s="6">
        <v>46221</v>
      </c>
      <c r="BC645" s="89">
        <f>+Tabla3[[#This Row],[FECHA TERMINACION
(INICIAL)]]-Tabla3[[#This Row],[FECHA INICIO]]</f>
        <v>180</v>
      </c>
      <c r="BD645" s="89">
        <f>+Tabla3[[#This Row],[PLAZO DE EJECUCIÓN EN DÍAS (INICIAL)]]/30</f>
        <v>6</v>
      </c>
      <c r="BE645" t="s">
        <v>2850</v>
      </c>
      <c r="BF645" s="5" t="e">
        <f>+#REF!</f>
        <v>#REF!</v>
      </c>
      <c r="BG645" s="5" t="e">
        <f>+#REF!</f>
        <v>#REF!</v>
      </c>
      <c r="BH645" s="1" t="e">
        <f>+#REF!</f>
        <v>#REF!</v>
      </c>
      <c r="BI645" s="1">
        <f>+COUNTIF(Tabla3[[#This Row],[VALOR REDUCIDO]:[TOTAL TIEMPO PRORROGADO EN DÍAS
]],"&lt;&gt;0")</f>
        <v>3</v>
      </c>
      <c r="BJ645" s="1" t="e">
        <f>+#REF!</f>
        <v>#REF!</v>
      </c>
      <c r="BK645" s="75" t="e">
        <f>+#REF!</f>
        <v>#REF!</v>
      </c>
      <c r="BL645" s="1" t="s">
        <v>83</v>
      </c>
      <c r="BM645" t="e">
        <f t="shared" si="47"/>
        <v>#REF!</v>
      </c>
      <c r="BN645" s="7">
        <f t="shared" si="48"/>
        <v>46041</v>
      </c>
      <c r="BO645" s="7" t="e">
        <f t="shared" si="49"/>
        <v>#REF!</v>
      </c>
      <c r="BP645" s="5" t="e">
        <f t="shared" si="50"/>
        <v>#REF!</v>
      </c>
      <c r="BQ645" s="1">
        <v>34320000</v>
      </c>
      <c r="BR645" s="1" t="e">
        <f>+Tabla3[[#This Row],[VALOR TOTAL DE CONTRATO (ANTES DE LIQUIDACIÓN - LIBERACIÓN DE SALDOS)]]-Tabla3[[#This Row],[RECURSO TOTALES DESEMBOLSADOS]]</f>
        <v>#REF!</v>
      </c>
      <c r="BS645" s="1" t="s">
        <v>83</v>
      </c>
      <c r="BT645" s="1" t="str">
        <f t="shared" si="51"/>
        <v>enero</v>
      </c>
      <c r="BU645" s="1" t="s">
        <v>82</v>
      </c>
      <c r="BV645" s="1" t="s">
        <v>82</v>
      </c>
      <c r="BW645" s="1" t="s">
        <v>82</v>
      </c>
      <c r="BX645" t="s">
        <v>258</v>
      </c>
      <c r="BY645" t="s">
        <v>259</v>
      </c>
    </row>
    <row r="646" spans="1:77" x14ac:dyDescent="0.25">
      <c r="A646" s="1">
        <v>2026</v>
      </c>
      <c r="B646" s="3">
        <v>629</v>
      </c>
      <c r="C646" s="1" t="s">
        <v>65</v>
      </c>
      <c r="D646" t="s">
        <v>67</v>
      </c>
      <c r="E646" t="s">
        <v>70</v>
      </c>
      <c r="F646" t="s">
        <v>71</v>
      </c>
      <c r="G646" t="s">
        <v>105</v>
      </c>
      <c r="H646" s="1" t="s">
        <v>64</v>
      </c>
      <c r="I646" s="1" t="s">
        <v>75</v>
      </c>
      <c r="J646" t="s">
        <v>2851</v>
      </c>
      <c r="K646" s="1" t="s">
        <v>78</v>
      </c>
      <c r="L646" s="87" t="s">
        <v>691</v>
      </c>
      <c r="M646" s="1" t="s">
        <v>6933</v>
      </c>
      <c r="N646" s="1" t="s">
        <v>3719</v>
      </c>
      <c r="O646" s="69" t="s">
        <v>3719</v>
      </c>
      <c r="P646" s="54" t="s">
        <v>3719</v>
      </c>
      <c r="Q646" s="1" t="s">
        <v>83</v>
      </c>
      <c r="R646" s="87" t="s">
        <v>262</v>
      </c>
      <c r="S646" s="87" t="s">
        <v>262</v>
      </c>
      <c r="T646" t="s">
        <v>2852</v>
      </c>
      <c r="U646" t="s">
        <v>2854</v>
      </c>
      <c r="V646" t="s">
        <v>2853</v>
      </c>
      <c r="W646" s="5">
        <v>89960000</v>
      </c>
      <c r="X646" s="5">
        <v>89960000</v>
      </c>
      <c r="Y646" s="90">
        <v>7800000</v>
      </c>
      <c r="Z646" s="90">
        <v>0</v>
      </c>
      <c r="AA646" s="1" t="s">
        <v>95</v>
      </c>
      <c r="AB646" t="s">
        <v>83</v>
      </c>
      <c r="AC646" t="s">
        <v>76</v>
      </c>
      <c r="AD646" s="69">
        <f>+Tabla3[[#This Row],[VALOR DEL CONTRATO
(EN NUMEROS)]]-Tabla3[[#This Row],[VALOR RECURSOS (MADS/FONAM)]]</f>
        <v>0</v>
      </c>
      <c r="AE646" s="2">
        <v>2526</v>
      </c>
      <c r="AF646" s="88">
        <v>46024</v>
      </c>
      <c r="AG646">
        <v>62426</v>
      </c>
      <c r="AH646" s="75">
        <v>46038</v>
      </c>
      <c r="AI646" s="78" t="s">
        <v>98</v>
      </c>
      <c r="AJ646" t="s">
        <v>296</v>
      </c>
      <c r="AK646" s="72">
        <v>202400000000078</v>
      </c>
      <c r="AL646" s="75">
        <v>46037</v>
      </c>
      <c r="AM646" s="1" t="s">
        <v>257</v>
      </c>
      <c r="AN646" s="1" t="s">
        <v>257</v>
      </c>
      <c r="AO646" t="s">
        <v>100</v>
      </c>
      <c r="AP646" t="s">
        <v>452</v>
      </c>
      <c r="AQ646" s="1"/>
      <c r="AR646" t="s">
        <v>453</v>
      </c>
      <c r="AS646" t="s">
        <v>454</v>
      </c>
      <c r="AT646" s="1">
        <v>80111600</v>
      </c>
      <c r="AU646" s="93" t="s">
        <v>5823</v>
      </c>
      <c r="AV646" s="1" t="s">
        <v>210</v>
      </c>
      <c r="AW646" s="87" t="s">
        <v>103</v>
      </c>
      <c r="AX646" s="75">
        <v>46042</v>
      </c>
      <c r="AY646" s="87" t="s">
        <v>115</v>
      </c>
      <c r="AZ646" s="75">
        <v>46042</v>
      </c>
      <c r="BA646" s="75">
        <v>46048</v>
      </c>
      <c r="BB646" s="6">
        <v>46386</v>
      </c>
      <c r="BC646" s="89">
        <f>+Tabla3[[#This Row],[FECHA TERMINACION
(INICIAL)]]-Tabla3[[#This Row],[FECHA INICIO]]</f>
        <v>338</v>
      </c>
      <c r="BD646" s="89">
        <f>+Tabla3[[#This Row],[PLAZO DE EJECUCIÓN EN DÍAS (INICIAL)]]/30</f>
        <v>11.266666666666667</v>
      </c>
      <c r="BE646" t="s">
        <v>2855</v>
      </c>
      <c r="BF646" s="5" t="e">
        <f>+#REF!</f>
        <v>#REF!</v>
      </c>
      <c r="BG646" s="5" t="e">
        <f>+#REF!</f>
        <v>#REF!</v>
      </c>
      <c r="BH646" s="1" t="e">
        <f>+#REF!</f>
        <v>#REF!</v>
      </c>
      <c r="BI646" s="1">
        <f>+COUNTIF(Tabla3[[#This Row],[VALOR REDUCIDO]:[TOTAL TIEMPO PRORROGADO EN DÍAS
]],"&lt;&gt;0")</f>
        <v>3</v>
      </c>
      <c r="BJ646" s="1" t="e">
        <f>+#REF!</f>
        <v>#REF!</v>
      </c>
      <c r="BK646" s="75" t="e">
        <f>+#REF!</f>
        <v>#REF!</v>
      </c>
      <c r="BL646" s="1" t="s">
        <v>83</v>
      </c>
      <c r="BM646" t="e">
        <f t="shared" si="47"/>
        <v>#REF!</v>
      </c>
      <c r="BN646" s="7">
        <f t="shared" si="48"/>
        <v>46048</v>
      </c>
      <c r="BO646" s="7" t="e">
        <f t="shared" si="49"/>
        <v>#REF!</v>
      </c>
      <c r="BP646" s="5" t="e">
        <f t="shared" si="50"/>
        <v>#REF!</v>
      </c>
      <c r="BQ646" s="1">
        <v>24700000</v>
      </c>
      <c r="BR646" s="1" t="e">
        <f>+Tabla3[[#This Row],[VALOR TOTAL DE CONTRATO (ANTES DE LIQUIDACIÓN - LIBERACIÓN DE SALDOS)]]-Tabla3[[#This Row],[RECURSO TOTALES DESEMBOLSADOS]]</f>
        <v>#REF!</v>
      </c>
      <c r="BS646" s="1" t="s">
        <v>83</v>
      </c>
      <c r="BT646" s="1" t="str">
        <f t="shared" si="51"/>
        <v>enero</v>
      </c>
      <c r="BU646" s="1" t="s">
        <v>82</v>
      </c>
      <c r="BV646" s="1" t="s">
        <v>82</v>
      </c>
      <c r="BW646" s="1" t="s">
        <v>82</v>
      </c>
      <c r="BX646" t="s">
        <v>258</v>
      </c>
      <c r="BY646" t="s">
        <v>259</v>
      </c>
    </row>
    <row r="647" spans="1:77" x14ac:dyDescent="0.25">
      <c r="A647" s="1">
        <v>2026</v>
      </c>
      <c r="B647" s="3">
        <v>630</v>
      </c>
      <c r="C647" s="1" t="s">
        <v>65</v>
      </c>
      <c r="D647" t="s">
        <v>67</v>
      </c>
      <c r="E647" t="s">
        <v>70</v>
      </c>
      <c r="F647" t="s">
        <v>71</v>
      </c>
      <c r="G647" t="s">
        <v>105</v>
      </c>
      <c r="H647" s="1" t="s">
        <v>64</v>
      </c>
      <c r="I647" s="1" t="s">
        <v>75</v>
      </c>
      <c r="J647" t="s">
        <v>2856</v>
      </c>
      <c r="K647" s="1" t="s">
        <v>78</v>
      </c>
      <c r="L647" s="87" t="s">
        <v>81</v>
      </c>
      <c r="M647" s="1" t="s">
        <v>6934</v>
      </c>
      <c r="N647" s="1" t="s">
        <v>3719</v>
      </c>
      <c r="O647" s="69" t="s">
        <v>3719</v>
      </c>
      <c r="P647" s="54" t="s">
        <v>3719</v>
      </c>
      <c r="Q647" s="1" t="s">
        <v>83</v>
      </c>
      <c r="R647" s="87" t="s">
        <v>262</v>
      </c>
      <c r="S647" s="87" t="s">
        <v>262</v>
      </c>
      <c r="T647" t="s">
        <v>2857</v>
      </c>
      <c r="U647" t="s">
        <v>2859</v>
      </c>
      <c r="V647" t="s">
        <v>2858</v>
      </c>
      <c r="W647" s="5">
        <v>140400000</v>
      </c>
      <c r="X647" s="5">
        <v>140400000</v>
      </c>
      <c r="Y647" s="90">
        <v>15600000</v>
      </c>
      <c r="Z647" s="90">
        <v>0</v>
      </c>
      <c r="AA647" s="1" t="s">
        <v>95</v>
      </c>
      <c r="AB647" t="s">
        <v>83</v>
      </c>
      <c r="AC647" t="s">
        <v>76</v>
      </c>
      <c r="AD647" s="69">
        <f>+Tabla3[[#This Row],[VALOR DEL CONTRATO
(EN NUMEROS)]]-Tabla3[[#This Row],[VALOR RECURSOS (MADS/FONAM)]]</f>
        <v>0</v>
      </c>
      <c r="AE647" s="2">
        <v>2026</v>
      </c>
      <c r="AF647" s="88">
        <v>46024</v>
      </c>
      <c r="AG647">
        <v>61626</v>
      </c>
      <c r="AH647" s="75">
        <v>46038</v>
      </c>
      <c r="AI647" s="78" t="s">
        <v>98</v>
      </c>
      <c r="AJ647" t="s">
        <v>590</v>
      </c>
      <c r="AK647" s="72">
        <v>202400000000078</v>
      </c>
      <c r="AL647" s="75">
        <v>46037</v>
      </c>
      <c r="AM647" s="1" t="s">
        <v>257</v>
      </c>
      <c r="AN647" s="1" t="s">
        <v>257</v>
      </c>
      <c r="AO647" t="s">
        <v>100</v>
      </c>
      <c r="AP647" t="s">
        <v>452</v>
      </c>
      <c r="AQ647" s="1"/>
      <c r="AR647" t="s">
        <v>453</v>
      </c>
      <c r="AS647" t="s">
        <v>454</v>
      </c>
      <c r="AT647" s="1">
        <v>80111600</v>
      </c>
      <c r="AU647" s="93" t="s">
        <v>5824</v>
      </c>
      <c r="AV647" s="1" t="s">
        <v>210</v>
      </c>
      <c r="AW647" s="87" t="s">
        <v>103</v>
      </c>
      <c r="AX647" s="75">
        <v>46038</v>
      </c>
      <c r="AY647" s="87" t="s">
        <v>115</v>
      </c>
      <c r="AZ647" s="75">
        <v>46038</v>
      </c>
      <c r="BA647" s="75">
        <v>46043</v>
      </c>
      <c r="BB647" s="6">
        <v>46315</v>
      </c>
      <c r="BC647" s="89">
        <f>+Tabla3[[#This Row],[FECHA TERMINACION
(INICIAL)]]-Tabla3[[#This Row],[FECHA INICIO]]</f>
        <v>272</v>
      </c>
      <c r="BD647" s="89">
        <f>+Tabla3[[#This Row],[PLAZO DE EJECUCIÓN EN DÍAS (INICIAL)]]/30</f>
        <v>9.0666666666666664</v>
      </c>
      <c r="BE647" t="s">
        <v>2860</v>
      </c>
      <c r="BF647" s="5" t="e">
        <f>+#REF!</f>
        <v>#REF!</v>
      </c>
      <c r="BG647" s="5" t="e">
        <f>+#REF!</f>
        <v>#REF!</v>
      </c>
      <c r="BH647" s="1" t="e">
        <f>+#REF!</f>
        <v>#REF!</v>
      </c>
      <c r="BI647" s="1">
        <f>+COUNTIF(Tabla3[[#This Row],[VALOR REDUCIDO]:[TOTAL TIEMPO PRORROGADO EN DÍAS
]],"&lt;&gt;0")</f>
        <v>3</v>
      </c>
      <c r="BJ647" s="1" t="e">
        <f>+#REF!</f>
        <v>#REF!</v>
      </c>
      <c r="BK647" s="75" t="e">
        <f>+#REF!</f>
        <v>#REF!</v>
      </c>
      <c r="BL647" s="1" t="s">
        <v>83</v>
      </c>
      <c r="BM647" t="e">
        <f t="shared" si="47"/>
        <v>#REF!</v>
      </c>
      <c r="BN647" s="7">
        <f t="shared" si="48"/>
        <v>46043</v>
      </c>
      <c r="BO647" s="7" t="e">
        <f t="shared" si="49"/>
        <v>#REF!</v>
      </c>
      <c r="BP647" s="5" t="e">
        <f t="shared" si="50"/>
        <v>#REF!</v>
      </c>
      <c r="BQ647" s="1">
        <v>67600000</v>
      </c>
      <c r="BR647" s="1" t="e">
        <f>+Tabla3[[#This Row],[VALOR TOTAL DE CONTRATO (ANTES DE LIQUIDACIÓN - LIBERACIÓN DE SALDOS)]]-Tabla3[[#This Row],[RECURSO TOTALES DESEMBOLSADOS]]</f>
        <v>#REF!</v>
      </c>
      <c r="BS647" s="1" t="s">
        <v>83</v>
      </c>
      <c r="BT647" s="1" t="str">
        <f t="shared" si="51"/>
        <v>enero</v>
      </c>
      <c r="BU647" s="1" t="s">
        <v>82</v>
      </c>
      <c r="BV647" s="1" t="s">
        <v>82</v>
      </c>
      <c r="BW647" s="1" t="s">
        <v>82</v>
      </c>
      <c r="BX647" t="s">
        <v>258</v>
      </c>
      <c r="BY647" t="s">
        <v>259</v>
      </c>
    </row>
    <row r="648" spans="1:77" x14ac:dyDescent="0.25">
      <c r="A648" s="1">
        <v>2026</v>
      </c>
      <c r="B648" s="3">
        <v>631</v>
      </c>
      <c r="C648" s="1" t="s">
        <v>65</v>
      </c>
      <c r="D648" t="s">
        <v>67</v>
      </c>
      <c r="E648" t="s">
        <v>70</v>
      </c>
      <c r="F648" t="s">
        <v>71</v>
      </c>
      <c r="G648" t="s">
        <v>105</v>
      </c>
      <c r="H648" s="1" t="s">
        <v>64</v>
      </c>
      <c r="I648" s="1" t="s">
        <v>75</v>
      </c>
      <c r="J648" t="s">
        <v>3824</v>
      </c>
      <c r="K648" s="1" t="s">
        <v>78</v>
      </c>
      <c r="L648" s="87" t="s">
        <v>3825</v>
      </c>
      <c r="M648" s="1" t="s">
        <v>6935</v>
      </c>
      <c r="N648" s="1" t="s">
        <v>3719</v>
      </c>
      <c r="O648" s="69" t="s">
        <v>3719</v>
      </c>
      <c r="P648" s="54" t="s">
        <v>3719</v>
      </c>
      <c r="Q648" s="1" t="s">
        <v>83</v>
      </c>
      <c r="R648" s="87" t="s">
        <v>262</v>
      </c>
      <c r="S648" s="87" t="s">
        <v>262</v>
      </c>
      <c r="T648" t="s">
        <v>3826</v>
      </c>
      <c r="U648" t="s">
        <v>3828</v>
      </c>
      <c r="V648" t="s">
        <v>3827</v>
      </c>
      <c r="W648" s="5">
        <v>122100000</v>
      </c>
      <c r="X648" s="5">
        <v>122100000</v>
      </c>
      <c r="Y648" s="90">
        <v>11100000</v>
      </c>
      <c r="Z648" s="90">
        <v>0</v>
      </c>
      <c r="AA648" s="1" t="s">
        <v>95</v>
      </c>
      <c r="AB648" t="s">
        <v>83</v>
      </c>
      <c r="AC648" t="s">
        <v>76</v>
      </c>
      <c r="AD648" s="69">
        <f>+Tabla3[[#This Row],[VALOR DEL CONTRATO
(EN NUMEROS)]]-Tabla3[[#This Row],[VALOR RECURSOS (MADS/FONAM)]]</f>
        <v>0</v>
      </c>
      <c r="AE648" s="2">
        <v>3626</v>
      </c>
      <c r="AF648" s="88">
        <v>46024</v>
      </c>
      <c r="AG648">
        <v>81326</v>
      </c>
      <c r="AH648" s="75">
        <v>46043</v>
      </c>
      <c r="AI648" s="78" t="s">
        <v>98</v>
      </c>
      <c r="AJ648" t="s">
        <v>424</v>
      </c>
      <c r="AK648" s="72">
        <v>202400000000071</v>
      </c>
      <c r="AL648" s="75">
        <v>46042</v>
      </c>
      <c r="AM648" s="1" t="s">
        <v>257</v>
      </c>
      <c r="AN648" s="1" t="s">
        <v>257</v>
      </c>
      <c r="AO648" t="s">
        <v>100</v>
      </c>
      <c r="AP648" t="s">
        <v>452</v>
      </c>
      <c r="AQ648" s="1"/>
      <c r="AR648" t="s">
        <v>453</v>
      </c>
      <c r="AS648" t="s">
        <v>454</v>
      </c>
      <c r="AT648" s="1">
        <v>80111600</v>
      </c>
      <c r="AU648" s="93" t="s">
        <v>5825</v>
      </c>
      <c r="AV648" s="1" t="s">
        <v>210</v>
      </c>
      <c r="AW648" s="87" t="s">
        <v>103</v>
      </c>
      <c r="AX648" s="75">
        <v>46043</v>
      </c>
      <c r="AY648" s="87" t="s">
        <v>115</v>
      </c>
      <c r="AZ648" s="75">
        <v>46043</v>
      </c>
      <c r="BA648" s="75">
        <v>46048</v>
      </c>
      <c r="BB648" s="6">
        <v>46381</v>
      </c>
      <c r="BC648" s="89">
        <f>+Tabla3[[#This Row],[FECHA TERMINACION
(INICIAL)]]-Tabla3[[#This Row],[FECHA INICIO]]</f>
        <v>333</v>
      </c>
      <c r="BD648" s="89">
        <f>+Tabla3[[#This Row],[PLAZO DE EJECUCIÓN EN DÍAS (INICIAL)]]/30</f>
        <v>11.1</v>
      </c>
      <c r="BE648" t="s">
        <v>2240</v>
      </c>
      <c r="BF648" s="5" t="e">
        <f>+#REF!</f>
        <v>#REF!</v>
      </c>
      <c r="BG648" s="5" t="e">
        <f>+#REF!</f>
        <v>#REF!</v>
      </c>
      <c r="BH648" s="1" t="e">
        <f>+#REF!</f>
        <v>#REF!</v>
      </c>
      <c r="BI648" s="1">
        <f>+COUNTIF(Tabla3[[#This Row],[VALOR REDUCIDO]:[TOTAL TIEMPO PRORROGADO EN DÍAS
]],"&lt;&gt;0")</f>
        <v>3</v>
      </c>
      <c r="BJ648" s="1" t="e">
        <f>+#REF!</f>
        <v>#REF!</v>
      </c>
      <c r="BK648" s="75" t="e">
        <f>+#REF!</f>
        <v>#REF!</v>
      </c>
      <c r="BL648" s="1" t="s">
        <v>83</v>
      </c>
      <c r="BM648" t="e">
        <f t="shared" si="47"/>
        <v>#REF!</v>
      </c>
      <c r="BN648" s="7">
        <f t="shared" si="48"/>
        <v>46048</v>
      </c>
      <c r="BO648" s="7" t="e">
        <f t="shared" si="49"/>
        <v>#REF!</v>
      </c>
      <c r="BP648" s="5" t="e">
        <f t="shared" si="50"/>
        <v>#REF!</v>
      </c>
      <c r="BQ648" s="1">
        <v>46250000</v>
      </c>
      <c r="BR648" s="1" t="e">
        <f>+Tabla3[[#This Row],[VALOR TOTAL DE CONTRATO (ANTES DE LIQUIDACIÓN - LIBERACIÓN DE SALDOS)]]-Tabla3[[#This Row],[RECURSO TOTALES DESEMBOLSADOS]]</f>
        <v>#REF!</v>
      </c>
      <c r="BS648" s="1" t="s">
        <v>83</v>
      </c>
      <c r="BT648" s="1" t="str">
        <f t="shared" si="51"/>
        <v>enero</v>
      </c>
      <c r="BU648" s="1" t="s">
        <v>82</v>
      </c>
      <c r="BV648" s="1" t="s">
        <v>82</v>
      </c>
      <c r="BW648" s="1" t="s">
        <v>82</v>
      </c>
      <c r="BX648" t="s">
        <v>258</v>
      </c>
      <c r="BY648" t="s">
        <v>259</v>
      </c>
    </row>
    <row r="649" spans="1:77" ht="13.9" customHeight="1" x14ac:dyDescent="0.25">
      <c r="A649" s="1">
        <v>2026</v>
      </c>
      <c r="B649" s="3">
        <v>632</v>
      </c>
      <c r="C649" s="1" t="s">
        <v>65</v>
      </c>
      <c r="D649" t="s">
        <v>67</v>
      </c>
      <c r="E649" t="s">
        <v>70</v>
      </c>
      <c r="F649" t="s">
        <v>71</v>
      </c>
      <c r="G649" t="s">
        <v>105</v>
      </c>
      <c r="H649" s="1" t="s">
        <v>64</v>
      </c>
      <c r="I649" s="1" t="s">
        <v>75</v>
      </c>
      <c r="J649" t="s">
        <v>2861</v>
      </c>
      <c r="K649" s="1" t="s">
        <v>78</v>
      </c>
      <c r="L649" s="87" t="s">
        <v>2862</v>
      </c>
      <c r="M649" s="1" t="s">
        <v>6936</v>
      </c>
      <c r="N649" s="1" t="s">
        <v>3719</v>
      </c>
      <c r="O649" s="69" t="s">
        <v>3719</v>
      </c>
      <c r="P649" s="54" t="s">
        <v>3719</v>
      </c>
      <c r="Q649" s="1" t="s">
        <v>83</v>
      </c>
      <c r="R649" s="87" t="s">
        <v>270</v>
      </c>
      <c r="S649" s="87" t="s">
        <v>270</v>
      </c>
      <c r="T649" t="s">
        <v>2863</v>
      </c>
      <c r="U649" t="s">
        <v>2865</v>
      </c>
      <c r="V649" t="s">
        <v>2864</v>
      </c>
      <c r="W649" s="5">
        <v>70000000</v>
      </c>
      <c r="X649" s="5">
        <v>70000000</v>
      </c>
      <c r="Y649" s="90">
        <v>7000000</v>
      </c>
      <c r="Z649" s="90">
        <v>0</v>
      </c>
      <c r="AA649" s="1" t="s">
        <v>95</v>
      </c>
      <c r="AB649" t="s">
        <v>83</v>
      </c>
      <c r="AC649" t="s">
        <v>76</v>
      </c>
      <c r="AD649" s="69">
        <f>+Tabla3[[#This Row],[VALOR DEL CONTRATO
(EN NUMEROS)]]-Tabla3[[#This Row],[VALOR RECURSOS (MADS/FONAM)]]</f>
        <v>0</v>
      </c>
      <c r="AE649" s="2">
        <v>926</v>
      </c>
      <c r="AF649" s="88">
        <v>46024</v>
      </c>
      <c r="AG649">
        <v>67226</v>
      </c>
      <c r="AH649" s="75">
        <v>46041</v>
      </c>
      <c r="AI649" s="78" t="s">
        <v>98</v>
      </c>
      <c r="AJ649" t="s">
        <v>296</v>
      </c>
      <c r="AK649" s="72">
        <v>202400000000078</v>
      </c>
      <c r="AL649" s="75">
        <v>46037</v>
      </c>
      <c r="AM649" s="1" t="s">
        <v>2296</v>
      </c>
      <c r="AN649" s="1" t="s">
        <v>2296</v>
      </c>
      <c r="AO649" t="s">
        <v>100</v>
      </c>
      <c r="AP649" t="s">
        <v>637</v>
      </c>
      <c r="AQ649" s="1"/>
      <c r="AR649" t="s">
        <v>638</v>
      </c>
      <c r="AS649" t="s">
        <v>438</v>
      </c>
      <c r="AT649" s="1">
        <v>80111600</v>
      </c>
      <c r="AU649" s="93" t="s">
        <v>5826</v>
      </c>
      <c r="AV649" s="1" t="s">
        <v>210</v>
      </c>
      <c r="AW649" s="87" t="s">
        <v>103</v>
      </c>
      <c r="AX649" s="96">
        <v>46037</v>
      </c>
      <c r="AY649" s="1" t="s">
        <v>116</v>
      </c>
      <c r="AZ649" s="96">
        <v>46037</v>
      </c>
      <c r="BA649" s="75">
        <v>46041</v>
      </c>
      <c r="BB649" s="6">
        <v>46344</v>
      </c>
      <c r="BC649" s="89">
        <f>+Tabla3[[#This Row],[FECHA TERMINACION
(INICIAL)]]-Tabla3[[#This Row],[FECHA INICIO]]</f>
        <v>303</v>
      </c>
      <c r="BD649" s="89">
        <f>+Tabla3[[#This Row],[PLAZO DE EJECUCIÓN EN DÍAS (INICIAL)]]/30</f>
        <v>10.1</v>
      </c>
      <c r="BE649" t="s">
        <v>1871</v>
      </c>
      <c r="BF649" s="5" t="e">
        <f>+#REF!</f>
        <v>#REF!</v>
      </c>
      <c r="BG649" s="5" t="e">
        <f>+#REF!</f>
        <v>#REF!</v>
      </c>
      <c r="BH649" s="1" t="e">
        <f>+#REF!</f>
        <v>#REF!</v>
      </c>
      <c r="BI649" s="1">
        <f>+COUNTIF(Tabla3[[#This Row],[VALOR REDUCIDO]:[TOTAL TIEMPO PRORROGADO EN DÍAS
]],"&lt;&gt;0")</f>
        <v>3</v>
      </c>
      <c r="BJ649" s="1" t="e">
        <f>+#REF!</f>
        <v>#REF!</v>
      </c>
      <c r="BK649" s="75" t="e">
        <f>+#REF!</f>
        <v>#REF!</v>
      </c>
      <c r="BL649" s="1" t="s">
        <v>83</v>
      </c>
      <c r="BM649" t="e">
        <f t="shared" si="47"/>
        <v>#REF!</v>
      </c>
      <c r="BN649" s="7">
        <f t="shared" si="48"/>
        <v>46041</v>
      </c>
      <c r="BO649" s="7" t="e">
        <f t="shared" si="49"/>
        <v>#REF!</v>
      </c>
      <c r="BP649" s="5" t="e">
        <f t="shared" si="50"/>
        <v>#REF!</v>
      </c>
      <c r="BQ649" s="1">
        <v>30800000</v>
      </c>
      <c r="BR649" s="1" t="e">
        <f>+Tabla3[[#This Row],[VALOR TOTAL DE CONTRATO (ANTES DE LIQUIDACIÓN - LIBERACIÓN DE SALDOS)]]-Tabla3[[#This Row],[RECURSO TOTALES DESEMBOLSADOS]]</f>
        <v>#REF!</v>
      </c>
      <c r="BS649" s="1" t="s">
        <v>83</v>
      </c>
      <c r="BT649" s="1" t="str">
        <f t="shared" si="51"/>
        <v>enero</v>
      </c>
      <c r="BU649" s="1" t="s">
        <v>82</v>
      </c>
      <c r="BV649" s="1" t="s">
        <v>82</v>
      </c>
      <c r="BW649" s="1" t="s">
        <v>82</v>
      </c>
      <c r="BX649" t="s">
        <v>258</v>
      </c>
      <c r="BY649" t="s">
        <v>259</v>
      </c>
    </row>
    <row r="650" spans="1:77" x14ac:dyDescent="0.25">
      <c r="A650" s="1">
        <v>2026</v>
      </c>
      <c r="B650" s="3">
        <v>633</v>
      </c>
      <c r="C650" s="1" t="s">
        <v>65</v>
      </c>
      <c r="D650" t="s">
        <v>67</v>
      </c>
      <c r="E650" t="s">
        <v>70</v>
      </c>
      <c r="F650" t="s">
        <v>71</v>
      </c>
      <c r="G650" t="s">
        <v>105</v>
      </c>
      <c r="H650" s="1" t="s">
        <v>64</v>
      </c>
      <c r="I650" s="1" t="s">
        <v>75</v>
      </c>
      <c r="J650" t="s">
        <v>2866</v>
      </c>
      <c r="K650" s="1" t="s">
        <v>78</v>
      </c>
      <c r="L650" s="87" t="s">
        <v>2867</v>
      </c>
      <c r="M650" s="1" t="s">
        <v>6937</v>
      </c>
      <c r="N650" s="1" t="s">
        <v>3719</v>
      </c>
      <c r="O650" s="69" t="s">
        <v>3719</v>
      </c>
      <c r="P650" s="54" t="s">
        <v>3719</v>
      </c>
      <c r="Q650" s="1" t="s">
        <v>83</v>
      </c>
      <c r="R650" s="87" t="s">
        <v>270</v>
      </c>
      <c r="S650" s="87" t="s">
        <v>270</v>
      </c>
      <c r="T650" t="s">
        <v>2868</v>
      </c>
      <c r="U650" t="s">
        <v>2870</v>
      </c>
      <c r="V650" t="s">
        <v>2869</v>
      </c>
      <c r="W650" s="5">
        <v>65000000</v>
      </c>
      <c r="X650" s="5">
        <v>65000000</v>
      </c>
      <c r="Y650" s="90">
        <v>6500000</v>
      </c>
      <c r="Z650" s="90">
        <v>0</v>
      </c>
      <c r="AA650" s="1" t="s">
        <v>95</v>
      </c>
      <c r="AB650" t="s">
        <v>83</v>
      </c>
      <c r="AC650" t="s">
        <v>76</v>
      </c>
      <c r="AD650" s="69">
        <f>+Tabla3[[#This Row],[VALOR DEL CONTRATO
(EN NUMEROS)]]-Tabla3[[#This Row],[VALOR RECURSOS (MADS/FONAM)]]</f>
        <v>0</v>
      </c>
      <c r="AE650" s="2">
        <v>226</v>
      </c>
      <c r="AF650" s="88">
        <v>46024</v>
      </c>
      <c r="AG650">
        <v>67426</v>
      </c>
      <c r="AH650" s="75">
        <v>46041</v>
      </c>
      <c r="AI650" s="78" t="s">
        <v>98</v>
      </c>
      <c r="AJ650" t="s">
        <v>590</v>
      </c>
      <c r="AK650" s="72">
        <v>202400000000078</v>
      </c>
      <c r="AL650" s="75">
        <v>46037</v>
      </c>
      <c r="AM650" s="1" t="s">
        <v>257</v>
      </c>
      <c r="AN650" s="1" t="s">
        <v>257</v>
      </c>
      <c r="AO650" t="s">
        <v>100</v>
      </c>
      <c r="AP650" t="s">
        <v>1284</v>
      </c>
      <c r="AQ650" s="1"/>
      <c r="AR650" t="s">
        <v>1285</v>
      </c>
      <c r="AS650" t="s">
        <v>438</v>
      </c>
      <c r="AT650" s="1">
        <v>80111600</v>
      </c>
      <c r="AU650" s="93" t="s">
        <v>5827</v>
      </c>
      <c r="AV650" s="1" t="s">
        <v>210</v>
      </c>
      <c r="AW650" s="87" t="s">
        <v>103</v>
      </c>
      <c r="AX650" s="75">
        <v>46037</v>
      </c>
      <c r="AY650" s="87" t="s">
        <v>116</v>
      </c>
      <c r="AZ650" s="75">
        <v>46037</v>
      </c>
      <c r="BA650" s="75">
        <v>46041</v>
      </c>
      <c r="BB650" s="6">
        <v>46344</v>
      </c>
      <c r="BC650" s="89">
        <f>+Tabla3[[#This Row],[FECHA TERMINACION
(INICIAL)]]-Tabla3[[#This Row],[FECHA INICIO]]</f>
        <v>303</v>
      </c>
      <c r="BD650" s="89">
        <f>+Tabla3[[#This Row],[PLAZO DE EJECUCIÓN EN DÍAS (INICIAL)]]/30</f>
        <v>10.1</v>
      </c>
      <c r="BE650" t="s">
        <v>1871</v>
      </c>
      <c r="BF650" s="5" t="e">
        <f>+#REF!</f>
        <v>#REF!</v>
      </c>
      <c r="BG650" s="5" t="e">
        <f>+#REF!</f>
        <v>#REF!</v>
      </c>
      <c r="BH650" s="1" t="e">
        <f>+#REF!</f>
        <v>#REF!</v>
      </c>
      <c r="BI650" s="1">
        <f>+COUNTIF(Tabla3[[#This Row],[VALOR REDUCIDO]:[TOTAL TIEMPO PRORROGADO EN DÍAS
]],"&lt;&gt;0")</f>
        <v>3</v>
      </c>
      <c r="BJ650" s="1" t="e">
        <f>+#REF!</f>
        <v>#REF!</v>
      </c>
      <c r="BK650" s="75" t="e">
        <f>+#REF!</f>
        <v>#REF!</v>
      </c>
      <c r="BL650" s="1" t="s">
        <v>83</v>
      </c>
      <c r="BM650" t="e">
        <f t="shared" si="47"/>
        <v>#REF!</v>
      </c>
      <c r="BN650" s="7">
        <f t="shared" si="48"/>
        <v>46041</v>
      </c>
      <c r="BO650" s="7" t="e">
        <f t="shared" si="49"/>
        <v>#REF!</v>
      </c>
      <c r="BP650" s="5" t="e">
        <f t="shared" si="50"/>
        <v>#REF!</v>
      </c>
      <c r="BQ650" s="1">
        <v>28600000</v>
      </c>
      <c r="BR650" s="1" t="e">
        <f>+Tabla3[[#This Row],[VALOR TOTAL DE CONTRATO (ANTES DE LIQUIDACIÓN - LIBERACIÓN DE SALDOS)]]-Tabla3[[#This Row],[RECURSO TOTALES DESEMBOLSADOS]]</f>
        <v>#REF!</v>
      </c>
      <c r="BS650" s="1" t="s">
        <v>83</v>
      </c>
      <c r="BT650" s="1" t="str">
        <f t="shared" si="51"/>
        <v>enero</v>
      </c>
      <c r="BU650" s="1" t="s">
        <v>82</v>
      </c>
      <c r="BV650" s="1" t="s">
        <v>82</v>
      </c>
      <c r="BW650" s="1" t="s">
        <v>82</v>
      </c>
      <c r="BX650" t="s">
        <v>258</v>
      </c>
      <c r="BY650" t="s">
        <v>259</v>
      </c>
    </row>
    <row r="651" spans="1:77" x14ac:dyDescent="0.25">
      <c r="A651" s="1">
        <v>2026</v>
      </c>
      <c r="B651" s="3">
        <v>634</v>
      </c>
      <c r="C651" s="1" t="s">
        <v>65</v>
      </c>
      <c r="D651" t="s">
        <v>67</v>
      </c>
      <c r="E651" t="s">
        <v>70</v>
      </c>
      <c r="F651" t="s">
        <v>71</v>
      </c>
      <c r="G651" t="s">
        <v>105</v>
      </c>
      <c r="H651" s="1" t="s">
        <v>64</v>
      </c>
      <c r="I651" s="1" t="s">
        <v>75</v>
      </c>
      <c r="J651" t="s">
        <v>2871</v>
      </c>
      <c r="K651" s="1" t="s">
        <v>78</v>
      </c>
      <c r="L651" s="87" t="s">
        <v>2872</v>
      </c>
      <c r="M651" s="1" t="s">
        <v>6938</v>
      </c>
      <c r="N651" s="1" t="s">
        <v>3719</v>
      </c>
      <c r="O651" s="69" t="s">
        <v>3719</v>
      </c>
      <c r="P651" s="54" t="s">
        <v>3719</v>
      </c>
      <c r="Q651" s="1" t="s">
        <v>83</v>
      </c>
      <c r="R651" s="87" t="s">
        <v>265</v>
      </c>
      <c r="S651" s="87" t="s">
        <v>265</v>
      </c>
      <c r="T651" t="s">
        <v>2873</v>
      </c>
      <c r="U651" t="s">
        <v>2875</v>
      </c>
      <c r="V651" t="s">
        <v>2874</v>
      </c>
      <c r="W651" s="5">
        <v>93500000</v>
      </c>
      <c r="X651" s="5">
        <v>93500000</v>
      </c>
      <c r="Y651" s="90">
        <v>8500000</v>
      </c>
      <c r="Z651" s="90">
        <v>0</v>
      </c>
      <c r="AA651" s="1" t="s">
        <v>95</v>
      </c>
      <c r="AB651" t="s">
        <v>83</v>
      </c>
      <c r="AC651" t="s">
        <v>76</v>
      </c>
      <c r="AD651" s="69">
        <f>+Tabla3[[#This Row],[VALOR DEL CONTRATO
(EN NUMEROS)]]-Tabla3[[#This Row],[VALOR RECURSOS (MADS/FONAM)]]</f>
        <v>0</v>
      </c>
      <c r="AE651" s="2">
        <v>626</v>
      </c>
      <c r="AF651" s="88">
        <v>46024</v>
      </c>
      <c r="AG651">
        <v>57726</v>
      </c>
      <c r="AH651" s="75">
        <v>46037</v>
      </c>
      <c r="AI651" s="78" t="s">
        <v>98</v>
      </c>
      <c r="AJ651" t="s">
        <v>1734</v>
      </c>
      <c r="AK651" s="72">
        <v>202400000000074</v>
      </c>
      <c r="AL651" s="75">
        <v>46037</v>
      </c>
      <c r="AM651" s="1" t="s">
        <v>257</v>
      </c>
      <c r="AN651" s="1" t="s">
        <v>257</v>
      </c>
      <c r="AO651" t="s">
        <v>100</v>
      </c>
      <c r="AP651" t="s">
        <v>775</v>
      </c>
      <c r="AQ651" s="2"/>
      <c r="AR651" t="s">
        <v>776</v>
      </c>
      <c r="AS651" t="s">
        <v>776</v>
      </c>
      <c r="AT651" s="1">
        <v>80111600</v>
      </c>
      <c r="AU651" s="93" t="s">
        <v>5828</v>
      </c>
      <c r="AV651" s="1" t="s">
        <v>210</v>
      </c>
      <c r="AW651" s="87" t="s">
        <v>103</v>
      </c>
      <c r="AX651" s="96">
        <v>46037</v>
      </c>
      <c r="AY651" s="1" t="s">
        <v>116</v>
      </c>
      <c r="AZ651" s="96">
        <v>46037</v>
      </c>
      <c r="BA651" s="75">
        <v>46037</v>
      </c>
      <c r="BB651" s="6">
        <v>46370</v>
      </c>
      <c r="BC651" s="89">
        <f>+Tabla3[[#This Row],[FECHA TERMINACION
(INICIAL)]]-Tabla3[[#This Row],[FECHA INICIO]]</f>
        <v>333</v>
      </c>
      <c r="BD651" s="89">
        <f>+Tabla3[[#This Row],[PLAZO DE EJECUCIÓN EN DÍAS (INICIAL)]]/30</f>
        <v>11.1</v>
      </c>
      <c r="BE651" t="s">
        <v>804</v>
      </c>
      <c r="BF651" s="5" t="e">
        <f>+#REF!</f>
        <v>#REF!</v>
      </c>
      <c r="BG651" s="5" t="e">
        <f>+#REF!</f>
        <v>#REF!</v>
      </c>
      <c r="BH651" s="1" t="e">
        <f>+#REF!</f>
        <v>#REF!</v>
      </c>
      <c r="BI651" s="1">
        <f>+COUNTIF(Tabla3[[#This Row],[VALOR REDUCIDO]:[TOTAL TIEMPO PRORROGADO EN DÍAS
]],"&lt;&gt;0")</f>
        <v>3</v>
      </c>
      <c r="BJ651" s="1" t="e">
        <f>+#REF!</f>
        <v>#REF!</v>
      </c>
      <c r="BK651" s="75" t="e">
        <f>+#REF!</f>
        <v>#REF!</v>
      </c>
      <c r="BL651" s="1" t="s">
        <v>83</v>
      </c>
      <c r="BM651" t="e">
        <f t="shared" si="47"/>
        <v>#REF!</v>
      </c>
      <c r="BN651" s="7">
        <f t="shared" si="48"/>
        <v>46037</v>
      </c>
      <c r="BO651" s="7" t="e">
        <f t="shared" si="49"/>
        <v>#REF!</v>
      </c>
      <c r="BP651" s="5" t="e">
        <f t="shared" si="50"/>
        <v>#REF!</v>
      </c>
      <c r="BQ651" s="1">
        <v>38533333</v>
      </c>
      <c r="BR651" s="1" t="e">
        <f>+Tabla3[[#This Row],[VALOR TOTAL DE CONTRATO (ANTES DE LIQUIDACIÓN - LIBERACIÓN DE SALDOS)]]-Tabla3[[#This Row],[RECURSO TOTALES DESEMBOLSADOS]]</f>
        <v>#REF!</v>
      </c>
      <c r="BS651" s="1" t="s">
        <v>83</v>
      </c>
      <c r="BT651" s="1" t="str">
        <f t="shared" si="51"/>
        <v>enero</v>
      </c>
      <c r="BU651" s="1" t="s">
        <v>82</v>
      </c>
      <c r="BV651" s="1" t="s">
        <v>82</v>
      </c>
      <c r="BW651" s="1" t="s">
        <v>82</v>
      </c>
      <c r="BX651" t="s">
        <v>258</v>
      </c>
      <c r="BY651" t="s">
        <v>259</v>
      </c>
    </row>
    <row r="652" spans="1:77" x14ac:dyDescent="0.25">
      <c r="A652" s="1">
        <v>2026</v>
      </c>
      <c r="B652" s="3">
        <v>635</v>
      </c>
      <c r="C652" s="1" t="s">
        <v>65</v>
      </c>
      <c r="D652" t="s">
        <v>67</v>
      </c>
      <c r="E652" t="s">
        <v>70</v>
      </c>
      <c r="F652" t="s">
        <v>71</v>
      </c>
      <c r="G652" t="s">
        <v>105</v>
      </c>
      <c r="H652" s="1" t="s">
        <v>64</v>
      </c>
      <c r="I652" s="1" t="s">
        <v>75</v>
      </c>
      <c r="J652" t="s">
        <v>2876</v>
      </c>
      <c r="K652" s="1" t="s">
        <v>78</v>
      </c>
      <c r="L652" s="87" t="s">
        <v>2636</v>
      </c>
      <c r="M652" s="1" t="s">
        <v>6939</v>
      </c>
      <c r="N652" s="1" t="s">
        <v>3719</v>
      </c>
      <c r="O652" s="69" t="s">
        <v>3719</v>
      </c>
      <c r="P652" s="54" t="s">
        <v>3719</v>
      </c>
      <c r="Q652" s="1" t="s">
        <v>83</v>
      </c>
      <c r="R652" s="87" t="s">
        <v>256</v>
      </c>
      <c r="S652" s="87" t="s">
        <v>256</v>
      </c>
      <c r="T652" t="s">
        <v>2877</v>
      </c>
      <c r="U652" t="s">
        <v>2879</v>
      </c>
      <c r="V652" t="s">
        <v>2878</v>
      </c>
      <c r="W652" s="5">
        <v>100988160</v>
      </c>
      <c r="X652" s="5">
        <v>100988160</v>
      </c>
      <c r="Y652" s="90">
        <v>9710400</v>
      </c>
      <c r="Z652" s="90">
        <v>0</v>
      </c>
      <c r="AA652" s="1" t="s">
        <v>95</v>
      </c>
      <c r="AB652" t="s">
        <v>83</v>
      </c>
      <c r="AC652" t="s">
        <v>76</v>
      </c>
      <c r="AD652" s="69">
        <f>+Tabla3[[#This Row],[VALOR DEL CONTRATO
(EN NUMEROS)]]-Tabla3[[#This Row],[VALOR RECURSOS (MADS/FONAM)]]</f>
        <v>0</v>
      </c>
      <c r="AE652" s="2">
        <v>2426</v>
      </c>
      <c r="AF652" s="88">
        <v>46024</v>
      </c>
      <c r="AG652">
        <v>57626</v>
      </c>
      <c r="AH652" s="75">
        <v>46037</v>
      </c>
      <c r="AI652" s="78" t="s">
        <v>98</v>
      </c>
      <c r="AJ652" t="s">
        <v>590</v>
      </c>
      <c r="AK652" s="72">
        <v>202400000000078</v>
      </c>
      <c r="AL652" s="75">
        <v>46037</v>
      </c>
      <c r="AM652" s="1" t="s">
        <v>257</v>
      </c>
      <c r="AN652" s="1" t="s">
        <v>257</v>
      </c>
      <c r="AO652" t="s">
        <v>100</v>
      </c>
      <c r="AP652" t="s">
        <v>792</v>
      </c>
      <c r="AQ652" s="2"/>
      <c r="AR652" t="s">
        <v>793</v>
      </c>
      <c r="AS652" t="s">
        <v>794</v>
      </c>
      <c r="AT652" s="1">
        <v>80111600</v>
      </c>
      <c r="AU652" s="93" t="s">
        <v>5829</v>
      </c>
      <c r="AV652" s="1" t="s">
        <v>210</v>
      </c>
      <c r="AW652" s="87" t="s">
        <v>103</v>
      </c>
      <c r="AX652" s="75">
        <v>46037</v>
      </c>
      <c r="AY652" s="1" t="s">
        <v>116</v>
      </c>
      <c r="AZ652" s="75">
        <v>46037</v>
      </c>
      <c r="BA652" s="75">
        <v>46037</v>
      </c>
      <c r="BB652" s="6">
        <v>46352</v>
      </c>
      <c r="BC652" s="89">
        <f>+Tabla3[[#This Row],[FECHA TERMINACION
(INICIAL)]]-Tabla3[[#This Row],[FECHA INICIO]]</f>
        <v>315</v>
      </c>
      <c r="BD652" s="89">
        <f>+Tabla3[[#This Row],[PLAZO DE EJECUCIÓN EN DÍAS (INICIAL)]]/30</f>
        <v>10.5</v>
      </c>
      <c r="BE652" t="s">
        <v>2880</v>
      </c>
      <c r="BF652" s="5" t="e">
        <f>+#REF!</f>
        <v>#REF!</v>
      </c>
      <c r="BG652" s="5" t="e">
        <f>+#REF!</f>
        <v>#REF!</v>
      </c>
      <c r="BH652" s="1" t="e">
        <f>+#REF!</f>
        <v>#REF!</v>
      </c>
      <c r="BI652" s="1">
        <f>+COUNTIF(Tabla3[[#This Row],[VALOR REDUCIDO]:[TOTAL TIEMPO PRORROGADO EN DÍAS
]],"&lt;&gt;0")</f>
        <v>3</v>
      </c>
      <c r="BJ652" s="1" t="e">
        <f>+#REF!</f>
        <v>#REF!</v>
      </c>
      <c r="BK652" s="75" t="e">
        <f>+#REF!</f>
        <v>#REF!</v>
      </c>
      <c r="BL652" s="1" t="s">
        <v>83</v>
      </c>
      <c r="BM652" t="e">
        <f t="shared" si="47"/>
        <v>#REF!</v>
      </c>
      <c r="BN652" s="7">
        <f t="shared" si="48"/>
        <v>46037</v>
      </c>
      <c r="BO652" s="7" t="e">
        <f t="shared" si="49"/>
        <v>#REF!</v>
      </c>
      <c r="BP652" s="5" t="e">
        <f t="shared" si="50"/>
        <v>#REF!</v>
      </c>
      <c r="BQ652" s="1">
        <v>44020480</v>
      </c>
      <c r="BR652" s="1" t="e">
        <f>+Tabla3[[#This Row],[VALOR TOTAL DE CONTRATO (ANTES DE LIQUIDACIÓN - LIBERACIÓN DE SALDOS)]]-Tabla3[[#This Row],[RECURSO TOTALES DESEMBOLSADOS]]</f>
        <v>#REF!</v>
      </c>
      <c r="BS652" s="1" t="s">
        <v>83</v>
      </c>
      <c r="BT652" s="1" t="str">
        <f t="shared" si="51"/>
        <v>enero</v>
      </c>
      <c r="BU652" s="1" t="s">
        <v>82</v>
      </c>
      <c r="BV652" s="1" t="s">
        <v>82</v>
      </c>
      <c r="BW652" s="1" t="s">
        <v>82</v>
      </c>
      <c r="BX652" t="s">
        <v>258</v>
      </c>
      <c r="BY652" t="s">
        <v>259</v>
      </c>
    </row>
    <row r="653" spans="1:77" x14ac:dyDescent="0.25">
      <c r="A653" s="1">
        <v>2026</v>
      </c>
      <c r="B653" s="3">
        <v>636</v>
      </c>
      <c r="C653" s="1" t="s">
        <v>65</v>
      </c>
      <c r="D653" t="s">
        <v>67</v>
      </c>
      <c r="E653" t="s">
        <v>70</v>
      </c>
      <c r="F653" t="s">
        <v>71</v>
      </c>
      <c r="G653" t="s">
        <v>105</v>
      </c>
      <c r="H653" s="1" t="s">
        <v>64</v>
      </c>
      <c r="I653" s="1" t="s">
        <v>75</v>
      </c>
      <c r="J653" t="s">
        <v>4905</v>
      </c>
      <c r="K653" s="1" t="s">
        <v>78</v>
      </c>
      <c r="L653" s="87" t="s">
        <v>81</v>
      </c>
      <c r="M653" s="1" t="s">
        <v>6940</v>
      </c>
      <c r="N653" s="1" t="s">
        <v>3719</v>
      </c>
      <c r="O653" s="69" t="s">
        <v>3719</v>
      </c>
      <c r="P653" s="54" t="s">
        <v>3719</v>
      </c>
      <c r="Q653" s="1" t="s">
        <v>83</v>
      </c>
      <c r="R653" s="87" t="s">
        <v>262</v>
      </c>
      <c r="S653" s="87" t="s">
        <v>262</v>
      </c>
      <c r="T653" t="s">
        <v>4906</v>
      </c>
      <c r="U653" t="s">
        <v>4908</v>
      </c>
      <c r="V653" t="s">
        <v>4907</v>
      </c>
      <c r="W653" s="5">
        <v>52800000</v>
      </c>
      <c r="X653" s="5">
        <v>52800000</v>
      </c>
      <c r="Y653" s="90">
        <v>6600000</v>
      </c>
      <c r="Z653" s="90">
        <v>0</v>
      </c>
      <c r="AA653" s="1" t="s">
        <v>95</v>
      </c>
      <c r="AB653" t="s">
        <v>83</v>
      </c>
      <c r="AC653" t="s">
        <v>76</v>
      </c>
      <c r="AD653" s="69">
        <f>+Tabla3[[#This Row],[VALOR DEL CONTRATO
(EN NUMEROS)]]-Tabla3[[#This Row],[VALOR RECURSOS (MADS/FONAM)]]</f>
        <v>0</v>
      </c>
      <c r="AE653" s="2">
        <v>2526</v>
      </c>
      <c r="AF653" s="88">
        <v>46024</v>
      </c>
      <c r="AG653">
        <v>94926</v>
      </c>
      <c r="AH653" s="75">
        <v>46045</v>
      </c>
      <c r="AI653" s="78" t="s">
        <v>98</v>
      </c>
      <c r="AJ653" t="s">
        <v>296</v>
      </c>
      <c r="AK653" s="72">
        <v>202400000000078</v>
      </c>
      <c r="AL653" s="75">
        <v>46044</v>
      </c>
      <c r="AM653" s="1" t="s">
        <v>257</v>
      </c>
      <c r="AN653" s="1" t="s">
        <v>257</v>
      </c>
      <c r="AO653" t="s">
        <v>100</v>
      </c>
      <c r="AP653" t="s">
        <v>452</v>
      </c>
      <c r="AQ653" s="1"/>
      <c r="AR653" t="s">
        <v>453</v>
      </c>
      <c r="AS653" t="s">
        <v>454</v>
      </c>
      <c r="AT653" s="1">
        <v>80111600</v>
      </c>
      <c r="AU653" s="93" t="s">
        <v>5830</v>
      </c>
      <c r="AV653" s="1" t="s">
        <v>210</v>
      </c>
      <c r="AW653" s="87" t="s">
        <v>103</v>
      </c>
      <c r="AX653" s="75">
        <v>46045</v>
      </c>
      <c r="AY653" s="87" t="s">
        <v>115</v>
      </c>
      <c r="AZ653" s="75">
        <v>46045</v>
      </c>
      <c r="BA653" s="75">
        <v>46048</v>
      </c>
      <c r="BB653" s="6">
        <v>46290</v>
      </c>
      <c r="BC653" s="89">
        <f>+Tabla3[[#This Row],[FECHA TERMINACION
(INICIAL)]]-Tabla3[[#This Row],[FECHA INICIO]]</f>
        <v>242</v>
      </c>
      <c r="BD653" s="89">
        <f>+Tabla3[[#This Row],[PLAZO DE EJECUCIÓN EN DÍAS (INICIAL)]]/30</f>
        <v>8.0666666666666664</v>
      </c>
      <c r="BE653" t="s">
        <v>4909</v>
      </c>
      <c r="BF653" s="5" t="e">
        <f>+#REF!</f>
        <v>#REF!</v>
      </c>
      <c r="BG653" s="5" t="e">
        <f>+#REF!</f>
        <v>#REF!</v>
      </c>
      <c r="BH653" s="1" t="e">
        <f>+#REF!</f>
        <v>#REF!</v>
      </c>
      <c r="BI653" s="1">
        <f>+COUNTIF(Tabla3[[#This Row],[VALOR REDUCIDO]:[TOTAL TIEMPO PRORROGADO EN DÍAS
]],"&lt;&gt;0")</f>
        <v>3</v>
      </c>
      <c r="BJ653" s="1" t="e">
        <f>+#REF!</f>
        <v>#REF!</v>
      </c>
      <c r="BK653" s="75" t="e">
        <f>+#REF!</f>
        <v>#REF!</v>
      </c>
      <c r="BL653" s="1" t="s">
        <v>83</v>
      </c>
      <c r="BM653" t="e">
        <f t="shared" si="47"/>
        <v>#REF!</v>
      </c>
      <c r="BN653" s="7">
        <f t="shared" si="48"/>
        <v>46048</v>
      </c>
      <c r="BO653" s="7" t="e">
        <f t="shared" si="49"/>
        <v>#REF!</v>
      </c>
      <c r="BP653" s="5" t="e">
        <f t="shared" si="50"/>
        <v>#REF!</v>
      </c>
      <c r="BQ653" s="1">
        <v>27500000</v>
      </c>
      <c r="BR653" s="1" t="e">
        <f>+Tabla3[[#This Row],[VALOR TOTAL DE CONTRATO (ANTES DE LIQUIDACIÓN - LIBERACIÓN DE SALDOS)]]-Tabla3[[#This Row],[RECURSO TOTALES DESEMBOLSADOS]]</f>
        <v>#REF!</v>
      </c>
      <c r="BS653" s="1" t="s">
        <v>83</v>
      </c>
      <c r="BT653" s="1" t="str">
        <f t="shared" si="51"/>
        <v>enero</v>
      </c>
      <c r="BU653" s="1" t="s">
        <v>82</v>
      </c>
      <c r="BV653" s="1" t="s">
        <v>82</v>
      </c>
      <c r="BW653" s="1" t="s">
        <v>82</v>
      </c>
      <c r="BX653" t="s">
        <v>258</v>
      </c>
      <c r="BY653" t="s">
        <v>259</v>
      </c>
    </row>
    <row r="654" spans="1:77" x14ac:dyDescent="0.25">
      <c r="A654" s="1">
        <v>2026</v>
      </c>
      <c r="B654" s="3">
        <v>637</v>
      </c>
      <c r="C654" s="1" t="s">
        <v>65</v>
      </c>
      <c r="D654" t="s">
        <v>67</v>
      </c>
      <c r="E654" t="s">
        <v>70</v>
      </c>
      <c r="F654" t="s">
        <v>71</v>
      </c>
      <c r="G654" t="s">
        <v>105</v>
      </c>
      <c r="H654" s="1" t="s">
        <v>64</v>
      </c>
      <c r="I654" s="1" t="s">
        <v>75</v>
      </c>
      <c r="J654" t="s">
        <v>3829</v>
      </c>
      <c r="K654" s="1" t="s">
        <v>78</v>
      </c>
      <c r="L654" s="87" t="s">
        <v>549</v>
      </c>
      <c r="M654" s="1" t="s">
        <v>6941</v>
      </c>
      <c r="N654" s="1" t="s">
        <v>3719</v>
      </c>
      <c r="O654" s="69" t="s">
        <v>3719</v>
      </c>
      <c r="P654" s="54" t="s">
        <v>3719</v>
      </c>
      <c r="Q654" s="1" t="s">
        <v>83</v>
      </c>
      <c r="R654" s="87" t="s">
        <v>262</v>
      </c>
      <c r="S654" s="87" t="s">
        <v>262</v>
      </c>
      <c r="T654" t="s">
        <v>3830</v>
      </c>
      <c r="U654" t="s">
        <v>3832</v>
      </c>
      <c r="V654" t="s">
        <v>3831</v>
      </c>
      <c r="W654" s="5">
        <v>85800000</v>
      </c>
      <c r="X654" s="5">
        <v>85800000</v>
      </c>
      <c r="Y654" s="90">
        <v>7800000</v>
      </c>
      <c r="Z654" s="90">
        <v>0</v>
      </c>
      <c r="AA654" s="1" t="s">
        <v>95</v>
      </c>
      <c r="AB654" t="s">
        <v>83</v>
      </c>
      <c r="AC654" t="s">
        <v>76</v>
      </c>
      <c r="AD654" s="69">
        <f>+Tabla3[[#This Row],[VALOR DEL CONTRATO
(EN NUMEROS)]]-Tabla3[[#This Row],[VALOR RECURSOS (MADS/FONAM)]]</f>
        <v>0</v>
      </c>
      <c r="AE654" s="2">
        <v>2526</v>
      </c>
      <c r="AF654" s="88">
        <v>46024</v>
      </c>
      <c r="AG654">
        <v>81126</v>
      </c>
      <c r="AH654" s="75">
        <v>46043</v>
      </c>
      <c r="AI654" s="78" t="s">
        <v>98</v>
      </c>
      <c r="AJ654" t="s">
        <v>296</v>
      </c>
      <c r="AK654" s="72">
        <v>202400000000078</v>
      </c>
      <c r="AL654" s="75">
        <v>46041</v>
      </c>
      <c r="AM654" s="1" t="s">
        <v>257</v>
      </c>
      <c r="AN654" s="1" t="s">
        <v>257</v>
      </c>
      <c r="AO654" t="s">
        <v>100</v>
      </c>
      <c r="AP654" t="s">
        <v>452</v>
      </c>
      <c r="AQ654" s="1"/>
      <c r="AR654" t="s">
        <v>453</v>
      </c>
      <c r="AS654" t="s">
        <v>454</v>
      </c>
      <c r="AT654" s="1">
        <v>80111600</v>
      </c>
      <c r="AU654" s="93" t="s">
        <v>5831</v>
      </c>
      <c r="AV654" s="1" t="s">
        <v>210</v>
      </c>
      <c r="AW654" s="87" t="s">
        <v>103</v>
      </c>
      <c r="AX654" s="75">
        <v>46042</v>
      </c>
      <c r="AY654" s="87" t="s">
        <v>115</v>
      </c>
      <c r="AZ654" s="75">
        <v>46042</v>
      </c>
      <c r="BA654" s="75">
        <v>46043</v>
      </c>
      <c r="BB654" s="6">
        <v>46376</v>
      </c>
      <c r="BC654" s="89">
        <f>+Tabla3[[#This Row],[FECHA TERMINACION
(INICIAL)]]-Tabla3[[#This Row],[FECHA INICIO]]</f>
        <v>333</v>
      </c>
      <c r="BD654" s="89">
        <f>+Tabla3[[#This Row],[PLAZO DE EJECUCIÓN EN DÍAS (INICIAL)]]/30</f>
        <v>11.1</v>
      </c>
      <c r="BE654" t="s">
        <v>3833</v>
      </c>
      <c r="BF654" s="5" t="e">
        <f>+#REF!</f>
        <v>#REF!</v>
      </c>
      <c r="BG654" s="5" t="e">
        <f>+#REF!</f>
        <v>#REF!</v>
      </c>
      <c r="BH654" s="1" t="e">
        <f>+#REF!</f>
        <v>#REF!</v>
      </c>
      <c r="BI654" s="1">
        <f>+COUNTIF(Tabla3[[#This Row],[VALOR REDUCIDO]:[TOTAL TIEMPO PRORROGADO EN DÍAS
]],"&lt;&gt;0")</f>
        <v>3</v>
      </c>
      <c r="BJ654" s="1" t="e">
        <f>+#REF!</f>
        <v>#REF!</v>
      </c>
      <c r="BK654" s="75" t="e">
        <f>+#REF!</f>
        <v>#REF!</v>
      </c>
      <c r="BL654" s="1" t="s">
        <v>83</v>
      </c>
      <c r="BM654" t="e">
        <f t="shared" ref="BM654:BM721" si="52">$BO654-$BN654</f>
        <v>#REF!</v>
      </c>
      <c r="BN654" s="7">
        <f t="shared" ref="BN654:BN721" si="53">$BA654</f>
        <v>46043</v>
      </c>
      <c r="BO654" s="7" t="e">
        <f t="shared" ref="BO654:BO721" si="54">$BB654+$BH654</f>
        <v>#REF!</v>
      </c>
      <c r="BP654" s="5" t="e">
        <f t="shared" si="50"/>
        <v>#REF!</v>
      </c>
      <c r="BQ654" s="1">
        <v>33800000</v>
      </c>
      <c r="BR654" s="1" t="e">
        <f>+Tabla3[[#This Row],[VALOR TOTAL DE CONTRATO (ANTES DE LIQUIDACIÓN - LIBERACIÓN DE SALDOS)]]-Tabla3[[#This Row],[RECURSO TOTALES DESEMBOLSADOS]]</f>
        <v>#REF!</v>
      </c>
      <c r="BS654" s="1" t="s">
        <v>83</v>
      </c>
      <c r="BT654" s="1" t="str">
        <f t="shared" si="51"/>
        <v>enero</v>
      </c>
      <c r="BU654" s="1" t="s">
        <v>82</v>
      </c>
      <c r="BV654" s="1" t="s">
        <v>82</v>
      </c>
      <c r="BW654" s="1" t="s">
        <v>82</v>
      </c>
      <c r="BX654" t="s">
        <v>258</v>
      </c>
      <c r="BY654" t="s">
        <v>259</v>
      </c>
    </row>
    <row r="655" spans="1:77" x14ac:dyDescent="0.25">
      <c r="A655" s="1">
        <v>2026</v>
      </c>
      <c r="B655" s="3">
        <v>638</v>
      </c>
      <c r="C655" s="1" t="s">
        <v>65</v>
      </c>
      <c r="D655" t="s">
        <v>67</v>
      </c>
      <c r="E655" t="s">
        <v>70</v>
      </c>
      <c r="F655" t="s">
        <v>71</v>
      </c>
      <c r="G655" t="s">
        <v>105</v>
      </c>
      <c r="H655" s="1" t="s">
        <v>64</v>
      </c>
      <c r="I655" s="1" t="s">
        <v>75</v>
      </c>
      <c r="J655" t="s">
        <v>2881</v>
      </c>
      <c r="K655" s="1" t="s">
        <v>78</v>
      </c>
      <c r="L655" s="87" t="s">
        <v>81</v>
      </c>
      <c r="M655" s="1" t="s">
        <v>6942</v>
      </c>
      <c r="N655" s="1" t="s">
        <v>3719</v>
      </c>
      <c r="O655" s="69" t="s">
        <v>3719</v>
      </c>
      <c r="P655" s="54" t="s">
        <v>3719</v>
      </c>
      <c r="Q655" s="1" t="s">
        <v>83</v>
      </c>
      <c r="R655" s="87" t="s">
        <v>262</v>
      </c>
      <c r="S655" s="87" t="s">
        <v>262</v>
      </c>
      <c r="T655" t="s">
        <v>2882</v>
      </c>
      <c r="U655" t="s">
        <v>2884</v>
      </c>
      <c r="V655" t="s">
        <v>2883</v>
      </c>
      <c r="W655" s="5">
        <v>80160000</v>
      </c>
      <c r="X655" s="5">
        <v>80160000</v>
      </c>
      <c r="Y655" s="90">
        <v>10020000</v>
      </c>
      <c r="Z655" s="90">
        <v>0</v>
      </c>
      <c r="AA655" s="1" t="s">
        <v>95</v>
      </c>
      <c r="AB655" t="s">
        <v>83</v>
      </c>
      <c r="AC655" t="s">
        <v>76</v>
      </c>
      <c r="AD655" s="69">
        <f>+Tabla3[[#This Row],[VALOR DEL CONTRATO
(EN NUMEROS)]]-Tabla3[[#This Row],[VALOR RECURSOS (MADS/FONAM)]]</f>
        <v>0</v>
      </c>
      <c r="AE655" s="2">
        <v>2026</v>
      </c>
      <c r="AF655" s="88">
        <v>46024</v>
      </c>
      <c r="AG655">
        <v>67026</v>
      </c>
      <c r="AH655" s="75">
        <v>46041</v>
      </c>
      <c r="AI655" s="78" t="s">
        <v>98</v>
      </c>
      <c r="AJ655" t="s">
        <v>590</v>
      </c>
      <c r="AK655" s="72">
        <v>202400000000078</v>
      </c>
      <c r="AL655" s="75">
        <v>46038</v>
      </c>
      <c r="AM655" s="1" t="s">
        <v>257</v>
      </c>
      <c r="AN655" s="1" t="s">
        <v>257</v>
      </c>
      <c r="AO655" t="s">
        <v>100</v>
      </c>
      <c r="AP655" t="s">
        <v>452</v>
      </c>
      <c r="AQ655" s="1"/>
      <c r="AR655" t="s">
        <v>453</v>
      </c>
      <c r="AS655" t="s">
        <v>454</v>
      </c>
      <c r="AT655" s="1">
        <v>80111600</v>
      </c>
      <c r="AU655" s="93" t="s">
        <v>5832</v>
      </c>
      <c r="AV655" s="1" t="s">
        <v>210</v>
      </c>
      <c r="AW655" s="87" t="s">
        <v>103</v>
      </c>
      <c r="AX655" s="75">
        <v>46042</v>
      </c>
      <c r="AY655" s="87" t="s">
        <v>115</v>
      </c>
      <c r="AZ655" s="75">
        <v>46042</v>
      </c>
      <c r="BA655" s="75">
        <v>46048</v>
      </c>
      <c r="BB655" s="6">
        <v>46290</v>
      </c>
      <c r="BC655" s="89">
        <f>+Tabla3[[#This Row],[FECHA TERMINACION
(INICIAL)]]-Tabla3[[#This Row],[FECHA INICIO]]</f>
        <v>242</v>
      </c>
      <c r="BD655" s="89">
        <f>+Tabla3[[#This Row],[PLAZO DE EJECUCIÓN EN DÍAS (INICIAL)]]/30</f>
        <v>8.0666666666666664</v>
      </c>
      <c r="BE655" t="s">
        <v>2885</v>
      </c>
      <c r="BF655" s="5" t="e">
        <f>+#REF!</f>
        <v>#REF!</v>
      </c>
      <c r="BG655" s="5" t="e">
        <f>+#REF!</f>
        <v>#REF!</v>
      </c>
      <c r="BH655" s="1" t="e">
        <f>+#REF!</f>
        <v>#REF!</v>
      </c>
      <c r="BI655" s="1">
        <f>+COUNTIF(Tabla3[[#This Row],[VALOR REDUCIDO]:[TOTAL TIEMPO PRORROGADO EN DÍAS
]],"&lt;&gt;0")</f>
        <v>3</v>
      </c>
      <c r="BJ655" s="1" t="e">
        <f>+#REF!</f>
        <v>#REF!</v>
      </c>
      <c r="BK655" s="75" t="e">
        <f>+#REF!</f>
        <v>#REF!</v>
      </c>
      <c r="BL655" s="1" t="s">
        <v>83</v>
      </c>
      <c r="BM655" t="e">
        <f t="shared" si="52"/>
        <v>#REF!</v>
      </c>
      <c r="BN655" s="7">
        <f t="shared" si="53"/>
        <v>46048</v>
      </c>
      <c r="BO655" s="7" t="e">
        <f t="shared" si="54"/>
        <v>#REF!</v>
      </c>
      <c r="BP655" s="5" t="e">
        <f t="shared" si="50"/>
        <v>#REF!</v>
      </c>
      <c r="BQ655" s="1">
        <v>31730000</v>
      </c>
      <c r="BR655" s="1" t="e">
        <f>+Tabla3[[#This Row],[VALOR TOTAL DE CONTRATO (ANTES DE LIQUIDACIÓN - LIBERACIÓN DE SALDOS)]]-Tabla3[[#This Row],[RECURSO TOTALES DESEMBOLSADOS]]</f>
        <v>#REF!</v>
      </c>
      <c r="BS655" s="1" t="s">
        <v>83</v>
      </c>
      <c r="BT655" s="1" t="str">
        <f t="shared" si="51"/>
        <v>enero</v>
      </c>
      <c r="BU655" s="1" t="s">
        <v>82</v>
      </c>
      <c r="BV655" s="1" t="s">
        <v>82</v>
      </c>
      <c r="BW655" s="1" t="s">
        <v>82</v>
      </c>
      <c r="BX655" t="s">
        <v>258</v>
      </c>
      <c r="BY655" t="s">
        <v>259</v>
      </c>
    </row>
    <row r="656" spans="1:77" x14ac:dyDescent="0.25">
      <c r="A656" s="1">
        <v>2026</v>
      </c>
      <c r="B656" s="3">
        <v>639</v>
      </c>
      <c r="C656" s="1" t="s">
        <v>65</v>
      </c>
      <c r="D656" t="s">
        <v>67</v>
      </c>
      <c r="E656" t="s">
        <v>70</v>
      </c>
      <c r="F656" t="s">
        <v>71</v>
      </c>
      <c r="G656" t="s">
        <v>105</v>
      </c>
      <c r="H656" s="1" t="s">
        <v>64</v>
      </c>
      <c r="I656" s="1" t="s">
        <v>75</v>
      </c>
      <c r="J656" t="s">
        <v>3834</v>
      </c>
      <c r="K656" s="1" t="s">
        <v>78</v>
      </c>
      <c r="L656" s="87" t="s">
        <v>493</v>
      </c>
      <c r="M656" s="1" t="s">
        <v>6943</v>
      </c>
      <c r="N656" s="1" t="s">
        <v>3719</v>
      </c>
      <c r="O656" s="69" t="s">
        <v>3719</v>
      </c>
      <c r="P656" s="54" t="s">
        <v>3719</v>
      </c>
      <c r="Q656" s="1" t="s">
        <v>83</v>
      </c>
      <c r="R656" s="87" t="s">
        <v>262</v>
      </c>
      <c r="S656" s="87" t="s">
        <v>262</v>
      </c>
      <c r="T656" t="s">
        <v>3830</v>
      </c>
      <c r="U656" t="s">
        <v>3836</v>
      </c>
      <c r="V656" t="s">
        <v>3835</v>
      </c>
      <c r="W656" s="5">
        <v>51750000</v>
      </c>
      <c r="X656" s="5">
        <v>51750000</v>
      </c>
      <c r="Y656" s="90">
        <v>4500000</v>
      </c>
      <c r="Z656" s="90">
        <v>0</v>
      </c>
      <c r="AA656" s="1" t="s">
        <v>95</v>
      </c>
      <c r="AB656" t="s">
        <v>83</v>
      </c>
      <c r="AC656" t="s">
        <v>76</v>
      </c>
      <c r="AD656" s="69">
        <f>+Tabla3[[#This Row],[VALOR DEL CONTRATO
(EN NUMEROS)]]-Tabla3[[#This Row],[VALOR RECURSOS (MADS/FONAM)]]</f>
        <v>0</v>
      </c>
      <c r="AE656" s="2">
        <v>2526</v>
      </c>
      <c r="AF656" s="88">
        <v>46024</v>
      </c>
      <c r="AG656">
        <v>81226</v>
      </c>
      <c r="AH656" s="75">
        <v>46043</v>
      </c>
      <c r="AI656" s="78" t="s">
        <v>98</v>
      </c>
      <c r="AJ656" t="s">
        <v>296</v>
      </c>
      <c r="AK656" s="72">
        <v>202400000000078</v>
      </c>
      <c r="AL656" s="75">
        <v>46041</v>
      </c>
      <c r="AM656" s="1" t="s">
        <v>257</v>
      </c>
      <c r="AN656" s="1" t="s">
        <v>257</v>
      </c>
      <c r="AO656" t="s">
        <v>100</v>
      </c>
      <c r="AP656" t="s">
        <v>452</v>
      </c>
      <c r="AQ656" s="1"/>
      <c r="AR656" t="s">
        <v>453</v>
      </c>
      <c r="AS656" t="s">
        <v>454</v>
      </c>
      <c r="AT656" s="1">
        <v>80111600</v>
      </c>
      <c r="AU656" s="93" t="s">
        <v>5833</v>
      </c>
      <c r="AV656" s="1" t="s">
        <v>210</v>
      </c>
      <c r="AW656" s="87" t="s">
        <v>103</v>
      </c>
      <c r="AX656" s="75">
        <v>46042</v>
      </c>
      <c r="AY656" s="87" t="s">
        <v>115</v>
      </c>
      <c r="AZ656" s="75">
        <v>46042</v>
      </c>
      <c r="BA656" s="75">
        <v>46048</v>
      </c>
      <c r="BB656" s="6">
        <v>46387</v>
      </c>
      <c r="BC656" s="89">
        <f>+Tabla3[[#This Row],[FECHA TERMINACION
(INICIAL)]]-Tabla3[[#This Row],[FECHA INICIO]]</f>
        <v>339</v>
      </c>
      <c r="BD656" s="89">
        <f>+Tabla3[[#This Row],[PLAZO DE EJECUCIÓN EN DÍAS (INICIAL)]]/30</f>
        <v>11.3</v>
      </c>
      <c r="BE656" t="s">
        <v>3837</v>
      </c>
      <c r="BF656" s="5" t="e">
        <f>+#REF!</f>
        <v>#REF!</v>
      </c>
      <c r="BG656" s="5" t="e">
        <f>+#REF!</f>
        <v>#REF!</v>
      </c>
      <c r="BH656" s="1" t="e">
        <f>+#REF!</f>
        <v>#REF!</v>
      </c>
      <c r="BI656" s="1">
        <f>+COUNTIF(Tabla3[[#This Row],[VALOR REDUCIDO]:[TOTAL TIEMPO PRORROGADO EN DÍAS
]],"&lt;&gt;0")</f>
        <v>3</v>
      </c>
      <c r="BJ656" s="1" t="e">
        <f>+#REF!</f>
        <v>#REF!</v>
      </c>
      <c r="BK656" s="75" t="e">
        <f>+#REF!</f>
        <v>#REF!</v>
      </c>
      <c r="BL656" s="1" t="s">
        <v>83</v>
      </c>
      <c r="BM656" t="e">
        <f t="shared" si="52"/>
        <v>#REF!</v>
      </c>
      <c r="BN656" s="7">
        <f t="shared" si="53"/>
        <v>46048</v>
      </c>
      <c r="BO656" s="7" t="e">
        <f t="shared" si="54"/>
        <v>#REF!</v>
      </c>
      <c r="BP656" s="5" t="e">
        <f t="shared" si="50"/>
        <v>#REF!</v>
      </c>
      <c r="BQ656" s="1">
        <v>18750000</v>
      </c>
      <c r="BR656" s="1" t="e">
        <f>+Tabla3[[#This Row],[VALOR TOTAL DE CONTRATO (ANTES DE LIQUIDACIÓN - LIBERACIÓN DE SALDOS)]]-Tabla3[[#This Row],[RECURSO TOTALES DESEMBOLSADOS]]</f>
        <v>#REF!</v>
      </c>
      <c r="BS656" s="1" t="s">
        <v>83</v>
      </c>
      <c r="BT656" s="1" t="str">
        <f t="shared" si="51"/>
        <v>enero</v>
      </c>
      <c r="BU656" s="1" t="s">
        <v>82</v>
      </c>
      <c r="BV656" s="1" t="s">
        <v>82</v>
      </c>
      <c r="BW656" s="1" t="s">
        <v>82</v>
      </c>
      <c r="BX656" t="s">
        <v>258</v>
      </c>
      <c r="BY656" t="s">
        <v>259</v>
      </c>
    </row>
    <row r="657" spans="1:77" x14ac:dyDescent="0.25">
      <c r="A657" s="1">
        <v>2026</v>
      </c>
      <c r="B657" s="3">
        <v>640</v>
      </c>
      <c r="C657" s="1" t="s">
        <v>65</v>
      </c>
      <c r="D657" t="s">
        <v>67</v>
      </c>
      <c r="E657" t="s">
        <v>70</v>
      </c>
      <c r="F657" t="s">
        <v>71</v>
      </c>
      <c r="G657" t="s">
        <v>105</v>
      </c>
      <c r="H657" s="1" t="s">
        <v>64</v>
      </c>
      <c r="I657" s="1" t="s">
        <v>75</v>
      </c>
      <c r="J657" t="s">
        <v>3495</v>
      </c>
      <c r="K657" s="1" t="s">
        <v>78</v>
      </c>
      <c r="L657" s="87" t="s">
        <v>759</v>
      </c>
      <c r="M657" s="1" t="s">
        <v>6944</v>
      </c>
      <c r="N657" s="1" t="s">
        <v>3719</v>
      </c>
      <c r="O657" s="69" t="s">
        <v>3719</v>
      </c>
      <c r="P657" s="54" t="s">
        <v>3719</v>
      </c>
      <c r="Q657" s="1" t="s">
        <v>83</v>
      </c>
      <c r="R657" s="87" t="s">
        <v>267</v>
      </c>
      <c r="S657" s="87" t="s">
        <v>212</v>
      </c>
      <c r="T657" t="s">
        <v>3496</v>
      </c>
      <c r="U657" t="s">
        <v>3498</v>
      </c>
      <c r="V657" t="s">
        <v>3497</v>
      </c>
      <c r="W657" s="5">
        <v>54395000</v>
      </c>
      <c r="X657" s="5">
        <v>54395000</v>
      </c>
      <c r="Y657" s="90">
        <v>4730000</v>
      </c>
      <c r="Z657" s="90">
        <v>0</v>
      </c>
      <c r="AA657" s="1" t="s">
        <v>95</v>
      </c>
      <c r="AB657" t="s">
        <v>83</v>
      </c>
      <c r="AC657" t="s">
        <v>76</v>
      </c>
      <c r="AD657" s="69">
        <f>+Tabla3[[#This Row],[VALOR DEL CONTRATO
(EN NUMEROS)]]-Tabla3[[#This Row],[VALOR RECURSOS (MADS/FONAM)]]</f>
        <v>0</v>
      </c>
      <c r="AE657" s="2">
        <v>1126</v>
      </c>
      <c r="AF657" s="88">
        <v>46024</v>
      </c>
      <c r="AG657">
        <v>70326</v>
      </c>
      <c r="AH657" s="75">
        <v>46041</v>
      </c>
      <c r="AI657" s="78" t="s">
        <v>98</v>
      </c>
      <c r="AJ657" t="s">
        <v>282</v>
      </c>
      <c r="AK657" s="65">
        <v>202400000000095</v>
      </c>
      <c r="AL657" s="75">
        <v>46041</v>
      </c>
      <c r="AM657" s="1" t="s">
        <v>257</v>
      </c>
      <c r="AN657" s="1" t="s">
        <v>257</v>
      </c>
      <c r="AO657" t="s">
        <v>100</v>
      </c>
      <c r="AP657" t="s">
        <v>1109</v>
      </c>
      <c r="AQ657" s="1"/>
      <c r="AR657" t="s">
        <v>1110</v>
      </c>
      <c r="AS657" t="s">
        <v>212</v>
      </c>
      <c r="AT657" s="1">
        <v>80111600</v>
      </c>
      <c r="AU657" s="104" t="s">
        <v>5834</v>
      </c>
      <c r="AV657" s="1" t="s">
        <v>210</v>
      </c>
      <c r="AW657" s="87" t="s">
        <v>103</v>
      </c>
      <c r="AX657" s="96">
        <v>46041</v>
      </c>
      <c r="AY657" s="87" t="s">
        <v>116</v>
      </c>
      <c r="AZ657" s="96">
        <v>46041</v>
      </c>
      <c r="BA657" s="75">
        <v>46042</v>
      </c>
      <c r="BB657" s="6">
        <v>46387</v>
      </c>
      <c r="BC657" s="89">
        <f>+Tabla3[[#This Row],[FECHA TERMINACION
(INICIAL)]]-Tabla3[[#This Row],[FECHA INICIO]]</f>
        <v>345</v>
      </c>
      <c r="BD657" s="89">
        <f>+Tabla3[[#This Row],[PLAZO DE EJECUCIÓN EN DÍAS (INICIAL)]]/30</f>
        <v>11.5</v>
      </c>
      <c r="BE657" t="s">
        <v>3499</v>
      </c>
      <c r="BF657" s="5" t="e">
        <f>+#REF!</f>
        <v>#REF!</v>
      </c>
      <c r="BG657" s="5" t="e">
        <f>+#REF!</f>
        <v>#REF!</v>
      </c>
      <c r="BH657" s="1" t="e">
        <f>+#REF!</f>
        <v>#REF!</v>
      </c>
      <c r="BI657" s="1">
        <f>+COUNTIF(Tabla3[[#This Row],[VALOR REDUCIDO]:[TOTAL TIEMPO PRORROGADO EN DÍAS
]],"&lt;&gt;0")</f>
        <v>3</v>
      </c>
      <c r="BJ657" s="1" t="e">
        <f>+#REF!</f>
        <v>#REF!</v>
      </c>
      <c r="BK657" s="75" t="e">
        <f>+#REF!</f>
        <v>#REF!</v>
      </c>
      <c r="BL657" s="1" t="s">
        <v>83</v>
      </c>
      <c r="BM657" t="e">
        <f t="shared" si="52"/>
        <v>#REF!</v>
      </c>
      <c r="BN657" s="7">
        <f t="shared" si="53"/>
        <v>46042</v>
      </c>
      <c r="BO657" s="7" t="e">
        <f t="shared" si="54"/>
        <v>#REF!</v>
      </c>
      <c r="BP657" s="5" t="e">
        <f t="shared" si="50"/>
        <v>#REF!</v>
      </c>
      <c r="BQ657" s="1">
        <v>20654333</v>
      </c>
      <c r="BR657" s="1" t="e">
        <f>+Tabla3[[#This Row],[VALOR TOTAL DE CONTRATO (ANTES DE LIQUIDACIÓN - LIBERACIÓN DE SALDOS)]]-Tabla3[[#This Row],[RECURSO TOTALES DESEMBOLSADOS]]</f>
        <v>#REF!</v>
      </c>
      <c r="BS657" s="1" t="s">
        <v>83</v>
      </c>
      <c r="BT657" s="1" t="str">
        <f t="shared" si="51"/>
        <v>enero</v>
      </c>
      <c r="BU657" s="1" t="s">
        <v>82</v>
      </c>
      <c r="BV657" s="1" t="s">
        <v>82</v>
      </c>
      <c r="BW657" s="1" t="s">
        <v>82</v>
      </c>
      <c r="BX657" t="s">
        <v>258</v>
      </c>
      <c r="BY657" t="s">
        <v>259</v>
      </c>
    </row>
    <row r="658" spans="1:77" x14ac:dyDescent="0.25">
      <c r="A658" s="1">
        <v>2026</v>
      </c>
      <c r="B658" s="3">
        <v>641</v>
      </c>
      <c r="C658" s="1" t="s">
        <v>65</v>
      </c>
      <c r="D658" t="s">
        <v>67</v>
      </c>
      <c r="E658" t="s">
        <v>70</v>
      </c>
      <c r="F658" t="s">
        <v>71</v>
      </c>
      <c r="G658" t="s">
        <v>105</v>
      </c>
      <c r="H658" s="1" t="s">
        <v>64</v>
      </c>
      <c r="I658" s="1" t="s">
        <v>75</v>
      </c>
      <c r="J658" t="s">
        <v>3500</v>
      </c>
      <c r="K658" s="1" t="s">
        <v>78</v>
      </c>
      <c r="L658" s="87" t="s">
        <v>3501</v>
      </c>
      <c r="M658" s="1" t="s">
        <v>6945</v>
      </c>
      <c r="N658" s="1" t="s">
        <v>3719</v>
      </c>
      <c r="O658" s="59" t="s">
        <v>3719</v>
      </c>
      <c r="P658" s="54" t="s">
        <v>3719</v>
      </c>
      <c r="Q658" s="1" t="s">
        <v>83</v>
      </c>
      <c r="R658" s="87" t="s">
        <v>94</v>
      </c>
      <c r="S658" s="87" t="s">
        <v>94</v>
      </c>
      <c r="T658" t="s">
        <v>3502</v>
      </c>
      <c r="U658" t="s">
        <v>3504</v>
      </c>
      <c r="V658" s="5" t="s">
        <v>3503</v>
      </c>
      <c r="W658" s="5">
        <v>92000000</v>
      </c>
      <c r="X658" s="5">
        <v>92000000</v>
      </c>
      <c r="Y658" s="90">
        <v>8000000</v>
      </c>
      <c r="Z658" s="90">
        <v>0</v>
      </c>
      <c r="AA658" s="1" t="s">
        <v>95</v>
      </c>
      <c r="AB658" t="s">
        <v>83</v>
      </c>
      <c r="AC658" t="s">
        <v>76</v>
      </c>
      <c r="AD658" s="69">
        <f>+Tabla3[[#This Row],[VALOR DEL CONTRATO
(EN NUMEROS)]]-Tabla3[[#This Row],[VALOR RECURSOS (MADS/FONAM)]]</f>
        <v>0</v>
      </c>
      <c r="AE658" s="2">
        <v>6026</v>
      </c>
      <c r="AF658" s="88">
        <v>46024</v>
      </c>
      <c r="AG658">
        <v>70926</v>
      </c>
      <c r="AH658" s="75">
        <v>46041</v>
      </c>
      <c r="AI658" s="78" t="s">
        <v>98</v>
      </c>
      <c r="AJ658" t="s">
        <v>282</v>
      </c>
      <c r="AK658" s="72">
        <v>202400000000095</v>
      </c>
      <c r="AL658" s="75">
        <v>46041</v>
      </c>
      <c r="AM658" s="1" t="s">
        <v>257</v>
      </c>
      <c r="AN658" s="1" t="s">
        <v>257</v>
      </c>
      <c r="AO658" t="s">
        <v>100</v>
      </c>
      <c r="AP658" t="s">
        <v>2141</v>
      </c>
      <c r="AQ658" s="1"/>
      <c r="AR658" t="s">
        <v>2142</v>
      </c>
      <c r="AS658" t="s">
        <v>94</v>
      </c>
      <c r="AT658" s="1">
        <v>80111600</v>
      </c>
      <c r="AU658" s="104" t="s">
        <v>5835</v>
      </c>
      <c r="AV658" s="1" t="s">
        <v>210</v>
      </c>
      <c r="AW658" s="87" t="s">
        <v>103</v>
      </c>
      <c r="AX658" s="75">
        <v>46041</v>
      </c>
      <c r="AY658" s="87" t="s">
        <v>115</v>
      </c>
      <c r="AZ658" s="75">
        <v>46041</v>
      </c>
      <c r="BA658" s="75">
        <v>46042</v>
      </c>
      <c r="BB658" s="6">
        <v>46386</v>
      </c>
      <c r="BC658" s="89">
        <f>+Tabla3[[#This Row],[FECHA TERMINACION
(INICIAL)]]-Tabla3[[#This Row],[FECHA INICIO]]</f>
        <v>344</v>
      </c>
      <c r="BD658" s="89">
        <f>+Tabla3[[#This Row],[PLAZO DE EJECUCIÓN EN DÍAS (INICIAL)]]/30</f>
        <v>11.466666666666667</v>
      </c>
      <c r="BE658" t="s">
        <v>1636</v>
      </c>
      <c r="BF658" s="5" t="e">
        <f>+#REF!</f>
        <v>#REF!</v>
      </c>
      <c r="BG658" s="5" t="e">
        <f>+#REF!</f>
        <v>#REF!</v>
      </c>
      <c r="BH658" s="1" t="e">
        <f>+#REF!</f>
        <v>#REF!</v>
      </c>
      <c r="BI658" s="1">
        <f>+COUNTIF(Tabla3[[#This Row],[VALOR REDUCIDO]:[TOTAL TIEMPO PRORROGADO EN DÍAS
]],"&lt;&gt;0")</f>
        <v>3</v>
      </c>
      <c r="BJ658" s="1" t="e">
        <f>+#REF!</f>
        <v>#REF!</v>
      </c>
      <c r="BK658" s="75" t="e">
        <f>+#REF!</f>
        <v>#REF!</v>
      </c>
      <c r="BL658" s="1" t="s">
        <v>83</v>
      </c>
      <c r="BM658" t="e">
        <f t="shared" si="52"/>
        <v>#REF!</v>
      </c>
      <c r="BN658" s="7">
        <f t="shared" si="53"/>
        <v>46042</v>
      </c>
      <c r="BO658" s="7" t="e">
        <f t="shared" si="54"/>
        <v>#REF!</v>
      </c>
      <c r="BP658" s="5" t="e">
        <f t="shared" si="50"/>
        <v>#REF!</v>
      </c>
      <c r="BQ658" s="1">
        <v>34933333</v>
      </c>
      <c r="BR658" s="1" t="e">
        <f>+Tabla3[[#This Row],[VALOR TOTAL DE CONTRATO (ANTES DE LIQUIDACIÓN - LIBERACIÓN DE SALDOS)]]-Tabla3[[#This Row],[RECURSO TOTALES DESEMBOLSADOS]]</f>
        <v>#REF!</v>
      </c>
      <c r="BS658" s="1" t="s">
        <v>83</v>
      </c>
      <c r="BT658" s="1" t="str">
        <f t="shared" si="51"/>
        <v>enero</v>
      </c>
      <c r="BU658" s="1" t="s">
        <v>82</v>
      </c>
      <c r="BV658" s="1" t="s">
        <v>82</v>
      </c>
      <c r="BW658" s="1" t="s">
        <v>82</v>
      </c>
      <c r="BX658" t="s">
        <v>258</v>
      </c>
      <c r="BY658" t="s">
        <v>259</v>
      </c>
    </row>
    <row r="659" spans="1:77" x14ac:dyDescent="0.25">
      <c r="A659" s="1">
        <v>2026</v>
      </c>
      <c r="B659" s="3">
        <v>642</v>
      </c>
      <c r="C659" s="1" t="s">
        <v>65</v>
      </c>
      <c r="D659" t="s">
        <v>67</v>
      </c>
      <c r="E659" t="s">
        <v>70</v>
      </c>
      <c r="F659" t="s">
        <v>71</v>
      </c>
      <c r="G659" t="s">
        <v>105</v>
      </c>
      <c r="H659" s="1" t="s">
        <v>64</v>
      </c>
      <c r="I659" s="1" t="s">
        <v>75</v>
      </c>
      <c r="J659" t="s">
        <v>3029</v>
      </c>
      <c r="K659" s="1" t="s">
        <v>78</v>
      </c>
      <c r="L659" s="87" t="s">
        <v>3030</v>
      </c>
      <c r="M659" s="1" t="s">
        <v>6946</v>
      </c>
      <c r="N659" s="1" t="s">
        <v>3719</v>
      </c>
      <c r="O659" s="59" t="s">
        <v>3719</v>
      </c>
      <c r="P659" s="54" t="s">
        <v>3719</v>
      </c>
      <c r="Q659" s="1" t="s">
        <v>83</v>
      </c>
      <c r="R659" s="87" t="s">
        <v>94</v>
      </c>
      <c r="S659" s="87" t="s">
        <v>94</v>
      </c>
      <c r="T659" t="s">
        <v>3032</v>
      </c>
      <c r="U659" t="s">
        <v>3034</v>
      </c>
      <c r="V659" s="5" t="s">
        <v>3033</v>
      </c>
      <c r="W659" s="5">
        <v>59800000</v>
      </c>
      <c r="X659" s="5">
        <v>59800000</v>
      </c>
      <c r="Y659" s="90">
        <v>5200000</v>
      </c>
      <c r="Z659" s="90">
        <v>0</v>
      </c>
      <c r="AA659" s="1" t="s">
        <v>95</v>
      </c>
      <c r="AB659" t="s">
        <v>83</v>
      </c>
      <c r="AC659" t="s">
        <v>76</v>
      </c>
      <c r="AD659" s="69">
        <f>+Tabla3[[#This Row],[VALOR DEL CONTRATO
(EN NUMEROS)]]-Tabla3[[#This Row],[VALOR RECURSOS (MADS/FONAM)]]</f>
        <v>0</v>
      </c>
      <c r="AE659" s="2">
        <v>6026</v>
      </c>
      <c r="AF659" s="88">
        <v>46024</v>
      </c>
      <c r="AG659">
        <v>66526</v>
      </c>
      <c r="AH659" s="75">
        <v>46041</v>
      </c>
      <c r="AI659" s="78" t="s">
        <v>98</v>
      </c>
      <c r="AJ659" t="s">
        <v>282</v>
      </c>
      <c r="AK659" s="72">
        <v>202400000000095</v>
      </c>
      <c r="AL659" s="75">
        <v>46038</v>
      </c>
      <c r="AM659" s="1" t="s">
        <v>257</v>
      </c>
      <c r="AN659" s="1" t="s">
        <v>257</v>
      </c>
      <c r="AO659" t="s">
        <v>100</v>
      </c>
      <c r="AP659" t="s">
        <v>3031</v>
      </c>
      <c r="AQ659" s="1"/>
      <c r="AR659" t="s">
        <v>1632</v>
      </c>
      <c r="AS659" t="s">
        <v>94</v>
      </c>
      <c r="AT659" s="1">
        <v>80111600</v>
      </c>
      <c r="AU659" s="104" t="s">
        <v>5836</v>
      </c>
      <c r="AV659" s="1" t="s">
        <v>210</v>
      </c>
      <c r="AW659" s="87" t="s">
        <v>103</v>
      </c>
      <c r="AX659" s="75">
        <v>46040</v>
      </c>
      <c r="AY659" s="87" t="s">
        <v>115</v>
      </c>
      <c r="AZ659" s="75">
        <v>46040</v>
      </c>
      <c r="BA659" s="75">
        <v>46041</v>
      </c>
      <c r="BB659" s="6">
        <v>46386</v>
      </c>
      <c r="BC659" s="89">
        <f>+Tabla3[[#This Row],[FECHA TERMINACION
(INICIAL)]]-Tabla3[[#This Row],[FECHA INICIO]]</f>
        <v>345</v>
      </c>
      <c r="BD659" s="89">
        <f>+Tabla3[[#This Row],[PLAZO DE EJECUCIÓN EN DÍAS (INICIAL)]]/30</f>
        <v>11.5</v>
      </c>
      <c r="BE659" t="s">
        <v>1636</v>
      </c>
      <c r="BF659" s="5" t="e">
        <f>+#REF!</f>
        <v>#REF!</v>
      </c>
      <c r="BG659" s="5" t="e">
        <f>+#REF!</f>
        <v>#REF!</v>
      </c>
      <c r="BH659" s="1" t="e">
        <f>+#REF!</f>
        <v>#REF!</v>
      </c>
      <c r="BI659" s="1">
        <f>+COUNTIF(Tabla3[[#This Row],[VALOR REDUCIDO]:[TOTAL TIEMPO PRORROGADO EN DÍAS
]],"&lt;&gt;0")</f>
        <v>3</v>
      </c>
      <c r="BJ659" s="1" t="e">
        <f>+#REF!</f>
        <v>#REF!</v>
      </c>
      <c r="BK659" s="75" t="e">
        <f>+#REF!</f>
        <v>#REF!</v>
      </c>
      <c r="BL659" s="1" t="s">
        <v>83</v>
      </c>
      <c r="BM659" t="e">
        <f t="shared" si="52"/>
        <v>#REF!</v>
      </c>
      <c r="BN659" s="7">
        <f t="shared" si="53"/>
        <v>46041</v>
      </c>
      <c r="BO659" s="7" t="e">
        <f t="shared" si="54"/>
        <v>#REF!</v>
      </c>
      <c r="BP659" s="5" t="e">
        <f t="shared" si="50"/>
        <v>#REF!</v>
      </c>
      <c r="BQ659" s="1">
        <v>22880000</v>
      </c>
      <c r="BR659" s="1" t="e">
        <f>+Tabla3[[#This Row],[VALOR TOTAL DE CONTRATO (ANTES DE LIQUIDACIÓN - LIBERACIÓN DE SALDOS)]]-Tabla3[[#This Row],[RECURSO TOTALES DESEMBOLSADOS]]</f>
        <v>#REF!</v>
      </c>
      <c r="BS659" s="1" t="s">
        <v>83</v>
      </c>
      <c r="BT659" s="1" t="str">
        <f t="shared" si="51"/>
        <v>enero</v>
      </c>
      <c r="BU659" s="1" t="s">
        <v>82</v>
      </c>
      <c r="BV659" s="1" t="s">
        <v>82</v>
      </c>
      <c r="BW659" s="1" t="s">
        <v>82</v>
      </c>
      <c r="BX659" t="s">
        <v>258</v>
      </c>
      <c r="BY659" t="s">
        <v>259</v>
      </c>
    </row>
    <row r="660" spans="1:77" x14ac:dyDescent="0.25">
      <c r="A660" s="1">
        <v>2026</v>
      </c>
      <c r="B660" s="3">
        <v>643</v>
      </c>
      <c r="C660" s="1" t="s">
        <v>65</v>
      </c>
      <c r="D660" t="s">
        <v>67</v>
      </c>
      <c r="E660" t="s">
        <v>70</v>
      </c>
      <c r="F660" t="s">
        <v>71</v>
      </c>
      <c r="G660" t="s">
        <v>105</v>
      </c>
      <c r="H660" s="1" t="s">
        <v>64</v>
      </c>
      <c r="I660" s="1" t="s">
        <v>75</v>
      </c>
      <c r="J660" t="s">
        <v>2886</v>
      </c>
      <c r="K660" s="1" t="s">
        <v>78</v>
      </c>
      <c r="L660" s="87" t="s">
        <v>461</v>
      </c>
      <c r="M660" s="1" t="s">
        <v>6947</v>
      </c>
      <c r="N660" s="1" t="s">
        <v>3719</v>
      </c>
      <c r="O660" s="59" t="s">
        <v>3719</v>
      </c>
      <c r="P660" s="54" t="s">
        <v>3719</v>
      </c>
      <c r="Q660" s="1" t="s">
        <v>83</v>
      </c>
      <c r="R660" s="87" t="s">
        <v>94</v>
      </c>
      <c r="S660" s="87" t="s">
        <v>94</v>
      </c>
      <c r="T660" t="s">
        <v>2887</v>
      </c>
      <c r="U660" t="s">
        <v>2888</v>
      </c>
      <c r="V660" t="s">
        <v>2864</v>
      </c>
      <c r="W660" s="5">
        <v>70000000</v>
      </c>
      <c r="X660" s="5">
        <v>70000000</v>
      </c>
      <c r="Y660" s="90">
        <v>7000000</v>
      </c>
      <c r="Z660" s="90">
        <v>0</v>
      </c>
      <c r="AA660" s="1" t="s">
        <v>95</v>
      </c>
      <c r="AB660" t="s">
        <v>83</v>
      </c>
      <c r="AC660" t="s">
        <v>76</v>
      </c>
      <c r="AD660" s="69">
        <f>+Tabla3[[#This Row],[VALOR DEL CONTRATO
(EN NUMEROS)]]-Tabla3[[#This Row],[VALOR RECURSOS (MADS/FONAM)]]</f>
        <v>0</v>
      </c>
      <c r="AE660" s="2">
        <v>6026</v>
      </c>
      <c r="AF660" s="88">
        <v>46024</v>
      </c>
      <c r="AG660">
        <v>60926</v>
      </c>
      <c r="AH660" s="75">
        <v>46038</v>
      </c>
      <c r="AI660" s="78" t="s">
        <v>98</v>
      </c>
      <c r="AJ660" t="s">
        <v>282</v>
      </c>
      <c r="AK660" s="72">
        <v>202400000000095</v>
      </c>
      <c r="AL660" s="75">
        <v>46038</v>
      </c>
      <c r="AM660" s="1" t="s">
        <v>257</v>
      </c>
      <c r="AN660" s="1" t="s">
        <v>257</v>
      </c>
      <c r="AO660" t="s">
        <v>100</v>
      </c>
      <c r="AP660" t="s">
        <v>3031</v>
      </c>
      <c r="AQ660" s="1"/>
      <c r="AR660" t="s">
        <v>1632</v>
      </c>
      <c r="AS660" t="s">
        <v>94</v>
      </c>
      <c r="AT660" s="1">
        <v>80111600</v>
      </c>
      <c r="AU660" s="104" t="s">
        <v>5837</v>
      </c>
      <c r="AV660" s="1" t="s">
        <v>210</v>
      </c>
      <c r="AW660" s="87" t="s">
        <v>103</v>
      </c>
      <c r="AX660" s="75">
        <v>46038</v>
      </c>
      <c r="AY660" s="87" t="s">
        <v>115</v>
      </c>
      <c r="AZ660" s="75">
        <v>46038</v>
      </c>
      <c r="BA660" s="75">
        <v>46038</v>
      </c>
      <c r="BB660" s="6">
        <v>46341</v>
      </c>
      <c r="BC660" s="89">
        <f>+Tabla3[[#This Row],[FECHA TERMINACION
(INICIAL)]]-Tabla3[[#This Row],[FECHA INICIO]]</f>
        <v>303</v>
      </c>
      <c r="BD660" s="89">
        <f>+Tabla3[[#This Row],[PLAZO DE EJECUCIÓN EN DÍAS (INICIAL)]]/30</f>
        <v>10.1</v>
      </c>
      <c r="BE660" t="s">
        <v>2889</v>
      </c>
      <c r="BF660" s="5" t="e">
        <f>+#REF!</f>
        <v>#REF!</v>
      </c>
      <c r="BG660" s="5" t="e">
        <f>+#REF!</f>
        <v>#REF!</v>
      </c>
      <c r="BH660" s="1" t="e">
        <f>+#REF!</f>
        <v>#REF!</v>
      </c>
      <c r="BI660" s="1">
        <f>+COUNTIF(Tabla3[[#This Row],[VALOR REDUCIDO]:[TOTAL TIEMPO PRORROGADO EN DÍAS
]],"&lt;&gt;0")</f>
        <v>3</v>
      </c>
      <c r="BJ660" s="1" t="e">
        <f>+#REF!</f>
        <v>#REF!</v>
      </c>
      <c r="BK660" s="75" t="e">
        <f>+#REF!</f>
        <v>#REF!</v>
      </c>
      <c r="BL660" s="1" t="s">
        <v>83</v>
      </c>
      <c r="BM660" t="e">
        <f t="shared" si="52"/>
        <v>#REF!</v>
      </c>
      <c r="BN660" s="7">
        <f t="shared" si="53"/>
        <v>46038</v>
      </c>
      <c r="BO660" s="7" t="e">
        <f t="shared" si="54"/>
        <v>#REF!</v>
      </c>
      <c r="BP660" s="5" t="e">
        <f t="shared" si="50"/>
        <v>#REF!</v>
      </c>
      <c r="BQ660" s="1">
        <v>31500000</v>
      </c>
      <c r="BR660" s="1" t="e">
        <f>+Tabla3[[#This Row],[VALOR TOTAL DE CONTRATO (ANTES DE LIQUIDACIÓN - LIBERACIÓN DE SALDOS)]]-Tabla3[[#This Row],[RECURSO TOTALES DESEMBOLSADOS]]</f>
        <v>#REF!</v>
      </c>
      <c r="BS660" s="1" t="s">
        <v>83</v>
      </c>
      <c r="BT660" s="1" t="str">
        <f t="shared" si="51"/>
        <v>enero</v>
      </c>
      <c r="BU660" s="1" t="s">
        <v>82</v>
      </c>
      <c r="BV660" s="1" t="s">
        <v>82</v>
      </c>
      <c r="BW660" s="1" t="s">
        <v>82</v>
      </c>
      <c r="BX660" t="s">
        <v>258</v>
      </c>
      <c r="BY660" t="s">
        <v>259</v>
      </c>
    </row>
    <row r="661" spans="1:77" x14ac:dyDescent="0.25">
      <c r="A661" s="1">
        <v>2026</v>
      </c>
      <c r="B661" s="3">
        <v>644</v>
      </c>
      <c r="C661" s="1" t="s">
        <v>65</v>
      </c>
      <c r="D661" t="s">
        <v>67</v>
      </c>
      <c r="E661" t="s">
        <v>70</v>
      </c>
      <c r="F661" t="s">
        <v>71</v>
      </c>
      <c r="G661" t="s">
        <v>105</v>
      </c>
      <c r="H661" s="1" t="s">
        <v>64</v>
      </c>
      <c r="I661" s="1" t="s">
        <v>75</v>
      </c>
      <c r="J661" t="s">
        <v>2890</v>
      </c>
      <c r="K661" s="1" t="s">
        <v>78</v>
      </c>
      <c r="L661" s="87" t="s">
        <v>81</v>
      </c>
      <c r="M661" s="1" t="s">
        <v>6948</v>
      </c>
      <c r="N661" s="1" t="s">
        <v>3719</v>
      </c>
      <c r="O661" s="59" t="s">
        <v>3719</v>
      </c>
      <c r="P661" s="54" t="s">
        <v>3719</v>
      </c>
      <c r="Q661" s="1" t="s">
        <v>83</v>
      </c>
      <c r="R661" s="87" t="s">
        <v>2892</v>
      </c>
      <c r="S661" s="87" t="s">
        <v>264</v>
      </c>
      <c r="T661" t="s">
        <v>2891</v>
      </c>
      <c r="U661" t="s">
        <v>2894</v>
      </c>
      <c r="V661" s="5" t="s">
        <v>2893</v>
      </c>
      <c r="W661" s="5">
        <v>82172057</v>
      </c>
      <c r="X661" s="5">
        <v>82172057</v>
      </c>
      <c r="Y661" s="90">
        <v>7470187</v>
      </c>
      <c r="Z661" s="90">
        <v>0</v>
      </c>
      <c r="AA661" s="1" t="s">
        <v>95</v>
      </c>
      <c r="AB661" t="s">
        <v>83</v>
      </c>
      <c r="AC661" t="s">
        <v>76</v>
      </c>
      <c r="AD661" s="69">
        <f>+Tabla3[[#This Row],[VALOR DEL CONTRATO
(EN NUMEROS)]]-Tabla3[[#This Row],[VALOR RECURSOS (MADS/FONAM)]]</f>
        <v>0</v>
      </c>
      <c r="AE661" s="2">
        <v>3126</v>
      </c>
      <c r="AF661" s="88">
        <v>46024</v>
      </c>
      <c r="AG661">
        <v>57426</v>
      </c>
      <c r="AH661" s="96">
        <v>46037</v>
      </c>
      <c r="AI661" s="78" t="s">
        <v>98</v>
      </c>
      <c r="AJ661" t="s">
        <v>282</v>
      </c>
      <c r="AK661" s="72">
        <v>202400000000095</v>
      </c>
      <c r="AL661" s="75">
        <v>46037</v>
      </c>
      <c r="AM661" s="1" t="s">
        <v>257</v>
      </c>
      <c r="AN661" s="1" t="s">
        <v>257</v>
      </c>
      <c r="AO661" t="s">
        <v>100</v>
      </c>
      <c r="AP661" t="s">
        <v>3370</v>
      </c>
      <c r="AQ661" s="2"/>
      <c r="AR661" t="s">
        <v>3371</v>
      </c>
      <c r="AS661" t="s">
        <v>2892</v>
      </c>
      <c r="AT661" s="1">
        <v>80111600</v>
      </c>
      <c r="AU661" s="93" t="s">
        <v>5838</v>
      </c>
      <c r="AV661" s="1" t="s">
        <v>210</v>
      </c>
      <c r="AW661" s="87" t="s">
        <v>103</v>
      </c>
      <c r="AX661" s="75">
        <v>46038</v>
      </c>
      <c r="AY661" s="1" t="s">
        <v>116</v>
      </c>
      <c r="AZ661" s="75">
        <v>46038</v>
      </c>
      <c r="BA661" s="75">
        <v>46038</v>
      </c>
      <c r="BB661" s="6">
        <v>46173</v>
      </c>
      <c r="BC661" s="89">
        <f>+Tabla3[[#This Row],[FECHA TERMINACION
(INICIAL)]]-Tabla3[[#This Row],[FECHA INICIO]]</f>
        <v>135</v>
      </c>
      <c r="BD661" s="89">
        <f>+Tabla3[[#This Row],[PLAZO DE EJECUCIÓN EN DÍAS (INICIAL)]]/30</f>
        <v>4.5</v>
      </c>
      <c r="BE661" t="s">
        <v>2895</v>
      </c>
      <c r="BF661" s="5" t="e">
        <f>+#REF!</f>
        <v>#REF!</v>
      </c>
      <c r="BG661" s="5" t="e">
        <f>+#REF!</f>
        <v>#REF!</v>
      </c>
      <c r="BH661" s="1" t="e">
        <f>+#REF!</f>
        <v>#REF!</v>
      </c>
      <c r="BI661" s="1">
        <f>+COUNTIF(Tabla3[[#This Row],[VALOR REDUCIDO]:[TOTAL TIEMPO PRORROGADO EN DÍAS
]],"&lt;&gt;0")</f>
        <v>3</v>
      </c>
      <c r="BJ661" s="1" t="e">
        <f>+#REF!</f>
        <v>#REF!</v>
      </c>
      <c r="BK661" s="75" t="e">
        <f>+#REF!</f>
        <v>#REF!</v>
      </c>
      <c r="BL661" s="1" t="s">
        <v>82</v>
      </c>
      <c r="BM661" t="e">
        <f t="shared" si="52"/>
        <v>#REF!</v>
      </c>
      <c r="BN661" s="7">
        <f t="shared" si="53"/>
        <v>46038</v>
      </c>
      <c r="BO661" s="7" t="e">
        <f t="shared" si="54"/>
        <v>#REF!</v>
      </c>
      <c r="BP661" s="5" t="e">
        <f t="shared" si="50"/>
        <v>#REF!</v>
      </c>
      <c r="BQ661" s="1">
        <v>26145654</v>
      </c>
      <c r="BR661" s="1" t="e">
        <f>+Tabla3[[#This Row],[VALOR TOTAL DE CONTRATO (ANTES DE LIQUIDACIÓN - LIBERACIÓN DE SALDOS)]]-Tabla3[[#This Row],[RECURSO TOTALES DESEMBOLSADOS]]</f>
        <v>#REF!</v>
      </c>
      <c r="BS661" s="1" t="s">
        <v>83</v>
      </c>
      <c r="BT661" s="1" t="str">
        <f t="shared" si="51"/>
        <v>enero</v>
      </c>
      <c r="BU661" s="1" t="s">
        <v>82</v>
      </c>
      <c r="BV661" s="1" t="s">
        <v>82</v>
      </c>
      <c r="BW661" s="1" t="s">
        <v>82</v>
      </c>
      <c r="BX661" t="s">
        <v>258</v>
      </c>
      <c r="BY661" t="s">
        <v>259</v>
      </c>
    </row>
    <row r="662" spans="1:77" ht="16.5" x14ac:dyDescent="0.35">
      <c r="A662" s="1">
        <v>2026</v>
      </c>
      <c r="B662" s="3" t="s">
        <v>7430</v>
      </c>
      <c r="C662" s="1" t="s">
        <v>65</v>
      </c>
      <c r="D662" t="s">
        <v>67</v>
      </c>
      <c r="E662" t="s">
        <v>70</v>
      </c>
      <c r="F662" t="s">
        <v>71</v>
      </c>
      <c r="G662" t="s">
        <v>105</v>
      </c>
      <c r="H662" s="1" t="s">
        <v>64</v>
      </c>
      <c r="I662" s="1" t="s">
        <v>75</v>
      </c>
      <c r="J662" t="s">
        <v>7431</v>
      </c>
      <c r="K662" s="1" t="s">
        <v>78</v>
      </c>
      <c r="L662" s="87" t="s">
        <v>289</v>
      </c>
      <c r="M662" s="1" t="s">
        <v>7472</v>
      </c>
      <c r="N662" s="1" t="s">
        <v>3719</v>
      </c>
      <c r="O662" s="59" t="s">
        <v>3719</v>
      </c>
      <c r="P662" s="54" t="s">
        <v>3719</v>
      </c>
      <c r="Q662" s="1" t="s">
        <v>83</v>
      </c>
      <c r="R662" s="87" t="s">
        <v>2892</v>
      </c>
      <c r="S662" s="87" t="s">
        <v>264</v>
      </c>
      <c r="T662" t="s">
        <v>2891</v>
      </c>
      <c r="U662" t="s">
        <v>2894</v>
      </c>
      <c r="V662" t="s">
        <v>7432</v>
      </c>
      <c r="W662" s="5">
        <v>48556216</v>
      </c>
      <c r="X662" s="5">
        <v>48556216</v>
      </c>
      <c r="Y662" s="90">
        <v>7470187</v>
      </c>
      <c r="Z662" s="90">
        <v>0</v>
      </c>
      <c r="AA662" s="1" t="s">
        <v>95</v>
      </c>
      <c r="AB662" t="s">
        <v>83</v>
      </c>
      <c r="AC662" t="s">
        <v>76</v>
      </c>
      <c r="AD662" s="69">
        <f>+Tabla3[[#This Row],[VALOR DEL CONTRATO
(EN NUMEROS)]]-Tabla3[[#This Row],[VALOR RECURSOS (MADS/FONAM)]]</f>
        <v>0</v>
      </c>
      <c r="AE662" s="2">
        <v>3126</v>
      </c>
      <c r="AF662" s="88">
        <v>46024</v>
      </c>
      <c r="AG662">
        <v>284726</v>
      </c>
      <c r="AH662" s="96">
        <v>46174</v>
      </c>
      <c r="AI662" s="78" t="s">
        <v>98</v>
      </c>
      <c r="AJ662" t="s">
        <v>282</v>
      </c>
      <c r="AK662" s="72">
        <v>202400000000095</v>
      </c>
      <c r="AL662" s="75">
        <v>46174</v>
      </c>
      <c r="AM662" s="1" t="s">
        <v>257</v>
      </c>
      <c r="AN662" s="1" t="s">
        <v>257</v>
      </c>
      <c r="AO662" t="s">
        <v>100</v>
      </c>
      <c r="AP662" t="s">
        <v>3370</v>
      </c>
      <c r="AQ662" s="2"/>
      <c r="AR662" t="s">
        <v>3371</v>
      </c>
      <c r="AS662" t="s">
        <v>2892</v>
      </c>
      <c r="AT662" s="1">
        <v>80111600</v>
      </c>
      <c r="AU662" s="93" t="s">
        <v>5838</v>
      </c>
      <c r="AV662" s="1" t="s">
        <v>210</v>
      </c>
      <c r="AW662" s="87" t="s">
        <v>103</v>
      </c>
      <c r="AX662" s="75">
        <v>46174</v>
      </c>
      <c r="AY662" s="1" t="s">
        <v>116</v>
      </c>
      <c r="AZ662" s="75">
        <v>46174</v>
      </c>
      <c r="BA662" s="75">
        <v>46174</v>
      </c>
      <c r="BB662" s="6">
        <v>46371</v>
      </c>
      <c r="BC662" s="89">
        <f>+Tabla3[[#This Row],[FECHA TERMINACION
(INICIAL)]]-Tabla3[[#This Row],[FECHA INICIO]]</f>
        <v>197</v>
      </c>
      <c r="BD662" s="89">
        <f>+Tabla3[[#This Row],[PLAZO DE EJECUCIÓN EN DÍAS (INICIAL)]]/30</f>
        <v>6.5666666666666664</v>
      </c>
      <c r="BE662" t="s">
        <v>7433</v>
      </c>
      <c r="BF662" s="5" t="e">
        <f>+#REF!</f>
        <v>#REF!</v>
      </c>
      <c r="BG662" s="5" t="e">
        <f>+#REF!</f>
        <v>#REF!</v>
      </c>
      <c r="BH662" s="1" t="e">
        <f>+#REF!</f>
        <v>#REF!</v>
      </c>
      <c r="BI662" s="1">
        <f>+COUNTIF(Tabla3[[#This Row],[VALOR REDUCIDO]:[TOTAL TIEMPO PRORROGADO EN DÍAS
]],"&lt;&gt;0")</f>
        <v>3</v>
      </c>
      <c r="BJ662" s="1" t="e">
        <f>+#REF!</f>
        <v>#REF!</v>
      </c>
      <c r="BK662" s="75" t="e">
        <f>+#REF!</f>
        <v>#REF!</v>
      </c>
      <c r="BL662" s="1" t="s">
        <v>83</v>
      </c>
      <c r="BM662" t="e">
        <f>$BO662-$BN662</f>
        <v>#REF!</v>
      </c>
      <c r="BN662" s="7">
        <f>$BA662</f>
        <v>46174</v>
      </c>
      <c r="BO662" s="7" t="e">
        <f>$BB662+$BH662</f>
        <v>#REF!</v>
      </c>
      <c r="BP662" s="5" t="e">
        <f t="shared" si="50"/>
        <v>#REF!</v>
      </c>
      <c r="BQ662" s="1" t="e">
        <v>#N/A</v>
      </c>
      <c r="BR662" s="1" t="e">
        <f>+Tabla3[[#This Row],[VALOR TOTAL DE CONTRATO (ANTES DE LIQUIDACIÓN - LIBERACIÓN DE SALDOS)]]-Tabla3[[#This Row],[RECURSO TOTALES DESEMBOLSADOS]]</f>
        <v>#REF!</v>
      </c>
      <c r="BS662" s="1" t="s">
        <v>83</v>
      </c>
      <c r="BT662" s="1" t="str">
        <f t="shared" si="51"/>
        <v>junio</v>
      </c>
      <c r="BU662" s="26" t="s">
        <v>82</v>
      </c>
      <c r="BV662" s="26" t="s">
        <v>82</v>
      </c>
      <c r="BW662" s="26" t="s">
        <v>82</v>
      </c>
      <c r="BX662" t="s">
        <v>258</v>
      </c>
      <c r="BY662" t="s">
        <v>259</v>
      </c>
    </row>
    <row r="663" spans="1:77" x14ac:dyDescent="0.25">
      <c r="A663" s="1">
        <v>2026</v>
      </c>
      <c r="B663" s="3">
        <v>645</v>
      </c>
      <c r="C663" s="1" t="s">
        <v>65</v>
      </c>
      <c r="D663" t="s">
        <v>67</v>
      </c>
      <c r="E663" t="s">
        <v>70</v>
      </c>
      <c r="F663" t="s">
        <v>71</v>
      </c>
      <c r="G663" t="s">
        <v>105</v>
      </c>
      <c r="H663" s="1" t="s">
        <v>64</v>
      </c>
      <c r="I663" s="1" t="s">
        <v>75</v>
      </c>
      <c r="J663" t="s">
        <v>2896</v>
      </c>
      <c r="K663" s="1" t="s">
        <v>78</v>
      </c>
      <c r="L663" s="57" t="s">
        <v>589</v>
      </c>
      <c r="M663" s="1" t="s">
        <v>6949</v>
      </c>
      <c r="N663" s="1" t="s">
        <v>3719</v>
      </c>
      <c r="O663" s="69" t="s">
        <v>3719</v>
      </c>
      <c r="P663" s="54" t="s">
        <v>3719</v>
      </c>
      <c r="Q663" s="1" t="s">
        <v>83</v>
      </c>
      <c r="R663" s="87" t="s">
        <v>256</v>
      </c>
      <c r="S663" s="87" t="s">
        <v>256</v>
      </c>
      <c r="T663" t="s">
        <v>2897</v>
      </c>
      <c r="U663" t="s">
        <v>2898</v>
      </c>
      <c r="V663" t="s">
        <v>2878</v>
      </c>
      <c r="W663" s="5">
        <v>100988160</v>
      </c>
      <c r="X663" s="5">
        <v>100988160</v>
      </c>
      <c r="Y663" s="71">
        <v>9710400</v>
      </c>
      <c r="Z663" s="90">
        <v>0</v>
      </c>
      <c r="AA663" s="1" t="s">
        <v>95</v>
      </c>
      <c r="AB663" t="s">
        <v>83</v>
      </c>
      <c r="AC663" t="s">
        <v>76</v>
      </c>
      <c r="AD663" s="69">
        <f>+Tabla3[[#This Row],[VALOR DEL CONTRATO
(EN NUMEROS)]]-Tabla3[[#This Row],[VALOR RECURSOS (MADS/FONAM)]]</f>
        <v>0</v>
      </c>
      <c r="AE663" s="2">
        <v>2426</v>
      </c>
      <c r="AF663" s="88">
        <v>46024</v>
      </c>
      <c r="AG663">
        <v>55226</v>
      </c>
      <c r="AH663" s="75">
        <v>46037</v>
      </c>
      <c r="AI663" s="78" t="s">
        <v>98</v>
      </c>
      <c r="AJ663" t="s">
        <v>590</v>
      </c>
      <c r="AK663" s="72">
        <v>202400000000078</v>
      </c>
      <c r="AL663" s="75">
        <v>46037</v>
      </c>
      <c r="AM663" s="1" t="s">
        <v>257</v>
      </c>
      <c r="AN663" s="1" t="s">
        <v>257</v>
      </c>
      <c r="AO663" t="s">
        <v>100</v>
      </c>
      <c r="AP663" t="s">
        <v>1401</v>
      </c>
      <c r="AQ663" s="1"/>
      <c r="AR663" t="s">
        <v>1402</v>
      </c>
      <c r="AS663" t="s">
        <v>1403</v>
      </c>
      <c r="AT663" s="1">
        <v>80111600</v>
      </c>
      <c r="AU663" s="93" t="s">
        <v>5839</v>
      </c>
      <c r="AV663" s="1" t="s">
        <v>210</v>
      </c>
      <c r="AW663" s="87" t="s">
        <v>103</v>
      </c>
      <c r="AX663" s="75">
        <v>46038</v>
      </c>
      <c r="AY663" s="1" t="s">
        <v>116</v>
      </c>
      <c r="AZ663" s="75">
        <v>46038</v>
      </c>
      <c r="BA663" s="75">
        <v>46038</v>
      </c>
      <c r="BB663" s="6">
        <v>46353</v>
      </c>
      <c r="BC663" s="89">
        <f>+Tabla3[[#This Row],[FECHA TERMINACION
(INICIAL)]]-Tabla3[[#This Row],[FECHA INICIO]]</f>
        <v>315</v>
      </c>
      <c r="BD663" s="89">
        <f>+Tabla3[[#This Row],[PLAZO DE EJECUCIÓN EN DÍAS (INICIAL)]]/30</f>
        <v>10.5</v>
      </c>
      <c r="BE663" t="s">
        <v>2880</v>
      </c>
      <c r="BF663" s="5" t="e">
        <f>+#REF!</f>
        <v>#REF!</v>
      </c>
      <c r="BG663" s="5" t="e">
        <f>+#REF!</f>
        <v>#REF!</v>
      </c>
      <c r="BH663" s="1" t="e">
        <f>+#REF!</f>
        <v>#REF!</v>
      </c>
      <c r="BI663" s="1">
        <f>+COUNTIF(Tabla3[[#This Row],[VALOR REDUCIDO]:[TOTAL TIEMPO PRORROGADO EN DÍAS
]],"&lt;&gt;0")</f>
        <v>3</v>
      </c>
      <c r="BJ663" s="1" t="e">
        <f>+#REF!</f>
        <v>#REF!</v>
      </c>
      <c r="BK663" s="75" t="e">
        <f>+#REF!</f>
        <v>#REF!</v>
      </c>
      <c r="BL663" s="1" t="s">
        <v>83</v>
      </c>
      <c r="BM663" t="e">
        <f t="shared" si="52"/>
        <v>#REF!</v>
      </c>
      <c r="BN663" s="7">
        <f t="shared" si="53"/>
        <v>46038</v>
      </c>
      <c r="BO663" s="7" t="e">
        <f t="shared" si="54"/>
        <v>#REF!</v>
      </c>
      <c r="BP663" s="5" t="e">
        <f t="shared" si="50"/>
        <v>#REF!</v>
      </c>
      <c r="BQ663" s="1">
        <v>43696800</v>
      </c>
      <c r="BR663" s="1" t="e">
        <f>+Tabla3[[#This Row],[VALOR TOTAL DE CONTRATO (ANTES DE LIQUIDACIÓN - LIBERACIÓN DE SALDOS)]]-Tabla3[[#This Row],[RECURSO TOTALES DESEMBOLSADOS]]</f>
        <v>#REF!</v>
      </c>
      <c r="BS663" s="1" t="s">
        <v>83</v>
      </c>
      <c r="BT663" s="1" t="str">
        <f t="shared" si="51"/>
        <v>enero</v>
      </c>
      <c r="BU663" s="1" t="s">
        <v>82</v>
      </c>
      <c r="BV663" s="1" t="s">
        <v>82</v>
      </c>
      <c r="BW663" s="1" t="s">
        <v>82</v>
      </c>
      <c r="BX663" t="s">
        <v>258</v>
      </c>
      <c r="BY663" t="s">
        <v>259</v>
      </c>
    </row>
    <row r="664" spans="1:77" x14ac:dyDescent="0.25">
      <c r="A664" s="1">
        <v>2026</v>
      </c>
      <c r="B664" s="3">
        <v>646</v>
      </c>
      <c r="C664" s="1" t="s">
        <v>65</v>
      </c>
      <c r="D664" t="s">
        <v>67</v>
      </c>
      <c r="E664" t="s">
        <v>70</v>
      </c>
      <c r="F664" t="s">
        <v>71</v>
      </c>
      <c r="G664" t="s">
        <v>105</v>
      </c>
      <c r="H664" s="1" t="s">
        <v>64</v>
      </c>
      <c r="I664" s="1" t="s">
        <v>75</v>
      </c>
      <c r="J664" t="s">
        <v>2899</v>
      </c>
      <c r="K664" s="1" t="s">
        <v>78</v>
      </c>
      <c r="L664" s="57" t="s">
        <v>2900</v>
      </c>
      <c r="M664" s="1" t="s">
        <v>6950</v>
      </c>
      <c r="N664" s="1" t="s">
        <v>3719</v>
      </c>
      <c r="O664" s="69" t="s">
        <v>3719</v>
      </c>
      <c r="P664" s="54" t="s">
        <v>3719</v>
      </c>
      <c r="Q664" s="1" t="s">
        <v>83</v>
      </c>
      <c r="R664" s="87" t="s">
        <v>256</v>
      </c>
      <c r="S664" s="87" t="s">
        <v>256</v>
      </c>
      <c r="T664" t="s">
        <v>2901</v>
      </c>
      <c r="U664" t="s">
        <v>2903</v>
      </c>
      <c r="V664" t="s">
        <v>2902</v>
      </c>
      <c r="W664" s="5">
        <v>84048000</v>
      </c>
      <c r="X664" s="5">
        <v>84048000</v>
      </c>
      <c r="Y664" s="90">
        <v>8404800</v>
      </c>
      <c r="Z664" s="90">
        <v>0</v>
      </c>
      <c r="AA664" s="1" t="s">
        <v>95</v>
      </c>
      <c r="AB664" t="s">
        <v>83</v>
      </c>
      <c r="AC664" t="s">
        <v>76</v>
      </c>
      <c r="AD664" s="69">
        <f>+Tabla3[[#This Row],[VALOR DEL CONTRATO
(EN NUMEROS)]]-Tabla3[[#This Row],[VALOR RECURSOS (MADS/FONAM)]]</f>
        <v>0</v>
      </c>
      <c r="AE664" s="2">
        <v>2426</v>
      </c>
      <c r="AF664" s="88">
        <v>46024</v>
      </c>
      <c r="AG664">
        <v>57526</v>
      </c>
      <c r="AH664" s="75">
        <v>46037</v>
      </c>
      <c r="AI664" s="78" t="s">
        <v>98</v>
      </c>
      <c r="AJ664" t="s">
        <v>590</v>
      </c>
      <c r="AK664" s="72">
        <v>202400000000078</v>
      </c>
      <c r="AL664" s="75">
        <v>46037</v>
      </c>
      <c r="AM664" s="1" t="s">
        <v>257</v>
      </c>
      <c r="AN664" s="1" t="s">
        <v>257</v>
      </c>
      <c r="AO664" t="s">
        <v>100</v>
      </c>
      <c r="AP664" t="s">
        <v>1401</v>
      </c>
      <c r="AQ664" s="1"/>
      <c r="AR664" t="s">
        <v>1402</v>
      </c>
      <c r="AS664" t="s">
        <v>1403</v>
      </c>
      <c r="AT664" s="1">
        <v>80111600</v>
      </c>
      <c r="AU664" s="93" t="s">
        <v>5840</v>
      </c>
      <c r="AV664" s="1" t="s">
        <v>210</v>
      </c>
      <c r="AW664" s="87" t="s">
        <v>103</v>
      </c>
      <c r="AX664" s="75">
        <v>46037</v>
      </c>
      <c r="AY664" s="1" t="s">
        <v>116</v>
      </c>
      <c r="AZ664" s="75">
        <v>46037</v>
      </c>
      <c r="BA664" s="75">
        <v>46038</v>
      </c>
      <c r="BB664" s="6">
        <v>46341</v>
      </c>
      <c r="BC664" s="89">
        <f>+Tabla3[[#This Row],[FECHA TERMINACION
(INICIAL)]]-Tabla3[[#This Row],[FECHA INICIO]]</f>
        <v>303</v>
      </c>
      <c r="BD664" s="89">
        <f>+Tabla3[[#This Row],[PLAZO DE EJECUCIÓN EN DÍAS (INICIAL)]]/30</f>
        <v>10.1</v>
      </c>
      <c r="BE664" t="s">
        <v>2904</v>
      </c>
      <c r="BF664" s="5" t="e">
        <f>+#REF!</f>
        <v>#REF!</v>
      </c>
      <c r="BG664" s="5" t="e">
        <f>+#REF!</f>
        <v>#REF!</v>
      </c>
      <c r="BH664" s="1" t="e">
        <f>+#REF!</f>
        <v>#REF!</v>
      </c>
      <c r="BI664" s="1">
        <f>+COUNTIF(Tabla3[[#This Row],[VALOR REDUCIDO]:[TOTAL TIEMPO PRORROGADO EN DÍAS
]],"&lt;&gt;0")</f>
        <v>3</v>
      </c>
      <c r="BJ664" s="1" t="e">
        <f>+#REF!</f>
        <v>#REF!</v>
      </c>
      <c r="BK664" s="75" t="e">
        <f>+#REF!</f>
        <v>#REF!</v>
      </c>
      <c r="BL664" s="1" t="s">
        <v>83</v>
      </c>
      <c r="BM664" t="e">
        <f t="shared" si="52"/>
        <v>#REF!</v>
      </c>
      <c r="BN664" s="7">
        <f t="shared" si="53"/>
        <v>46038</v>
      </c>
      <c r="BO664" s="7" t="e">
        <f t="shared" si="54"/>
        <v>#REF!</v>
      </c>
      <c r="BP664" s="5" t="e">
        <f t="shared" si="50"/>
        <v>#REF!</v>
      </c>
      <c r="BQ664" s="1">
        <v>38101760</v>
      </c>
      <c r="BR664" s="1" t="e">
        <f>+Tabla3[[#This Row],[VALOR TOTAL DE CONTRATO (ANTES DE LIQUIDACIÓN - LIBERACIÓN DE SALDOS)]]-Tabla3[[#This Row],[RECURSO TOTALES DESEMBOLSADOS]]</f>
        <v>#REF!</v>
      </c>
      <c r="BS664" s="1" t="s">
        <v>83</v>
      </c>
      <c r="BT664" s="1" t="str">
        <f t="shared" si="51"/>
        <v>enero</v>
      </c>
      <c r="BU664" s="1" t="s">
        <v>82</v>
      </c>
      <c r="BV664" s="1" t="s">
        <v>82</v>
      </c>
      <c r="BW664" s="1" t="s">
        <v>82</v>
      </c>
      <c r="BX664" t="s">
        <v>258</v>
      </c>
      <c r="BY664" t="s">
        <v>259</v>
      </c>
    </row>
    <row r="665" spans="1:77" x14ac:dyDescent="0.25">
      <c r="A665" s="1">
        <v>2026</v>
      </c>
      <c r="B665" s="3">
        <v>647</v>
      </c>
      <c r="C665" s="1" t="s">
        <v>65</v>
      </c>
      <c r="D665" t="s">
        <v>67</v>
      </c>
      <c r="E665" t="s">
        <v>70</v>
      </c>
      <c r="F665" t="s">
        <v>71</v>
      </c>
      <c r="G665" t="s">
        <v>105</v>
      </c>
      <c r="H665" s="1" t="s">
        <v>64</v>
      </c>
      <c r="I665" s="1" t="s">
        <v>271</v>
      </c>
      <c r="J665" t="s">
        <v>2905</v>
      </c>
      <c r="K665" s="1" t="s">
        <v>78</v>
      </c>
      <c r="L665" s="57" t="s">
        <v>488</v>
      </c>
      <c r="M665" s="1" t="s">
        <v>6951</v>
      </c>
      <c r="N665" s="1" t="s">
        <v>3719</v>
      </c>
      <c r="O665" s="69" t="s">
        <v>3719</v>
      </c>
      <c r="P665" s="54" t="s">
        <v>3719</v>
      </c>
      <c r="Q665" s="1" t="s">
        <v>83</v>
      </c>
      <c r="R665" s="87" t="s">
        <v>255</v>
      </c>
      <c r="S665" s="87" t="s">
        <v>255</v>
      </c>
      <c r="T665" t="s">
        <v>2906</v>
      </c>
      <c r="U665" t="s">
        <v>2908</v>
      </c>
      <c r="V665" t="s">
        <v>2907</v>
      </c>
      <c r="W665" s="5">
        <v>58190000</v>
      </c>
      <c r="X665" s="5">
        <v>58190000</v>
      </c>
      <c r="Y665" s="90">
        <v>5060000</v>
      </c>
      <c r="Z665" s="90">
        <v>0</v>
      </c>
      <c r="AA665" s="1" t="s">
        <v>121</v>
      </c>
      <c r="AB665" t="s">
        <v>83</v>
      </c>
      <c r="AC665" t="s">
        <v>76</v>
      </c>
      <c r="AD665" s="69">
        <f>+Tabla3[[#This Row],[VALOR DEL CONTRATO
(EN NUMEROS)]]-Tabla3[[#This Row],[VALOR RECURSOS (MADS/FONAM)]]</f>
        <v>0</v>
      </c>
      <c r="AE665" s="2">
        <v>4625</v>
      </c>
      <c r="AF665" s="88">
        <v>45671</v>
      </c>
      <c r="AG665">
        <v>1226</v>
      </c>
      <c r="AH665" s="75">
        <v>46037</v>
      </c>
      <c r="AI665" s="78" t="s">
        <v>99</v>
      </c>
      <c r="AJ665" t="s">
        <v>1372</v>
      </c>
      <c r="AK665" s="65" t="s">
        <v>76</v>
      </c>
      <c r="AL665" s="75">
        <v>46037</v>
      </c>
      <c r="AM665" s="1" t="s">
        <v>257</v>
      </c>
      <c r="AN665" s="1" t="s">
        <v>257</v>
      </c>
      <c r="AO665" t="s">
        <v>100</v>
      </c>
      <c r="AP665" t="s">
        <v>2654</v>
      </c>
      <c r="AQ665" s="2"/>
      <c r="AR665" t="s">
        <v>2655</v>
      </c>
      <c r="AS665" t="s">
        <v>255</v>
      </c>
      <c r="AT665" s="1">
        <v>80111600</v>
      </c>
      <c r="AU665" s="93" t="s">
        <v>5841</v>
      </c>
      <c r="AV665" s="1" t="s">
        <v>210</v>
      </c>
      <c r="AW665" s="87" t="s">
        <v>103</v>
      </c>
      <c r="AX665" s="75">
        <v>46037</v>
      </c>
      <c r="AY665" s="1" t="s">
        <v>115</v>
      </c>
      <c r="AZ665" s="75">
        <v>46037</v>
      </c>
      <c r="BA665" s="75">
        <v>46038</v>
      </c>
      <c r="BB665" s="6">
        <v>46387</v>
      </c>
      <c r="BC665" s="89">
        <f>+Tabla3[[#This Row],[FECHA TERMINACION
(INICIAL)]]-Tabla3[[#This Row],[FECHA INICIO]]</f>
        <v>349</v>
      </c>
      <c r="BD665" s="89">
        <f>+Tabla3[[#This Row],[PLAZO DE EJECUCIÓN EN DÍAS (INICIAL)]]/30</f>
        <v>11.633333333333333</v>
      </c>
      <c r="BE665" t="s">
        <v>2909</v>
      </c>
      <c r="BF665" s="5" t="e">
        <f>+#REF!</f>
        <v>#REF!</v>
      </c>
      <c r="BG665" s="5" t="e">
        <f>+#REF!</f>
        <v>#REF!</v>
      </c>
      <c r="BH665" s="1" t="e">
        <f>+#REF!</f>
        <v>#REF!</v>
      </c>
      <c r="BI665" s="1">
        <f>+COUNTIF(Tabla3[[#This Row],[VALOR REDUCIDO]:[TOTAL TIEMPO PRORROGADO EN DÍAS
]],"&lt;&gt;0")</f>
        <v>3</v>
      </c>
      <c r="BJ665" s="1" t="e">
        <f>+#REF!</f>
        <v>#REF!</v>
      </c>
      <c r="BK665" s="75" t="e">
        <f>+#REF!</f>
        <v>#REF!</v>
      </c>
      <c r="BL665" s="1" t="s">
        <v>83</v>
      </c>
      <c r="BM665" t="e">
        <f t="shared" si="52"/>
        <v>#REF!</v>
      </c>
      <c r="BN665" s="7">
        <f t="shared" si="53"/>
        <v>46038</v>
      </c>
      <c r="BO665" s="7" t="e">
        <f t="shared" si="54"/>
        <v>#REF!</v>
      </c>
      <c r="BP665" s="5" t="e">
        <f t="shared" si="50"/>
        <v>#REF!</v>
      </c>
      <c r="BQ665" s="1">
        <v>22770000</v>
      </c>
      <c r="BR665" s="1" t="e">
        <f>+Tabla3[[#This Row],[VALOR TOTAL DE CONTRATO (ANTES DE LIQUIDACIÓN - LIBERACIÓN DE SALDOS)]]-Tabla3[[#This Row],[RECURSO TOTALES DESEMBOLSADOS]]</f>
        <v>#REF!</v>
      </c>
      <c r="BS665" s="1" t="s">
        <v>83</v>
      </c>
      <c r="BT665" s="1" t="str">
        <f t="shared" si="51"/>
        <v>enero</v>
      </c>
      <c r="BU665" s="1" t="s">
        <v>82</v>
      </c>
      <c r="BV665" s="1" t="s">
        <v>82</v>
      </c>
      <c r="BW665" s="1" t="s">
        <v>82</v>
      </c>
      <c r="BX665" t="s">
        <v>258</v>
      </c>
      <c r="BY665" t="s">
        <v>259</v>
      </c>
    </row>
    <row r="666" spans="1:77" x14ac:dyDescent="0.25">
      <c r="A666" s="1">
        <v>2026</v>
      </c>
      <c r="B666" s="3">
        <v>648</v>
      </c>
      <c r="C666" s="1" t="s">
        <v>65</v>
      </c>
      <c r="D666" t="s">
        <v>67</v>
      </c>
      <c r="E666" t="s">
        <v>70</v>
      </c>
      <c r="F666" t="s">
        <v>71</v>
      </c>
      <c r="G666" t="s">
        <v>105</v>
      </c>
      <c r="H666" s="1" t="s">
        <v>64</v>
      </c>
      <c r="I666" s="1" t="s">
        <v>75</v>
      </c>
      <c r="J666" t="s">
        <v>2910</v>
      </c>
      <c r="K666" s="1" t="s">
        <v>78</v>
      </c>
      <c r="L666" s="87" t="s">
        <v>461</v>
      </c>
      <c r="M666" s="1" t="s">
        <v>6952</v>
      </c>
      <c r="N666" s="1" t="s">
        <v>3719</v>
      </c>
      <c r="O666" s="69" t="s">
        <v>3719</v>
      </c>
      <c r="P666" s="54" t="s">
        <v>3719</v>
      </c>
      <c r="Q666" s="1" t="s">
        <v>83</v>
      </c>
      <c r="R666" s="87" t="s">
        <v>266</v>
      </c>
      <c r="S666" s="87" t="s">
        <v>266</v>
      </c>
      <c r="T666" t="s">
        <v>2911</v>
      </c>
      <c r="U666" t="s">
        <v>2913</v>
      </c>
      <c r="V666" t="s">
        <v>2912</v>
      </c>
      <c r="W666" s="5">
        <v>60500000</v>
      </c>
      <c r="X666" s="5">
        <v>60500000</v>
      </c>
      <c r="Y666" s="90">
        <v>5500000</v>
      </c>
      <c r="Z666" s="90">
        <v>0</v>
      </c>
      <c r="AA666" s="1" t="s">
        <v>95</v>
      </c>
      <c r="AB666" t="s">
        <v>83</v>
      </c>
      <c r="AC666" t="s">
        <v>76</v>
      </c>
      <c r="AD666" s="69">
        <f>+Tabla3[[#This Row],[VALOR DEL CONTRATO
(EN NUMEROS)]]-Tabla3[[#This Row],[VALOR RECURSOS (MADS/FONAM)]]</f>
        <v>0</v>
      </c>
      <c r="AE666" s="2">
        <v>426</v>
      </c>
      <c r="AF666" s="88">
        <v>46024</v>
      </c>
      <c r="AG666">
        <v>60726</v>
      </c>
      <c r="AH666" s="75">
        <v>46038</v>
      </c>
      <c r="AI666" s="78" t="s">
        <v>98</v>
      </c>
      <c r="AJ666" t="s">
        <v>1139</v>
      </c>
      <c r="AK666" s="65">
        <v>202400000000095</v>
      </c>
      <c r="AL666" s="75">
        <v>46038</v>
      </c>
      <c r="AM666" s="1" t="s">
        <v>257</v>
      </c>
      <c r="AN666" s="1" t="s">
        <v>257</v>
      </c>
      <c r="AO666" t="s">
        <v>100</v>
      </c>
      <c r="AP666" t="s">
        <v>406</v>
      </c>
      <c r="AQ666" s="2"/>
      <c r="AR666" t="s">
        <v>407</v>
      </c>
      <c r="AS666" t="s">
        <v>408</v>
      </c>
      <c r="AT666" s="1">
        <v>80111600</v>
      </c>
      <c r="AU666" s="93" t="s">
        <v>5842</v>
      </c>
      <c r="AV666" s="1" t="s">
        <v>210</v>
      </c>
      <c r="AW666" s="87" t="s">
        <v>103</v>
      </c>
      <c r="AX666" s="75">
        <v>46038</v>
      </c>
      <c r="AY666" s="1" t="s">
        <v>116</v>
      </c>
      <c r="AZ666" s="75">
        <v>46038</v>
      </c>
      <c r="BA666" s="75">
        <v>46039</v>
      </c>
      <c r="BB666" s="6">
        <v>46372</v>
      </c>
      <c r="BC666" s="89">
        <f>+Tabla3[[#This Row],[FECHA TERMINACION
(INICIAL)]]-Tabla3[[#This Row],[FECHA INICIO]]</f>
        <v>333</v>
      </c>
      <c r="BD666" s="89">
        <f>+Tabla3[[#This Row],[PLAZO DE EJECUCIÓN EN DÍAS (INICIAL)]]/30</f>
        <v>11.1</v>
      </c>
      <c r="BE666" t="s">
        <v>1918</v>
      </c>
      <c r="BF666" s="5" t="e">
        <f>+#REF!</f>
        <v>#REF!</v>
      </c>
      <c r="BG666" s="5" t="e">
        <f>+#REF!</f>
        <v>#REF!</v>
      </c>
      <c r="BH666" s="1" t="e">
        <f>+#REF!</f>
        <v>#REF!</v>
      </c>
      <c r="BI666" s="1">
        <f>+COUNTIF(Tabla3[[#This Row],[VALOR REDUCIDO]:[TOTAL TIEMPO PRORROGADO EN DÍAS
]],"&lt;&gt;0")</f>
        <v>3</v>
      </c>
      <c r="BJ666" s="1" t="e">
        <f>+#REF!</f>
        <v>#REF!</v>
      </c>
      <c r="BK666" s="75" t="e">
        <f>+#REF!</f>
        <v>#REF!</v>
      </c>
      <c r="BL666" s="1" t="s">
        <v>83</v>
      </c>
      <c r="BM666" t="e">
        <f t="shared" si="52"/>
        <v>#REF!</v>
      </c>
      <c r="BN666" s="7">
        <f t="shared" si="53"/>
        <v>46039</v>
      </c>
      <c r="BO666" s="7" t="e">
        <f t="shared" si="54"/>
        <v>#REF!</v>
      </c>
      <c r="BP666" s="5" t="e">
        <f t="shared" si="50"/>
        <v>#REF!</v>
      </c>
      <c r="BQ666" s="1">
        <v>19066667</v>
      </c>
      <c r="BR666" s="1" t="e">
        <f>+Tabla3[[#This Row],[VALOR TOTAL DE CONTRATO (ANTES DE LIQUIDACIÓN - LIBERACIÓN DE SALDOS)]]-Tabla3[[#This Row],[RECURSO TOTALES DESEMBOLSADOS]]</f>
        <v>#REF!</v>
      </c>
      <c r="BS666" s="1" t="s">
        <v>83</v>
      </c>
      <c r="BT666" s="1" t="str">
        <f t="shared" si="51"/>
        <v>enero</v>
      </c>
      <c r="BU666" s="1" t="s">
        <v>82</v>
      </c>
      <c r="BV666" s="1" t="s">
        <v>82</v>
      </c>
      <c r="BW666" s="1" t="s">
        <v>82</v>
      </c>
      <c r="BX666" t="s">
        <v>258</v>
      </c>
      <c r="BY666" t="s">
        <v>259</v>
      </c>
    </row>
    <row r="667" spans="1:77" x14ac:dyDescent="0.25">
      <c r="A667" s="1">
        <v>2026</v>
      </c>
      <c r="B667" s="3">
        <v>649</v>
      </c>
      <c r="C667" s="1" t="s">
        <v>65</v>
      </c>
      <c r="D667" t="s">
        <v>67</v>
      </c>
      <c r="E667" t="s">
        <v>70</v>
      </c>
      <c r="F667" t="s">
        <v>71</v>
      </c>
      <c r="G667" t="s">
        <v>105</v>
      </c>
      <c r="H667" s="1" t="s">
        <v>64</v>
      </c>
      <c r="I667" s="1" t="s">
        <v>75</v>
      </c>
      <c r="J667" t="s">
        <v>3505</v>
      </c>
      <c r="K667" s="1" t="s">
        <v>78</v>
      </c>
      <c r="L667" s="57" t="s">
        <v>691</v>
      </c>
      <c r="M667" s="1" t="s">
        <v>6953</v>
      </c>
      <c r="N667" s="1" t="s">
        <v>3719</v>
      </c>
      <c r="O667" s="69" t="s">
        <v>3719</v>
      </c>
      <c r="P667" s="54" t="s">
        <v>3719</v>
      </c>
      <c r="Q667" s="1" t="s">
        <v>83</v>
      </c>
      <c r="R667" s="87" t="s">
        <v>266</v>
      </c>
      <c r="S667" s="87" t="s">
        <v>266</v>
      </c>
      <c r="T667" t="s">
        <v>3506</v>
      </c>
      <c r="U667" t="s">
        <v>3507</v>
      </c>
      <c r="V667" t="s">
        <v>3164</v>
      </c>
      <c r="W667" s="5">
        <v>127050000</v>
      </c>
      <c r="X667" s="5">
        <v>127050000</v>
      </c>
      <c r="Y667" s="90">
        <v>11550000</v>
      </c>
      <c r="Z667" s="90">
        <v>0</v>
      </c>
      <c r="AA667" s="1" t="s">
        <v>95</v>
      </c>
      <c r="AB667" t="s">
        <v>83</v>
      </c>
      <c r="AC667" t="s">
        <v>76</v>
      </c>
      <c r="AD667" s="69">
        <f>+Tabla3[[#This Row],[VALOR DEL CONTRATO
(EN NUMEROS)]]-Tabla3[[#This Row],[VALOR RECURSOS (MADS/FONAM)]]</f>
        <v>0</v>
      </c>
      <c r="AE667" s="2">
        <v>426</v>
      </c>
      <c r="AF667" s="88">
        <v>46024</v>
      </c>
      <c r="AG667">
        <v>71426</v>
      </c>
      <c r="AH667" s="75">
        <v>46041</v>
      </c>
      <c r="AI667" s="78" t="s">
        <v>98</v>
      </c>
      <c r="AJ667" t="s">
        <v>1139</v>
      </c>
      <c r="AK667" s="65">
        <v>202400000000095</v>
      </c>
      <c r="AL667" s="75">
        <v>46041</v>
      </c>
      <c r="AM667" s="1" t="s">
        <v>257</v>
      </c>
      <c r="AN667" s="1" t="s">
        <v>257</v>
      </c>
      <c r="AO667" t="s">
        <v>100</v>
      </c>
      <c r="AP667" t="s">
        <v>406</v>
      </c>
      <c r="AQ667" s="2"/>
      <c r="AR667" t="s">
        <v>407</v>
      </c>
      <c r="AS667" t="s">
        <v>408</v>
      </c>
      <c r="AT667" s="1">
        <v>80111600</v>
      </c>
      <c r="AU667" s="93" t="s">
        <v>5843</v>
      </c>
      <c r="AV667" s="1" t="s">
        <v>210</v>
      </c>
      <c r="AW667" s="87" t="s">
        <v>103</v>
      </c>
      <c r="AX667" s="75">
        <v>46041</v>
      </c>
      <c r="AY667" s="1" t="s">
        <v>116</v>
      </c>
      <c r="AZ667" s="75">
        <v>46041</v>
      </c>
      <c r="BA667" s="75">
        <v>46041</v>
      </c>
      <c r="BB667" s="6">
        <v>46374</v>
      </c>
      <c r="BC667" s="89">
        <f>+Tabla3[[#This Row],[FECHA TERMINACION
(INICIAL)]]-Tabla3[[#This Row],[FECHA INICIO]]</f>
        <v>333</v>
      </c>
      <c r="BD667" s="89">
        <f>+Tabla3[[#This Row],[PLAZO DE EJECUCIÓN EN DÍAS (INICIAL)]]/30</f>
        <v>11.1</v>
      </c>
      <c r="BE667" t="s">
        <v>1918</v>
      </c>
      <c r="BF667" s="5" t="e">
        <f>+#REF!</f>
        <v>#REF!</v>
      </c>
      <c r="BG667" s="5" t="e">
        <f>+#REF!</f>
        <v>#REF!</v>
      </c>
      <c r="BH667" s="1" t="e">
        <f>+#REF!</f>
        <v>#REF!</v>
      </c>
      <c r="BI667" s="1">
        <f>+COUNTIF(Tabla3[[#This Row],[VALOR REDUCIDO]:[TOTAL TIEMPO PRORROGADO EN DÍAS
]],"&lt;&gt;0")</f>
        <v>3</v>
      </c>
      <c r="BJ667" s="1" t="e">
        <f>+#REF!</f>
        <v>#REF!</v>
      </c>
      <c r="BK667" s="75" t="e">
        <f>+#REF!</f>
        <v>#REF!</v>
      </c>
      <c r="BL667" s="1" t="s">
        <v>83</v>
      </c>
      <c r="BM667" t="e">
        <f t="shared" si="52"/>
        <v>#REF!</v>
      </c>
      <c r="BN667" s="7">
        <f t="shared" si="53"/>
        <v>46041</v>
      </c>
      <c r="BO667" s="7" t="e">
        <f t="shared" si="54"/>
        <v>#REF!</v>
      </c>
      <c r="BP667" s="5" t="e">
        <f t="shared" si="50"/>
        <v>#REF!</v>
      </c>
      <c r="BQ667" s="1">
        <v>50820000</v>
      </c>
      <c r="BR667" s="1" t="e">
        <f>+Tabla3[[#This Row],[VALOR TOTAL DE CONTRATO (ANTES DE LIQUIDACIÓN - LIBERACIÓN DE SALDOS)]]-Tabla3[[#This Row],[RECURSO TOTALES DESEMBOLSADOS]]</f>
        <v>#REF!</v>
      </c>
      <c r="BS667" s="1" t="s">
        <v>83</v>
      </c>
      <c r="BT667" s="1" t="str">
        <f t="shared" si="51"/>
        <v>enero</v>
      </c>
      <c r="BU667" s="1" t="s">
        <v>82</v>
      </c>
      <c r="BV667" s="1" t="s">
        <v>82</v>
      </c>
      <c r="BW667" s="1" t="s">
        <v>82</v>
      </c>
      <c r="BX667" t="s">
        <v>258</v>
      </c>
      <c r="BY667" t="s">
        <v>259</v>
      </c>
    </row>
    <row r="668" spans="1:77" x14ac:dyDescent="0.25">
      <c r="A668" s="1">
        <v>2026</v>
      </c>
      <c r="B668" s="3">
        <v>650</v>
      </c>
      <c r="C668" s="1" t="s">
        <v>65</v>
      </c>
      <c r="D668" t="s">
        <v>67</v>
      </c>
      <c r="E668" t="s">
        <v>70</v>
      </c>
      <c r="F668" t="s">
        <v>71</v>
      </c>
      <c r="G668" t="s">
        <v>105</v>
      </c>
      <c r="H668" s="1" t="s">
        <v>64</v>
      </c>
      <c r="I668" s="1" t="s">
        <v>75</v>
      </c>
      <c r="J668" t="s">
        <v>3508</v>
      </c>
      <c r="K668" s="1" t="s">
        <v>78</v>
      </c>
      <c r="L668" s="57" t="s">
        <v>461</v>
      </c>
      <c r="M668" s="1" t="s">
        <v>6954</v>
      </c>
      <c r="N668" s="1" t="s">
        <v>3719</v>
      </c>
      <c r="O668" s="69" t="s">
        <v>3719</v>
      </c>
      <c r="P668" s="54" t="s">
        <v>3719</v>
      </c>
      <c r="Q668" s="1" t="s">
        <v>83</v>
      </c>
      <c r="R668" s="87" t="s">
        <v>266</v>
      </c>
      <c r="S668" s="87" t="s">
        <v>266</v>
      </c>
      <c r="T668" t="s">
        <v>3509</v>
      </c>
      <c r="U668" t="s">
        <v>3511</v>
      </c>
      <c r="V668" t="s">
        <v>3510</v>
      </c>
      <c r="W668" s="5">
        <v>121000000</v>
      </c>
      <c r="X668" s="5">
        <v>121000000</v>
      </c>
      <c r="Y668" s="90">
        <v>11000000</v>
      </c>
      <c r="Z668" s="90">
        <v>0</v>
      </c>
      <c r="AA668" s="1" t="s">
        <v>95</v>
      </c>
      <c r="AB668" t="s">
        <v>83</v>
      </c>
      <c r="AC668" t="s">
        <v>76</v>
      </c>
      <c r="AD668" s="69">
        <f>+Tabla3[[#This Row],[VALOR DEL CONTRATO
(EN NUMEROS)]]-Tabla3[[#This Row],[VALOR RECURSOS (MADS/FONAM)]]</f>
        <v>0</v>
      </c>
      <c r="AE668" s="2">
        <v>426</v>
      </c>
      <c r="AF668" s="88">
        <v>46024</v>
      </c>
      <c r="AG668">
        <v>65326</v>
      </c>
      <c r="AH668" s="75">
        <v>46038</v>
      </c>
      <c r="AI668" s="78" t="s">
        <v>98</v>
      </c>
      <c r="AJ668" t="s">
        <v>1139</v>
      </c>
      <c r="AK668" s="65">
        <v>202400000000095</v>
      </c>
      <c r="AL668" s="75">
        <v>46038</v>
      </c>
      <c r="AM668" s="1" t="s">
        <v>257</v>
      </c>
      <c r="AN668" s="1" t="s">
        <v>257</v>
      </c>
      <c r="AO668" t="s">
        <v>100</v>
      </c>
      <c r="AP668" t="s">
        <v>406</v>
      </c>
      <c r="AQ668" s="2"/>
      <c r="AR668" t="s">
        <v>407</v>
      </c>
      <c r="AS668" t="s">
        <v>408</v>
      </c>
      <c r="AT668" s="1">
        <v>80111600</v>
      </c>
      <c r="AU668" s="93" t="s">
        <v>5844</v>
      </c>
      <c r="AV668" s="1" t="s">
        <v>210</v>
      </c>
      <c r="AW668" s="87" t="s">
        <v>103</v>
      </c>
      <c r="AX668" s="75">
        <v>46038</v>
      </c>
      <c r="AY668" s="1" t="s">
        <v>115</v>
      </c>
      <c r="AZ668" s="75">
        <v>46038</v>
      </c>
      <c r="BA668" s="75">
        <v>46041</v>
      </c>
      <c r="BB668" s="6">
        <v>46086</v>
      </c>
      <c r="BC668" s="89">
        <f>+Tabla3[[#This Row],[FECHA TERMINACION
(INICIAL)]]-Tabla3[[#This Row],[FECHA INICIO]]</f>
        <v>45</v>
      </c>
      <c r="BD668" s="89">
        <f>+Tabla3[[#This Row],[PLAZO DE EJECUCIÓN EN DÍAS (INICIAL)]]/30</f>
        <v>1.5</v>
      </c>
      <c r="BE668" t="s">
        <v>1918</v>
      </c>
      <c r="BF668" s="5" t="e">
        <f>+#REF!</f>
        <v>#REF!</v>
      </c>
      <c r="BG668" s="5" t="e">
        <f>+#REF!</f>
        <v>#REF!</v>
      </c>
      <c r="BH668" s="1" t="e">
        <f>+#REF!</f>
        <v>#REF!</v>
      </c>
      <c r="BI668" s="1">
        <f>+COUNTIF(Tabla3[[#This Row],[VALOR REDUCIDO]:[TOTAL TIEMPO PRORROGADO EN DÍAS
]],"&lt;&gt;0")</f>
        <v>3</v>
      </c>
      <c r="BJ668" s="1" t="e">
        <f>+#REF!</f>
        <v>#REF!</v>
      </c>
      <c r="BK668" s="75" t="e">
        <f>+#REF!</f>
        <v>#REF!</v>
      </c>
      <c r="BL668" s="1" t="s">
        <v>82</v>
      </c>
      <c r="BM668" t="e">
        <f t="shared" si="52"/>
        <v>#REF!</v>
      </c>
      <c r="BN668" s="7">
        <f t="shared" si="53"/>
        <v>46041</v>
      </c>
      <c r="BO668" s="7" t="e">
        <f t="shared" si="54"/>
        <v>#REF!</v>
      </c>
      <c r="BP668" s="5" t="e">
        <f t="shared" si="50"/>
        <v>#REF!</v>
      </c>
      <c r="BQ668" s="1">
        <v>17233333</v>
      </c>
      <c r="BR668" s="1" t="e">
        <f>+Tabla3[[#This Row],[VALOR TOTAL DE CONTRATO (ANTES DE LIQUIDACIÓN - LIBERACIÓN DE SALDOS)]]-Tabla3[[#This Row],[RECURSO TOTALES DESEMBOLSADOS]]</f>
        <v>#REF!</v>
      </c>
      <c r="BS668" s="1" t="s">
        <v>83</v>
      </c>
      <c r="BT668" s="1" t="str">
        <f t="shared" si="51"/>
        <v>enero</v>
      </c>
      <c r="BU668" s="1" t="s">
        <v>82</v>
      </c>
      <c r="BV668" s="1" t="s">
        <v>82</v>
      </c>
      <c r="BW668" s="1" t="s">
        <v>82</v>
      </c>
      <c r="BX668" t="s">
        <v>258</v>
      </c>
      <c r="BY668" t="s">
        <v>259</v>
      </c>
    </row>
    <row r="669" spans="1:77" ht="15" customHeight="1" x14ac:dyDescent="0.25">
      <c r="A669" s="1">
        <v>2026</v>
      </c>
      <c r="B669" s="3" t="s">
        <v>6305</v>
      </c>
      <c r="C669" s="1" t="s">
        <v>65</v>
      </c>
      <c r="D669" t="s">
        <v>67</v>
      </c>
      <c r="E669" t="s">
        <v>70</v>
      </c>
      <c r="F669" t="s">
        <v>71</v>
      </c>
      <c r="G669" t="s">
        <v>105</v>
      </c>
      <c r="H669" s="1" t="s">
        <v>64</v>
      </c>
      <c r="I669" s="1" t="s">
        <v>75</v>
      </c>
      <c r="J669" t="s">
        <v>6302</v>
      </c>
      <c r="K669" s="1" t="s">
        <v>78</v>
      </c>
      <c r="L669" s="57" t="s">
        <v>461</v>
      </c>
      <c r="M669" s="79" t="s">
        <v>7441</v>
      </c>
      <c r="N669" s="1" t="s">
        <v>3719</v>
      </c>
      <c r="O669" s="69" t="s">
        <v>3719</v>
      </c>
      <c r="P669" s="54" t="s">
        <v>3719</v>
      </c>
      <c r="Q669" s="1" t="s">
        <v>83</v>
      </c>
      <c r="R669" s="87" t="s">
        <v>266</v>
      </c>
      <c r="S669" s="87" t="s">
        <v>266</v>
      </c>
      <c r="T669" t="s">
        <v>3509</v>
      </c>
      <c r="U669" t="s">
        <v>3511</v>
      </c>
      <c r="V669" t="s">
        <v>6303</v>
      </c>
      <c r="W669" s="5">
        <v>103766667</v>
      </c>
      <c r="X669" s="5">
        <v>103766667</v>
      </c>
      <c r="Y669" s="90">
        <v>11000000</v>
      </c>
      <c r="Z669" s="90">
        <v>0</v>
      </c>
      <c r="AA669" s="1" t="s">
        <v>95</v>
      </c>
      <c r="AB669" t="s">
        <v>83</v>
      </c>
      <c r="AC669" t="s">
        <v>76</v>
      </c>
      <c r="AD669" s="69">
        <f>+Tabla3[[#This Row],[VALOR DEL CONTRATO
(EN NUMEROS)]]-Tabla3[[#This Row],[VALOR RECURSOS (MADS/FONAM)]]</f>
        <v>0</v>
      </c>
      <c r="AE669" s="2">
        <v>426</v>
      </c>
      <c r="AF669" s="88">
        <v>46024</v>
      </c>
      <c r="AG669">
        <v>154126</v>
      </c>
      <c r="AH669" s="75">
        <v>46090</v>
      </c>
      <c r="AI669" s="78" t="s">
        <v>98</v>
      </c>
      <c r="AJ669" t="s">
        <v>1139</v>
      </c>
      <c r="AK669" s="65">
        <v>202400000000095</v>
      </c>
      <c r="AL669" s="75">
        <v>46087</v>
      </c>
      <c r="AM669" s="1" t="s">
        <v>257</v>
      </c>
      <c r="AN669" s="1" t="s">
        <v>257</v>
      </c>
      <c r="AO669" t="s">
        <v>100</v>
      </c>
      <c r="AP669" t="s">
        <v>406</v>
      </c>
      <c r="AQ669" s="2"/>
      <c r="AR669" t="s">
        <v>407</v>
      </c>
      <c r="AS669" t="s">
        <v>408</v>
      </c>
      <c r="AT669" s="1">
        <v>80111600</v>
      </c>
      <c r="AU669" s="93" t="s">
        <v>5844</v>
      </c>
      <c r="AV669" s="1" t="s">
        <v>210</v>
      </c>
      <c r="AW669" s="87" t="s">
        <v>103</v>
      </c>
      <c r="AX669" s="75">
        <v>46087</v>
      </c>
      <c r="AY669" s="1" t="s">
        <v>115</v>
      </c>
      <c r="AZ669" s="75">
        <v>46087</v>
      </c>
      <c r="BA669" s="75">
        <v>46087</v>
      </c>
      <c r="BB669" s="6">
        <v>46374</v>
      </c>
      <c r="BC669" s="89">
        <f>+Tabla3[[#This Row],[FECHA TERMINACION
(INICIAL)]]-Tabla3[[#This Row],[FECHA INICIO]]</f>
        <v>287</v>
      </c>
      <c r="BD669" s="89">
        <f>+Tabla3[[#This Row],[PLAZO DE EJECUCIÓN EN DÍAS (INICIAL)]]/30</f>
        <v>9.5666666666666664</v>
      </c>
      <c r="BE669" t="s">
        <v>6304</v>
      </c>
      <c r="BF669" s="5" t="e">
        <f>+#REF!</f>
        <v>#REF!</v>
      </c>
      <c r="BG669" s="5" t="e">
        <f>+#REF!</f>
        <v>#REF!</v>
      </c>
      <c r="BH669" s="1" t="e">
        <f>+#REF!</f>
        <v>#REF!</v>
      </c>
      <c r="BI669" s="1">
        <f>+COUNTIF(Tabla3[[#This Row],[VALOR REDUCIDO]:[TOTAL TIEMPO PRORROGADO EN DÍAS
]],"&lt;&gt;0")</f>
        <v>3</v>
      </c>
      <c r="BJ669" s="1" t="e">
        <f>+#REF!</f>
        <v>#REF!</v>
      </c>
      <c r="BK669" s="75" t="e">
        <f>+#REF!</f>
        <v>#REF!</v>
      </c>
      <c r="BL669" s="1" t="s">
        <v>83</v>
      </c>
      <c r="BM669" t="e">
        <f>$BO669-$BN669</f>
        <v>#REF!</v>
      </c>
      <c r="BN669" s="7">
        <f>$BA669</f>
        <v>46087</v>
      </c>
      <c r="BO669" s="7" t="e">
        <f>$BB669+$BH669</f>
        <v>#REF!</v>
      </c>
      <c r="BP669" s="5" t="e">
        <f t="shared" si="50"/>
        <v>#REF!</v>
      </c>
      <c r="BQ669" s="1">
        <v>31166667</v>
      </c>
      <c r="BR669" s="1" t="e">
        <f>+Tabla3[[#This Row],[VALOR TOTAL DE CONTRATO (ANTES DE LIQUIDACIÓN - LIBERACIÓN DE SALDOS)]]-Tabla3[[#This Row],[RECURSO TOTALES DESEMBOLSADOS]]</f>
        <v>#REF!</v>
      </c>
      <c r="BS669" s="1" t="s">
        <v>83</v>
      </c>
      <c r="BT669" s="1" t="str">
        <f t="shared" si="51"/>
        <v>marzo</v>
      </c>
      <c r="BU669" s="1" t="s">
        <v>82</v>
      </c>
      <c r="BV669" s="1" t="s">
        <v>82</v>
      </c>
      <c r="BW669" s="1" t="s">
        <v>82</v>
      </c>
      <c r="BX669" t="s">
        <v>258</v>
      </c>
      <c r="BY669" t="s">
        <v>259</v>
      </c>
    </row>
    <row r="670" spans="1:77" x14ac:dyDescent="0.25">
      <c r="A670" s="1">
        <v>2026</v>
      </c>
      <c r="B670" s="3">
        <v>651</v>
      </c>
      <c r="C670" s="1" t="s">
        <v>65</v>
      </c>
      <c r="D670" t="s">
        <v>67</v>
      </c>
      <c r="E670" t="s">
        <v>70</v>
      </c>
      <c r="F670" t="s">
        <v>71</v>
      </c>
      <c r="G670" t="s">
        <v>105</v>
      </c>
      <c r="H670" s="1" t="s">
        <v>64</v>
      </c>
      <c r="I670" s="1" t="s">
        <v>75</v>
      </c>
      <c r="J670" t="s">
        <v>3401</v>
      </c>
      <c r="K670" s="1" t="s">
        <v>78</v>
      </c>
      <c r="L670" s="57" t="s">
        <v>538</v>
      </c>
      <c r="M670" s="79" t="s">
        <v>6955</v>
      </c>
      <c r="N670" s="1" t="s">
        <v>3719</v>
      </c>
      <c r="O670" s="69" t="s">
        <v>3719</v>
      </c>
      <c r="P670" s="54" t="s">
        <v>3719</v>
      </c>
      <c r="Q670" s="1" t="s">
        <v>83</v>
      </c>
      <c r="R670" s="87" t="s">
        <v>256</v>
      </c>
      <c r="S670" s="87" t="s">
        <v>256</v>
      </c>
      <c r="T670" t="s">
        <v>3402</v>
      </c>
      <c r="U670" t="s">
        <v>3403</v>
      </c>
      <c r="V670" t="s">
        <v>3404</v>
      </c>
      <c r="W670" s="5">
        <v>92662920</v>
      </c>
      <c r="X670" s="5">
        <v>92662920</v>
      </c>
      <c r="Y670" s="90">
        <v>9266292</v>
      </c>
      <c r="Z670" s="90" t="s">
        <v>1045</v>
      </c>
      <c r="AA670" s="1" t="s">
        <v>95</v>
      </c>
      <c r="AB670" t="s">
        <v>83</v>
      </c>
      <c r="AC670" t="s">
        <v>76</v>
      </c>
      <c r="AD670" s="69">
        <f>+Tabla3[[#This Row],[VALOR DEL CONTRATO
(EN NUMEROS)]]-Tabla3[[#This Row],[VALOR RECURSOS (MADS/FONAM)]]</f>
        <v>0</v>
      </c>
      <c r="AE670" s="2">
        <v>2426</v>
      </c>
      <c r="AF670" s="88">
        <v>46024</v>
      </c>
      <c r="AG670">
        <v>56326</v>
      </c>
      <c r="AH670" s="96">
        <v>46037</v>
      </c>
      <c r="AI670" s="78" t="s">
        <v>98</v>
      </c>
      <c r="AJ670" t="s">
        <v>1309</v>
      </c>
      <c r="AK670" s="65">
        <v>202400000000078</v>
      </c>
      <c r="AL670" s="75">
        <v>46037</v>
      </c>
      <c r="AM670" s="1" t="s">
        <v>257</v>
      </c>
      <c r="AN670" s="1" t="s">
        <v>257</v>
      </c>
      <c r="AO670" t="s">
        <v>100</v>
      </c>
      <c r="AP670" t="s">
        <v>1401</v>
      </c>
      <c r="AQ670" s="2"/>
      <c r="AR670" t="s">
        <v>1402</v>
      </c>
      <c r="AS670" t="s">
        <v>1403</v>
      </c>
      <c r="AT670" s="1">
        <v>80111600</v>
      </c>
      <c r="AU670" s="93" t="s">
        <v>6260</v>
      </c>
      <c r="AV670" s="1" t="s">
        <v>210</v>
      </c>
      <c r="AW670" s="87" t="s">
        <v>103</v>
      </c>
      <c r="AX670" s="96">
        <v>46037</v>
      </c>
      <c r="AY670" s="1" t="s">
        <v>116</v>
      </c>
      <c r="AZ670" s="96">
        <v>46037</v>
      </c>
      <c r="BA670" s="75">
        <v>46038</v>
      </c>
      <c r="BB670" s="6">
        <v>46341</v>
      </c>
      <c r="BC670" s="89">
        <f>+Tabla3[[#This Row],[FECHA TERMINACION
(INICIAL)]]-Tabla3[[#This Row],[FECHA INICIO]]</f>
        <v>303</v>
      </c>
      <c r="BD670" s="89">
        <f>+Tabla3[[#This Row],[PLAZO DE EJECUCIÓN EN DÍAS (INICIAL)]]/30</f>
        <v>10.1</v>
      </c>
      <c r="BE670" t="s">
        <v>3405</v>
      </c>
      <c r="BF670" s="5" t="e">
        <f>+#REF!</f>
        <v>#REF!</v>
      </c>
      <c r="BG670" s="5" t="e">
        <f>+#REF!</f>
        <v>#REF!</v>
      </c>
      <c r="BH670" s="1" t="e">
        <f>+#REF!</f>
        <v>#REF!</v>
      </c>
      <c r="BI670" s="1">
        <f>+COUNTIF(Tabla3[[#This Row],[VALOR REDUCIDO]:[TOTAL TIEMPO PRORROGADO EN DÍAS
]],"&lt;&gt;0")</f>
        <v>3</v>
      </c>
      <c r="BJ670" s="1" t="e">
        <f>+#REF!</f>
        <v>#REF!</v>
      </c>
      <c r="BK670" s="75" t="e">
        <f>+#REF!</f>
        <v>#REF!</v>
      </c>
      <c r="BL670" s="1" t="s">
        <v>83</v>
      </c>
      <c r="BM670" t="e">
        <f t="shared" si="52"/>
        <v>#REF!</v>
      </c>
      <c r="BN670" s="7">
        <f t="shared" si="53"/>
        <v>46038</v>
      </c>
      <c r="BO670" s="7" t="e">
        <f t="shared" si="54"/>
        <v>#REF!</v>
      </c>
      <c r="BP670" s="5" t="e">
        <f t="shared" si="50"/>
        <v>#REF!</v>
      </c>
      <c r="BQ670" s="1">
        <v>42007190</v>
      </c>
      <c r="BR670" s="1" t="e">
        <f>+Tabla3[[#This Row],[VALOR TOTAL DE CONTRATO (ANTES DE LIQUIDACIÓN - LIBERACIÓN DE SALDOS)]]-Tabla3[[#This Row],[RECURSO TOTALES DESEMBOLSADOS]]</f>
        <v>#REF!</v>
      </c>
      <c r="BS670" s="1" t="s">
        <v>83</v>
      </c>
      <c r="BT670" s="1" t="str">
        <f t="shared" si="51"/>
        <v>enero</v>
      </c>
      <c r="BU670" s="1" t="s">
        <v>82</v>
      </c>
      <c r="BV670" s="1" t="s">
        <v>82</v>
      </c>
      <c r="BW670" s="1" t="s">
        <v>82</v>
      </c>
      <c r="BX670" t="s">
        <v>258</v>
      </c>
      <c r="BY670" t="s">
        <v>259</v>
      </c>
    </row>
    <row r="671" spans="1:77" x14ac:dyDescent="0.25">
      <c r="A671" s="1">
        <v>2026</v>
      </c>
      <c r="B671" s="3">
        <v>652</v>
      </c>
      <c r="C671" s="1" t="s">
        <v>65</v>
      </c>
      <c r="D671" t="s">
        <v>67</v>
      </c>
      <c r="E671" t="s">
        <v>70</v>
      </c>
      <c r="F671" t="s">
        <v>71</v>
      </c>
      <c r="G671" t="s">
        <v>105</v>
      </c>
      <c r="H671" s="1" t="s">
        <v>64</v>
      </c>
      <c r="I671" s="1" t="s">
        <v>75</v>
      </c>
      <c r="J671" t="s">
        <v>3406</v>
      </c>
      <c r="K671" s="1" t="s">
        <v>78</v>
      </c>
      <c r="L671" s="87" t="s">
        <v>538</v>
      </c>
      <c r="M671" s="79" t="s">
        <v>6956</v>
      </c>
      <c r="N671" s="1" t="s">
        <v>3719</v>
      </c>
      <c r="O671" s="69" t="s">
        <v>3719</v>
      </c>
      <c r="P671" s="54" t="s">
        <v>3719</v>
      </c>
      <c r="Q671" s="1" t="s">
        <v>83</v>
      </c>
      <c r="R671" s="87" t="s">
        <v>256</v>
      </c>
      <c r="S671" s="87" t="s">
        <v>256</v>
      </c>
      <c r="T671" t="s">
        <v>3407</v>
      </c>
      <c r="U671" t="s">
        <v>3408</v>
      </c>
      <c r="V671" t="s">
        <v>3409</v>
      </c>
      <c r="W671" s="5">
        <v>88733680</v>
      </c>
      <c r="X671" s="5">
        <v>88733680</v>
      </c>
      <c r="Y671" s="90">
        <v>8873368</v>
      </c>
      <c r="Z671" s="90" t="s">
        <v>1045</v>
      </c>
      <c r="AA671" s="1" t="s">
        <v>95</v>
      </c>
      <c r="AB671" t="s">
        <v>83</v>
      </c>
      <c r="AC671" t="s">
        <v>76</v>
      </c>
      <c r="AD671" s="69">
        <f>+Tabla3[[#This Row],[VALOR DEL CONTRATO
(EN NUMEROS)]]-Tabla3[[#This Row],[VALOR RECURSOS (MADS/FONAM)]]</f>
        <v>0</v>
      </c>
      <c r="AE671" s="2">
        <v>2426</v>
      </c>
      <c r="AF671" s="88">
        <v>46024</v>
      </c>
      <c r="AG671">
        <v>56926</v>
      </c>
      <c r="AH671" s="96">
        <v>46037</v>
      </c>
      <c r="AI671" s="78" t="s">
        <v>98</v>
      </c>
      <c r="AJ671" t="s">
        <v>1309</v>
      </c>
      <c r="AK671" s="65">
        <v>202400000000078</v>
      </c>
      <c r="AL671" s="75">
        <v>46037</v>
      </c>
      <c r="AM671" s="1" t="s">
        <v>257</v>
      </c>
      <c r="AN671" s="1" t="s">
        <v>257</v>
      </c>
      <c r="AO671" t="s">
        <v>100</v>
      </c>
      <c r="AP671" t="s">
        <v>1401</v>
      </c>
      <c r="AQ671" s="2"/>
      <c r="AR671" t="s">
        <v>1402</v>
      </c>
      <c r="AS671" t="s">
        <v>1403</v>
      </c>
      <c r="AT671" s="1">
        <v>80111600</v>
      </c>
      <c r="AU671" s="93" t="s">
        <v>5845</v>
      </c>
      <c r="AV671" s="1" t="s">
        <v>210</v>
      </c>
      <c r="AW671" s="87" t="s">
        <v>103</v>
      </c>
      <c r="AX671" s="75">
        <v>46037</v>
      </c>
      <c r="AY671" s="1" t="s">
        <v>116</v>
      </c>
      <c r="AZ671" s="75">
        <v>46037</v>
      </c>
      <c r="BA671" s="75">
        <v>46037</v>
      </c>
      <c r="BB671" s="6">
        <v>46340</v>
      </c>
      <c r="BC671" s="89">
        <f>+Tabla3[[#This Row],[FECHA TERMINACION
(INICIAL)]]-Tabla3[[#This Row],[FECHA INICIO]]</f>
        <v>303</v>
      </c>
      <c r="BD671" s="89">
        <f>+Tabla3[[#This Row],[PLAZO DE EJECUCIÓN EN DÍAS (INICIAL)]]/30</f>
        <v>10.1</v>
      </c>
      <c r="BE671" t="s">
        <v>3410</v>
      </c>
      <c r="BF671" s="5" t="e">
        <f>+#REF!</f>
        <v>#REF!</v>
      </c>
      <c r="BG671" s="5" t="e">
        <f>+#REF!</f>
        <v>#REF!</v>
      </c>
      <c r="BH671" s="1" t="e">
        <f>+#REF!</f>
        <v>#REF!</v>
      </c>
      <c r="BI671" s="1">
        <f>+COUNTIF(Tabla3[[#This Row],[VALOR REDUCIDO]:[TOTAL TIEMPO PRORROGADO EN DÍAS
]],"&lt;&gt;0")</f>
        <v>3</v>
      </c>
      <c r="BJ671" s="1" t="e">
        <f>+#REF!</f>
        <v>#REF!</v>
      </c>
      <c r="BK671" s="75" t="e">
        <f>+#REF!</f>
        <v>#REF!</v>
      </c>
      <c r="BL671" s="1" t="s">
        <v>83</v>
      </c>
      <c r="BM671" t="e">
        <f t="shared" si="52"/>
        <v>#REF!</v>
      </c>
      <c r="BN671" s="7">
        <f t="shared" si="53"/>
        <v>46037</v>
      </c>
      <c r="BO671" s="7" t="e">
        <f t="shared" si="54"/>
        <v>#REF!</v>
      </c>
      <c r="BP671" s="5" t="e">
        <f t="shared" si="50"/>
        <v>#REF!</v>
      </c>
      <c r="BQ671" s="1">
        <v>40225935</v>
      </c>
      <c r="BR671" s="1" t="e">
        <f>+Tabla3[[#This Row],[VALOR TOTAL DE CONTRATO (ANTES DE LIQUIDACIÓN - LIBERACIÓN DE SALDOS)]]-Tabla3[[#This Row],[RECURSO TOTALES DESEMBOLSADOS]]</f>
        <v>#REF!</v>
      </c>
      <c r="BS671" s="1" t="s">
        <v>83</v>
      </c>
      <c r="BT671" s="1" t="str">
        <f t="shared" si="51"/>
        <v>enero</v>
      </c>
      <c r="BU671" s="1" t="s">
        <v>82</v>
      </c>
      <c r="BV671" s="1" t="s">
        <v>82</v>
      </c>
      <c r="BW671" s="1" t="s">
        <v>82</v>
      </c>
      <c r="BX671" t="s">
        <v>258</v>
      </c>
      <c r="BY671" t="s">
        <v>259</v>
      </c>
    </row>
    <row r="672" spans="1:77" x14ac:dyDescent="0.25">
      <c r="A672" s="1">
        <v>2026</v>
      </c>
      <c r="B672" s="3">
        <v>653</v>
      </c>
      <c r="C672" s="1" t="s">
        <v>65</v>
      </c>
      <c r="D672" t="s">
        <v>67</v>
      </c>
      <c r="E672" t="s">
        <v>70</v>
      </c>
      <c r="F672" t="s">
        <v>71</v>
      </c>
      <c r="G672" t="s">
        <v>105</v>
      </c>
      <c r="H672" s="1" t="s">
        <v>64</v>
      </c>
      <c r="I672" s="1" t="s">
        <v>75</v>
      </c>
      <c r="J672" t="s">
        <v>3411</v>
      </c>
      <c r="K672" s="1" t="s">
        <v>78</v>
      </c>
      <c r="L672" s="57" t="s">
        <v>791</v>
      </c>
      <c r="M672" s="79" t="s">
        <v>6957</v>
      </c>
      <c r="N672" s="1" t="s">
        <v>3719</v>
      </c>
      <c r="O672" s="69" t="s">
        <v>3719</v>
      </c>
      <c r="P672" s="54" t="s">
        <v>3719</v>
      </c>
      <c r="Q672" s="1" t="s">
        <v>83</v>
      </c>
      <c r="R672" s="87" t="s">
        <v>256</v>
      </c>
      <c r="S672" s="87" t="s">
        <v>256</v>
      </c>
      <c r="T672" t="s">
        <v>3412</v>
      </c>
      <c r="U672" t="s">
        <v>3413</v>
      </c>
      <c r="V672" t="s">
        <v>2878</v>
      </c>
      <c r="W672" s="5">
        <v>100988160</v>
      </c>
      <c r="X672" s="5">
        <v>100988160</v>
      </c>
      <c r="Y672" s="90">
        <v>9710400</v>
      </c>
      <c r="Z672" s="90" t="s">
        <v>1045</v>
      </c>
      <c r="AA672" s="1" t="s">
        <v>95</v>
      </c>
      <c r="AB672" t="s">
        <v>83</v>
      </c>
      <c r="AC672" t="s">
        <v>76</v>
      </c>
      <c r="AD672" s="69">
        <f>+Tabla3[[#This Row],[VALOR DEL CONTRATO
(EN NUMEROS)]]-Tabla3[[#This Row],[VALOR RECURSOS (MADS/FONAM)]]</f>
        <v>0</v>
      </c>
      <c r="AE672" s="2">
        <v>2426</v>
      </c>
      <c r="AF672" s="97">
        <v>46024</v>
      </c>
      <c r="AG672">
        <v>58026</v>
      </c>
      <c r="AH672" s="96">
        <v>46037</v>
      </c>
      <c r="AI672" s="78" t="s">
        <v>98</v>
      </c>
      <c r="AJ672" t="s">
        <v>296</v>
      </c>
      <c r="AK672" s="65">
        <v>202400000000078</v>
      </c>
      <c r="AL672" s="75">
        <v>46037</v>
      </c>
      <c r="AM672" s="1" t="s">
        <v>257</v>
      </c>
      <c r="AN672" s="1" t="s">
        <v>257</v>
      </c>
      <c r="AO672" t="s">
        <v>100</v>
      </c>
      <c r="AP672" t="s">
        <v>1401</v>
      </c>
      <c r="AQ672" s="2"/>
      <c r="AR672" t="s">
        <v>1402</v>
      </c>
      <c r="AS672" t="s">
        <v>1403</v>
      </c>
      <c r="AT672" s="1">
        <v>80111600</v>
      </c>
      <c r="AU672" s="93" t="s">
        <v>5846</v>
      </c>
      <c r="AV672" s="1" t="s">
        <v>210</v>
      </c>
      <c r="AW672" s="87" t="s">
        <v>103</v>
      </c>
      <c r="AX672" s="96">
        <v>46037</v>
      </c>
      <c r="AY672" s="1" t="s">
        <v>116</v>
      </c>
      <c r="AZ672" s="96">
        <v>46037</v>
      </c>
      <c r="BA672" s="75">
        <v>46037</v>
      </c>
      <c r="BB672" s="6">
        <v>46352</v>
      </c>
      <c r="BC672" s="89">
        <f>+Tabla3[[#This Row],[FECHA TERMINACION
(INICIAL)]]-Tabla3[[#This Row],[FECHA INICIO]]</f>
        <v>315</v>
      </c>
      <c r="BD672" s="89">
        <f>+Tabla3[[#This Row],[PLAZO DE EJECUCIÓN EN DÍAS (INICIAL)]]/30</f>
        <v>10.5</v>
      </c>
      <c r="BE672" t="s">
        <v>3414</v>
      </c>
      <c r="BF672" s="5" t="e">
        <f>+#REF!</f>
        <v>#REF!</v>
      </c>
      <c r="BG672" s="5" t="e">
        <f>+#REF!</f>
        <v>#REF!</v>
      </c>
      <c r="BH672" s="1" t="e">
        <f>+#REF!</f>
        <v>#REF!</v>
      </c>
      <c r="BI672" s="1">
        <f>+COUNTIF(Tabla3[[#This Row],[VALOR REDUCIDO]:[TOTAL TIEMPO PRORROGADO EN DÍAS
]],"&lt;&gt;0")</f>
        <v>3</v>
      </c>
      <c r="BJ672" s="1" t="e">
        <f>+#REF!</f>
        <v>#REF!</v>
      </c>
      <c r="BK672" s="75" t="e">
        <f>+#REF!</f>
        <v>#REF!</v>
      </c>
      <c r="BL672" s="1" t="s">
        <v>83</v>
      </c>
      <c r="BM672" t="e">
        <f t="shared" si="52"/>
        <v>#REF!</v>
      </c>
      <c r="BN672" s="7">
        <f t="shared" si="53"/>
        <v>46037</v>
      </c>
      <c r="BO672" s="7" t="e">
        <f t="shared" si="54"/>
        <v>#REF!</v>
      </c>
      <c r="BP672" s="5" t="e">
        <f t="shared" si="50"/>
        <v>#REF!</v>
      </c>
      <c r="BQ672" s="1">
        <v>44020480</v>
      </c>
      <c r="BR672" s="1" t="e">
        <f>+Tabla3[[#This Row],[VALOR TOTAL DE CONTRATO (ANTES DE LIQUIDACIÓN - LIBERACIÓN DE SALDOS)]]-Tabla3[[#This Row],[RECURSO TOTALES DESEMBOLSADOS]]</f>
        <v>#REF!</v>
      </c>
      <c r="BS672" s="1" t="s">
        <v>83</v>
      </c>
      <c r="BT672" s="1" t="str">
        <f t="shared" si="51"/>
        <v>enero</v>
      </c>
      <c r="BU672" s="1" t="s">
        <v>82</v>
      </c>
      <c r="BV672" s="1" t="s">
        <v>82</v>
      </c>
      <c r="BW672" s="1" t="s">
        <v>82</v>
      </c>
      <c r="BX672" t="s">
        <v>258</v>
      </c>
      <c r="BY672" t="s">
        <v>259</v>
      </c>
    </row>
    <row r="673" spans="1:77" x14ac:dyDescent="0.25">
      <c r="A673" s="1">
        <v>2026</v>
      </c>
      <c r="B673" s="3">
        <v>654</v>
      </c>
      <c r="C673" s="1" t="s">
        <v>65</v>
      </c>
      <c r="D673" t="s">
        <v>67</v>
      </c>
      <c r="E673" t="s">
        <v>70</v>
      </c>
      <c r="F673" t="s">
        <v>71</v>
      </c>
      <c r="G673" t="s">
        <v>105</v>
      </c>
      <c r="H673" s="1" t="s">
        <v>64</v>
      </c>
      <c r="I673" s="1" t="s">
        <v>75</v>
      </c>
      <c r="J673" t="s">
        <v>3415</v>
      </c>
      <c r="K673" s="1" t="s">
        <v>78</v>
      </c>
      <c r="L673" s="57" t="s">
        <v>1034</v>
      </c>
      <c r="M673" s="79" t="s">
        <v>6958</v>
      </c>
      <c r="N673" s="1" t="s">
        <v>3719</v>
      </c>
      <c r="O673" s="69" t="s">
        <v>3719</v>
      </c>
      <c r="P673" s="54" t="s">
        <v>3719</v>
      </c>
      <c r="Q673" s="1" t="s">
        <v>83</v>
      </c>
      <c r="R673" s="87" t="s">
        <v>3416</v>
      </c>
      <c r="S673" s="87" t="s">
        <v>255</v>
      </c>
      <c r="T673" t="s">
        <v>2519</v>
      </c>
      <c r="U673" t="s">
        <v>2520</v>
      </c>
      <c r="V673" t="s">
        <v>2521</v>
      </c>
      <c r="W673" s="5">
        <v>102000000</v>
      </c>
      <c r="X673" s="5">
        <v>102000000</v>
      </c>
      <c r="Y673" s="90">
        <v>9000000</v>
      </c>
      <c r="Z673" s="90">
        <v>0</v>
      </c>
      <c r="AA673" s="1" t="s">
        <v>121</v>
      </c>
      <c r="AB673" t="s">
        <v>83</v>
      </c>
      <c r="AC673" t="s">
        <v>76</v>
      </c>
      <c r="AD673" s="69">
        <f>+Tabla3[[#This Row],[VALOR DEL CONTRATO
(EN NUMEROS)]]-Tabla3[[#This Row],[VALOR RECURSOS (MADS/FONAM)]]</f>
        <v>0</v>
      </c>
      <c r="AE673" s="2">
        <v>4625</v>
      </c>
      <c r="AF673" s="97">
        <v>45671</v>
      </c>
      <c r="AG673">
        <v>1626</v>
      </c>
      <c r="AH673" s="75">
        <v>46041</v>
      </c>
      <c r="AI673" s="78" t="s">
        <v>99</v>
      </c>
      <c r="AJ673" t="s">
        <v>1372</v>
      </c>
      <c r="AK673" s="65" t="s">
        <v>76</v>
      </c>
      <c r="AL673" s="96">
        <v>46037</v>
      </c>
      <c r="AM673" s="1" t="s">
        <v>257</v>
      </c>
      <c r="AN673" s="1" t="s">
        <v>257</v>
      </c>
      <c r="AO673" t="s">
        <v>100</v>
      </c>
      <c r="AP673" t="s">
        <v>2486</v>
      </c>
      <c r="AQ673" s="1"/>
      <c r="AR673" t="s">
        <v>2487</v>
      </c>
      <c r="AS673" t="s">
        <v>255</v>
      </c>
      <c r="AT673" s="1">
        <v>80111600</v>
      </c>
      <c r="AU673" s="93" t="s">
        <v>5847</v>
      </c>
      <c r="AV673" s="1" t="s">
        <v>210</v>
      </c>
      <c r="AW673" s="87" t="s">
        <v>103</v>
      </c>
      <c r="AX673" s="96">
        <v>46038</v>
      </c>
      <c r="AY673" s="1" t="s">
        <v>116</v>
      </c>
      <c r="AZ673" s="96">
        <v>46038</v>
      </c>
      <c r="BA673" s="75">
        <v>46041</v>
      </c>
      <c r="BB673" s="6">
        <v>46100</v>
      </c>
      <c r="BC673" s="89">
        <f>+Tabla3[[#This Row],[FECHA TERMINACION
(INICIAL)]]-Tabla3[[#This Row],[FECHA INICIO]]</f>
        <v>59</v>
      </c>
      <c r="BD673" s="89">
        <f>+Tabla3[[#This Row],[PLAZO DE EJECUCIÓN EN DÍAS (INICIAL)]]/30</f>
        <v>1.9666666666666666</v>
      </c>
      <c r="BE673" t="s">
        <v>2522</v>
      </c>
      <c r="BF673" s="5" t="e">
        <f>+#REF!</f>
        <v>#REF!</v>
      </c>
      <c r="BG673" s="5" t="e">
        <f>+#REF!</f>
        <v>#REF!</v>
      </c>
      <c r="BH673" s="1" t="e">
        <f>+#REF!</f>
        <v>#REF!</v>
      </c>
      <c r="BI673" s="1">
        <f>+COUNTIF(Tabla3[[#This Row],[VALOR REDUCIDO]:[TOTAL TIEMPO PRORROGADO EN DÍAS
]],"&lt;&gt;0")</f>
        <v>3</v>
      </c>
      <c r="BJ673" s="1" t="e">
        <f>+#REF!</f>
        <v>#REF!</v>
      </c>
      <c r="BK673" s="75" t="e">
        <f>+#REF!</f>
        <v>#REF!</v>
      </c>
      <c r="BL673" s="1" t="s">
        <v>82</v>
      </c>
      <c r="BM673" t="e">
        <f t="shared" si="52"/>
        <v>#REF!</v>
      </c>
      <c r="BN673" s="7">
        <f t="shared" si="53"/>
        <v>46041</v>
      </c>
      <c r="BO673" s="7" t="e">
        <f t="shared" si="54"/>
        <v>#REF!</v>
      </c>
      <c r="BP673" s="5" t="e">
        <f t="shared" si="50"/>
        <v>#REF!</v>
      </c>
      <c r="BQ673" s="1">
        <v>18300000</v>
      </c>
      <c r="BR673" s="1" t="e">
        <f>+Tabla3[[#This Row],[VALOR TOTAL DE CONTRATO (ANTES DE LIQUIDACIÓN - LIBERACIÓN DE SALDOS)]]-Tabla3[[#This Row],[RECURSO TOTALES DESEMBOLSADOS]]</f>
        <v>#REF!</v>
      </c>
      <c r="BS673" s="1" t="s">
        <v>83</v>
      </c>
      <c r="BT673" s="1" t="str">
        <f t="shared" si="51"/>
        <v>enero</v>
      </c>
      <c r="BU673" s="1" t="s">
        <v>82</v>
      </c>
      <c r="BV673" s="1" t="s">
        <v>82</v>
      </c>
      <c r="BW673" s="1" t="s">
        <v>82</v>
      </c>
      <c r="BX673" t="s">
        <v>258</v>
      </c>
      <c r="BY673" t="s">
        <v>259</v>
      </c>
    </row>
    <row r="674" spans="1:77" x14ac:dyDescent="0.25">
      <c r="A674" s="1">
        <v>2026</v>
      </c>
      <c r="B674" s="3" t="s">
        <v>7368</v>
      </c>
      <c r="C674" s="1" t="s">
        <v>65</v>
      </c>
      <c r="D674" t="s">
        <v>67</v>
      </c>
      <c r="E674" t="s">
        <v>70</v>
      </c>
      <c r="F674" t="s">
        <v>71</v>
      </c>
      <c r="G674" t="s">
        <v>105</v>
      </c>
      <c r="H674" s="1" t="s">
        <v>64</v>
      </c>
      <c r="I674" s="1" t="s">
        <v>75</v>
      </c>
      <c r="J674" t="s">
        <v>7369</v>
      </c>
      <c r="K674" s="1" t="s">
        <v>78</v>
      </c>
      <c r="L674" s="57" t="s">
        <v>1034</v>
      </c>
      <c r="M674" s="79" t="s">
        <v>7442</v>
      </c>
      <c r="N674" s="1" t="s">
        <v>3719</v>
      </c>
      <c r="O674" s="69" t="s">
        <v>3719</v>
      </c>
      <c r="P674" s="54" t="s">
        <v>3719</v>
      </c>
      <c r="Q674" s="1" t="s">
        <v>83</v>
      </c>
      <c r="R674" s="87" t="s">
        <v>3416</v>
      </c>
      <c r="S674" s="87" t="s">
        <v>255</v>
      </c>
      <c r="T674" t="s">
        <v>2519</v>
      </c>
      <c r="U674" t="s">
        <v>2520</v>
      </c>
      <c r="V674" t="s">
        <v>7370</v>
      </c>
      <c r="W674" s="5">
        <v>83700000</v>
      </c>
      <c r="X674" s="5">
        <v>83700000</v>
      </c>
      <c r="Y674" s="90">
        <v>9000000</v>
      </c>
      <c r="Z674" s="90">
        <v>0</v>
      </c>
      <c r="AA674" s="1" t="s">
        <v>121</v>
      </c>
      <c r="AB674" t="s">
        <v>83</v>
      </c>
      <c r="AC674" t="s">
        <v>76</v>
      </c>
      <c r="AD674" s="69">
        <f>+Tabla3[[#This Row],[VALOR DEL CONTRATO
(EN NUMEROS)]]-Tabla3[[#This Row],[VALOR RECURSOS (MADS/FONAM)]]</f>
        <v>0</v>
      </c>
      <c r="AE674" s="2">
        <v>4625</v>
      </c>
      <c r="AF674" s="97">
        <v>45671</v>
      </c>
      <c r="AG674">
        <v>3226</v>
      </c>
      <c r="AH674" s="75">
        <v>46101</v>
      </c>
      <c r="AI674" s="78" t="s">
        <v>99</v>
      </c>
      <c r="AJ674" t="s">
        <v>1372</v>
      </c>
      <c r="AK674" s="65" t="s">
        <v>76</v>
      </c>
      <c r="AL674" s="96">
        <v>46101</v>
      </c>
      <c r="AM674" s="1" t="s">
        <v>257</v>
      </c>
      <c r="AN674" s="1" t="s">
        <v>257</v>
      </c>
      <c r="AO674" t="s">
        <v>100</v>
      </c>
      <c r="AP674" t="s">
        <v>2486</v>
      </c>
      <c r="AQ674" s="1"/>
      <c r="AR674" t="s">
        <v>2487</v>
      </c>
      <c r="AS674" t="s">
        <v>255</v>
      </c>
      <c r="AT674" s="1">
        <v>80111600</v>
      </c>
      <c r="AU674" s="93" t="s">
        <v>5847</v>
      </c>
      <c r="AV674" s="1" t="s">
        <v>210</v>
      </c>
      <c r="AW674" s="87" t="s">
        <v>103</v>
      </c>
      <c r="AX674" s="96">
        <v>46101</v>
      </c>
      <c r="AY674" s="1" t="s">
        <v>116</v>
      </c>
      <c r="AZ674" s="96">
        <v>46101</v>
      </c>
      <c r="BA674" s="96">
        <v>46101</v>
      </c>
      <c r="BB674" s="6">
        <v>46384</v>
      </c>
      <c r="BC674" s="89">
        <f>+Tabla3[[#This Row],[FECHA TERMINACION
(INICIAL)]]-Tabla3[[#This Row],[FECHA INICIO]]</f>
        <v>283</v>
      </c>
      <c r="BD674" s="89">
        <f>+Tabla3[[#This Row],[PLAZO DE EJECUCIÓN EN DÍAS (INICIAL)]]/30</f>
        <v>9.4333333333333336</v>
      </c>
      <c r="BE674" t="s">
        <v>7371</v>
      </c>
      <c r="BF674" s="5" t="e">
        <f>+#REF!</f>
        <v>#REF!</v>
      </c>
      <c r="BG674" s="5" t="e">
        <f>+#REF!</f>
        <v>#REF!</v>
      </c>
      <c r="BH674" s="1" t="e">
        <f>+#REF!</f>
        <v>#REF!</v>
      </c>
      <c r="BI674" s="1">
        <f>+COUNTIF(Tabla3[[#This Row],[VALOR REDUCIDO]:[TOTAL TIEMPO PRORROGADO EN DÍAS
]],"&lt;&gt;0")</f>
        <v>3</v>
      </c>
      <c r="BJ674" s="1" t="e">
        <f>+#REF!</f>
        <v>#REF!</v>
      </c>
      <c r="BK674" s="75" t="e">
        <f>+#REF!</f>
        <v>#REF!</v>
      </c>
      <c r="BL674" s="1" t="s">
        <v>83</v>
      </c>
      <c r="BM674" t="e">
        <f>$BO674-$BN674</f>
        <v>#REF!</v>
      </c>
      <c r="BN674" s="7">
        <f>$BA674</f>
        <v>46101</v>
      </c>
      <c r="BO674" s="7" t="e">
        <f>$BB674+$BH674</f>
        <v>#REF!</v>
      </c>
      <c r="BP674" s="5" t="e">
        <f t="shared" si="50"/>
        <v>#REF!</v>
      </c>
      <c r="BQ674" s="1" t="e">
        <v>#N/A</v>
      </c>
      <c r="BR674" s="1" t="e">
        <f>+Tabla3[[#This Row],[VALOR TOTAL DE CONTRATO (ANTES DE LIQUIDACIÓN - LIBERACIÓN DE SALDOS)]]-Tabla3[[#This Row],[RECURSO TOTALES DESEMBOLSADOS]]</f>
        <v>#REF!</v>
      </c>
      <c r="BS674" s="1" t="s">
        <v>83</v>
      </c>
      <c r="BT674" s="1" t="str">
        <f t="shared" si="51"/>
        <v>marzo</v>
      </c>
      <c r="BU674" s="1" t="s">
        <v>82</v>
      </c>
      <c r="BV674" s="1" t="s">
        <v>82</v>
      </c>
      <c r="BW674" s="1" t="s">
        <v>82</v>
      </c>
      <c r="BX674" t="s">
        <v>258</v>
      </c>
      <c r="BY674" t="s">
        <v>259</v>
      </c>
    </row>
    <row r="675" spans="1:77" ht="16.5" customHeight="1" x14ac:dyDescent="0.25">
      <c r="A675" s="1">
        <v>2026</v>
      </c>
      <c r="B675" s="3">
        <v>655</v>
      </c>
      <c r="C675" s="1" t="s">
        <v>65</v>
      </c>
      <c r="D675" t="s">
        <v>67</v>
      </c>
      <c r="E675" t="s">
        <v>70</v>
      </c>
      <c r="F675" t="s">
        <v>71</v>
      </c>
      <c r="G675" t="s">
        <v>105</v>
      </c>
      <c r="H675" s="1" t="s">
        <v>64</v>
      </c>
      <c r="I675" s="1" t="s">
        <v>75</v>
      </c>
      <c r="J675" t="s">
        <v>3417</v>
      </c>
      <c r="K675" s="1" t="s">
        <v>78</v>
      </c>
      <c r="L675" s="87" t="s">
        <v>3418</v>
      </c>
      <c r="M675" s="79" t="s">
        <v>6959</v>
      </c>
      <c r="N675" s="1" t="s">
        <v>3719</v>
      </c>
      <c r="O675" s="69" t="s">
        <v>3719</v>
      </c>
      <c r="P675" s="54" t="s">
        <v>3719</v>
      </c>
      <c r="Q675" s="1" t="s">
        <v>83</v>
      </c>
      <c r="R675" s="87" t="s">
        <v>3416</v>
      </c>
      <c r="S675" s="87" t="s">
        <v>255</v>
      </c>
      <c r="T675" t="s">
        <v>2524</v>
      </c>
      <c r="U675" t="s">
        <v>2520</v>
      </c>
      <c r="V675" t="s">
        <v>2521</v>
      </c>
      <c r="W675" s="5">
        <v>102000000</v>
      </c>
      <c r="X675" s="5">
        <v>102000000</v>
      </c>
      <c r="Y675" s="90">
        <v>9000000</v>
      </c>
      <c r="Z675" s="90"/>
      <c r="AA675" s="1" t="s">
        <v>121</v>
      </c>
      <c r="AB675" t="s">
        <v>83</v>
      </c>
      <c r="AC675" t="s">
        <v>76</v>
      </c>
      <c r="AD675" s="69">
        <f>+Tabla3[[#This Row],[VALOR DEL CONTRATO
(EN NUMEROS)]]-Tabla3[[#This Row],[VALOR RECURSOS (MADS/FONAM)]]</f>
        <v>0</v>
      </c>
      <c r="AE675" s="2">
        <v>4625</v>
      </c>
      <c r="AF675" s="97">
        <v>45671</v>
      </c>
      <c r="AG675">
        <v>1926</v>
      </c>
      <c r="AH675" s="75">
        <v>46042</v>
      </c>
      <c r="AI675" s="78" t="s">
        <v>99</v>
      </c>
      <c r="AJ675" t="s">
        <v>1827</v>
      </c>
      <c r="AK675" s="65" t="s">
        <v>76</v>
      </c>
      <c r="AL675" s="75">
        <v>46037</v>
      </c>
      <c r="AM675" s="1" t="s">
        <v>257</v>
      </c>
      <c r="AN675" s="1" t="s">
        <v>257</v>
      </c>
      <c r="AO675" t="s">
        <v>100</v>
      </c>
      <c r="AP675" t="s">
        <v>2486</v>
      </c>
      <c r="AQ675" s="1"/>
      <c r="AR675" t="s">
        <v>2487</v>
      </c>
      <c r="AS675" t="s">
        <v>255</v>
      </c>
      <c r="AT675" s="1">
        <v>80111600</v>
      </c>
      <c r="AU675" s="93" t="s">
        <v>5848</v>
      </c>
      <c r="AV675" s="1" t="s">
        <v>210</v>
      </c>
      <c r="AW675" s="87" t="s">
        <v>103</v>
      </c>
      <c r="AX675" s="96">
        <v>46038</v>
      </c>
      <c r="AY675" s="1" t="s">
        <v>116</v>
      </c>
      <c r="AZ675" s="96">
        <v>46038</v>
      </c>
      <c r="BA675" s="75">
        <v>46042</v>
      </c>
      <c r="BB675" s="6">
        <v>46385</v>
      </c>
      <c r="BC675" s="89">
        <f>+Tabla3[[#This Row],[FECHA TERMINACION
(INICIAL)]]-Tabla3[[#This Row],[FECHA INICIO]]</f>
        <v>343</v>
      </c>
      <c r="BD675" s="89">
        <f>+Tabla3[[#This Row],[PLAZO DE EJECUCIÓN EN DÍAS (INICIAL)]]/30</f>
        <v>11.433333333333334</v>
      </c>
      <c r="BE675" t="s">
        <v>2522</v>
      </c>
      <c r="BF675" s="5" t="e">
        <f>+#REF!</f>
        <v>#REF!</v>
      </c>
      <c r="BG675" s="5" t="e">
        <f>+#REF!</f>
        <v>#REF!</v>
      </c>
      <c r="BH675" s="1" t="e">
        <f>+#REF!</f>
        <v>#REF!</v>
      </c>
      <c r="BI675" s="1">
        <f>+COUNTIF(Tabla3[[#This Row],[VALOR REDUCIDO]:[TOTAL TIEMPO PRORROGADO EN DÍAS
]],"&lt;&gt;0")</f>
        <v>3</v>
      </c>
      <c r="BJ675" s="1" t="e">
        <f>+#REF!</f>
        <v>#REF!</v>
      </c>
      <c r="BK675" s="75" t="e">
        <f>+#REF!</f>
        <v>#REF!</v>
      </c>
      <c r="BL675" s="1" t="s">
        <v>83</v>
      </c>
      <c r="BM675" t="e">
        <f t="shared" si="52"/>
        <v>#REF!</v>
      </c>
      <c r="BN675" s="7">
        <f t="shared" si="53"/>
        <v>46042</v>
      </c>
      <c r="BO675" s="7" t="e">
        <f t="shared" si="54"/>
        <v>#REF!</v>
      </c>
      <c r="BP675" s="5" t="e">
        <f t="shared" si="50"/>
        <v>#REF!</v>
      </c>
      <c r="BQ675" s="1">
        <v>39300000</v>
      </c>
      <c r="BR675" s="1" t="e">
        <f>+Tabla3[[#This Row],[VALOR TOTAL DE CONTRATO (ANTES DE LIQUIDACIÓN - LIBERACIÓN DE SALDOS)]]-Tabla3[[#This Row],[RECURSO TOTALES DESEMBOLSADOS]]</f>
        <v>#REF!</v>
      </c>
      <c r="BS675" s="1" t="s">
        <v>83</v>
      </c>
      <c r="BT675" s="1" t="str">
        <f t="shared" si="51"/>
        <v>enero</v>
      </c>
      <c r="BU675" s="1" t="s">
        <v>82</v>
      </c>
      <c r="BV675" s="1" t="s">
        <v>82</v>
      </c>
      <c r="BW675" s="1" t="s">
        <v>82</v>
      </c>
      <c r="BX675" t="s">
        <v>258</v>
      </c>
      <c r="BY675" t="s">
        <v>259</v>
      </c>
    </row>
    <row r="676" spans="1:77" x14ac:dyDescent="0.25">
      <c r="A676" s="1">
        <v>2026</v>
      </c>
      <c r="B676" s="3">
        <v>656</v>
      </c>
      <c r="C676" s="1" t="s">
        <v>65</v>
      </c>
      <c r="D676" t="s">
        <v>67</v>
      </c>
      <c r="E676" t="s">
        <v>70</v>
      </c>
      <c r="F676" t="s">
        <v>71</v>
      </c>
      <c r="G676" t="s">
        <v>105</v>
      </c>
      <c r="H676" s="1" t="s">
        <v>64</v>
      </c>
      <c r="I676" s="1" t="s">
        <v>75</v>
      </c>
      <c r="J676" t="s">
        <v>3419</v>
      </c>
      <c r="K676" s="1" t="s">
        <v>78</v>
      </c>
      <c r="L676" s="87" t="s">
        <v>2377</v>
      </c>
      <c r="M676" s="79" t="s">
        <v>6960</v>
      </c>
      <c r="N676" s="1" t="s">
        <v>3719</v>
      </c>
      <c r="O676" s="69" t="s">
        <v>3719</v>
      </c>
      <c r="P676" s="54" t="s">
        <v>3719</v>
      </c>
      <c r="Q676" s="1" t="s">
        <v>83</v>
      </c>
      <c r="R676" s="87" t="s">
        <v>255</v>
      </c>
      <c r="S676" s="87" t="s">
        <v>255</v>
      </c>
      <c r="T676" t="s">
        <v>3420</v>
      </c>
      <c r="U676" t="s">
        <v>3421</v>
      </c>
      <c r="V676" t="s">
        <v>3422</v>
      </c>
      <c r="W676" s="5">
        <v>90666667</v>
      </c>
      <c r="X676" s="5">
        <v>90666667</v>
      </c>
      <c r="Y676" s="90">
        <v>8000000</v>
      </c>
      <c r="Z676" s="90" t="s">
        <v>1045</v>
      </c>
      <c r="AA676" s="1" t="s">
        <v>121</v>
      </c>
      <c r="AB676" t="s">
        <v>83</v>
      </c>
      <c r="AC676" t="s">
        <v>76</v>
      </c>
      <c r="AD676" s="69">
        <f>+Tabla3[[#This Row],[VALOR DEL CONTRATO
(EN NUMEROS)]]-Tabla3[[#This Row],[VALOR RECURSOS (MADS/FONAM)]]</f>
        <v>0</v>
      </c>
      <c r="AE676" s="2">
        <v>4625</v>
      </c>
      <c r="AF676" s="88">
        <v>45671</v>
      </c>
      <c r="AG676">
        <v>1526</v>
      </c>
      <c r="AH676" s="75">
        <v>46041</v>
      </c>
      <c r="AI676" s="78" t="s">
        <v>99</v>
      </c>
      <c r="AJ676" t="s">
        <v>1372</v>
      </c>
      <c r="AK676" s="65" t="s">
        <v>76</v>
      </c>
      <c r="AL676" s="75">
        <v>46037</v>
      </c>
      <c r="AM676" s="1" t="s">
        <v>257</v>
      </c>
      <c r="AN676" s="1" t="s">
        <v>257</v>
      </c>
      <c r="AO676" t="s">
        <v>100</v>
      </c>
      <c r="AP676" t="s">
        <v>2486</v>
      </c>
      <c r="AQ676" s="1"/>
      <c r="AR676" t="s">
        <v>2487</v>
      </c>
      <c r="AS676" t="s">
        <v>255</v>
      </c>
      <c r="AT676" s="1">
        <v>80111600</v>
      </c>
      <c r="AU676" s="93" t="s">
        <v>5849</v>
      </c>
      <c r="AV676" s="1" t="s">
        <v>210</v>
      </c>
      <c r="AW676" s="87" t="s">
        <v>103</v>
      </c>
      <c r="AX676" s="96">
        <v>46038</v>
      </c>
      <c r="AY676" s="1" t="s">
        <v>116</v>
      </c>
      <c r="AZ676" s="96">
        <v>46038</v>
      </c>
      <c r="BA676" s="75">
        <v>46041</v>
      </c>
      <c r="BB676" s="6">
        <v>46384</v>
      </c>
      <c r="BC676" s="89">
        <f>+Tabla3[[#This Row],[FECHA TERMINACION
(INICIAL)]]-Tabla3[[#This Row],[FECHA INICIO]]</f>
        <v>343</v>
      </c>
      <c r="BD676" s="89">
        <f>+Tabla3[[#This Row],[PLAZO DE EJECUCIÓN EN DÍAS (INICIAL)]]/30</f>
        <v>11.433333333333334</v>
      </c>
      <c r="BE676" t="s">
        <v>3423</v>
      </c>
      <c r="BF676" s="5" t="e">
        <f>+#REF!</f>
        <v>#REF!</v>
      </c>
      <c r="BG676" s="5" t="e">
        <f>+#REF!</f>
        <v>#REF!</v>
      </c>
      <c r="BH676" s="1" t="e">
        <f>+#REF!</f>
        <v>#REF!</v>
      </c>
      <c r="BI676" s="1">
        <f>+COUNTIF(Tabla3[[#This Row],[VALOR REDUCIDO]:[TOTAL TIEMPO PRORROGADO EN DÍAS
]],"&lt;&gt;0")</f>
        <v>3</v>
      </c>
      <c r="BJ676" s="1" t="e">
        <f>+#REF!</f>
        <v>#REF!</v>
      </c>
      <c r="BK676" s="75" t="e">
        <f>+#REF!</f>
        <v>#REF!</v>
      </c>
      <c r="BL676" s="1" t="s">
        <v>83</v>
      </c>
      <c r="BM676" t="e">
        <f t="shared" si="52"/>
        <v>#REF!</v>
      </c>
      <c r="BN676" s="7">
        <f t="shared" si="53"/>
        <v>46041</v>
      </c>
      <c r="BO676" s="7" t="e">
        <f t="shared" si="54"/>
        <v>#REF!</v>
      </c>
      <c r="BP676" s="5" t="e">
        <f t="shared" si="50"/>
        <v>#REF!</v>
      </c>
      <c r="BQ676" s="1">
        <v>35200000</v>
      </c>
      <c r="BR676" s="1" t="e">
        <f>+Tabla3[[#This Row],[VALOR TOTAL DE CONTRATO (ANTES DE LIQUIDACIÓN - LIBERACIÓN DE SALDOS)]]-Tabla3[[#This Row],[RECURSO TOTALES DESEMBOLSADOS]]</f>
        <v>#REF!</v>
      </c>
      <c r="BS676" s="1" t="s">
        <v>83</v>
      </c>
      <c r="BT676" s="1" t="str">
        <f t="shared" si="51"/>
        <v>enero</v>
      </c>
      <c r="BU676" s="1" t="s">
        <v>82</v>
      </c>
      <c r="BV676" s="1" t="s">
        <v>82</v>
      </c>
      <c r="BW676" s="1" t="s">
        <v>82</v>
      </c>
      <c r="BX676" t="s">
        <v>258</v>
      </c>
      <c r="BY676" t="s">
        <v>259</v>
      </c>
    </row>
    <row r="677" spans="1:77" x14ac:dyDescent="0.25">
      <c r="A677" s="1">
        <v>2026</v>
      </c>
      <c r="B677" s="3">
        <v>657</v>
      </c>
      <c r="C677" s="1" t="s">
        <v>65</v>
      </c>
      <c r="D677" t="s">
        <v>67</v>
      </c>
      <c r="E677" t="s">
        <v>70</v>
      </c>
      <c r="F677" t="s">
        <v>71</v>
      </c>
      <c r="G677" t="s">
        <v>105</v>
      </c>
      <c r="H677" s="1" t="s">
        <v>64</v>
      </c>
      <c r="I677" s="1" t="s">
        <v>75</v>
      </c>
      <c r="J677" t="s">
        <v>3424</v>
      </c>
      <c r="K677" s="1" t="s">
        <v>78</v>
      </c>
      <c r="L677" s="57" t="s">
        <v>1034</v>
      </c>
      <c r="M677" s="79" t="s">
        <v>6961</v>
      </c>
      <c r="N677" s="1" t="s">
        <v>3719</v>
      </c>
      <c r="O677" s="69" t="s">
        <v>3719</v>
      </c>
      <c r="P677" s="54" t="s">
        <v>3719</v>
      </c>
      <c r="Q677" s="1" t="s">
        <v>83</v>
      </c>
      <c r="R677" s="87" t="s">
        <v>255</v>
      </c>
      <c r="S677" s="87" t="s">
        <v>255</v>
      </c>
      <c r="T677" t="s">
        <v>3425</v>
      </c>
      <c r="U677" t="s">
        <v>3426</v>
      </c>
      <c r="V677" t="s">
        <v>3422</v>
      </c>
      <c r="W677" s="5">
        <v>90666667</v>
      </c>
      <c r="X677" s="5">
        <v>90666667</v>
      </c>
      <c r="Y677" s="90">
        <v>8000000</v>
      </c>
      <c r="Z677" s="90"/>
      <c r="AA677" s="1" t="s">
        <v>121</v>
      </c>
      <c r="AB677" t="s">
        <v>83</v>
      </c>
      <c r="AC677" t="s">
        <v>76</v>
      </c>
      <c r="AD677" s="69">
        <f>+Tabla3[[#This Row],[VALOR DEL CONTRATO
(EN NUMEROS)]]-Tabla3[[#This Row],[VALOR RECURSOS (MADS/FONAM)]]</f>
        <v>0</v>
      </c>
      <c r="AE677" s="2">
        <v>4625</v>
      </c>
      <c r="AF677" s="97">
        <v>45671</v>
      </c>
      <c r="AG677">
        <v>1826</v>
      </c>
      <c r="AH677" s="75">
        <v>46042</v>
      </c>
      <c r="AI677" s="78" t="s">
        <v>99</v>
      </c>
      <c r="AJ677" t="s">
        <v>1372</v>
      </c>
      <c r="AK677" s="65" t="s">
        <v>76</v>
      </c>
      <c r="AL677" s="75">
        <v>46037</v>
      </c>
      <c r="AM677" s="1" t="s">
        <v>257</v>
      </c>
      <c r="AN677" s="1" t="s">
        <v>257</v>
      </c>
      <c r="AO677" t="s">
        <v>100</v>
      </c>
      <c r="AP677" t="s">
        <v>2486</v>
      </c>
      <c r="AQ677" s="1"/>
      <c r="AR677" t="s">
        <v>2487</v>
      </c>
      <c r="AS677" s="87" t="s">
        <v>255</v>
      </c>
      <c r="AT677" s="1">
        <v>80111600</v>
      </c>
      <c r="AU677" s="93" t="s">
        <v>5850</v>
      </c>
      <c r="AV677" s="1" t="s">
        <v>210</v>
      </c>
      <c r="AW677" s="87" t="s">
        <v>103</v>
      </c>
      <c r="AX677" s="96">
        <v>46041</v>
      </c>
      <c r="AY677" s="1" t="s">
        <v>116</v>
      </c>
      <c r="AZ677" s="96">
        <v>46041</v>
      </c>
      <c r="BA677" s="75">
        <v>46042</v>
      </c>
      <c r="BB677" s="6">
        <v>46385</v>
      </c>
      <c r="BC677" s="89">
        <f>+Tabla3[[#This Row],[FECHA TERMINACION
(INICIAL)]]-Tabla3[[#This Row],[FECHA INICIO]]</f>
        <v>343</v>
      </c>
      <c r="BD677" s="89">
        <f>+Tabla3[[#This Row],[PLAZO DE EJECUCIÓN EN DÍAS (INICIAL)]]/30</f>
        <v>11.433333333333334</v>
      </c>
      <c r="BE677" t="s">
        <v>3427</v>
      </c>
      <c r="BF677" s="5" t="e">
        <f>+#REF!</f>
        <v>#REF!</v>
      </c>
      <c r="BG677" s="5" t="e">
        <f>+#REF!</f>
        <v>#REF!</v>
      </c>
      <c r="BH677" s="1" t="e">
        <f>+#REF!</f>
        <v>#REF!</v>
      </c>
      <c r="BI677" s="1">
        <f>+COUNTIF(Tabla3[[#This Row],[VALOR REDUCIDO]:[TOTAL TIEMPO PRORROGADO EN DÍAS
]],"&lt;&gt;0")</f>
        <v>3</v>
      </c>
      <c r="BJ677" s="1" t="e">
        <f>+#REF!</f>
        <v>#REF!</v>
      </c>
      <c r="BK677" s="75" t="e">
        <f>+#REF!</f>
        <v>#REF!</v>
      </c>
      <c r="BL677" s="1" t="s">
        <v>83</v>
      </c>
      <c r="BM677" t="e">
        <f t="shared" si="52"/>
        <v>#REF!</v>
      </c>
      <c r="BN677" s="7">
        <f t="shared" si="53"/>
        <v>46042</v>
      </c>
      <c r="BO677" s="7" t="e">
        <f t="shared" si="54"/>
        <v>#REF!</v>
      </c>
      <c r="BP677" s="5" t="e">
        <f t="shared" si="50"/>
        <v>#REF!</v>
      </c>
      <c r="BQ677" s="1">
        <v>34933333</v>
      </c>
      <c r="BR677" s="1" t="e">
        <f>+Tabla3[[#This Row],[VALOR TOTAL DE CONTRATO (ANTES DE LIQUIDACIÓN - LIBERACIÓN DE SALDOS)]]-Tabla3[[#This Row],[RECURSO TOTALES DESEMBOLSADOS]]</f>
        <v>#REF!</v>
      </c>
      <c r="BS677" s="1" t="s">
        <v>83</v>
      </c>
      <c r="BT677" s="1" t="str">
        <f t="shared" si="51"/>
        <v>enero</v>
      </c>
      <c r="BU677" s="1" t="s">
        <v>82</v>
      </c>
      <c r="BV677" s="1" t="s">
        <v>82</v>
      </c>
      <c r="BW677" s="1" t="s">
        <v>82</v>
      </c>
      <c r="BX677" t="s">
        <v>258</v>
      </c>
      <c r="BY677" t="s">
        <v>259</v>
      </c>
    </row>
    <row r="678" spans="1:77" x14ac:dyDescent="0.25">
      <c r="A678" s="1">
        <v>2026</v>
      </c>
      <c r="B678" s="3">
        <v>658</v>
      </c>
      <c r="C678" s="1" t="s">
        <v>65</v>
      </c>
      <c r="D678" t="s">
        <v>67</v>
      </c>
      <c r="E678" t="s">
        <v>70</v>
      </c>
      <c r="F678" t="s">
        <v>71</v>
      </c>
      <c r="G678" t="s">
        <v>105</v>
      </c>
      <c r="H678" s="1" t="s">
        <v>64</v>
      </c>
      <c r="I678" s="1" t="s">
        <v>75</v>
      </c>
      <c r="J678" t="s">
        <v>3428</v>
      </c>
      <c r="K678" s="1" t="s">
        <v>78</v>
      </c>
      <c r="L678" s="57" t="s">
        <v>3429</v>
      </c>
      <c r="M678" s="79" t="s">
        <v>6962</v>
      </c>
      <c r="N678" s="1" t="s">
        <v>3719</v>
      </c>
      <c r="O678" s="69" t="s">
        <v>3719</v>
      </c>
      <c r="P678" s="54" t="s">
        <v>3719</v>
      </c>
      <c r="Q678" s="1" t="s">
        <v>83</v>
      </c>
      <c r="R678" s="87" t="s">
        <v>84</v>
      </c>
      <c r="S678" s="87" t="s">
        <v>84</v>
      </c>
      <c r="T678" t="s">
        <v>3430</v>
      </c>
      <c r="U678" t="s">
        <v>3431</v>
      </c>
      <c r="V678" t="s">
        <v>3432</v>
      </c>
      <c r="W678" s="5">
        <v>120000000</v>
      </c>
      <c r="X678" s="5">
        <v>120000000</v>
      </c>
      <c r="Y678" s="90">
        <v>15000000</v>
      </c>
      <c r="Z678" s="90"/>
      <c r="AA678" s="1" t="s">
        <v>95</v>
      </c>
      <c r="AB678" t="s">
        <v>83</v>
      </c>
      <c r="AC678" t="s">
        <v>76</v>
      </c>
      <c r="AD678" s="69">
        <f>+Tabla3[[#This Row],[VALOR DEL CONTRATO
(EN NUMEROS)]]-Tabla3[[#This Row],[VALOR RECURSOS (MADS/FONAM)]]</f>
        <v>0</v>
      </c>
      <c r="AE678" s="2">
        <v>2926</v>
      </c>
      <c r="AF678" s="88">
        <v>46024</v>
      </c>
      <c r="AG678">
        <v>54726</v>
      </c>
      <c r="AH678" s="75">
        <v>46037</v>
      </c>
      <c r="AI678" s="78" t="s">
        <v>98</v>
      </c>
      <c r="AJ678" t="s">
        <v>282</v>
      </c>
      <c r="AK678" s="65">
        <v>202400000000095</v>
      </c>
      <c r="AL678" s="75">
        <v>46037</v>
      </c>
      <c r="AM678" s="1" t="s">
        <v>257</v>
      </c>
      <c r="AN678" s="1" t="s">
        <v>257</v>
      </c>
      <c r="AO678" t="s">
        <v>100</v>
      </c>
      <c r="AP678" t="s">
        <v>5054</v>
      </c>
      <c r="AQ678" s="2"/>
      <c r="AR678" t="s">
        <v>5055</v>
      </c>
      <c r="AS678" t="s">
        <v>264</v>
      </c>
      <c r="AT678" s="1">
        <v>80111600</v>
      </c>
      <c r="AU678" s="93" t="s">
        <v>5851</v>
      </c>
      <c r="AV678" s="1" t="s">
        <v>210</v>
      </c>
      <c r="AW678" s="87" t="s">
        <v>103</v>
      </c>
      <c r="AX678" s="96">
        <v>46037</v>
      </c>
      <c r="AY678" s="1" t="s">
        <v>116</v>
      </c>
      <c r="AZ678" s="96">
        <v>46037</v>
      </c>
      <c r="BA678" s="75">
        <v>46038</v>
      </c>
      <c r="BB678" s="6">
        <v>46280</v>
      </c>
      <c r="BC678" s="89">
        <f>+Tabla3[[#This Row],[FECHA TERMINACION
(INICIAL)]]-Tabla3[[#This Row],[FECHA INICIO]]</f>
        <v>242</v>
      </c>
      <c r="BD678" s="89">
        <f>+Tabla3[[#This Row],[PLAZO DE EJECUCIÓN EN DÍAS (INICIAL)]]/30</f>
        <v>8.0666666666666664</v>
      </c>
      <c r="BE678" t="s">
        <v>3433</v>
      </c>
      <c r="BF678" s="5" t="e">
        <f>+#REF!</f>
        <v>#REF!</v>
      </c>
      <c r="BG678" s="5" t="e">
        <f>+#REF!</f>
        <v>#REF!</v>
      </c>
      <c r="BH678" s="1" t="e">
        <f>+#REF!</f>
        <v>#REF!</v>
      </c>
      <c r="BI678" s="1">
        <f>+COUNTIF(Tabla3[[#This Row],[VALOR REDUCIDO]:[TOTAL TIEMPO PRORROGADO EN DÍAS
]],"&lt;&gt;0")</f>
        <v>3</v>
      </c>
      <c r="BJ678" s="1" t="e">
        <f>+#REF!</f>
        <v>#REF!</v>
      </c>
      <c r="BK678" s="75" t="e">
        <f>+#REF!</f>
        <v>#REF!</v>
      </c>
      <c r="BL678" s="1" t="s">
        <v>83</v>
      </c>
      <c r="BM678" t="e">
        <f t="shared" si="52"/>
        <v>#REF!</v>
      </c>
      <c r="BN678" s="7">
        <f t="shared" si="53"/>
        <v>46038</v>
      </c>
      <c r="BO678" s="7" t="e">
        <f t="shared" si="54"/>
        <v>#REF!</v>
      </c>
      <c r="BP678" s="5" t="e">
        <f t="shared" si="50"/>
        <v>#REF!</v>
      </c>
      <c r="BQ678" s="1">
        <v>67500000</v>
      </c>
      <c r="BR678" s="1" t="e">
        <f>+Tabla3[[#This Row],[VALOR TOTAL DE CONTRATO (ANTES DE LIQUIDACIÓN - LIBERACIÓN DE SALDOS)]]-Tabla3[[#This Row],[RECURSO TOTALES DESEMBOLSADOS]]</f>
        <v>#REF!</v>
      </c>
      <c r="BS678" s="1" t="s">
        <v>83</v>
      </c>
      <c r="BT678" s="1" t="str">
        <f t="shared" si="51"/>
        <v>enero</v>
      </c>
      <c r="BU678" s="1" t="s">
        <v>82</v>
      </c>
      <c r="BV678" s="1" t="s">
        <v>82</v>
      </c>
      <c r="BW678" s="1" t="s">
        <v>82</v>
      </c>
      <c r="BX678" t="s">
        <v>258</v>
      </c>
      <c r="BY678" t="s">
        <v>259</v>
      </c>
    </row>
    <row r="679" spans="1:77" x14ac:dyDescent="0.25">
      <c r="A679" s="1">
        <v>2026</v>
      </c>
      <c r="B679" s="3">
        <v>659</v>
      </c>
      <c r="C679" s="1" t="s">
        <v>65</v>
      </c>
      <c r="D679" t="s">
        <v>67</v>
      </c>
      <c r="E679" t="s">
        <v>70</v>
      </c>
      <c r="F679" t="s">
        <v>71</v>
      </c>
      <c r="G679" t="s">
        <v>105</v>
      </c>
      <c r="H679" s="1" t="s">
        <v>64</v>
      </c>
      <c r="I679" s="1" t="s">
        <v>75</v>
      </c>
      <c r="J679" t="s">
        <v>3434</v>
      </c>
      <c r="K679" s="1" t="s">
        <v>78</v>
      </c>
      <c r="L679" s="57" t="s">
        <v>81</v>
      </c>
      <c r="M679" s="79" t="s">
        <v>6963</v>
      </c>
      <c r="N679" s="1" t="s">
        <v>3719</v>
      </c>
      <c r="O679" s="69" t="s">
        <v>3719</v>
      </c>
      <c r="P679" s="54" t="s">
        <v>3719</v>
      </c>
      <c r="Q679" s="1" t="s">
        <v>83</v>
      </c>
      <c r="R679" s="87" t="s">
        <v>84</v>
      </c>
      <c r="S679" s="87" t="s">
        <v>84</v>
      </c>
      <c r="T679" t="s">
        <v>3435</v>
      </c>
      <c r="U679" t="s">
        <v>3436</v>
      </c>
      <c r="V679" t="s">
        <v>3437</v>
      </c>
      <c r="W679" s="5">
        <v>98880000</v>
      </c>
      <c r="X679" s="5">
        <v>98880000</v>
      </c>
      <c r="Y679" s="90">
        <v>12360000</v>
      </c>
      <c r="Z679" s="90"/>
      <c r="AA679" s="1" t="s">
        <v>95</v>
      </c>
      <c r="AB679" t="s">
        <v>83</v>
      </c>
      <c r="AC679" t="s">
        <v>76</v>
      </c>
      <c r="AD679" s="69">
        <f>+Tabla3[[#This Row],[VALOR DEL CONTRATO
(EN NUMEROS)]]-Tabla3[[#This Row],[VALOR RECURSOS (MADS/FONAM)]]</f>
        <v>0</v>
      </c>
      <c r="AE679" s="2">
        <v>2926</v>
      </c>
      <c r="AF679" s="88">
        <v>46024</v>
      </c>
      <c r="AG679">
        <v>64226</v>
      </c>
      <c r="AH679" s="75">
        <v>46038</v>
      </c>
      <c r="AI679" s="78" t="s">
        <v>98</v>
      </c>
      <c r="AJ679" t="s">
        <v>282</v>
      </c>
      <c r="AK679" s="65">
        <v>202400000000095</v>
      </c>
      <c r="AL679" s="75">
        <v>46038</v>
      </c>
      <c r="AM679" s="1" t="s">
        <v>257</v>
      </c>
      <c r="AN679" s="1" t="s">
        <v>257</v>
      </c>
      <c r="AO679" t="s">
        <v>100</v>
      </c>
      <c r="AP679" t="s">
        <v>5054</v>
      </c>
      <c r="AQ679" s="2"/>
      <c r="AR679" t="s">
        <v>5055</v>
      </c>
      <c r="AS679" t="s">
        <v>264</v>
      </c>
      <c r="AT679" s="1">
        <v>80111600</v>
      </c>
      <c r="AU679" s="93" t="s">
        <v>5852</v>
      </c>
      <c r="AV679" s="1" t="s">
        <v>210</v>
      </c>
      <c r="AW679" s="87" t="s">
        <v>103</v>
      </c>
      <c r="AX679" s="96">
        <v>46038</v>
      </c>
      <c r="AY679" s="1" t="s">
        <v>116</v>
      </c>
      <c r="AZ679" s="96">
        <v>46038</v>
      </c>
      <c r="BA679" s="75">
        <v>46038</v>
      </c>
      <c r="BB679" s="6">
        <v>46280</v>
      </c>
      <c r="BC679" s="89">
        <f>+Tabla3[[#This Row],[FECHA TERMINACION
(INICIAL)]]-Tabla3[[#This Row],[FECHA INICIO]]</f>
        <v>242</v>
      </c>
      <c r="BD679" s="89">
        <f>+Tabla3[[#This Row],[PLAZO DE EJECUCIÓN EN DÍAS (INICIAL)]]/30</f>
        <v>8.0666666666666664</v>
      </c>
      <c r="BE679" t="s">
        <v>3438</v>
      </c>
      <c r="BF679" s="5" t="e">
        <f>+#REF!</f>
        <v>#REF!</v>
      </c>
      <c r="BG679" s="5" t="e">
        <f>+#REF!</f>
        <v>#REF!</v>
      </c>
      <c r="BH679" s="1" t="e">
        <f>+#REF!</f>
        <v>#REF!</v>
      </c>
      <c r="BI679" s="1">
        <f>+COUNTIF(Tabla3[[#This Row],[VALOR REDUCIDO]:[TOTAL TIEMPO PRORROGADO EN DÍAS
]],"&lt;&gt;0")</f>
        <v>3</v>
      </c>
      <c r="BJ679" s="1" t="e">
        <f>+#REF!</f>
        <v>#REF!</v>
      </c>
      <c r="BK679" s="75" t="e">
        <f>+#REF!</f>
        <v>#REF!</v>
      </c>
      <c r="BL679" s="1" t="s">
        <v>83</v>
      </c>
      <c r="BM679" t="e">
        <f t="shared" si="52"/>
        <v>#REF!</v>
      </c>
      <c r="BN679" s="7">
        <f t="shared" si="53"/>
        <v>46038</v>
      </c>
      <c r="BO679" s="7" t="e">
        <f t="shared" si="54"/>
        <v>#REF!</v>
      </c>
      <c r="BP679" s="5" t="e">
        <f t="shared" si="50"/>
        <v>#REF!</v>
      </c>
      <c r="BQ679" s="1">
        <v>55620000</v>
      </c>
      <c r="BR679" s="1" t="e">
        <f>+Tabla3[[#This Row],[VALOR TOTAL DE CONTRATO (ANTES DE LIQUIDACIÓN - LIBERACIÓN DE SALDOS)]]-Tabla3[[#This Row],[RECURSO TOTALES DESEMBOLSADOS]]</f>
        <v>#REF!</v>
      </c>
      <c r="BS679" s="1" t="s">
        <v>83</v>
      </c>
      <c r="BT679" s="1" t="str">
        <f t="shared" si="51"/>
        <v>enero</v>
      </c>
      <c r="BU679" s="1" t="s">
        <v>82</v>
      </c>
      <c r="BV679" s="1" t="s">
        <v>82</v>
      </c>
      <c r="BW679" s="1" t="s">
        <v>82</v>
      </c>
      <c r="BX679" t="s">
        <v>258</v>
      </c>
      <c r="BY679" t="s">
        <v>259</v>
      </c>
    </row>
    <row r="680" spans="1:77" x14ac:dyDescent="0.25">
      <c r="A680" s="1">
        <v>2026</v>
      </c>
      <c r="B680" s="3">
        <v>660</v>
      </c>
      <c r="C680" s="1" t="s">
        <v>65</v>
      </c>
      <c r="D680" t="s">
        <v>67</v>
      </c>
      <c r="E680" t="s">
        <v>70</v>
      </c>
      <c r="F680" t="s">
        <v>71</v>
      </c>
      <c r="G680" t="s">
        <v>105</v>
      </c>
      <c r="H680" s="1" t="s">
        <v>64</v>
      </c>
      <c r="I680" s="1" t="s">
        <v>75</v>
      </c>
      <c r="J680" t="s">
        <v>3439</v>
      </c>
      <c r="K680" s="1" t="s">
        <v>78</v>
      </c>
      <c r="L680" s="57" t="s">
        <v>81</v>
      </c>
      <c r="M680" s="79" t="s">
        <v>6964</v>
      </c>
      <c r="N680" s="1" t="s">
        <v>3719</v>
      </c>
      <c r="O680" s="69" t="s">
        <v>3719</v>
      </c>
      <c r="P680" s="54" t="s">
        <v>3719</v>
      </c>
      <c r="Q680" s="1" t="s">
        <v>83</v>
      </c>
      <c r="R680" s="87" t="s">
        <v>2126</v>
      </c>
      <c r="S680" s="87" t="s">
        <v>733</v>
      </c>
      <c r="T680" t="s">
        <v>3440</v>
      </c>
      <c r="U680" t="s">
        <v>3441</v>
      </c>
      <c r="V680" t="s">
        <v>1705</v>
      </c>
      <c r="W680" s="5">
        <v>85000000</v>
      </c>
      <c r="X680" s="5">
        <v>85000000</v>
      </c>
      <c r="Y680" s="90">
        <v>8500000</v>
      </c>
      <c r="Z680" s="90"/>
      <c r="AA680" s="1" t="s">
        <v>95</v>
      </c>
      <c r="AB680" t="s">
        <v>83</v>
      </c>
      <c r="AC680" t="s">
        <v>76</v>
      </c>
      <c r="AD680" s="69">
        <f>+Tabla3[[#This Row],[VALOR DEL CONTRATO
(EN NUMEROS)]]-Tabla3[[#This Row],[VALOR RECURSOS (MADS/FONAM)]]</f>
        <v>0</v>
      </c>
      <c r="AE680" s="2">
        <v>3026</v>
      </c>
      <c r="AF680" s="88">
        <v>46024</v>
      </c>
      <c r="AG680">
        <v>52426</v>
      </c>
      <c r="AH680" s="75">
        <v>46036</v>
      </c>
      <c r="AI680" s="78" t="s">
        <v>98</v>
      </c>
      <c r="AJ680" t="s">
        <v>590</v>
      </c>
      <c r="AK680" s="65">
        <v>202400000000078</v>
      </c>
      <c r="AL680" s="75">
        <v>46036</v>
      </c>
      <c r="AM680" s="1" t="s">
        <v>257</v>
      </c>
      <c r="AN680" s="1" t="s">
        <v>257</v>
      </c>
      <c r="AO680" t="s">
        <v>100</v>
      </c>
      <c r="AP680" t="s">
        <v>5205</v>
      </c>
      <c r="AQ680" s="2"/>
      <c r="AR680" t="s">
        <v>5286</v>
      </c>
      <c r="AS680" t="s">
        <v>268</v>
      </c>
      <c r="AT680" s="1">
        <v>80111600</v>
      </c>
      <c r="AU680" s="93" t="s">
        <v>5853</v>
      </c>
      <c r="AV680" s="1" t="s">
        <v>210</v>
      </c>
      <c r="AW680" s="87" t="s">
        <v>103</v>
      </c>
      <c r="AX680" s="96">
        <v>46036</v>
      </c>
      <c r="AY680" s="1" t="s">
        <v>116</v>
      </c>
      <c r="AZ680" s="96">
        <v>46036</v>
      </c>
      <c r="BA680" s="75">
        <v>46037</v>
      </c>
      <c r="BB680" s="6">
        <v>46340</v>
      </c>
      <c r="BC680" s="89">
        <f>+Tabla3[[#This Row],[FECHA TERMINACION
(INICIAL)]]-Tabla3[[#This Row],[FECHA INICIO]]</f>
        <v>303</v>
      </c>
      <c r="BD680" s="89">
        <f>+Tabla3[[#This Row],[PLAZO DE EJECUCIÓN EN DÍAS (INICIAL)]]/30</f>
        <v>10.1</v>
      </c>
      <c r="BE680" t="s">
        <v>3442</v>
      </c>
      <c r="BF680" s="5" t="e">
        <f>+#REF!</f>
        <v>#REF!</v>
      </c>
      <c r="BG680" s="5" t="e">
        <f>+#REF!</f>
        <v>#REF!</v>
      </c>
      <c r="BH680" s="1" t="e">
        <f>+#REF!</f>
        <v>#REF!</v>
      </c>
      <c r="BI680" s="1">
        <f>+COUNTIF(Tabla3[[#This Row],[VALOR REDUCIDO]:[TOTAL TIEMPO PRORROGADO EN DÍAS
]],"&lt;&gt;0")</f>
        <v>3</v>
      </c>
      <c r="BJ680" s="1" t="e">
        <f>+#REF!</f>
        <v>#REF!</v>
      </c>
      <c r="BK680" s="75" t="e">
        <f>+#REF!</f>
        <v>#REF!</v>
      </c>
      <c r="BL680" s="1" t="s">
        <v>83</v>
      </c>
      <c r="BM680" t="e">
        <f t="shared" si="52"/>
        <v>#REF!</v>
      </c>
      <c r="BN680" s="7">
        <f t="shared" si="53"/>
        <v>46037</v>
      </c>
      <c r="BO680" s="7" t="e">
        <f t="shared" si="54"/>
        <v>#REF!</v>
      </c>
      <c r="BP680" s="5" t="e">
        <f t="shared" si="50"/>
        <v>#REF!</v>
      </c>
      <c r="BQ680" s="1">
        <v>38533333</v>
      </c>
      <c r="BR680" s="1" t="e">
        <f>+Tabla3[[#This Row],[VALOR TOTAL DE CONTRATO (ANTES DE LIQUIDACIÓN - LIBERACIÓN DE SALDOS)]]-Tabla3[[#This Row],[RECURSO TOTALES DESEMBOLSADOS]]</f>
        <v>#REF!</v>
      </c>
      <c r="BS680" s="1" t="s">
        <v>83</v>
      </c>
      <c r="BT680" s="1" t="str">
        <f t="shared" si="51"/>
        <v>enero</v>
      </c>
      <c r="BU680" s="1" t="s">
        <v>82</v>
      </c>
      <c r="BV680" s="1" t="s">
        <v>82</v>
      </c>
      <c r="BW680" s="1" t="s">
        <v>82</v>
      </c>
      <c r="BX680" t="s">
        <v>258</v>
      </c>
      <c r="BY680" t="s">
        <v>259</v>
      </c>
    </row>
    <row r="681" spans="1:77" x14ac:dyDescent="0.25">
      <c r="A681" s="1">
        <v>2026</v>
      </c>
      <c r="B681" s="3">
        <v>661</v>
      </c>
      <c r="C681" s="1" t="s">
        <v>65</v>
      </c>
      <c r="D681" t="s">
        <v>67</v>
      </c>
      <c r="E681" t="s">
        <v>70</v>
      </c>
      <c r="F681" t="s">
        <v>71</v>
      </c>
      <c r="G681" t="s">
        <v>105</v>
      </c>
      <c r="H681" s="1" t="s">
        <v>64</v>
      </c>
      <c r="I681" s="1" t="s">
        <v>75</v>
      </c>
      <c r="J681" t="s">
        <v>3443</v>
      </c>
      <c r="K681" s="1" t="s">
        <v>78</v>
      </c>
      <c r="L681" s="87" t="s">
        <v>81</v>
      </c>
      <c r="M681" s="79" t="s">
        <v>6965</v>
      </c>
      <c r="N681" s="1" t="s">
        <v>3719</v>
      </c>
      <c r="O681" s="69" t="s">
        <v>3719</v>
      </c>
      <c r="P681" s="54" t="s">
        <v>3719</v>
      </c>
      <c r="Q681" s="1" t="s">
        <v>83</v>
      </c>
      <c r="R681" s="87" t="s">
        <v>3351</v>
      </c>
      <c r="S681" s="87" t="s">
        <v>602</v>
      </c>
      <c r="T681" t="s">
        <v>3444</v>
      </c>
      <c r="U681" t="s">
        <v>3445</v>
      </c>
      <c r="V681" t="s">
        <v>608</v>
      </c>
      <c r="W681" s="5">
        <v>152490000</v>
      </c>
      <c r="X681" s="5">
        <v>152490000</v>
      </c>
      <c r="Y681" s="90">
        <v>13260000</v>
      </c>
      <c r="Z681" s="90"/>
      <c r="AA681" s="1" t="s">
        <v>95</v>
      </c>
      <c r="AB681" t="s">
        <v>83</v>
      </c>
      <c r="AC681" t="s">
        <v>76</v>
      </c>
      <c r="AD681" s="69">
        <f>+Tabla3[[#This Row],[VALOR DEL CONTRATO
(EN NUMEROS)]]-Tabla3[[#This Row],[VALOR RECURSOS (MADS/FONAM)]]</f>
        <v>0</v>
      </c>
      <c r="AE681" s="2">
        <v>926</v>
      </c>
      <c r="AF681" s="97">
        <v>46024</v>
      </c>
      <c r="AG681">
        <v>57326</v>
      </c>
      <c r="AH681" s="75">
        <v>46037</v>
      </c>
      <c r="AI681" s="78" t="s">
        <v>98</v>
      </c>
      <c r="AJ681" t="s">
        <v>296</v>
      </c>
      <c r="AK681" s="65">
        <v>202400000000078</v>
      </c>
      <c r="AL681" s="75">
        <v>46037</v>
      </c>
      <c r="AM681" s="1" t="s">
        <v>257</v>
      </c>
      <c r="AN681" s="1" t="s">
        <v>257</v>
      </c>
      <c r="AO681" t="s">
        <v>100</v>
      </c>
      <c r="AP681" t="s">
        <v>605</v>
      </c>
      <c r="AQ681" s="2"/>
      <c r="AR681" t="s">
        <v>606</v>
      </c>
      <c r="AS681" t="s">
        <v>607</v>
      </c>
      <c r="AT681" s="1">
        <v>80111600</v>
      </c>
      <c r="AU681" s="93" t="s">
        <v>5519</v>
      </c>
      <c r="AV681" s="1" t="s">
        <v>210</v>
      </c>
      <c r="AW681" s="87" t="s">
        <v>103</v>
      </c>
      <c r="AX681" s="96">
        <v>46038</v>
      </c>
      <c r="AY681" s="1" t="s">
        <v>116</v>
      </c>
      <c r="AZ681" s="96">
        <v>46038</v>
      </c>
      <c r="BA681" s="75">
        <v>46041</v>
      </c>
      <c r="BB681" s="6">
        <v>46378</v>
      </c>
      <c r="BC681" s="89">
        <f>+Tabla3[[#This Row],[FECHA TERMINACION
(INICIAL)]]-Tabla3[[#This Row],[FECHA INICIO]]</f>
        <v>337</v>
      </c>
      <c r="BD681" s="89">
        <f>+Tabla3[[#This Row],[PLAZO DE EJECUCIÓN EN DÍAS (INICIAL)]]/30</f>
        <v>11.233333333333333</v>
      </c>
      <c r="BE681" t="s">
        <v>3354</v>
      </c>
      <c r="BF681" s="5" t="e">
        <f>+#REF!</f>
        <v>#REF!</v>
      </c>
      <c r="BG681" s="5" t="e">
        <f>+#REF!</f>
        <v>#REF!</v>
      </c>
      <c r="BH681" s="1" t="e">
        <f>+#REF!</f>
        <v>#REF!</v>
      </c>
      <c r="BI681" s="1">
        <f>+COUNTIF(Tabla3[[#This Row],[VALOR REDUCIDO]:[TOTAL TIEMPO PRORROGADO EN DÍAS
]],"&lt;&gt;0")</f>
        <v>3</v>
      </c>
      <c r="BJ681" s="1" t="e">
        <f>+#REF!</f>
        <v>#REF!</v>
      </c>
      <c r="BK681" s="75" t="e">
        <f>+#REF!</f>
        <v>#REF!</v>
      </c>
      <c r="BL681" s="1" t="s">
        <v>83</v>
      </c>
      <c r="BM681" t="e">
        <f t="shared" si="52"/>
        <v>#REF!</v>
      </c>
      <c r="BN681" s="7">
        <f t="shared" si="53"/>
        <v>46041</v>
      </c>
      <c r="BO681" s="7" t="e">
        <f t="shared" si="54"/>
        <v>#REF!</v>
      </c>
      <c r="BP681" s="5" t="e">
        <f t="shared" si="50"/>
        <v>#REF!</v>
      </c>
      <c r="BQ681" s="1" t="e">
        <v>#N/A</v>
      </c>
      <c r="BR681" s="1" t="e">
        <f>+Tabla3[[#This Row],[VALOR TOTAL DE CONTRATO (ANTES DE LIQUIDACIÓN - LIBERACIÓN DE SALDOS)]]-Tabla3[[#This Row],[RECURSO TOTALES DESEMBOLSADOS]]</f>
        <v>#REF!</v>
      </c>
      <c r="BS681" s="1" t="s">
        <v>83</v>
      </c>
      <c r="BT681" s="1" t="str">
        <f t="shared" si="51"/>
        <v>enero</v>
      </c>
      <c r="BU681" s="1" t="s">
        <v>82</v>
      </c>
      <c r="BV681" s="1" t="s">
        <v>82</v>
      </c>
      <c r="BW681" s="1" t="s">
        <v>82</v>
      </c>
      <c r="BX681" t="s">
        <v>258</v>
      </c>
      <c r="BY681" t="s">
        <v>259</v>
      </c>
    </row>
    <row r="682" spans="1:77" x14ac:dyDescent="0.25">
      <c r="A682" s="1">
        <v>2026</v>
      </c>
      <c r="B682" s="3">
        <v>662</v>
      </c>
      <c r="C682" s="1" t="s">
        <v>65</v>
      </c>
      <c r="D682" t="s">
        <v>67</v>
      </c>
      <c r="E682" t="s">
        <v>70</v>
      </c>
      <c r="F682" t="s">
        <v>71</v>
      </c>
      <c r="G682" t="s">
        <v>105</v>
      </c>
      <c r="H682" s="1" t="s">
        <v>64</v>
      </c>
      <c r="I682" s="1" t="s">
        <v>75</v>
      </c>
      <c r="J682" t="s">
        <v>3446</v>
      </c>
      <c r="K682" s="1" t="s">
        <v>78</v>
      </c>
      <c r="L682" s="87" t="s">
        <v>908</v>
      </c>
      <c r="M682" s="79" t="s">
        <v>6966</v>
      </c>
      <c r="N682" s="1" t="s">
        <v>3719</v>
      </c>
      <c r="O682" s="69" t="s">
        <v>3719</v>
      </c>
      <c r="P682" s="54" t="s">
        <v>3719</v>
      </c>
      <c r="Q682" s="1" t="s">
        <v>83</v>
      </c>
      <c r="R682" s="87" t="s">
        <v>3447</v>
      </c>
      <c r="S682" s="87" t="s">
        <v>3447</v>
      </c>
      <c r="T682" t="s">
        <v>3448</v>
      </c>
      <c r="U682" t="s">
        <v>3449</v>
      </c>
      <c r="V682" t="s">
        <v>3450</v>
      </c>
      <c r="W682" s="5">
        <v>141641500</v>
      </c>
      <c r="X682" s="5">
        <v>141641500</v>
      </c>
      <c r="Y682" s="90">
        <v>12876500</v>
      </c>
      <c r="Z682" s="90"/>
      <c r="AA682" s="1" t="s">
        <v>95</v>
      </c>
      <c r="AB682" t="s">
        <v>83</v>
      </c>
      <c r="AC682" t="s">
        <v>76</v>
      </c>
      <c r="AD682" s="69">
        <f>+Tabla3[[#This Row],[VALOR DEL CONTRATO
(EN NUMEROS)]]-Tabla3[[#This Row],[VALOR RECURSOS (MADS/FONAM)]]</f>
        <v>0</v>
      </c>
      <c r="AE682" s="2">
        <v>2726</v>
      </c>
      <c r="AF682" s="97">
        <v>46024</v>
      </c>
      <c r="AG682">
        <v>64626</v>
      </c>
      <c r="AH682" s="75">
        <v>46038</v>
      </c>
      <c r="AI682" s="78" t="s">
        <v>98</v>
      </c>
      <c r="AJ682" t="s">
        <v>296</v>
      </c>
      <c r="AK682" s="65">
        <v>202400000000078</v>
      </c>
      <c r="AL682" s="75">
        <v>46038</v>
      </c>
      <c r="AM682" s="1" t="s">
        <v>257</v>
      </c>
      <c r="AN682" s="1" t="s">
        <v>257</v>
      </c>
      <c r="AO682" t="s">
        <v>100</v>
      </c>
      <c r="AP682" t="s">
        <v>605</v>
      </c>
      <c r="AQ682" s="1"/>
      <c r="AR682" t="s">
        <v>606</v>
      </c>
      <c r="AS682" t="s">
        <v>607</v>
      </c>
      <c r="AT682" s="1">
        <v>80111600</v>
      </c>
      <c r="AU682" s="93" t="s">
        <v>5854</v>
      </c>
      <c r="AV682" s="1" t="s">
        <v>210</v>
      </c>
      <c r="AW682" s="87" t="s">
        <v>103</v>
      </c>
      <c r="AX682" s="96">
        <v>46042</v>
      </c>
      <c r="AY682" s="1" t="s">
        <v>116</v>
      </c>
      <c r="AZ682" s="96">
        <v>46042</v>
      </c>
      <c r="BA682" s="75">
        <v>46042</v>
      </c>
      <c r="BB682" s="6">
        <v>46375</v>
      </c>
      <c r="BC682" s="89">
        <f>+Tabla3[[#This Row],[FECHA TERMINACION
(INICIAL)]]-Tabla3[[#This Row],[FECHA INICIO]]</f>
        <v>333</v>
      </c>
      <c r="BD682" s="89">
        <f>+Tabla3[[#This Row],[PLAZO DE EJECUCIÓN EN DÍAS (INICIAL)]]/30</f>
        <v>11.1</v>
      </c>
      <c r="BE682" t="s">
        <v>3451</v>
      </c>
      <c r="BF682" s="5" t="e">
        <f>+#REF!</f>
        <v>#REF!</v>
      </c>
      <c r="BG682" s="5" t="e">
        <f>+#REF!</f>
        <v>#REF!</v>
      </c>
      <c r="BH682" s="1" t="e">
        <f>+#REF!</f>
        <v>#REF!</v>
      </c>
      <c r="BI682" s="1">
        <f>+COUNTIF(Tabla3[[#This Row],[VALOR REDUCIDO]:[TOTAL TIEMPO PRORROGADO EN DÍAS
]],"&lt;&gt;0")</f>
        <v>3</v>
      </c>
      <c r="BJ682" s="1" t="e">
        <f>+#REF!</f>
        <v>#REF!</v>
      </c>
      <c r="BK682" s="75" t="e">
        <f>+#REF!</f>
        <v>#REF!</v>
      </c>
      <c r="BL682" s="1" t="s">
        <v>83</v>
      </c>
      <c r="BM682" t="e">
        <f t="shared" si="52"/>
        <v>#REF!</v>
      </c>
      <c r="BN682" s="7">
        <f t="shared" si="53"/>
        <v>46042</v>
      </c>
      <c r="BO682" s="7" t="e">
        <f t="shared" si="54"/>
        <v>#REF!</v>
      </c>
      <c r="BP682" s="5" t="e">
        <f t="shared" si="50"/>
        <v>#REF!</v>
      </c>
      <c r="BQ682" s="1">
        <v>56227383</v>
      </c>
      <c r="BR682" s="1" t="e">
        <f>+Tabla3[[#This Row],[VALOR TOTAL DE CONTRATO (ANTES DE LIQUIDACIÓN - LIBERACIÓN DE SALDOS)]]-Tabla3[[#This Row],[RECURSO TOTALES DESEMBOLSADOS]]</f>
        <v>#REF!</v>
      </c>
      <c r="BS682" s="1" t="s">
        <v>83</v>
      </c>
      <c r="BT682" s="1" t="str">
        <f t="shared" si="51"/>
        <v>enero</v>
      </c>
      <c r="BU682" s="1" t="s">
        <v>82</v>
      </c>
      <c r="BV682" s="1" t="s">
        <v>82</v>
      </c>
      <c r="BW682" s="1" t="s">
        <v>82</v>
      </c>
      <c r="BX682" t="s">
        <v>258</v>
      </c>
      <c r="BY682" t="s">
        <v>259</v>
      </c>
    </row>
    <row r="683" spans="1:77" x14ac:dyDescent="0.25">
      <c r="A683" s="1">
        <v>2026</v>
      </c>
      <c r="B683" s="3">
        <v>663</v>
      </c>
      <c r="C683" s="1" t="s">
        <v>65</v>
      </c>
      <c r="D683" t="s">
        <v>67</v>
      </c>
      <c r="E683" t="s">
        <v>70</v>
      </c>
      <c r="F683" t="s">
        <v>71</v>
      </c>
      <c r="G683" t="s">
        <v>105</v>
      </c>
      <c r="H683" s="1" t="s">
        <v>64</v>
      </c>
      <c r="I683" s="1" t="s">
        <v>75</v>
      </c>
      <c r="J683" t="s">
        <v>3512</v>
      </c>
      <c r="K683" s="1" t="s">
        <v>78</v>
      </c>
      <c r="L683" s="57" t="s">
        <v>2923</v>
      </c>
      <c r="M683" s="79" t="s">
        <v>6967</v>
      </c>
      <c r="N683" s="1" t="s">
        <v>3719</v>
      </c>
      <c r="O683" s="69" t="s">
        <v>3719</v>
      </c>
      <c r="P683" s="54" t="s">
        <v>3719</v>
      </c>
      <c r="Q683" s="1" t="s">
        <v>83</v>
      </c>
      <c r="R683" s="87" t="s">
        <v>3513</v>
      </c>
      <c r="S683" s="87" t="s">
        <v>3302</v>
      </c>
      <c r="T683" t="s">
        <v>3514</v>
      </c>
      <c r="U683" t="s">
        <v>3516</v>
      </c>
      <c r="V683" t="s">
        <v>3515</v>
      </c>
      <c r="W683" s="5">
        <v>112200000</v>
      </c>
      <c r="X683" s="5">
        <v>112200000</v>
      </c>
      <c r="Y683" s="90">
        <v>10200000</v>
      </c>
      <c r="Z683" s="90">
        <v>0</v>
      </c>
      <c r="AA683" s="1" t="s">
        <v>95</v>
      </c>
      <c r="AB683" t="s">
        <v>83</v>
      </c>
      <c r="AC683" t="s">
        <v>76</v>
      </c>
      <c r="AD683" s="69">
        <f>+Tabla3[[#This Row],[VALOR DEL CONTRATO
(EN NUMEROS)]]-Tabla3[[#This Row],[VALOR RECURSOS (MADS/FONAM)]]</f>
        <v>0</v>
      </c>
      <c r="AE683" s="2">
        <v>6626</v>
      </c>
      <c r="AF683" s="88">
        <v>46024</v>
      </c>
      <c r="AG683">
        <v>82226</v>
      </c>
      <c r="AH683" s="75">
        <v>46043</v>
      </c>
      <c r="AI683" s="78" t="s">
        <v>98</v>
      </c>
      <c r="AJ683" t="s">
        <v>1321</v>
      </c>
      <c r="AK683" s="72">
        <v>202300000000177</v>
      </c>
      <c r="AL683" s="75">
        <v>46041</v>
      </c>
      <c r="AM683" s="1" t="s">
        <v>257</v>
      </c>
      <c r="AN683" s="1" t="s">
        <v>257</v>
      </c>
      <c r="AO683" t="s">
        <v>100</v>
      </c>
      <c r="AP683" t="s">
        <v>605</v>
      </c>
      <c r="AQ683" s="2"/>
      <c r="AR683" t="s">
        <v>606</v>
      </c>
      <c r="AS683" t="s">
        <v>607</v>
      </c>
      <c r="AT683" s="1">
        <v>80111600</v>
      </c>
      <c r="AU683" s="93" t="s">
        <v>5855</v>
      </c>
      <c r="AV683" s="1" t="s">
        <v>210</v>
      </c>
      <c r="AW683" s="87" t="s">
        <v>103</v>
      </c>
      <c r="AX683" s="96">
        <v>46041</v>
      </c>
      <c r="AY683" s="1" t="s">
        <v>116</v>
      </c>
      <c r="AZ683" s="96">
        <v>46041</v>
      </c>
      <c r="BA683" s="75">
        <v>46043</v>
      </c>
      <c r="BB683" s="6">
        <v>46374</v>
      </c>
      <c r="BC683" s="89">
        <f>+Tabla3[[#This Row],[FECHA TERMINACION
(INICIAL)]]-Tabla3[[#This Row],[FECHA INICIO]]</f>
        <v>331</v>
      </c>
      <c r="BD683" s="89">
        <f>+Tabla3[[#This Row],[PLAZO DE EJECUCIÓN EN DÍAS (INICIAL)]]/30</f>
        <v>11.033333333333333</v>
      </c>
      <c r="BE683" t="s">
        <v>3451</v>
      </c>
      <c r="BF683" s="5" t="e">
        <f>+#REF!</f>
        <v>#REF!</v>
      </c>
      <c r="BG683" s="5" t="e">
        <f>+#REF!</f>
        <v>#REF!</v>
      </c>
      <c r="BH683" s="1" t="e">
        <f>+#REF!</f>
        <v>#REF!</v>
      </c>
      <c r="BI683" s="1">
        <f>+COUNTIF(Tabla3[[#This Row],[VALOR REDUCIDO]:[TOTAL TIEMPO PRORROGADO EN DÍAS
]],"&lt;&gt;0")</f>
        <v>3</v>
      </c>
      <c r="BJ683" s="1" t="e">
        <f>+#REF!</f>
        <v>#REF!</v>
      </c>
      <c r="BK683" s="75" t="e">
        <f>+#REF!</f>
        <v>#REF!</v>
      </c>
      <c r="BL683" s="1" t="s">
        <v>83</v>
      </c>
      <c r="BM683" t="e">
        <f t="shared" si="52"/>
        <v>#REF!</v>
      </c>
      <c r="BN683" s="7">
        <f t="shared" si="53"/>
        <v>46043</v>
      </c>
      <c r="BO683" s="7" t="e">
        <f t="shared" si="54"/>
        <v>#REF!</v>
      </c>
      <c r="BP683" s="5" t="e">
        <f t="shared" si="50"/>
        <v>#REF!</v>
      </c>
      <c r="BQ683" s="1">
        <v>44200000</v>
      </c>
      <c r="BR683" s="1" t="e">
        <f>+Tabla3[[#This Row],[VALOR TOTAL DE CONTRATO (ANTES DE LIQUIDACIÓN - LIBERACIÓN DE SALDOS)]]-Tabla3[[#This Row],[RECURSO TOTALES DESEMBOLSADOS]]</f>
        <v>#REF!</v>
      </c>
      <c r="BS683" s="1" t="s">
        <v>83</v>
      </c>
      <c r="BT683" s="1" t="str">
        <f t="shared" si="51"/>
        <v>enero</v>
      </c>
      <c r="BU683" s="1" t="s">
        <v>82</v>
      </c>
      <c r="BV683" s="1" t="s">
        <v>82</v>
      </c>
      <c r="BW683" s="1" t="s">
        <v>82</v>
      </c>
      <c r="BX683" t="s">
        <v>258</v>
      </c>
      <c r="BY683" t="s">
        <v>259</v>
      </c>
    </row>
    <row r="684" spans="1:77" x14ac:dyDescent="0.25">
      <c r="A684" s="1">
        <v>2026</v>
      </c>
      <c r="B684" s="3">
        <v>664</v>
      </c>
      <c r="C684" s="1" t="s">
        <v>65</v>
      </c>
      <c r="D684" t="s">
        <v>67</v>
      </c>
      <c r="E684" t="s">
        <v>70</v>
      </c>
      <c r="F684" t="s">
        <v>71</v>
      </c>
      <c r="G684" t="s">
        <v>105</v>
      </c>
      <c r="H684" s="1" t="s">
        <v>64</v>
      </c>
      <c r="I684" s="1" t="s">
        <v>75</v>
      </c>
      <c r="J684" t="s">
        <v>3452</v>
      </c>
      <c r="K684" s="1" t="s">
        <v>78</v>
      </c>
      <c r="L684" s="57" t="s">
        <v>81</v>
      </c>
      <c r="M684" s="79" t="s">
        <v>6968</v>
      </c>
      <c r="N684" s="1" t="s">
        <v>3719</v>
      </c>
      <c r="O684" s="69" t="s">
        <v>3719</v>
      </c>
      <c r="P684" s="54" t="s">
        <v>3719</v>
      </c>
      <c r="Q684" s="1" t="s">
        <v>83</v>
      </c>
      <c r="R684" s="87" t="s">
        <v>254</v>
      </c>
      <c r="S684" s="87" t="s">
        <v>254</v>
      </c>
      <c r="T684" t="s">
        <v>3453</v>
      </c>
      <c r="U684" t="s">
        <v>3454</v>
      </c>
      <c r="V684" t="s">
        <v>3455</v>
      </c>
      <c r="W684" s="5">
        <v>84048000</v>
      </c>
      <c r="X684" s="5">
        <v>84048000</v>
      </c>
      <c r="Y684" s="90">
        <v>10506000</v>
      </c>
      <c r="Z684" s="90" t="s">
        <v>1045</v>
      </c>
      <c r="AA684" s="1" t="s">
        <v>95</v>
      </c>
      <c r="AB684" t="s">
        <v>83</v>
      </c>
      <c r="AC684" t="s">
        <v>76</v>
      </c>
      <c r="AD684" s="69">
        <f>+Tabla3[[#This Row],[VALOR DEL CONTRATO
(EN NUMEROS)]]-Tabla3[[#This Row],[VALOR RECURSOS (MADS/FONAM)]]</f>
        <v>0</v>
      </c>
      <c r="AE684" s="2">
        <v>5626</v>
      </c>
      <c r="AF684" s="97">
        <v>46024</v>
      </c>
      <c r="AG684">
        <v>54026</v>
      </c>
      <c r="AH684" s="75">
        <v>46037</v>
      </c>
      <c r="AI684" s="78" t="s">
        <v>98</v>
      </c>
      <c r="AJ684" t="s">
        <v>404</v>
      </c>
      <c r="AK684" s="65">
        <v>202400000000095</v>
      </c>
      <c r="AL684" s="75">
        <v>46037</v>
      </c>
      <c r="AM684" s="1" t="s">
        <v>257</v>
      </c>
      <c r="AN684" s="1" t="s">
        <v>257</v>
      </c>
      <c r="AO684" t="s">
        <v>100</v>
      </c>
      <c r="AP684" t="s">
        <v>667</v>
      </c>
      <c r="AQ684" s="2"/>
      <c r="AR684" t="s">
        <v>6274</v>
      </c>
      <c r="AS684" t="s">
        <v>254</v>
      </c>
      <c r="AT684" s="1">
        <v>80111600</v>
      </c>
      <c r="AU684" s="93" t="s">
        <v>5856</v>
      </c>
      <c r="AV684" s="1" t="s">
        <v>210</v>
      </c>
      <c r="AW684" s="87" t="s">
        <v>103</v>
      </c>
      <c r="AX684" s="96">
        <v>46037</v>
      </c>
      <c r="AY684" s="1" t="s">
        <v>115</v>
      </c>
      <c r="AZ684" s="96">
        <v>46037</v>
      </c>
      <c r="BA684" s="103">
        <v>46037</v>
      </c>
      <c r="BB684" s="61">
        <v>46279</v>
      </c>
      <c r="BC684" s="89">
        <f>+Tabla3[[#This Row],[FECHA TERMINACION
(INICIAL)]]-Tabla3[[#This Row],[FECHA INICIO]]</f>
        <v>242</v>
      </c>
      <c r="BD684" s="89">
        <f>+Tabla3[[#This Row],[PLAZO DE EJECUCIÓN EN DÍAS (INICIAL)]]/30</f>
        <v>8.0666666666666664</v>
      </c>
      <c r="BE684" t="s">
        <v>3456</v>
      </c>
      <c r="BF684" s="5" t="e">
        <f>+#REF!</f>
        <v>#REF!</v>
      </c>
      <c r="BG684" s="5" t="e">
        <f>+#REF!</f>
        <v>#REF!</v>
      </c>
      <c r="BH684" s="1" t="e">
        <f>+#REF!</f>
        <v>#REF!</v>
      </c>
      <c r="BI684" s="1">
        <f>+COUNTIF(Tabla3[[#This Row],[VALOR REDUCIDO]:[TOTAL TIEMPO PRORROGADO EN DÍAS
]],"&lt;&gt;0")</f>
        <v>3</v>
      </c>
      <c r="BJ684" s="1" t="e">
        <f>+#REF!</f>
        <v>#REF!</v>
      </c>
      <c r="BK684" s="75" t="e">
        <f>+#REF!</f>
        <v>#REF!</v>
      </c>
      <c r="BL684" s="1" t="s">
        <v>83</v>
      </c>
      <c r="BM684" t="e">
        <f t="shared" si="52"/>
        <v>#REF!</v>
      </c>
      <c r="BN684" s="7">
        <f t="shared" si="53"/>
        <v>46037</v>
      </c>
      <c r="BO684" s="7" t="e">
        <f t="shared" si="54"/>
        <v>#REF!</v>
      </c>
      <c r="BP684" s="5" t="e">
        <f t="shared" si="50"/>
        <v>#REF!</v>
      </c>
      <c r="BQ684" s="1">
        <v>47627200</v>
      </c>
      <c r="BR684" s="1" t="e">
        <f>+Tabla3[[#This Row],[VALOR TOTAL DE CONTRATO (ANTES DE LIQUIDACIÓN - LIBERACIÓN DE SALDOS)]]-Tabla3[[#This Row],[RECURSO TOTALES DESEMBOLSADOS]]</f>
        <v>#REF!</v>
      </c>
      <c r="BS684" s="1" t="s">
        <v>83</v>
      </c>
      <c r="BT684" s="1" t="str">
        <f t="shared" si="51"/>
        <v>enero</v>
      </c>
      <c r="BU684" s="1" t="s">
        <v>82</v>
      </c>
      <c r="BV684" s="1" t="s">
        <v>82</v>
      </c>
      <c r="BW684" s="1" t="s">
        <v>82</v>
      </c>
      <c r="BX684" t="s">
        <v>258</v>
      </c>
      <c r="BY684" t="s">
        <v>259</v>
      </c>
    </row>
    <row r="685" spans="1:77" x14ac:dyDescent="0.25">
      <c r="A685" s="1">
        <v>2026</v>
      </c>
      <c r="B685" s="3">
        <v>665</v>
      </c>
      <c r="C685" s="1" t="s">
        <v>65</v>
      </c>
      <c r="D685" t="s">
        <v>67</v>
      </c>
      <c r="E685" t="s">
        <v>70</v>
      </c>
      <c r="F685" t="s">
        <v>71</v>
      </c>
      <c r="G685" t="s">
        <v>105</v>
      </c>
      <c r="H685" s="1" t="s">
        <v>64</v>
      </c>
      <c r="I685" s="1" t="s">
        <v>75</v>
      </c>
      <c r="J685" t="s">
        <v>3457</v>
      </c>
      <c r="K685" s="1" t="s">
        <v>78</v>
      </c>
      <c r="L685" s="57" t="s">
        <v>3458</v>
      </c>
      <c r="M685" s="79" t="s">
        <v>6969</v>
      </c>
      <c r="N685" s="1" t="s">
        <v>3719</v>
      </c>
      <c r="O685" s="69" t="s">
        <v>3719</v>
      </c>
      <c r="P685" s="54" t="s">
        <v>3719</v>
      </c>
      <c r="Q685" s="1" t="s">
        <v>83</v>
      </c>
      <c r="R685" s="87" t="s">
        <v>93</v>
      </c>
      <c r="S685" s="87" t="s">
        <v>93</v>
      </c>
      <c r="T685" t="s">
        <v>3459</v>
      </c>
      <c r="U685" t="s">
        <v>3460</v>
      </c>
      <c r="V685" t="s">
        <v>392</v>
      </c>
      <c r="W685" s="5">
        <v>110000000</v>
      </c>
      <c r="X685" s="5">
        <v>110000000</v>
      </c>
      <c r="Y685" s="90">
        <v>11000000</v>
      </c>
      <c r="Z685" s="90" t="s">
        <v>1045</v>
      </c>
      <c r="AA685" s="1" t="s">
        <v>95</v>
      </c>
      <c r="AB685" t="s">
        <v>83</v>
      </c>
      <c r="AC685" t="s">
        <v>76</v>
      </c>
      <c r="AD685" s="69">
        <f>+Tabla3[[#This Row],[VALOR DEL CONTRATO
(EN NUMEROS)]]-Tabla3[[#This Row],[VALOR RECURSOS (MADS/FONAM)]]</f>
        <v>0</v>
      </c>
      <c r="AE685" s="2">
        <v>3526</v>
      </c>
      <c r="AF685" s="97">
        <v>46024</v>
      </c>
      <c r="AG685">
        <v>67926</v>
      </c>
      <c r="AH685" s="96">
        <v>46041</v>
      </c>
      <c r="AI685" s="78" t="s">
        <v>98</v>
      </c>
      <c r="AJ685" t="s">
        <v>534</v>
      </c>
      <c r="AK685" s="65">
        <v>202300000000267</v>
      </c>
      <c r="AL685" s="75">
        <v>46038</v>
      </c>
      <c r="AM685" s="1" t="s">
        <v>257</v>
      </c>
      <c r="AN685" s="1" t="s">
        <v>257</v>
      </c>
      <c r="AO685" t="s">
        <v>100</v>
      </c>
      <c r="AP685" t="s">
        <v>1756</v>
      </c>
      <c r="AQ685" s="2"/>
      <c r="AR685" t="s">
        <v>1757</v>
      </c>
      <c r="AS685" t="s">
        <v>530</v>
      </c>
      <c r="AT685" s="1">
        <v>80111600</v>
      </c>
      <c r="AU685" s="93" t="s">
        <v>5857</v>
      </c>
      <c r="AV685" s="1" t="s">
        <v>210</v>
      </c>
      <c r="AW685" s="87" t="s">
        <v>103</v>
      </c>
      <c r="AX685" s="96">
        <v>46038</v>
      </c>
      <c r="AY685" s="1" t="s">
        <v>116</v>
      </c>
      <c r="AZ685" s="96">
        <v>46038</v>
      </c>
      <c r="BA685" s="75">
        <v>46041</v>
      </c>
      <c r="BB685" s="6">
        <v>46344</v>
      </c>
      <c r="BC685" s="89">
        <f>+Tabla3[[#This Row],[FECHA TERMINACION
(INICIAL)]]-Tabla3[[#This Row],[FECHA INICIO]]</f>
        <v>303</v>
      </c>
      <c r="BD685" s="89">
        <f>+Tabla3[[#This Row],[PLAZO DE EJECUCIÓN EN DÍAS (INICIAL)]]/30</f>
        <v>10.1</v>
      </c>
      <c r="BE685" t="s">
        <v>631</v>
      </c>
      <c r="BF685" s="5" t="e">
        <f>+#REF!</f>
        <v>#REF!</v>
      </c>
      <c r="BG685" s="5" t="e">
        <f>+#REF!</f>
        <v>#REF!</v>
      </c>
      <c r="BH685" s="1" t="e">
        <f>+#REF!</f>
        <v>#REF!</v>
      </c>
      <c r="BI685" s="1">
        <f>+COUNTIF(Tabla3[[#This Row],[VALOR REDUCIDO]:[TOTAL TIEMPO PRORROGADO EN DÍAS
]],"&lt;&gt;0")</f>
        <v>3</v>
      </c>
      <c r="BJ685" s="1" t="e">
        <f>+#REF!</f>
        <v>#REF!</v>
      </c>
      <c r="BK685" s="75" t="e">
        <f>+#REF!</f>
        <v>#REF!</v>
      </c>
      <c r="BL685" s="1" t="s">
        <v>83</v>
      </c>
      <c r="BM685" t="e">
        <f t="shared" si="52"/>
        <v>#REF!</v>
      </c>
      <c r="BN685" s="7">
        <f t="shared" si="53"/>
        <v>46041</v>
      </c>
      <c r="BO685" s="7" t="e">
        <f t="shared" si="54"/>
        <v>#REF!</v>
      </c>
      <c r="BP685" s="5" t="e">
        <f t="shared" si="50"/>
        <v>#REF!</v>
      </c>
      <c r="BQ685" s="1">
        <v>48400000</v>
      </c>
      <c r="BR685" s="1" t="e">
        <f>+Tabla3[[#This Row],[VALOR TOTAL DE CONTRATO (ANTES DE LIQUIDACIÓN - LIBERACIÓN DE SALDOS)]]-Tabla3[[#This Row],[RECURSO TOTALES DESEMBOLSADOS]]</f>
        <v>#REF!</v>
      </c>
      <c r="BS685" s="1" t="s">
        <v>83</v>
      </c>
      <c r="BT685" s="1" t="str">
        <f t="shared" si="51"/>
        <v>enero</v>
      </c>
      <c r="BU685" s="1" t="s">
        <v>82</v>
      </c>
      <c r="BV685" s="1" t="s">
        <v>82</v>
      </c>
      <c r="BW685" s="1" t="s">
        <v>82</v>
      </c>
      <c r="BX685" t="s">
        <v>258</v>
      </c>
      <c r="BY685" t="s">
        <v>259</v>
      </c>
    </row>
    <row r="686" spans="1:77" x14ac:dyDescent="0.25">
      <c r="A686" s="1">
        <v>2026</v>
      </c>
      <c r="B686" s="3">
        <v>666</v>
      </c>
      <c r="C686" s="1" t="s">
        <v>65</v>
      </c>
      <c r="D686" t="s">
        <v>67</v>
      </c>
      <c r="E686" t="s">
        <v>70</v>
      </c>
      <c r="F686" t="s">
        <v>71</v>
      </c>
      <c r="G686" t="s">
        <v>105</v>
      </c>
      <c r="H686" s="1" t="s">
        <v>64</v>
      </c>
      <c r="I686" s="1" t="s">
        <v>75</v>
      </c>
      <c r="J686" t="s">
        <v>3461</v>
      </c>
      <c r="K686" s="1" t="s">
        <v>78</v>
      </c>
      <c r="L686" s="57" t="s">
        <v>538</v>
      </c>
      <c r="M686" s="79" t="s">
        <v>6970</v>
      </c>
      <c r="N686" s="1" t="s">
        <v>3719</v>
      </c>
      <c r="O686" s="69" t="s">
        <v>3719</v>
      </c>
      <c r="P686" s="54" t="s">
        <v>3719</v>
      </c>
      <c r="Q686" s="1" t="s">
        <v>83</v>
      </c>
      <c r="R686" s="87" t="s">
        <v>93</v>
      </c>
      <c r="S686" s="87" t="s">
        <v>93</v>
      </c>
      <c r="T686" t="s">
        <v>3462</v>
      </c>
      <c r="U686" t="s">
        <v>3463</v>
      </c>
      <c r="V686" t="s">
        <v>2869</v>
      </c>
      <c r="W686" s="5">
        <v>65000000</v>
      </c>
      <c r="X686" s="5">
        <v>65000000</v>
      </c>
      <c r="Y686" s="90">
        <v>6500000</v>
      </c>
      <c r="Z686" s="90" t="s">
        <v>1045</v>
      </c>
      <c r="AA686" s="1" t="s">
        <v>95</v>
      </c>
      <c r="AB686" t="s">
        <v>83</v>
      </c>
      <c r="AC686" t="s">
        <v>76</v>
      </c>
      <c r="AD686" s="69">
        <f>+Tabla3[[#This Row],[VALOR DEL CONTRATO
(EN NUMEROS)]]-Tabla3[[#This Row],[VALOR RECURSOS (MADS/FONAM)]]</f>
        <v>0</v>
      </c>
      <c r="AE686" s="2">
        <v>1726</v>
      </c>
      <c r="AF686" s="97">
        <v>46024</v>
      </c>
      <c r="AG686">
        <v>68126</v>
      </c>
      <c r="AH686" s="96">
        <v>46041</v>
      </c>
      <c r="AI686" s="78" t="s">
        <v>98</v>
      </c>
      <c r="AJ686" t="s">
        <v>822</v>
      </c>
      <c r="AK686" s="65">
        <v>202300000000267</v>
      </c>
      <c r="AL686" s="75">
        <v>46038</v>
      </c>
      <c r="AM686" s="1" t="s">
        <v>257</v>
      </c>
      <c r="AN686" s="1" t="s">
        <v>257</v>
      </c>
      <c r="AO686" t="s">
        <v>100</v>
      </c>
      <c r="AP686" t="s">
        <v>1756</v>
      </c>
      <c r="AQ686" s="2"/>
      <c r="AR686" t="s">
        <v>1757</v>
      </c>
      <c r="AS686" t="s">
        <v>530</v>
      </c>
      <c r="AT686" s="1">
        <v>80111600</v>
      </c>
      <c r="AU686" s="93" t="s">
        <v>5858</v>
      </c>
      <c r="AV686" s="1" t="s">
        <v>210</v>
      </c>
      <c r="AW686" s="87" t="s">
        <v>103</v>
      </c>
      <c r="AX686" s="96">
        <v>46038</v>
      </c>
      <c r="AY686" s="1" t="s">
        <v>116</v>
      </c>
      <c r="AZ686" s="96">
        <v>46038</v>
      </c>
      <c r="BA686" s="75">
        <v>46041</v>
      </c>
      <c r="BB686" s="6">
        <v>46344</v>
      </c>
      <c r="BC686" s="89">
        <f>+Tabla3[[#This Row],[FECHA TERMINACION
(INICIAL)]]-Tabla3[[#This Row],[FECHA INICIO]]</f>
        <v>303</v>
      </c>
      <c r="BD686" s="89">
        <f>+Tabla3[[#This Row],[PLAZO DE EJECUCIÓN EN DÍAS (INICIAL)]]/30</f>
        <v>10.1</v>
      </c>
      <c r="BE686" t="s">
        <v>631</v>
      </c>
      <c r="BF686" s="5" t="e">
        <f>+#REF!</f>
        <v>#REF!</v>
      </c>
      <c r="BG686" s="5" t="e">
        <f>+#REF!</f>
        <v>#REF!</v>
      </c>
      <c r="BH686" s="1" t="e">
        <f>+#REF!</f>
        <v>#REF!</v>
      </c>
      <c r="BI686" s="1">
        <f>+COUNTIF(Tabla3[[#This Row],[VALOR REDUCIDO]:[TOTAL TIEMPO PRORROGADO EN DÍAS
]],"&lt;&gt;0")</f>
        <v>3</v>
      </c>
      <c r="BJ686" s="1" t="e">
        <f>+#REF!</f>
        <v>#REF!</v>
      </c>
      <c r="BK686" s="75" t="e">
        <f>+#REF!</f>
        <v>#REF!</v>
      </c>
      <c r="BL686" s="1" t="s">
        <v>83</v>
      </c>
      <c r="BM686" t="e">
        <f t="shared" si="52"/>
        <v>#REF!</v>
      </c>
      <c r="BN686" s="7">
        <f t="shared" si="53"/>
        <v>46041</v>
      </c>
      <c r="BO686" s="7" t="e">
        <f t="shared" si="54"/>
        <v>#REF!</v>
      </c>
      <c r="BP686" s="5" t="e">
        <f t="shared" si="50"/>
        <v>#REF!</v>
      </c>
      <c r="BQ686" s="1">
        <v>28600000</v>
      </c>
      <c r="BR686" s="1" t="e">
        <f>+Tabla3[[#This Row],[VALOR TOTAL DE CONTRATO (ANTES DE LIQUIDACIÓN - LIBERACIÓN DE SALDOS)]]-Tabla3[[#This Row],[RECURSO TOTALES DESEMBOLSADOS]]</f>
        <v>#REF!</v>
      </c>
      <c r="BS686" s="1" t="s">
        <v>83</v>
      </c>
      <c r="BT686" s="1" t="str">
        <f t="shared" si="51"/>
        <v>enero</v>
      </c>
      <c r="BU686" s="1" t="s">
        <v>82</v>
      </c>
      <c r="BV686" s="1" t="s">
        <v>82</v>
      </c>
      <c r="BW686" s="1" t="s">
        <v>82</v>
      </c>
      <c r="BX686" t="s">
        <v>258</v>
      </c>
      <c r="BY686" t="s">
        <v>259</v>
      </c>
    </row>
    <row r="687" spans="1:77" x14ac:dyDescent="0.25">
      <c r="A687" s="1">
        <v>2026</v>
      </c>
      <c r="B687" s="3">
        <v>667</v>
      </c>
      <c r="C687" s="1" t="s">
        <v>65</v>
      </c>
      <c r="D687" t="s">
        <v>67</v>
      </c>
      <c r="E687" t="s">
        <v>70</v>
      </c>
      <c r="F687" t="s">
        <v>71</v>
      </c>
      <c r="G687" t="s">
        <v>105</v>
      </c>
      <c r="H687" s="1" t="s">
        <v>64</v>
      </c>
      <c r="I687" s="1" t="s">
        <v>75</v>
      </c>
      <c r="J687" t="s">
        <v>3464</v>
      </c>
      <c r="K687" s="1" t="s">
        <v>78</v>
      </c>
      <c r="L687" s="87" t="s">
        <v>1034</v>
      </c>
      <c r="M687" s="79" t="s">
        <v>6971</v>
      </c>
      <c r="N687" s="1" t="s">
        <v>3719</v>
      </c>
      <c r="O687" s="69" t="s">
        <v>3719</v>
      </c>
      <c r="P687" s="54" t="s">
        <v>3719</v>
      </c>
      <c r="Q687" s="1" t="s">
        <v>83</v>
      </c>
      <c r="R687" s="87" t="s">
        <v>93</v>
      </c>
      <c r="S687" s="87" t="s">
        <v>93</v>
      </c>
      <c r="T687" t="s">
        <v>3465</v>
      </c>
      <c r="U687" t="s">
        <v>3466</v>
      </c>
      <c r="V687" t="s">
        <v>2554</v>
      </c>
      <c r="W687" s="5">
        <v>80000000</v>
      </c>
      <c r="X687" s="5">
        <v>80000000</v>
      </c>
      <c r="Y687" s="90">
        <v>8000000</v>
      </c>
      <c r="Z687" s="90" t="s">
        <v>1045</v>
      </c>
      <c r="AA687" s="1" t="s">
        <v>95</v>
      </c>
      <c r="AB687" t="s">
        <v>83</v>
      </c>
      <c r="AC687" t="s">
        <v>76</v>
      </c>
      <c r="AD687" s="69">
        <f>+Tabla3[[#This Row],[VALOR DEL CONTRATO
(EN NUMEROS)]]-Tabla3[[#This Row],[VALOR RECURSOS (MADS/FONAM)]]</f>
        <v>0</v>
      </c>
      <c r="AE687" s="2">
        <v>9026</v>
      </c>
      <c r="AF687" s="88">
        <v>46027</v>
      </c>
      <c r="AG687">
        <v>67626</v>
      </c>
      <c r="AH687" s="96">
        <v>46041</v>
      </c>
      <c r="AI687" s="78" t="s">
        <v>98</v>
      </c>
      <c r="AJ687" t="s">
        <v>822</v>
      </c>
      <c r="AK687" s="65">
        <v>202300000000267</v>
      </c>
      <c r="AL687" s="75">
        <v>46038</v>
      </c>
      <c r="AM687" s="1" t="s">
        <v>257</v>
      </c>
      <c r="AN687" s="1" t="s">
        <v>257</v>
      </c>
      <c r="AO687" t="s">
        <v>100</v>
      </c>
      <c r="AP687" t="s">
        <v>3388</v>
      </c>
      <c r="AQ687" s="2"/>
      <c r="AR687" t="s">
        <v>1892</v>
      </c>
      <c r="AS687" s="87" t="s">
        <v>93</v>
      </c>
      <c r="AT687" s="1">
        <v>80111600</v>
      </c>
      <c r="AU687" s="93" t="s">
        <v>5859</v>
      </c>
      <c r="AV687" s="1" t="s">
        <v>210</v>
      </c>
      <c r="AW687" s="87" t="s">
        <v>103</v>
      </c>
      <c r="AX687" s="96">
        <v>46038</v>
      </c>
      <c r="AY687" s="1" t="s">
        <v>116</v>
      </c>
      <c r="AZ687" s="96">
        <v>46038</v>
      </c>
      <c r="BA687" s="75">
        <v>46042</v>
      </c>
      <c r="BB687" s="6">
        <v>46345</v>
      </c>
      <c r="BC687" s="89">
        <f>+Tabla3[[#This Row],[FECHA TERMINACION
(INICIAL)]]-Tabla3[[#This Row],[FECHA INICIO]]</f>
        <v>303</v>
      </c>
      <c r="BD687" s="89">
        <f>+Tabla3[[#This Row],[PLAZO DE EJECUCIÓN EN DÍAS (INICIAL)]]/30</f>
        <v>10.1</v>
      </c>
      <c r="BE687" t="s">
        <v>631</v>
      </c>
      <c r="BF687" s="5" t="e">
        <f>+#REF!</f>
        <v>#REF!</v>
      </c>
      <c r="BG687" s="5" t="e">
        <f>+#REF!</f>
        <v>#REF!</v>
      </c>
      <c r="BH687" s="1" t="e">
        <f>+#REF!</f>
        <v>#REF!</v>
      </c>
      <c r="BI687" s="1">
        <f>+COUNTIF(Tabla3[[#This Row],[VALOR REDUCIDO]:[TOTAL TIEMPO PRORROGADO EN DÍAS
]],"&lt;&gt;0")</f>
        <v>3</v>
      </c>
      <c r="BJ687" s="1" t="e">
        <f>+#REF!</f>
        <v>#REF!</v>
      </c>
      <c r="BK687" s="75" t="e">
        <f>+#REF!</f>
        <v>#REF!</v>
      </c>
      <c r="BL687" s="1" t="s">
        <v>83</v>
      </c>
      <c r="BM687" t="e">
        <f t="shared" si="52"/>
        <v>#REF!</v>
      </c>
      <c r="BN687" s="7">
        <f t="shared" si="53"/>
        <v>46042</v>
      </c>
      <c r="BO687" s="7" t="e">
        <f t="shared" si="54"/>
        <v>#REF!</v>
      </c>
      <c r="BP687" s="5" t="e">
        <f t="shared" si="50"/>
        <v>#REF!</v>
      </c>
      <c r="BQ687" s="1">
        <v>34933333</v>
      </c>
      <c r="BR687" s="1" t="e">
        <f>+Tabla3[[#This Row],[VALOR TOTAL DE CONTRATO (ANTES DE LIQUIDACIÓN - LIBERACIÓN DE SALDOS)]]-Tabla3[[#This Row],[RECURSO TOTALES DESEMBOLSADOS]]</f>
        <v>#REF!</v>
      </c>
      <c r="BS687" s="1" t="s">
        <v>83</v>
      </c>
      <c r="BT687" s="1" t="str">
        <f t="shared" si="51"/>
        <v>enero</v>
      </c>
      <c r="BU687" s="1" t="s">
        <v>82</v>
      </c>
      <c r="BV687" s="1" t="s">
        <v>82</v>
      </c>
      <c r="BW687" s="1" t="s">
        <v>82</v>
      </c>
      <c r="BX687" t="s">
        <v>258</v>
      </c>
      <c r="BY687" t="s">
        <v>259</v>
      </c>
    </row>
    <row r="688" spans="1:77" x14ac:dyDescent="0.25">
      <c r="A688" s="1">
        <v>2026</v>
      </c>
      <c r="B688" s="3">
        <v>668</v>
      </c>
      <c r="C688" s="1" t="s">
        <v>65</v>
      </c>
      <c r="D688" t="s">
        <v>67</v>
      </c>
      <c r="E688" t="s">
        <v>70</v>
      </c>
      <c r="F688" t="s">
        <v>71</v>
      </c>
      <c r="G688" t="s">
        <v>105</v>
      </c>
      <c r="H688" s="1" t="s">
        <v>64</v>
      </c>
      <c r="I688" s="1" t="s">
        <v>75</v>
      </c>
      <c r="J688" t="s">
        <v>3467</v>
      </c>
      <c r="K688" s="1" t="s">
        <v>78</v>
      </c>
      <c r="L688" s="87" t="s">
        <v>1292</v>
      </c>
      <c r="M688" s="79" t="s">
        <v>6972</v>
      </c>
      <c r="N688" s="1" t="s">
        <v>3719</v>
      </c>
      <c r="O688" s="69" t="s">
        <v>3719</v>
      </c>
      <c r="P688" s="54" t="s">
        <v>3719</v>
      </c>
      <c r="Q688" s="1" t="s">
        <v>83</v>
      </c>
      <c r="R688" s="87" t="s">
        <v>93</v>
      </c>
      <c r="S688" s="87" t="s">
        <v>93</v>
      </c>
      <c r="T688" t="s">
        <v>3468</v>
      </c>
      <c r="U688" t="s">
        <v>3469</v>
      </c>
      <c r="V688" t="s">
        <v>2912</v>
      </c>
      <c r="W688" s="5">
        <v>60500000</v>
      </c>
      <c r="X688" s="5">
        <v>60500000</v>
      </c>
      <c r="Y688" s="90">
        <v>5500000</v>
      </c>
      <c r="Z688" s="90" t="s">
        <v>1045</v>
      </c>
      <c r="AA688" s="1" t="s">
        <v>95</v>
      </c>
      <c r="AB688" t="s">
        <v>83</v>
      </c>
      <c r="AC688" t="s">
        <v>76</v>
      </c>
      <c r="AD688" s="69">
        <f>+Tabla3[[#This Row],[VALOR DEL CONTRATO
(EN NUMEROS)]]-Tabla3[[#This Row],[VALOR RECURSOS (MADS/FONAM)]]</f>
        <v>0</v>
      </c>
      <c r="AE688" s="2">
        <v>3526</v>
      </c>
      <c r="AF688" s="88">
        <v>46024</v>
      </c>
      <c r="AG688">
        <v>68426</v>
      </c>
      <c r="AH688" s="75">
        <v>46041</v>
      </c>
      <c r="AI688" s="78" t="s">
        <v>98</v>
      </c>
      <c r="AJ688" t="s">
        <v>534</v>
      </c>
      <c r="AK688" s="65">
        <v>202300000000267</v>
      </c>
      <c r="AL688" s="75">
        <v>46038</v>
      </c>
      <c r="AM688" s="1" t="s">
        <v>257</v>
      </c>
      <c r="AN688" s="1" t="s">
        <v>257</v>
      </c>
      <c r="AO688" t="s">
        <v>100</v>
      </c>
      <c r="AP688" t="s">
        <v>1756</v>
      </c>
      <c r="AQ688" s="2"/>
      <c r="AR688" t="s">
        <v>1757</v>
      </c>
      <c r="AS688" t="s">
        <v>530</v>
      </c>
      <c r="AT688" s="1">
        <v>80111600</v>
      </c>
      <c r="AU688" s="93" t="s">
        <v>5860</v>
      </c>
      <c r="AV688" s="1" t="s">
        <v>210</v>
      </c>
      <c r="AW688" s="87" t="s">
        <v>103</v>
      </c>
      <c r="AX688" s="96">
        <v>46038</v>
      </c>
      <c r="AY688" s="1" t="s">
        <v>116</v>
      </c>
      <c r="AZ688" s="96">
        <v>46038</v>
      </c>
      <c r="BA688" s="75">
        <v>46041</v>
      </c>
      <c r="BB688" s="6">
        <v>46374</v>
      </c>
      <c r="BC688" s="89">
        <f>+Tabla3[[#This Row],[FECHA TERMINACION
(INICIAL)]]-Tabla3[[#This Row],[FECHA INICIO]]</f>
        <v>333</v>
      </c>
      <c r="BD688" s="89">
        <f>+Tabla3[[#This Row],[PLAZO DE EJECUCIÓN EN DÍAS (INICIAL)]]/30</f>
        <v>11.1</v>
      </c>
      <c r="BE688" t="s">
        <v>626</v>
      </c>
      <c r="BF688" s="5" t="e">
        <f>+#REF!</f>
        <v>#REF!</v>
      </c>
      <c r="BG688" s="5" t="e">
        <f>+#REF!</f>
        <v>#REF!</v>
      </c>
      <c r="BH688" s="1" t="e">
        <f>+#REF!</f>
        <v>#REF!</v>
      </c>
      <c r="BI688" s="1">
        <f>+COUNTIF(Tabla3[[#This Row],[VALOR REDUCIDO]:[TOTAL TIEMPO PRORROGADO EN DÍAS
]],"&lt;&gt;0")</f>
        <v>3</v>
      </c>
      <c r="BJ688" s="1" t="e">
        <f>+#REF!</f>
        <v>#REF!</v>
      </c>
      <c r="BK688" s="75" t="e">
        <f>+#REF!</f>
        <v>#REF!</v>
      </c>
      <c r="BL688" s="1" t="s">
        <v>83</v>
      </c>
      <c r="BM688" t="e">
        <f t="shared" si="52"/>
        <v>#REF!</v>
      </c>
      <c r="BN688" s="7">
        <f t="shared" si="53"/>
        <v>46041</v>
      </c>
      <c r="BO688" s="7" t="e">
        <f t="shared" si="54"/>
        <v>#REF!</v>
      </c>
      <c r="BP688" s="5" t="e">
        <f t="shared" si="50"/>
        <v>#REF!</v>
      </c>
      <c r="BQ688" s="1">
        <v>24200000</v>
      </c>
      <c r="BR688" s="1" t="e">
        <f>+Tabla3[[#This Row],[VALOR TOTAL DE CONTRATO (ANTES DE LIQUIDACIÓN - LIBERACIÓN DE SALDOS)]]-Tabla3[[#This Row],[RECURSO TOTALES DESEMBOLSADOS]]</f>
        <v>#REF!</v>
      </c>
      <c r="BS688" s="1" t="s">
        <v>83</v>
      </c>
      <c r="BT688" s="1" t="str">
        <f t="shared" si="51"/>
        <v>enero</v>
      </c>
      <c r="BU688" s="1" t="s">
        <v>82</v>
      </c>
      <c r="BV688" s="1" t="s">
        <v>82</v>
      </c>
      <c r="BW688" s="1" t="s">
        <v>82</v>
      </c>
      <c r="BX688" t="s">
        <v>258</v>
      </c>
      <c r="BY688" t="s">
        <v>259</v>
      </c>
    </row>
    <row r="689" spans="1:77" x14ac:dyDescent="0.25">
      <c r="A689" s="1">
        <v>2026</v>
      </c>
      <c r="B689" s="3">
        <v>669</v>
      </c>
      <c r="C689" s="1" t="s">
        <v>65</v>
      </c>
      <c r="D689" t="s">
        <v>67</v>
      </c>
      <c r="E689" t="s">
        <v>70</v>
      </c>
      <c r="F689" t="s">
        <v>71</v>
      </c>
      <c r="G689" t="s">
        <v>105</v>
      </c>
      <c r="H689" s="1" t="s">
        <v>64</v>
      </c>
      <c r="I689" s="1" t="s">
        <v>75</v>
      </c>
      <c r="J689" t="s">
        <v>3470</v>
      </c>
      <c r="K689" s="1" t="s">
        <v>78</v>
      </c>
      <c r="L689" s="57" t="s">
        <v>3471</v>
      </c>
      <c r="M689" s="79" t="s">
        <v>6973</v>
      </c>
      <c r="N689" s="1" t="s">
        <v>3719</v>
      </c>
      <c r="O689" s="69" t="s">
        <v>3719</v>
      </c>
      <c r="P689" s="54" t="s">
        <v>3719</v>
      </c>
      <c r="Q689" s="1" t="s">
        <v>83</v>
      </c>
      <c r="R689" s="87" t="s">
        <v>3472</v>
      </c>
      <c r="S689" s="87" t="s">
        <v>264</v>
      </c>
      <c r="T689" t="s">
        <v>3473</v>
      </c>
      <c r="U689" t="s">
        <v>3474</v>
      </c>
      <c r="V689" t="s">
        <v>3475</v>
      </c>
      <c r="W689" s="5">
        <v>74966667</v>
      </c>
      <c r="X689" s="5">
        <v>74966667</v>
      </c>
      <c r="Y689" s="90">
        <v>6500000</v>
      </c>
      <c r="Z689" s="90"/>
      <c r="AA689" s="1" t="s">
        <v>95</v>
      </c>
      <c r="AB689" t="s">
        <v>83</v>
      </c>
      <c r="AC689" t="s">
        <v>76</v>
      </c>
      <c r="AD689" s="69">
        <f>+Tabla3[[#This Row],[VALOR DEL CONTRATO
(EN NUMEROS)]]-Tabla3[[#This Row],[VALOR RECURSOS (MADS/FONAM)]]</f>
        <v>0</v>
      </c>
      <c r="AE689" s="2">
        <v>3226</v>
      </c>
      <c r="AF689" s="88">
        <v>46024</v>
      </c>
      <c r="AG689">
        <v>74526</v>
      </c>
      <c r="AH689" s="7">
        <v>46042</v>
      </c>
      <c r="AI689" s="78" t="s">
        <v>98</v>
      </c>
      <c r="AJ689" t="s">
        <v>3476</v>
      </c>
      <c r="AK689" s="65">
        <v>202400000000095</v>
      </c>
      <c r="AL689" s="75">
        <v>46038</v>
      </c>
      <c r="AM689" s="1" t="s">
        <v>257</v>
      </c>
      <c r="AN689" s="1" t="s">
        <v>257</v>
      </c>
      <c r="AO689" t="s">
        <v>100</v>
      </c>
      <c r="AP689" t="s">
        <v>3477</v>
      </c>
      <c r="AQ689" s="1"/>
      <c r="AR689" t="s">
        <v>556</v>
      </c>
      <c r="AS689" t="s">
        <v>264</v>
      </c>
      <c r="AT689" s="1">
        <v>80111600</v>
      </c>
      <c r="AU689" s="93" t="s">
        <v>5861</v>
      </c>
      <c r="AV689" s="1" t="s">
        <v>210</v>
      </c>
      <c r="AW689" s="87" t="s">
        <v>103</v>
      </c>
      <c r="AX689" s="96">
        <v>46039</v>
      </c>
      <c r="AY689" s="1" t="s">
        <v>116</v>
      </c>
      <c r="AZ689" s="96">
        <v>46039</v>
      </c>
      <c r="BA689" s="75">
        <v>46042</v>
      </c>
      <c r="BB689" s="6">
        <v>46387</v>
      </c>
      <c r="BC689" s="89">
        <f>+Tabla3[[#This Row],[FECHA TERMINACION
(INICIAL)]]-Tabla3[[#This Row],[FECHA INICIO]]</f>
        <v>345</v>
      </c>
      <c r="BD689" s="89">
        <f>+Tabla3[[#This Row],[PLAZO DE EJECUCIÓN EN DÍAS (INICIAL)]]/30</f>
        <v>11.5</v>
      </c>
      <c r="BE689" t="s">
        <v>3478</v>
      </c>
      <c r="BF689" s="5" t="e">
        <f>+#REF!</f>
        <v>#REF!</v>
      </c>
      <c r="BG689" s="5" t="e">
        <f>+#REF!</f>
        <v>#REF!</v>
      </c>
      <c r="BH689" s="1" t="e">
        <f>+#REF!</f>
        <v>#REF!</v>
      </c>
      <c r="BI689" s="1">
        <f>+COUNTIF(Tabla3[[#This Row],[VALOR REDUCIDO]:[TOTAL TIEMPO PRORROGADO EN DÍAS
]],"&lt;&gt;0")</f>
        <v>3</v>
      </c>
      <c r="BJ689" s="1" t="e">
        <f>+#REF!</f>
        <v>#REF!</v>
      </c>
      <c r="BK689" s="75" t="e">
        <f>+#REF!</f>
        <v>#REF!</v>
      </c>
      <c r="BL689" s="1" t="s">
        <v>83</v>
      </c>
      <c r="BM689" t="e">
        <f t="shared" si="52"/>
        <v>#REF!</v>
      </c>
      <c r="BN689" s="7">
        <f t="shared" si="53"/>
        <v>46042</v>
      </c>
      <c r="BO689" s="7" t="e">
        <f t="shared" si="54"/>
        <v>#REF!</v>
      </c>
      <c r="BP689" s="5" t="e">
        <f t="shared" si="50"/>
        <v>#REF!</v>
      </c>
      <c r="BQ689" s="1">
        <v>28383333</v>
      </c>
      <c r="BR689" s="1" t="e">
        <f>+Tabla3[[#This Row],[VALOR TOTAL DE CONTRATO (ANTES DE LIQUIDACIÓN - LIBERACIÓN DE SALDOS)]]-Tabla3[[#This Row],[RECURSO TOTALES DESEMBOLSADOS]]</f>
        <v>#REF!</v>
      </c>
      <c r="BS689" s="1" t="s">
        <v>83</v>
      </c>
      <c r="BT689" s="1" t="str">
        <f t="shared" si="51"/>
        <v>enero</v>
      </c>
      <c r="BU689" s="1" t="s">
        <v>82</v>
      </c>
      <c r="BV689" s="1" t="s">
        <v>82</v>
      </c>
      <c r="BW689" s="1" t="s">
        <v>82</v>
      </c>
      <c r="BX689" t="s">
        <v>258</v>
      </c>
      <c r="BY689" t="s">
        <v>259</v>
      </c>
    </row>
    <row r="690" spans="1:77" x14ac:dyDescent="0.25">
      <c r="A690" s="1">
        <v>2026</v>
      </c>
      <c r="B690" s="3">
        <v>670</v>
      </c>
      <c r="C690" s="1" t="s">
        <v>65</v>
      </c>
      <c r="D690" t="s">
        <v>67</v>
      </c>
      <c r="E690" t="s">
        <v>70</v>
      </c>
      <c r="F690" t="s">
        <v>71</v>
      </c>
      <c r="G690" t="s">
        <v>105</v>
      </c>
      <c r="H690" s="1" t="s">
        <v>64</v>
      </c>
      <c r="I690" s="1" t="s">
        <v>75</v>
      </c>
      <c r="J690" t="s">
        <v>3147</v>
      </c>
      <c r="K690" s="1" t="s">
        <v>78</v>
      </c>
      <c r="L690" t="s">
        <v>908</v>
      </c>
      <c r="M690" s="79" t="s">
        <v>6974</v>
      </c>
      <c r="N690" s="1" t="s">
        <v>3719</v>
      </c>
      <c r="O690" s="69" t="s">
        <v>3719</v>
      </c>
      <c r="P690" s="54" t="s">
        <v>3719</v>
      </c>
      <c r="Q690" s="1" t="s">
        <v>83</v>
      </c>
      <c r="R690" s="87" t="s">
        <v>269</v>
      </c>
      <c r="S690" s="87" t="s">
        <v>269</v>
      </c>
      <c r="T690" t="s">
        <v>3148</v>
      </c>
      <c r="U690" t="s">
        <v>3150</v>
      </c>
      <c r="V690" t="s">
        <v>3149</v>
      </c>
      <c r="W690" s="5">
        <v>115000000</v>
      </c>
      <c r="X690" s="5">
        <v>115000000</v>
      </c>
      <c r="Y690" s="90">
        <v>10000000</v>
      </c>
      <c r="Z690" s="90">
        <v>0</v>
      </c>
      <c r="AA690" s="1" t="s">
        <v>96</v>
      </c>
      <c r="AB690" t="s">
        <v>83</v>
      </c>
      <c r="AC690" t="s">
        <v>76</v>
      </c>
      <c r="AD690" s="69">
        <f>+Tabla3[[#This Row],[VALOR DEL CONTRATO
(EN NUMEROS)]]-Tabla3[[#This Row],[VALOR RECURSOS (MADS/FONAM)]]</f>
        <v>0</v>
      </c>
      <c r="AE690" s="2">
        <v>226</v>
      </c>
      <c r="AF690" s="88">
        <v>46027</v>
      </c>
      <c r="AG690">
        <v>726</v>
      </c>
      <c r="AH690" s="75">
        <v>46042</v>
      </c>
      <c r="AI690" s="78" t="s">
        <v>98</v>
      </c>
      <c r="AJ690" t="s">
        <v>2801</v>
      </c>
      <c r="AK690" s="72">
        <v>202300000000281</v>
      </c>
      <c r="AL690" s="75">
        <v>46038</v>
      </c>
      <c r="AM690" s="1" t="s">
        <v>257</v>
      </c>
      <c r="AN690" s="1" t="s">
        <v>257</v>
      </c>
      <c r="AO690" t="s">
        <v>100</v>
      </c>
      <c r="AP690" t="s">
        <v>2074</v>
      </c>
      <c r="AQ690" s="1"/>
      <c r="AR690" t="s">
        <v>2075</v>
      </c>
      <c r="AS690" t="s">
        <v>418</v>
      </c>
      <c r="AT690" s="1">
        <v>80111600</v>
      </c>
      <c r="AU690" s="93" t="s">
        <v>5862</v>
      </c>
      <c r="AV690" s="1" t="s">
        <v>211</v>
      </c>
      <c r="AW690" s="87" t="s">
        <v>104</v>
      </c>
      <c r="AX690" s="96" t="s">
        <v>76</v>
      </c>
      <c r="AY690" s="1" t="s">
        <v>108</v>
      </c>
      <c r="AZ690" s="75">
        <v>46038</v>
      </c>
      <c r="BA690" s="75">
        <v>46042</v>
      </c>
      <c r="BB690" s="6">
        <v>46386</v>
      </c>
      <c r="BC690" s="89">
        <f>+Tabla3[[#This Row],[FECHA TERMINACION
(INICIAL)]]-Tabla3[[#This Row],[FECHA INICIO]]</f>
        <v>344</v>
      </c>
      <c r="BD690" s="89">
        <f>+Tabla3[[#This Row],[PLAZO DE EJECUCIÓN EN DÍAS (INICIAL)]]/30</f>
        <v>11.466666666666667</v>
      </c>
      <c r="BE690" t="s">
        <v>3151</v>
      </c>
      <c r="BF690" s="5" t="e">
        <f>+#REF!</f>
        <v>#REF!</v>
      </c>
      <c r="BG690" s="5" t="e">
        <f>+#REF!</f>
        <v>#REF!</v>
      </c>
      <c r="BH690" s="1" t="e">
        <f>+#REF!</f>
        <v>#REF!</v>
      </c>
      <c r="BI690" s="1">
        <f>+COUNTIF(Tabla3[[#This Row],[VALOR REDUCIDO]:[TOTAL TIEMPO PRORROGADO EN DÍAS
]],"&lt;&gt;0")</f>
        <v>3</v>
      </c>
      <c r="BJ690" s="1" t="e">
        <f>+#REF!</f>
        <v>#REF!</v>
      </c>
      <c r="BK690" s="75" t="e">
        <f>+#REF!</f>
        <v>#REF!</v>
      </c>
      <c r="BL690" s="1" t="s">
        <v>83</v>
      </c>
      <c r="BM690" t="e">
        <f t="shared" si="52"/>
        <v>#REF!</v>
      </c>
      <c r="BN690" s="7">
        <f t="shared" si="53"/>
        <v>46042</v>
      </c>
      <c r="BO690" s="7" t="e">
        <f t="shared" si="54"/>
        <v>#REF!</v>
      </c>
      <c r="BP690" s="5" t="e">
        <f t="shared" si="50"/>
        <v>#REF!</v>
      </c>
      <c r="BQ690" s="1">
        <v>43666667</v>
      </c>
      <c r="BR690" s="1" t="e">
        <f>+Tabla3[[#This Row],[VALOR TOTAL DE CONTRATO (ANTES DE LIQUIDACIÓN - LIBERACIÓN DE SALDOS)]]-Tabla3[[#This Row],[RECURSO TOTALES DESEMBOLSADOS]]</f>
        <v>#REF!</v>
      </c>
      <c r="BS690" s="1" t="s">
        <v>83</v>
      </c>
      <c r="BT690" s="1" t="str">
        <f t="shared" si="51"/>
        <v>enero</v>
      </c>
      <c r="BU690" s="1" t="s">
        <v>82</v>
      </c>
      <c r="BV690" s="1" t="s">
        <v>82</v>
      </c>
      <c r="BW690" s="1" t="s">
        <v>82</v>
      </c>
      <c r="BX690" t="s">
        <v>258</v>
      </c>
      <c r="BY690" t="s">
        <v>259</v>
      </c>
    </row>
    <row r="691" spans="1:77" x14ac:dyDescent="0.25">
      <c r="A691" s="1">
        <v>2026</v>
      </c>
      <c r="B691" s="3">
        <v>671</v>
      </c>
      <c r="C691" s="1" t="s">
        <v>65</v>
      </c>
      <c r="D691" t="s">
        <v>67</v>
      </c>
      <c r="E691" t="s">
        <v>70</v>
      </c>
      <c r="F691" t="s">
        <v>71</v>
      </c>
      <c r="G691" t="s">
        <v>105</v>
      </c>
      <c r="H691" s="1" t="s">
        <v>64</v>
      </c>
      <c r="I691" s="1" t="s">
        <v>75</v>
      </c>
      <c r="J691" t="s">
        <v>3152</v>
      </c>
      <c r="K691" s="1" t="s">
        <v>78</v>
      </c>
      <c r="L691" s="57" t="s">
        <v>800</v>
      </c>
      <c r="M691" s="79" t="s">
        <v>6975</v>
      </c>
      <c r="N691" s="1" t="s">
        <v>3719</v>
      </c>
      <c r="O691" s="69" t="s">
        <v>3719</v>
      </c>
      <c r="P691" s="54" t="s">
        <v>3719</v>
      </c>
      <c r="Q691" s="1" t="s">
        <v>83</v>
      </c>
      <c r="R691" s="87" t="s">
        <v>269</v>
      </c>
      <c r="S691" s="87" t="s">
        <v>269</v>
      </c>
      <c r="T691" t="s">
        <v>3153</v>
      </c>
      <c r="U691" t="s">
        <v>3155</v>
      </c>
      <c r="V691" t="s">
        <v>3154</v>
      </c>
      <c r="W691" s="5">
        <v>94760000</v>
      </c>
      <c r="X691" s="5">
        <v>94760000</v>
      </c>
      <c r="Y691" s="90">
        <v>8240000</v>
      </c>
      <c r="Z691" s="90">
        <v>0</v>
      </c>
      <c r="AA691" s="1" t="s">
        <v>95</v>
      </c>
      <c r="AB691" t="s">
        <v>83</v>
      </c>
      <c r="AC691" t="s">
        <v>76</v>
      </c>
      <c r="AD691" s="69">
        <f>+Tabla3[[#This Row],[VALOR DEL CONTRATO
(EN NUMEROS)]]-Tabla3[[#This Row],[VALOR RECURSOS (MADS/FONAM)]]</f>
        <v>0</v>
      </c>
      <c r="AE691" s="2">
        <v>226</v>
      </c>
      <c r="AF691" s="88">
        <v>46027</v>
      </c>
      <c r="AG691">
        <v>63726</v>
      </c>
      <c r="AH691" s="75">
        <v>46038</v>
      </c>
      <c r="AI691" s="78" t="s">
        <v>98</v>
      </c>
      <c r="AJ691" t="s">
        <v>2801</v>
      </c>
      <c r="AK691" s="72">
        <v>202300000000281</v>
      </c>
      <c r="AL691" s="75">
        <v>46038</v>
      </c>
      <c r="AM691" s="1" t="s">
        <v>257</v>
      </c>
      <c r="AN691" s="1" t="s">
        <v>257</v>
      </c>
      <c r="AO691" t="s">
        <v>100</v>
      </c>
      <c r="AP691" t="s">
        <v>2074</v>
      </c>
      <c r="AQ691" s="1"/>
      <c r="AR691" t="s">
        <v>2075</v>
      </c>
      <c r="AS691" t="s">
        <v>418</v>
      </c>
      <c r="AT691" s="1">
        <v>80111600</v>
      </c>
      <c r="AU691" s="93" t="s">
        <v>5863</v>
      </c>
      <c r="AV691" s="1" t="s">
        <v>211</v>
      </c>
      <c r="AW691" s="87" t="s">
        <v>104</v>
      </c>
      <c r="AX691" s="96" t="s">
        <v>76</v>
      </c>
      <c r="AY691" s="1" t="s">
        <v>108</v>
      </c>
      <c r="AZ691" s="96">
        <v>46038</v>
      </c>
      <c r="BA691" s="75">
        <v>46042</v>
      </c>
      <c r="BB691" s="6">
        <v>46386</v>
      </c>
      <c r="BC691" s="89">
        <f>+Tabla3[[#This Row],[FECHA TERMINACION
(INICIAL)]]-Tabla3[[#This Row],[FECHA INICIO]]</f>
        <v>344</v>
      </c>
      <c r="BD691" s="89">
        <f>+Tabla3[[#This Row],[PLAZO DE EJECUCIÓN EN DÍAS (INICIAL)]]/30</f>
        <v>11.466666666666667</v>
      </c>
      <c r="BE691" t="s">
        <v>3156</v>
      </c>
      <c r="BF691" s="5" t="e">
        <f>+#REF!</f>
        <v>#REF!</v>
      </c>
      <c r="BG691" s="5" t="e">
        <f>+#REF!</f>
        <v>#REF!</v>
      </c>
      <c r="BH691" s="1" t="e">
        <f>+#REF!</f>
        <v>#REF!</v>
      </c>
      <c r="BI691" s="1">
        <f>+COUNTIF(Tabla3[[#This Row],[VALOR REDUCIDO]:[TOTAL TIEMPO PRORROGADO EN DÍAS
]],"&lt;&gt;0")</f>
        <v>3</v>
      </c>
      <c r="BJ691" s="1" t="e">
        <f>+#REF!</f>
        <v>#REF!</v>
      </c>
      <c r="BK691" s="75" t="e">
        <f>+#REF!</f>
        <v>#REF!</v>
      </c>
      <c r="BL691" s="1" t="s">
        <v>83</v>
      </c>
      <c r="BM691" t="e">
        <f t="shared" si="52"/>
        <v>#REF!</v>
      </c>
      <c r="BN691" s="7">
        <f t="shared" si="53"/>
        <v>46042</v>
      </c>
      <c r="BO691" s="7" t="e">
        <f t="shared" si="54"/>
        <v>#REF!</v>
      </c>
      <c r="BP691" s="5" t="e">
        <f t="shared" si="50"/>
        <v>#REF!</v>
      </c>
      <c r="BQ691" s="1">
        <v>35981333</v>
      </c>
      <c r="BR691" s="1" t="e">
        <f>+Tabla3[[#This Row],[VALOR TOTAL DE CONTRATO (ANTES DE LIQUIDACIÓN - LIBERACIÓN DE SALDOS)]]-Tabla3[[#This Row],[RECURSO TOTALES DESEMBOLSADOS]]</f>
        <v>#REF!</v>
      </c>
      <c r="BS691" s="1" t="s">
        <v>83</v>
      </c>
      <c r="BT691" s="1" t="str">
        <f t="shared" si="51"/>
        <v>enero</v>
      </c>
      <c r="BU691" s="1" t="s">
        <v>82</v>
      </c>
      <c r="BV691" s="1" t="s">
        <v>82</v>
      </c>
      <c r="BW691" s="1" t="s">
        <v>82</v>
      </c>
      <c r="BX691" t="s">
        <v>258</v>
      </c>
      <c r="BY691" t="s">
        <v>259</v>
      </c>
    </row>
    <row r="692" spans="1:77" x14ac:dyDescent="0.25">
      <c r="A692" s="1">
        <v>2026</v>
      </c>
      <c r="B692" s="3">
        <v>672</v>
      </c>
      <c r="C692" s="1" t="s">
        <v>65</v>
      </c>
      <c r="D692" t="s">
        <v>67</v>
      </c>
      <c r="E692" t="s">
        <v>70</v>
      </c>
      <c r="F692" t="s">
        <v>71</v>
      </c>
      <c r="G692" t="s">
        <v>105</v>
      </c>
      <c r="H692" s="1" t="s">
        <v>64</v>
      </c>
      <c r="I692" s="1" t="s">
        <v>75</v>
      </c>
      <c r="J692" t="s">
        <v>3157</v>
      </c>
      <c r="K692" s="1" t="s">
        <v>78</v>
      </c>
      <c r="L692" s="57" t="s">
        <v>3158</v>
      </c>
      <c r="M692" s="79" t="s">
        <v>6976</v>
      </c>
      <c r="N692" s="1" t="s">
        <v>3719</v>
      </c>
      <c r="O692" s="69" t="s">
        <v>3719</v>
      </c>
      <c r="P692" s="54" t="s">
        <v>3719</v>
      </c>
      <c r="Q692" s="1" t="s">
        <v>83</v>
      </c>
      <c r="R692" s="87" t="s">
        <v>269</v>
      </c>
      <c r="S692" s="87" t="s">
        <v>269</v>
      </c>
      <c r="T692" t="s">
        <v>3159</v>
      </c>
      <c r="U692" t="s">
        <v>3161</v>
      </c>
      <c r="V692" t="s">
        <v>3160</v>
      </c>
      <c r="W692" s="5">
        <v>44000000</v>
      </c>
      <c r="X692" s="5">
        <v>44000000</v>
      </c>
      <c r="Y692" s="90">
        <v>4000000</v>
      </c>
      <c r="Z692" s="90">
        <v>0</v>
      </c>
      <c r="AA692" s="1" t="s">
        <v>95</v>
      </c>
      <c r="AB692" t="s">
        <v>83</v>
      </c>
      <c r="AC692" t="s">
        <v>76</v>
      </c>
      <c r="AD692" s="69">
        <f>+Tabla3[[#This Row],[VALOR DEL CONTRATO
(EN NUMEROS)]]-Tabla3[[#This Row],[VALOR RECURSOS (MADS/FONAM)]]</f>
        <v>0</v>
      </c>
      <c r="AE692" s="2">
        <v>4926</v>
      </c>
      <c r="AF692" s="88">
        <v>46024</v>
      </c>
      <c r="AG692">
        <v>79326</v>
      </c>
      <c r="AH692" s="75">
        <v>46042</v>
      </c>
      <c r="AI692" s="78" t="s">
        <v>98</v>
      </c>
      <c r="AJ692" t="s">
        <v>784</v>
      </c>
      <c r="AK692" s="72">
        <v>202400000000071</v>
      </c>
      <c r="AL692" s="75">
        <v>46038</v>
      </c>
      <c r="AM692" s="1" t="s">
        <v>257</v>
      </c>
      <c r="AN692" s="1" t="s">
        <v>257</v>
      </c>
      <c r="AO692" t="s">
        <v>100</v>
      </c>
      <c r="AP692" t="s">
        <v>233</v>
      </c>
      <c r="AQ692" s="2"/>
      <c r="AR692" t="s">
        <v>1695</v>
      </c>
      <c r="AS692" t="s">
        <v>2752</v>
      </c>
      <c r="AT692" s="1">
        <v>80111600</v>
      </c>
      <c r="AU692" s="93" t="s">
        <v>5864</v>
      </c>
      <c r="AV692" s="1" t="s">
        <v>210</v>
      </c>
      <c r="AW692" s="87" t="s">
        <v>103</v>
      </c>
      <c r="AX692" s="75">
        <v>46039</v>
      </c>
      <c r="AY692" s="87" t="s">
        <v>116</v>
      </c>
      <c r="AZ692" s="75">
        <v>46039</v>
      </c>
      <c r="BA692" s="75">
        <v>46044</v>
      </c>
      <c r="BB692" s="6">
        <v>46069</v>
      </c>
      <c r="BC692" s="89">
        <f>+Tabla3[[#This Row],[FECHA TERMINACION
(INICIAL)]]-Tabla3[[#This Row],[FECHA INICIO]]</f>
        <v>25</v>
      </c>
      <c r="BD692" s="89">
        <f>+Tabla3[[#This Row],[PLAZO DE EJECUCIÓN EN DÍAS (INICIAL)]]/30</f>
        <v>0.83333333333333337</v>
      </c>
      <c r="BE692" t="s">
        <v>890</v>
      </c>
      <c r="BF692" s="5" t="e">
        <f>+#REF!</f>
        <v>#REF!</v>
      </c>
      <c r="BG692" s="5" t="e">
        <f>+#REF!</f>
        <v>#REF!</v>
      </c>
      <c r="BH692" s="1" t="e">
        <f>+#REF!</f>
        <v>#REF!</v>
      </c>
      <c r="BI692" s="1">
        <f>+COUNTIF(Tabla3[[#This Row],[VALOR REDUCIDO]:[TOTAL TIEMPO PRORROGADO EN DÍAS
]],"&lt;&gt;0")</f>
        <v>3</v>
      </c>
      <c r="BJ692" s="1" t="e">
        <f>+#REF!</f>
        <v>#REF!</v>
      </c>
      <c r="BK692" s="75" t="e">
        <f>+#REF!</f>
        <v>#REF!</v>
      </c>
      <c r="BL692" s="1" t="s">
        <v>82</v>
      </c>
      <c r="BM692" t="e">
        <f t="shared" si="52"/>
        <v>#REF!</v>
      </c>
      <c r="BN692" s="7">
        <f t="shared" si="53"/>
        <v>46044</v>
      </c>
      <c r="BO692" s="7" t="e">
        <f t="shared" si="54"/>
        <v>#REF!</v>
      </c>
      <c r="BP692" s="5" t="e">
        <f t="shared" si="50"/>
        <v>#REF!</v>
      </c>
      <c r="BQ692" s="1">
        <v>3333333</v>
      </c>
      <c r="BR692" s="1" t="e">
        <f>+Tabla3[[#This Row],[VALOR TOTAL DE CONTRATO (ANTES DE LIQUIDACIÓN - LIBERACIÓN DE SALDOS)]]-Tabla3[[#This Row],[RECURSO TOTALES DESEMBOLSADOS]]</f>
        <v>#REF!</v>
      </c>
      <c r="BS692" s="1" t="s">
        <v>83</v>
      </c>
      <c r="BT692" s="1" t="str">
        <f t="shared" si="51"/>
        <v>enero</v>
      </c>
      <c r="BU692" s="1" t="s">
        <v>82</v>
      </c>
      <c r="BV692" s="1" t="s">
        <v>82</v>
      </c>
      <c r="BW692" s="1" t="s">
        <v>82</v>
      </c>
      <c r="BX692" t="s">
        <v>258</v>
      </c>
      <c r="BY692" t="s">
        <v>259</v>
      </c>
    </row>
    <row r="693" spans="1:77" x14ac:dyDescent="0.25">
      <c r="A693" s="1">
        <v>2026</v>
      </c>
      <c r="B693" s="3" t="s">
        <v>6281</v>
      </c>
      <c r="C693" s="1" t="s">
        <v>65</v>
      </c>
      <c r="D693" t="s">
        <v>67</v>
      </c>
      <c r="E693" t="s">
        <v>70</v>
      </c>
      <c r="F693" t="s">
        <v>71</v>
      </c>
      <c r="G693" t="s">
        <v>105</v>
      </c>
      <c r="H693" s="1" t="s">
        <v>64</v>
      </c>
      <c r="I693" s="1" t="s">
        <v>75</v>
      </c>
      <c r="J693" t="s">
        <v>6282</v>
      </c>
      <c r="K693" s="1" t="s">
        <v>78</v>
      </c>
      <c r="L693" s="57" t="s">
        <v>3268</v>
      </c>
      <c r="M693" s="79" t="s">
        <v>6977</v>
      </c>
      <c r="N693" s="1" t="s">
        <v>3719</v>
      </c>
      <c r="O693" s="69" t="s">
        <v>3719</v>
      </c>
      <c r="P693" s="54" t="s">
        <v>3719</v>
      </c>
      <c r="Q693" s="1" t="s">
        <v>83</v>
      </c>
      <c r="R693" s="87" t="s">
        <v>269</v>
      </c>
      <c r="S693" s="87" t="s">
        <v>269</v>
      </c>
      <c r="T693" t="s">
        <v>3159</v>
      </c>
      <c r="U693" t="s">
        <v>3161</v>
      </c>
      <c r="V693" t="s">
        <v>6283</v>
      </c>
      <c r="W693" s="5">
        <v>40666667</v>
      </c>
      <c r="X693" s="5">
        <v>40666667</v>
      </c>
      <c r="Y693" s="90">
        <v>4000000</v>
      </c>
      <c r="Z693" s="90">
        <v>0</v>
      </c>
      <c r="AA693" s="1" t="s">
        <v>95</v>
      </c>
      <c r="AB693" t="s">
        <v>83</v>
      </c>
      <c r="AC693" t="s">
        <v>76</v>
      </c>
      <c r="AD693" s="69">
        <f>+Tabla3[[#This Row],[VALOR DEL CONTRATO
(EN NUMEROS)]]-Tabla3[[#This Row],[VALOR RECURSOS (MADS/FONAM)]]</f>
        <v>0</v>
      </c>
      <c r="AE693" s="2">
        <v>4926</v>
      </c>
      <c r="AF693" s="88">
        <v>46024</v>
      </c>
      <c r="AG693">
        <v>142826</v>
      </c>
      <c r="AH693" s="75">
        <v>46078</v>
      </c>
      <c r="AI693" s="78" t="s">
        <v>98</v>
      </c>
      <c r="AJ693" t="s">
        <v>784</v>
      </c>
      <c r="AK693" s="72">
        <v>202400000000071</v>
      </c>
      <c r="AL693" s="75">
        <v>46070</v>
      </c>
      <c r="AM693" s="1" t="s">
        <v>257</v>
      </c>
      <c r="AN693" s="1" t="s">
        <v>257</v>
      </c>
      <c r="AO693" t="s">
        <v>100</v>
      </c>
      <c r="AP693" t="s">
        <v>233</v>
      </c>
      <c r="AQ693" s="2"/>
      <c r="AR693" t="s">
        <v>1695</v>
      </c>
      <c r="AS693" t="s">
        <v>2752</v>
      </c>
      <c r="AT693" s="1">
        <v>80111600</v>
      </c>
      <c r="AU693" s="93" t="s">
        <v>5864</v>
      </c>
      <c r="AV693" s="1" t="s">
        <v>210</v>
      </c>
      <c r="AW693" s="87" t="s">
        <v>103</v>
      </c>
      <c r="AX693" s="75">
        <v>46070</v>
      </c>
      <c r="AY693" s="87" t="s">
        <v>116</v>
      </c>
      <c r="AZ693" s="75">
        <v>46070</v>
      </c>
      <c r="BA693" s="75">
        <v>46039</v>
      </c>
      <c r="BB693" s="6">
        <v>46377</v>
      </c>
      <c r="BC693" s="89">
        <f>+Tabla3[[#This Row],[FECHA TERMINACION
(INICIAL)]]-Tabla3[[#This Row],[FECHA INICIO]]</f>
        <v>338</v>
      </c>
      <c r="BD693" s="89">
        <f>+Tabla3[[#This Row],[PLAZO DE EJECUCIÓN EN DÍAS (INICIAL)]]/30</f>
        <v>11.266666666666667</v>
      </c>
      <c r="BE693" t="s">
        <v>6284</v>
      </c>
      <c r="BF693" s="5" t="e">
        <f>+#REF!</f>
        <v>#REF!</v>
      </c>
      <c r="BG693" s="5" t="e">
        <f>+#REF!</f>
        <v>#REF!</v>
      </c>
      <c r="BH693" s="1" t="e">
        <f>+#REF!</f>
        <v>#REF!</v>
      </c>
      <c r="BI693" s="1">
        <f>+COUNTIF(Tabla3[[#This Row],[VALOR REDUCIDO]:[TOTAL TIEMPO PRORROGADO EN DÍAS
]],"&lt;&gt;0")</f>
        <v>3</v>
      </c>
      <c r="BJ693" s="1" t="e">
        <f>+#REF!</f>
        <v>#REF!</v>
      </c>
      <c r="BK693" s="75" t="e">
        <f>+#REF!</f>
        <v>#REF!</v>
      </c>
      <c r="BL693" s="1" t="s">
        <v>83</v>
      </c>
      <c r="BM693" t="e">
        <f>$BO693-$BN693</f>
        <v>#REF!</v>
      </c>
      <c r="BN693" s="7">
        <f>$BA693</f>
        <v>46039</v>
      </c>
      <c r="BO693" s="7" t="e">
        <f>$BB693+$BH693</f>
        <v>#REF!</v>
      </c>
      <c r="BP693" s="5" t="e">
        <f t="shared" si="50"/>
        <v>#REF!</v>
      </c>
      <c r="BQ693" s="1">
        <v>13866667</v>
      </c>
      <c r="BR693" s="1" t="e">
        <f>+Tabla3[[#This Row],[VALOR TOTAL DE CONTRATO (ANTES DE LIQUIDACIÓN - LIBERACIÓN DE SALDOS)]]-Tabla3[[#This Row],[RECURSO TOTALES DESEMBOLSADOS]]</f>
        <v>#REF!</v>
      </c>
      <c r="BS693" s="1" t="s">
        <v>83</v>
      </c>
      <c r="BT693" s="1" t="str">
        <f t="shared" si="51"/>
        <v>febrero</v>
      </c>
      <c r="BU693" s="1" t="s">
        <v>82</v>
      </c>
      <c r="BV693" s="1" t="s">
        <v>82</v>
      </c>
      <c r="BW693" s="1" t="s">
        <v>82</v>
      </c>
      <c r="BX693" t="s">
        <v>258</v>
      </c>
      <c r="BY693" t="s">
        <v>259</v>
      </c>
    </row>
    <row r="694" spans="1:77" x14ac:dyDescent="0.25">
      <c r="A694" s="1">
        <v>2026</v>
      </c>
      <c r="B694" s="3">
        <v>673</v>
      </c>
      <c r="C694" s="1" t="s">
        <v>65</v>
      </c>
      <c r="D694" t="s">
        <v>67</v>
      </c>
      <c r="E694" t="s">
        <v>70</v>
      </c>
      <c r="F694" t="s">
        <v>71</v>
      </c>
      <c r="G694" t="s">
        <v>105</v>
      </c>
      <c r="H694" s="1" t="s">
        <v>64</v>
      </c>
      <c r="I694" s="1" t="s">
        <v>75</v>
      </c>
      <c r="J694" t="s">
        <v>3162</v>
      </c>
      <c r="K694" s="1" t="s">
        <v>78</v>
      </c>
      <c r="L694" s="57" t="s">
        <v>461</v>
      </c>
      <c r="M694" s="79" t="s">
        <v>6978</v>
      </c>
      <c r="N694" s="1" t="s">
        <v>3719</v>
      </c>
      <c r="O694" s="69" t="s">
        <v>3719</v>
      </c>
      <c r="P694" s="54" t="s">
        <v>3719</v>
      </c>
      <c r="Q694" s="1" t="s">
        <v>83</v>
      </c>
      <c r="R694" s="87" t="s">
        <v>266</v>
      </c>
      <c r="S694" s="87" t="s">
        <v>266</v>
      </c>
      <c r="T694" t="s">
        <v>3163</v>
      </c>
      <c r="U694" t="s">
        <v>3165</v>
      </c>
      <c r="V694" t="s">
        <v>3164</v>
      </c>
      <c r="W694" s="5">
        <v>127050000</v>
      </c>
      <c r="X694" s="5">
        <v>127050000</v>
      </c>
      <c r="Y694" s="90">
        <v>11550000</v>
      </c>
      <c r="Z694" s="90">
        <v>0</v>
      </c>
      <c r="AA694" s="1" t="s">
        <v>95</v>
      </c>
      <c r="AB694" t="s">
        <v>83</v>
      </c>
      <c r="AC694" t="s">
        <v>76</v>
      </c>
      <c r="AD694" s="69">
        <f>+Tabla3[[#This Row],[VALOR DEL CONTRATO
(EN NUMEROS)]]-Tabla3[[#This Row],[VALOR RECURSOS (MADS/FONAM)]]</f>
        <v>0</v>
      </c>
      <c r="AE694" s="2">
        <v>426</v>
      </c>
      <c r="AF694" s="88">
        <v>46024</v>
      </c>
      <c r="AG694">
        <v>65526</v>
      </c>
      <c r="AH694" s="75">
        <v>46038</v>
      </c>
      <c r="AI694" s="78" t="s">
        <v>98</v>
      </c>
      <c r="AJ694" t="s">
        <v>1139</v>
      </c>
      <c r="AK694" s="65">
        <v>202400000000095</v>
      </c>
      <c r="AL694" s="75">
        <v>46038</v>
      </c>
      <c r="AM694" s="1" t="s">
        <v>257</v>
      </c>
      <c r="AN694" s="1" t="s">
        <v>257</v>
      </c>
      <c r="AO694" t="s">
        <v>100</v>
      </c>
      <c r="AP694" t="s">
        <v>406</v>
      </c>
      <c r="AQ694" s="2"/>
      <c r="AR694" t="s">
        <v>407</v>
      </c>
      <c r="AS694" t="s">
        <v>408</v>
      </c>
      <c r="AT694" s="1">
        <v>80111600</v>
      </c>
      <c r="AU694" s="93" t="s">
        <v>5865</v>
      </c>
      <c r="AV694" s="1" t="s">
        <v>210</v>
      </c>
      <c r="AW694" s="87" t="s">
        <v>103</v>
      </c>
      <c r="AX694" s="96">
        <v>46038</v>
      </c>
      <c r="AY694" s="1" t="s">
        <v>116</v>
      </c>
      <c r="AZ694" s="96">
        <v>46038</v>
      </c>
      <c r="BA694" s="75">
        <v>46041</v>
      </c>
      <c r="BB694" s="6">
        <v>46374</v>
      </c>
      <c r="BC694" s="89">
        <f>+Tabla3[[#This Row],[FECHA TERMINACION
(INICIAL)]]-Tabla3[[#This Row],[FECHA INICIO]]</f>
        <v>333</v>
      </c>
      <c r="BD694" s="89">
        <f>+Tabla3[[#This Row],[PLAZO DE EJECUCIÓN EN DÍAS (INICIAL)]]/30</f>
        <v>11.1</v>
      </c>
      <c r="BE694" t="s">
        <v>1918</v>
      </c>
      <c r="BF694" s="5" t="e">
        <f>+#REF!</f>
        <v>#REF!</v>
      </c>
      <c r="BG694" s="5" t="e">
        <f>+#REF!</f>
        <v>#REF!</v>
      </c>
      <c r="BH694" s="1" t="e">
        <f>+#REF!</f>
        <v>#REF!</v>
      </c>
      <c r="BI694" s="1">
        <f>+COUNTIF(Tabla3[[#This Row],[VALOR REDUCIDO]:[TOTAL TIEMPO PRORROGADO EN DÍAS
]],"&lt;&gt;0")</f>
        <v>3</v>
      </c>
      <c r="BJ694" s="1" t="e">
        <f>+#REF!</f>
        <v>#REF!</v>
      </c>
      <c r="BK694" s="75" t="e">
        <f>+#REF!</f>
        <v>#REF!</v>
      </c>
      <c r="BL694" s="1" t="s">
        <v>83</v>
      </c>
      <c r="BM694" t="e">
        <f t="shared" si="52"/>
        <v>#REF!</v>
      </c>
      <c r="BN694" s="7">
        <f t="shared" si="53"/>
        <v>46041</v>
      </c>
      <c r="BO694" s="7" t="e">
        <f t="shared" si="54"/>
        <v>#REF!</v>
      </c>
      <c r="BP694" s="5" t="e">
        <f t="shared" si="50"/>
        <v>#REF!</v>
      </c>
      <c r="BQ694" s="1">
        <v>50820000</v>
      </c>
      <c r="BR694" s="1" t="e">
        <f>+Tabla3[[#This Row],[VALOR TOTAL DE CONTRATO (ANTES DE LIQUIDACIÓN - LIBERACIÓN DE SALDOS)]]-Tabla3[[#This Row],[RECURSO TOTALES DESEMBOLSADOS]]</f>
        <v>#REF!</v>
      </c>
      <c r="BS694" s="1" t="s">
        <v>83</v>
      </c>
      <c r="BT694" s="1" t="str">
        <f t="shared" si="51"/>
        <v>enero</v>
      </c>
      <c r="BU694" s="1" t="s">
        <v>82</v>
      </c>
      <c r="BV694" s="1" t="s">
        <v>82</v>
      </c>
      <c r="BW694" s="1" t="s">
        <v>82</v>
      </c>
      <c r="BX694" t="s">
        <v>258</v>
      </c>
      <c r="BY694" t="s">
        <v>259</v>
      </c>
    </row>
    <row r="695" spans="1:77" x14ac:dyDescent="0.25">
      <c r="A695" s="1">
        <v>2026</v>
      </c>
      <c r="B695" s="3">
        <v>674</v>
      </c>
      <c r="C695" s="1" t="s">
        <v>65</v>
      </c>
      <c r="D695" t="s">
        <v>67</v>
      </c>
      <c r="E695" t="s">
        <v>70</v>
      </c>
      <c r="F695" t="s">
        <v>71</v>
      </c>
      <c r="G695" t="s">
        <v>105</v>
      </c>
      <c r="H695" s="1" t="s">
        <v>64</v>
      </c>
      <c r="I695" s="1" t="s">
        <v>75</v>
      </c>
      <c r="J695" t="s">
        <v>3166</v>
      </c>
      <c r="K695" s="1" t="s">
        <v>78</v>
      </c>
      <c r="L695" s="57" t="s">
        <v>1565</v>
      </c>
      <c r="M695" s="79" t="s">
        <v>6979</v>
      </c>
      <c r="N695" s="1" t="s">
        <v>3719</v>
      </c>
      <c r="O695" s="69" t="s">
        <v>3719</v>
      </c>
      <c r="P695" s="54" t="s">
        <v>3719</v>
      </c>
      <c r="Q695" s="1" t="s">
        <v>83</v>
      </c>
      <c r="R695" s="87" t="s">
        <v>265</v>
      </c>
      <c r="S695" s="87" t="s">
        <v>265</v>
      </c>
      <c r="T695" t="s">
        <v>3167</v>
      </c>
      <c r="U695" t="s">
        <v>3168</v>
      </c>
      <c r="V695" t="s">
        <v>916</v>
      </c>
      <c r="W695" s="5">
        <v>77000000</v>
      </c>
      <c r="X695" s="5">
        <v>77000000</v>
      </c>
      <c r="Y695" s="90">
        <v>7000000</v>
      </c>
      <c r="Z695" s="90">
        <v>0</v>
      </c>
      <c r="AA695" s="1" t="s">
        <v>95</v>
      </c>
      <c r="AB695" t="s">
        <v>83</v>
      </c>
      <c r="AC695" t="s">
        <v>76</v>
      </c>
      <c r="AD695" s="69">
        <f>+Tabla3[[#This Row],[VALOR DEL CONTRATO
(EN NUMEROS)]]-Tabla3[[#This Row],[VALOR RECURSOS (MADS/FONAM)]]</f>
        <v>0</v>
      </c>
      <c r="AE695" s="2">
        <v>626</v>
      </c>
      <c r="AF695" s="88">
        <v>46024</v>
      </c>
      <c r="AG695">
        <v>62126</v>
      </c>
      <c r="AH695" s="75">
        <v>46038</v>
      </c>
      <c r="AI695" s="78" t="s">
        <v>98</v>
      </c>
      <c r="AJ695" t="s">
        <v>1734</v>
      </c>
      <c r="AK695" s="72">
        <v>202400000000074</v>
      </c>
      <c r="AL695" s="75">
        <v>46038</v>
      </c>
      <c r="AM695" s="1" t="s">
        <v>257</v>
      </c>
      <c r="AN695" s="1" t="s">
        <v>257</v>
      </c>
      <c r="AO695" t="s">
        <v>100</v>
      </c>
      <c r="AP695" t="s">
        <v>775</v>
      </c>
      <c r="AQ695" s="2"/>
      <c r="AR695" t="s">
        <v>776</v>
      </c>
      <c r="AS695" t="s">
        <v>776</v>
      </c>
      <c r="AT695" s="1">
        <v>80111600</v>
      </c>
      <c r="AU695" s="93" t="s">
        <v>5866</v>
      </c>
      <c r="AV695" s="1" t="s">
        <v>210</v>
      </c>
      <c r="AW695" s="87" t="s">
        <v>103</v>
      </c>
      <c r="AX695" s="96">
        <v>46038</v>
      </c>
      <c r="AY695" s="1" t="s">
        <v>116</v>
      </c>
      <c r="AZ695" s="96">
        <v>46038</v>
      </c>
      <c r="BA695" s="75">
        <v>46038</v>
      </c>
      <c r="BB695" s="6">
        <v>46371</v>
      </c>
      <c r="BC695" s="89">
        <f>+Tabla3[[#This Row],[FECHA TERMINACION
(INICIAL)]]-Tabla3[[#This Row],[FECHA INICIO]]</f>
        <v>333</v>
      </c>
      <c r="BD695" s="89">
        <f>+Tabla3[[#This Row],[PLAZO DE EJECUCIÓN EN DÍAS (INICIAL)]]/30</f>
        <v>11.1</v>
      </c>
      <c r="BE695" t="s">
        <v>804</v>
      </c>
      <c r="BF695" s="5" t="e">
        <f>+#REF!</f>
        <v>#REF!</v>
      </c>
      <c r="BG695" s="5" t="e">
        <f>+#REF!</f>
        <v>#REF!</v>
      </c>
      <c r="BH695" s="1" t="e">
        <f>+#REF!</f>
        <v>#REF!</v>
      </c>
      <c r="BI695" s="1">
        <f>+COUNTIF(Tabla3[[#This Row],[VALOR REDUCIDO]:[TOTAL TIEMPO PRORROGADO EN DÍAS
]],"&lt;&gt;0")</f>
        <v>3</v>
      </c>
      <c r="BJ695" s="1" t="e">
        <f>+#REF!</f>
        <v>#REF!</v>
      </c>
      <c r="BK695" s="75" t="e">
        <f>+#REF!</f>
        <v>#REF!</v>
      </c>
      <c r="BL695" s="1" t="s">
        <v>83</v>
      </c>
      <c r="BM695" t="e">
        <f t="shared" si="52"/>
        <v>#REF!</v>
      </c>
      <c r="BN695" s="7">
        <f t="shared" si="53"/>
        <v>46038</v>
      </c>
      <c r="BO695" s="7" t="e">
        <f t="shared" si="54"/>
        <v>#REF!</v>
      </c>
      <c r="BP695" s="5" t="e">
        <f t="shared" si="50"/>
        <v>#REF!</v>
      </c>
      <c r="BQ695" s="1">
        <v>31500000</v>
      </c>
      <c r="BR695" s="1" t="e">
        <f>+Tabla3[[#This Row],[VALOR TOTAL DE CONTRATO (ANTES DE LIQUIDACIÓN - LIBERACIÓN DE SALDOS)]]-Tabla3[[#This Row],[RECURSO TOTALES DESEMBOLSADOS]]</f>
        <v>#REF!</v>
      </c>
      <c r="BS695" s="1" t="s">
        <v>83</v>
      </c>
      <c r="BT695" s="1" t="str">
        <f t="shared" si="51"/>
        <v>enero</v>
      </c>
      <c r="BU695" s="1" t="s">
        <v>82</v>
      </c>
      <c r="BV695" s="1" t="s">
        <v>82</v>
      </c>
      <c r="BW695" s="1" t="s">
        <v>82</v>
      </c>
      <c r="BX695" t="s">
        <v>258</v>
      </c>
      <c r="BY695" t="s">
        <v>259</v>
      </c>
    </row>
    <row r="696" spans="1:77" x14ac:dyDescent="0.25">
      <c r="A696" s="1">
        <v>2026</v>
      </c>
      <c r="B696" s="3">
        <v>675</v>
      </c>
      <c r="C696" s="1" t="s">
        <v>65</v>
      </c>
      <c r="D696" t="s">
        <v>67</v>
      </c>
      <c r="E696" t="s">
        <v>70</v>
      </c>
      <c r="F696" t="s">
        <v>71</v>
      </c>
      <c r="G696" t="s">
        <v>105</v>
      </c>
      <c r="H696" s="1" t="s">
        <v>64</v>
      </c>
      <c r="I696" s="1" t="s">
        <v>75</v>
      </c>
      <c r="J696" t="s">
        <v>3169</v>
      </c>
      <c r="K696" s="1" t="s">
        <v>78</v>
      </c>
      <c r="L696" s="57" t="s">
        <v>633</v>
      </c>
      <c r="M696" s="79" t="s">
        <v>6980</v>
      </c>
      <c r="N696" s="1" t="s">
        <v>3719</v>
      </c>
      <c r="O696" s="69" t="s">
        <v>3719</v>
      </c>
      <c r="P696" s="54" t="s">
        <v>3719</v>
      </c>
      <c r="Q696" s="1" t="s">
        <v>83</v>
      </c>
      <c r="R696" s="87" t="s">
        <v>270</v>
      </c>
      <c r="S696" s="87" t="s">
        <v>270</v>
      </c>
      <c r="T696" t="s">
        <v>3170</v>
      </c>
      <c r="U696" t="s">
        <v>3172</v>
      </c>
      <c r="V696" t="s">
        <v>3171</v>
      </c>
      <c r="W696" s="5">
        <v>105145425</v>
      </c>
      <c r="X696" s="5">
        <v>105145425</v>
      </c>
      <c r="Y696" s="90">
        <v>9558675</v>
      </c>
      <c r="Z696" s="90">
        <v>0</v>
      </c>
      <c r="AA696" s="1" t="s">
        <v>95</v>
      </c>
      <c r="AB696" t="s">
        <v>83</v>
      </c>
      <c r="AC696" t="s">
        <v>76</v>
      </c>
      <c r="AD696" s="69">
        <f>+Tabla3[[#This Row],[VALOR DEL CONTRATO
(EN NUMEROS)]]-Tabla3[[#This Row],[VALOR RECURSOS (MADS/FONAM)]]</f>
        <v>0</v>
      </c>
      <c r="AE696" s="2">
        <v>226</v>
      </c>
      <c r="AF696" s="88">
        <v>46024</v>
      </c>
      <c r="AG696">
        <v>80526</v>
      </c>
      <c r="AH696" s="75">
        <v>46043</v>
      </c>
      <c r="AI696" s="78" t="s">
        <v>98</v>
      </c>
      <c r="AJ696" t="s">
        <v>590</v>
      </c>
      <c r="AK696" s="72">
        <v>202400000000078</v>
      </c>
      <c r="AL696" s="75">
        <v>46038</v>
      </c>
      <c r="AM696" s="1" t="s">
        <v>257</v>
      </c>
      <c r="AN696" s="1" t="s">
        <v>257</v>
      </c>
      <c r="AO696" t="s">
        <v>100</v>
      </c>
      <c r="AP696" t="s">
        <v>1891</v>
      </c>
      <c r="AQ696" s="2"/>
      <c r="AR696" t="s">
        <v>1892</v>
      </c>
      <c r="AS696" t="s">
        <v>270</v>
      </c>
      <c r="AT696" s="1">
        <v>80111600</v>
      </c>
      <c r="AU696" s="93" t="s">
        <v>5867</v>
      </c>
      <c r="AV696" s="1" t="s">
        <v>210</v>
      </c>
      <c r="AW696" s="87" t="s">
        <v>103</v>
      </c>
      <c r="AX696" s="75">
        <v>46038</v>
      </c>
      <c r="AY696" s="87" t="s">
        <v>116</v>
      </c>
      <c r="AZ696" s="75">
        <v>46038</v>
      </c>
      <c r="BA696" s="75">
        <v>46043</v>
      </c>
      <c r="BB696" s="6">
        <v>46376</v>
      </c>
      <c r="BC696" s="89">
        <f>+Tabla3[[#This Row],[FECHA TERMINACION
(INICIAL)]]-Tabla3[[#This Row],[FECHA INICIO]]</f>
        <v>333</v>
      </c>
      <c r="BD696" s="89">
        <f>+Tabla3[[#This Row],[PLAZO DE EJECUCIÓN EN DÍAS (INICIAL)]]/30</f>
        <v>11.1</v>
      </c>
      <c r="BE696" t="s">
        <v>652</v>
      </c>
      <c r="BF696" s="5" t="e">
        <f>+#REF!</f>
        <v>#REF!</v>
      </c>
      <c r="BG696" s="5" t="e">
        <f>+#REF!</f>
        <v>#REF!</v>
      </c>
      <c r="BH696" s="1" t="e">
        <f>+#REF!</f>
        <v>#REF!</v>
      </c>
      <c r="BI696" s="1">
        <f>+COUNTIF(Tabla3[[#This Row],[VALOR REDUCIDO]:[TOTAL TIEMPO PRORROGADO EN DÍAS
]],"&lt;&gt;0")</f>
        <v>3</v>
      </c>
      <c r="BJ696" s="1" t="e">
        <f>+#REF!</f>
        <v>#REF!</v>
      </c>
      <c r="BK696" s="75" t="e">
        <f>+#REF!</f>
        <v>#REF!</v>
      </c>
      <c r="BL696" s="1" t="s">
        <v>83</v>
      </c>
      <c r="BM696" t="e">
        <f t="shared" si="52"/>
        <v>#REF!</v>
      </c>
      <c r="BN696" s="7">
        <f t="shared" si="53"/>
        <v>46043</v>
      </c>
      <c r="BO696" s="7" t="e">
        <f t="shared" si="54"/>
        <v>#REF!</v>
      </c>
      <c r="BP696" s="5" t="e">
        <f t="shared" si="50"/>
        <v>#REF!</v>
      </c>
      <c r="BQ696" s="1">
        <v>41420925</v>
      </c>
      <c r="BR696" s="1" t="e">
        <f>+Tabla3[[#This Row],[VALOR TOTAL DE CONTRATO (ANTES DE LIQUIDACIÓN - LIBERACIÓN DE SALDOS)]]-Tabla3[[#This Row],[RECURSO TOTALES DESEMBOLSADOS]]</f>
        <v>#REF!</v>
      </c>
      <c r="BS696" s="1" t="s">
        <v>83</v>
      </c>
      <c r="BT696" s="1" t="str">
        <f t="shared" si="51"/>
        <v>enero</v>
      </c>
      <c r="BU696" s="1" t="s">
        <v>82</v>
      </c>
      <c r="BV696" s="1" t="s">
        <v>82</v>
      </c>
      <c r="BW696" s="1" t="s">
        <v>82</v>
      </c>
      <c r="BX696" t="s">
        <v>258</v>
      </c>
      <c r="BY696" t="s">
        <v>259</v>
      </c>
    </row>
    <row r="697" spans="1:77" x14ac:dyDescent="0.25">
      <c r="A697" s="1">
        <v>2026</v>
      </c>
      <c r="B697" s="3">
        <v>676</v>
      </c>
      <c r="C697" s="1" t="s">
        <v>65</v>
      </c>
      <c r="D697" t="s">
        <v>67</v>
      </c>
      <c r="E697" t="s">
        <v>70</v>
      </c>
      <c r="F697" t="s">
        <v>71</v>
      </c>
      <c r="G697" t="s">
        <v>105</v>
      </c>
      <c r="H697" s="1" t="s">
        <v>64</v>
      </c>
      <c r="I697" s="1" t="s">
        <v>75</v>
      </c>
      <c r="J697" t="s">
        <v>3173</v>
      </c>
      <c r="K697" s="1" t="s">
        <v>78</v>
      </c>
      <c r="L697" s="57" t="s">
        <v>1034</v>
      </c>
      <c r="M697" s="79" t="s">
        <v>6981</v>
      </c>
      <c r="N697" s="1" t="s">
        <v>3719</v>
      </c>
      <c r="O697" s="69" t="s">
        <v>3719</v>
      </c>
      <c r="P697" s="54" t="s">
        <v>3719</v>
      </c>
      <c r="Q697" s="1" t="s">
        <v>83</v>
      </c>
      <c r="R697" s="87" t="s">
        <v>270</v>
      </c>
      <c r="S697" s="87" t="s">
        <v>270</v>
      </c>
      <c r="T697" t="s">
        <v>3174</v>
      </c>
      <c r="U697" t="s">
        <v>3175</v>
      </c>
      <c r="V697" t="s">
        <v>1529</v>
      </c>
      <c r="W697" s="5">
        <v>60000000</v>
      </c>
      <c r="X697" s="5">
        <v>60000000</v>
      </c>
      <c r="Y697" s="90">
        <v>6000000</v>
      </c>
      <c r="Z697" s="90">
        <v>0</v>
      </c>
      <c r="AA697" s="1" t="s">
        <v>95</v>
      </c>
      <c r="AB697" t="s">
        <v>83</v>
      </c>
      <c r="AC697" t="s">
        <v>76</v>
      </c>
      <c r="AD697" s="69">
        <f>+Tabla3[[#This Row],[VALOR DEL CONTRATO
(EN NUMEROS)]]-Tabla3[[#This Row],[VALOR RECURSOS (MADS/FONAM)]]</f>
        <v>0</v>
      </c>
      <c r="AE697" s="2">
        <v>926</v>
      </c>
      <c r="AF697" s="88">
        <v>46024</v>
      </c>
      <c r="AG697">
        <v>82326</v>
      </c>
      <c r="AH697" s="75">
        <v>46043</v>
      </c>
      <c r="AI697" s="78" t="s">
        <v>98</v>
      </c>
      <c r="AJ697" t="s">
        <v>296</v>
      </c>
      <c r="AK697" s="72">
        <v>202400000000078</v>
      </c>
      <c r="AL697" s="75">
        <v>46038</v>
      </c>
      <c r="AM697" s="1" t="s">
        <v>257</v>
      </c>
      <c r="AN697" s="1" t="s">
        <v>257</v>
      </c>
      <c r="AO697" t="s">
        <v>100</v>
      </c>
      <c r="AP697" t="s">
        <v>442</v>
      </c>
      <c r="AQ697" s="1"/>
      <c r="AR697" t="s">
        <v>443</v>
      </c>
      <c r="AS697" t="s">
        <v>438</v>
      </c>
      <c r="AT697" s="1">
        <v>80111600</v>
      </c>
      <c r="AU697" s="93" t="s">
        <v>5868</v>
      </c>
      <c r="AV697" s="1" t="s">
        <v>210</v>
      </c>
      <c r="AW697" s="87" t="s">
        <v>103</v>
      </c>
      <c r="AX697" s="96">
        <v>46038</v>
      </c>
      <c r="AY697" s="1" t="s">
        <v>116</v>
      </c>
      <c r="AZ697" s="96">
        <v>46038</v>
      </c>
      <c r="BA697" s="75">
        <v>46043</v>
      </c>
      <c r="BB697" s="6">
        <v>46346</v>
      </c>
      <c r="BC697" s="89">
        <f>+Tabla3[[#This Row],[FECHA TERMINACION
(INICIAL)]]-Tabla3[[#This Row],[FECHA INICIO]]</f>
        <v>303</v>
      </c>
      <c r="BD697" s="89">
        <f>+Tabla3[[#This Row],[PLAZO DE EJECUCIÓN EN DÍAS (INICIAL)]]/30</f>
        <v>10.1</v>
      </c>
      <c r="BE697" t="s">
        <v>1871</v>
      </c>
      <c r="BF697" s="5" t="e">
        <f>+#REF!</f>
        <v>#REF!</v>
      </c>
      <c r="BG697" s="5" t="e">
        <f>+#REF!</f>
        <v>#REF!</v>
      </c>
      <c r="BH697" s="1" t="e">
        <f>+#REF!</f>
        <v>#REF!</v>
      </c>
      <c r="BI697" s="1">
        <f>+COUNTIF(Tabla3[[#This Row],[VALOR REDUCIDO]:[TOTAL TIEMPO PRORROGADO EN DÍAS
]],"&lt;&gt;0")</f>
        <v>3</v>
      </c>
      <c r="BJ697" s="1" t="e">
        <f>+#REF!</f>
        <v>#REF!</v>
      </c>
      <c r="BK697" s="75" t="e">
        <f>+#REF!</f>
        <v>#REF!</v>
      </c>
      <c r="BL697" s="1" t="s">
        <v>83</v>
      </c>
      <c r="BM697" t="e">
        <f t="shared" si="52"/>
        <v>#REF!</v>
      </c>
      <c r="BN697" s="7">
        <f t="shared" si="53"/>
        <v>46043</v>
      </c>
      <c r="BO697" s="7" t="e">
        <f t="shared" si="54"/>
        <v>#REF!</v>
      </c>
      <c r="BP697" s="5" t="e">
        <f t="shared" si="50"/>
        <v>#REF!</v>
      </c>
      <c r="BQ697" s="1">
        <v>26000000</v>
      </c>
      <c r="BR697" s="1" t="e">
        <f>+Tabla3[[#This Row],[VALOR TOTAL DE CONTRATO (ANTES DE LIQUIDACIÓN - LIBERACIÓN DE SALDOS)]]-Tabla3[[#This Row],[RECURSO TOTALES DESEMBOLSADOS]]</f>
        <v>#REF!</v>
      </c>
      <c r="BS697" s="1" t="s">
        <v>83</v>
      </c>
      <c r="BT697" s="1" t="str">
        <f t="shared" si="51"/>
        <v>enero</v>
      </c>
      <c r="BU697" s="1" t="s">
        <v>82</v>
      </c>
      <c r="BV697" s="1" t="s">
        <v>82</v>
      </c>
      <c r="BW697" s="1" t="s">
        <v>82</v>
      </c>
      <c r="BX697" t="s">
        <v>258</v>
      </c>
      <c r="BY697" t="s">
        <v>259</v>
      </c>
    </row>
    <row r="698" spans="1:77" x14ac:dyDescent="0.25">
      <c r="A698" s="1">
        <v>2026</v>
      </c>
      <c r="B698" s="3">
        <v>677</v>
      </c>
      <c r="C698" s="1" t="s">
        <v>65</v>
      </c>
      <c r="D698" t="s">
        <v>67</v>
      </c>
      <c r="E698" t="s">
        <v>70</v>
      </c>
      <c r="F698" t="s">
        <v>71</v>
      </c>
      <c r="G698" t="s">
        <v>105</v>
      </c>
      <c r="H698" s="1" t="s">
        <v>64</v>
      </c>
      <c r="I698" s="1" t="s">
        <v>75</v>
      </c>
      <c r="J698" t="s">
        <v>3176</v>
      </c>
      <c r="K698" s="1" t="s">
        <v>78</v>
      </c>
      <c r="L698" s="57" t="s">
        <v>633</v>
      </c>
      <c r="M698" s="79" t="s">
        <v>6982</v>
      </c>
      <c r="N698" s="1" t="s">
        <v>3719</v>
      </c>
      <c r="O698" s="69" t="s">
        <v>3719</v>
      </c>
      <c r="P698" s="54" t="s">
        <v>3719</v>
      </c>
      <c r="Q698" s="1" t="s">
        <v>83</v>
      </c>
      <c r="R698" s="87" t="s">
        <v>270</v>
      </c>
      <c r="S698" s="87" t="s">
        <v>270</v>
      </c>
      <c r="T698" t="s">
        <v>3177</v>
      </c>
      <c r="U698" t="s">
        <v>3179</v>
      </c>
      <c r="V698" t="s">
        <v>3178</v>
      </c>
      <c r="W698" s="5">
        <v>106575000</v>
      </c>
      <c r="X698" s="5">
        <v>106575000</v>
      </c>
      <c r="Y698" s="90">
        <v>10150000</v>
      </c>
      <c r="Z698" s="90">
        <v>0</v>
      </c>
      <c r="AA698" s="1" t="s">
        <v>95</v>
      </c>
      <c r="AB698" t="s">
        <v>83</v>
      </c>
      <c r="AC698" t="s">
        <v>76</v>
      </c>
      <c r="AD698" s="69">
        <f>+Tabla3[[#This Row],[VALOR DEL CONTRATO
(EN NUMEROS)]]-Tabla3[[#This Row],[VALOR RECURSOS (MADS/FONAM)]]</f>
        <v>0</v>
      </c>
      <c r="AE698" s="2">
        <v>226</v>
      </c>
      <c r="AF698" s="88">
        <v>46024</v>
      </c>
      <c r="AG698">
        <v>73526</v>
      </c>
      <c r="AH698" s="75">
        <v>46042</v>
      </c>
      <c r="AI698" s="78" t="s">
        <v>98</v>
      </c>
      <c r="AJ698" t="s">
        <v>590</v>
      </c>
      <c r="AK698" s="72">
        <v>202400000000078</v>
      </c>
      <c r="AL698" s="75">
        <v>46038</v>
      </c>
      <c r="AM698" s="1" t="s">
        <v>257</v>
      </c>
      <c r="AN698" s="1" t="s">
        <v>257</v>
      </c>
      <c r="AO698" t="s">
        <v>100</v>
      </c>
      <c r="AP698" t="s">
        <v>1284</v>
      </c>
      <c r="AQ698" s="1"/>
      <c r="AR698" t="s">
        <v>1285</v>
      </c>
      <c r="AS698" t="s">
        <v>438</v>
      </c>
      <c r="AT698" s="1">
        <v>80111600</v>
      </c>
      <c r="AU698" s="93" t="s">
        <v>5869</v>
      </c>
      <c r="AV698" s="1" t="s">
        <v>210</v>
      </c>
      <c r="AW698" s="87" t="s">
        <v>103</v>
      </c>
      <c r="AX698" s="75">
        <v>46038</v>
      </c>
      <c r="AY698" s="87" t="s">
        <v>116</v>
      </c>
      <c r="AZ698" s="75">
        <v>46038</v>
      </c>
      <c r="BA698" s="75">
        <v>46042</v>
      </c>
      <c r="BB698" s="6">
        <v>46360</v>
      </c>
      <c r="BC698" s="89">
        <f>+Tabla3[[#This Row],[FECHA TERMINACION
(INICIAL)]]-Tabla3[[#This Row],[FECHA INICIO]]</f>
        <v>318</v>
      </c>
      <c r="BD698" s="89">
        <f>+Tabla3[[#This Row],[PLAZO DE EJECUCIÓN EN DÍAS (INICIAL)]]/30</f>
        <v>10.6</v>
      </c>
      <c r="BE698" t="s">
        <v>3180</v>
      </c>
      <c r="BF698" s="5" t="e">
        <f>+#REF!</f>
        <v>#REF!</v>
      </c>
      <c r="BG698" s="5" t="e">
        <f>+#REF!</f>
        <v>#REF!</v>
      </c>
      <c r="BH698" s="1" t="e">
        <f>+#REF!</f>
        <v>#REF!</v>
      </c>
      <c r="BI698" s="1">
        <f>+COUNTIF(Tabla3[[#This Row],[VALOR REDUCIDO]:[TOTAL TIEMPO PRORROGADO EN DÍAS
]],"&lt;&gt;0")</f>
        <v>3</v>
      </c>
      <c r="BJ698" s="1" t="e">
        <f>+#REF!</f>
        <v>#REF!</v>
      </c>
      <c r="BK698" s="75" t="e">
        <f>+#REF!</f>
        <v>#REF!</v>
      </c>
      <c r="BL698" s="1" t="s">
        <v>83</v>
      </c>
      <c r="BM698" t="e">
        <f t="shared" si="52"/>
        <v>#REF!</v>
      </c>
      <c r="BN698" s="7">
        <f t="shared" si="53"/>
        <v>46042</v>
      </c>
      <c r="BO698" s="7" t="e">
        <f t="shared" si="54"/>
        <v>#REF!</v>
      </c>
      <c r="BP698" s="5" t="e">
        <f t="shared" si="50"/>
        <v>#REF!</v>
      </c>
      <c r="BQ698" s="1">
        <v>44321667</v>
      </c>
      <c r="BR698" s="1" t="e">
        <f>+Tabla3[[#This Row],[VALOR TOTAL DE CONTRATO (ANTES DE LIQUIDACIÓN - LIBERACIÓN DE SALDOS)]]-Tabla3[[#This Row],[RECURSO TOTALES DESEMBOLSADOS]]</f>
        <v>#REF!</v>
      </c>
      <c r="BS698" s="1" t="s">
        <v>83</v>
      </c>
      <c r="BT698" s="1" t="str">
        <f t="shared" si="51"/>
        <v>enero</v>
      </c>
      <c r="BU698" s="1" t="s">
        <v>82</v>
      </c>
      <c r="BV698" s="1" t="s">
        <v>82</v>
      </c>
      <c r="BW698" s="1" t="s">
        <v>82</v>
      </c>
      <c r="BX698" t="s">
        <v>258</v>
      </c>
      <c r="BY698" t="s">
        <v>259</v>
      </c>
    </row>
    <row r="699" spans="1:77" x14ac:dyDescent="0.25">
      <c r="A699" s="1">
        <v>2026</v>
      </c>
      <c r="B699" s="3">
        <v>678</v>
      </c>
      <c r="C699" s="1" t="s">
        <v>65</v>
      </c>
      <c r="D699" t="s">
        <v>67</v>
      </c>
      <c r="E699" t="s">
        <v>70</v>
      </c>
      <c r="F699" t="s">
        <v>71</v>
      </c>
      <c r="G699" t="s">
        <v>105</v>
      </c>
      <c r="H699" s="1" t="s">
        <v>64</v>
      </c>
      <c r="I699" s="1" t="s">
        <v>75</v>
      </c>
      <c r="J699" t="s">
        <v>3181</v>
      </c>
      <c r="K699" s="1" t="s">
        <v>78</v>
      </c>
      <c r="L699" s="57" t="s">
        <v>1034</v>
      </c>
      <c r="M699" s="79" t="s">
        <v>6983</v>
      </c>
      <c r="N699" s="1" t="s">
        <v>3719</v>
      </c>
      <c r="O699" s="69" t="s">
        <v>3719</v>
      </c>
      <c r="P699" s="54" t="s">
        <v>3719</v>
      </c>
      <c r="Q699" s="1" t="s">
        <v>83</v>
      </c>
      <c r="R699" s="87" t="s">
        <v>270</v>
      </c>
      <c r="S699" s="87" t="s">
        <v>270</v>
      </c>
      <c r="T699" t="s">
        <v>3182</v>
      </c>
      <c r="U699" t="s">
        <v>3184</v>
      </c>
      <c r="V699" t="s">
        <v>3183</v>
      </c>
      <c r="W699" s="5">
        <v>95700000</v>
      </c>
      <c r="X699" s="5">
        <v>95700000</v>
      </c>
      <c r="Y699" s="90">
        <v>9570000</v>
      </c>
      <c r="Z699" s="90">
        <v>0</v>
      </c>
      <c r="AA699" s="1" t="s">
        <v>95</v>
      </c>
      <c r="AB699" t="s">
        <v>83</v>
      </c>
      <c r="AC699" t="s">
        <v>76</v>
      </c>
      <c r="AD699" s="69">
        <f>+Tabla3[[#This Row],[VALOR DEL CONTRATO
(EN NUMEROS)]]-Tabla3[[#This Row],[VALOR RECURSOS (MADS/FONAM)]]</f>
        <v>0</v>
      </c>
      <c r="AE699" s="2">
        <v>226</v>
      </c>
      <c r="AF699" s="88">
        <v>46024</v>
      </c>
      <c r="AG699">
        <v>73626</v>
      </c>
      <c r="AH699" s="75">
        <v>46042</v>
      </c>
      <c r="AI699" s="78" t="s">
        <v>98</v>
      </c>
      <c r="AJ699" t="s">
        <v>590</v>
      </c>
      <c r="AK699" s="72">
        <v>202400000000078</v>
      </c>
      <c r="AL699" s="75">
        <v>46038</v>
      </c>
      <c r="AM699" s="1" t="s">
        <v>257</v>
      </c>
      <c r="AN699" s="1" t="s">
        <v>257</v>
      </c>
      <c r="AO699" t="s">
        <v>100</v>
      </c>
      <c r="AP699" t="s">
        <v>1011</v>
      </c>
      <c r="AQ699" s="1"/>
      <c r="AR699" t="s">
        <v>1012</v>
      </c>
      <c r="AS699" t="s">
        <v>438</v>
      </c>
      <c r="AT699" s="1">
        <v>80111600</v>
      </c>
      <c r="AU699" s="93" t="s">
        <v>5870</v>
      </c>
      <c r="AV699" s="1" t="s">
        <v>210</v>
      </c>
      <c r="AW699" s="87" t="s">
        <v>103</v>
      </c>
      <c r="AX699" s="75">
        <v>46038</v>
      </c>
      <c r="AY699" s="87" t="s">
        <v>116</v>
      </c>
      <c r="AZ699" s="75">
        <v>46038</v>
      </c>
      <c r="BA699" s="75">
        <v>46042</v>
      </c>
      <c r="BB699" s="6">
        <v>46345</v>
      </c>
      <c r="BC699" s="89">
        <f>+Tabla3[[#This Row],[FECHA TERMINACION
(INICIAL)]]-Tabla3[[#This Row],[FECHA INICIO]]</f>
        <v>303</v>
      </c>
      <c r="BD699" s="89">
        <f>+Tabla3[[#This Row],[PLAZO DE EJECUCIÓN EN DÍAS (INICIAL)]]/30</f>
        <v>10.1</v>
      </c>
      <c r="BE699" t="s">
        <v>1871</v>
      </c>
      <c r="BF699" s="5" t="e">
        <f>+#REF!</f>
        <v>#REF!</v>
      </c>
      <c r="BG699" s="5" t="e">
        <f>+#REF!</f>
        <v>#REF!</v>
      </c>
      <c r="BH699" s="1" t="e">
        <f>+#REF!</f>
        <v>#REF!</v>
      </c>
      <c r="BI699" s="1">
        <f>+COUNTIF(Tabla3[[#This Row],[VALOR REDUCIDO]:[TOTAL TIEMPO PRORROGADO EN DÍAS
]],"&lt;&gt;0")</f>
        <v>3</v>
      </c>
      <c r="BJ699" s="1" t="e">
        <f>+#REF!</f>
        <v>#REF!</v>
      </c>
      <c r="BK699" s="75" t="e">
        <f>+#REF!</f>
        <v>#REF!</v>
      </c>
      <c r="BL699" s="1" t="s">
        <v>83</v>
      </c>
      <c r="BM699" t="e">
        <f t="shared" si="52"/>
        <v>#REF!</v>
      </c>
      <c r="BN699" s="7">
        <f t="shared" si="53"/>
        <v>46042</v>
      </c>
      <c r="BO699" s="7" t="e">
        <f t="shared" si="54"/>
        <v>#REF!</v>
      </c>
      <c r="BP699" s="5" t="e">
        <f t="shared" si="50"/>
        <v>#REF!</v>
      </c>
      <c r="BQ699" s="1">
        <v>41789000</v>
      </c>
      <c r="BR699" s="1" t="e">
        <f>+Tabla3[[#This Row],[VALOR TOTAL DE CONTRATO (ANTES DE LIQUIDACIÓN - LIBERACIÓN DE SALDOS)]]-Tabla3[[#This Row],[RECURSO TOTALES DESEMBOLSADOS]]</f>
        <v>#REF!</v>
      </c>
      <c r="BS699" s="1" t="s">
        <v>83</v>
      </c>
      <c r="BT699" s="1" t="str">
        <f t="shared" si="51"/>
        <v>enero</v>
      </c>
      <c r="BU699" s="1" t="s">
        <v>82</v>
      </c>
      <c r="BV699" s="1" t="s">
        <v>82</v>
      </c>
      <c r="BW699" s="1" t="s">
        <v>82</v>
      </c>
      <c r="BX699" t="s">
        <v>258</v>
      </c>
      <c r="BY699" t="s">
        <v>259</v>
      </c>
    </row>
    <row r="700" spans="1:77" x14ac:dyDescent="0.25">
      <c r="A700" s="1">
        <v>2026</v>
      </c>
      <c r="B700" s="3">
        <v>679</v>
      </c>
      <c r="C700" s="1" t="s">
        <v>65</v>
      </c>
      <c r="D700" t="s">
        <v>67</v>
      </c>
      <c r="E700" t="s">
        <v>70</v>
      </c>
      <c r="F700" t="s">
        <v>71</v>
      </c>
      <c r="G700" t="s">
        <v>105</v>
      </c>
      <c r="H700" s="1" t="s">
        <v>64</v>
      </c>
      <c r="I700" s="1" t="s">
        <v>75</v>
      </c>
      <c r="J700" t="s">
        <v>3185</v>
      </c>
      <c r="K700" s="1" t="s">
        <v>78</v>
      </c>
      <c r="L700" s="57" t="s">
        <v>3186</v>
      </c>
      <c r="M700" s="79" t="s">
        <v>6984</v>
      </c>
      <c r="N700" s="1" t="s">
        <v>3719</v>
      </c>
      <c r="O700" s="69" t="s">
        <v>3719</v>
      </c>
      <c r="P700" s="54" t="s">
        <v>3719</v>
      </c>
      <c r="Q700" s="1" t="s">
        <v>83</v>
      </c>
      <c r="R700" s="87" t="s">
        <v>270</v>
      </c>
      <c r="S700" s="87" t="s">
        <v>270</v>
      </c>
      <c r="T700" t="s">
        <v>3189</v>
      </c>
      <c r="U700" t="s">
        <v>3191</v>
      </c>
      <c r="V700" t="s">
        <v>3190</v>
      </c>
      <c r="W700" s="5">
        <v>57000000</v>
      </c>
      <c r="X700" s="5">
        <v>57000000</v>
      </c>
      <c r="Y700" s="90">
        <v>6000000</v>
      </c>
      <c r="Z700" s="90">
        <v>0</v>
      </c>
      <c r="AA700" s="1" t="s">
        <v>95</v>
      </c>
      <c r="AB700" t="s">
        <v>83</v>
      </c>
      <c r="AC700" t="s">
        <v>76</v>
      </c>
      <c r="AD700" s="69">
        <f>+Tabla3[[#This Row],[VALOR DEL CONTRATO
(EN NUMEROS)]]-Tabla3[[#This Row],[VALOR RECURSOS (MADS/FONAM)]]</f>
        <v>0</v>
      </c>
      <c r="AE700" s="2">
        <v>226</v>
      </c>
      <c r="AF700" s="88">
        <v>46024</v>
      </c>
      <c r="AG700">
        <v>81726</v>
      </c>
      <c r="AH700" s="75">
        <v>46043</v>
      </c>
      <c r="AI700" s="78" t="s">
        <v>98</v>
      </c>
      <c r="AJ700" t="s">
        <v>590</v>
      </c>
      <c r="AK700" s="72">
        <v>202400000000078</v>
      </c>
      <c r="AL700" s="75">
        <v>46038</v>
      </c>
      <c r="AM700" s="1" t="s">
        <v>3187</v>
      </c>
      <c r="AN700" s="1" t="s">
        <v>3188</v>
      </c>
      <c r="AO700" t="s">
        <v>100</v>
      </c>
      <c r="AP700" t="s">
        <v>1891</v>
      </c>
      <c r="AQ700" s="2"/>
      <c r="AR700" t="s">
        <v>1892</v>
      </c>
      <c r="AS700" t="s">
        <v>270</v>
      </c>
      <c r="AT700" s="1">
        <v>80111600</v>
      </c>
      <c r="AU700" s="93" t="s">
        <v>5871</v>
      </c>
      <c r="AV700" s="1" t="s">
        <v>210</v>
      </c>
      <c r="AW700" s="87" t="s">
        <v>103</v>
      </c>
      <c r="AX700" s="75">
        <v>46038</v>
      </c>
      <c r="AY700" s="87" t="s">
        <v>116</v>
      </c>
      <c r="AZ700" s="75">
        <v>46038</v>
      </c>
      <c r="BA700" s="75">
        <v>46043</v>
      </c>
      <c r="BB700" s="6">
        <v>46331</v>
      </c>
      <c r="BC700" s="89">
        <f>+Tabla3[[#This Row],[FECHA TERMINACION
(INICIAL)]]-Tabla3[[#This Row],[FECHA INICIO]]</f>
        <v>288</v>
      </c>
      <c r="BD700" s="89">
        <f>+Tabla3[[#This Row],[PLAZO DE EJECUCIÓN EN DÍAS (INICIAL)]]/30</f>
        <v>9.6</v>
      </c>
      <c r="BE700" t="s">
        <v>3192</v>
      </c>
      <c r="BF700" s="5" t="e">
        <f>+#REF!</f>
        <v>#REF!</v>
      </c>
      <c r="BG700" s="5" t="e">
        <f>+#REF!</f>
        <v>#REF!</v>
      </c>
      <c r="BH700" s="1" t="e">
        <f>+#REF!</f>
        <v>#REF!</v>
      </c>
      <c r="BI700" s="1">
        <f>+COUNTIF(Tabla3[[#This Row],[VALOR REDUCIDO]:[TOTAL TIEMPO PRORROGADO EN DÍAS
]],"&lt;&gt;0")</f>
        <v>3</v>
      </c>
      <c r="BJ700" s="1" t="e">
        <f>+#REF!</f>
        <v>#REF!</v>
      </c>
      <c r="BK700" s="75" t="e">
        <f>+#REF!</f>
        <v>#REF!</v>
      </c>
      <c r="BL700" s="1" t="s">
        <v>83</v>
      </c>
      <c r="BM700" t="e">
        <f t="shared" si="52"/>
        <v>#REF!</v>
      </c>
      <c r="BN700" s="7">
        <f t="shared" si="53"/>
        <v>46043</v>
      </c>
      <c r="BO700" s="7" t="e">
        <f t="shared" si="54"/>
        <v>#REF!</v>
      </c>
      <c r="BP700" s="5" t="e">
        <f t="shared" si="50"/>
        <v>#REF!</v>
      </c>
      <c r="BQ700" s="1">
        <v>26000000</v>
      </c>
      <c r="BR700" s="1" t="e">
        <f>+Tabla3[[#This Row],[VALOR TOTAL DE CONTRATO (ANTES DE LIQUIDACIÓN - LIBERACIÓN DE SALDOS)]]-Tabla3[[#This Row],[RECURSO TOTALES DESEMBOLSADOS]]</f>
        <v>#REF!</v>
      </c>
      <c r="BS700" s="1" t="s">
        <v>83</v>
      </c>
      <c r="BT700" s="1" t="str">
        <f t="shared" si="51"/>
        <v>enero</v>
      </c>
      <c r="BU700" s="1" t="s">
        <v>82</v>
      </c>
      <c r="BV700" s="1" t="s">
        <v>82</v>
      </c>
      <c r="BW700" s="1" t="s">
        <v>82</v>
      </c>
      <c r="BX700" t="s">
        <v>258</v>
      </c>
      <c r="BY700" t="s">
        <v>259</v>
      </c>
    </row>
    <row r="701" spans="1:77" x14ac:dyDescent="0.25">
      <c r="A701" s="1">
        <v>2026</v>
      </c>
      <c r="B701" s="3">
        <v>680</v>
      </c>
      <c r="C701" s="1" t="s">
        <v>65</v>
      </c>
      <c r="D701" t="s">
        <v>67</v>
      </c>
      <c r="E701" t="s">
        <v>70</v>
      </c>
      <c r="F701" t="s">
        <v>71</v>
      </c>
      <c r="G701" t="s">
        <v>105</v>
      </c>
      <c r="H701" s="1" t="s">
        <v>64</v>
      </c>
      <c r="I701" s="1" t="s">
        <v>75</v>
      </c>
      <c r="J701" t="s">
        <v>3035</v>
      </c>
      <c r="K701" s="1" t="s">
        <v>78</v>
      </c>
      <c r="L701" s="57" t="s">
        <v>3036</v>
      </c>
      <c r="M701" s="79" t="s">
        <v>6985</v>
      </c>
      <c r="N701" s="1" t="s">
        <v>3719</v>
      </c>
      <c r="O701" s="69" t="s">
        <v>3719</v>
      </c>
      <c r="P701" s="54" t="s">
        <v>3719</v>
      </c>
      <c r="Q701" s="1" t="s">
        <v>83</v>
      </c>
      <c r="R701" s="87" t="s">
        <v>270</v>
      </c>
      <c r="S701" s="87" t="s">
        <v>270</v>
      </c>
      <c r="T701" t="s">
        <v>3039</v>
      </c>
      <c r="U701" t="s">
        <v>3041</v>
      </c>
      <c r="V701" t="s">
        <v>3040</v>
      </c>
      <c r="W701" s="5">
        <v>72800000</v>
      </c>
      <c r="X701" s="5">
        <v>72800000</v>
      </c>
      <c r="Y701" s="90">
        <v>7280000</v>
      </c>
      <c r="Z701" s="90">
        <v>0</v>
      </c>
      <c r="AA701" s="1" t="s">
        <v>95</v>
      </c>
      <c r="AB701" t="s">
        <v>83</v>
      </c>
      <c r="AC701" t="s">
        <v>76</v>
      </c>
      <c r="AD701" s="69">
        <f>+Tabla3[[#This Row],[VALOR DEL CONTRATO
(EN NUMEROS)]]-Tabla3[[#This Row],[VALOR RECURSOS (MADS/FONAM)]]</f>
        <v>0</v>
      </c>
      <c r="AE701" s="2">
        <v>926</v>
      </c>
      <c r="AF701" s="88">
        <v>46024</v>
      </c>
      <c r="AG701">
        <v>73426</v>
      </c>
      <c r="AH701" s="75">
        <v>46042</v>
      </c>
      <c r="AI701" s="78" t="s">
        <v>98</v>
      </c>
      <c r="AJ701" t="s">
        <v>296</v>
      </c>
      <c r="AK701" s="72">
        <v>202400000000078</v>
      </c>
      <c r="AL701" s="75">
        <v>46038</v>
      </c>
      <c r="AM701" s="1" t="s">
        <v>257</v>
      </c>
      <c r="AN701" s="1" t="s">
        <v>257</v>
      </c>
      <c r="AO701" t="s">
        <v>100</v>
      </c>
      <c r="AP701" t="s">
        <v>3037</v>
      </c>
      <c r="AQ701" s="1"/>
      <c r="AR701" t="s">
        <v>3038</v>
      </c>
      <c r="AS701" s="87" t="s">
        <v>438</v>
      </c>
      <c r="AT701" s="1">
        <v>80111600</v>
      </c>
      <c r="AU701" s="93" t="s">
        <v>5872</v>
      </c>
      <c r="AV701" s="1" t="s">
        <v>210</v>
      </c>
      <c r="AW701" s="87" t="s">
        <v>103</v>
      </c>
      <c r="AX701" s="96">
        <v>46038</v>
      </c>
      <c r="AY701" s="1" t="s">
        <v>116</v>
      </c>
      <c r="AZ701" s="96">
        <v>46038</v>
      </c>
      <c r="BA701" s="96">
        <v>46042</v>
      </c>
      <c r="BB701" s="6">
        <v>46345</v>
      </c>
      <c r="BC701" s="89">
        <f>+Tabla3[[#This Row],[FECHA TERMINACION
(INICIAL)]]-Tabla3[[#This Row],[FECHA INICIO]]</f>
        <v>303</v>
      </c>
      <c r="BD701" s="89">
        <f>+Tabla3[[#This Row],[PLAZO DE EJECUCIÓN EN DÍAS (INICIAL)]]/30</f>
        <v>10.1</v>
      </c>
      <c r="BE701" t="s">
        <v>1871</v>
      </c>
      <c r="BF701" s="5" t="e">
        <f>+#REF!</f>
        <v>#REF!</v>
      </c>
      <c r="BG701" s="5" t="e">
        <f>+#REF!</f>
        <v>#REF!</v>
      </c>
      <c r="BH701" s="1" t="e">
        <f>+#REF!</f>
        <v>#REF!</v>
      </c>
      <c r="BI701" s="1">
        <f>+COUNTIF(Tabla3[[#This Row],[VALOR REDUCIDO]:[TOTAL TIEMPO PRORROGADO EN DÍAS
]],"&lt;&gt;0")</f>
        <v>3</v>
      </c>
      <c r="BJ701" s="1" t="e">
        <f>+#REF!</f>
        <v>#REF!</v>
      </c>
      <c r="BK701" s="75" t="e">
        <f>+#REF!</f>
        <v>#REF!</v>
      </c>
      <c r="BL701" s="1" t="s">
        <v>83</v>
      </c>
      <c r="BM701" t="e">
        <f t="shared" si="52"/>
        <v>#REF!</v>
      </c>
      <c r="BN701" s="7">
        <f t="shared" si="53"/>
        <v>46042</v>
      </c>
      <c r="BO701" s="7" t="e">
        <f t="shared" si="54"/>
        <v>#REF!</v>
      </c>
      <c r="BP701" s="5" t="e">
        <f t="shared" si="50"/>
        <v>#REF!</v>
      </c>
      <c r="BQ701" s="1">
        <v>31789333</v>
      </c>
      <c r="BR701" s="1" t="e">
        <f>+Tabla3[[#This Row],[VALOR TOTAL DE CONTRATO (ANTES DE LIQUIDACIÓN - LIBERACIÓN DE SALDOS)]]-Tabla3[[#This Row],[RECURSO TOTALES DESEMBOLSADOS]]</f>
        <v>#REF!</v>
      </c>
      <c r="BS701" s="1" t="s">
        <v>83</v>
      </c>
      <c r="BT701" s="1" t="str">
        <f t="shared" si="51"/>
        <v>enero</v>
      </c>
      <c r="BU701" s="1" t="s">
        <v>82</v>
      </c>
      <c r="BV701" s="1" t="s">
        <v>82</v>
      </c>
      <c r="BW701" s="1" t="s">
        <v>82</v>
      </c>
      <c r="BX701" t="s">
        <v>258</v>
      </c>
      <c r="BY701" t="s">
        <v>259</v>
      </c>
    </row>
    <row r="702" spans="1:77" x14ac:dyDescent="0.25">
      <c r="A702" s="1">
        <v>2026</v>
      </c>
      <c r="B702" s="3">
        <v>681</v>
      </c>
      <c r="C702" s="1" t="s">
        <v>65</v>
      </c>
      <c r="D702" t="s">
        <v>67</v>
      </c>
      <c r="E702" t="s">
        <v>70</v>
      </c>
      <c r="F702" t="s">
        <v>71</v>
      </c>
      <c r="G702" t="s">
        <v>105</v>
      </c>
      <c r="H702" s="1" t="s">
        <v>64</v>
      </c>
      <c r="I702" s="1" t="s">
        <v>75</v>
      </c>
      <c r="J702" t="s">
        <v>3042</v>
      </c>
      <c r="K702" s="1" t="s">
        <v>78</v>
      </c>
      <c r="L702" s="57" t="s">
        <v>3043</v>
      </c>
      <c r="M702" s="79" t="s">
        <v>6986</v>
      </c>
      <c r="N702" s="1" t="s">
        <v>3719</v>
      </c>
      <c r="O702" s="69" t="s">
        <v>3719</v>
      </c>
      <c r="P702" s="54" t="s">
        <v>3719</v>
      </c>
      <c r="Q702" s="1" t="s">
        <v>83</v>
      </c>
      <c r="R702" s="87" t="s">
        <v>269</v>
      </c>
      <c r="S702" s="87" t="s">
        <v>269</v>
      </c>
      <c r="T702" t="s">
        <v>3044</v>
      </c>
      <c r="U702" t="s">
        <v>3046</v>
      </c>
      <c r="V702" t="s">
        <v>3045</v>
      </c>
      <c r="W702" s="5">
        <v>79310000</v>
      </c>
      <c r="X702" s="5">
        <v>79310000</v>
      </c>
      <c r="Y702" s="90">
        <v>7210000</v>
      </c>
      <c r="Z702" s="90">
        <v>0</v>
      </c>
      <c r="AA702" s="1" t="s">
        <v>95</v>
      </c>
      <c r="AB702" t="s">
        <v>83</v>
      </c>
      <c r="AC702" t="s">
        <v>76</v>
      </c>
      <c r="AD702" s="69">
        <f>+Tabla3[[#This Row],[VALOR DEL CONTRATO
(EN NUMEROS)]]-Tabla3[[#This Row],[VALOR RECURSOS (MADS/FONAM)]]</f>
        <v>0</v>
      </c>
      <c r="AE702" s="2">
        <v>3726</v>
      </c>
      <c r="AF702" s="88">
        <v>46024</v>
      </c>
      <c r="AG702">
        <v>65126</v>
      </c>
      <c r="AH702" s="75">
        <v>46038</v>
      </c>
      <c r="AI702" s="78" t="s">
        <v>98</v>
      </c>
      <c r="AJ702" t="s">
        <v>416</v>
      </c>
      <c r="AK702" s="72">
        <v>202400000000055</v>
      </c>
      <c r="AL702" s="75">
        <v>46038</v>
      </c>
      <c r="AM702" s="1" t="s">
        <v>257</v>
      </c>
      <c r="AN702" s="1" t="s">
        <v>257</v>
      </c>
      <c r="AO702" t="s">
        <v>100</v>
      </c>
      <c r="AP702" t="s">
        <v>150</v>
      </c>
      <c r="AQ702" s="2"/>
      <c r="AR702" t="s">
        <v>417</v>
      </c>
      <c r="AS702" t="s">
        <v>418</v>
      </c>
      <c r="AT702" s="1">
        <v>80111600</v>
      </c>
      <c r="AU702" s="93" t="s">
        <v>5873</v>
      </c>
      <c r="AV702" s="1" t="s">
        <v>211</v>
      </c>
      <c r="AW702" s="87" t="s">
        <v>104</v>
      </c>
      <c r="AX702" s="96" t="s">
        <v>76</v>
      </c>
      <c r="AY702" s="1" t="s">
        <v>108</v>
      </c>
      <c r="AZ702" s="96">
        <v>46038</v>
      </c>
      <c r="BA702" s="96">
        <v>46038</v>
      </c>
      <c r="BB702" s="6">
        <v>46371</v>
      </c>
      <c r="BC702" s="89">
        <f>+Tabla3[[#This Row],[FECHA TERMINACION
(INICIAL)]]-Tabla3[[#This Row],[FECHA INICIO]]</f>
        <v>333</v>
      </c>
      <c r="BD702" s="89">
        <f>+Tabla3[[#This Row],[PLAZO DE EJECUCIÓN EN DÍAS (INICIAL)]]/30</f>
        <v>11.1</v>
      </c>
      <c r="BE702" t="s">
        <v>890</v>
      </c>
      <c r="BF702" s="5" t="e">
        <f>+#REF!</f>
        <v>#REF!</v>
      </c>
      <c r="BG702" s="5" t="e">
        <f>+#REF!</f>
        <v>#REF!</v>
      </c>
      <c r="BH702" s="1" t="e">
        <f>+#REF!</f>
        <v>#REF!</v>
      </c>
      <c r="BI702" s="1">
        <f>+COUNTIF(Tabla3[[#This Row],[VALOR REDUCIDO]:[TOTAL TIEMPO PRORROGADO EN DÍAS
]],"&lt;&gt;0")</f>
        <v>3</v>
      </c>
      <c r="BJ702" s="1" t="e">
        <f>+#REF!</f>
        <v>#REF!</v>
      </c>
      <c r="BK702" s="75" t="e">
        <f>+#REF!</f>
        <v>#REF!</v>
      </c>
      <c r="BL702" s="1" t="s">
        <v>83</v>
      </c>
      <c r="BM702" t="e">
        <f t="shared" si="52"/>
        <v>#REF!</v>
      </c>
      <c r="BN702" s="7">
        <f t="shared" si="53"/>
        <v>46038</v>
      </c>
      <c r="BO702" s="7" t="e">
        <f t="shared" si="54"/>
        <v>#REF!</v>
      </c>
      <c r="BP702" s="5" t="e">
        <f t="shared" si="50"/>
        <v>#REF!</v>
      </c>
      <c r="BQ702" s="1">
        <v>32445000</v>
      </c>
      <c r="BR702" s="1" t="e">
        <f>+Tabla3[[#This Row],[VALOR TOTAL DE CONTRATO (ANTES DE LIQUIDACIÓN - LIBERACIÓN DE SALDOS)]]-Tabla3[[#This Row],[RECURSO TOTALES DESEMBOLSADOS]]</f>
        <v>#REF!</v>
      </c>
      <c r="BS702" s="1" t="s">
        <v>83</v>
      </c>
      <c r="BT702" s="1" t="str">
        <f t="shared" si="51"/>
        <v>enero</v>
      </c>
      <c r="BU702" s="1" t="s">
        <v>82</v>
      </c>
      <c r="BV702" s="1" t="s">
        <v>82</v>
      </c>
      <c r="BW702" s="1" t="s">
        <v>82</v>
      </c>
      <c r="BX702" t="s">
        <v>258</v>
      </c>
      <c r="BY702" t="s">
        <v>259</v>
      </c>
    </row>
    <row r="703" spans="1:77" x14ac:dyDescent="0.25">
      <c r="A703" s="1">
        <v>2026</v>
      </c>
      <c r="B703" s="3">
        <v>682</v>
      </c>
      <c r="C703" s="1" t="s">
        <v>65</v>
      </c>
      <c r="D703" t="s">
        <v>67</v>
      </c>
      <c r="E703" t="s">
        <v>70</v>
      </c>
      <c r="F703" t="s">
        <v>71</v>
      </c>
      <c r="G703" t="s">
        <v>105</v>
      </c>
      <c r="H703" s="1" t="s">
        <v>64</v>
      </c>
      <c r="I703" s="1" t="s">
        <v>75</v>
      </c>
      <c r="J703" t="s">
        <v>3047</v>
      </c>
      <c r="K703" s="1" t="s">
        <v>78</v>
      </c>
      <c r="L703" s="57" t="s">
        <v>81</v>
      </c>
      <c r="M703" s="79" t="s">
        <v>6987</v>
      </c>
      <c r="N703" s="1" t="s">
        <v>3719</v>
      </c>
      <c r="O703" s="69" t="s">
        <v>3719</v>
      </c>
      <c r="P703" s="54" t="s">
        <v>3719</v>
      </c>
      <c r="Q703" s="1" t="s">
        <v>83</v>
      </c>
      <c r="R703" s="87" t="s">
        <v>269</v>
      </c>
      <c r="S703" s="87" t="s">
        <v>269</v>
      </c>
      <c r="T703" t="s">
        <v>3048</v>
      </c>
      <c r="U703" t="s">
        <v>3050</v>
      </c>
      <c r="V703" t="s">
        <v>3049</v>
      </c>
      <c r="W703" s="5">
        <v>79310000</v>
      </c>
      <c r="X703" s="5">
        <v>79310000</v>
      </c>
      <c r="Y703" s="90">
        <v>7210000</v>
      </c>
      <c r="Z703" s="90">
        <v>0</v>
      </c>
      <c r="AA703" s="1" t="s">
        <v>95</v>
      </c>
      <c r="AB703" t="s">
        <v>83</v>
      </c>
      <c r="AC703" t="s">
        <v>76</v>
      </c>
      <c r="AD703" s="69">
        <f>+Tabla3[[#This Row],[VALOR DEL CONTRATO
(EN NUMEROS)]]-Tabla3[[#This Row],[VALOR RECURSOS (MADS/FONAM)]]</f>
        <v>0</v>
      </c>
      <c r="AE703" s="2">
        <v>7426</v>
      </c>
      <c r="AF703" s="88">
        <v>46024</v>
      </c>
      <c r="AG703">
        <v>65826</v>
      </c>
      <c r="AH703" s="75">
        <v>46041</v>
      </c>
      <c r="AI703" s="78" t="s">
        <v>98</v>
      </c>
      <c r="AJ703" t="s">
        <v>416</v>
      </c>
      <c r="AK703" s="72">
        <v>202400000000055</v>
      </c>
      <c r="AL703" s="75">
        <v>46038</v>
      </c>
      <c r="AM703" s="1" t="s">
        <v>257</v>
      </c>
      <c r="AN703" s="1" t="s">
        <v>257</v>
      </c>
      <c r="AO703" t="s">
        <v>100</v>
      </c>
      <c r="AP703" t="s">
        <v>150</v>
      </c>
      <c r="AQ703" s="2"/>
      <c r="AR703" t="s">
        <v>417</v>
      </c>
      <c r="AS703" t="s">
        <v>418</v>
      </c>
      <c r="AT703" s="1">
        <v>80111600</v>
      </c>
      <c r="AU703" s="93" t="s">
        <v>5874</v>
      </c>
      <c r="AV703" s="1" t="s">
        <v>211</v>
      </c>
      <c r="AW703" s="87" t="s">
        <v>104</v>
      </c>
      <c r="AX703" s="96" t="s">
        <v>76</v>
      </c>
      <c r="AY703" s="1" t="s">
        <v>108</v>
      </c>
      <c r="AZ703" s="96">
        <v>46038</v>
      </c>
      <c r="BA703" s="96">
        <v>46041</v>
      </c>
      <c r="BB703" s="6">
        <v>46374</v>
      </c>
      <c r="BC703" s="89">
        <f>+Tabla3[[#This Row],[FECHA TERMINACION
(INICIAL)]]-Tabla3[[#This Row],[FECHA INICIO]]</f>
        <v>333</v>
      </c>
      <c r="BD703" s="89">
        <f>+Tabla3[[#This Row],[PLAZO DE EJECUCIÓN EN DÍAS (INICIAL)]]/30</f>
        <v>11.1</v>
      </c>
      <c r="BE703" t="s">
        <v>890</v>
      </c>
      <c r="BF703" s="5" t="e">
        <f>+#REF!</f>
        <v>#REF!</v>
      </c>
      <c r="BG703" s="5" t="e">
        <f>+#REF!</f>
        <v>#REF!</v>
      </c>
      <c r="BH703" s="1" t="e">
        <f>+#REF!</f>
        <v>#REF!</v>
      </c>
      <c r="BI703" s="1">
        <f>+COUNTIF(Tabla3[[#This Row],[VALOR REDUCIDO]:[TOTAL TIEMPO PRORROGADO EN DÍAS
]],"&lt;&gt;0")</f>
        <v>3</v>
      </c>
      <c r="BJ703" s="1" t="e">
        <f>+#REF!</f>
        <v>#REF!</v>
      </c>
      <c r="BK703" s="75" t="e">
        <f>+#REF!</f>
        <v>#REF!</v>
      </c>
      <c r="BL703" s="1" t="s">
        <v>83</v>
      </c>
      <c r="BM703" t="e">
        <f t="shared" si="52"/>
        <v>#REF!</v>
      </c>
      <c r="BN703" s="7">
        <f t="shared" si="53"/>
        <v>46041</v>
      </c>
      <c r="BO703" s="7" t="e">
        <f t="shared" si="54"/>
        <v>#REF!</v>
      </c>
      <c r="BP703" s="5" t="e">
        <f t="shared" si="50"/>
        <v>#REF!</v>
      </c>
      <c r="BQ703" s="1">
        <v>31724000</v>
      </c>
      <c r="BR703" s="1" t="e">
        <f>+Tabla3[[#This Row],[VALOR TOTAL DE CONTRATO (ANTES DE LIQUIDACIÓN - LIBERACIÓN DE SALDOS)]]-Tabla3[[#This Row],[RECURSO TOTALES DESEMBOLSADOS]]</f>
        <v>#REF!</v>
      </c>
      <c r="BS703" s="1" t="s">
        <v>83</v>
      </c>
      <c r="BT703" s="1" t="str">
        <f t="shared" si="51"/>
        <v>enero</v>
      </c>
      <c r="BU703" s="1" t="s">
        <v>82</v>
      </c>
      <c r="BV703" s="1" t="s">
        <v>82</v>
      </c>
      <c r="BW703" s="1" t="s">
        <v>82</v>
      </c>
      <c r="BX703" t="s">
        <v>258</v>
      </c>
      <c r="BY703" t="s">
        <v>259</v>
      </c>
    </row>
    <row r="704" spans="1:77" x14ac:dyDescent="0.25">
      <c r="A704" s="1">
        <v>2026</v>
      </c>
      <c r="B704" s="3">
        <v>683</v>
      </c>
      <c r="C704" s="1" t="s">
        <v>65</v>
      </c>
      <c r="D704" t="s">
        <v>67</v>
      </c>
      <c r="E704" t="s">
        <v>70</v>
      </c>
      <c r="F704" t="s">
        <v>71</v>
      </c>
      <c r="G704" t="s">
        <v>105</v>
      </c>
      <c r="H704" s="1" t="s">
        <v>64</v>
      </c>
      <c r="I704" s="1" t="s">
        <v>271</v>
      </c>
      <c r="J704" t="s">
        <v>3051</v>
      </c>
      <c r="K704" s="1" t="s">
        <v>78</v>
      </c>
      <c r="L704" s="87" t="s">
        <v>1650</v>
      </c>
      <c r="M704" s="79" t="s">
        <v>6988</v>
      </c>
      <c r="N704" s="1" t="s">
        <v>3719</v>
      </c>
      <c r="O704" s="69" t="s">
        <v>3719</v>
      </c>
      <c r="P704" s="54" t="s">
        <v>3719</v>
      </c>
      <c r="Q704" s="1" t="s">
        <v>83</v>
      </c>
      <c r="R704" s="87" t="s">
        <v>269</v>
      </c>
      <c r="S704" s="87" t="s">
        <v>269</v>
      </c>
      <c r="T704" t="s">
        <v>3052</v>
      </c>
      <c r="U704" t="s">
        <v>3054</v>
      </c>
      <c r="V704" t="s">
        <v>3053</v>
      </c>
      <c r="W704" s="5">
        <v>44345620</v>
      </c>
      <c r="X704" s="5">
        <v>44345620</v>
      </c>
      <c r="Y704" s="90">
        <v>4031420</v>
      </c>
      <c r="Z704" s="90">
        <v>0</v>
      </c>
      <c r="AA704" s="1" t="s">
        <v>95</v>
      </c>
      <c r="AB704" t="s">
        <v>83</v>
      </c>
      <c r="AC704" t="s">
        <v>76</v>
      </c>
      <c r="AD704" s="69">
        <f>+Tabla3[[#This Row],[VALOR DEL CONTRATO
(EN NUMEROS)]]-Tabla3[[#This Row],[VALOR RECURSOS (MADS/FONAM)]]</f>
        <v>0</v>
      </c>
      <c r="AE704" s="2">
        <v>3626</v>
      </c>
      <c r="AF704" s="88">
        <v>46024</v>
      </c>
      <c r="AG704">
        <v>65626</v>
      </c>
      <c r="AH704" s="75">
        <v>46038</v>
      </c>
      <c r="AI704" s="78" t="s">
        <v>98</v>
      </c>
      <c r="AJ704" t="s">
        <v>424</v>
      </c>
      <c r="AK704" s="72">
        <v>202400000000071</v>
      </c>
      <c r="AL704" s="75">
        <v>46038</v>
      </c>
      <c r="AM704" s="1" t="s">
        <v>257</v>
      </c>
      <c r="AN704" s="1" t="s">
        <v>257</v>
      </c>
      <c r="AO704" t="s">
        <v>100</v>
      </c>
      <c r="AP704" t="s">
        <v>150</v>
      </c>
      <c r="AQ704" s="1"/>
      <c r="AR704" t="s">
        <v>417</v>
      </c>
      <c r="AS704" t="s">
        <v>418</v>
      </c>
      <c r="AT704" s="1">
        <v>80111600</v>
      </c>
      <c r="AU704" s="93" t="s">
        <v>5875</v>
      </c>
      <c r="AV704" s="1" t="s">
        <v>210</v>
      </c>
      <c r="AW704" s="87" t="s">
        <v>103</v>
      </c>
      <c r="AX704" s="96">
        <v>46039</v>
      </c>
      <c r="AY704" s="1" t="s">
        <v>115</v>
      </c>
      <c r="AZ704" s="96">
        <v>46039</v>
      </c>
      <c r="BA704" s="75">
        <v>46044</v>
      </c>
      <c r="BB704" s="6">
        <v>46377</v>
      </c>
      <c r="BC704" s="89">
        <f>+Tabla3[[#This Row],[FECHA TERMINACION
(INICIAL)]]-Tabla3[[#This Row],[FECHA INICIO]]</f>
        <v>333</v>
      </c>
      <c r="BD704" s="89">
        <f>+Tabla3[[#This Row],[PLAZO DE EJECUCIÓN EN DÍAS (INICIAL)]]/30</f>
        <v>11.1</v>
      </c>
      <c r="BE704" t="s">
        <v>2831</v>
      </c>
      <c r="BF704" s="5" t="e">
        <f>+#REF!</f>
        <v>#REF!</v>
      </c>
      <c r="BG704" s="5" t="e">
        <f>+#REF!</f>
        <v>#REF!</v>
      </c>
      <c r="BH704" s="1" t="e">
        <f>+#REF!</f>
        <v>#REF!</v>
      </c>
      <c r="BI704" s="1">
        <f>+COUNTIF(Tabla3[[#This Row],[VALOR REDUCIDO]:[TOTAL TIEMPO PRORROGADO EN DÍAS
]],"&lt;&gt;0")</f>
        <v>3</v>
      </c>
      <c r="BJ704" s="1" t="e">
        <f>+#REF!</f>
        <v>#REF!</v>
      </c>
      <c r="BK704" s="75" t="e">
        <f>+#REF!</f>
        <v>#REF!</v>
      </c>
      <c r="BL704" s="1" t="s">
        <v>83</v>
      </c>
      <c r="BM704" t="e">
        <f t="shared" si="52"/>
        <v>#REF!</v>
      </c>
      <c r="BN704" s="7">
        <f t="shared" si="53"/>
        <v>46044</v>
      </c>
      <c r="BO704" s="7" t="e">
        <f t="shared" si="54"/>
        <v>#REF!</v>
      </c>
      <c r="BP704" s="5" t="e">
        <f t="shared" si="50"/>
        <v>#REF!</v>
      </c>
      <c r="BQ704" s="1">
        <v>17335106</v>
      </c>
      <c r="BR704" s="1" t="e">
        <f>+Tabla3[[#This Row],[VALOR TOTAL DE CONTRATO (ANTES DE LIQUIDACIÓN - LIBERACIÓN DE SALDOS)]]-Tabla3[[#This Row],[RECURSO TOTALES DESEMBOLSADOS]]</f>
        <v>#REF!</v>
      </c>
      <c r="BS704" s="1" t="s">
        <v>83</v>
      </c>
      <c r="BT704" s="1" t="str">
        <f t="shared" si="51"/>
        <v>enero</v>
      </c>
      <c r="BU704" s="1" t="s">
        <v>82</v>
      </c>
      <c r="BV704" s="1" t="s">
        <v>82</v>
      </c>
      <c r="BW704" s="1" t="s">
        <v>82</v>
      </c>
      <c r="BX704" t="s">
        <v>258</v>
      </c>
      <c r="BY704" t="s">
        <v>259</v>
      </c>
    </row>
    <row r="705" spans="1:77" x14ac:dyDescent="0.25">
      <c r="A705" s="1">
        <v>2026</v>
      </c>
      <c r="B705" s="3">
        <v>684</v>
      </c>
      <c r="C705" s="1" t="s">
        <v>65</v>
      </c>
      <c r="D705" t="s">
        <v>67</v>
      </c>
      <c r="E705" t="s">
        <v>70</v>
      </c>
      <c r="F705" t="s">
        <v>71</v>
      </c>
      <c r="G705" t="s">
        <v>105</v>
      </c>
      <c r="H705" s="1" t="s">
        <v>64</v>
      </c>
      <c r="I705" s="1" t="s">
        <v>271</v>
      </c>
      <c r="J705" t="s">
        <v>3517</v>
      </c>
      <c r="K705" s="1" t="s">
        <v>78</v>
      </c>
      <c r="L705" s="87" t="s">
        <v>246</v>
      </c>
      <c r="M705" s="79" t="s">
        <v>6989</v>
      </c>
      <c r="N705" s="1" t="s">
        <v>3719</v>
      </c>
      <c r="O705" s="69" t="s">
        <v>3719</v>
      </c>
      <c r="P705" s="54" t="s">
        <v>3719</v>
      </c>
      <c r="Q705" s="1" t="s">
        <v>83</v>
      </c>
      <c r="R705" s="87" t="s">
        <v>269</v>
      </c>
      <c r="S705" s="87" t="s">
        <v>269</v>
      </c>
      <c r="T705" t="s">
        <v>3518</v>
      </c>
      <c r="U705" t="s">
        <v>3520</v>
      </c>
      <c r="V705" t="s">
        <v>3519</v>
      </c>
      <c r="W705" s="5">
        <v>42069990</v>
      </c>
      <c r="X705" s="5">
        <v>42069990</v>
      </c>
      <c r="Y705" s="90">
        <v>3824545</v>
      </c>
      <c r="Z705" s="90">
        <v>0</v>
      </c>
      <c r="AA705" s="1" t="s">
        <v>95</v>
      </c>
      <c r="AB705" t="s">
        <v>83</v>
      </c>
      <c r="AC705" t="s">
        <v>76</v>
      </c>
      <c r="AD705" s="69">
        <f>+Tabla3[[#This Row],[VALOR DEL CONTRATO
(EN NUMEROS)]]-Tabla3[[#This Row],[VALOR RECURSOS (MADS/FONAM)]]</f>
        <v>0</v>
      </c>
      <c r="AE705" s="2">
        <v>3626</v>
      </c>
      <c r="AF705" s="88">
        <v>46024</v>
      </c>
      <c r="AG705">
        <v>74826</v>
      </c>
      <c r="AH705" s="75">
        <v>46042</v>
      </c>
      <c r="AI705" s="78" t="s">
        <v>98</v>
      </c>
      <c r="AJ705" t="s">
        <v>424</v>
      </c>
      <c r="AK705" s="72">
        <v>202400000000071</v>
      </c>
      <c r="AL705" s="75">
        <v>46041</v>
      </c>
      <c r="AM705" s="1" t="s">
        <v>257</v>
      </c>
      <c r="AN705" s="1" t="s">
        <v>257</v>
      </c>
      <c r="AO705" t="s">
        <v>100</v>
      </c>
      <c r="AP705" t="s">
        <v>150</v>
      </c>
      <c r="AQ705" s="1"/>
      <c r="AR705" t="s">
        <v>417</v>
      </c>
      <c r="AS705" t="s">
        <v>418</v>
      </c>
      <c r="AT705" s="1">
        <v>80111600</v>
      </c>
      <c r="AU705" s="93" t="s">
        <v>5876</v>
      </c>
      <c r="AV705" s="1" t="s">
        <v>210</v>
      </c>
      <c r="AW705" s="87" t="s">
        <v>103</v>
      </c>
      <c r="AX705" s="96">
        <v>46042</v>
      </c>
      <c r="AY705" s="1" t="s">
        <v>115</v>
      </c>
      <c r="AZ705" s="96">
        <v>46042</v>
      </c>
      <c r="BA705" s="75">
        <v>46052</v>
      </c>
      <c r="BB705" s="6">
        <v>46385</v>
      </c>
      <c r="BC705" s="89">
        <f>+Tabla3[[#This Row],[FECHA TERMINACION
(INICIAL)]]-Tabla3[[#This Row],[FECHA INICIO]]</f>
        <v>333</v>
      </c>
      <c r="BD705" s="89">
        <f>+Tabla3[[#This Row],[PLAZO DE EJECUCIÓN EN DÍAS (INICIAL)]]/30</f>
        <v>11.1</v>
      </c>
      <c r="BE705" t="s">
        <v>2831</v>
      </c>
      <c r="BF705" s="5" t="e">
        <f>+#REF!</f>
        <v>#REF!</v>
      </c>
      <c r="BG705" s="5" t="e">
        <f>+#REF!</f>
        <v>#REF!</v>
      </c>
      <c r="BH705" s="1" t="e">
        <f>+#REF!</f>
        <v>#REF!</v>
      </c>
      <c r="BI705" s="1">
        <f>+COUNTIF(Tabla3[[#This Row],[VALOR REDUCIDO]:[TOTAL TIEMPO PRORROGADO EN DÍAS
]],"&lt;&gt;0")</f>
        <v>3</v>
      </c>
      <c r="BJ705" s="1" t="e">
        <f>+#REF!</f>
        <v>#REF!</v>
      </c>
      <c r="BK705" s="75" t="e">
        <f>+#REF!</f>
        <v>#REF!</v>
      </c>
      <c r="BL705" s="1" t="s">
        <v>83</v>
      </c>
      <c r="BM705" t="e">
        <f t="shared" si="52"/>
        <v>#REF!</v>
      </c>
      <c r="BN705" s="7">
        <f t="shared" si="53"/>
        <v>46052</v>
      </c>
      <c r="BO705" s="7" t="e">
        <f t="shared" si="54"/>
        <v>#REF!</v>
      </c>
      <c r="BP705" s="5" t="e">
        <f t="shared" ref="BP705:BP768" si="55">$X705+$BG705-$BF705</f>
        <v>#REF!</v>
      </c>
      <c r="BQ705" s="1">
        <v>15425665</v>
      </c>
      <c r="BR705" s="1" t="e">
        <f>+Tabla3[[#This Row],[VALOR TOTAL DE CONTRATO (ANTES DE LIQUIDACIÓN - LIBERACIÓN DE SALDOS)]]-Tabla3[[#This Row],[RECURSO TOTALES DESEMBOLSADOS]]</f>
        <v>#REF!</v>
      </c>
      <c r="BS705" s="1" t="s">
        <v>83</v>
      </c>
      <c r="BT705" s="1" t="str">
        <f t="shared" ref="BT705:BT768" si="56">TEXT(AL705,"MMMM")</f>
        <v>enero</v>
      </c>
      <c r="BU705" s="1" t="s">
        <v>82</v>
      </c>
      <c r="BV705" s="1" t="s">
        <v>82</v>
      </c>
      <c r="BW705" s="1" t="s">
        <v>82</v>
      </c>
      <c r="BX705" t="s">
        <v>258</v>
      </c>
      <c r="BY705" t="s">
        <v>259</v>
      </c>
    </row>
    <row r="706" spans="1:77" x14ac:dyDescent="0.25">
      <c r="A706" s="1">
        <v>2026</v>
      </c>
      <c r="B706" s="3">
        <v>685</v>
      </c>
      <c r="C706" s="1" t="s">
        <v>65</v>
      </c>
      <c r="D706" t="s">
        <v>67</v>
      </c>
      <c r="E706" t="s">
        <v>70</v>
      </c>
      <c r="F706" t="s">
        <v>71</v>
      </c>
      <c r="G706" t="s">
        <v>105</v>
      </c>
      <c r="H706" s="1" t="s">
        <v>64</v>
      </c>
      <c r="I706" s="1" t="s">
        <v>271</v>
      </c>
      <c r="J706" s="1" t="s">
        <v>3055</v>
      </c>
      <c r="K706" s="1" t="s">
        <v>78</v>
      </c>
      <c r="L706" s="57" t="s">
        <v>488</v>
      </c>
      <c r="M706" s="79" t="s">
        <v>6990</v>
      </c>
      <c r="N706" s="1" t="s">
        <v>3719</v>
      </c>
      <c r="O706" s="69" t="s">
        <v>3719</v>
      </c>
      <c r="P706" s="54" t="s">
        <v>3719</v>
      </c>
      <c r="Q706" s="1" t="s">
        <v>83</v>
      </c>
      <c r="R706" s="87" t="s">
        <v>269</v>
      </c>
      <c r="S706" s="87" t="s">
        <v>269</v>
      </c>
      <c r="T706" t="s">
        <v>3056</v>
      </c>
      <c r="U706" t="s">
        <v>3058</v>
      </c>
      <c r="V706" t="s">
        <v>3057</v>
      </c>
      <c r="W706" s="5">
        <v>44345620</v>
      </c>
      <c r="X706" s="5">
        <v>44345620</v>
      </c>
      <c r="Y706" s="90">
        <v>4031420</v>
      </c>
      <c r="Z706" s="90">
        <v>0</v>
      </c>
      <c r="AA706" s="1" t="s">
        <v>95</v>
      </c>
      <c r="AB706" t="s">
        <v>83</v>
      </c>
      <c r="AC706" t="s">
        <v>76</v>
      </c>
      <c r="AD706" s="69">
        <f>+Tabla3[[#This Row],[VALOR DEL CONTRATO
(EN NUMEROS)]]-Tabla3[[#This Row],[VALOR RECURSOS (MADS/FONAM)]]</f>
        <v>0</v>
      </c>
      <c r="AE706" s="2">
        <v>3626</v>
      </c>
      <c r="AF706" s="88">
        <v>46024</v>
      </c>
      <c r="AG706">
        <v>65426</v>
      </c>
      <c r="AH706" s="75">
        <v>46038</v>
      </c>
      <c r="AI706" s="78" t="s">
        <v>98</v>
      </c>
      <c r="AJ706" t="s">
        <v>424</v>
      </c>
      <c r="AK706" s="72">
        <v>202400000000071</v>
      </c>
      <c r="AL706" s="75">
        <v>46038</v>
      </c>
      <c r="AM706" s="1" t="s">
        <v>257</v>
      </c>
      <c r="AN706" s="1" t="s">
        <v>257</v>
      </c>
      <c r="AO706" t="s">
        <v>100</v>
      </c>
      <c r="AP706" t="s">
        <v>150</v>
      </c>
      <c r="AQ706" s="1"/>
      <c r="AR706" t="s">
        <v>417</v>
      </c>
      <c r="AS706" t="s">
        <v>418</v>
      </c>
      <c r="AT706" s="1">
        <v>80111600</v>
      </c>
      <c r="AU706" s="93" t="s">
        <v>5877</v>
      </c>
      <c r="AV706" s="1" t="s">
        <v>210</v>
      </c>
      <c r="AW706" s="87" t="s">
        <v>103</v>
      </c>
      <c r="AX706" s="96">
        <v>46039</v>
      </c>
      <c r="AY706" s="1" t="s">
        <v>115</v>
      </c>
      <c r="AZ706" s="96">
        <v>46039</v>
      </c>
      <c r="BA706" s="75">
        <v>46041</v>
      </c>
      <c r="BB706" s="6">
        <v>46374</v>
      </c>
      <c r="BC706" s="89">
        <f>+Tabla3[[#This Row],[FECHA TERMINACION
(INICIAL)]]-Tabla3[[#This Row],[FECHA INICIO]]</f>
        <v>333</v>
      </c>
      <c r="BD706" s="89">
        <f>+Tabla3[[#This Row],[PLAZO DE EJECUCIÓN EN DÍAS (INICIAL)]]/30</f>
        <v>11.1</v>
      </c>
      <c r="BE706" t="s">
        <v>2831</v>
      </c>
      <c r="BF706" s="5" t="e">
        <f>+#REF!</f>
        <v>#REF!</v>
      </c>
      <c r="BG706" s="5" t="e">
        <f>+#REF!</f>
        <v>#REF!</v>
      </c>
      <c r="BH706" s="1" t="e">
        <f>+#REF!</f>
        <v>#REF!</v>
      </c>
      <c r="BI706" s="1">
        <f>+COUNTIF(Tabla3[[#This Row],[VALOR REDUCIDO]:[TOTAL TIEMPO PRORROGADO EN DÍAS
]],"&lt;&gt;0")</f>
        <v>3</v>
      </c>
      <c r="BJ706" s="1" t="e">
        <f>+#REF!</f>
        <v>#REF!</v>
      </c>
      <c r="BK706" s="75" t="e">
        <f>+#REF!</f>
        <v>#REF!</v>
      </c>
      <c r="BL706" s="1" t="s">
        <v>83</v>
      </c>
      <c r="BM706" t="e">
        <f t="shared" si="52"/>
        <v>#REF!</v>
      </c>
      <c r="BN706" s="7">
        <f t="shared" si="53"/>
        <v>46041</v>
      </c>
      <c r="BO706" s="7" t="e">
        <f t="shared" si="54"/>
        <v>#REF!</v>
      </c>
      <c r="BP706" s="5" t="e">
        <f t="shared" si="55"/>
        <v>#REF!</v>
      </c>
      <c r="BQ706" s="1">
        <v>17738248</v>
      </c>
      <c r="BR706" s="1" t="e">
        <f>+Tabla3[[#This Row],[VALOR TOTAL DE CONTRATO (ANTES DE LIQUIDACIÓN - LIBERACIÓN DE SALDOS)]]-Tabla3[[#This Row],[RECURSO TOTALES DESEMBOLSADOS]]</f>
        <v>#REF!</v>
      </c>
      <c r="BS706" s="1" t="s">
        <v>83</v>
      </c>
      <c r="BT706" s="1" t="str">
        <f t="shared" si="56"/>
        <v>enero</v>
      </c>
      <c r="BU706" s="1" t="s">
        <v>82</v>
      </c>
      <c r="BV706" s="1" t="s">
        <v>82</v>
      </c>
      <c r="BW706" s="1" t="s">
        <v>82</v>
      </c>
      <c r="BX706" t="s">
        <v>258</v>
      </c>
      <c r="BY706" t="s">
        <v>259</v>
      </c>
    </row>
    <row r="707" spans="1:77" ht="16.5" x14ac:dyDescent="0.35">
      <c r="A707" s="1">
        <v>2026</v>
      </c>
      <c r="B707" s="3">
        <v>686</v>
      </c>
      <c r="C707" s="1" t="s">
        <v>65</v>
      </c>
      <c r="D707" t="s">
        <v>67</v>
      </c>
      <c r="E707" t="s">
        <v>70</v>
      </c>
      <c r="F707" t="s">
        <v>71</v>
      </c>
      <c r="G707" t="s">
        <v>105</v>
      </c>
      <c r="H707" s="1" t="s">
        <v>64</v>
      </c>
      <c r="I707" s="1" t="s">
        <v>75</v>
      </c>
      <c r="J707" t="s">
        <v>3521</v>
      </c>
      <c r="K707" s="1" t="s">
        <v>78</v>
      </c>
      <c r="L707" s="87" t="s">
        <v>81</v>
      </c>
      <c r="M707" s="79" t="s">
        <v>6991</v>
      </c>
      <c r="N707" s="1" t="s">
        <v>3719</v>
      </c>
      <c r="O707" s="69" t="s">
        <v>3719</v>
      </c>
      <c r="P707" s="54" t="s">
        <v>3719</v>
      </c>
      <c r="Q707" s="1" t="s">
        <v>83</v>
      </c>
      <c r="R707" s="15" t="s">
        <v>269</v>
      </c>
      <c r="S707" s="15" t="s">
        <v>269</v>
      </c>
      <c r="T707" t="s">
        <v>3522</v>
      </c>
      <c r="U707" t="s">
        <v>3524</v>
      </c>
      <c r="V707" t="s">
        <v>3523</v>
      </c>
      <c r="W707" s="5">
        <v>77000000</v>
      </c>
      <c r="X707" s="5">
        <v>77000000</v>
      </c>
      <c r="Y707" s="90">
        <v>7000000</v>
      </c>
      <c r="Z707" s="90">
        <v>0</v>
      </c>
      <c r="AA707" s="1" t="s">
        <v>95</v>
      </c>
      <c r="AB707" t="s">
        <v>83</v>
      </c>
      <c r="AC707" t="s">
        <v>76</v>
      </c>
      <c r="AD707" s="69">
        <f>+Tabla3[[#This Row],[VALOR DEL CONTRATO
(EN NUMEROS)]]-Tabla3[[#This Row],[VALOR RECURSOS (MADS/FONAM)]]</f>
        <v>0</v>
      </c>
      <c r="AE707" s="2">
        <v>3726</v>
      </c>
      <c r="AF707" s="88">
        <v>46024</v>
      </c>
      <c r="AG707">
        <v>70026</v>
      </c>
      <c r="AH707" s="75">
        <v>46041</v>
      </c>
      <c r="AI707" s="78" t="s">
        <v>98</v>
      </c>
      <c r="AJ707" t="s">
        <v>416</v>
      </c>
      <c r="AK707" s="72">
        <v>202400000000055</v>
      </c>
      <c r="AL707" s="75">
        <v>46041</v>
      </c>
      <c r="AM707" s="1" t="s">
        <v>257</v>
      </c>
      <c r="AN707" s="1" t="s">
        <v>257</v>
      </c>
      <c r="AO707" t="s">
        <v>100</v>
      </c>
      <c r="AP707" t="s">
        <v>150</v>
      </c>
      <c r="AQ707" s="1"/>
      <c r="AR707" t="s">
        <v>417</v>
      </c>
      <c r="AS707" t="s">
        <v>418</v>
      </c>
      <c r="AT707" s="1">
        <v>80111600</v>
      </c>
      <c r="AU707" s="93" t="s">
        <v>5878</v>
      </c>
      <c r="AV707" s="1" t="s">
        <v>211</v>
      </c>
      <c r="AW707" s="87" t="s">
        <v>104</v>
      </c>
      <c r="AX707" s="75" t="s">
        <v>76</v>
      </c>
      <c r="AY707" s="87" t="s">
        <v>108</v>
      </c>
      <c r="AZ707" s="96">
        <v>46041</v>
      </c>
      <c r="BA707" s="75">
        <v>46041</v>
      </c>
      <c r="BB707" s="6">
        <v>46374</v>
      </c>
      <c r="BC707" s="89">
        <f>+Tabla3[[#This Row],[FECHA TERMINACION
(INICIAL)]]-Tabla3[[#This Row],[FECHA INICIO]]</f>
        <v>333</v>
      </c>
      <c r="BD707" s="89">
        <f>+Tabla3[[#This Row],[PLAZO DE EJECUCIÓN EN DÍAS (INICIAL)]]/30</f>
        <v>11.1</v>
      </c>
      <c r="BE707" t="s">
        <v>890</v>
      </c>
      <c r="BF707" s="5" t="e">
        <f>+#REF!</f>
        <v>#REF!</v>
      </c>
      <c r="BG707" s="5" t="e">
        <f>+#REF!</f>
        <v>#REF!</v>
      </c>
      <c r="BH707" s="1" t="e">
        <f>+#REF!</f>
        <v>#REF!</v>
      </c>
      <c r="BI707" s="1">
        <f>+COUNTIF(Tabla3[[#This Row],[VALOR REDUCIDO]:[TOTAL TIEMPO PRORROGADO EN DÍAS
]],"&lt;&gt;0")</f>
        <v>3</v>
      </c>
      <c r="BJ707" s="1" t="e">
        <f>+#REF!</f>
        <v>#REF!</v>
      </c>
      <c r="BK707" s="75" t="e">
        <f>+#REF!</f>
        <v>#REF!</v>
      </c>
      <c r="BL707" s="1" t="s">
        <v>83</v>
      </c>
      <c r="BM707" t="e">
        <f t="shared" si="52"/>
        <v>#REF!</v>
      </c>
      <c r="BN707" s="7">
        <f t="shared" si="53"/>
        <v>46041</v>
      </c>
      <c r="BO707" s="7" t="e">
        <f t="shared" si="54"/>
        <v>#REF!</v>
      </c>
      <c r="BP707" s="5" t="e">
        <f t="shared" si="55"/>
        <v>#REF!</v>
      </c>
      <c r="BQ707" s="1">
        <v>30800000</v>
      </c>
      <c r="BR707" s="1" t="e">
        <f>+Tabla3[[#This Row],[VALOR TOTAL DE CONTRATO (ANTES DE LIQUIDACIÓN - LIBERACIÓN DE SALDOS)]]-Tabla3[[#This Row],[RECURSO TOTALES DESEMBOLSADOS]]</f>
        <v>#REF!</v>
      </c>
      <c r="BS707" s="1" t="s">
        <v>83</v>
      </c>
      <c r="BT707" s="1" t="str">
        <f t="shared" si="56"/>
        <v>enero</v>
      </c>
      <c r="BU707" s="1" t="s">
        <v>82</v>
      </c>
      <c r="BV707" s="1" t="s">
        <v>82</v>
      </c>
      <c r="BW707" s="1" t="s">
        <v>82</v>
      </c>
      <c r="BX707" t="s">
        <v>258</v>
      </c>
      <c r="BY707" t="s">
        <v>259</v>
      </c>
    </row>
    <row r="708" spans="1:77" x14ac:dyDescent="0.25">
      <c r="A708" s="1">
        <v>2026</v>
      </c>
      <c r="B708" s="3">
        <v>687</v>
      </c>
      <c r="C708" s="1" t="s">
        <v>65</v>
      </c>
      <c r="D708" t="s">
        <v>67</v>
      </c>
      <c r="E708" t="s">
        <v>70</v>
      </c>
      <c r="F708" t="s">
        <v>71</v>
      </c>
      <c r="G708" t="s">
        <v>105</v>
      </c>
      <c r="H708" s="1" t="s">
        <v>64</v>
      </c>
      <c r="I708" s="1" t="s">
        <v>75</v>
      </c>
      <c r="J708" t="s">
        <v>3059</v>
      </c>
      <c r="K708" s="1" t="s">
        <v>78</v>
      </c>
      <c r="L708" s="57" t="s">
        <v>538</v>
      </c>
      <c r="M708" s="79" t="s">
        <v>6992</v>
      </c>
      <c r="N708" s="1" t="s">
        <v>3719</v>
      </c>
      <c r="O708" s="69" t="s">
        <v>3719</v>
      </c>
      <c r="P708" s="54" t="s">
        <v>3719</v>
      </c>
      <c r="Q708" s="1" t="s">
        <v>83</v>
      </c>
      <c r="R708" s="87" t="s">
        <v>269</v>
      </c>
      <c r="S708" s="87" t="s">
        <v>269</v>
      </c>
      <c r="T708" t="s">
        <v>3060</v>
      </c>
      <c r="U708" t="s">
        <v>3062</v>
      </c>
      <c r="V708" t="s">
        <v>3061</v>
      </c>
      <c r="W708" s="5">
        <v>77000000</v>
      </c>
      <c r="X708" s="5">
        <v>77000000</v>
      </c>
      <c r="Y708" s="90">
        <v>7000000</v>
      </c>
      <c r="Z708" s="90">
        <v>0</v>
      </c>
      <c r="AA708" s="1" t="s">
        <v>95</v>
      </c>
      <c r="AB708" t="s">
        <v>83</v>
      </c>
      <c r="AC708" t="s">
        <v>76</v>
      </c>
      <c r="AD708" s="69">
        <f>+Tabla3[[#This Row],[VALOR DEL CONTRATO
(EN NUMEROS)]]-Tabla3[[#This Row],[VALOR RECURSOS (MADS/FONAM)]]</f>
        <v>0</v>
      </c>
      <c r="AE708" s="2">
        <v>7726</v>
      </c>
      <c r="AF708" s="88">
        <v>46024</v>
      </c>
      <c r="AG708">
        <v>62526</v>
      </c>
      <c r="AH708" s="75">
        <v>46038</v>
      </c>
      <c r="AI708" s="78" t="s">
        <v>98</v>
      </c>
      <c r="AJ708" t="s">
        <v>811</v>
      </c>
      <c r="AK708" s="72">
        <v>202400000000055</v>
      </c>
      <c r="AL708" s="75">
        <v>46038</v>
      </c>
      <c r="AM708" s="1" t="s">
        <v>257</v>
      </c>
      <c r="AN708" s="1" t="s">
        <v>257</v>
      </c>
      <c r="AO708" t="s">
        <v>100</v>
      </c>
      <c r="AP708" t="s">
        <v>737</v>
      </c>
      <c r="AQ708" s="2"/>
      <c r="AR708" t="s">
        <v>738</v>
      </c>
      <c r="AS708" t="s">
        <v>418</v>
      </c>
      <c r="AT708" s="1">
        <v>80111600</v>
      </c>
      <c r="AU708" s="93" t="s">
        <v>5879</v>
      </c>
      <c r="AV708" s="1" t="s">
        <v>211</v>
      </c>
      <c r="AW708" s="87" t="s">
        <v>104</v>
      </c>
      <c r="AX708" s="75" t="s">
        <v>76</v>
      </c>
      <c r="AY708" s="87" t="s">
        <v>108</v>
      </c>
      <c r="AZ708" s="75">
        <v>46036</v>
      </c>
      <c r="BA708" s="75">
        <v>46038</v>
      </c>
      <c r="BB708" s="6">
        <v>46371</v>
      </c>
      <c r="BC708" s="89">
        <f>+Tabla3[[#This Row],[FECHA TERMINACION
(INICIAL)]]-Tabla3[[#This Row],[FECHA INICIO]]</f>
        <v>333</v>
      </c>
      <c r="BD708" s="89">
        <f>+Tabla3[[#This Row],[PLAZO DE EJECUCIÓN EN DÍAS (INICIAL)]]/30</f>
        <v>11.1</v>
      </c>
      <c r="BE708" t="s">
        <v>3063</v>
      </c>
      <c r="BF708" s="5" t="e">
        <f>+#REF!</f>
        <v>#REF!</v>
      </c>
      <c r="BG708" s="5" t="e">
        <f>+#REF!</f>
        <v>#REF!</v>
      </c>
      <c r="BH708" s="1" t="e">
        <f>+#REF!</f>
        <v>#REF!</v>
      </c>
      <c r="BI708" s="1">
        <f>+COUNTIF(Tabla3[[#This Row],[VALOR REDUCIDO]:[TOTAL TIEMPO PRORROGADO EN DÍAS
]],"&lt;&gt;0")</f>
        <v>3</v>
      </c>
      <c r="BJ708" s="1" t="e">
        <f>+#REF!</f>
        <v>#REF!</v>
      </c>
      <c r="BK708" s="75" t="e">
        <f>+#REF!</f>
        <v>#REF!</v>
      </c>
      <c r="BL708" s="1" t="s">
        <v>83</v>
      </c>
      <c r="BM708" t="e">
        <f t="shared" si="52"/>
        <v>#REF!</v>
      </c>
      <c r="BN708" s="7">
        <f t="shared" si="53"/>
        <v>46038</v>
      </c>
      <c r="BO708" s="7" t="e">
        <f t="shared" si="54"/>
        <v>#REF!</v>
      </c>
      <c r="BP708" s="5" t="e">
        <f t="shared" si="55"/>
        <v>#REF!</v>
      </c>
      <c r="BQ708" s="1">
        <v>31500000</v>
      </c>
      <c r="BR708" s="1" t="e">
        <f>+Tabla3[[#This Row],[VALOR TOTAL DE CONTRATO (ANTES DE LIQUIDACIÓN - LIBERACIÓN DE SALDOS)]]-Tabla3[[#This Row],[RECURSO TOTALES DESEMBOLSADOS]]</f>
        <v>#REF!</v>
      </c>
      <c r="BS708" s="1" t="s">
        <v>83</v>
      </c>
      <c r="BT708" s="1" t="str">
        <f t="shared" si="56"/>
        <v>enero</v>
      </c>
      <c r="BU708" s="1" t="s">
        <v>82</v>
      </c>
      <c r="BV708" s="1" t="s">
        <v>82</v>
      </c>
      <c r="BW708" s="1" t="s">
        <v>82</v>
      </c>
      <c r="BX708" t="s">
        <v>258</v>
      </c>
      <c r="BY708" t="s">
        <v>259</v>
      </c>
    </row>
    <row r="709" spans="1:77" x14ac:dyDescent="0.25">
      <c r="A709" s="1">
        <v>2026</v>
      </c>
      <c r="B709" s="3">
        <v>688</v>
      </c>
      <c r="C709" s="1" t="s">
        <v>65</v>
      </c>
      <c r="D709" t="s">
        <v>67</v>
      </c>
      <c r="E709" t="s">
        <v>70</v>
      </c>
      <c r="F709" t="s">
        <v>71</v>
      </c>
      <c r="G709" t="s">
        <v>105</v>
      </c>
      <c r="H709" s="1" t="s">
        <v>64</v>
      </c>
      <c r="I709" s="1" t="s">
        <v>75</v>
      </c>
      <c r="J709" t="s">
        <v>3064</v>
      </c>
      <c r="K709" s="1" t="s">
        <v>78</v>
      </c>
      <c r="L709" s="57" t="s">
        <v>81</v>
      </c>
      <c r="M709" s="79" t="s">
        <v>6993</v>
      </c>
      <c r="N709" s="1" t="s">
        <v>3719</v>
      </c>
      <c r="O709" s="69" t="s">
        <v>3719</v>
      </c>
      <c r="P709" s="54" t="s">
        <v>3719</v>
      </c>
      <c r="Q709" s="1" t="s">
        <v>83</v>
      </c>
      <c r="R709" s="87" t="s">
        <v>269</v>
      </c>
      <c r="S709" s="87" t="s">
        <v>269</v>
      </c>
      <c r="T709" t="s">
        <v>3065</v>
      </c>
      <c r="U709" t="s">
        <v>3067</v>
      </c>
      <c r="V709" t="s">
        <v>3066</v>
      </c>
      <c r="W709" s="5">
        <v>74263000</v>
      </c>
      <c r="X709" s="5">
        <v>74263000</v>
      </c>
      <c r="Y709" s="90">
        <v>7426300</v>
      </c>
      <c r="Z709" s="90">
        <v>0</v>
      </c>
      <c r="AA709" s="1" t="s">
        <v>95</v>
      </c>
      <c r="AB709" t="s">
        <v>83</v>
      </c>
      <c r="AC709" t="s">
        <v>76</v>
      </c>
      <c r="AD709" s="69">
        <f>+Tabla3[[#This Row],[VALOR DEL CONTRATO
(EN NUMEROS)]]-Tabla3[[#This Row],[VALOR RECURSOS (MADS/FONAM)]]</f>
        <v>0</v>
      </c>
      <c r="AE709" s="2">
        <v>3726</v>
      </c>
      <c r="AF709" s="88">
        <v>46024</v>
      </c>
      <c r="AG709">
        <v>65226</v>
      </c>
      <c r="AH709" s="75">
        <v>46038</v>
      </c>
      <c r="AI709" s="78" t="s">
        <v>98</v>
      </c>
      <c r="AJ709" t="s">
        <v>416</v>
      </c>
      <c r="AK709" s="72">
        <v>202400000000055</v>
      </c>
      <c r="AL709" s="75">
        <v>46038</v>
      </c>
      <c r="AM709" s="1" t="s">
        <v>257</v>
      </c>
      <c r="AN709" s="1" t="s">
        <v>257</v>
      </c>
      <c r="AO709" t="s">
        <v>100</v>
      </c>
      <c r="AP709" t="s">
        <v>150</v>
      </c>
      <c r="AQ709" s="1"/>
      <c r="AR709" t="s">
        <v>417</v>
      </c>
      <c r="AS709" t="s">
        <v>418</v>
      </c>
      <c r="AT709" s="1">
        <v>80111600</v>
      </c>
      <c r="AU709" s="93" t="s">
        <v>5880</v>
      </c>
      <c r="AV709" s="1" t="s">
        <v>210</v>
      </c>
      <c r="AW709" s="87" t="s">
        <v>103</v>
      </c>
      <c r="AX709" s="96">
        <v>46038</v>
      </c>
      <c r="AY709" s="1" t="s">
        <v>116</v>
      </c>
      <c r="AZ709" s="96">
        <v>46038</v>
      </c>
      <c r="BA709" s="75">
        <v>46038</v>
      </c>
      <c r="BB709" s="6">
        <v>46341</v>
      </c>
      <c r="BC709" s="89">
        <f>+Tabla3[[#This Row],[FECHA TERMINACION
(INICIAL)]]-Tabla3[[#This Row],[FECHA INICIO]]</f>
        <v>303</v>
      </c>
      <c r="BD709" s="89">
        <f>+Tabla3[[#This Row],[PLAZO DE EJECUCIÓN EN DÍAS (INICIAL)]]/30</f>
        <v>10.1</v>
      </c>
      <c r="BE709" t="s">
        <v>3068</v>
      </c>
      <c r="BF709" s="5" t="e">
        <f>+#REF!</f>
        <v>#REF!</v>
      </c>
      <c r="BG709" s="5" t="e">
        <f>+#REF!</f>
        <v>#REF!</v>
      </c>
      <c r="BH709" s="1" t="e">
        <f>+#REF!</f>
        <v>#REF!</v>
      </c>
      <c r="BI709" s="1">
        <f>+COUNTIF(Tabla3[[#This Row],[VALOR REDUCIDO]:[TOTAL TIEMPO PRORROGADO EN DÍAS
]],"&lt;&gt;0")</f>
        <v>3</v>
      </c>
      <c r="BJ709" s="1" t="e">
        <f>+#REF!</f>
        <v>#REF!</v>
      </c>
      <c r="BK709" s="75" t="e">
        <f>+#REF!</f>
        <v>#REF!</v>
      </c>
      <c r="BL709" s="1" t="s">
        <v>83</v>
      </c>
      <c r="BM709" t="e">
        <f t="shared" si="52"/>
        <v>#REF!</v>
      </c>
      <c r="BN709" s="7">
        <f t="shared" si="53"/>
        <v>46038</v>
      </c>
      <c r="BO709" s="7" t="e">
        <f t="shared" si="54"/>
        <v>#REF!</v>
      </c>
      <c r="BP709" s="5" t="e">
        <f t="shared" si="55"/>
        <v>#REF!</v>
      </c>
      <c r="BQ709" s="1">
        <v>33418350</v>
      </c>
      <c r="BR709" s="1" t="e">
        <f>+Tabla3[[#This Row],[VALOR TOTAL DE CONTRATO (ANTES DE LIQUIDACIÓN - LIBERACIÓN DE SALDOS)]]-Tabla3[[#This Row],[RECURSO TOTALES DESEMBOLSADOS]]</f>
        <v>#REF!</v>
      </c>
      <c r="BS709" s="1" t="s">
        <v>83</v>
      </c>
      <c r="BT709" s="1" t="str">
        <f t="shared" si="56"/>
        <v>enero</v>
      </c>
      <c r="BU709" s="1" t="s">
        <v>82</v>
      </c>
      <c r="BV709" s="1" t="s">
        <v>82</v>
      </c>
      <c r="BW709" s="1" t="s">
        <v>82</v>
      </c>
      <c r="BX709" t="s">
        <v>258</v>
      </c>
      <c r="BY709" t="s">
        <v>259</v>
      </c>
    </row>
    <row r="710" spans="1:77" x14ac:dyDescent="0.25">
      <c r="A710" s="1">
        <v>2026</v>
      </c>
      <c r="B710" s="3">
        <v>689</v>
      </c>
      <c r="C710" s="1" t="s">
        <v>65</v>
      </c>
      <c r="D710" t="s">
        <v>67</v>
      </c>
      <c r="E710" t="s">
        <v>70</v>
      </c>
      <c r="F710" t="s">
        <v>71</v>
      </c>
      <c r="G710" t="s">
        <v>105</v>
      </c>
      <c r="H710" s="1" t="s">
        <v>64</v>
      </c>
      <c r="I710" s="1" t="s">
        <v>75</v>
      </c>
      <c r="J710" t="s">
        <v>3525</v>
      </c>
      <c r="K710" s="1" t="s">
        <v>78</v>
      </c>
      <c r="L710" s="57" t="s">
        <v>2742</v>
      </c>
      <c r="M710" s="79" t="s">
        <v>6994</v>
      </c>
      <c r="N710" s="1" t="s">
        <v>3719</v>
      </c>
      <c r="O710" s="69" t="s">
        <v>3719</v>
      </c>
      <c r="P710" s="54" t="s">
        <v>3719</v>
      </c>
      <c r="Q710" s="1" t="s">
        <v>83</v>
      </c>
      <c r="R710" s="87" t="s">
        <v>269</v>
      </c>
      <c r="S710" s="87" t="s">
        <v>269</v>
      </c>
      <c r="T710" t="s">
        <v>2743</v>
      </c>
      <c r="U710" t="s">
        <v>3527</v>
      </c>
      <c r="V710" t="s">
        <v>3526</v>
      </c>
      <c r="W710" s="5">
        <v>75748260</v>
      </c>
      <c r="X710" s="5">
        <v>75748260</v>
      </c>
      <c r="Y710" s="90">
        <v>7574826</v>
      </c>
      <c r="Z710" s="90">
        <v>0</v>
      </c>
      <c r="AA710" s="1" t="s">
        <v>95</v>
      </c>
      <c r="AB710" t="s">
        <v>83</v>
      </c>
      <c r="AC710" t="s">
        <v>76</v>
      </c>
      <c r="AD710" s="69">
        <f>+Tabla3[[#This Row],[VALOR DEL CONTRATO
(EN NUMEROS)]]-Tabla3[[#This Row],[VALOR RECURSOS (MADS/FONAM)]]</f>
        <v>0</v>
      </c>
      <c r="AE710" s="2">
        <v>4226</v>
      </c>
      <c r="AF710" s="88">
        <v>46024</v>
      </c>
      <c r="AG710">
        <v>71526</v>
      </c>
      <c r="AH710" s="75">
        <v>46041</v>
      </c>
      <c r="AI710" s="78" t="s">
        <v>98</v>
      </c>
      <c r="AJ710" t="s">
        <v>784</v>
      </c>
      <c r="AK710" s="72">
        <v>202400000000071</v>
      </c>
      <c r="AL710" s="75">
        <v>46041</v>
      </c>
      <c r="AM710" s="1" t="s">
        <v>257</v>
      </c>
      <c r="AN710" s="1" t="s">
        <v>257</v>
      </c>
      <c r="AO710" t="s">
        <v>100</v>
      </c>
      <c r="AP710" t="s">
        <v>785</v>
      </c>
      <c r="AQ710" s="1"/>
      <c r="AR710" t="s">
        <v>786</v>
      </c>
      <c r="AS710" t="s">
        <v>418</v>
      </c>
      <c r="AT710" s="1">
        <v>80111600</v>
      </c>
      <c r="AU710" s="93" t="s">
        <v>5881</v>
      </c>
      <c r="AV710" s="1" t="s">
        <v>211</v>
      </c>
      <c r="AW710" s="87" t="s">
        <v>104</v>
      </c>
      <c r="AX710" s="75" t="s">
        <v>76</v>
      </c>
      <c r="AY710" s="87" t="s">
        <v>108</v>
      </c>
      <c r="AZ710" s="75">
        <v>46041</v>
      </c>
      <c r="BA710" s="75">
        <v>46041</v>
      </c>
      <c r="BB710" s="6">
        <v>46344</v>
      </c>
      <c r="BC710" s="89">
        <f>+Tabla3[[#This Row],[FECHA TERMINACION
(INICIAL)]]-Tabla3[[#This Row],[FECHA INICIO]]</f>
        <v>303</v>
      </c>
      <c r="BD710" s="89">
        <f>+Tabla3[[#This Row],[PLAZO DE EJECUCIÓN EN DÍAS (INICIAL)]]/30</f>
        <v>10.1</v>
      </c>
      <c r="BE710" t="s">
        <v>3528</v>
      </c>
      <c r="BF710" s="5" t="e">
        <f>+#REF!</f>
        <v>#REF!</v>
      </c>
      <c r="BG710" s="5" t="e">
        <f>+#REF!</f>
        <v>#REF!</v>
      </c>
      <c r="BH710" s="1" t="e">
        <f>+#REF!</f>
        <v>#REF!</v>
      </c>
      <c r="BI710" s="1">
        <f>+COUNTIF(Tabla3[[#This Row],[VALOR REDUCIDO]:[TOTAL TIEMPO PRORROGADO EN DÍAS
]],"&lt;&gt;0")</f>
        <v>3</v>
      </c>
      <c r="BJ710" s="1" t="e">
        <f>+#REF!</f>
        <v>#REF!</v>
      </c>
      <c r="BK710" s="75" t="e">
        <f>+#REF!</f>
        <v>#REF!</v>
      </c>
      <c r="BL710" s="1" t="s">
        <v>83</v>
      </c>
      <c r="BM710" t="e">
        <f t="shared" si="52"/>
        <v>#REF!</v>
      </c>
      <c r="BN710" s="7">
        <f t="shared" si="53"/>
        <v>46041</v>
      </c>
      <c r="BO710" s="7" t="e">
        <f t="shared" si="54"/>
        <v>#REF!</v>
      </c>
      <c r="BP710" s="5" t="e">
        <f t="shared" si="55"/>
        <v>#REF!</v>
      </c>
      <c r="BQ710" s="1">
        <v>33329234</v>
      </c>
      <c r="BR710" s="1" t="e">
        <f>+Tabla3[[#This Row],[VALOR TOTAL DE CONTRATO (ANTES DE LIQUIDACIÓN - LIBERACIÓN DE SALDOS)]]-Tabla3[[#This Row],[RECURSO TOTALES DESEMBOLSADOS]]</f>
        <v>#REF!</v>
      </c>
      <c r="BS710" s="1" t="s">
        <v>83</v>
      </c>
      <c r="BT710" s="1" t="str">
        <f t="shared" si="56"/>
        <v>enero</v>
      </c>
      <c r="BU710" s="1" t="s">
        <v>82</v>
      </c>
      <c r="BV710" s="1" t="s">
        <v>82</v>
      </c>
      <c r="BW710" s="1" t="s">
        <v>82</v>
      </c>
      <c r="BX710" t="s">
        <v>258</v>
      </c>
      <c r="BY710" t="s">
        <v>259</v>
      </c>
    </row>
    <row r="711" spans="1:77" x14ac:dyDescent="0.25">
      <c r="A711" s="1">
        <v>2026</v>
      </c>
      <c r="B711" s="3">
        <v>690</v>
      </c>
      <c r="C711" s="1" t="s">
        <v>65</v>
      </c>
      <c r="D711" t="s">
        <v>67</v>
      </c>
      <c r="E711" t="s">
        <v>70</v>
      </c>
      <c r="F711" t="s">
        <v>71</v>
      </c>
      <c r="G711" t="s">
        <v>105</v>
      </c>
      <c r="H711" s="1" t="s">
        <v>64</v>
      </c>
      <c r="I711" s="1" t="s">
        <v>75</v>
      </c>
      <c r="J711" t="s">
        <v>140</v>
      </c>
      <c r="K711" s="1" t="s">
        <v>78</v>
      </c>
      <c r="L711" s="87" t="s">
        <v>81</v>
      </c>
      <c r="M711" s="79" t="s">
        <v>6995</v>
      </c>
      <c r="N711" s="1" t="s">
        <v>3719</v>
      </c>
      <c r="O711" s="69" t="s">
        <v>3719</v>
      </c>
      <c r="P711" s="54" t="s">
        <v>3719</v>
      </c>
      <c r="Q711" s="1" t="s">
        <v>83</v>
      </c>
      <c r="R711" s="87" t="s">
        <v>269</v>
      </c>
      <c r="S711" s="87" t="s">
        <v>269</v>
      </c>
      <c r="T711" t="s">
        <v>3838</v>
      </c>
      <c r="U711" t="s">
        <v>3840</v>
      </c>
      <c r="V711" t="s">
        <v>3839</v>
      </c>
      <c r="W711" s="5">
        <v>99137500</v>
      </c>
      <c r="X711" s="5">
        <v>99137500</v>
      </c>
      <c r="Y711" s="90">
        <v>9012500</v>
      </c>
      <c r="Z711" s="90">
        <v>0</v>
      </c>
      <c r="AA711" s="1" t="s">
        <v>95</v>
      </c>
      <c r="AB711" t="s">
        <v>83</v>
      </c>
      <c r="AC711" t="s">
        <v>76</v>
      </c>
      <c r="AD711" s="69">
        <f>+Tabla3[[#This Row],[VALOR DEL CONTRATO
(EN NUMEROS)]]-Tabla3[[#This Row],[VALOR RECURSOS (MADS/FONAM)]]</f>
        <v>0</v>
      </c>
      <c r="AE711" s="2">
        <v>4426</v>
      </c>
      <c r="AF711" s="88">
        <v>46024</v>
      </c>
      <c r="AG711">
        <v>74726</v>
      </c>
      <c r="AH711" s="75">
        <v>46042</v>
      </c>
      <c r="AI711" s="78" t="s">
        <v>98</v>
      </c>
      <c r="AJ711" t="s">
        <v>928</v>
      </c>
      <c r="AK711" s="65">
        <v>202400000000071</v>
      </c>
      <c r="AL711" s="75">
        <v>46042</v>
      </c>
      <c r="AM711" s="1" t="s">
        <v>257</v>
      </c>
      <c r="AN711" s="1" t="s">
        <v>257</v>
      </c>
      <c r="AO711" t="s">
        <v>100</v>
      </c>
      <c r="AP711" t="s">
        <v>233</v>
      </c>
      <c r="AQ711" s="2"/>
      <c r="AR711" t="s">
        <v>1695</v>
      </c>
      <c r="AS711" t="s">
        <v>2752</v>
      </c>
      <c r="AT711" s="1">
        <v>80111600</v>
      </c>
      <c r="AU711" s="93" t="s">
        <v>5882</v>
      </c>
      <c r="AV711" s="1" t="s">
        <v>211</v>
      </c>
      <c r="AW711" s="87" t="s">
        <v>104</v>
      </c>
      <c r="AX711" s="75" t="s">
        <v>76</v>
      </c>
      <c r="AY711" s="87" t="s">
        <v>108</v>
      </c>
      <c r="AZ711" s="75">
        <v>46042</v>
      </c>
      <c r="BA711" s="75">
        <v>46042</v>
      </c>
      <c r="BB711" s="6">
        <v>46375</v>
      </c>
      <c r="BC711" s="89">
        <f>+Tabla3[[#This Row],[FECHA TERMINACION
(INICIAL)]]-Tabla3[[#This Row],[FECHA INICIO]]</f>
        <v>333</v>
      </c>
      <c r="BD711" s="89">
        <f>+Tabla3[[#This Row],[PLAZO DE EJECUCIÓN EN DÍAS (INICIAL)]]/30</f>
        <v>11.1</v>
      </c>
      <c r="BE711" t="s">
        <v>3841</v>
      </c>
      <c r="BF711" s="5" t="e">
        <f>+#REF!</f>
        <v>#REF!</v>
      </c>
      <c r="BG711" s="5" t="e">
        <f>+#REF!</f>
        <v>#REF!</v>
      </c>
      <c r="BH711" s="1" t="e">
        <f>+#REF!</f>
        <v>#REF!</v>
      </c>
      <c r="BI711" s="1">
        <f>+COUNTIF(Tabla3[[#This Row],[VALOR REDUCIDO]:[TOTAL TIEMPO PRORROGADO EN DÍAS
]],"&lt;&gt;0")</f>
        <v>3</v>
      </c>
      <c r="BJ711" s="1" t="e">
        <f>+#REF!</f>
        <v>#REF!</v>
      </c>
      <c r="BK711" s="75" t="e">
        <f>+#REF!</f>
        <v>#REF!</v>
      </c>
      <c r="BL711" s="1" t="s">
        <v>83</v>
      </c>
      <c r="BM711" t="e">
        <f t="shared" si="52"/>
        <v>#REF!</v>
      </c>
      <c r="BN711" s="7">
        <f t="shared" si="53"/>
        <v>46042</v>
      </c>
      <c r="BO711" s="7" t="e">
        <f t="shared" si="54"/>
        <v>#REF!</v>
      </c>
      <c r="BP711" s="5" t="e">
        <f t="shared" si="55"/>
        <v>#REF!</v>
      </c>
      <c r="BQ711" s="1">
        <v>39354583</v>
      </c>
      <c r="BR711" s="1" t="e">
        <f>+Tabla3[[#This Row],[VALOR TOTAL DE CONTRATO (ANTES DE LIQUIDACIÓN - LIBERACIÓN DE SALDOS)]]-Tabla3[[#This Row],[RECURSO TOTALES DESEMBOLSADOS]]</f>
        <v>#REF!</v>
      </c>
      <c r="BS711" s="1" t="s">
        <v>83</v>
      </c>
      <c r="BT711" s="1" t="str">
        <f t="shared" si="56"/>
        <v>enero</v>
      </c>
      <c r="BU711" s="1" t="s">
        <v>82</v>
      </c>
      <c r="BV711" s="1" t="s">
        <v>82</v>
      </c>
      <c r="BW711" s="1" t="s">
        <v>82</v>
      </c>
      <c r="BX711" t="s">
        <v>258</v>
      </c>
      <c r="BY711" t="s">
        <v>259</v>
      </c>
    </row>
    <row r="712" spans="1:77" x14ac:dyDescent="0.25">
      <c r="A712" s="1">
        <v>2026</v>
      </c>
      <c r="B712" s="3">
        <v>691</v>
      </c>
      <c r="C712" s="1" t="s">
        <v>65</v>
      </c>
      <c r="D712" t="s">
        <v>67</v>
      </c>
      <c r="E712" t="s">
        <v>70</v>
      </c>
      <c r="F712" t="s">
        <v>71</v>
      </c>
      <c r="G712" t="s">
        <v>105</v>
      </c>
      <c r="H712" s="1" t="s">
        <v>64</v>
      </c>
      <c r="I712" s="1" t="s">
        <v>75</v>
      </c>
      <c r="J712" t="s">
        <v>3069</v>
      </c>
      <c r="K712" s="1" t="s">
        <v>78</v>
      </c>
      <c r="L712" s="87" t="s">
        <v>908</v>
      </c>
      <c r="M712" s="79" t="s">
        <v>6996</v>
      </c>
      <c r="N712" s="1" t="s">
        <v>3719</v>
      </c>
      <c r="O712" s="69" t="s">
        <v>3719</v>
      </c>
      <c r="P712" s="54" t="s">
        <v>3719</v>
      </c>
      <c r="Q712" s="1" t="s">
        <v>83</v>
      </c>
      <c r="R712" s="87" t="s">
        <v>269</v>
      </c>
      <c r="S712" s="87" t="s">
        <v>269</v>
      </c>
      <c r="T712" t="s">
        <v>3070</v>
      </c>
      <c r="U712" t="s">
        <v>3072</v>
      </c>
      <c r="V712" t="s">
        <v>3071</v>
      </c>
      <c r="W712" s="5">
        <v>58349500</v>
      </c>
      <c r="X712" s="5">
        <v>58349500</v>
      </c>
      <c r="Y712" s="90">
        <v>5834950</v>
      </c>
      <c r="Z712" s="90">
        <v>0</v>
      </c>
      <c r="AA712" s="1" t="s">
        <v>95</v>
      </c>
      <c r="AB712" t="s">
        <v>83</v>
      </c>
      <c r="AC712" t="s">
        <v>76</v>
      </c>
      <c r="AD712" s="69">
        <f>+Tabla3[[#This Row],[VALOR DEL CONTRATO
(EN NUMEROS)]]-Tabla3[[#This Row],[VALOR RECURSOS (MADS/FONAM)]]</f>
        <v>0</v>
      </c>
      <c r="AE712" s="2">
        <v>3726</v>
      </c>
      <c r="AF712" s="88">
        <v>46024</v>
      </c>
      <c r="AG712">
        <v>64726</v>
      </c>
      <c r="AH712" s="75">
        <v>46038</v>
      </c>
      <c r="AI712" s="78" t="s">
        <v>98</v>
      </c>
      <c r="AJ712" t="s">
        <v>416</v>
      </c>
      <c r="AK712" s="72">
        <v>202400000000055</v>
      </c>
      <c r="AL712" s="75">
        <v>46038</v>
      </c>
      <c r="AM712" s="1" t="s">
        <v>257</v>
      </c>
      <c r="AN712" s="1" t="s">
        <v>257</v>
      </c>
      <c r="AO712" t="s">
        <v>100</v>
      </c>
      <c r="AP712" t="s">
        <v>150</v>
      </c>
      <c r="AQ712" s="1"/>
      <c r="AR712" t="s">
        <v>417</v>
      </c>
      <c r="AS712" t="s">
        <v>418</v>
      </c>
      <c r="AT712" s="1">
        <v>80111600</v>
      </c>
      <c r="AU712" s="93" t="s">
        <v>5883</v>
      </c>
      <c r="AV712" s="1" t="s">
        <v>210</v>
      </c>
      <c r="AW712" s="87" t="s">
        <v>103</v>
      </c>
      <c r="AX712" s="96">
        <v>46038</v>
      </c>
      <c r="AY712" s="1" t="s">
        <v>116</v>
      </c>
      <c r="AZ712" s="96">
        <v>46038</v>
      </c>
      <c r="BA712" s="75">
        <v>46038</v>
      </c>
      <c r="BB712" s="6">
        <v>46341</v>
      </c>
      <c r="BC712" s="89">
        <f>+Tabla3[[#This Row],[FECHA TERMINACION
(INICIAL)]]-Tabla3[[#This Row],[FECHA INICIO]]</f>
        <v>303</v>
      </c>
      <c r="BD712" s="89">
        <f>+Tabla3[[#This Row],[PLAZO DE EJECUCIÓN EN DÍAS (INICIAL)]]/30</f>
        <v>10.1</v>
      </c>
      <c r="BE712" t="s">
        <v>3073</v>
      </c>
      <c r="BF712" s="5" t="e">
        <f>+#REF!</f>
        <v>#REF!</v>
      </c>
      <c r="BG712" s="5" t="e">
        <f>+#REF!</f>
        <v>#REF!</v>
      </c>
      <c r="BH712" s="1" t="e">
        <f>+#REF!</f>
        <v>#REF!</v>
      </c>
      <c r="BI712" s="1">
        <f>+COUNTIF(Tabla3[[#This Row],[VALOR REDUCIDO]:[TOTAL TIEMPO PRORROGADO EN DÍAS
]],"&lt;&gt;0")</f>
        <v>3</v>
      </c>
      <c r="BJ712" s="1" t="e">
        <f>+#REF!</f>
        <v>#REF!</v>
      </c>
      <c r="BK712" s="75" t="e">
        <f>+#REF!</f>
        <v>#REF!</v>
      </c>
      <c r="BL712" s="1" t="s">
        <v>83</v>
      </c>
      <c r="BM712" t="e">
        <f t="shared" si="52"/>
        <v>#REF!</v>
      </c>
      <c r="BN712" s="7">
        <f t="shared" si="53"/>
        <v>46038</v>
      </c>
      <c r="BO712" s="7" t="e">
        <f t="shared" si="54"/>
        <v>#REF!</v>
      </c>
      <c r="BP712" s="5" t="e">
        <f t="shared" si="55"/>
        <v>#REF!</v>
      </c>
      <c r="BQ712" s="1">
        <v>26257275</v>
      </c>
      <c r="BR712" s="1" t="e">
        <f>+Tabla3[[#This Row],[VALOR TOTAL DE CONTRATO (ANTES DE LIQUIDACIÓN - LIBERACIÓN DE SALDOS)]]-Tabla3[[#This Row],[RECURSO TOTALES DESEMBOLSADOS]]</f>
        <v>#REF!</v>
      </c>
      <c r="BS712" s="1" t="s">
        <v>83</v>
      </c>
      <c r="BT712" s="1" t="str">
        <f t="shared" si="56"/>
        <v>enero</v>
      </c>
      <c r="BU712" s="1" t="s">
        <v>82</v>
      </c>
      <c r="BV712" s="1" t="s">
        <v>82</v>
      </c>
      <c r="BW712" s="1" t="s">
        <v>82</v>
      </c>
      <c r="BX712" t="s">
        <v>258</v>
      </c>
      <c r="BY712" t="s">
        <v>259</v>
      </c>
    </row>
    <row r="713" spans="1:77" x14ac:dyDescent="0.25">
      <c r="A713" s="1">
        <v>2026</v>
      </c>
      <c r="B713" s="3">
        <v>692</v>
      </c>
      <c r="C713" s="1" t="s">
        <v>65</v>
      </c>
      <c r="D713" t="s">
        <v>67</v>
      </c>
      <c r="E713" t="s">
        <v>70</v>
      </c>
      <c r="F713" t="s">
        <v>71</v>
      </c>
      <c r="G713" t="s">
        <v>105</v>
      </c>
      <c r="H713" s="1" t="s">
        <v>64</v>
      </c>
      <c r="I713" s="1" t="s">
        <v>75</v>
      </c>
      <c r="J713" t="s">
        <v>4910</v>
      </c>
      <c r="K713" s="1" t="s">
        <v>78</v>
      </c>
      <c r="L713" s="57" t="s">
        <v>1034</v>
      </c>
      <c r="M713" s="79" t="s">
        <v>6997</v>
      </c>
      <c r="N713" s="1" t="s">
        <v>3719</v>
      </c>
      <c r="O713" s="69" t="s">
        <v>3719</v>
      </c>
      <c r="P713" s="54" t="s">
        <v>3719</v>
      </c>
      <c r="Q713" s="1" t="s">
        <v>83</v>
      </c>
      <c r="R713" s="87" t="s">
        <v>269</v>
      </c>
      <c r="S713" s="87" t="s">
        <v>269</v>
      </c>
      <c r="T713" t="s">
        <v>4911</v>
      </c>
      <c r="U713" t="s">
        <v>4913</v>
      </c>
      <c r="V713" t="s">
        <v>4912</v>
      </c>
      <c r="W713" s="5">
        <v>77000000</v>
      </c>
      <c r="X713" s="5">
        <v>77000000</v>
      </c>
      <c r="Y713" s="90">
        <v>7000000</v>
      </c>
      <c r="Z713" s="90">
        <v>0</v>
      </c>
      <c r="AA713" s="1" t="s">
        <v>95</v>
      </c>
      <c r="AB713" t="s">
        <v>83</v>
      </c>
      <c r="AC713" t="s">
        <v>76</v>
      </c>
      <c r="AD713" s="69">
        <f>+Tabla3[[#This Row],[VALOR DEL CONTRATO
(EN NUMEROS)]]-Tabla3[[#This Row],[VALOR RECURSOS (MADS/FONAM)]]</f>
        <v>0</v>
      </c>
      <c r="AE713" s="2">
        <v>7726</v>
      </c>
      <c r="AF713" s="88">
        <v>46024</v>
      </c>
      <c r="AG713">
        <v>86526</v>
      </c>
      <c r="AH713" s="75">
        <v>46044</v>
      </c>
      <c r="AI713" s="78" t="s">
        <v>98</v>
      </c>
      <c r="AJ713" t="s">
        <v>811</v>
      </c>
      <c r="AK713" s="72">
        <v>202400000000055</v>
      </c>
      <c r="AL713" s="75">
        <v>46044</v>
      </c>
      <c r="AM713" s="1" t="s">
        <v>257</v>
      </c>
      <c r="AN713" s="1" t="s">
        <v>257</v>
      </c>
      <c r="AO713" t="s">
        <v>100</v>
      </c>
      <c r="AP713" t="s">
        <v>150</v>
      </c>
      <c r="AQ713" s="2"/>
      <c r="AR713" t="s">
        <v>417</v>
      </c>
      <c r="AS713" t="s">
        <v>418</v>
      </c>
      <c r="AT713" s="1">
        <v>80111600</v>
      </c>
      <c r="AU713" s="93" t="s">
        <v>5884</v>
      </c>
      <c r="AV713" s="1" t="s">
        <v>211</v>
      </c>
      <c r="AW713" s="87" t="s">
        <v>104</v>
      </c>
      <c r="AX713" s="75" t="s">
        <v>76</v>
      </c>
      <c r="AY713" s="87" t="s">
        <v>108</v>
      </c>
      <c r="AZ713" s="75">
        <v>46042</v>
      </c>
      <c r="BA713" s="75">
        <v>46044</v>
      </c>
      <c r="BB713" s="6">
        <v>46377</v>
      </c>
      <c r="BC713" s="89">
        <f>+Tabla3[[#This Row],[FECHA TERMINACION
(INICIAL)]]-Tabla3[[#This Row],[FECHA INICIO]]</f>
        <v>333</v>
      </c>
      <c r="BD713" s="89">
        <f>+Tabla3[[#This Row],[PLAZO DE EJECUCIÓN EN DÍAS (INICIAL)]]/30</f>
        <v>11.1</v>
      </c>
      <c r="BE713" t="s">
        <v>4914</v>
      </c>
      <c r="BF713" s="5" t="e">
        <f>+#REF!</f>
        <v>#REF!</v>
      </c>
      <c r="BG713" s="5" t="e">
        <f>+#REF!</f>
        <v>#REF!</v>
      </c>
      <c r="BH713" s="1" t="e">
        <f>+#REF!</f>
        <v>#REF!</v>
      </c>
      <c r="BI713" s="1">
        <f>+COUNTIF(Tabla3[[#This Row],[VALOR REDUCIDO]:[TOTAL TIEMPO PRORROGADO EN DÍAS
]],"&lt;&gt;0")</f>
        <v>3</v>
      </c>
      <c r="BJ713" s="1" t="e">
        <f>+#REF!</f>
        <v>#REF!</v>
      </c>
      <c r="BK713" s="75" t="e">
        <f>+#REF!</f>
        <v>#REF!</v>
      </c>
      <c r="BL713" s="1" t="s">
        <v>83</v>
      </c>
      <c r="BM713" t="e">
        <f t="shared" si="52"/>
        <v>#REF!</v>
      </c>
      <c r="BN713" s="7">
        <f t="shared" si="53"/>
        <v>46044</v>
      </c>
      <c r="BO713" s="7" t="e">
        <f t="shared" si="54"/>
        <v>#REF!</v>
      </c>
      <c r="BP713" s="5" t="e">
        <f t="shared" si="55"/>
        <v>#REF!</v>
      </c>
      <c r="BQ713" s="1">
        <v>30100000</v>
      </c>
      <c r="BR713" s="1" t="e">
        <f>+Tabla3[[#This Row],[VALOR TOTAL DE CONTRATO (ANTES DE LIQUIDACIÓN - LIBERACIÓN DE SALDOS)]]-Tabla3[[#This Row],[RECURSO TOTALES DESEMBOLSADOS]]</f>
        <v>#REF!</v>
      </c>
      <c r="BS713" s="1" t="s">
        <v>83</v>
      </c>
      <c r="BT713" s="1" t="str">
        <f t="shared" si="56"/>
        <v>enero</v>
      </c>
      <c r="BU713" s="1" t="s">
        <v>82</v>
      </c>
      <c r="BV713" s="1" t="s">
        <v>82</v>
      </c>
      <c r="BW713" s="1" t="s">
        <v>82</v>
      </c>
      <c r="BX713" t="s">
        <v>258</v>
      </c>
      <c r="BY713" t="s">
        <v>259</v>
      </c>
    </row>
    <row r="714" spans="1:77" x14ac:dyDescent="0.25">
      <c r="A714" s="1">
        <v>2026</v>
      </c>
      <c r="B714" s="3">
        <v>693</v>
      </c>
      <c r="C714" s="1" t="s">
        <v>65</v>
      </c>
      <c r="D714" t="s">
        <v>67</v>
      </c>
      <c r="E714" t="s">
        <v>70</v>
      </c>
      <c r="F714" t="s">
        <v>71</v>
      </c>
      <c r="G714" t="s">
        <v>105</v>
      </c>
      <c r="H714" s="1" t="s">
        <v>64</v>
      </c>
      <c r="I714" s="1" t="s">
        <v>75</v>
      </c>
      <c r="J714" t="s">
        <v>3842</v>
      </c>
      <c r="K714" s="1" t="s">
        <v>78</v>
      </c>
      <c r="L714" s="57" t="s">
        <v>446</v>
      </c>
      <c r="M714" s="79" t="s">
        <v>6998</v>
      </c>
      <c r="N714" s="1" t="s">
        <v>3719</v>
      </c>
      <c r="O714" s="69" t="s">
        <v>3719</v>
      </c>
      <c r="P714" s="54" t="s">
        <v>3719</v>
      </c>
      <c r="Q714" s="1" t="s">
        <v>83</v>
      </c>
      <c r="R714" s="87" t="s">
        <v>261</v>
      </c>
      <c r="S714" s="87" t="s">
        <v>261</v>
      </c>
      <c r="T714" t="s">
        <v>3843</v>
      </c>
      <c r="U714" t="s">
        <v>3844</v>
      </c>
      <c r="V714" t="s">
        <v>2554</v>
      </c>
      <c r="W714" s="5">
        <v>80000000</v>
      </c>
      <c r="X714" s="5">
        <v>80000000</v>
      </c>
      <c r="Y714" s="90">
        <v>10000000</v>
      </c>
      <c r="Z714" s="90">
        <v>0</v>
      </c>
      <c r="AA714" s="1" t="s">
        <v>95</v>
      </c>
      <c r="AB714" t="s">
        <v>83</v>
      </c>
      <c r="AC714" t="s">
        <v>76</v>
      </c>
      <c r="AD714" s="69">
        <f>+Tabla3[[#This Row],[VALOR DEL CONTRATO
(EN NUMEROS)]]-Tabla3[[#This Row],[VALOR RECURSOS (MADS/FONAM)]]</f>
        <v>0</v>
      </c>
      <c r="AE714" s="2">
        <v>6226</v>
      </c>
      <c r="AF714" s="88">
        <v>46024</v>
      </c>
      <c r="AG714">
        <v>76126</v>
      </c>
      <c r="AH714" s="75">
        <v>46042</v>
      </c>
      <c r="AI714" s="78" t="s">
        <v>98</v>
      </c>
      <c r="AJ714" t="s">
        <v>1505</v>
      </c>
      <c r="AK714" s="72">
        <v>202300000000041</v>
      </c>
      <c r="AL714" s="75">
        <v>46042</v>
      </c>
      <c r="AM714" s="1" t="s">
        <v>257</v>
      </c>
      <c r="AN714" s="1" t="s">
        <v>257</v>
      </c>
      <c r="AO714" t="s">
        <v>100</v>
      </c>
      <c r="AP714" t="s">
        <v>1443</v>
      </c>
      <c r="AQ714" s="2"/>
      <c r="AR714" t="s">
        <v>1444</v>
      </c>
      <c r="AS714" t="s">
        <v>261</v>
      </c>
      <c r="AT714" s="1">
        <v>80111600</v>
      </c>
      <c r="AU714" s="93" t="s">
        <v>5885</v>
      </c>
      <c r="AV714" s="1" t="s">
        <v>210</v>
      </c>
      <c r="AW714" s="87" t="s">
        <v>103</v>
      </c>
      <c r="AX714" s="75">
        <v>46042</v>
      </c>
      <c r="AY714" s="87" t="s">
        <v>116</v>
      </c>
      <c r="AZ714" s="75">
        <v>46042</v>
      </c>
      <c r="BA714" s="75">
        <v>46042</v>
      </c>
      <c r="BB714" s="6">
        <v>46284</v>
      </c>
      <c r="BC714" s="89">
        <f>+Tabla3[[#This Row],[FECHA TERMINACION
(INICIAL)]]-Tabla3[[#This Row],[FECHA INICIO]]</f>
        <v>242</v>
      </c>
      <c r="BD714" s="89">
        <f>+Tabla3[[#This Row],[PLAZO DE EJECUCIÓN EN DÍAS (INICIAL)]]/30</f>
        <v>8.0666666666666664</v>
      </c>
      <c r="BE714" t="s">
        <v>3845</v>
      </c>
      <c r="BF714" s="5" t="e">
        <f>+#REF!</f>
        <v>#REF!</v>
      </c>
      <c r="BG714" s="5" t="e">
        <f>+#REF!</f>
        <v>#REF!</v>
      </c>
      <c r="BH714" s="1" t="e">
        <f>+#REF!</f>
        <v>#REF!</v>
      </c>
      <c r="BI714" s="1">
        <f>+COUNTIF(Tabla3[[#This Row],[VALOR REDUCIDO]:[TOTAL TIEMPO PRORROGADO EN DÍAS
]],"&lt;&gt;0")</f>
        <v>3</v>
      </c>
      <c r="BJ714" s="1" t="e">
        <f>+#REF!</f>
        <v>#REF!</v>
      </c>
      <c r="BK714" s="75" t="e">
        <f>+#REF!</f>
        <v>#REF!</v>
      </c>
      <c r="BL714" s="1" t="s">
        <v>83</v>
      </c>
      <c r="BM714" t="e">
        <f t="shared" si="52"/>
        <v>#REF!</v>
      </c>
      <c r="BN714" s="7">
        <f t="shared" si="53"/>
        <v>46042</v>
      </c>
      <c r="BO714" s="7" t="e">
        <f t="shared" si="54"/>
        <v>#REF!</v>
      </c>
      <c r="BP714" s="5" t="e">
        <f t="shared" si="55"/>
        <v>#REF!</v>
      </c>
      <c r="BQ714" s="1">
        <v>43666667</v>
      </c>
      <c r="BR714" s="1" t="e">
        <f>+Tabla3[[#This Row],[VALOR TOTAL DE CONTRATO (ANTES DE LIQUIDACIÓN - LIBERACIÓN DE SALDOS)]]-Tabla3[[#This Row],[RECURSO TOTALES DESEMBOLSADOS]]</f>
        <v>#REF!</v>
      </c>
      <c r="BS714" s="1" t="s">
        <v>83</v>
      </c>
      <c r="BT714" s="1" t="str">
        <f t="shared" si="56"/>
        <v>enero</v>
      </c>
      <c r="BU714" s="1" t="s">
        <v>82</v>
      </c>
      <c r="BV714" s="1" t="s">
        <v>82</v>
      </c>
      <c r="BW714" s="1" t="s">
        <v>82</v>
      </c>
      <c r="BX714" t="s">
        <v>258</v>
      </c>
      <c r="BY714" t="s">
        <v>259</v>
      </c>
    </row>
    <row r="715" spans="1:77" x14ac:dyDescent="0.25">
      <c r="A715" s="1">
        <v>2026</v>
      </c>
      <c r="B715" s="3">
        <v>694</v>
      </c>
      <c r="C715" s="1" t="s">
        <v>65</v>
      </c>
      <c r="D715" t="s">
        <v>67</v>
      </c>
      <c r="E715" t="s">
        <v>70</v>
      </c>
      <c r="F715" t="s">
        <v>71</v>
      </c>
      <c r="G715" t="s">
        <v>105</v>
      </c>
      <c r="H715" s="1" t="s">
        <v>64</v>
      </c>
      <c r="I715" s="1" t="s">
        <v>75</v>
      </c>
      <c r="J715" t="s">
        <v>3846</v>
      </c>
      <c r="K715" s="1" t="s">
        <v>78</v>
      </c>
      <c r="L715" s="57" t="s">
        <v>1034</v>
      </c>
      <c r="M715" s="79" t="s">
        <v>6999</v>
      </c>
      <c r="N715" s="1" t="s">
        <v>3719</v>
      </c>
      <c r="O715" s="69" t="s">
        <v>3719</v>
      </c>
      <c r="P715" s="54" t="s">
        <v>3719</v>
      </c>
      <c r="Q715" s="1" t="s">
        <v>83</v>
      </c>
      <c r="R715" s="87" t="s">
        <v>261</v>
      </c>
      <c r="S715" s="87" t="s">
        <v>261</v>
      </c>
      <c r="T715" t="s">
        <v>3847</v>
      </c>
      <c r="U715" t="s">
        <v>3848</v>
      </c>
      <c r="V715" t="s">
        <v>2543</v>
      </c>
      <c r="W715" s="5">
        <v>63000000</v>
      </c>
      <c r="X715" s="5">
        <v>63000000</v>
      </c>
      <c r="Y715" s="90">
        <v>9000000</v>
      </c>
      <c r="Z715" s="90">
        <v>0</v>
      </c>
      <c r="AA715" s="1" t="s">
        <v>95</v>
      </c>
      <c r="AB715" t="s">
        <v>83</v>
      </c>
      <c r="AC715" t="s">
        <v>76</v>
      </c>
      <c r="AD715" s="69">
        <f>+Tabla3[[#This Row],[VALOR DEL CONTRATO
(EN NUMEROS)]]-Tabla3[[#This Row],[VALOR RECURSOS (MADS/FONAM)]]</f>
        <v>0</v>
      </c>
      <c r="AE715" s="2">
        <v>6226</v>
      </c>
      <c r="AF715" s="88">
        <v>46024</v>
      </c>
      <c r="AG715">
        <v>84726</v>
      </c>
      <c r="AH715" s="75">
        <v>46044</v>
      </c>
      <c r="AI715" s="78" t="s">
        <v>98</v>
      </c>
      <c r="AJ715" t="s">
        <v>1505</v>
      </c>
      <c r="AK715" s="72">
        <v>202300000000041</v>
      </c>
      <c r="AL715" s="75">
        <v>46043</v>
      </c>
      <c r="AM715" s="1" t="s">
        <v>257</v>
      </c>
      <c r="AN715" s="1" t="s">
        <v>257</v>
      </c>
      <c r="AO715" t="s">
        <v>100</v>
      </c>
      <c r="AP715" t="s">
        <v>2283</v>
      </c>
      <c r="AQ715" s="1"/>
      <c r="AR715" t="s">
        <v>1695</v>
      </c>
      <c r="AS715" t="s">
        <v>261</v>
      </c>
      <c r="AT715" s="1">
        <v>80111600</v>
      </c>
      <c r="AU715" s="93" t="s">
        <v>5886</v>
      </c>
      <c r="AV715" s="1" t="s">
        <v>210</v>
      </c>
      <c r="AW715" s="87" t="s">
        <v>103</v>
      </c>
      <c r="AX715" s="75">
        <v>46043</v>
      </c>
      <c r="AY715" s="87" t="s">
        <v>116</v>
      </c>
      <c r="AZ715" s="75">
        <v>46043</v>
      </c>
      <c r="BA715" s="103">
        <v>46044</v>
      </c>
      <c r="BB715" s="61">
        <v>46255</v>
      </c>
      <c r="BC715" s="89">
        <f>+Tabla3[[#This Row],[FECHA TERMINACION
(INICIAL)]]-Tabla3[[#This Row],[FECHA INICIO]]</f>
        <v>211</v>
      </c>
      <c r="BD715" s="89">
        <f>+Tabla3[[#This Row],[PLAZO DE EJECUCIÓN EN DÍAS (INICIAL)]]/30</f>
        <v>7.0333333333333332</v>
      </c>
      <c r="BE715" t="s">
        <v>3849</v>
      </c>
      <c r="BF715" s="5" t="e">
        <f>+#REF!</f>
        <v>#REF!</v>
      </c>
      <c r="BG715" s="5" t="e">
        <f>+#REF!</f>
        <v>#REF!</v>
      </c>
      <c r="BH715" s="1" t="e">
        <f>+#REF!</f>
        <v>#REF!</v>
      </c>
      <c r="BI715" s="1">
        <f>+COUNTIF(Tabla3[[#This Row],[VALOR REDUCIDO]:[TOTAL TIEMPO PRORROGADO EN DÍAS
]],"&lt;&gt;0")</f>
        <v>3</v>
      </c>
      <c r="BJ715" s="1" t="e">
        <f>+#REF!</f>
        <v>#REF!</v>
      </c>
      <c r="BK715" s="75" t="e">
        <f>+#REF!</f>
        <v>#REF!</v>
      </c>
      <c r="BL715" s="1" t="s">
        <v>83</v>
      </c>
      <c r="BM715" t="e">
        <f t="shared" si="52"/>
        <v>#REF!</v>
      </c>
      <c r="BN715" s="7">
        <f t="shared" si="53"/>
        <v>46044</v>
      </c>
      <c r="BO715" s="7" t="e">
        <f t="shared" si="54"/>
        <v>#REF!</v>
      </c>
      <c r="BP715" s="5" t="e">
        <f t="shared" si="55"/>
        <v>#REF!</v>
      </c>
      <c r="BQ715" s="1">
        <v>38700000</v>
      </c>
      <c r="BR715" s="1" t="e">
        <f>+Tabla3[[#This Row],[VALOR TOTAL DE CONTRATO (ANTES DE LIQUIDACIÓN - LIBERACIÓN DE SALDOS)]]-Tabla3[[#This Row],[RECURSO TOTALES DESEMBOLSADOS]]</f>
        <v>#REF!</v>
      </c>
      <c r="BS715" s="1" t="s">
        <v>83</v>
      </c>
      <c r="BT715" s="1" t="str">
        <f t="shared" si="56"/>
        <v>enero</v>
      </c>
      <c r="BU715" s="1" t="s">
        <v>82</v>
      </c>
      <c r="BV715" s="1" t="s">
        <v>82</v>
      </c>
      <c r="BW715" s="1" t="s">
        <v>82</v>
      </c>
      <c r="BX715" t="s">
        <v>258</v>
      </c>
      <c r="BY715" t="s">
        <v>259</v>
      </c>
    </row>
    <row r="716" spans="1:77" x14ac:dyDescent="0.25">
      <c r="A716" s="1">
        <v>2026</v>
      </c>
      <c r="B716" s="3">
        <v>695</v>
      </c>
      <c r="C716" s="1" t="s">
        <v>65</v>
      </c>
      <c r="D716" t="s">
        <v>67</v>
      </c>
      <c r="E716" t="s">
        <v>70</v>
      </c>
      <c r="F716" t="s">
        <v>71</v>
      </c>
      <c r="G716" t="s">
        <v>105</v>
      </c>
      <c r="H716" s="1" t="s">
        <v>64</v>
      </c>
      <c r="I716" s="1" t="s">
        <v>75</v>
      </c>
      <c r="J716" t="s">
        <v>3850</v>
      </c>
      <c r="K716" s="1" t="s">
        <v>78</v>
      </c>
      <c r="L716" s="87" t="s">
        <v>3851</v>
      </c>
      <c r="M716" s="79" t="s">
        <v>7000</v>
      </c>
      <c r="N716" s="1" t="s">
        <v>3719</v>
      </c>
      <c r="O716" s="69" t="s">
        <v>3719</v>
      </c>
      <c r="P716" s="54" t="s">
        <v>3719</v>
      </c>
      <c r="Q716" s="1" t="s">
        <v>83</v>
      </c>
      <c r="R716" s="87" t="s">
        <v>261</v>
      </c>
      <c r="S716" s="87" t="s">
        <v>261</v>
      </c>
      <c r="T716" t="s">
        <v>3852</v>
      </c>
      <c r="U716" t="s">
        <v>3853</v>
      </c>
      <c r="V716" t="s">
        <v>1508</v>
      </c>
      <c r="W716" s="5">
        <v>89000000</v>
      </c>
      <c r="X716" s="5">
        <v>89000000</v>
      </c>
      <c r="Y716" s="90">
        <v>8900000</v>
      </c>
      <c r="Z716" s="90">
        <v>0</v>
      </c>
      <c r="AA716" s="1" t="s">
        <v>95</v>
      </c>
      <c r="AB716" t="s">
        <v>83</v>
      </c>
      <c r="AC716" t="s">
        <v>76</v>
      </c>
      <c r="AD716" s="69">
        <f>+Tabla3[[#This Row],[VALOR DEL CONTRATO
(EN NUMEROS)]]-Tabla3[[#This Row],[VALOR RECURSOS (MADS/FONAM)]]</f>
        <v>0</v>
      </c>
      <c r="AE716" s="2">
        <v>6226</v>
      </c>
      <c r="AF716" s="88">
        <v>46024</v>
      </c>
      <c r="AG716">
        <v>73926</v>
      </c>
      <c r="AH716" s="75">
        <v>46042</v>
      </c>
      <c r="AI716" s="78" t="s">
        <v>98</v>
      </c>
      <c r="AJ716" t="s">
        <v>1505</v>
      </c>
      <c r="AK716" s="72">
        <v>202300000000041</v>
      </c>
      <c r="AL716" s="75">
        <v>46041</v>
      </c>
      <c r="AM716" s="1" t="s">
        <v>257</v>
      </c>
      <c r="AN716" s="1" t="s">
        <v>257</v>
      </c>
      <c r="AO716" t="s">
        <v>100</v>
      </c>
      <c r="AP716" t="s">
        <v>516</v>
      </c>
      <c r="AQ716" s="2"/>
      <c r="AR716" t="s">
        <v>515</v>
      </c>
      <c r="AS716" t="s">
        <v>261</v>
      </c>
      <c r="AT716" s="1">
        <v>80111600</v>
      </c>
      <c r="AU716" s="93" t="s">
        <v>5887</v>
      </c>
      <c r="AV716" s="1" t="s">
        <v>211</v>
      </c>
      <c r="AW716" s="87" t="s">
        <v>104</v>
      </c>
      <c r="AX716" s="75" t="s">
        <v>76</v>
      </c>
      <c r="AY716" s="87" t="s">
        <v>108</v>
      </c>
      <c r="AZ716" s="75">
        <v>46042</v>
      </c>
      <c r="BA716" s="75">
        <v>46042</v>
      </c>
      <c r="BB716" s="6">
        <v>46345</v>
      </c>
      <c r="BC716" s="89">
        <f>+Tabla3[[#This Row],[FECHA TERMINACION
(INICIAL)]]-Tabla3[[#This Row],[FECHA INICIO]]</f>
        <v>303</v>
      </c>
      <c r="BD716" s="89">
        <f>+Tabla3[[#This Row],[PLAZO DE EJECUCIÓN EN DÍAS (INICIAL)]]/30</f>
        <v>10.1</v>
      </c>
      <c r="BE716" t="s">
        <v>2288</v>
      </c>
      <c r="BF716" s="5" t="e">
        <f>+#REF!</f>
        <v>#REF!</v>
      </c>
      <c r="BG716" s="5" t="e">
        <f>+#REF!</f>
        <v>#REF!</v>
      </c>
      <c r="BH716" s="1" t="e">
        <f>+#REF!</f>
        <v>#REF!</v>
      </c>
      <c r="BI716" s="1">
        <f>+COUNTIF(Tabla3[[#This Row],[VALOR REDUCIDO]:[TOTAL TIEMPO PRORROGADO EN DÍAS
]],"&lt;&gt;0")</f>
        <v>3</v>
      </c>
      <c r="BJ716" s="1" t="e">
        <f>+#REF!</f>
        <v>#REF!</v>
      </c>
      <c r="BK716" s="75" t="e">
        <f>+#REF!</f>
        <v>#REF!</v>
      </c>
      <c r="BL716" s="1" t="s">
        <v>83</v>
      </c>
      <c r="BM716" t="e">
        <f t="shared" si="52"/>
        <v>#REF!</v>
      </c>
      <c r="BN716" s="7">
        <f t="shared" si="53"/>
        <v>46042</v>
      </c>
      <c r="BO716" s="7" t="e">
        <f t="shared" si="54"/>
        <v>#REF!</v>
      </c>
      <c r="BP716" s="5" t="e">
        <f t="shared" si="55"/>
        <v>#REF!</v>
      </c>
      <c r="BQ716" s="1">
        <v>38863333</v>
      </c>
      <c r="BR716" s="1" t="e">
        <f>+Tabla3[[#This Row],[VALOR TOTAL DE CONTRATO (ANTES DE LIQUIDACIÓN - LIBERACIÓN DE SALDOS)]]-Tabla3[[#This Row],[RECURSO TOTALES DESEMBOLSADOS]]</f>
        <v>#REF!</v>
      </c>
      <c r="BS716" s="1" t="s">
        <v>83</v>
      </c>
      <c r="BT716" s="1" t="str">
        <f t="shared" si="56"/>
        <v>enero</v>
      </c>
      <c r="BU716" s="1" t="s">
        <v>82</v>
      </c>
      <c r="BV716" s="1" t="s">
        <v>82</v>
      </c>
      <c r="BW716" s="1" t="s">
        <v>82</v>
      </c>
      <c r="BX716" t="s">
        <v>258</v>
      </c>
      <c r="BY716" t="s">
        <v>259</v>
      </c>
    </row>
    <row r="717" spans="1:77" x14ac:dyDescent="0.25">
      <c r="A717" s="1">
        <v>2026</v>
      </c>
      <c r="B717" s="3">
        <v>696</v>
      </c>
      <c r="C717" s="1" t="s">
        <v>65</v>
      </c>
      <c r="D717" t="s">
        <v>67</v>
      </c>
      <c r="E717" t="s">
        <v>70</v>
      </c>
      <c r="F717" t="s">
        <v>71</v>
      </c>
      <c r="G717" t="s">
        <v>105</v>
      </c>
      <c r="H717" s="1" t="s">
        <v>64</v>
      </c>
      <c r="I717" s="1" t="s">
        <v>75</v>
      </c>
      <c r="J717" t="s">
        <v>3854</v>
      </c>
      <c r="K717" s="1" t="s">
        <v>78</v>
      </c>
      <c r="L717" s="57" t="s">
        <v>1802</v>
      </c>
      <c r="M717" s="79" t="s">
        <v>7001</v>
      </c>
      <c r="N717" s="1" t="s">
        <v>3719</v>
      </c>
      <c r="O717" s="69" t="s">
        <v>3719</v>
      </c>
      <c r="P717" s="54" t="s">
        <v>3719</v>
      </c>
      <c r="Q717" s="1" t="s">
        <v>83</v>
      </c>
      <c r="R717" s="87" t="s">
        <v>261</v>
      </c>
      <c r="S717" s="87" t="s">
        <v>261</v>
      </c>
      <c r="T717" t="s">
        <v>3855</v>
      </c>
      <c r="U717" t="s">
        <v>3856</v>
      </c>
      <c r="V717" t="s">
        <v>1241</v>
      </c>
      <c r="W717" s="5">
        <v>99000000</v>
      </c>
      <c r="X717" s="5">
        <v>99000000</v>
      </c>
      <c r="Y717" s="90">
        <v>9900000</v>
      </c>
      <c r="Z717" s="90">
        <v>0</v>
      </c>
      <c r="AA717" s="1" t="s">
        <v>95</v>
      </c>
      <c r="AB717" t="s">
        <v>83</v>
      </c>
      <c r="AC717" t="s">
        <v>76</v>
      </c>
      <c r="AD717" s="69">
        <f>+Tabla3[[#This Row],[VALOR DEL CONTRATO
(EN NUMEROS)]]-Tabla3[[#This Row],[VALOR RECURSOS (MADS/FONAM)]]</f>
        <v>0</v>
      </c>
      <c r="AE717" s="2">
        <v>6226</v>
      </c>
      <c r="AF717" s="88">
        <v>46024</v>
      </c>
      <c r="AG717">
        <v>7326</v>
      </c>
      <c r="AH717" s="75">
        <v>46041</v>
      </c>
      <c r="AI717" s="78" t="s">
        <v>98</v>
      </c>
      <c r="AJ717" t="s">
        <v>1505</v>
      </c>
      <c r="AK717" s="72">
        <v>202300000000041</v>
      </c>
      <c r="AL717" s="75">
        <v>46041</v>
      </c>
      <c r="AM717" s="1" t="s">
        <v>257</v>
      </c>
      <c r="AN717" s="1" t="s">
        <v>257</v>
      </c>
      <c r="AO717" t="s">
        <v>100</v>
      </c>
      <c r="AP717" t="s">
        <v>2336</v>
      </c>
      <c r="AQ717" s="1"/>
      <c r="AR717" t="s">
        <v>1695</v>
      </c>
      <c r="AS717" t="s">
        <v>2337</v>
      </c>
      <c r="AT717" s="1">
        <v>80111600</v>
      </c>
      <c r="AU717" s="93" t="s">
        <v>5888</v>
      </c>
      <c r="AV717" s="1" t="s">
        <v>210</v>
      </c>
      <c r="AW717" s="87" t="s">
        <v>103</v>
      </c>
      <c r="AX717" s="96">
        <v>46042</v>
      </c>
      <c r="AY717" s="87" t="s">
        <v>116</v>
      </c>
      <c r="AZ717" s="96">
        <v>46042</v>
      </c>
      <c r="BA717" s="75">
        <v>46042</v>
      </c>
      <c r="BB717" s="6">
        <v>46345</v>
      </c>
      <c r="BC717" s="89">
        <f>+Tabla3[[#This Row],[FECHA TERMINACION
(INICIAL)]]-Tabla3[[#This Row],[FECHA INICIO]]</f>
        <v>303</v>
      </c>
      <c r="BD717" s="89">
        <f>+Tabla3[[#This Row],[PLAZO DE EJECUCIÓN EN DÍAS (INICIAL)]]/30</f>
        <v>10.1</v>
      </c>
      <c r="BE717" t="s">
        <v>2279</v>
      </c>
      <c r="BF717" s="5" t="e">
        <f>+#REF!</f>
        <v>#REF!</v>
      </c>
      <c r="BG717" s="5" t="e">
        <f>+#REF!</f>
        <v>#REF!</v>
      </c>
      <c r="BH717" s="1" t="e">
        <f>+#REF!</f>
        <v>#REF!</v>
      </c>
      <c r="BI717" s="1">
        <f>+COUNTIF(Tabla3[[#This Row],[VALOR REDUCIDO]:[TOTAL TIEMPO PRORROGADO EN DÍAS
]],"&lt;&gt;0")</f>
        <v>3</v>
      </c>
      <c r="BJ717" s="1" t="e">
        <f>+#REF!</f>
        <v>#REF!</v>
      </c>
      <c r="BK717" s="75" t="e">
        <f>+#REF!</f>
        <v>#REF!</v>
      </c>
      <c r="BL717" s="1" t="s">
        <v>83</v>
      </c>
      <c r="BM717" t="e">
        <f t="shared" si="52"/>
        <v>#REF!</v>
      </c>
      <c r="BN717" s="7">
        <f t="shared" si="53"/>
        <v>46042</v>
      </c>
      <c r="BO717" s="7" t="e">
        <f t="shared" si="54"/>
        <v>#REF!</v>
      </c>
      <c r="BP717" s="5" t="e">
        <f t="shared" si="55"/>
        <v>#REF!</v>
      </c>
      <c r="BQ717" s="1">
        <v>43230000</v>
      </c>
      <c r="BR717" s="1" t="e">
        <f>+Tabla3[[#This Row],[VALOR TOTAL DE CONTRATO (ANTES DE LIQUIDACIÓN - LIBERACIÓN DE SALDOS)]]-Tabla3[[#This Row],[RECURSO TOTALES DESEMBOLSADOS]]</f>
        <v>#REF!</v>
      </c>
      <c r="BS717" s="1" t="s">
        <v>83</v>
      </c>
      <c r="BT717" s="1" t="str">
        <f t="shared" si="56"/>
        <v>enero</v>
      </c>
      <c r="BU717" s="1" t="s">
        <v>82</v>
      </c>
      <c r="BV717" s="1" t="s">
        <v>82</v>
      </c>
      <c r="BW717" s="1" t="s">
        <v>82</v>
      </c>
      <c r="BX717" t="s">
        <v>258</v>
      </c>
      <c r="BY717" t="s">
        <v>259</v>
      </c>
    </row>
    <row r="718" spans="1:77" x14ac:dyDescent="0.25">
      <c r="A718" s="1">
        <v>2026</v>
      </c>
      <c r="B718" s="3">
        <v>697</v>
      </c>
      <c r="C718" s="1" t="s">
        <v>65</v>
      </c>
      <c r="D718" t="s">
        <v>67</v>
      </c>
      <c r="E718" t="s">
        <v>70</v>
      </c>
      <c r="F718" t="s">
        <v>71</v>
      </c>
      <c r="G718" t="s">
        <v>105</v>
      </c>
      <c r="H718" s="1" t="s">
        <v>64</v>
      </c>
      <c r="I718" s="1" t="s">
        <v>75</v>
      </c>
      <c r="J718" t="s">
        <v>5528</v>
      </c>
      <c r="K718" s="1" t="s">
        <v>78</v>
      </c>
      <c r="L718" s="57" t="s">
        <v>461</v>
      </c>
      <c r="M718" s="79" t="s">
        <v>7002</v>
      </c>
      <c r="N718" s="1" t="s">
        <v>3719</v>
      </c>
      <c r="O718" s="69" t="s">
        <v>3719</v>
      </c>
      <c r="P718" s="54" t="s">
        <v>3719</v>
      </c>
      <c r="Q718" s="1" t="s">
        <v>83</v>
      </c>
      <c r="R718" s="87" t="s">
        <v>261</v>
      </c>
      <c r="S718" s="87" t="s">
        <v>261</v>
      </c>
      <c r="T718" t="s">
        <v>5529</v>
      </c>
      <c r="U718" t="s">
        <v>5531</v>
      </c>
      <c r="V718" t="s">
        <v>5530</v>
      </c>
      <c r="W718" s="5">
        <v>54600000</v>
      </c>
      <c r="X718" s="5">
        <v>54600000</v>
      </c>
      <c r="Y718" s="90">
        <v>7800000</v>
      </c>
      <c r="Z718" s="90">
        <v>0</v>
      </c>
      <c r="AA718" s="1" t="s">
        <v>95</v>
      </c>
      <c r="AB718" t="s">
        <v>83</v>
      </c>
      <c r="AC718" t="s">
        <v>76</v>
      </c>
      <c r="AD718" s="69">
        <f>+Tabla3[[#This Row],[VALOR DEL CONTRATO
(EN NUMEROS)]]-Tabla3[[#This Row],[VALOR RECURSOS (MADS/FONAM)]]</f>
        <v>0</v>
      </c>
      <c r="AE718" s="2">
        <v>6226</v>
      </c>
      <c r="AF718" s="88">
        <v>46024</v>
      </c>
      <c r="AG718">
        <v>112826</v>
      </c>
      <c r="AH718" s="75">
        <v>46052</v>
      </c>
      <c r="AI718" s="78" t="s">
        <v>98</v>
      </c>
      <c r="AJ718" t="s">
        <v>1505</v>
      </c>
      <c r="AK718" s="72">
        <v>202300000000041</v>
      </c>
      <c r="AL718" s="96">
        <v>46051</v>
      </c>
      <c r="AM718" s="1" t="s">
        <v>257</v>
      </c>
      <c r="AN718" s="1" t="s">
        <v>257</v>
      </c>
      <c r="AO718" t="s">
        <v>100</v>
      </c>
      <c r="AP718" t="s">
        <v>5339</v>
      </c>
      <c r="AQ718" s="1"/>
      <c r="AR718" t="s">
        <v>1243</v>
      </c>
      <c r="AS718" t="s">
        <v>2337</v>
      </c>
      <c r="AT718" s="1">
        <v>80111600</v>
      </c>
      <c r="AU718" s="93" t="s">
        <v>5889</v>
      </c>
      <c r="AV718" s="1" t="s">
        <v>210</v>
      </c>
      <c r="AW718" s="87" t="s">
        <v>103</v>
      </c>
      <c r="AX718" s="75">
        <v>46051</v>
      </c>
      <c r="AY718" s="1" t="s">
        <v>116</v>
      </c>
      <c r="AZ718" s="75">
        <v>46051</v>
      </c>
      <c r="BA718" s="75">
        <v>46055</v>
      </c>
      <c r="BB718" s="6">
        <v>46266</v>
      </c>
      <c r="BC718" s="89">
        <f>+Tabla3[[#This Row],[FECHA TERMINACION
(INICIAL)]]-Tabla3[[#This Row],[FECHA INICIO]]</f>
        <v>211</v>
      </c>
      <c r="BD718" s="89">
        <f>+Tabla3[[#This Row],[PLAZO DE EJECUCIÓN EN DÍAS (INICIAL)]]/30</f>
        <v>7.0333333333333332</v>
      </c>
      <c r="BE718" t="s">
        <v>5532</v>
      </c>
      <c r="BF718" s="5" t="e">
        <f>+#REF!</f>
        <v>#REF!</v>
      </c>
      <c r="BG718" s="5" t="e">
        <f>+#REF!</f>
        <v>#REF!</v>
      </c>
      <c r="BH718" s="1" t="e">
        <f>+#REF!</f>
        <v>#REF!</v>
      </c>
      <c r="BI718" s="1">
        <f>+COUNTIF(Tabla3[[#This Row],[VALOR REDUCIDO]:[TOTAL TIEMPO PRORROGADO EN DÍAS
]],"&lt;&gt;0")</f>
        <v>3</v>
      </c>
      <c r="BJ718" s="1" t="e">
        <f>+#REF!</f>
        <v>#REF!</v>
      </c>
      <c r="BK718" s="75" t="e">
        <f>+#REF!</f>
        <v>#REF!</v>
      </c>
      <c r="BL718" s="1" t="s">
        <v>83</v>
      </c>
      <c r="BM718" t="e">
        <f t="shared" si="52"/>
        <v>#REF!</v>
      </c>
      <c r="BN718" s="7">
        <f t="shared" si="53"/>
        <v>46055</v>
      </c>
      <c r="BO718" s="7" t="e">
        <f t="shared" si="54"/>
        <v>#REF!</v>
      </c>
      <c r="BP718" s="5" t="e">
        <f t="shared" si="55"/>
        <v>#REF!</v>
      </c>
      <c r="BQ718" s="1">
        <v>30940000</v>
      </c>
      <c r="BR718" s="1" t="e">
        <f>+Tabla3[[#This Row],[VALOR TOTAL DE CONTRATO (ANTES DE LIQUIDACIÓN - LIBERACIÓN DE SALDOS)]]-Tabla3[[#This Row],[RECURSO TOTALES DESEMBOLSADOS]]</f>
        <v>#REF!</v>
      </c>
      <c r="BS718" s="1" t="s">
        <v>83</v>
      </c>
      <c r="BT718" s="1" t="str">
        <f t="shared" si="56"/>
        <v>enero</v>
      </c>
      <c r="BU718" s="1" t="s">
        <v>82</v>
      </c>
      <c r="BV718" s="1" t="s">
        <v>82</v>
      </c>
      <c r="BW718" s="1" t="s">
        <v>82</v>
      </c>
      <c r="BX718" t="s">
        <v>258</v>
      </c>
      <c r="BY718" t="s">
        <v>259</v>
      </c>
    </row>
    <row r="719" spans="1:77" x14ac:dyDescent="0.25">
      <c r="A719" s="1">
        <v>2026</v>
      </c>
      <c r="B719" s="3">
        <v>698</v>
      </c>
      <c r="C719" s="1" t="s">
        <v>65</v>
      </c>
      <c r="D719" t="s">
        <v>67</v>
      </c>
      <c r="E719" t="s">
        <v>70</v>
      </c>
      <c r="F719" t="s">
        <v>71</v>
      </c>
      <c r="G719" t="s">
        <v>105</v>
      </c>
      <c r="H719" s="1" t="s">
        <v>64</v>
      </c>
      <c r="I719" s="1" t="s">
        <v>271</v>
      </c>
      <c r="J719" t="s">
        <v>3074</v>
      </c>
      <c r="K719" s="1" t="s">
        <v>78</v>
      </c>
      <c r="L719" s="57" t="s">
        <v>3075</v>
      </c>
      <c r="M719" s="79" t="s">
        <v>7003</v>
      </c>
      <c r="N719" s="1" t="s">
        <v>3719</v>
      </c>
      <c r="O719" s="69" t="s">
        <v>3719</v>
      </c>
      <c r="P719" s="54" t="s">
        <v>3719</v>
      </c>
      <c r="Q719" s="1" t="s">
        <v>83</v>
      </c>
      <c r="R719" s="87" t="s">
        <v>265</v>
      </c>
      <c r="S719" s="87" t="s">
        <v>265</v>
      </c>
      <c r="T719" t="s">
        <v>3076</v>
      </c>
      <c r="U719" t="s">
        <v>3077</v>
      </c>
      <c r="V719" s="5" t="s">
        <v>2686</v>
      </c>
      <c r="W719" s="5">
        <v>40150000</v>
      </c>
      <c r="X719" s="5">
        <v>40150000</v>
      </c>
      <c r="Y719" s="90">
        <v>3650000</v>
      </c>
      <c r="Z719" s="90">
        <v>0</v>
      </c>
      <c r="AA719" s="1" t="s">
        <v>95</v>
      </c>
      <c r="AB719" t="s">
        <v>83</v>
      </c>
      <c r="AC719" t="s">
        <v>76</v>
      </c>
      <c r="AD719" s="69">
        <f>+Tabla3[[#This Row],[VALOR DEL CONTRATO
(EN NUMEROS)]]-Tabla3[[#This Row],[VALOR RECURSOS (MADS/FONAM)]]</f>
        <v>0</v>
      </c>
      <c r="AE719" s="2">
        <v>1326</v>
      </c>
      <c r="AF719" s="88">
        <v>46024</v>
      </c>
      <c r="AG719">
        <v>62726</v>
      </c>
      <c r="AH719" s="75">
        <v>46038</v>
      </c>
      <c r="AI719" s="78" t="s">
        <v>98</v>
      </c>
      <c r="AJ719" t="s">
        <v>774</v>
      </c>
      <c r="AK719" s="72">
        <v>202400000000074</v>
      </c>
      <c r="AL719" s="75">
        <v>46038</v>
      </c>
      <c r="AM719" s="1" t="s">
        <v>257</v>
      </c>
      <c r="AN719" s="1" t="s">
        <v>257</v>
      </c>
      <c r="AO719" t="s">
        <v>100</v>
      </c>
      <c r="AP719" t="s">
        <v>775</v>
      </c>
      <c r="AQ719" s="2"/>
      <c r="AR719" t="s">
        <v>776</v>
      </c>
      <c r="AS719" t="s">
        <v>776</v>
      </c>
      <c r="AT719" s="1">
        <v>80111600</v>
      </c>
      <c r="AU719" s="93" t="s">
        <v>5890</v>
      </c>
      <c r="AV719" s="1" t="s">
        <v>210</v>
      </c>
      <c r="AW719" s="87" t="s">
        <v>103</v>
      </c>
      <c r="AX719" s="96">
        <v>46038</v>
      </c>
      <c r="AY719" s="87" t="s">
        <v>116</v>
      </c>
      <c r="AZ719" s="96">
        <v>46038</v>
      </c>
      <c r="BA719" s="75">
        <v>46038</v>
      </c>
      <c r="BB719" s="6">
        <v>46371</v>
      </c>
      <c r="BC719" s="89">
        <f>+Tabla3[[#This Row],[FECHA TERMINACION
(INICIAL)]]-Tabla3[[#This Row],[FECHA INICIO]]</f>
        <v>333</v>
      </c>
      <c r="BD719" s="89">
        <f>+Tabla3[[#This Row],[PLAZO DE EJECUCIÓN EN DÍAS (INICIAL)]]/30</f>
        <v>11.1</v>
      </c>
      <c r="BE719" t="s">
        <v>804</v>
      </c>
      <c r="BF719" s="5" t="e">
        <f>+#REF!</f>
        <v>#REF!</v>
      </c>
      <c r="BG719" s="5" t="e">
        <f>+#REF!</f>
        <v>#REF!</v>
      </c>
      <c r="BH719" s="1" t="e">
        <f>+#REF!</f>
        <v>#REF!</v>
      </c>
      <c r="BI719" s="1">
        <f>+COUNTIF(Tabla3[[#This Row],[VALOR REDUCIDO]:[TOTAL TIEMPO PRORROGADO EN DÍAS
]],"&lt;&gt;0")</f>
        <v>3</v>
      </c>
      <c r="BJ719" s="1" t="e">
        <f>+#REF!</f>
        <v>#REF!</v>
      </c>
      <c r="BK719" s="75" t="e">
        <f>+#REF!</f>
        <v>#REF!</v>
      </c>
      <c r="BL719" s="1" t="s">
        <v>83</v>
      </c>
      <c r="BM719" t="e">
        <f t="shared" si="52"/>
        <v>#REF!</v>
      </c>
      <c r="BN719" s="7">
        <f t="shared" si="53"/>
        <v>46038</v>
      </c>
      <c r="BO719" s="7" t="e">
        <f t="shared" si="54"/>
        <v>#REF!</v>
      </c>
      <c r="BP719" s="5" t="e">
        <f t="shared" si="55"/>
        <v>#REF!</v>
      </c>
      <c r="BQ719" s="1">
        <v>16425000</v>
      </c>
      <c r="BR719" s="1" t="e">
        <f>+Tabla3[[#This Row],[VALOR TOTAL DE CONTRATO (ANTES DE LIQUIDACIÓN - LIBERACIÓN DE SALDOS)]]-Tabla3[[#This Row],[RECURSO TOTALES DESEMBOLSADOS]]</f>
        <v>#REF!</v>
      </c>
      <c r="BS719" s="1" t="s">
        <v>83</v>
      </c>
      <c r="BT719" s="1" t="str">
        <f t="shared" si="56"/>
        <v>enero</v>
      </c>
      <c r="BU719" s="1" t="s">
        <v>82</v>
      </c>
      <c r="BV719" s="1" t="s">
        <v>82</v>
      </c>
      <c r="BW719" s="1" t="s">
        <v>82</v>
      </c>
      <c r="BX719" t="s">
        <v>258</v>
      </c>
      <c r="BY719" t="s">
        <v>259</v>
      </c>
    </row>
    <row r="720" spans="1:77" x14ac:dyDescent="0.25">
      <c r="A720" s="1">
        <v>2026</v>
      </c>
      <c r="B720" s="3">
        <v>699</v>
      </c>
      <c r="C720" s="1" t="s">
        <v>65</v>
      </c>
      <c r="D720" t="s">
        <v>67</v>
      </c>
      <c r="E720" t="s">
        <v>70</v>
      </c>
      <c r="F720" t="s">
        <v>71</v>
      </c>
      <c r="G720" t="s">
        <v>105</v>
      </c>
      <c r="H720" s="1" t="s">
        <v>64</v>
      </c>
      <c r="I720" s="1" t="s">
        <v>75</v>
      </c>
      <c r="J720" t="s">
        <v>3078</v>
      </c>
      <c r="K720" s="1" t="s">
        <v>78</v>
      </c>
      <c r="L720" s="87" t="s">
        <v>390</v>
      </c>
      <c r="M720" s="79" t="s">
        <v>7004</v>
      </c>
      <c r="N720" s="1" t="s">
        <v>3719</v>
      </c>
      <c r="O720" s="69" t="s">
        <v>3719</v>
      </c>
      <c r="P720" s="54" t="s">
        <v>3719</v>
      </c>
      <c r="Q720" s="1" t="s">
        <v>83</v>
      </c>
      <c r="R720" s="87" t="s">
        <v>255</v>
      </c>
      <c r="S720" s="87" t="s">
        <v>255</v>
      </c>
      <c r="T720" t="s">
        <v>3079</v>
      </c>
      <c r="U720" t="s">
        <v>3081</v>
      </c>
      <c r="V720" t="s">
        <v>3080</v>
      </c>
      <c r="W720" s="5">
        <v>103500000</v>
      </c>
      <c r="X720" s="5">
        <v>103500000</v>
      </c>
      <c r="Y720" s="90">
        <v>9000000</v>
      </c>
      <c r="Z720" s="90">
        <v>0</v>
      </c>
      <c r="AA720" s="1" t="s">
        <v>95</v>
      </c>
      <c r="AB720" t="s">
        <v>83</v>
      </c>
      <c r="AC720" t="s">
        <v>76</v>
      </c>
      <c r="AD720" s="69">
        <f>+Tabla3[[#This Row],[VALOR DEL CONTRATO
(EN NUMEROS)]]-Tabla3[[#This Row],[VALOR RECURSOS (MADS/FONAM)]]</f>
        <v>0</v>
      </c>
      <c r="AE720" s="2">
        <v>1426</v>
      </c>
      <c r="AF720" s="88">
        <v>46024</v>
      </c>
      <c r="AG720">
        <v>64426</v>
      </c>
      <c r="AH720" s="75">
        <v>46038</v>
      </c>
      <c r="AI720" s="78" t="s">
        <v>98</v>
      </c>
      <c r="AJ720" t="s">
        <v>395</v>
      </c>
      <c r="AK720" s="72">
        <v>202400000000095</v>
      </c>
      <c r="AL720" s="75">
        <v>46038</v>
      </c>
      <c r="AM720" s="1" t="s">
        <v>257</v>
      </c>
      <c r="AN720" s="1" t="s">
        <v>257</v>
      </c>
      <c r="AO720" t="s">
        <v>100</v>
      </c>
      <c r="AP720" t="s">
        <v>750</v>
      </c>
      <c r="AQ720" s="2"/>
      <c r="AR720" t="s">
        <v>751</v>
      </c>
      <c r="AS720" t="s">
        <v>255</v>
      </c>
      <c r="AT720" s="1">
        <v>80111600</v>
      </c>
      <c r="AU720" s="93" t="s">
        <v>5891</v>
      </c>
      <c r="AV720" s="1" t="s">
        <v>210</v>
      </c>
      <c r="AW720" s="87" t="s">
        <v>103</v>
      </c>
      <c r="AX720" s="75">
        <v>46038</v>
      </c>
      <c r="AY720" s="1" t="s">
        <v>116</v>
      </c>
      <c r="AZ720" s="75">
        <v>46038</v>
      </c>
      <c r="BA720" s="75">
        <v>46038</v>
      </c>
      <c r="BB720" s="6">
        <v>46387</v>
      </c>
      <c r="BC720" s="89">
        <f>+Tabla3[[#This Row],[FECHA TERMINACION
(INICIAL)]]-Tabla3[[#This Row],[FECHA INICIO]]</f>
        <v>349</v>
      </c>
      <c r="BD720" s="89">
        <f>+Tabla3[[#This Row],[PLAZO DE EJECUCIÓN EN DÍAS (INICIAL)]]/30</f>
        <v>11.633333333333333</v>
      </c>
      <c r="BE720" t="s">
        <v>1729</v>
      </c>
      <c r="BF720" s="5" t="e">
        <f>+#REF!</f>
        <v>#REF!</v>
      </c>
      <c r="BG720" s="5" t="e">
        <f>+#REF!</f>
        <v>#REF!</v>
      </c>
      <c r="BH720" s="1" t="e">
        <f>+#REF!</f>
        <v>#REF!</v>
      </c>
      <c r="BI720" s="1">
        <f>+COUNTIF(Tabla3[[#This Row],[VALOR REDUCIDO]:[TOTAL TIEMPO PRORROGADO EN DÍAS
]],"&lt;&gt;0")</f>
        <v>3</v>
      </c>
      <c r="BJ720" s="1" t="e">
        <f>+#REF!</f>
        <v>#REF!</v>
      </c>
      <c r="BK720" s="75" t="e">
        <f>+#REF!</f>
        <v>#REF!</v>
      </c>
      <c r="BL720" s="1" t="s">
        <v>83</v>
      </c>
      <c r="BM720" t="e">
        <f t="shared" si="52"/>
        <v>#REF!</v>
      </c>
      <c r="BN720" s="7">
        <f t="shared" si="53"/>
        <v>46038</v>
      </c>
      <c r="BO720" s="7" t="e">
        <f t="shared" si="54"/>
        <v>#REF!</v>
      </c>
      <c r="BP720" s="5" t="e">
        <f t="shared" si="55"/>
        <v>#REF!</v>
      </c>
      <c r="BQ720" s="1">
        <v>40500000</v>
      </c>
      <c r="BR720" s="1" t="e">
        <f>+Tabla3[[#This Row],[VALOR TOTAL DE CONTRATO (ANTES DE LIQUIDACIÓN - LIBERACIÓN DE SALDOS)]]-Tabla3[[#This Row],[RECURSO TOTALES DESEMBOLSADOS]]</f>
        <v>#REF!</v>
      </c>
      <c r="BS720" s="1" t="s">
        <v>83</v>
      </c>
      <c r="BT720" s="1" t="str">
        <f t="shared" si="56"/>
        <v>enero</v>
      </c>
      <c r="BU720" s="1" t="s">
        <v>82</v>
      </c>
      <c r="BV720" s="1" t="s">
        <v>82</v>
      </c>
      <c r="BW720" s="1" t="s">
        <v>82</v>
      </c>
      <c r="BX720" t="s">
        <v>258</v>
      </c>
      <c r="BY720" t="s">
        <v>259</v>
      </c>
    </row>
    <row r="721" spans="1:77" x14ac:dyDescent="0.25">
      <c r="A721" s="1">
        <v>2026</v>
      </c>
      <c r="B721" s="3">
        <v>700</v>
      </c>
      <c r="C721" s="1" t="s">
        <v>65</v>
      </c>
      <c r="D721" t="s">
        <v>67</v>
      </c>
      <c r="E721" t="s">
        <v>70</v>
      </c>
      <c r="F721" t="s">
        <v>71</v>
      </c>
      <c r="G721" t="s">
        <v>105</v>
      </c>
      <c r="H721" s="1" t="s">
        <v>64</v>
      </c>
      <c r="I721" s="1" t="s">
        <v>75</v>
      </c>
      <c r="J721" t="s">
        <v>3082</v>
      </c>
      <c r="K721" s="1" t="s">
        <v>78</v>
      </c>
      <c r="L721" s="57" t="s">
        <v>538</v>
      </c>
      <c r="M721" s="79" t="s">
        <v>7005</v>
      </c>
      <c r="N721" s="1" t="s">
        <v>3719</v>
      </c>
      <c r="O721" s="69" t="s">
        <v>3719</v>
      </c>
      <c r="P721" s="54" t="s">
        <v>3719</v>
      </c>
      <c r="Q721" s="1" t="s">
        <v>83</v>
      </c>
      <c r="R721" s="87" t="s">
        <v>255</v>
      </c>
      <c r="S721" s="87" t="s">
        <v>255</v>
      </c>
      <c r="T721" t="s">
        <v>3083</v>
      </c>
      <c r="U721" t="s">
        <v>3085</v>
      </c>
      <c r="V721" t="s">
        <v>2521</v>
      </c>
      <c r="W721" s="5">
        <v>102000000</v>
      </c>
      <c r="X721" s="5">
        <v>102000000</v>
      </c>
      <c r="Y721" s="90">
        <v>9000000</v>
      </c>
      <c r="Z721" s="90">
        <v>0</v>
      </c>
      <c r="AA721" s="1" t="s">
        <v>121</v>
      </c>
      <c r="AB721" t="s">
        <v>83</v>
      </c>
      <c r="AC721" t="s">
        <v>76</v>
      </c>
      <c r="AD721" s="69">
        <f>+Tabla3[[#This Row],[VALOR DEL CONTRATO
(EN NUMEROS)]]-Tabla3[[#This Row],[VALOR RECURSOS (MADS/FONAM)]]</f>
        <v>0</v>
      </c>
      <c r="AE721" s="2">
        <v>4625</v>
      </c>
      <c r="AF721" s="88">
        <v>45671</v>
      </c>
      <c r="AG721">
        <v>2226</v>
      </c>
      <c r="AH721" s="75">
        <v>46044</v>
      </c>
      <c r="AI721" s="78" t="s">
        <v>99</v>
      </c>
      <c r="AJ721" t="s">
        <v>1372</v>
      </c>
      <c r="AK721" s="65" t="s">
        <v>76</v>
      </c>
      <c r="AL721" s="75">
        <v>46038</v>
      </c>
      <c r="AM721" s="1" t="s">
        <v>257</v>
      </c>
      <c r="AN721" s="1" t="s">
        <v>257</v>
      </c>
      <c r="AO721" t="s">
        <v>100</v>
      </c>
      <c r="AP721" t="s">
        <v>2486</v>
      </c>
      <c r="AQ721" s="2"/>
      <c r="AR721" t="s">
        <v>2487</v>
      </c>
      <c r="AS721" t="s">
        <v>255</v>
      </c>
      <c r="AT721" s="1">
        <v>80111600</v>
      </c>
      <c r="AU721" s="93" t="s">
        <v>5892</v>
      </c>
      <c r="AV721" s="1" t="s">
        <v>210</v>
      </c>
      <c r="AW721" s="87" t="s">
        <v>103</v>
      </c>
      <c r="AX721" s="96">
        <v>46042</v>
      </c>
      <c r="AY721" s="1" t="s">
        <v>116</v>
      </c>
      <c r="AZ721" s="96">
        <v>46042</v>
      </c>
      <c r="BA721" s="96">
        <v>46044</v>
      </c>
      <c r="BB721" s="6">
        <v>46387</v>
      </c>
      <c r="BC721" s="89">
        <f>+Tabla3[[#This Row],[FECHA TERMINACION
(INICIAL)]]-Tabla3[[#This Row],[FECHA INICIO]]</f>
        <v>343</v>
      </c>
      <c r="BD721" s="89">
        <f>+Tabla3[[#This Row],[PLAZO DE EJECUCIÓN EN DÍAS (INICIAL)]]/30</f>
        <v>11.433333333333334</v>
      </c>
      <c r="BE721" t="s">
        <v>3086</v>
      </c>
      <c r="BF721" s="5" t="e">
        <f>+#REF!</f>
        <v>#REF!</v>
      </c>
      <c r="BG721" s="5" t="e">
        <f>+#REF!</f>
        <v>#REF!</v>
      </c>
      <c r="BH721" s="1" t="e">
        <f>+#REF!</f>
        <v>#REF!</v>
      </c>
      <c r="BI721" s="1">
        <f>+COUNTIF(Tabla3[[#This Row],[VALOR REDUCIDO]:[TOTAL TIEMPO PRORROGADO EN DÍAS
]],"&lt;&gt;0")</f>
        <v>3</v>
      </c>
      <c r="BJ721" s="1" t="e">
        <f>+#REF!</f>
        <v>#REF!</v>
      </c>
      <c r="BK721" s="75" t="e">
        <f>+#REF!</f>
        <v>#REF!</v>
      </c>
      <c r="BL721" s="1" t="s">
        <v>83</v>
      </c>
      <c r="BM721" t="e">
        <f t="shared" si="52"/>
        <v>#REF!</v>
      </c>
      <c r="BN721" s="7">
        <f t="shared" si="53"/>
        <v>46044</v>
      </c>
      <c r="BO721" s="7" t="e">
        <f t="shared" si="54"/>
        <v>#REF!</v>
      </c>
      <c r="BP721" s="5" t="e">
        <f t="shared" si="55"/>
        <v>#REF!</v>
      </c>
      <c r="BQ721" s="1">
        <v>33900000</v>
      </c>
      <c r="BR721" s="1" t="e">
        <f>+Tabla3[[#This Row],[VALOR TOTAL DE CONTRATO (ANTES DE LIQUIDACIÓN - LIBERACIÓN DE SALDOS)]]-Tabla3[[#This Row],[RECURSO TOTALES DESEMBOLSADOS]]</f>
        <v>#REF!</v>
      </c>
      <c r="BS721" s="1" t="s">
        <v>83</v>
      </c>
      <c r="BT721" s="1" t="str">
        <f t="shared" si="56"/>
        <v>enero</v>
      </c>
      <c r="BU721" s="1" t="s">
        <v>82</v>
      </c>
      <c r="BV721" s="1" t="s">
        <v>82</v>
      </c>
      <c r="BW721" s="1" t="s">
        <v>82</v>
      </c>
      <c r="BX721" t="s">
        <v>258</v>
      </c>
      <c r="BY721" t="s">
        <v>259</v>
      </c>
    </row>
    <row r="722" spans="1:77" x14ac:dyDescent="0.25">
      <c r="A722" s="1">
        <v>2026</v>
      </c>
      <c r="B722" s="3">
        <v>701</v>
      </c>
      <c r="C722" s="1" t="s">
        <v>65</v>
      </c>
      <c r="D722" t="s">
        <v>67</v>
      </c>
      <c r="E722" t="s">
        <v>70</v>
      </c>
      <c r="F722" t="s">
        <v>71</v>
      </c>
      <c r="G722" t="s">
        <v>105</v>
      </c>
      <c r="H722" s="1" t="s">
        <v>64</v>
      </c>
      <c r="I722" s="1" t="s">
        <v>75</v>
      </c>
      <c r="J722" t="s">
        <v>3087</v>
      </c>
      <c r="K722" s="1" t="s">
        <v>78</v>
      </c>
      <c r="L722" t="s">
        <v>1358</v>
      </c>
      <c r="M722" s="79" t="s">
        <v>7006</v>
      </c>
      <c r="N722" s="1" t="s">
        <v>3719</v>
      </c>
      <c r="O722" s="69" t="s">
        <v>3719</v>
      </c>
      <c r="P722" s="54" t="s">
        <v>3719</v>
      </c>
      <c r="Q722" s="1" t="s">
        <v>83</v>
      </c>
      <c r="R722" s="87" t="s">
        <v>255</v>
      </c>
      <c r="S722" s="87" t="s">
        <v>255</v>
      </c>
      <c r="T722" t="s">
        <v>3083</v>
      </c>
      <c r="U722" t="s">
        <v>3084</v>
      </c>
      <c r="V722" t="s">
        <v>2521</v>
      </c>
      <c r="W722" s="5">
        <v>102000000</v>
      </c>
      <c r="X722" s="5">
        <v>102000000</v>
      </c>
      <c r="Y722" s="90">
        <v>9000000</v>
      </c>
      <c r="Z722" s="90">
        <v>0</v>
      </c>
      <c r="AA722" s="1" t="s">
        <v>121</v>
      </c>
      <c r="AB722" t="s">
        <v>83</v>
      </c>
      <c r="AC722" t="s">
        <v>76</v>
      </c>
      <c r="AD722" s="69">
        <f>+Tabla3[[#This Row],[VALOR DEL CONTRATO
(EN NUMEROS)]]-Tabla3[[#This Row],[VALOR RECURSOS (MADS/FONAM)]]</f>
        <v>0</v>
      </c>
      <c r="AE722" s="2">
        <v>4625</v>
      </c>
      <c r="AF722" s="88">
        <v>45671</v>
      </c>
      <c r="AG722">
        <v>2526</v>
      </c>
      <c r="AH722" s="75">
        <v>46044</v>
      </c>
      <c r="AI722" s="78" t="s">
        <v>99</v>
      </c>
      <c r="AJ722" t="s">
        <v>1372</v>
      </c>
      <c r="AK722" s="65" t="s">
        <v>76</v>
      </c>
      <c r="AL722" s="75">
        <v>46038</v>
      </c>
      <c r="AM722" s="1" t="s">
        <v>257</v>
      </c>
      <c r="AN722" s="1" t="s">
        <v>257</v>
      </c>
      <c r="AO722" t="s">
        <v>100</v>
      </c>
      <c r="AP722" t="s">
        <v>2486</v>
      </c>
      <c r="AQ722" s="2"/>
      <c r="AR722" t="s">
        <v>2487</v>
      </c>
      <c r="AS722" t="s">
        <v>255</v>
      </c>
      <c r="AT722" s="1">
        <v>80111600</v>
      </c>
      <c r="AU722" s="104" t="s">
        <v>5893</v>
      </c>
      <c r="AV722" s="1" t="s">
        <v>210</v>
      </c>
      <c r="AW722" s="87" t="s">
        <v>103</v>
      </c>
      <c r="AX722" s="75">
        <v>46038</v>
      </c>
      <c r="AY722" s="1" t="s">
        <v>116</v>
      </c>
      <c r="AZ722" s="75">
        <v>46038</v>
      </c>
      <c r="BA722" s="75">
        <v>46044</v>
      </c>
      <c r="BB722" s="6">
        <v>46387</v>
      </c>
      <c r="BC722" s="89">
        <f>+Tabla3[[#This Row],[FECHA TERMINACION
(INICIAL)]]-Tabla3[[#This Row],[FECHA INICIO]]</f>
        <v>343</v>
      </c>
      <c r="BD722" s="89">
        <f>+Tabla3[[#This Row],[PLAZO DE EJECUCIÓN EN DÍAS (INICIAL)]]/30</f>
        <v>11.433333333333334</v>
      </c>
      <c r="BE722" t="s">
        <v>3086</v>
      </c>
      <c r="BF722" s="5" t="e">
        <f>+#REF!</f>
        <v>#REF!</v>
      </c>
      <c r="BG722" s="5" t="e">
        <f>+#REF!</f>
        <v>#REF!</v>
      </c>
      <c r="BH722" s="1" t="e">
        <f>+#REF!</f>
        <v>#REF!</v>
      </c>
      <c r="BI722" s="1">
        <f>+COUNTIF(Tabla3[[#This Row],[VALOR REDUCIDO]:[TOTAL TIEMPO PRORROGADO EN DÍAS
]],"&lt;&gt;0")</f>
        <v>3</v>
      </c>
      <c r="BJ722" s="1" t="e">
        <f>+#REF!</f>
        <v>#REF!</v>
      </c>
      <c r="BK722" s="75" t="e">
        <f>+#REF!</f>
        <v>#REF!</v>
      </c>
      <c r="BL722" s="1" t="s">
        <v>83</v>
      </c>
      <c r="BM722" t="e">
        <f t="shared" ref="BM722:BM785" si="57">$BO722-$BN722</f>
        <v>#REF!</v>
      </c>
      <c r="BN722" s="7">
        <f t="shared" ref="BN722:BN785" si="58">$BA722</f>
        <v>46044</v>
      </c>
      <c r="BO722" s="7" t="e">
        <f t="shared" ref="BO722:BO785" si="59">$BB722+$BH722</f>
        <v>#REF!</v>
      </c>
      <c r="BP722" s="5" t="e">
        <f t="shared" si="55"/>
        <v>#REF!</v>
      </c>
      <c r="BQ722" s="1">
        <v>38700000</v>
      </c>
      <c r="BR722" s="1" t="e">
        <f>+Tabla3[[#This Row],[VALOR TOTAL DE CONTRATO (ANTES DE LIQUIDACIÓN - LIBERACIÓN DE SALDOS)]]-Tabla3[[#This Row],[RECURSO TOTALES DESEMBOLSADOS]]</f>
        <v>#REF!</v>
      </c>
      <c r="BS722" s="1" t="s">
        <v>83</v>
      </c>
      <c r="BT722" s="1" t="str">
        <f t="shared" si="56"/>
        <v>enero</v>
      </c>
      <c r="BU722" s="1" t="s">
        <v>82</v>
      </c>
      <c r="BV722" s="1" t="s">
        <v>82</v>
      </c>
      <c r="BW722" s="1" t="s">
        <v>82</v>
      </c>
      <c r="BX722" t="s">
        <v>258</v>
      </c>
      <c r="BY722" t="s">
        <v>259</v>
      </c>
    </row>
    <row r="723" spans="1:77" x14ac:dyDescent="0.25">
      <c r="A723" s="1">
        <v>2026</v>
      </c>
      <c r="B723" s="3">
        <v>702</v>
      </c>
      <c r="C723" s="1" t="s">
        <v>65</v>
      </c>
      <c r="D723" t="s">
        <v>67</v>
      </c>
      <c r="E723" t="s">
        <v>70</v>
      </c>
      <c r="F723" t="s">
        <v>71</v>
      </c>
      <c r="G723" t="s">
        <v>105</v>
      </c>
      <c r="H723" s="1" t="s">
        <v>64</v>
      </c>
      <c r="I723" s="1" t="s">
        <v>75</v>
      </c>
      <c r="J723" t="s">
        <v>3088</v>
      </c>
      <c r="K723" s="1" t="s">
        <v>78</v>
      </c>
      <c r="L723" s="57" t="s">
        <v>589</v>
      </c>
      <c r="M723" s="79" t="s">
        <v>7007</v>
      </c>
      <c r="N723" s="1" t="s">
        <v>3719</v>
      </c>
      <c r="O723" s="69" t="s">
        <v>3719</v>
      </c>
      <c r="P723" s="54" t="s">
        <v>3719</v>
      </c>
      <c r="Q723" s="1" t="s">
        <v>83</v>
      </c>
      <c r="R723" s="87" t="s">
        <v>256</v>
      </c>
      <c r="S723" s="87" t="s">
        <v>256</v>
      </c>
      <c r="T723" t="s">
        <v>3089</v>
      </c>
      <c r="U723" t="s">
        <v>3090</v>
      </c>
      <c r="V723" t="s">
        <v>1481</v>
      </c>
      <c r="W723" s="5">
        <v>100000000</v>
      </c>
      <c r="X723" s="5">
        <v>100000000</v>
      </c>
      <c r="Y723" s="5">
        <v>12500000</v>
      </c>
      <c r="Z723" s="90">
        <v>0</v>
      </c>
      <c r="AA723" s="1" t="s">
        <v>95</v>
      </c>
      <c r="AB723" t="s">
        <v>83</v>
      </c>
      <c r="AC723" t="s">
        <v>76</v>
      </c>
      <c r="AD723" s="69">
        <f>+Tabla3[[#This Row],[VALOR DEL CONTRATO
(EN NUMEROS)]]-Tabla3[[#This Row],[VALOR RECURSOS (MADS/FONAM)]]</f>
        <v>0</v>
      </c>
      <c r="AE723" s="2">
        <v>2426</v>
      </c>
      <c r="AF723" s="88">
        <v>46024</v>
      </c>
      <c r="AG723">
        <v>61526</v>
      </c>
      <c r="AH723" s="75">
        <v>46038</v>
      </c>
      <c r="AI723" s="78" t="s">
        <v>98</v>
      </c>
      <c r="AJ723" t="s">
        <v>590</v>
      </c>
      <c r="AK723" s="72">
        <v>202400000000078</v>
      </c>
      <c r="AL723" s="75">
        <v>46038</v>
      </c>
      <c r="AM723" s="1" t="s">
        <v>257</v>
      </c>
      <c r="AN723" s="1" t="s">
        <v>257</v>
      </c>
      <c r="AO723" t="s">
        <v>100</v>
      </c>
      <c r="AP723" t="s">
        <v>293</v>
      </c>
      <c r="AQ723" s="1"/>
      <c r="AR723" t="s">
        <v>294</v>
      </c>
      <c r="AS723" t="s">
        <v>1403</v>
      </c>
      <c r="AT723" s="1">
        <v>80111600</v>
      </c>
      <c r="AU723" s="104" t="s">
        <v>5894</v>
      </c>
      <c r="AV723" s="1" t="s">
        <v>210</v>
      </c>
      <c r="AW723" s="87" t="s">
        <v>103</v>
      </c>
      <c r="AX723" s="75">
        <v>46039</v>
      </c>
      <c r="AY723" s="1" t="s">
        <v>116</v>
      </c>
      <c r="AZ723" s="75">
        <v>46039</v>
      </c>
      <c r="BA723" s="75">
        <v>46041</v>
      </c>
      <c r="BB723" s="6">
        <v>46344</v>
      </c>
      <c r="BC723" s="89">
        <f>+Tabla3[[#This Row],[FECHA TERMINACION
(INICIAL)]]-Tabla3[[#This Row],[FECHA INICIO]]</f>
        <v>303</v>
      </c>
      <c r="BD723" s="89">
        <f>+Tabla3[[#This Row],[PLAZO DE EJECUCIÓN EN DÍAS (INICIAL)]]/30</f>
        <v>10.1</v>
      </c>
      <c r="BE723" t="s">
        <v>3091</v>
      </c>
      <c r="BF723" s="5" t="e">
        <f>+#REF!</f>
        <v>#REF!</v>
      </c>
      <c r="BG723" s="5" t="e">
        <f>+#REF!</f>
        <v>#REF!</v>
      </c>
      <c r="BH723" s="1" t="e">
        <f>+#REF!</f>
        <v>#REF!</v>
      </c>
      <c r="BI723" s="1">
        <f>+COUNTIF(Tabla3[[#This Row],[VALOR REDUCIDO]:[TOTAL TIEMPO PRORROGADO EN DÍAS
]],"&lt;&gt;0")</f>
        <v>3</v>
      </c>
      <c r="BJ723" s="1" t="e">
        <f>+#REF!</f>
        <v>#REF!</v>
      </c>
      <c r="BK723" s="75" t="e">
        <f>+#REF!</f>
        <v>#REF!</v>
      </c>
      <c r="BL723" s="1" t="s">
        <v>83</v>
      </c>
      <c r="BM723" t="e">
        <f t="shared" si="57"/>
        <v>#REF!</v>
      </c>
      <c r="BN723" s="7">
        <f t="shared" si="58"/>
        <v>46041</v>
      </c>
      <c r="BO723" s="7" t="e">
        <f t="shared" si="59"/>
        <v>#REF!</v>
      </c>
      <c r="BP723" s="5" t="e">
        <f t="shared" si="55"/>
        <v>#REF!</v>
      </c>
      <c r="BQ723" s="1">
        <v>55000000</v>
      </c>
      <c r="BR723" s="1" t="e">
        <f>+Tabla3[[#This Row],[VALOR TOTAL DE CONTRATO (ANTES DE LIQUIDACIÓN - LIBERACIÓN DE SALDOS)]]-Tabla3[[#This Row],[RECURSO TOTALES DESEMBOLSADOS]]</f>
        <v>#REF!</v>
      </c>
      <c r="BS723" s="1" t="s">
        <v>83</v>
      </c>
      <c r="BT723" s="1" t="str">
        <f t="shared" si="56"/>
        <v>enero</v>
      </c>
      <c r="BU723" s="1" t="s">
        <v>82</v>
      </c>
      <c r="BV723" s="1" t="s">
        <v>82</v>
      </c>
      <c r="BW723" s="1" t="s">
        <v>82</v>
      </c>
      <c r="BX723" t="s">
        <v>258</v>
      </c>
      <c r="BY723" t="s">
        <v>259</v>
      </c>
    </row>
    <row r="724" spans="1:77" x14ac:dyDescent="0.25">
      <c r="A724" s="1">
        <v>2026</v>
      </c>
      <c r="B724" s="3">
        <v>703</v>
      </c>
      <c r="C724" s="1" t="s">
        <v>65</v>
      </c>
      <c r="D724" t="s">
        <v>67</v>
      </c>
      <c r="E724" t="s">
        <v>70</v>
      </c>
      <c r="F724" t="s">
        <v>71</v>
      </c>
      <c r="G724" t="s">
        <v>105</v>
      </c>
      <c r="H724" s="1" t="s">
        <v>64</v>
      </c>
      <c r="I724" s="1" t="s">
        <v>75</v>
      </c>
      <c r="J724" t="s">
        <v>3092</v>
      </c>
      <c r="K724" s="1" t="s">
        <v>78</v>
      </c>
      <c r="L724" s="57" t="s">
        <v>538</v>
      </c>
      <c r="M724" s="79" t="s">
        <v>7008</v>
      </c>
      <c r="N724" s="1" t="s">
        <v>3719</v>
      </c>
      <c r="O724" s="69" t="s">
        <v>3719</v>
      </c>
      <c r="P724" s="54" t="s">
        <v>3719</v>
      </c>
      <c r="Q724" s="1" t="s">
        <v>83</v>
      </c>
      <c r="R724" s="87" t="s">
        <v>260</v>
      </c>
      <c r="S724" s="87" t="s">
        <v>260</v>
      </c>
      <c r="T724" t="s">
        <v>3093</v>
      </c>
      <c r="U724" t="s">
        <v>3095</v>
      </c>
      <c r="V724" t="s">
        <v>3094</v>
      </c>
      <c r="W724" s="5">
        <v>48877500</v>
      </c>
      <c r="X724" s="5">
        <v>48877500</v>
      </c>
      <c r="Y724" s="90">
        <v>5145000</v>
      </c>
      <c r="Z724" s="90">
        <v>0</v>
      </c>
      <c r="AA724" s="1" t="s">
        <v>95</v>
      </c>
      <c r="AB724" t="s">
        <v>83</v>
      </c>
      <c r="AC724" t="s">
        <v>76</v>
      </c>
      <c r="AD724" s="69">
        <f>+Tabla3[[#This Row],[VALOR DEL CONTRATO
(EN NUMEROS)]]-Tabla3[[#This Row],[VALOR RECURSOS (MADS/FONAM)]]</f>
        <v>0</v>
      </c>
      <c r="AE724" s="2">
        <v>6626</v>
      </c>
      <c r="AF724" s="88">
        <v>46024</v>
      </c>
      <c r="AG724">
        <v>66226</v>
      </c>
      <c r="AH724" s="75">
        <v>46041</v>
      </c>
      <c r="AI724" s="78" t="s">
        <v>98</v>
      </c>
      <c r="AJ724" t="s">
        <v>1321</v>
      </c>
      <c r="AK724" s="72">
        <v>202300000000177</v>
      </c>
      <c r="AL724" s="75">
        <v>46038</v>
      </c>
      <c r="AM724" s="1" t="s">
        <v>257</v>
      </c>
      <c r="AN724" s="1" t="s">
        <v>257</v>
      </c>
      <c r="AO724" t="s">
        <v>100</v>
      </c>
      <c r="AP724" t="s">
        <v>1314</v>
      </c>
      <c r="AQ724" s="2"/>
      <c r="AR724" t="s">
        <v>1315</v>
      </c>
      <c r="AS724" t="s">
        <v>260</v>
      </c>
      <c r="AT724" s="1">
        <v>80111600</v>
      </c>
      <c r="AU724" s="104" t="s">
        <v>5895</v>
      </c>
      <c r="AV724" s="1" t="s">
        <v>210</v>
      </c>
      <c r="AW724" s="87" t="s">
        <v>103</v>
      </c>
      <c r="AX724" s="96">
        <v>46038</v>
      </c>
      <c r="AY724" s="1" t="s">
        <v>115</v>
      </c>
      <c r="AZ724" s="96">
        <v>46038</v>
      </c>
      <c r="BA724" s="75">
        <v>46041</v>
      </c>
      <c r="BB724" s="6">
        <v>46329</v>
      </c>
      <c r="BC724" s="89">
        <f>+Tabla3[[#This Row],[FECHA TERMINACION
(INICIAL)]]-Tabla3[[#This Row],[FECHA INICIO]]</f>
        <v>288</v>
      </c>
      <c r="BD724" s="89">
        <f>+Tabla3[[#This Row],[PLAZO DE EJECUCIÓN EN DÍAS (INICIAL)]]/30</f>
        <v>9.6</v>
      </c>
      <c r="BE724" t="s">
        <v>3096</v>
      </c>
      <c r="BF724" s="5" t="e">
        <f>+#REF!</f>
        <v>#REF!</v>
      </c>
      <c r="BG724" s="5" t="e">
        <f>+#REF!</f>
        <v>#REF!</v>
      </c>
      <c r="BH724" s="1" t="e">
        <f>+#REF!</f>
        <v>#REF!</v>
      </c>
      <c r="BI724" s="1">
        <f>+COUNTIF(Tabla3[[#This Row],[VALOR REDUCIDO]:[TOTAL TIEMPO PRORROGADO EN DÍAS
]],"&lt;&gt;0")</f>
        <v>3</v>
      </c>
      <c r="BJ724" s="1" t="e">
        <f>+#REF!</f>
        <v>#REF!</v>
      </c>
      <c r="BK724" s="75" t="e">
        <f>+#REF!</f>
        <v>#REF!</v>
      </c>
      <c r="BL724" s="1" t="s">
        <v>83</v>
      </c>
      <c r="BM724" t="e">
        <f t="shared" si="57"/>
        <v>#REF!</v>
      </c>
      <c r="BN724" s="7">
        <f t="shared" si="58"/>
        <v>46041</v>
      </c>
      <c r="BO724" s="7" t="e">
        <f t="shared" si="59"/>
        <v>#REF!</v>
      </c>
      <c r="BP724" s="5" t="e">
        <f t="shared" si="55"/>
        <v>#REF!</v>
      </c>
      <c r="BQ724" s="1">
        <v>22638000</v>
      </c>
      <c r="BR724" s="1" t="e">
        <f>+Tabla3[[#This Row],[VALOR TOTAL DE CONTRATO (ANTES DE LIQUIDACIÓN - LIBERACIÓN DE SALDOS)]]-Tabla3[[#This Row],[RECURSO TOTALES DESEMBOLSADOS]]</f>
        <v>#REF!</v>
      </c>
      <c r="BS724" s="1" t="s">
        <v>83</v>
      </c>
      <c r="BT724" s="1" t="str">
        <f t="shared" si="56"/>
        <v>enero</v>
      </c>
      <c r="BU724" s="1" t="s">
        <v>82</v>
      </c>
      <c r="BV724" s="1" t="s">
        <v>82</v>
      </c>
      <c r="BW724" s="1" t="s">
        <v>82</v>
      </c>
      <c r="BX724" t="s">
        <v>258</v>
      </c>
      <c r="BY724" t="s">
        <v>259</v>
      </c>
    </row>
    <row r="725" spans="1:77" x14ac:dyDescent="0.25">
      <c r="A725" s="1">
        <v>2026</v>
      </c>
      <c r="B725" s="3">
        <v>704</v>
      </c>
      <c r="C725" s="1" t="s">
        <v>65</v>
      </c>
      <c r="D725" t="s">
        <v>67</v>
      </c>
      <c r="E725" t="s">
        <v>70</v>
      </c>
      <c r="F725" t="s">
        <v>71</v>
      </c>
      <c r="G725" t="s">
        <v>105</v>
      </c>
      <c r="H725" s="1" t="s">
        <v>64</v>
      </c>
      <c r="I725" s="1" t="s">
        <v>75</v>
      </c>
      <c r="J725" t="s">
        <v>3097</v>
      </c>
      <c r="K725" s="1" t="s">
        <v>78</v>
      </c>
      <c r="L725" s="57" t="s">
        <v>3098</v>
      </c>
      <c r="M725" s="79" t="s">
        <v>7009</v>
      </c>
      <c r="N725" s="1" t="s">
        <v>3719</v>
      </c>
      <c r="O725" s="69" t="s">
        <v>3719</v>
      </c>
      <c r="P725" s="54" t="s">
        <v>3719</v>
      </c>
      <c r="Q725" s="1" t="s">
        <v>83</v>
      </c>
      <c r="R725" s="87" t="s">
        <v>260</v>
      </c>
      <c r="S725" s="87" t="s">
        <v>260</v>
      </c>
      <c r="T725" t="s">
        <v>3099</v>
      </c>
      <c r="U725" t="s">
        <v>3101</v>
      </c>
      <c r="V725" t="s">
        <v>3100</v>
      </c>
      <c r="W725" s="5">
        <v>53295000</v>
      </c>
      <c r="X725" s="5">
        <v>53295000</v>
      </c>
      <c r="Y725" s="90">
        <v>5610000</v>
      </c>
      <c r="Z725" s="90">
        <v>0</v>
      </c>
      <c r="AA725" s="1" t="s">
        <v>95</v>
      </c>
      <c r="AB725" t="s">
        <v>83</v>
      </c>
      <c r="AC725" t="s">
        <v>76</v>
      </c>
      <c r="AD725" s="69">
        <f>+Tabla3[[#This Row],[VALOR DEL CONTRATO
(EN NUMEROS)]]-Tabla3[[#This Row],[VALOR RECURSOS (MADS/FONAM)]]</f>
        <v>0</v>
      </c>
      <c r="AE725" s="2">
        <v>6626</v>
      </c>
      <c r="AF725" s="88">
        <v>46024</v>
      </c>
      <c r="AG725">
        <v>66426</v>
      </c>
      <c r="AH725" s="75">
        <v>46041</v>
      </c>
      <c r="AI725" s="78" t="s">
        <v>98</v>
      </c>
      <c r="AJ725" t="s">
        <v>1321</v>
      </c>
      <c r="AK725" s="72">
        <v>202300000000177</v>
      </c>
      <c r="AL725" s="75">
        <v>46038</v>
      </c>
      <c r="AM725" s="1" t="s">
        <v>257</v>
      </c>
      <c r="AN725" s="1" t="s">
        <v>257</v>
      </c>
      <c r="AO725" t="s">
        <v>100</v>
      </c>
      <c r="AP725" t="s">
        <v>387</v>
      </c>
      <c r="AQ725" s="1"/>
      <c r="AR725" t="s">
        <v>6272</v>
      </c>
      <c r="AS725" t="s">
        <v>260</v>
      </c>
      <c r="AT725" s="1">
        <v>80111600</v>
      </c>
      <c r="AU725" s="104" t="s">
        <v>5896</v>
      </c>
      <c r="AV725" s="1" t="s">
        <v>210</v>
      </c>
      <c r="AW725" s="87" t="s">
        <v>103</v>
      </c>
      <c r="AX725" s="96">
        <v>46038</v>
      </c>
      <c r="AY725" s="1" t="s">
        <v>115</v>
      </c>
      <c r="AZ725" s="96">
        <v>46038</v>
      </c>
      <c r="BA725" s="75">
        <v>46041</v>
      </c>
      <c r="BB725" s="6">
        <v>46329</v>
      </c>
      <c r="BC725" s="89">
        <f>+Tabla3[[#This Row],[FECHA TERMINACION
(INICIAL)]]-Tabla3[[#This Row],[FECHA INICIO]]</f>
        <v>288</v>
      </c>
      <c r="BD725" s="89">
        <f>+Tabla3[[#This Row],[PLAZO DE EJECUCIÓN EN DÍAS (INICIAL)]]/30</f>
        <v>9.6</v>
      </c>
      <c r="BE725" t="s">
        <v>3102</v>
      </c>
      <c r="BF725" s="5" t="e">
        <f>+#REF!</f>
        <v>#REF!</v>
      </c>
      <c r="BG725" s="5" t="e">
        <f>+#REF!</f>
        <v>#REF!</v>
      </c>
      <c r="BH725" s="1" t="e">
        <f>+#REF!</f>
        <v>#REF!</v>
      </c>
      <c r="BI725" s="1">
        <f>+COUNTIF(Tabla3[[#This Row],[VALOR REDUCIDO]:[TOTAL TIEMPO PRORROGADO EN DÍAS
]],"&lt;&gt;0")</f>
        <v>3</v>
      </c>
      <c r="BJ725" s="1" t="e">
        <f>+#REF!</f>
        <v>#REF!</v>
      </c>
      <c r="BK725" s="75" t="e">
        <f>+#REF!</f>
        <v>#REF!</v>
      </c>
      <c r="BL725" s="1" t="s">
        <v>83</v>
      </c>
      <c r="BM725" t="e">
        <f t="shared" si="57"/>
        <v>#REF!</v>
      </c>
      <c r="BN725" s="7">
        <f t="shared" si="58"/>
        <v>46041</v>
      </c>
      <c r="BO725" s="7" t="e">
        <f t="shared" si="59"/>
        <v>#REF!</v>
      </c>
      <c r="BP725" s="5" t="e">
        <f t="shared" si="55"/>
        <v>#REF!</v>
      </c>
      <c r="BQ725" s="1">
        <v>24684000</v>
      </c>
      <c r="BR725" s="1" t="e">
        <f>+Tabla3[[#This Row],[VALOR TOTAL DE CONTRATO (ANTES DE LIQUIDACIÓN - LIBERACIÓN DE SALDOS)]]-Tabla3[[#This Row],[RECURSO TOTALES DESEMBOLSADOS]]</f>
        <v>#REF!</v>
      </c>
      <c r="BS725" s="1" t="s">
        <v>83</v>
      </c>
      <c r="BT725" s="1" t="str">
        <f t="shared" si="56"/>
        <v>enero</v>
      </c>
      <c r="BU725" s="1" t="s">
        <v>82</v>
      </c>
      <c r="BV725" s="1" t="s">
        <v>82</v>
      </c>
      <c r="BW725" s="1" t="s">
        <v>82</v>
      </c>
      <c r="BX725" t="s">
        <v>258</v>
      </c>
      <c r="BY725" t="s">
        <v>259</v>
      </c>
    </row>
    <row r="726" spans="1:77" x14ac:dyDescent="0.25">
      <c r="A726" s="1">
        <v>2026</v>
      </c>
      <c r="B726" s="3">
        <v>705</v>
      </c>
      <c r="C726" s="1" t="s">
        <v>65</v>
      </c>
      <c r="D726" t="s">
        <v>67</v>
      </c>
      <c r="E726" t="s">
        <v>70</v>
      </c>
      <c r="F726" t="s">
        <v>71</v>
      </c>
      <c r="G726" t="s">
        <v>105</v>
      </c>
      <c r="H726" s="1" t="s">
        <v>64</v>
      </c>
      <c r="I726" s="1" t="s">
        <v>75</v>
      </c>
      <c r="J726" t="s">
        <v>3103</v>
      </c>
      <c r="K726" s="1" t="s">
        <v>78</v>
      </c>
      <c r="L726" s="57" t="s">
        <v>2454</v>
      </c>
      <c r="M726" s="79" t="s">
        <v>7010</v>
      </c>
      <c r="N726" s="1" t="s">
        <v>3719</v>
      </c>
      <c r="O726" s="69" t="s">
        <v>3719</v>
      </c>
      <c r="P726" s="54" t="s">
        <v>3719</v>
      </c>
      <c r="Q726" s="1" t="s">
        <v>83</v>
      </c>
      <c r="R726" s="87" t="s">
        <v>260</v>
      </c>
      <c r="S726" s="87" t="s">
        <v>260</v>
      </c>
      <c r="T726" t="s">
        <v>3104</v>
      </c>
      <c r="U726" t="s">
        <v>3106</v>
      </c>
      <c r="V726" t="s">
        <v>3105</v>
      </c>
      <c r="W726" s="5">
        <v>82548000</v>
      </c>
      <c r="X726" s="5">
        <v>82548000</v>
      </c>
      <c r="Y726" s="90">
        <v>9172000</v>
      </c>
      <c r="Z726" s="90">
        <v>0</v>
      </c>
      <c r="AA726" s="1" t="s">
        <v>95</v>
      </c>
      <c r="AB726" t="s">
        <v>83</v>
      </c>
      <c r="AC726" t="s">
        <v>76</v>
      </c>
      <c r="AD726" s="69">
        <f>+Tabla3[[#This Row],[VALOR DEL CONTRATO
(EN NUMEROS)]]-Tabla3[[#This Row],[VALOR RECURSOS (MADS/FONAM)]]</f>
        <v>0</v>
      </c>
      <c r="AE726" s="2">
        <v>6626</v>
      </c>
      <c r="AF726" s="88">
        <v>46024</v>
      </c>
      <c r="AG726">
        <v>66626</v>
      </c>
      <c r="AH726" s="75">
        <v>46042</v>
      </c>
      <c r="AI726" s="78" t="s">
        <v>98</v>
      </c>
      <c r="AJ726" t="s">
        <v>1321</v>
      </c>
      <c r="AK726" s="72">
        <v>202300000000177</v>
      </c>
      <c r="AL726" s="75">
        <v>46038</v>
      </c>
      <c r="AM726" s="1" t="s">
        <v>257</v>
      </c>
      <c r="AN726" s="1" t="s">
        <v>257</v>
      </c>
      <c r="AO726" t="s">
        <v>100</v>
      </c>
      <c r="AP726" t="s">
        <v>1322</v>
      </c>
      <c r="AQ726" s="1"/>
      <c r="AR726" t="s">
        <v>2782</v>
      </c>
      <c r="AS726" t="s">
        <v>260</v>
      </c>
      <c r="AT726" s="1">
        <v>80111600</v>
      </c>
      <c r="AU726" s="104" t="s">
        <v>5897</v>
      </c>
      <c r="AV726" s="1" t="s">
        <v>210</v>
      </c>
      <c r="AW726" s="87" t="s">
        <v>103</v>
      </c>
      <c r="AX726" s="96">
        <v>46038</v>
      </c>
      <c r="AY726" s="1" t="s">
        <v>115</v>
      </c>
      <c r="AZ726" s="96">
        <v>46038</v>
      </c>
      <c r="BA726" s="75">
        <v>46042</v>
      </c>
      <c r="BB726" s="6">
        <v>46314</v>
      </c>
      <c r="BC726" s="89">
        <f>+Tabla3[[#This Row],[FECHA TERMINACION
(INICIAL)]]-Tabla3[[#This Row],[FECHA INICIO]]</f>
        <v>272</v>
      </c>
      <c r="BD726" s="89">
        <f>+Tabla3[[#This Row],[PLAZO DE EJECUCIÓN EN DÍAS (INICIAL)]]/30</f>
        <v>9.0666666666666664</v>
      </c>
      <c r="BE726" t="s">
        <v>3107</v>
      </c>
      <c r="BF726" s="5" t="e">
        <f>+#REF!</f>
        <v>#REF!</v>
      </c>
      <c r="BG726" s="5" t="e">
        <f>+#REF!</f>
        <v>#REF!</v>
      </c>
      <c r="BH726" s="1" t="e">
        <f>+#REF!</f>
        <v>#REF!</v>
      </c>
      <c r="BI726" s="1">
        <f>+COUNTIF(Tabla3[[#This Row],[VALOR REDUCIDO]:[TOTAL TIEMPO PRORROGADO EN DÍAS
]],"&lt;&gt;0")</f>
        <v>3</v>
      </c>
      <c r="BJ726" s="1" t="e">
        <f>+#REF!</f>
        <v>#REF!</v>
      </c>
      <c r="BK726" s="75" t="e">
        <f>+#REF!</f>
        <v>#REF!</v>
      </c>
      <c r="BL726" s="1" t="s">
        <v>83</v>
      </c>
      <c r="BM726" t="e">
        <f t="shared" si="57"/>
        <v>#REF!</v>
      </c>
      <c r="BN726" s="7">
        <f t="shared" si="58"/>
        <v>46042</v>
      </c>
      <c r="BO726" s="7" t="e">
        <f t="shared" si="59"/>
        <v>#REF!</v>
      </c>
      <c r="BP726" s="5" t="e">
        <f t="shared" si="55"/>
        <v>#REF!</v>
      </c>
      <c r="BQ726" s="1">
        <v>40051067</v>
      </c>
      <c r="BR726" s="1" t="e">
        <f>+Tabla3[[#This Row],[VALOR TOTAL DE CONTRATO (ANTES DE LIQUIDACIÓN - LIBERACIÓN DE SALDOS)]]-Tabla3[[#This Row],[RECURSO TOTALES DESEMBOLSADOS]]</f>
        <v>#REF!</v>
      </c>
      <c r="BS726" s="1" t="s">
        <v>83</v>
      </c>
      <c r="BT726" s="1" t="str">
        <f t="shared" si="56"/>
        <v>enero</v>
      </c>
      <c r="BU726" s="1" t="s">
        <v>82</v>
      </c>
      <c r="BV726" s="1" t="s">
        <v>82</v>
      </c>
      <c r="BW726" s="1" t="s">
        <v>82</v>
      </c>
      <c r="BX726" t="s">
        <v>258</v>
      </c>
      <c r="BY726" t="s">
        <v>259</v>
      </c>
    </row>
    <row r="727" spans="1:77" x14ac:dyDescent="0.25">
      <c r="A727" s="1">
        <v>2026</v>
      </c>
      <c r="B727" s="3">
        <v>706</v>
      </c>
      <c r="C727" s="1" t="s">
        <v>65</v>
      </c>
      <c r="D727" t="s">
        <v>67</v>
      </c>
      <c r="E727" t="s">
        <v>70</v>
      </c>
      <c r="F727" t="s">
        <v>71</v>
      </c>
      <c r="G727" t="s">
        <v>105</v>
      </c>
      <c r="H727" s="1" t="s">
        <v>64</v>
      </c>
      <c r="I727" s="1" t="s">
        <v>271</v>
      </c>
      <c r="J727" t="s">
        <v>223</v>
      </c>
      <c r="K727" s="1" t="s">
        <v>78</v>
      </c>
      <c r="L727" s="87" t="s">
        <v>488</v>
      </c>
      <c r="M727" s="79" t="s">
        <v>7011</v>
      </c>
      <c r="N727" s="1" t="s">
        <v>3719</v>
      </c>
      <c r="O727" s="69" t="s">
        <v>3719</v>
      </c>
      <c r="P727" s="54" t="s">
        <v>3719</v>
      </c>
      <c r="Q727" s="1" t="s">
        <v>83</v>
      </c>
      <c r="R727" s="87" t="s">
        <v>255</v>
      </c>
      <c r="S727" s="87" t="s">
        <v>255</v>
      </c>
      <c r="T727" t="s">
        <v>3108</v>
      </c>
      <c r="U727" t="s">
        <v>3110</v>
      </c>
      <c r="V727" t="s">
        <v>3109</v>
      </c>
      <c r="W727" s="5">
        <v>58190000</v>
      </c>
      <c r="X727" s="5">
        <v>58190000</v>
      </c>
      <c r="Y727" s="90">
        <v>5060000</v>
      </c>
      <c r="Z727" s="90">
        <v>0</v>
      </c>
      <c r="AA727" s="1" t="s">
        <v>121</v>
      </c>
      <c r="AB727" t="s">
        <v>83</v>
      </c>
      <c r="AC727" t="s">
        <v>76</v>
      </c>
      <c r="AD727" s="69">
        <f>+Tabla3[[#This Row],[VALOR DEL CONTRATO
(EN NUMEROS)]]-Tabla3[[#This Row],[VALOR RECURSOS (MADS/FONAM)]]</f>
        <v>0</v>
      </c>
      <c r="AE727" s="2">
        <v>4625</v>
      </c>
      <c r="AF727" s="88">
        <v>45671</v>
      </c>
      <c r="AG727">
        <v>2126</v>
      </c>
      <c r="AH727" s="75">
        <v>46043</v>
      </c>
      <c r="AI727" s="78" t="s">
        <v>99</v>
      </c>
      <c r="AJ727" t="s">
        <v>1372</v>
      </c>
      <c r="AK727" s="65" t="s">
        <v>76</v>
      </c>
      <c r="AL727" s="75">
        <v>46038</v>
      </c>
      <c r="AM727" s="1" t="s">
        <v>257</v>
      </c>
      <c r="AN727" s="1" t="s">
        <v>257</v>
      </c>
      <c r="AO727" t="s">
        <v>100</v>
      </c>
      <c r="AP727" t="s">
        <v>2486</v>
      </c>
      <c r="AQ727" s="2"/>
      <c r="AR727" t="s">
        <v>2487</v>
      </c>
      <c r="AS727" t="s">
        <v>255</v>
      </c>
      <c r="AT727" s="1">
        <v>80111600</v>
      </c>
      <c r="AU727" s="104" t="s">
        <v>5898</v>
      </c>
      <c r="AV727" s="1" t="s">
        <v>210</v>
      </c>
      <c r="AW727" s="87" t="s">
        <v>103</v>
      </c>
      <c r="AX727" s="96">
        <v>46038</v>
      </c>
      <c r="AY727" s="1" t="s">
        <v>116</v>
      </c>
      <c r="AZ727" s="96">
        <v>46038</v>
      </c>
      <c r="BA727" s="75">
        <v>46043</v>
      </c>
      <c r="BB727" s="6">
        <v>46387</v>
      </c>
      <c r="BC727" s="89">
        <f>+Tabla3[[#This Row],[FECHA TERMINACION
(INICIAL)]]-Tabla3[[#This Row],[FECHA INICIO]]</f>
        <v>344</v>
      </c>
      <c r="BD727" s="89">
        <f>+Tabla3[[#This Row],[PLAZO DE EJECUCIÓN EN DÍAS (INICIAL)]]/30</f>
        <v>11.466666666666667</v>
      </c>
      <c r="BE727" t="s">
        <v>2909</v>
      </c>
      <c r="BF727" s="5" t="e">
        <f>+#REF!</f>
        <v>#REF!</v>
      </c>
      <c r="BG727" s="5" t="e">
        <f>+#REF!</f>
        <v>#REF!</v>
      </c>
      <c r="BH727" s="1" t="e">
        <f>+#REF!</f>
        <v>#REF!</v>
      </c>
      <c r="BI727" s="1">
        <f>+COUNTIF(Tabla3[[#This Row],[VALOR REDUCIDO]:[TOTAL TIEMPO PRORROGADO EN DÍAS
]],"&lt;&gt;0")</f>
        <v>3</v>
      </c>
      <c r="BJ727" s="1" t="e">
        <f>+#REF!</f>
        <v>#REF!</v>
      </c>
      <c r="BK727" s="75" t="e">
        <f>+#REF!</f>
        <v>#REF!</v>
      </c>
      <c r="BL727" s="1" t="s">
        <v>83</v>
      </c>
      <c r="BM727" t="e">
        <f t="shared" si="57"/>
        <v>#REF!</v>
      </c>
      <c r="BN727" s="7">
        <f t="shared" si="58"/>
        <v>46043</v>
      </c>
      <c r="BO727" s="7" t="e">
        <f t="shared" si="59"/>
        <v>#REF!</v>
      </c>
      <c r="BP727" s="5" t="e">
        <f t="shared" si="55"/>
        <v>#REF!</v>
      </c>
      <c r="BQ727" s="1">
        <v>22304748</v>
      </c>
      <c r="BR727" s="1" t="e">
        <f>+Tabla3[[#This Row],[VALOR TOTAL DE CONTRATO (ANTES DE LIQUIDACIÓN - LIBERACIÓN DE SALDOS)]]-Tabla3[[#This Row],[RECURSO TOTALES DESEMBOLSADOS]]</f>
        <v>#REF!</v>
      </c>
      <c r="BS727" s="1" t="s">
        <v>83</v>
      </c>
      <c r="BT727" s="1" t="str">
        <f t="shared" si="56"/>
        <v>enero</v>
      </c>
      <c r="BU727" s="1" t="s">
        <v>82</v>
      </c>
      <c r="BV727" s="1" t="s">
        <v>82</v>
      </c>
      <c r="BW727" s="1" t="s">
        <v>82</v>
      </c>
      <c r="BX727" t="s">
        <v>258</v>
      </c>
      <c r="BY727" t="s">
        <v>259</v>
      </c>
    </row>
    <row r="728" spans="1:77" x14ac:dyDescent="0.25">
      <c r="A728" s="1">
        <v>2026</v>
      </c>
      <c r="B728" s="3">
        <v>707</v>
      </c>
      <c r="C728" s="1" t="s">
        <v>65</v>
      </c>
      <c r="D728" t="s">
        <v>67</v>
      </c>
      <c r="E728" t="s">
        <v>70</v>
      </c>
      <c r="F728" t="s">
        <v>71</v>
      </c>
      <c r="G728" t="s">
        <v>105</v>
      </c>
      <c r="H728" s="1" t="s">
        <v>64</v>
      </c>
      <c r="I728" s="1" t="s">
        <v>75</v>
      </c>
      <c r="J728" t="s">
        <v>3529</v>
      </c>
      <c r="K728" s="1" t="s">
        <v>78</v>
      </c>
      <c r="L728" s="57" t="s">
        <v>1909</v>
      </c>
      <c r="M728" s="79" t="s">
        <v>7012</v>
      </c>
      <c r="N728" s="1" t="s">
        <v>3719</v>
      </c>
      <c r="O728" s="69" t="s">
        <v>3719</v>
      </c>
      <c r="P728" s="54" t="s">
        <v>3719</v>
      </c>
      <c r="Q728" s="1" t="s">
        <v>83</v>
      </c>
      <c r="R728" s="87" t="s">
        <v>256</v>
      </c>
      <c r="S728" s="87" t="s">
        <v>256</v>
      </c>
      <c r="T728" t="s">
        <v>3530</v>
      </c>
      <c r="U728" t="s">
        <v>3532</v>
      </c>
      <c r="V728" t="s">
        <v>3531</v>
      </c>
      <c r="W728" s="5">
        <v>120000000</v>
      </c>
      <c r="X728" s="5">
        <v>120000000</v>
      </c>
      <c r="Y728" s="90">
        <v>12000000</v>
      </c>
      <c r="Z728" s="90">
        <v>0</v>
      </c>
      <c r="AA728" s="1" t="s">
        <v>95</v>
      </c>
      <c r="AB728" t="s">
        <v>83</v>
      </c>
      <c r="AC728" t="s">
        <v>76</v>
      </c>
      <c r="AD728" s="69">
        <f>+Tabla3[[#This Row],[VALOR DEL CONTRATO
(EN NUMEROS)]]-Tabla3[[#This Row],[VALOR RECURSOS (MADS/FONAM)]]</f>
        <v>0</v>
      </c>
      <c r="AE728" s="2">
        <v>2426</v>
      </c>
      <c r="AF728" s="88">
        <v>46024</v>
      </c>
      <c r="AG728">
        <v>70626</v>
      </c>
      <c r="AH728" s="75">
        <v>46041</v>
      </c>
      <c r="AI728" s="78" t="s">
        <v>98</v>
      </c>
      <c r="AJ728" t="s">
        <v>590</v>
      </c>
      <c r="AK728" s="72">
        <v>202400000000078</v>
      </c>
      <c r="AL728" s="75">
        <v>46041</v>
      </c>
      <c r="AM728" s="1" t="s">
        <v>257</v>
      </c>
      <c r="AN728" s="1" t="s">
        <v>257</v>
      </c>
      <c r="AO728" t="s">
        <v>100</v>
      </c>
      <c r="AP728" t="s">
        <v>293</v>
      </c>
      <c r="AQ728" s="2"/>
      <c r="AR728" t="s">
        <v>294</v>
      </c>
      <c r="AS728" t="s">
        <v>1403</v>
      </c>
      <c r="AT728" s="1">
        <v>80111600</v>
      </c>
      <c r="AU728" s="104" t="s">
        <v>5899</v>
      </c>
      <c r="AV728" s="1" t="s">
        <v>210</v>
      </c>
      <c r="AW728" s="87" t="s">
        <v>103</v>
      </c>
      <c r="AX728" s="75">
        <v>46041</v>
      </c>
      <c r="AY728" s="1" t="s">
        <v>116</v>
      </c>
      <c r="AZ728" s="75">
        <v>46041</v>
      </c>
      <c r="BA728" s="75">
        <v>46041</v>
      </c>
      <c r="BB728" s="6">
        <v>46344</v>
      </c>
      <c r="BC728" s="89">
        <f>+Tabla3[[#This Row],[FECHA TERMINACION
(INICIAL)]]-Tabla3[[#This Row],[FECHA INICIO]]</f>
        <v>303</v>
      </c>
      <c r="BD728" s="89">
        <f>+Tabla3[[#This Row],[PLAZO DE EJECUCIÓN EN DÍAS (INICIAL)]]/30</f>
        <v>10.1</v>
      </c>
      <c r="BE728" t="s">
        <v>2084</v>
      </c>
      <c r="BF728" s="5" t="e">
        <f>+#REF!</f>
        <v>#REF!</v>
      </c>
      <c r="BG728" s="5" t="e">
        <f>+#REF!</f>
        <v>#REF!</v>
      </c>
      <c r="BH728" s="1" t="e">
        <f>+#REF!</f>
        <v>#REF!</v>
      </c>
      <c r="BI728" s="1">
        <f>+COUNTIF(Tabla3[[#This Row],[VALOR REDUCIDO]:[TOTAL TIEMPO PRORROGADO EN DÍAS
]],"&lt;&gt;0")</f>
        <v>3</v>
      </c>
      <c r="BJ728" s="1" t="e">
        <f>+#REF!</f>
        <v>#REF!</v>
      </c>
      <c r="BK728" s="75" t="e">
        <f>+#REF!</f>
        <v>#REF!</v>
      </c>
      <c r="BL728" s="1" t="s">
        <v>83</v>
      </c>
      <c r="BM728" t="e">
        <f t="shared" si="57"/>
        <v>#REF!</v>
      </c>
      <c r="BN728" s="7">
        <f t="shared" si="58"/>
        <v>46041</v>
      </c>
      <c r="BO728" s="7" t="e">
        <f t="shared" si="59"/>
        <v>#REF!</v>
      </c>
      <c r="BP728" s="5" t="e">
        <f t="shared" si="55"/>
        <v>#REF!</v>
      </c>
      <c r="BQ728" s="1">
        <v>52800000</v>
      </c>
      <c r="BR728" s="1" t="e">
        <f>+Tabla3[[#This Row],[VALOR TOTAL DE CONTRATO (ANTES DE LIQUIDACIÓN - LIBERACIÓN DE SALDOS)]]-Tabla3[[#This Row],[RECURSO TOTALES DESEMBOLSADOS]]</f>
        <v>#REF!</v>
      </c>
      <c r="BS728" s="1" t="s">
        <v>83</v>
      </c>
      <c r="BT728" s="1" t="str">
        <f t="shared" si="56"/>
        <v>enero</v>
      </c>
      <c r="BU728" s="1" t="s">
        <v>82</v>
      </c>
      <c r="BV728" s="1" t="s">
        <v>82</v>
      </c>
      <c r="BW728" s="1" t="s">
        <v>82</v>
      </c>
      <c r="BX728" t="s">
        <v>258</v>
      </c>
      <c r="BY728" t="s">
        <v>259</v>
      </c>
    </row>
    <row r="729" spans="1:77" ht="13.9" customHeight="1" x14ac:dyDescent="0.25">
      <c r="A729" s="1">
        <v>2026</v>
      </c>
      <c r="B729" s="3">
        <v>708</v>
      </c>
      <c r="C729" s="1" t="s">
        <v>65</v>
      </c>
      <c r="D729" t="s">
        <v>67</v>
      </c>
      <c r="E729" t="s">
        <v>70</v>
      </c>
      <c r="F729" t="s">
        <v>71</v>
      </c>
      <c r="G729" t="s">
        <v>105</v>
      </c>
      <c r="H729" s="1" t="s">
        <v>64</v>
      </c>
      <c r="I729" s="1" t="s">
        <v>75</v>
      </c>
      <c r="J729" t="s">
        <v>3111</v>
      </c>
      <c r="K729" s="1" t="s">
        <v>78</v>
      </c>
      <c r="L729" s="57" t="s">
        <v>3112</v>
      </c>
      <c r="M729" s="79" t="s">
        <v>7013</v>
      </c>
      <c r="N729" s="1" t="s">
        <v>3719</v>
      </c>
      <c r="O729" s="69" t="s">
        <v>3719</v>
      </c>
      <c r="P729" s="54" t="s">
        <v>3719</v>
      </c>
      <c r="Q729" s="1" t="s">
        <v>83</v>
      </c>
      <c r="R729" s="87" t="s">
        <v>256</v>
      </c>
      <c r="S729" s="87" t="s">
        <v>256</v>
      </c>
      <c r="T729" t="s">
        <v>3113</v>
      </c>
      <c r="U729" t="s">
        <v>3115</v>
      </c>
      <c r="V729" t="s">
        <v>3114</v>
      </c>
      <c r="W729" s="5">
        <v>93048341</v>
      </c>
      <c r="X729" s="5">
        <v>93048341</v>
      </c>
      <c r="Y729" s="90">
        <v>8458031</v>
      </c>
      <c r="Z729" s="90">
        <v>0</v>
      </c>
      <c r="AA729" s="1" t="s">
        <v>95</v>
      </c>
      <c r="AB729" t="s">
        <v>83</v>
      </c>
      <c r="AC729" t="s">
        <v>76</v>
      </c>
      <c r="AD729" s="69">
        <f>+Tabla3[[#This Row],[VALOR DEL CONTRATO
(EN NUMEROS)]]-Tabla3[[#This Row],[VALOR RECURSOS (MADS/FONAM)]]</f>
        <v>0</v>
      </c>
      <c r="AE729" s="2">
        <v>2426</v>
      </c>
      <c r="AF729" s="88">
        <v>46024</v>
      </c>
      <c r="AG729">
        <v>61926</v>
      </c>
      <c r="AH729" s="75">
        <v>46038</v>
      </c>
      <c r="AI729" s="78" t="s">
        <v>98</v>
      </c>
      <c r="AJ729" t="s">
        <v>590</v>
      </c>
      <c r="AK729" s="72">
        <v>202400000000078</v>
      </c>
      <c r="AL729" s="75">
        <v>46038</v>
      </c>
      <c r="AM729" s="1" t="s">
        <v>257</v>
      </c>
      <c r="AN729" s="1" t="s">
        <v>257</v>
      </c>
      <c r="AO729" t="s">
        <v>100</v>
      </c>
      <c r="AP729" t="s">
        <v>1296</v>
      </c>
      <c r="AQ729" s="2"/>
      <c r="AR729" t="s">
        <v>1297</v>
      </c>
      <c r="AS729" t="s">
        <v>1403</v>
      </c>
      <c r="AT729" s="1">
        <v>80111600</v>
      </c>
      <c r="AU729" s="104" t="s">
        <v>5900</v>
      </c>
      <c r="AV729" s="1" t="s">
        <v>210</v>
      </c>
      <c r="AW729" s="87" t="s">
        <v>103</v>
      </c>
      <c r="AX729" s="75">
        <v>46038</v>
      </c>
      <c r="AY729" s="1" t="s">
        <v>116</v>
      </c>
      <c r="AZ729" s="75">
        <v>46038</v>
      </c>
      <c r="BA729" s="75">
        <v>46038</v>
      </c>
      <c r="BB729" s="6">
        <v>46371</v>
      </c>
      <c r="BC729" s="89">
        <f>+Tabla3[[#This Row],[FECHA TERMINACION
(INICIAL)]]-Tabla3[[#This Row],[FECHA INICIO]]</f>
        <v>333</v>
      </c>
      <c r="BD729" s="89">
        <f>+Tabla3[[#This Row],[PLAZO DE EJECUCIÓN EN DÍAS (INICIAL)]]/30</f>
        <v>11.1</v>
      </c>
      <c r="BE729" t="s">
        <v>939</v>
      </c>
      <c r="BF729" s="5" t="e">
        <f>+#REF!</f>
        <v>#REF!</v>
      </c>
      <c r="BG729" s="5" t="e">
        <f>+#REF!</f>
        <v>#REF!</v>
      </c>
      <c r="BH729" s="1" t="e">
        <f>+#REF!</f>
        <v>#REF!</v>
      </c>
      <c r="BI729" s="1">
        <f>+COUNTIF(Tabla3[[#This Row],[VALOR REDUCIDO]:[TOTAL TIEMPO PRORROGADO EN DÍAS
]],"&lt;&gt;0")</f>
        <v>3</v>
      </c>
      <c r="BJ729" s="1" t="e">
        <f>+#REF!</f>
        <v>#REF!</v>
      </c>
      <c r="BK729" s="75" t="e">
        <f>+#REF!</f>
        <v>#REF!</v>
      </c>
      <c r="BL729" s="1" t="s">
        <v>83</v>
      </c>
      <c r="BM729" t="e">
        <f t="shared" si="57"/>
        <v>#REF!</v>
      </c>
      <c r="BN729" s="7">
        <f t="shared" si="58"/>
        <v>46038</v>
      </c>
      <c r="BO729" s="7" t="e">
        <f t="shared" si="59"/>
        <v>#REF!</v>
      </c>
      <c r="BP729" s="5" t="e">
        <f t="shared" si="55"/>
        <v>#REF!</v>
      </c>
      <c r="BQ729" s="1">
        <v>38061139</v>
      </c>
      <c r="BR729" s="1" t="e">
        <f>+Tabla3[[#This Row],[VALOR TOTAL DE CONTRATO (ANTES DE LIQUIDACIÓN - LIBERACIÓN DE SALDOS)]]-Tabla3[[#This Row],[RECURSO TOTALES DESEMBOLSADOS]]</f>
        <v>#REF!</v>
      </c>
      <c r="BS729" s="1" t="s">
        <v>83</v>
      </c>
      <c r="BT729" s="1" t="str">
        <f t="shared" si="56"/>
        <v>enero</v>
      </c>
      <c r="BU729" s="1" t="s">
        <v>82</v>
      </c>
      <c r="BV729" s="1" t="s">
        <v>82</v>
      </c>
      <c r="BW729" s="1" t="s">
        <v>82</v>
      </c>
      <c r="BX729" t="s">
        <v>258</v>
      </c>
      <c r="BY729" t="s">
        <v>259</v>
      </c>
    </row>
    <row r="730" spans="1:77" x14ac:dyDescent="0.25">
      <c r="A730" s="1">
        <v>2026</v>
      </c>
      <c r="B730" s="3">
        <v>709</v>
      </c>
      <c r="C730" s="1" t="s">
        <v>65</v>
      </c>
      <c r="D730" t="s">
        <v>67</v>
      </c>
      <c r="E730" t="s">
        <v>70</v>
      </c>
      <c r="F730" t="s">
        <v>71</v>
      </c>
      <c r="G730" t="s">
        <v>105</v>
      </c>
      <c r="H730" s="1" t="s">
        <v>64</v>
      </c>
      <c r="I730" s="1" t="s">
        <v>75</v>
      </c>
      <c r="J730" t="s">
        <v>3116</v>
      </c>
      <c r="K730" s="1" t="s">
        <v>78</v>
      </c>
      <c r="L730" s="57" t="s">
        <v>908</v>
      </c>
      <c r="M730" s="79" t="s">
        <v>7014</v>
      </c>
      <c r="N730" s="1" t="s">
        <v>3719</v>
      </c>
      <c r="O730" s="69" t="s">
        <v>3719</v>
      </c>
      <c r="P730" s="54" t="s">
        <v>3719</v>
      </c>
      <c r="Q730" s="1" t="s">
        <v>83</v>
      </c>
      <c r="R730" s="87" t="s">
        <v>256</v>
      </c>
      <c r="S730" s="87" t="s">
        <v>256</v>
      </c>
      <c r="T730" t="s">
        <v>3117</v>
      </c>
      <c r="U730" t="s">
        <v>3119</v>
      </c>
      <c r="V730" t="s">
        <v>3118</v>
      </c>
      <c r="W730" s="5">
        <v>104009400</v>
      </c>
      <c r="X730" s="5">
        <v>104009400</v>
      </c>
      <c r="Y730" s="90">
        <v>9455400</v>
      </c>
      <c r="Z730" s="90">
        <v>0</v>
      </c>
      <c r="AA730" s="1" t="s">
        <v>95</v>
      </c>
      <c r="AB730" t="s">
        <v>83</v>
      </c>
      <c r="AC730" t="s">
        <v>76</v>
      </c>
      <c r="AD730" s="69">
        <f>+Tabla3[[#This Row],[VALOR DEL CONTRATO
(EN NUMEROS)]]-Tabla3[[#This Row],[VALOR RECURSOS (MADS/FONAM)]]</f>
        <v>0</v>
      </c>
      <c r="AE730" s="2">
        <v>2426</v>
      </c>
      <c r="AF730" s="88">
        <v>46024</v>
      </c>
      <c r="AG730">
        <v>61826</v>
      </c>
      <c r="AH730" s="75">
        <v>46038</v>
      </c>
      <c r="AI730" s="78" t="s">
        <v>98</v>
      </c>
      <c r="AJ730" t="s">
        <v>590</v>
      </c>
      <c r="AK730" s="72">
        <v>202400000000078</v>
      </c>
      <c r="AL730" s="75">
        <v>46038</v>
      </c>
      <c r="AM730" s="1" t="s">
        <v>257</v>
      </c>
      <c r="AN730" s="1" t="s">
        <v>257</v>
      </c>
      <c r="AO730" t="s">
        <v>100</v>
      </c>
      <c r="AP730" t="s">
        <v>792</v>
      </c>
      <c r="AQ730" s="2"/>
      <c r="AR730" t="s">
        <v>793</v>
      </c>
      <c r="AS730" t="s">
        <v>794</v>
      </c>
      <c r="AT730" s="1">
        <v>80111600</v>
      </c>
      <c r="AU730" s="104" t="s">
        <v>5901</v>
      </c>
      <c r="AV730" s="1" t="s">
        <v>210</v>
      </c>
      <c r="AW730" s="87" t="s">
        <v>103</v>
      </c>
      <c r="AX730" s="75">
        <v>46038</v>
      </c>
      <c r="AY730" s="1" t="s">
        <v>116</v>
      </c>
      <c r="AZ730" s="75">
        <v>46038</v>
      </c>
      <c r="BA730" s="75">
        <v>46042</v>
      </c>
      <c r="BB730" s="6">
        <v>46375</v>
      </c>
      <c r="BC730" s="89">
        <f>+Tabla3[[#This Row],[FECHA TERMINACION
(INICIAL)]]-Tabla3[[#This Row],[FECHA INICIO]]</f>
        <v>333</v>
      </c>
      <c r="BD730" s="89">
        <f>+Tabla3[[#This Row],[PLAZO DE EJECUCIÓN EN DÍAS (INICIAL)]]/30</f>
        <v>11.1</v>
      </c>
      <c r="BE730" t="s">
        <v>1598</v>
      </c>
      <c r="BF730" s="5" t="e">
        <f>+#REF!</f>
        <v>#REF!</v>
      </c>
      <c r="BG730" s="5" t="e">
        <f>+#REF!</f>
        <v>#REF!</v>
      </c>
      <c r="BH730" s="1" t="e">
        <f>+#REF!</f>
        <v>#REF!</v>
      </c>
      <c r="BI730" s="1">
        <f>+COUNTIF(Tabla3[[#This Row],[VALOR REDUCIDO]:[TOTAL TIEMPO PRORROGADO EN DÍAS
]],"&lt;&gt;0")</f>
        <v>3</v>
      </c>
      <c r="BJ730" s="1" t="e">
        <f>+#REF!</f>
        <v>#REF!</v>
      </c>
      <c r="BK730" s="75" t="e">
        <f>+#REF!</f>
        <v>#REF!</v>
      </c>
      <c r="BL730" s="1" t="s">
        <v>83</v>
      </c>
      <c r="BM730" t="e">
        <f t="shared" si="57"/>
        <v>#REF!</v>
      </c>
      <c r="BN730" s="7">
        <f t="shared" si="58"/>
        <v>46042</v>
      </c>
      <c r="BO730" s="7" t="e">
        <f t="shared" si="59"/>
        <v>#REF!</v>
      </c>
      <c r="BP730" s="5" t="e">
        <f t="shared" si="55"/>
        <v>#REF!</v>
      </c>
      <c r="BQ730" s="1">
        <v>41288580</v>
      </c>
      <c r="BR730" s="1" t="e">
        <f>+Tabla3[[#This Row],[VALOR TOTAL DE CONTRATO (ANTES DE LIQUIDACIÓN - LIBERACIÓN DE SALDOS)]]-Tabla3[[#This Row],[RECURSO TOTALES DESEMBOLSADOS]]</f>
        <v>#REF!</v>
      </c>
      <c r="BS730" s="1" t="s">
        <v>83</v>
      </c>
      <c r="BT730" s="1" t="str">
        <f t="shared" si="56"/>
        <v>enero</v>
      </c>
      <c r="BU730" s="1" t="s">
        <v>82</v>
      </c>
      <c r="BV730" s="1" t="s">
        <v>82</v>
      </c>
      <c r="BW730" s="1" t="s">
        <v>82</v>
      </c>
      <c r="BX730" t="s">
        <v>258</v>
      </c>
      <c r="BY730" t="s">
        <v>259</v>
      </c>
    </row>
    <row r="731" spans="1:77" x14ac:dyDescent="0.25">
      <c r="A731" s="1">
        <v>2026</v>
      </c>
      <c r="B731" s="3">
        <v>710</v>
      </c>
      <c r="C731" s="1" t="s">
        <v>65</v>
      </c>
      <c r="D731" t="s">
        <v>67</v>
      </c>
      <c r="E731" t="s">
        <v>70</v>
      </c>
      <c r="F731" t="s">
        <v>71</v>
      </c>
      <c r="G731" t="s">
        <v>105</v>
      </c>
      <c r="H731" s="1" t="s">
        <v>64</v>
      </c>
      <c r="I731" s="1" t="s">
        <v>75</v>
      </c>
      <c r="J731" t="s">
        <v>3120</v>
      </c>
      <c r="K731" s="1" t="s">
        <v>78</v>
      </c>
      <c r="L731" s="57" t="s">
        <v>538</v>
      </c>
      <c r="M731" s="79" t="s">
        <v>7015</v>
      </c>
      <c r="N731" s="1" t="s">
        <v>3719</v>
      </c>
      <c r="O731" s="69" t="s">
        <v>3719</v>
      </c>
      <c r="P731" s="54" t="s">
        <v>3719</v>
      </c>
      <c r="Q731" s="1" t="s">
        <v>83</v>
      </c>
      <c r="R731" s="87" t="s">
        <v>256</v>
      </c>
      <c r="S731" s="87" t="s">
        <v>256</v>
      </c>
      <c r="T731" t="s">
        <v>3121</v>
      </c>
      <c r="U731" t="s">
        <v>3123</v>
      </c>
      <c r="V731" t="s">
        <v>3122</v>
      </c>
      <c r="W731" s="5">
        <v>99000000</v>
      </c>
      <c r="X731" s="5">
        <v>99000000</v>
      </c>
      <c r="Y731" s="90">
        <v>9000000</v>
      </c>
      <c r="Z731" s="90">
        <v>0</v>
      </c>
      <c r="AA731" s="1" t="s">
        <v>95</v>
      </c>
      <c r="AB731" t="s">
        <v>83</v>
      </c>
      <c r="AC731" t="s">
        <v>76</v>
      </c>
      <c r="AD731" s="69">
        <f>+Tabla3[[#This Row],[VALOR DEL CONTRATO
(EN NUMEROS)]]-Tabla3[[#This Row],[VALOR RECURSOS (MADS/FONAM)]]</f>
        <v>0</v>
      </c>
      <c r="AE731" s="2">
        <v>2426</v>
      </c>
      <c r="AF731" s="88">
        <v>46024</v>
      </c>
      <c r="AG731">
        <v>64126</v>
      </c>
      <c r="AH731" s="75">
        <v>46038</v>
      </c>
      <c r="AI731" s="78" t="s">
        <v>98</v>
      </c>
      <c r="AJ731" t="s">
        <v>590</v>
      </c>
      <c r="AK731" s="72">
        <v>202400000000078</v>
      </c>
      <c r="AL731" s="75">
        <v>46038</v>
      </c>
      <c r="AM731" s="1" t="s">
        <v>257</v>
      </c>
      <c r="AN731" s="1" t="s">
        <v>257</v>
      </c>
      <c r="AO731" t="s">
        <v>100</v>
      </c>
      <c r="AP731" t="s">
        <v>1296</v>
      </c>
      <c r="AQ731" s="1"/>
      <c r="AR731" t="s">
        <v>1297</v>
      </c>
      <c r="AS731" t="s">
        <v>1403</v>
      </c>
      <c r="AT731" s="1">
        <v>80111600</v>
      </c>
      <c r="AU731" s="104" t="s">
        <v>5902</v>
      </c>
      <c r="AV731" s="1" t="s">
        <v>210</v>
      </c>
      <c r="AW731" s="87" t="s">
        <v>103</v>
      </c>
      <c r="AX731" s="75">
        <v>46039</v>
      </c>
      <c r="AY731" s="1" t="s">
        <v>116</v>
      </c>
      <c r="AZ731" s="75">
        <v>46041</v>
      </c>
      <c r="BA731" s="75">
        <v>46041</v>
      </c>
      <c r="BB731" s="6">
        <v>46374</v>
      </c>
      <c r="BC731" s="89">
        <f>+Tabla3[[#This Row],[FECHA TERMINACION
(INICIAL)]]-Tabla3[[#This Row],[FECHA INICIO]]</f>
        <v>333</v>
      </c>
      <c r="BD731" s="89">
        <f>+Tabla3[[#This Row],[PLAZO DE EJECUCIÓN EN DÍAS (INICIAL)]]/30</f>
        <v>11.1</v>
      </c>
      <c r="BE731" t="s">
        <v>804</v>
      </c>
      <c r="BF731" s="5" t="e">
        <f>+#REF!</f>
        <v>#REF!</v>
      </c>
      <c r="BG731" s="5" t="e">
        <f>+#REF!</f>
        <v>#REF!</v>
      </c>
      <c r="BH731" s="1" t="e">
        <f>+#REF!</f>
        <v>#REF!</v>
      </c>
      <c r="BI731" s="1">
        <f>+COUNTIF(Tabla3[[#This Row],[VALOR REDUCIDO]:[TOTAL TIEMPO PRORROGADO EN DÍAS
]],"&lt;&gt;0")</f>
        <v>3</v>
      </c>
      <c r="BJ731" s="1" t="e">
        <f>+#REF!</f>
        <v>#REF!</v>
      </c>
      <c r="BK731" s="75" t="e">
        <f>+#REF!</f>
        <v>#REF!</v>
      </c>
      <c r="BL731" s="1" t="s">
        <v>83</v>
      </c>
      <c r="BM731" t="e">
        <f t="shared" si="57"/>
        <v>#REF!</v>
      </c>
      <c r="BN731" s="7">
        <f t="shared" si="58"/>
        <v>46041</v>
      </c>
      <c r="BO731" s="7" t="e">
        <f t="shared" si="59"/>
        <v>#REF!</v>
      </c>
      <c r="BP731" s="5" t="e">
        <f t="shared" si="55"/>
        <v>#REF!</v>
      </c>
      <c r="BQ731" s="1">
        <v>39600000</v>
      </c>
      <c r="BR731" s="1" t="e">
        <f>+Tabla3[[#This Row],[VALOR TOTAL DE CONTRATO (ANTES DE LIQUIDACIÓN - LIBERACIÓN DE SALDOS)]]-Tabla3[[#This Row],[RECURSO TOTALES DESEMBOLSADOS]]</f>
        <v>#REF!</v>
      </c>
      <c r="BS731" s="1" t="s">
        <v>83</v>
      </c>
      <c r="BT731" s="1" t="str">
        <f t="shared" si="56"/>
        <v>enero</v>
      </c>
      <c r="BU731" s="1" t="s">
        <v>82</v>
      </c>
      <c r="BV731" s="1" t="s">
        <v>82</v>
      </c>
      <c r="BW731" s="1" t="s">
        <v>82</v>
      </c>
      <c r="BX731" t="s">
        <v>258</v>
      </c>
      <c r="BY731" t="s">
        <v>259</v>
      </c>
    </row>
    <row r="732" spans="1:77" x14ac:dyDescent="0.25">
      <c r="A732" s="1">
        <v>2026</v>
      </c>
      <c r="B732" s="3">
        <v>711</v>
      </c>
      <c r="C732" s="1" t="s">
        <v>65</v>
      </c>
      <c r="D732" t="s">
        <v>67</v>
      </c>
      <c r="E732" t="s">
        <v>70</v>
      </c>
      <c r="F732" t="s">
        <v>71</v>
      </c>
      <c r="G732" t="s">
        <v>105</v>
      </c>
      <c r="H732" s="1" t="s">
        <v>64</v>
      </c>
      <c r="I732" s="1" t="s">
        <v>75</v>
      </c>
      <c r="J732" t="s">
        <v>3124</v>
      </c>
      <c r="K732" s="1" t="s">
        <v>78</v>
      </c>
      <c r="L732" s="57" t="s">
        <v>3125</v>
      </c>
      <c r="M732" s="79" t="s">
        <v>7016</v>
      </c>
      <c r="N732" s="1" t="s">
        <v>3719</v>
      </c>
      <c r="O732" s="69" t="s">
        <v>3719</v>
      </c>
      <c r="P732" s="54" t="s">
        <v>3719</v>
      </c>
      <c r="Q732" s="1" t="s">
        <v>83</v>
      </c>
      <c r="R732" s="87" t="s">
        <v>265</v>
      </c>
      <c r="S732" s="87" t="s">
        <v>265</v>
      </c>
      <c r="T732" t="s">
        <v>3126</v>
      </c>
      <c r="U732" t="s">
        <v>3127</v>
      </c>
      <c r="V732" t="s">
        <v>2681</v>
      </c>
      <c r="W732" s="5">
        <v>110000000</v>
      </c>
      <c r="X732" s="5">
        <v>110000000</v>
      </c>
      <c r="Y732" s="90">
        <v>10000000</v>
      </c>
      <c r="Z732" s="90">
        <v>0</v>
      </c>
      <c r="AA732" s="1" t="s">
        <v>95</v>
      </c>
      <c r="AB732" t="s">
        <v>83</v>
      </c>
      <c r="AC732" t="s">
        <v>76</v>
      </c>
      <c r="AD732" s="69">
        <f>+Tabla3[[#This Row],[VALOR DEL CONTRATO
(EN NUMEROS)]]-Tabla3[[#This Row],[VALOR RECURSOS (MADS/FONAM)]]</f>
        <v>0</v>
      </c>
      <c r="AE732" s="2">
        <v>1026</v>
      </c>
      <c r="AF732" s="88">
        <v>46024</v>
      </c>
      <c r="AG732">
        <v>62226</v>
      </c>
      <c r="AH732" s="75">
        <v>46038</v>
      </c>
      <c r="AI732" s="78" t="s">
        <v>98</v>
      </c>
      <c r="AJ732" t="s">
        <v>870</v>
      </c>
      <c r="AK732" s="72">
        <v>202400000000074</v>
      </c>
      <c r="AL732" s="75">
        <v>46038</v>
      </c>
      <c r="AM732" s="1" t="s">
        <v>257</v>
      </c>
      <c r="AN732" s="1" t="s">
        <v>257</v>
      </c>
      <c r="AO732" t="s">
        <v>100</v>
      </c>
      <c r="AP732" t="s">
        <v>775</v>
      </c>
      <c r="AQ732" s="1"/>
      <c r="AR732" t="s">
        <v>776</v>
      </c>
      <c r="AS732" t="s">
        <v>776</v>
      </c>
      <c r="AT732" s="1">
        <v>80111600</v>
      </c>
      <c r="AU732" s="104" t="s">
        <v>5903</v>
      </c>
      <c r="AV732" s="1" t="s">
        <v>210</v>
      </c>
      <c r="AW732" s="87" t="s">
        <v>103</v>
      </c>
      <c r="AX732" s="75">
        <v>46038</v>
      </c>
      <c r="AY732" s="1" t="s">
        <v>116</v>
      </c>
      <c r="AZ732" s="75">
        <v>46038</v>
      </c>
      <c r="BA732" s="75">
        <v>46038</v>
      </c>
      <c r="BB732" s="6">
        <v>46371</v>
      </c>
      <c r="BC732" s="89">
        <f>+Tabla3[[#This Row],[FECHA TERMINACION
(INICIAL)]]-Tabla3[[#This Row],[FECHA INICIO]]</f>
        <v>333</v>
      </c>
      <c r="BD732" s="89">
        <f>+Tabla3[[#This Row],[PLAZO DE EJECUCIÓN EN DÍAS (INICIAL)]]/30</f>
        <v>11.1</v>
      </c>
      <c r="BE732" t="s">
        <v>2040</v>
      </c>
      <c r="BF732" s="5" t="e">
        <f>+#REF!</f>
        <v>#REF!</v>
      </c>
      <c r="BG732" s="5" t="e">
        <f>+#REF!</f>
        <v>#REF!</v>
      </c>
      <c r="BH732" s="1" t="e">
        <f>+#REF!</f>
        <v>#REF!</v>
      </c>
      <c r="BI732" s="1">
        <f>+COUNTIF(Tabla3[[#This Row],[VALOR REDUCIDO]:[TOTAL TIEMPO PRORROGADO EN DÍAS
]],"&lt;&gt;0")</f>
        <v>3</v>
      </c>
      <c r="BJ732" s="1" t="e">
        <f>+#REF!</f>
        <v>#REF!</v>
      </c>
      <c r="BK732" s="75" t="e">
        <f>+#REF!</f>
        <v>#REF!</v>
      </c>
      <c r="BL732" s="1" t="s">
        <v>83</v>
      </c>
      <c r="BM732" t="e">
        <f t="shared" si="57"/>
        <v>#REF!</v>
      </c>
      <c r="BN732" s="7">
        <f t="shared" si="58"/>
        <v>46038</v>
      </c>
      <c r="BO732" s="7" t="e">
        <f t="shared" si="59"/>
        <v>#REF!</v>
      </c>
      <c r="BP732" s="5" t="e">
        <f t="shared" si="55"/>
        <v>#REF!</v>
      </c>
      <c r="BQ732" s="1">
        <v>45000000</v>
      </c>
      <c r="BR732" s="1" t="e">
        <f>+Tabla3[[#This Row],[VALOR TOTAL DE CONTRATO (ANTES DE LIQUIDACIÓN - LIBERACIÓN DE SALDOS)]]-Tabla3[[#This Row],[RECURSO TOTALES DESEMBOLSADOS]]</f>
        <v>#REF!</v>
      </c>
      <c r="BS732" s="1" t="s">
        <v>83</v>
      </c>
      <c r="BT732" s="1" t="str">
        <f t="shared" si="56"/>
        <v>enero</v>
      </c>
      <c r="BU732" s="1" t="s">
        <v>82</v>
      </c>
      <c r="BV732" s="1" t="s">
        <v>82</v>
      </c>
      <c r="BW732" s="1" t="s">
        <v>82</v>
      </c>
      <c r="BX732" t="s">
        <v>258</v>
      </c>
      <c r="BY732" t="s">
        <v>259</v>
      </c>
    </row>
    <row r="733" spans="1:77" x14ac:dyDescent="0.25">
      <c r="A733" s="1">
        <v>2026</v>
      </c>
      <c r="B733" s="3">
        <v>712</v>
      </c>
      <c r="C733" s="1" t="s">
        <v>65</v>
      </c>
      <c r="D733" t="s">
        <v>67</v>
      </c>
      <c r="E733" t="s">
        <v>70</v>
      </c>
      <c r="F733" t="s">
        <v>71</v>
      </c>
      <c r="G733" t="s">
        <v>105</v>
      </c>
      <c r="H733" s="1" t="s">
        <v>64</v>
      </c>
      <c r="I733" s="1" t="s">
        <v>75</v>
      </c>
      <c r="J733" t="s">
        <v>3128</v>
      </c>
      <c r="K733" s="1" t="s">
        <v>78</v>
      </c>
      <c r="L733" s="87" t="s">
        <v>759</v>
      </c>
      <c r="M733" s="79" t="s">
        <v>7017</v>
      </c>
      <c r="N733" s="1" t="s">
        <v>3719</v>
      </c>
      <c r="O733" s="69" t="s">
        <v>3719</v>
      </c>
      <c r="P733" s="54" t="s">
        <v>3719</v>
      </c>
      <c r="Q733" s="1" t="s">
        <v>83</v>
      </c>
      <c r="R733" s="87" t="s">
        <v>256</v>
      </c>
      <c r="S733" s="87" t="s">
        <v>256</v>
      </c>
      <c r="T733" t="s">
        <v>3129</v>
      </c>
      <c r="U733" t="s">
        <v>3131</v>
      </c>
      <c r="V733" t="s">
        <v>3130</v>
      </c>
      <c r="W733" s="5">
        <v>69750000</v>
      </c>
      <c r="X733" s="5">
        <v>69750000</v>
      </c>
      <c r="Y733" s="90">
        <v>7750000</v>
      </c>
      <c r="Z733" s="90">
        <v>0</v>
      </c>
      <c r="AA733" s="1" t="s">
        <v>95</v>
      </c>
      <c r="AB733" t="s">
        <v>83</v>
      </c>
      <c r="AC733" t="s">
        <v>76</v>
      </c>
      <c r="AD733" s="69">
        <f>+Tabla3[[#This Row],[VALOR DEL CONTRATO
(EN NUMEROS)]]-Tabla3[[#This Row],[VALOR RECURSOS (MADS/FONAM)]]</f>
        <v>0</v>
      </c>
      <c r="AE733" s="2">
        <v>2426</v>
      </c>
      <c r="AF733" s="88">
        <v>46024</v>
      </c>
      <c r="AG733">
        <v>63826</v>
      </c>
      <c r="AH733" s="75">
        <v>46038</v>
      </c>
      <c r="AI733" s="78" t="s">
        <v>98</v>
      </c>
      <c r="AJ733" t="s">
        <v>590</v>
      </c>
      <c r="AK733" s="72">
        <v>202400000000078</v>
      </c>
      <c r="AL733" s="75">
        <v>46038</v>
      </c>
      <c r="AM733" s="1" t="s">
        <v>257</v>
      </c>
      <c r="AN733" s="1" t="s">
        <v>257</v>
      </c>
      <c r="AO733" t="s">
        <v>100</v>
      </c>
      <c r="AP733" t="s">
        <v>1296</v>
      </c>
      <c r="AQ733" s="2"/>
      <c r="AR733" t="s">
        <v>1297</v>
      </c>
      <c r="AS733" t="s">
        <v>1403</v>
      </c>
      <c r="AT733" s="1">
        <v>80111600</v>
      </c>
      <c r="AU733" s="104" t="s">
        <v>5904</v>
      </c>
      <c r="AV733" s="1" t="s">
        <v>210</v>
      </c>
      <c r="AW733" s="87" t="s">
        <v>103</v>
      </c>
      <c r="AX733" s="75">
        <v>46039</v>
      </c>
      <c r="AY733" s="1" t="s">
        <v>116</v>
      </c>
      <c r="AZ733" s="75">
        <v>46039</v>
      </c>
      <c r="BA733" s="75">
        <v>46041</v>
      </c>
      <c r="BB733" s="6">
        <v>46313</v>
      </c>
      <c r="BC733" s="89">
        <f>+Tabla3[[#This Row],[FECHA TERMINACION
(INICIAL)]]-Tabla3[[#This Row],[FECHA INICIO]]</f>
        <v>272</v>
      </c>
      <c r="BD733" s="89">
        <f>+Tabla3[[#This Row],[PLAZO DE EJECUCIÓN EN DÍAS (INICIAL)]]/30</f>
        <v>9.0666666666666664</v>
      </c>
      <c r="BE733" t="s">
        <v>1822</v>
      </c>
      <c r="BF733" s="5" t="e">
        <f>+#REF!</f>
        <v>#REF!</v>
      </c>
      <c r="BG733" s="5" t="e">
        <f>+#REF!</f>
        <v>#REF!</v>
      </c>
      <c r="BH733" s="1" t="e">
        <f>+#REF!</f>
        <v>#REF!</v>
      </c>
      <c r="BI733" s="1">
        <f>+COUNTIF(Tabla3[[#This Row],[VALOR REDUCIDO]:[TOTAL TIEMPO PRORROGADO EN DÍAS
]],"&lt;&gt;0")</f>
        <v>3</v>
      </c>
      <c r="BJ733" s="1" t="e">
        <f>+#REF!</f>
        <v>#REF!</v>
      </c>
      <c r="BK733" s="75" t="e">
        <f>+#REF!</f>
        <v>#REF!</v>
      </c>
      <c r="BL733" s="1" t="s">
        <v>83</v>
      </c>
      <c r="BM733" t="e">
        <f t="shared" si="57"/>
        <v>#REF!</v>
      </c>
      <c r="BN733" s="7">
        <f t="shared" si="58"/>
        <v>46041</v>
      </c>
      <c r="BO733" s="7" t="e">
        <f t="shared" si="59"/>
        <v>#REF!</v>
      </c>
      <c r="BP733" s="5" t="e">
        <f t="shared" si="55"/>
        <v>#REF!</v>
      </c>
      <c r="BQ733" s="1">
        <v>34100000</v>
      </c>
      <c r="BR733" s="1" t="e">
        <f>+Tabla3[[#This Row],[VALOR TOTAL DE CONTRATO (ANTES DE LIQUIDACIÓN - LIBERACIÓN DE SALDOS)]]-Tabla3[[#This Row],[RECURSO TOTALES DESEMBOLSADOS]]</f>
        <v>#REF!</v>
      </c>
      <c r="BS733" s="1" t="s">
        <v>83</v>
      </c>
      <c r="BT733" s="1" t="str">
        <f t="shared" si="56"/>
        <v>enero</v>
      </c>
      <c r="BU733" s="1" t="s">
        <v>82</v>
      </c>
      <c r="BV733" s="1" t="s">
        <v>82</v>
      </c>
      <c r="BW733" s="1" t="s">
        <v>82</v>
      </c>
      <c r="BX733" t="s">
        <v>258</v>
      </c>
      <c r="BY733" t="s">
        <v>259</v>
      </c>
    </row>
    <row r="734" spans="1:77" x14ac:dyDescent="0.25">
      <c r="A734" s="1">
        <v>2026</v>
      </c>
      <c r="B734" s="3">
        <v>713</v>
      </c>
      <c r="C734" s="1" t="s">
        <v>65</v>
      </c>
      <c r="D734" t="s">
        <v>67</v>
      </c>
      <c r="E734" t="s">
        <v>70</v>
      </c>
      <c r="F734" t="s">
        <v>71</v>
      </c>
      <c r="G734" t="s">
        <v>105</v>
      </c>
      <c r="H734" s="1" t="s">
        <v>64</v>
      </c>
      <c r="I734" s="1" t="s">
        <v>75</v>
      </c>
      <c r="J734" t="s">
        <v>3857</v>
      </c>
      <c r="K734" s="1" t="s">
        <v>78</v>
      </c>
      <c r="L734" s="57" t="s">
        <v>390</v>
      </c>
      <c r="M734" s="79" t="s">
        <v>7018</v>
      </c>
      <c r="N734" s="1" t="s">
        <v>3719</v>
      </c>
      <c r="O734" s="69" t="s">
        <v>3719</v>
      </c>
      <c r="P734" s="54" t="s">
        <v>3719</v>
      </c>
      <c r="Q734" s="1" t="s">
        <v>83</v>
      </c>
      <c r="R734" s="87" t="s">
        <v>93</v>
      </c>
      <c r="S734" s="87" t="s">
        <v>93</v>
      </c>
      <c r="T734" t="s">
        <v>3858</v>
      </c>
      <c r="U734" t="s">
        <v>3859</v>
      </c>
      <c r="V734" t="s">
        <v>1481</v>
      </c>
      <c r="W734" s="5">
        <v>100000000</v>
      </c>
      <c r="X734" s="5">
        <v>100000000</v>
      </c>
      <c r="Y734" s="90">
        <v>10000000</v>
      </c>
      <c r="Z734" s="90">
        <v>0</v>
      </c>
      <c r="AA734" s="1" t="s">
        <v>95</v>
      </c>
      <c r="AB734" t="s">
        <v>83</v>
      </c>
      <c r="AC734" t="s">
        <v>76</v>
      </c>
      <c r="AD734" s="69">
        <f>+Tabla3[[#This Row],[VALOR DEL CONTRATO
(EN NUMEROS)]]-Tabla3[[#This Row],[VALOR RECURSOS (MADS/FONAM)]]</f>
        <v>0</v>
      </c>
      <c r="AE734" s="2">
        <v>826</v>
      </c>
      <c r="AF734" s="88">
        <v>46024</v>
      </c>
      <c r="AG734">
        <v>76726</v>
      </c>
      <c r="AH734" s="75">
        <v>46042</v>
      </c>
      <c r="AI734" s="78" t="s">
        <v>98</v>
      </c>
      <c r="AJ734" t="s">
        <v>822</v>
      </c>
      <c r="AK734" s="65">
        <v>202300000000267</v>
      </c>
      <c r="AL734" s="75">
        <v>46041</v>
      </c>
      <c r="AM734" s="1" t="s">
        <v>257</v>
      </c>
      <c r="AN734" s="1" t="s">
        <v>257</v>
      </c>
      <c r="AO734" t="s">
        <v>100</v>
      </c>
      <c r="AP734" t="s">
        <v>2549</v>
      </c>
      <c r="AQ734" s="1"/>
      <c r="AR734" t="s">
        <v>515</v>
      </c>
      <c r="AS734" t="s">
        <v>530</v>
      </c>
      <c r="AT734" s="1">
        <v>80111600</v>
      </c>
      <c r="AU734" s="104" t="s">
        <v>5905</v>
      </c>
      <c r="AV734" s="1" t="s">
        <v>210</v>
      </c>
      <c r="AW734" s="87" t="s">
        <v>103</v>
      </c>
      <c r="AX734" s="96">
        <v>46041</v>
      </c>
      <c r="AY734" s="1" t="s">
        <v>116</v>
      </c>
      <c r="AZ734" s="96">
        <v>46041</v>
      </c>
      <c r="BA734" s="75">
        <v>46042</v>
      </c>
      <c r="BB734" s="6">
        <v>46345</v>
      </c>
      <c r="BC734" s="89">
        <f>+Tabla3[[#This Row],[FECHA TERMINACION
(INICIAL)]]-Tabla3[[#This Row],[FECHA INICIO]]</f>
        <v>303</v>
      </c>
      <c r="BD734" s="89">
        <f>+Tabla3[[#This Row],[PLAZO DE EJECUCIÓN EN DÍAS (INICIAL)]]/30</f>
        <v>10.1</v>
      </c>
      <c r="BE734" t="s">
        <v>631</v>
      </c>
      <c r="BF734" s="5" t="e">
        <f>+#REF!</f>
        <v>#REF!</v>
      </c>
      <c r="BG734" s="5" t="e">
        <f>+#REF!</f>
        <v>#REF!</v>
      </c>
      <c r="BH734" s="1" t="e">
        <f>+#REF!</f>
        <v>#REF!</v>
      </c>
      <c r="BI734" s="1">
        <f>+COUNTIF(Tabla3[[#This Row],[VALOR REDUCIDO]:[TOTAL TIEMPO PRORROGADO EN DÍAS
]],"&lt;&gt;0")</f>
        <v>3</v>
      </c>
      <c r="BJ734" s="1" t="e">
        <f>+#REF!</f>
        <v>#REF!</v>
      </c>
      <c r="BK734" s="75" t="e">
        <f>+#REF!</f>
        <v>#REF!</v>
      </c>
      <c r="BL734" s="1" t="s">
        <v>83</v>
      </c>
      <c r="BM734" t="e">
        <f t="shared" si="57"/>
        <v>#REF!</v>
      </c>
      <c r="BN734" s="7">
        <f t="shared" si="58"/>
        <v>46042</v>
      </c>
      <c r="BO734" s="7" t="e">
        <f t="shared" si="59"/>
        <v>#REF!</v>
      </c>
      <c r="BP734" s="5" t="e">
        <f t="shared" si="55"/>
        <v>#REF!</v>
      </c>
      <c r="BQ734" s="1">
        <v>43666667</v>
      </c>
      <c r="BR734" s="1" t="e">
        <f>+Tabla3[[#This Row],[VALOR TOTAL DE CONTRATO (ANTES DE LIQUIDACIÓN - LIBERACIÓN DE SALDOS)]]-Tabla3[[#This Row],[RECURSO TOTALES DESEMBOLSADOS]]</f>
        <v>#REF!</v>
      </c>
      <c r="BS734" s="1" t="s">
        <v>83</v>
      </c>
      <c r="BT734" s="1" t="str">
        <f t="shared" si="56"/>
        <v>enero</v>
      </c>
      <c r="BU734" s="1" t="s">
        <v>82</v>
      </c>
      <c r="BV734" s="1" t="s">
        <v>82</v>
      </c>
      <c r="BW734" s="1" t="s">
        <v>82</v>
      </c>
      <c r="BX734" t="s">
        <v>258</v>
      </c>
      <c r="BY734" t="s">
        <v>259</v>
      </c>
    </row>
    <row r="735" spans="1:77" x14ac:dyDescent="0.25">
      <c r="A735" s="1">
        <v>2026</v>
      </c>
      <c r="B735" s="3">
        <v>714</v>
      </c>
      <c r="C735" s="1" t="s">
        <v>65</v>
      </c>
      <c r="D735" t="s">
        <v>67</v>
      </c>
      <c r="E735" t="s">
        <v>70</v>
      </c>
      <c r="F735" t="s">
        <v>71</v>
      </c>
      <c r="G735" t="s">
        <v>105</v>
      </c>
      <c r="H735" s="1" t="s">
        <v>64</v>
      </c>
      <c r="I735" s="1" t="s">
        <v>75</v>
      </c>
      <c r="J735" t="s">
        <v>3533</v>
      </c>
      <c r="K735" s="1" t="s">
        <v>78</v>
      </c>
      <c r="L735" s="57" t="s">
        <v>390</v>
      </c>
      <c r="M735" s="79" t="s">
        <v>7019</v>
      </c>
      <c r="N735" s="1" t="s">
        <v>3719</v>
      </c>
      <c r="O735" s="69" t="s">
        <v>3719</v>
      </c>
      <c r="P735" s="54" t="s">
        <v>3719</v>
      </c>
      <c r="Q735" s="1" t="s">
        <v>83</v>
      </c>
      <c r="R735" s="87" t="s">
        <v>93</v>
      </c>
      <c r="S735" s="87" t="s">
        <v>93</v>
      </c>
      <c r="T735" t="s">
        <v>3534</v>
      </c>
      <c r="U735" t="s">
        <v>3535</v>
      </c>
      <c r="V735" t="s">
        <v>2864</v>
      </c>
      <c r="W735" s="5">
        <v>70000000</v>
      </c>
      <c r="X735" s="5">
        <v>70000000</v>
      </c>
      <c r="Y735" s="90">
        <v>7000000</v>
      </c>
      <c r="Z735" s="90">
        <v>0</v>
      </c>
      <c r="AA735" s="1" t="s">
        <v>95</v>
      </c>
      <c r="AB735" t="s">
        <v>83</v>
      </c>
      <c r="AC735" t="s">
        <v>76</v>
      </c>
      <c r="AD735" s="69">
        <f>+Tabla3[[#This Row],[VALOR DEL CONTRATO
(EN NUMEROS)]]-Tabla3[[#This Row],[VALOR RECURSOS (MADS/FONAM)]]</f>
        <v>0</v>
      </c>
      <c r="AE735" s="2">
        <v>1726</v>
      </c>
      <c r="AF735" s="97">
        <v>46024</v>
      </c>
      <c r="AG735">
        <v>76626</v>
      </c>
      <c r="AH735" s="75">
        <v>46042</v>
      </c>
      <c r="AI735" s="78" t="s">
        <v>98</v>
      </c>
      <c r="AJ735" t="s">
        <v>822</v>
      </c>
      <c r="AK735" s="65">
        <v>202300000000267</v>
      </c>
      <c r="AL735" s="75">
        <v>46041</v>
      </c>
      <c r="AM735" s="1" t="s">
        <v>257</v>
      </c>
      <c r="AN735" s="1" t="s">
        <v>257</v>
      </c>
      <c r="AO735" t="s">
        <v>100</v>
      </c>
      <c r="AP735" t="s">
        <v>2549</v>
      </c>
      <c r="AQ735" s="1"/>
      <c r="AR735" t="s">
        <v>515</v>
      </c>
      <c r="AS735" t="s">
        <v>530</v>
      </c>
      <c r="AT735" s="1">
        <v>80111600</v>
      </c>
      <c r="AU735" s="93" t="s">
        <v>5906</v>
      </c>
      <c r="AV735" s="1" t="s">
        <v>210</v>
      </c>
      <c r="AW735" s="87" t="s">
        <v>103</v>
      </c>
      <c r="AX735" s="96">
        <v>46041</v>
      </c>
      <c r="AY735" s="1" t="s">
        <v>116</v>
      </c>
      <c r="AZ735" s="96">
        <v>46041</v>
      </c>
      <c r="BA735" s="75">
        <v>46042</v>
      </c>
      <c r="BB735" s="6">
        <v>46345</v>
      </c>
      <c r="BC735" s="89">
        <f>+Tabla3[[#This Row],[FECHA TERMINACION
(INICIAL)]]-Tabla3[[#This Row],[FECHA INICIO]]</f>
        <v>303</v>
      </c>
      <c r="BD735" s="89">
        <f>+Tabla3[[#This Row],[PLAZO DE EJECUCIÓN EN DÍAS (INICIAL)]]/30</f>
        <v>10.1</v>
      </c>
      <c r="BE735" t="s">
        <v>631</v>
      </c>
      <c r="BF735" s="5" t="e">
        <f>+#REF!</f>
        <v>#REF!</v>
      </c>
      <c r="BG735" s="5" t="e">
        <f>+#REF!</f>
        <v>#REF!</v>
      </c>
      <c r="BH735" s="1" t="e">
        <f>+#REF!</f>
        <v>#REF!</v>
      </c>
      <c r="BI735" s="1">
        <f>+COUNTIF(Tabla3[[#This Row],[VALOR REDUCIDO]:[TOTAL TIEMPO PRORROGADO EN DÍAS
]],"&lt;&gt;0")</f>
        <v>3</v>
      </c>
      <c r="BJ735" s="1" t="e">
        <f>+#REF!</f>
        <v>#REF!</v>
      </c>
      <c r="BK735" s="75" t="e">
        <f>+#REF!</f>
        <v>#REF!</v>
      </c>
      <c r="BL735" s="1" t="s">
        <v>83</v>
      </c>
      <c r="BM735" t="e">
        <f t="shared" si="57"/>
        <v>#REF!</v>
      </c>
      <c r="BN735" s="7">
        <f t="shared" si="58"/>
        <v>46042</v>
      </c>
      <c r="BO735" s="7" t="e">
        <f t="shared" si="59"/>
        <v>#REF!</v>
      </c>
      <c r="BP735" s="5" t="e">
        <f t="shared" si="55"/>
        <v>#REF!</v>
      </c>
      <c r="BQ735" s="1">
        <v>30566667</v>
      </c>
      <c r="BR735" s="1" t="e">
        <f>+Tabla3[[#This Row],[VALOR TOTAL DE CONTRATO (ANTES DE LIQUIDACIÓN - LIBERACIÓN DE SALDOS)]]-Tabla3[[#This Row],[RECURSO TOTALES DESEMBOLSADOS]]</f>
        <v>#REF!</v>
      </c>
      <c r="BS735" s="1" t="s">
        <v>83</v>
      </c>
      <c r="BT735" s="1" t="str">
        <f t="shared" si="56"/>
        <v>enero</v>
      </c>
      <c r="BU735" s="1" t="s">
        <v>82</v>
      </c>
      <c r="BV735" s="1" t="s">
        <v>82</v>
      </c>
      <c r="BW735" s="1" t="s">
        <v>82</v>
      </c>
      <c r="BX735" t="s">
        <v>258</v>
      </c>
      <c r="BY735" t="s">
        <v>259</v>
      </c>
    </row>
    <row r="736" spans="1:77" x14ac:dyDescent="0.25">
      <c r="A736" s="1">
        <v>2026</v>
      </c>
      <c r="B736" s="3">
        <v>715</v>
      </c>
      <c r="C736" s="1" t="s">
        <v>65</v>
      </c>
      <c r="D736" t="s">
        <v>67</v>
      </c>
      <c r="E736" t="s">
        <v>70</v>
      </c>
      <c r="F736" t="s">
        <v>71</v>
      </c>
      <c r="G736" t="s">
        <v>105</v>
      </c>
      <c r="H736" s="1" t="s">
        <v>64</v>
      </c>
      <c r="I736" s="1" t="s">
        <v>75</v>
      </c>
      <c r="J736" t="s">
        <v>3536</v>
      </c>
      <c r="K736" s="1" t="s">
        <v>78</v>
      </c>
      <c r="L736" s="87" t="s">
        <v>1034</v>
      </c>
      <c r="M736" s="79" t="s">
        <v>7020</v>
      </c>
      <c r="N736" s="1" t="s">
        <v>3719</v>
      </c>
      <c r="O736" s="69" t="s">
        <v>3719</v>
      </c>
      <c r="P736" s="54" t="s">
        <v>3719</v>
      </c>
      <c r="Q736" s="1" t="s">
        <v>83</v>
      </c>
      <c r="R736" s="87" t="s">
        <v>93</v>
      </c>
      <c r="S736" s="87" t="s">
        <v>93</v>
      </c>
      <c r="T736" t="s">
        <v>3537</v>
      </c>
      <c r="U736" t="s">
        <v>3538</v>
      </c>
      <c r="V736" t="s">
        <v>629</v>
      </c>
      <c r="W736" s="5">
        <v>90000000</v>
      </c>
      <c r="X736" s="5">
        <v>90000000</v>
      </c>
      <c r="Y736" s="90">
        <v>9000000</v>
      </c>
      <c r="Z736" s="90">
        <v>0</v>
      </c>
      <c r="AA736" s="1" t="s">
        <v>95</v>
      </c>
      <c r="AB736" t="s">
        <v>83</v>
      </c>
      <c r="AC736" t="s">
        <v>76</v>
      </c>
      <c r="AD736" s="69">
        <f>+Tabla3[[#This Row],[VALOR DEL CONTRATO
(EN NUMEROS)]]-Tabla3[[#This Row],[VALOR RECURSOS (MADS/FONAM)]]</f>
        <v>0</v>
      </c>
      <c r="AE736" s="2">
        <v>3526</v>
      </c>
      <c r="AF736" s="88">
        <v>46024</v>
      </c>
      <c r="AG736">
        <v>3526</v>
      </c>
      <c r="AH736" s="75">
        <v>46042</v>
      </c>
      <c r="AI736" s="78" t="s">
        <v>98</v>
      </c>
      <c r="AJ736" t="s">
        <v>534</v>
      </c>
      <c r="AK736" s="65">
        <v>202300000000267</v>
      </c>
      <c r="AL736" s="75">
        <v>46041</v>
      </c>
      <c r="AM736" s="1" t="s">
        <v>257</v>
      </c>
      <c r="AN736" s="1" t="s">
        <v>257</v>
      </c>
      <c r="AO736" t="s">
        <v>100</v>
      </c>
      <c r="AP736" t="s">
        <v>2549</v>
      </c>
      <c r="AQ736" s="1"/>
      <c r="AR736" t="s">
        <v>515</v>
      </c>
      <c r="AS736" t="s">
        <v>530</v>
      </c>
      <c r="AT736" s="1">
        <v>80111600</v>
      </c>
      <c r="AU736" s="93" t="s">
        <v>5907</v>
      </c>
      <c r="AV736" s="1" t="s">
        <v>210</v>
      </c>
      <c r="AW736" s="87" t="s">
        <v>103</v>
      </c>
      <c r="AX736" s="75">
        <v>46041</v>
      </c>
      <c r="AY736" s="87" t="s">
        <v>116</v>
      </c>
      <c r="AZ736" s="75">
        <v>46041</v>
      </c>
      <c r="BA736" s="75">
        <v>46042</v>
      </c>
      <c r="BB736" s="6">
        <v>46345</v>
      </c>
      <c r="BC736" s="89">
        <f>+Tabla3[[#This Row],[FECHA TERMINACION
(INICIAL)]]-Tabla3[[#This Row],[FECHA INICIO]]</f>
        <v>303</v>
      </c>
      <c r="BD736" s="89">
        <f>+Tabla3[[#This Row],[PLAZO DE EJECUCIÓN EN DÍAS (INICIAL)]]/30</f>
        <v>10.1</v>
      </c>
      <c r="BE736" t="s">
        <v>631</v>
      </c>
      <c r="BF736" s="5" t="e">
        <f>+#REF!</f>
        <v>#REF!</v>
      </c>
      <c r="BG736" s="5" t="e">
        <f>+#REF!</f>
        <v>#REF!</v>
      </c>
      <c r="BH736" s="1" t="e">
        <f>+#REF!</f>
        <v>#REF!</v>
      </c>
      <c r="BI736" s="1">
        <f>+COUNTIF(Tabla3[[#This Row],[VALOR REDUCIDO]:[TOTAL TIEMPO PRORROGADO EN DÍAS
]],"&lt;&gt;0")</f>
        <v>3</v>
      </c>
      <c r="BJ736" s="1" t="e">
        <f>+#REF!</f>
        <v>#REF!</v>
      </c>
      <c r="BK736" s="75" t="e">
        <f>+#REF!</f>
        <v>#REF!</v>
      </c>
      <c r="BL736" s="1" t="s">
        <v>83</v>
      </c>
      <c r="BM736" t="e">
        <f t="shared" si="57"/>
        <v>#REF!</v>
      </c>
      <c r="BN736" s="7">
        <f t="shared" si="58"/>
        <v>46042</v>
      </c>
      <c r="BO736" s="7" t="e">
        <f t="shared" si="59"/>
        <v>#REF!</v>
      </c>
      <c r="BP736" s="5" t="e">
        <f t="shared" si="55"/>
        <v>#REF!</v>
      </c>
      <c r="BQ736" s="1">
        <v>39300000</v>
      </c>
      <c r="BR736" s="1" t="e">
        <f>+Tabla3[[#This Row],[VALOR TOTAL DE CONTRATO (ANTES DE LIQUIDACIÓN - LIBERACIÓN DE SALDOS)]]-Tabla3[[#This Row],[RECURSO TOTALES DESEMBOLSADOS]]</f>
        <v>#REF!</v>
      </c>
      <c r="BS736" s="1" t="s">
        <v>83</v>
      </c>
      <c r="BT736" s="1" t="str">
        <f t="shared" si="56"/>
        <v>enero</v>
      </c>
      <c r="BU736" s="1" t="s">
        <v>82</v>
      </c>
      <c r="BV736" s="1" t="s">
        <v>82</v>
      </c>
      <c r="BW736" s="1" t="s">
        <v>82</v>
      </c>
      <c r="BX736" t="s">
        <v>258</v>
      </c>
      <c r="BY736" t="s">
        <v>259</v>
      </c>
    </row>
    <row r="737" spans="1:77" x14ac:dyDescent="0.25">
      <c r="A737" s="1">
        <v>2026</v>
      </c>
      <c r="B737" s="3">
        <v>716</v>
      </c>
      <c r="C737" s="1" t="s">
        <v>65</v>
      </c>
      <c r="D737" t="s">
        <v>67</v>
      </c>
      <c r="E737" t="s">
        <v>70</v>
      </c>
      <c r="F737" t="s">
        <v>71</v>
      </c>
      <c r="G737" t="s">
        <v>105</v>
      </c>
      <c r="H737" s="1" t="s">
        <v>64</v>
      </c>
      <c r="I737" s="1" t="s">
        <v>75</v>
      </c>
      <c r="J737" t="s">
        <v>3132</v>
      </c>
      <c r="K737" s="1" t="s">
        <v>78</v>
      </c>
      <c r="L737" t="s">
        <v>3133</v>
      </c>
      <c r="M737" s="79" t="s">
        <v>7021</v>
      </c>
      <c r="N737" s="1" t="s">
        <v>3719</v>
      </c>
      <c r="O737" s="69" t="s">
        <v>3719</v>
      </c>
      <c r="P737" s="54" t="s">
        <v>3719</v>
      </c>
      <c r="Q737" s="1" t="s">
        <v>83</v>
      </c>
      <c r="R737" s="87" t="s">
        <v>87</v>
      </c>
      <c r="S737" s="87" t="s">
        <v>87</v>
      </c>
      <c r="T737" t="s">
        <v>3134</v>
      </c>
      <c r="U737" t="s">
        <v>3136</v>
      </c>
      <c r="V737" t="s">
        <v>3135</v>
      </c>
      <c r="W737" s="5">
        <v>44359333</v>
      </c>
      <c r="X737" s="5">
        <v>44359333</v>
      </c>
      <c r="Y737" s="90">
        <v>5060000</v>
      </c>
      <c r="Z737" s="90">
        <v>0</v>
      </c>
      <c r="AA737" s="1" t="s">
        <v>95</v>
      </c>
      <c r="AB737" t="s">
        <v>83</v>
      </c>
      <c r="AC737" t="s">
        <v>76</v>
      </c>
      <c r="AD737" s="69">
        <f>+Tabla3[[#This Row],[VALOR DEL CONTRATO
(EN NUMEROS)]]-Tabla3[[#This Row],[VALOR RECURSOS (MADS/FONAM)]]</f>
        <v>0</v>
      </c>
      <c r="AE737" s="2">
        <v>7026</v>
      </c>
      <c r="AF737" s="88">
        <v>46024</v>
      </c>
      <c r="AG737">
        <v>69426</v>
      </c>
      <c r="AH737" s="75">
        <v>46038</v>
      </c>
      <c r="AI737" s="78" t="s">
        <v>98</v>
      </c>
      <c r="AJ737" t="s">
        <v>395</v>
      </c>
      <c r="AK737" s="72">
        <v>202400000000095</v>
      </c>
      <c r="AL737" s="75">
        <v>46038</v>
      </c>
      <c r="AM737" s="1" t="s">
        <v>257</v>
      </c>
      <c r="AN737" s="1" t="s">
        <v>257</v>
      </c>
      <c r="AO737" t="s">
        <v>100</v>
      </c>
      <c r="AP737" t="s">
        <v>1833</v>
      </c>
      <c r="AQ737" s="1"/>
      <c r="AR737" t="s">
        <v>1834</v>
      </c>
      <c r="AS737" t="s">
        <v>87</v>
      </c>
      <c r="AT737" s="1">
        <v>80111600</v>
      </c>
      <c r="AU737" s="93" t="s">
        <v>5908</v>
      </c>
      <c r="AV737" s="1" t="s">
        <v>210</v>
      </c>
      <c r="AW737" s="87" t="s">
        <v>103</v>
      </c>
      <c r="AX737" s="75">
        <v>46038</v>
      </c>
      <c r="AY737" s="87" t="s">
        <v>116</v>
      </c>
      <c r="AZ737" s="75">
        <v>46041</v>
      </c>
      <c r="BA737" s="75">
        <v>46041</v>
      </c>
      <c r="BB737" s="75">
        <v>46306</v>
      </c>
      <c r="BC737" s="89">
        <f>+Tabla3[[#This Row],[FECHA TERMINACION
(INICIAL)]]-Tabla3[[#This Row],[FECHA INICIO]]</f>
        <v>265</v>
      </c>
      <c r="BD737" s="89">
        <f>+Tabla3[[#This Row],[PLAZO DE EJECUCIÓN EN DÍAS (INICIAL)]]/30</f>
        <v>8.8333333333333339</v>
      </c>
      <c r="BE737" t="s">
        <v>3137</v>
      </c>
      <c r="BF737" s="5" t="e">
        <f>+#REF!</f>
        <v>#REF!</v>
      </c>
      <c r="BG737" s="5" t="e">
        <f>+#REF!</f>
        <v>#REF!</v>
      </c>
      <c r="BH737" s="1" t="e">
        <f>+#REF!</f>
        <v>#REF!</v>
      </c>
      <c r="BI737" s="1">
        <f>+COUNTIF(Tabla3[[#This Row],[VALOR REDUCIDO]:[TOTAL TIEMPO PRORROGADO EN DÍAS
]],"&lt;&gt;0")</f>
        <v>3</v>
      </c>
      <c r="BJ737" s="1" t="e">
        <f>+#REF!</f>
        <v>#REF!</v>
      </c>
      <c r="BK737" s="75" t="e">
        <f>+#REF!</f>
        <v>#REF!</v>
      </c>
      <c r="BL737" s="1" t="s">
        <v>83</v>
      </c>
      <c r="BM737" t="e">
        <f t="shared" si="57"/>
        <v>#REF!</v>
      </c>
      <c r="BN737" s="7">
        <f t="shared" si="58"/>
        <v>46041</v>
      </c>
      <c r="BO737" s="7" t="e">
        <f t="shared" si="59"/>
        <v>#REF!</v>
      </c>
      <c r="BP737" s="5" t="e">
        <f t="shared" si="55"/>
        <v>#REF!</v>
      </c>
      <c r="BQ737" s="1">
        <v>22264000</v>
      </c>
      <c r="BR737" s="1" t="e">
        <f>+Tabla3[[#This Row],[VALOR TOTAL DE CONTRATO (ANTES DE LIQUIDACIÓN - LIBERACIÓN DE SALDOS)]]-Tabla3[[#This Row],[RECURSO TOTALES DESEMBOLSADOS]]</f>
        <v>#REF!</v>
      </c>
      <c r="BS737" s="1" t="s">
        <v>83</v>
      </c>
      <c r="BT737" s="1" t="str">
        <f t="shared" si="56"/>
        <v>enero</v>
      </c>
      <c r="BU737" s="1" t="s">
        <v>82</v>
      </c>
      <c r="BV737" s="1" t="s">
        <v>82</v>
      </c>
      <c r="BW737" s="1" t="s">
        <v>82</v>
      </c>
      <c r="BX737" t="s">
        <v>258</v>
      </c>
      <c r="BY737" t="s">
        <v>259</v>
      </c>
    </row>
    <row r="738" spans="1:77" x14ac:dyDescent="0.25">
      <c r="A738" s="1">
        <v>2026</v>
      </c>
      <c r="B738" s="3">
        <v>717</v>
      </c>
      <c r="C738" s="1" t="s">
        <v>65</v>
      </c>
      <c r="D738" t="s">
        <v>67</v>
      </c>
      <c r="E738" t="s">
        <v>70</v>
      </c>
      <c r="F738" t="s">
        <v>71</v>
      </c>
      <c r="G738" t="s">
        <v>105</v>
      </c>
      <c r="H738" s="1" t="s">
        <v>64</v>
      </c>
      <c r="I738" s="1" t="s">
        <v>75</v>
      </c>
      <c r="J738" t="s">
        <v>3138</v>
      </c>
      <c r="K738" s="1" t="s">
        <v>78</v>
      </c>
      <c r="L738" s="57" t="s">
        <v>3139</v>
      </c>
      <c r="M738" s="79" t="s">
        <v>7022</v>
      </c>
      <c r="N738" s="1" t="s">
        <v>3719</v>
      </c>
      <c r="O738" s="69" t="s">
        <v>3719</v>
      </c>
      <c r="P738" s="54" t="s">
        <v>3719</v>
      </c>
      <c r="Q738" s="1" t="s">
        <v>83</v>
      </c>
      <c r="R738" s="87" t="s">
        <v>265</v>
      </c>
      <c r="S738" s="87" t="s">
        <v>265</v>
      </c>
      <c r="T738" t="s">
        <v>3140</v>
      </c>
      <c r="U738" t="s">
        <v>3142</v>
      </c>
      <c r="V738" t="s">
        <v>3141</v>
      </c>
      <c r="W738" s="5">
        <v>63800000</v>
      </c>
      <c r="X738" s="5">
        <v>63800000</v>
      </c>
      <c r="Y738" s="90">
        <v>5800000</v>
      </c>
      <c r="Z738" s="90">
        <v>0</v>
      </c>
      <c r="AA738" s="1" t="s">
        <v>95</v>
      </c>
      <c r="AB738" t="s">
        <v>83</v>
      </c>
      <c r="AC738" t="s">
        <v>76</v>
      </c>
      <c r="AD738" s="69">
        <f>+Tabla3[[#This Row],[VALOR DEL CONTRATO
(EN NUMEROS)]]-Tabla3[[#This Row],[VALOR RECURSOS (MADS/FONAM)]]</f>
        <v>0</v>
      </c>
      <c r="AE738" s="2">
        <v>726</v>
      </c>
      <c r="AF738" s="88">
        <v>46024</v>
      </c>
      <c r="AG738">
        <v>63926</v>
      </c>
      <c r="AH738" s="75">
        <v>46038</v>
      </c>
      <c r="AI738" s="78" t="s">
        <v>98</v>
      </c>
      <c r="AJ738" t="s">
        <v>1604</v>
      </c>
      <c r="AK738" s="65">
        <v>202400000000074</v>
      </c>
      <c r="AL738" s="75">
        <v>46038</v>
      </c>
      <c r="AM738" s="1" t="s">
        <v>257</v>
      </c>
      <c r="AN738" s="1" t="s">
        <v>257</v>
      </c>
      <c r="AO738" t="s">
        <v>100</v>
      </c>
      <c r="AP738" t="s">
        <v>775</v>
      </c>
      <c r="AQ738" s="1"/>
      <c r="AR738" t="s">
        <v>776</v>
      </c>
      <c r="AS738" t="s">
        <v>776</v>
      </c>
      <c r="AT738" s="1">
        <v>80111600</v>
      </c>
      <c r="AU738" s="93" t="s">
        <v>5909</v>
      </c>
      <c r="AV738" s="1" t="s">
        <v>210</v>
      </c>
      <c r="AW738" s="87" t="s">
        <v>103</v>
      </c>
      <c r="AX738" s="96">
        <v>46036</v>
      </c>
      <c r="AY738" s="1" t="s">
        <v>116</v>
      </c>
      <c r="AZ738" s="96">
        <v>46036</v>
      </c>
      <c r="BA738" s="75">
        <v>46038</v>
      </c>
      <c r="BB738" s="6">
        <v>46371</v>
      </c>
      <c r="BC738" s="89">
        <f>+Tabla3[[#This Row],[FECHA TERMINACION
(INICIAL)]]-Tabla3[[#This Row],[FECHA INICIO]]</f>
        <v>333</v>
      </c>
      <c r="BD738" s="89">
        <f>+Tabla3[[#This Row],[PLAZO DE EJECUCIÓN EN DÍAS (INICIAL)]]/30</f>
        <v>11.1</v>
      </c>
      <c r="BE738" t="s">
        <v>2040</v>
      </c>
      <c r="BF738" s="5" t="e">
        <f>+#REF!</f>
        <v>#REF!</v>
      </c>
      <c r="BG738" s="5" t="e">
        <f>+#REF!</f>
        <v>#REF!</v>
      </c>
      <c r="BH738" s="1" t="e">
        <f>+#REF!</f>
        <v>#REF!</v>
      </c>
      <c r="BI738" s="1">
        <f>+COUNTIF(Tabla3[[#This Row],[VALOR REDUCIDO]:[TOTAL TIEMPO PRORROGADO EN DÍAS
]],"&lt;&gt;0")</f>
        <v>3</v>
      </c>
      <c r="BJ738" s="1" t="e">
        <f>+#REF!</f>
        <v>#REF!</v>
      </c>
      <c r="BK738" s="75" t="e">
        <f>+#REF!</f>
        <v>#REF!</v>
      </c>
      <c r="BL738" s="1" t="s">
        <v>83</v>
      </c>
      <c r="BM738" t="e">
        <f t="shared" si="57"/>
        <v>#REF!</v>
      </c>
      <c r="BN738" s="7">
        <f t="shared" si="58"/>
        <v>46038</v>
      </c>
      <c r="BO738" s="7" t="e">
        <f t="shared" si="59"/>
        <v>#REF!</v>
      </c>
      <c r="BP738" s="5" t="e">
        <f t="shared" si="55"/>
        <v>#REF!</v>
      </c>
      <c r="BQ738" s="1">
        <v>26100000</v>
      </c>
      <c r="BR738" s="1" t="e">
        <f>+Tabla3[[#This Row],[VALOR TOTAL DE CONTRATO (ANTES DE LIQUIDACIÓN - LIBERACIÓN DE SALDOS)]]-Tabla3[[#This Row],[RECURSO TOTALES DESEMBOLSADOS]]</f>
        <v>#REF!</v>
      </c>
      <c r="BS738" s="1" t="s">
        <v>83</v>
      </c>
      <c r="BT738" s="1" t="str">
        <f t="shared" si="56"/>
        <v>enero</v>
      </c>
      <c r="BU738" s="1" t="s">
        <v>82</v>
      </c>
      <c r="BV738" s="1" t="s">
        <v>82</v>
      </c>
      <c r="BW738" s="1" t="s">
        <v>82</v>
      </c>
      <c r="BX738" t="s">
        <v>258</v>
      </c>
      <c r="BY738" t="s">
        <v>259</v>
      </c>
    </row>
    <row r="739" spans="1:77" x14ac:dyDescent="0.25">
      <c r="A739" s="1">
        <v>2026</v>
      </c>
      <c r="B739" s="3">
        <v>718</v>
      </c>
      <c r="C739" s="1" t="s">
        <v>65</v>
      </c>
      <c r="D739" t="s">
        <v>67</v>
      </c>
      <c r="E739" t="s">
        <v>70</v>
      </c>
      <c r="F739" t="s">
        <v>71</v>
      </c>
      <c r="G739" t="s">
        <v>105</v>
      </c>
      <c r="H739" s="1" t="s">
        <v>64</v>
      </c>
      <c r="I739" s="1" t="s">
        <v>75</v>
      </c>
      <c r="J739" t="s">
        <v>5533</v>
      </c>
      <c r="K739" s="1" t="s">
        <v>78</v>
      </c>
      <c r="L739" s="87" t="s">
        <v>589</v>
      </c>
      <c r="M739" s="79" t="s">
        <v>7023</v>
      </c>
      <c r="N739" s="1" t="s">
        <v>3719</v>
      </c>
      <c r="O739" s="69" t="s">
        <v>3719</v>
      </c>
      <c r="P739" s="54" t="s">
        <v>3719</v>
      </c>
      <c r="Q739" s="1" t="s">
        <v>83</v>
      </c>
      <c r="R739" s="87" t="s">
        <v>260</v>
      </c>
      <c r="S739" s="87" t="s">
        <v>260</v>
      </c>
      <c r="T739" t="s">
        <v>5534</v>
      </c>
      <c r="U739" t="s">
        <v>5535</v>
      </c>
      <c r="V739" t="s">
        <v>392</v>
      </c>
      <c r="W739" s="5">
        <v>110000000</v>
      </c>
      <c r="X739" s="5">
        <v>110000000</v>
      </c>
      <c r="Y739" s="90">
        <v>11000000</v>
      </c>
      <c r="Z739" s="90">
        <v>0</v>
      </c>
      <c r="AA739" s="1" t="s">
        <v>95</v>
      </c>
      <c r="AB739" t="s">
        <v>83</v>
      </c>
      <c r="AC739" t="s">
        <v>76</v>
      </c>
      <c r="AD739" s="69">
        <f>+Tabla3[[#This Row],[VALOR DEL CONTRATO
(EN NUMEROS)]]-Tabla3[[#This Row],[VALOR RECURSOS (MADS/FONAM)]]</f>
        <v>0</v>
      </c>
      <c r="AE739" s="2">
        <v>6626</v>
      </c>
      <c r="AF739" s="88">
        <v>46024</v>
      </c>
      <c r="AG739">
        <v>116626</v>
      </c>
      <c r="AH739" s="75">
        <v>46052</v>
      </c>
      <c r="AI739" s="78" t="s">
        <v>98</v>
      </c>
      <c r="AJ739" t="s">
        <v>1321</v>
      </c>
      <c r="AK739" s="72">
        <v>202300000000177</v>
      </c>
      <c r="AL739" s="75">
        <v>46052</v>
      </c>
      <c r="AM739" s="1" t="s">
        <v>257</v>
      </c>
      <c r="AN739" s="1" t="s">
        <v>257</v>
      </c>
      <c r="AO739" t="s">
        <v>100</v>
      </c>
      <c r="AP739" t="s">
        <v>1799</v>
      </c>
      <c r="AQ739" s="1"/>
      <c r="AR739" t="s">
        <v>1800</v>
      </c>
      <c r="AS739" t="s">
        <v>260</v>
      </c>
      <c r="AT739" s="1">
        <v>80111600</v>
      </c>
      <c r="AU739" s="93" t="s">
        <v>5910</v>
      </c>
      <c r="AV739" s="1" t="s">
        <v>210</v>
      </c>
      <c r="AW739" s="87" t="s">
        <v>103</v>
      </c>
      <c r="AX739" s="75">
        <v>46052</v>
      </c>
      <c r="AY739" s="87" t="s">
        <v>115</v>
      </c>
      <c r="AZ739" s="75">
        <v>46052</v>
      </c>
      <c r="BA739" s="75">
        <v>46055</v>
      </c>
      <c r="BB739" s="6">
        <v>46357</v>
      </c>
      <c r="BC739" s="89">
        <f>+Tabla3[[#This Row],[FECHA TERMINACION
(INICIAL)]]-Tabla3[[#This Row],[FECHA INICIO]]</f>
        <v>302</v>
      </c>
      <c r="BD739" s="89">
        <f>+Tabla3[[#This Row],[PLAZO DE EJECUCIÓN EN DÍAS (INICIAL)]]/30</f>
        <v>10.066666666666666</v>
      </c>
      <c r="BE739" t="s">
        <v>5536</v>
      </c>
      <c r="BF739" s="5" t="e">
        <f>+#REF!</f>
        <v>#REF!</v>
      </c>
      <c r="BG739" s="5" t="e">
        <f>+#REF!</f>
        <v>#REF!</v>
      </c>
      <c r="BH739" s="1" t="e">
        <f>+#REF!</f>
        <v>#REF!</v>
      </c>
      <c r="BI739" s="1">
        <f>+COUNTIF(Tabla3[[#This Row],[VALOR REDUCIDO]:[TOTAL TIEMPO PRORROGADO EN DÍAS
]],"&lt;&gt;0")</f>
        <v>3</v>
      </c>
      <c r="BJ739" s="1" t="e">
        <f>+#REF!</f>
        <v>#REF!</v>
      </c>
      <c r="BK739" s="75" t="e">
        <f>+#REF!</f>
        <v>#REF!</v>
      </c>
      <c r="BL739" s="1" t="s">
        <v>83</v>
      </c>
      <c r="BM739" t="e">
        <f t="shared" si="57"/>
        <v>#REF!</v>
      </c>
      <c r="BN739" s="7">
        <f t="shared" si="58"/>
        <v>46055</v>
      </c>
      <c r="BO739" s="7" t="e">
        <f t="shared" si="59"/>
        <v>#REF!</v>
      </c>
      <c r="BP739" s="5" t="e">
        <f t="shared" si="55"/>
        <v>#REF!</v>
      </c>
      <c r="BQ739" s="1">
        <v>43633333</v>
      </c>
      <c r="BR739" s="1" t="e">
        <f>+Tabla3[[#This Row],[VALOR TOTAL DE CONTRATO (ANTES DE LIQUIDACIÓN - LIBERACIÓN DE SALDOS)]]-Tabla3[[#This Row],[RECURSO TOTALES DESEMBOLSADOS]]</f>
        <v>#REF!</v>
      </c>
      <c r="BS739" s="1" t="s">
        <v>83</v>
      </c>
      <c r="BT739" s="1" t="str">
        <f t="shared" si="56"/>
        <v>enero</v>
      </c>
      <c r="BU739" s="1" t="s">
        <v>82</v>
      </c>
      <c r="BV739" s="1" t="s">
        <v>82</v>
      </c>
      <c r="BW739" s="1" t="s">
        <v>82</v>
      </c>
      <c r="BX739" t="s">
        <v>258</v>
      </c>
      <c r="BY739" t="s">
        <v>259</v>
      </c>
    </row>
    <row r="740" spans="1:77" x14ac:dyDescent="0.25">
      <c r="A740" s="1">
        <v>2026</v>
      </c>
      <c r="B740" s="3">
        <v>719</v>
      </c>
      <c r="C740" s="1" t="s">
        <v>65</v>
      </c>
      <c r="D740" t="s">
        <v>67</v>
      </c>
      <c r="E740" t="s">
        <v>70</v>
      </c>
      <c r="F740" t="s">
        <v>71</v>
      </c>
      <c r="G740" t="s">
        <v>105</v>
      </c>
      <c r="H740" s="1" t="s">
        <v>64</v>
      </c>
      <c r="I740" s="1" t="s">
        <v>75</v>
      </c>
      <c r="J740" t="s">
        <v>3860</v>
      </c>
      <c r="K740" s="1" t="s">
        <v>78</v>
      </c>
      <c r="L740" s="87" t="s">
        <v>1814</v>
      </c>
      <c r="M740" s="79" t="s">
        <v>7024</v>
      </c>
      <c r="N740" s="1" t="s">
        <v>3719</v>
      </c>
      <c r="O740" s="69" t="s">
        <v>3719</v>
      </c>
      <c r="P740" s="54" t="s">
        <v>3719</v>
      </c>
      <c r="Q740" s="1" t="s">
        <v>83</v>
      </c>
      <c r="R740" s="87" t="s">
        <v>260</v>
      </c>
      <c r="S740" s="87" t="s">
        <v>260</v>
      </c>
      <c r="T740" t="s">
        <v>3861</v>
      </c>
      <c r="U740" t="s">
        <v>3862</v>
      </c>
      <c r="V740" t="s">
        <v>629</v>
      </c>
      <c r="W740" s="5">
        <v>90000000</v>
      </c>
      <c r="X740" s="5">
        <v>90000000</v>
      </c>
      <c r="Y740" s="90">
        <v>9000000</v>
      </c>
      <c r="Z740" s="90">
        <v>0</v>
      </c>
      <c r="AA740" s="1" t="s">
        <v>95</v>
      </c>
      <c r="AB740" t="s">
        <v>83</v>
      </c>
      <c r="AC740" t="s">
        <v>76</v>
      </c>
      <c r="AD740" s="69">
        <f>+Tabla3[[#This Row],[VALOR DEL CONTRATO
(EN NUMEROS)]]-Tabla3[[#This Row],[VALOR RECURSOS (MADS/FONAM)]]</f>
        <v>0</v>
      </c>
      <c r="AE740" s="2">
        <v>6626</v>
      </c>
      <c r="AF740" s="88">
        <v>46024</v>
      </c>
      <c r="AG740">
        <v>75826</v>
      </c>
      <c r="AH740" s="75">
        <v>46042</v>
      </c>
      <c r="AI740" s="78" t="s">
        <v>98</v>
      </c>
      <c r="AJ740" t="s">
        <v>1321</v>
      </c>
      <c r="AK740" s="72">
        <v>202300000000177</v>
      </c>
      <c r="AL740" s="75">
        <v>46042</v>
      </c>
      <c r="AM740" s="1" t="s">
        <v>257</v>
      </c>
      <c r="AN740" s="1" t="s">
        <v>257</v>
      </c>
      <c r="AO740" t="s">
        <v>100</v>
      </c>
      <c r="AP740" t="s">
        <v>1536</v>
      </c>
      <c r="AQ740" s="1"/>
      <c r="AR740" t="s">
        <v>1537</v>
      </c>
      <c r="AS740" t="s">
        <v>260</v>
      </c>
      <c r="AT740" s="1">
        <v>80111600</v>
      </c>
      <c r="AU740" s="93" t="s">
        <v>5911</v>
      </c>
      <c r="AV740" s="1" t="s">
        <v>210</v>
      </c>
      <c r="AW740" s="87" t="s">
        <v>103</v>
      </c>
      <c r="AX740" s="96">
        <v>46042</v>
      </c>
      <c r="AY740" s="1" t="s">
        <v>115</v>
      </c>
      <c r="AZ740" s="96">
        <v>46042</v>
      </c>
      <c r="BA740" s="75">
        <v>46042</v>
      </c>
      <c r="BB740" s="6">
        <v>46345</v>
      </c>
      <c r="BC740" s="89">
        <f>+Tabla3[[#This Row],[FECHA TERMINACION
(INICIAL)]]-Tabla3[[#This Row],[FECHA INICIO]]</f>
        <v>303</v>
      </c>
      <c r="BD740" s="89">
        <f>+Tabla3[[#This Row],[PLAZO DE EJECUCIÓN EN DÍAS (INICIAL)]]/30</f>
        <v>10.1</v>
      </c>
      <c r="BE740" t="s">
        <v>1362</v>
      </c>
      <c r="BF740" s="5" t="e">
        <f>+#REF!</f>
        <v>#REF!</v>
      </c>
      <c r="BG740" s="5" t="e">
        <f>+#REF!</f>
        <v>#REF!</v>
      </c>
      <c r="BH740" s="1" t="e">
        <f>+#REF!</f>
        <v>#REF!</v>
      </c>
      <c r="BI740" s="1">
        <f>+COUNTIF(Tabla3[[#This Row],[VALOR REDUCIDO]:[TOTAL TIEMPO PRORROGADO EN DÍAS
]],"&lt;&gt;0")</f>
        <v>3</v>
      </c>
      <c r="BJ740" s="1" t="e">
        <f>+#REF!</f>
        <v>#REF!</v>
      </c>
      <c r="BK740" s="75" t="e">
        <f>+#REF!</f>
        <v>#REF!</v>
      </c>
      <c r="BL740" s="1" t="s">
        <v>83</v>
      </c>
      <c r="BM740" t="e">
        <f t="shared" si="57"/>
        <v>#REF!</v>
      </c>
      <c r="BN740" s="7">
        <f t="shared" si="58"/>
        <v>46042</v>
      </c>
      <c r="BO740" s="7" t="e">
        <f t="shared" si="59"/>
        <v>#REF!</v>
      </c>
      <c r="BP740" s="5" t="e">
        <f t="shared" si="55"/>
        <v>#REF!</v>
      </c>
      <c r="BQ740" s="1">
        <v>39300000</v>
      </c>
      <c r="BR740" s="1" t="e">
        <f>+Tabla3[[#This Row],[VALOR TOTAL DE CONTRATO (ANTES DE LIQUIDACIÓN - LIBERACIÓN DE SALDOS)]]-Tabla3[[#This Row],[RECURSO TOTALES DESEMBOLSADOS]]</f>
        <v>#REF!</v>
      </c>
      <c r="BS740" s="1" t="s">
        <v>83</v>
      </c>
      <c r="BT740" s="1" t="str">
        <f t="shared" si="56"/>
        <v>enero</v>
      </c>
      <c r="BU740" s="1" t="s">
        <v>82</v>
      </c>
      <c r="BV740" s="1" t="s">
        <v>82</v>
      </c>
      <c r="BW740" s="1" t="s">
        <v>82</v>
      </c>
      <c r="BX740" t="s">
        <v>258</v>
      </c>
      <c r="BY740" t="s">
        <v>259</v>
      </c>
    </row>
    <row r="741" spans="1:77" x14ac:dyDescent="0.25">
      <c r="A741" s="1">
        <v>2026</v>
      </c>
      <c r="B741" s="3">
        <v>720</v>
      </c>
      <c r="C741" s="1" t="s">
        <v>65</v>
      </c>
      <c r="D741" t="s">
        <v>67</v>
      </c>
      <c r="E741" t="s">
        <v>70</v>
      </c>
      <c r="F741" t="s">
        <v>71</v>
      </c>
      <c r="G741" t="s">
        <v>105</v>
      </c>
      <c r="H741" s="1" t="s">
        <v>64</v>
      </c>
      <c r="I741" s="1" t="s">
        <v>75</v>
      </c>
      <c r="J741" t="s">
        <v>3863</v>
      </c>
      <c r="K741" s="1" t="s">
        <v>78</v>
      </c>
      <c r="L741" s="87" t="s">
        <v>538</v>
      </c>
      <c r="M741" s="79" t="s">
        <v>7025</v>
      </c>
      <c r="N741" s="1" t="s">
        <v>3719</v>
      </c>
      <c r="O741" s="69" t="s">
        <v>3719</v>
      </c>
      <c r="P741" s="54" t="s">
        <v>3719</v>
      </c>
      <c r="Q741" s="1" t="s">
        <v>83</v>
      </c>
      <c r="R741" s="87" t="s">
        <v>260</v>
      </c>
      <c r="S741" s="87" t="s">
        <v>260</v>
      </c>
      <c r="T741" t="s">
        <v>3865</v>
      </c>
      <c r="U741" t="s">
        <v>3866</v>
      </c>
      <c r="V741" t="s">
        <v>1529</v>
      </c>
      <c r="W741" s="5">
        <v>60000000</v>
      </c>
      <c r="X741" s="5">
        <v>60000000</v>
      </c>
      <c r="Y741" s="90">
        <v>8000000</v>
      </c>
      <c r="Z741" s="90">
        <v>0</v>
      </c>
      <c r="AA741" s="1" t="s">
        <v>95</v>
      </c>
      <c r="AB741" t="s">
        <v>83</v>
      </c>
      <c r="AC741" t="s">
        <v>76</v>
      </c>
      <c r="AD741" s="69">
        <f>+Tabla3[[#This Row],[VALOR DEL CONTRATO
(EN NUMEROS)]]-Tabla3[[#This Row],[VALOR RECURSOS (MADS/FONAM)]]</f>
        <v>0</v>
      </c>
      <c r="AE741" s="2">
        <v>6626</v>
      </c>
      <c r="AF741" s="88">
        <v>46024</v>
      </c>
      <c r="AG741">
        <v>72426</v>
      </c>
      <c r="AH741" s="75">
        <v>46041</v>
      </c>
      <c r="AI741" s="78" t="s">
        <v>98</v>
      </c>
      <c r="AJ741" t="s">
        <v>1321</v>
      </c>
      <c r="AK741" s="72">
        <v>202300000000177</v>
      </c>
      <c r="AL741" s="75">
        <v>46041</v>
      </c>
      <c r="AM741" s="1" t="s">
        <v>257</v>
      </c>
      <c r="AN741" s="1" t="s">
        <v>257</v>
      </c>
      <c r="AO741" t="s">
        <v>100</v>
      </c>
      <c r="AP741" t="s">
        <v>1322</v>
      </c>
      <c r="AQ741" s="1"/>
      <c r="AR741" t="s">
        <v>2782</v>
      </c>
      <c r="AS741" t="s">
        <v>260</v>
      </c>
      <c r="AT741" s="1">
        <v>80111600</v>
      </c>
      <c r="AU741" s="93" t="s">
        <v>5912</v>
      </c>
      <c r="AV741" s="1" t="s">
        <v>210</v>
      </c>
      <c r="AW741" s="87" t="s">
        <v>103</v>
      </c>
      <c r="AX741" s="96">
        <v>46041</v>
      </c>
      <c r="AY741" s="1" t="s">
        <v>115</v>
      </c>
      <c r="AZ741" s="96">
        <v>46041</v>
      </c>
      <c r="BA741" s="75">
        <v>46041</v>
      </c>
      <c r="BB741" s="6">
        <v>46268</v>
      </c>
      <c r="BC741" s="89">
        <f>+Tabla3[[#This Row],[FECHA TERMINACION
(INICIAL)]]-Tabla3[[#This Row],[FECHA INICIO]]</f>
        <v>227</v>
      </c>
      <c r="BD741" s="89">
        <f>+Tabla3[[#This Row],[PLAZO DE EJECUCIÓN EN DÍAS (INICIAL)]]/30</f>
        <v>7.5666666666666664</v>
      </c>
      <c r="BE741" t="s">
        <v>3864</v>
      </c>
      <c r="BF741" s="5" t="e">
        <f>+#REF!</f>
        <v>#REF!</v>
      </c>
      <c r="BG741" s="5" t="e">
        <f>+#REF!</f>
        <v>#REF!</v>
      </c>
      <c r="BH741" s="1" t="e">
        <f>+#REF!</f>
        <v>#REF!</v>
      </c>
      <c r="BI741" s="1">
        <f>+COUNTIF(Tabla3[[#This Row],[VALOR REDUCIDO]:[TOTAL TIEMPO PRORROGADO EN DÍAS
]],"&lt;&gt;0")</f>
        <v>3</v>
      </c>
      <c r="BJ741" s="1" t="e">
        <f>+#REF!</f>
        <v>#REF!</v>
      </c>
      <c r="BK741" s="75" t="e">
        <f>+#REF!</f>
        <v>#REF!</v>
      </c>
      <c r="BL741" s="1" t="s">
        <v>83</v>
      </c>
      <c r="BM741" t="e">
        <f t="shared" si="57"/>
        <v>#REF!</v>
      </c>
      <c r="BN741" s="7">
        <f t="shared" si="58"/>
        <v>46041</v>
      </c>
      <c r="BO741" s="7" t="e">
        <f t="shared" si="59"/>
        <v>#REF!</v>
      </c>
      <c r="BP741" s="5" t="e">
        <f t="shared" si="55"/>
        <v>#REF!</v>
      </c>
      <c r="BQ741" s="1">
        <v>35200000</v>
      </c>
      <c r="BR741" s="1" t="e">
        <f>+Tabla3[[#This Row],[VALOR TOTAL DE CONTRATO (ANTES DE LIQUIDACIÓN - LIBERACIÓN DE SALDOS)]]-Tabla3[[#This Row],[RECURSO TOTALES DESEMBOLSADOS]]</f>
        <v>#REF!</v>
      </c>
      <c r="BS741" s="1" t="s">
        <v>83</v>
      </c>
      <c r="BT741" s="1" t="str">
        <f t="shared" si="56"/>
        <v>enero</v>
      </c>
      <c r="BU741" s="1" t="s">
        <v>82</v>
      </c>
      <c r="BV741" s="1" t="s">
        <v>82</v>
      </c>
      <c r="BW741" s="1" t="s">
        <v>82</v>
      </c>
      <c r="BX741" t="s">
        <v>258</v>
      </c>
      <c r="BY741" t="s">
        <v>259</v>
      </c>
    </row>
    <row r="742" spans="1:77" x14ac:dyDescent="0.25">
      <c r="A742" s="1">
        <v>2026</v>
      </c>
      <c r="B742" s="3">
        <v>721</v>
      </c>
      <c r="C742" s="1" t="s">
        <v>65</v>
      </c>
      <c r="D742" t="s">
        <v>67</v>
      </c>
      <c r="E742" t="s">
        <v>70</v>
      </c>
      <c r="F742" t="s">
        <v>71</v>
      </c>
      <c r="G742" t="s">
        <v>105</v>
      </c>
      <c r="H742" s="1" t="s">
        <v>64</v>
      </c>
      <c r="I742" s="1" t="s">
        <v>75</v>
      </c>
      <c r="J742" t="s">
        <v>3867</v>
      </c>
      <c r="K742" s="1" t="s">
        <v>78</v>
      </c>
      <c r="L742" s="87" t="s">
        <v>633</v>
      </c>
      <c r="M742" s="79" t="s">
        <v>7026</v>
      </c>
      <c r="N742" s="1" t="s">
        <v>3719</v>
      </c>
      <c r="O742" s="69" t="s">
        <v>3719</v>
      </c>
      <c r="P742" s="54" t="s">
        <v>3719</v>
      </c>
      <c r="Q742" s="1" t="s">
        <v>83</v>
      </c>
      <c r="R742" s="87" t="s">
        <v>260</v>
      </c>
      <c r="S742" s="87" t="s">
        <v>260</v>
      </c>
      <c r="T742" t="s">
        <v>3868</v>
      </c>
      <c r="U742" t="s">
        <v>3870</v>
      </c>
      <c r="V742" t="s">
        <v>3869</v>
      </c>
      <c r="W742" s="5">
        <v>72000000</v>
      </c>
      <c r="X742" s="5">
        <v>72000000</v>
      </c>
      <c r="Y742" s="90">
        <v>9000000</v>
      </c>
      <c r="Z742" s="90">
        <v>0</v>
      </c>
      <c r="AA742" s="1" t="s">
        <v>95</v>
      </c>
      <c r="AB742" t="s">
        <v>83</v>
      </c>
      <c r="AC742" t="s">
        <v>76</v>
      </c>
      <c r="AD742" s="69">
        <f>+Tabla3[[#This Row],[VALOR DEL CONTRATO
(EN NUMEROS)]]-Tabla3[[#This Row],[VALOR RECURSOS (MADS/FONAM)]]</f>
        <v>0</v>
      </c>
      <c r="AE742" s="2">
        <v>6626</v>
      </c>
      <c r="AF742" s="88">
        <v>46024</v>
      </c>
      <c r="AG742">
        <v>72626</v>
      </c>
      <c r="AH742" s="75">
        <v>46041</v>
      </c>
      <c r="AI742" s="78" t="s">
        <v>98</v>
      </c>
      <c r="AJ742" t="s">
        <v>1321</v>
      </c>
      <c r="AK742" s="72">
        <v>202300000000177</v>
      </c>
      <c r="AL742" s="75">
        <v>46041</v>
      </c>
      <c r="AM742" s="1" t="s">
        <v>257</v>
      </c>
      <c r="AN742" s="1" t="s">
        <v>257</v>
      </c>
      <c r="AO742" t="s">
        <v>100</v>
      </c>
      <c r="AP742" t="s">
        <v>1314</v>
      </c>
      <c r="AQ742" s="2"/>
      <c r="AR742" t="s">
        <v>1315</v>
      </c>
      <c r="AS742" t="s">
        <v>260</v>
      </c>
      <c r="AT742" s="1">
        <v>80111600</v>
      </c>
      <c r="AU742" s="93" t="s">
        <v>5913</v>
      </c>
      <c r="AV742" s="1" t="s">
        <v>210</v>
      </c>
      <c r="AW742" s="87" t="s">
        <v>103</v>
      </c>
      <c r="AX742" s="96">
        <v>46041</v>
      </c>
      <c r="AY742" s="1" t="s">
        <v>115</v>
      </c>
      <c r="AZ742" s="96">
        <v>46041</v>
      </c>
      <c r="BA742" s="75">
        <v>46041</v>
      </c>
      <c r="BB742" s="6">
        <v>46283</v>
      </c>
      <c r="BC742" s="89">
        <f>+Tabla3[[#This Row],[FECHA TERMINACION
(INICIAL)]]-Tabla3[[#This Row],[FECHA INICIO]]</f>
        <v>242</v>
      </c>
      <c r="BD742" s="89">
        <f>+Tabla3[[#This Row],[PLAZO DE EJECUCIÓN EN DÍAS (INICIAL)]]/30</f>
        <v>8.0666666666666664</v>
      </c>
      <c r="BE742" t="s">
        <v>3871</v>
      </c>
      <c r="BF742" s="5" t="e">
        <f>+#REF!</f>
        <v>#REF!</v>
      </c>
      <c r="BG742" s="5" t="e">
        <f>+#REF!</f>
        <v>#REF!</v>
      </c>
      <c r="BH742" s="1" t="e">
        <f>+#REF!</f>
        <v>#REF!</v>
      </c>
      <c r="BI742" s="1">
        <f>+COUNTIF(Tabla3[[#This Row],[VALOR REDUCIDO]:[TOTAL TIEMPO PRORROGADO EN DÍAS
]],"&lt;&gt;0")</f>
        <v>3</v>
      </c>
      <c r="BJ742" s="1" t="e">
        <f>+#REF!</f>
        <v>#REF!</v>
      </c>
      <c r="BK742" s="75" t="e">
        <f>+#REF!</f>
        <v>#REF!</v>
      </c>
      <c r="BL742" s="1" t="s">
        <v>83</v>
      </c>
      <c r="BM742" t="e">
        <f t="shared" si="57"/>
        <v>#REF!</v>
      </c>
      <c r="BN742" s="7">
        <f t="shared" si="58"/>
        <v>46041</v>
      </c>
      <c r="BO742" s="7" t="e">
        <f t="shared" si="59"/>
        <v>#REF!</v>
      </c>
      <c r="BP742" s="5" t="e">
        <f t="shared" si="55"/>
        <v>#REF!</v>
      </c>
      <c r="BQ742" s="1">
        <v>39600000</v>
      </c>
      <c r="BR742" s="1" t="e">
        <f>+Tabla3[[#This Row],[VALOR TOTAL DE CONTRATO (ANTES DE LIQUIDACIÓN - LIBERACIÓN DE SALDOS)]]-Tabla3[[#This Row],[RECURSO TOTALES DESEMBOLSADOS]]</f>
        <v>#REF!</v>
      </c>
      <c r="BS742" s="1" t="s">
        <v>83</v>
      </c>
      <c r="BT742" s="1" t="str">
        <f t="shared" si="56"/>
        <v>enero</v>
      </c>
      <c r="BU742" s="1" t="s">
        <v>82</v>
      </c>
      <c r="BV742" s="1" t="s">
        <v>82</v>
      </c>
      <c r="BW742" s="1" t="s">
        <v>82</v>
      </c>
      <c r="BX742" t="s">
        <v>258</v>
      </c>
      <c r="BY742" t="s">
        <v>259</v>
      </c>
    </row>
    <row r="743" spans="1:77" x14ac:dyDescent="0.25">
      <c r="A743" s="1">
        <v>2026</v>
      </c>
      <c r="B743" s="3">
        <v>722</v>
      </c>
      <c r="C743" s="1" t="s">
        <v>65</v>
      </c>
      <c r="D743" t="s">
        <v>67</v>
      </c>
      <c r="E743" t="s">
        <v>70</v>
      </c>
      <c r="F743" t="s">
        <v>71</v>
      </c>
      <c r="G743" t="s">
        <v>105</v>
      </c>
      <c r="H743" s="1" t="s">
        <v>64</v>
      </c>
      <c r="I743" s="1" t="s">
        <v>75</v>
      </c>
      <c r="J743" t="s">
        <v>3996</v>
      </c>
      <c r="K743" s="1" t="s">
        <v>78</v>
      </c>
      <c r="L743" s="87" t="s">
        <v>3997</v>
      </c>
      <c r="M743" s="79" t="s">
        <v>7027</v>
      </c>
      <c r="N743" s="1" t="s">
        <v>3719</v>
      </c>
      <c r="O743" s="69" t="s">
        <v>3719</v>
      </c>
      <c r="P743" s="54" t="s">
        <v>3719</v>
      </c>
      <c r="Q743" s="1" t="s">
        <v>83</v>
      </c>
      <c r="R743" s="87" t="s">
        <v>260</v>
      </c>
      <c r="S743" s="87" t="s">
        <v>260</v>
      </c>
      <c r="T743" t="s">
        <v>3998</v>
      </c>
      <c r="U743" t="s">
        <v>3999</v>
      </c>
      <c r="V743" t="s">
        <v>4000</v>
      </c>
      <c r="W743" s="5">
        <v>71666667</v>
      </c>
      <c r="X743" s="5">
        <v>71666667</v>
      </c>
      <c r="Y743" s="90">
        <v>10000000</v>
      </c>
      <c r="Z743" s="90" t="s">
        <v>1045</v>
      </c>
      <c r="AA743" s="1" t="s">
        <v>95</v>
      </c>
      <c r="AB743" t="s">
        <v>83</v>
      </c>
      <c r="AC743" t="s">
        <v>76</v>
      </c>
      <c r="AD743" s="69">
        <f>+Tabla3[[#This Row],[VALOR DEL CONTRATO
(EN NUMEROS)]]-Tabla3[[#This Row],[VALOR RECURSOS (MADS/FONAM)]]</f>
        <v>0</v>
      </c>
      <c r="AE743" s="2">
        <v>6626</v>
      </c>
      <c r="AF743" s="97">
        <v>46024</v>
      </c>
      <c r="AG743">
        <v>98226</v>
      </c>
      <c r="AH743" s="96">
        <v>46048</v>
      </c>
      <c r="AI743" s="78" t="s">
        <v>98</v>
      </c>
      <c r="AJ743" t="s">
        <v>386</v>
      </c>
      <c r="AK743" s="65">
        <v>202300000000177</v>
      </c>
      <c r="AL743" s="75">
        <v>46042</v>
      </c>
      <c r="AM743" s="1" t="s">
        <v>257</v>
      </c>
      <c r="AN743" s="1" t="s">
        <v>257</v>
      </c>
      <c r="AO743" t="s">
        <v>100</v>
      </c>
      <c r="AP743" t="s">
        <v>1541</v>
      </c>
      <c r="AQ743" s="2"/>
      <c r="AR743" t="s">
        <v>1542</v>
      </c>
      <c r="AS743" t="s">
        <v>260</v>
      </c>
      <c r="AT743" s="1">
        <v>80111600</v>
      </c>
      <c r="AU743" s="93" t="s">
        <v>5914</v>
      </c>
      <c r="AV743" s="1" t="s">
        <v>210</v>
      </c>
      <c r="AW743" s="87" t="s">
        <v>103</v>
      </c>
      <c r="AX743" s="96">
        <v>46042</v>
      </c>
      <c r="AY743" s="1" t="s">
        <v>115</v>
      </c>
      <c r="AZ743" s="96">
        <v>46042</v>
      </c>
      <c r="BA743" s="75">
        <v>46048</v>
      </c>
      <c r="BB743" s="6">
        <v>46264</v>
      </c>
      <c r="BC743" s="89">
        <f>+Tabla3[[#This Row],[FECHA TERMINACION
(INICIAL)]]-Tabla3[[#This Row],[FECHA INICIO]]</f>
        <v>216</v>
      </c>
      <c r="BD743" s="89">
        <f>+Tabla3[[#This Row],[PLAZO DE EJECUCIÓN EN DÍAS (INICIAL)]]/30</f>
        <v>7.2</v>
      </c>
      <c r="BE743" t="s">
        <v>4001</v>
      </c>
      <c r="BF743" s="5" t="e">
        <f>+#REF!</f>
        <v>#REF!</v>
      </c>
      <c r="BG743" s="5" t="e">
        <f>+#REF!</f>
        <v>#REF!</v>
      </c>
      <c r="BH743" s="1" t="e">
        <f>+#REF!</f>
        <v>#REF!</v>
      </c>
      <c r="BI743" s="1">
        <f>+COUNTIF(Tabla3[[#This Row],[VALOR REDUCIDO]:[TOTAL TIEMPO PRORROGADO EN DÍAS
]],"&lt;&gt;0")</f>
        <v>3</v>
      </c>
      <c r="BJ743" s="1" t="e">
        <f>+#REF!</f>
        <v>#REF!</v>
      </c>
      <c r="BK743" s="75" t="e">
        <f>+#REF!</f>
        <v>#REF!</v>
      </c>
      <c r="BL743" s="1" t="s">
        <v>83</v>
      </c>
      <c r="BM743" t="e">
        <f t="shared" si="57"/>
        <v>#REF!</v>
      </c>
      <c r="BN743" s="7">
        <f t="shared" si="58"/>
        <v>46048</v>
      </c>
      <c r="BO743" s="7" t="e">
        <f t="shared" si="59"/>
        <v>#REF!</v>
      </c>
      <c r="BP743" s="5" t="e">
        <f t="shared" si="55"/>
        <v>#REF!</v>
      </c>
      <c r="BQ743" s="1">
        <v>21666667</v>
      </c>
      <c r="BR743" s="1" t="e">
        <f>+Tabla3[[#This Row],[VALOR TOTAL DE CONTRATO (ANTES DE LIQUIDACIÓN - LIBERACIÓN DE SALDOS)]]-Tabla3[[#This Row],[RECURSO TOTALES DESEMBOLSADOS]]</f>
        <v>#REF!</v>
      </c>
      <c r="BS743" s="1" t="s">
        <v>83</v>
      </c>
      <c r="BT743" s="1" t="str">
        <f t="shared" si="56"/>
        <v>enero</v>
      </c>
      <c r="BU743" s="1" t="s">
        <v>82</v>
      </c>
      <c r="BV743" s="1" t="s">
        <v>82</v>
      </c>
      <c r="BW743" s="1" t="s">
        <v>82</v>
      </c>
      <c r="BX743" t="s">
        <v>258</v>
      </c>
      <c r="BY743" t="s">
        <v>259</v>
      </c>
    </row>
    <row r="744" spans="1:77" x14ac:dyDescent="0.25">
      <c r="A744" s="1">
        <v>2026</v>
      </c>
      <c r="B744" s="3">
        <v>723</v>
      </c>
      <c r="C744" s="1" t="s">
        <v>65</v>
      </c>
      <c r="D744" t="s">
        <v>67</v>
      </c>
      <c r="E744" t="s">
        <v>70</v>
      </c>
      <c r="F744" t="s">
        <v>71</v>
      </c>
      <c r="G744" t="s">
        <v>105</v>
      </c>
      <c r="H744" s="1" t="s">
        <v>64</v>
      </c>
      <c r="I744" s="1" t="s">
        <v>75</v>
      </c>
      <c r="J744" t="s">
        <v>4002</v>
      </c>
      <c r="K744" s="1" t="s">
        <v>78</v>
      </c>
      <c r="L744" s="57" t="s">
        <v>81</v>
      </c>
      <c r="M744" s="79" t="s">
        <v>7028</v>
      </c>
      <c r="N744" s="1" t="s">
        <v>3719</v>
      </c>
      <c r="O744" s="69" t="s">
        <v>3719</v>
      </c>
      <c r="P744" s="54" t="s">
        <v>3719</v>
      </c>
      <c r="Q744" s="1" t="s">
        <v>83</v>
      </c>
      <c r="R744" s="87" t="s">
        <v>260</v>
      </c>
      <c r="S744" s="87" t="s">
        <v>260</v>
      </c>
      <c r="T744" t="s">
        <v>4003</v>
      </c>
      <c r="U744" t="s">
        <v>4004</v>
      </c>
      <c r="V744" t="s">
        <v>2502</v>
      </c>
      <c r="W744" s="5">
        <v>57200000</v>
      </c>
      <c r="X744" s="5">
        <v>57200000</v>
      </c>
      <c r="Y744" s="90">
        <v>5200000</v>
      </c>
      <c r="Z744" s="90" t="s">
        <v>1045</v>
      </c>
      <c r="AA744" s="1" t="s">
        <v>95</v>
      </c>
      <c r="AB744" t="s">
        <v>83</v>
      </c>
      <c r="AC744" t="s">
        <v>76</v>
      </c>
      <c r="AD744" s="69">
        <f>+Tabla3[[#This Row],[VALOR DEL CONTRATO
(EN NUMEROS)]]-Tabla3[[#This Row],[VALOR RECURSOS (MADS/FONAM)]]</f>
        <v>0</v>
      </c>
      <c r="AE744" s="2">
        <v>6626</v>
      </c>
      <c r="AF744" s="88">
        <v>46024</v>
      </c>
      <c r="AG744">
        <v>76326</v>
      </c>
      <c r="AH744" s="75">
        <v>46043</v>
      </c>
      <c r="AI744" s="78" t="s">
        <v>98</v>
      </c>
      <c r="AJ744" t="s">
        <v>386</v>
      </c>
      <c r="AK744" s="65">
        <v>202300000000177</v>
      </c>
      <c r="AL744" s="75">
        <v>46041</v>
      </c>
      <c r="AM744" s="1" t="s">
        <v>257</v>
      </c>
      <c r="AN744" s="1" t="s">
        <v>257</v>
      </c>
      <c r="AO744" t="s">
        <v>100</v>
      </c>
      <c r="AP744" t="s">
        <v>387</v>
      </c>
      <c r="AQ744" s="2"/>
      <c r="AR744" t="s">
        <v>6272</v>
      </c>
      <c r="AS744" t="s">
        <v>260</v>
      </c>
      <c r="AT744" s="1">
        <v>80111600</v>
      </c>
      <c r="AU744" s="93" t="s">
        <v>5915</v>
      </c>
      <c r="AV744" s="1" t="s">
        <v>210</v>
      </c>
      <c r="AW744" s="87" t="s">
        <v>103</v>
      </c>
      <c r="AX744" s="96">
        <v>46042</v>
      </c>
      <c r="AY744" s="1" t="s">
        <v>115</v>
      </c>
      <c r="AZ744" s="96">
        <v>46042</v>
      </c>
      <c r="BA744" s="75">
        <v>46043</v>
      </c>
      <c r="BB744" s="6">
        <v>46376</v>
      </c>
      <c r="BC744" s="89">
        <f>+Tabla3[[#This Row],[FECHA TERMINACION
(INICIAL)]]-Tabla3[[#This Row],[FECHA INICIO]]</f>
        <v>333</v>
      </c>
      <c r="BD744" s="89">
        <f>+Tabla3[[#This Row],[PLAZO DE EJECUCIÓN EN DÍAS (INICIAL)]]/30</f>
        <v>11.1</v>
      </c>
      <c r="BE744" t="s">
        <v>4005</v>
      </c>
      <c r="BF744" s="5" t="e">
        <f>+#REF!</f>
        <v>#REF!</v>
      </c>
      <c r="BG744" s="5" t="e">
        <f>+#REF!</f>
        <v>#REF!</v>
      </c>
      <c r="BH744" s="1" t="e">
        <f>+#REF!</f>
        <v>#REF!</v>
      </c>
      <c r="BI744" s="1">
        <f>+COUNTIF(Tabla3[[#This Row],[VALOR REDUCIDO]:[TOTAL TIEMPO PRORROGADO EN DÍAS
]],"&lt;&gt;0")</f>
        <v>3</v>
      </c>
      <c r="BJ744" s="1" t="e">
        <f>+#REF!</f>
        <v>#REF!</v>
      </c>
      <c r="BK744" s="75" t="e">
        <f>+#REF!</f>
        <v>#REF!</v>
      </c>
      <c r="BL744" s="1" t="s">
        <v>83</v>
      </c>
      <c r="BM744" t="e">
        <f t="shared" si="57"/>
        <v>#REF!</v>
      </c>
      <c r="BN744" s="7">
        <f t="shared" si="58"/>
        <v>46043</v>
      </c>
      <c r="BO744" s="7" t="e">
        <f t="shared" si="59"/>
        <v>#REF!</v>
      </c>
      <c r="BP744" s="5" t="e">
        <f t="shared" si="55"/>
        <v>#REF!</v>
      </c>
      <c r="BQ744" s="1">
        <v>17333333</v>
      </c>
      <c r="BR744" s="1" t="e">
        <f>+Tabla3[[#This Row],[VALOR TOTAL DE CONTRATO (ANTES DE LIQUIDACIÓN - LIBERACIÓN DE SALDOS)]]-Tabla3[[#This Row],[RECURSO TOTALES DESEMBOLSADOS]]</f>
        <v>#REF!</v>
      </c>
      <c r="BS744" s="1" t="s">
        <v>83</v>
      </c>
      <c r="BT744" s="1" t="str">
        <f t="shared" si="56"/>
        <v>enero</v>
      </c>
      <c r="BU744" s="1" t="s">
        <v>82</v>
      </c>
      <c r="BV744" s="1" t="s">
        <v>82</v>
      </c>
      <c r="BW744" s="1" t="s">
        <v>82</v>
      </c>
      <c r="BX744" t="s">
        <v>258</v>
      </c>
      <c r="BY744" t="s">
        <v>259</v>
      </c>
    </row>
    <row r="745" spans="1:77" x14ac:dyDescent="0.25">
      <c r="A745" s="1">
        <v>2026</v>
      </c>
      <c r="B745" s="3">
        <v>724</v>
      </c>
      <c r="C745" s="1" t="s">
        <v>65</v>
      </c>
      <c r="D745" t="s">
        <v>67</v>
      </c>
      <c r="E745" t="s">
        <v>70</v>
      </c>
      <c r="F745" t="s">
        <v>71</v>
      </c>
      <c r="G745" t="s">
        <v>105</v>
      </c>
      <c r="H745" s="1" t="s">
        <v>64</v>
      </c>
      <c r="I745" s="1" t="s">
        <v>75</v>
      </c>
      <c r="J745" t="s">
        <v>3539</v>
      </c>
      <c r="K745" s="1" t="s">
        <v>78</v>
      </c>
      <c r="L745" s="57" t="s">
        <v>81</v>
      </c>
      <c r="M745" s="79" t="s">
        <v>7029</v>
      </c>
      <c r="N745" s="1" t="s">
        <v>3719</v>
      </c>
      <c r="O745" s="69" t="s">
        <v>3719</v>
      </c>
      <c r="P745" s="54" t="s">
        <v>3719</v>
      </c>
      <c r="Q745" s="1" t="s">
        <v>83</v>
      </c>
      <c r="R745" s="87" t="s">
        <v>254</v>
      </c>
      <c r="S745" s="87" t="s">
        <v>254</v>
      </c>
      <c r="T745" t="s">
        <v>1487</v>
      </c>
      <c r="U745" t="s">
        <v>3541</v>
      </c>
      <c r="V745" t="s">
        <v>3540</v>
      </c>
      <c r="W745" s="5">
        <v>113666667</v>
      </c>
      <c r="X745" s="5">
        <v>113666667</v>
      </c>
      <c r="Y745" s="90">
        <v>10000000</v>
      </c>
      <c r="Z745" s="90">
        <v>0</v>
      </c>
      <c r="AA745" s="1" t="s">
        <v>95</v>
      </c>
      <c r="AB745" t="s">
        <v>83</v>
      </c>
      <c r="AC745" t="s">
        <v>76</v>
      </c>
      <c r="AD745" s="69">
        <f>+Tabla3[[#This Row],[VALOR DEL CONTRATO
(EN NUMEROS)]]-Tabla3[[#This Row],[VALOR RECURSOS (MADS/FONAM)]]</f>
        <v>0</v>
      </c>
      <c r="AE745" s="2">
        <v>5626</v>
      </c>
      <c r="AF745" s="97">
        <v>46024</v>
      </c>
      <c r="AG745">
        <v>74326</v>
      </c>
      <c r="AH745" s="75">
        <v>46042</v>
      </c>
      <c r="AI745" s="78" t="s">
        <v>98</v>
      </c>
      <c r="AJ745" t="s">
        <v>404</v>
      </c>
      <c r="AK745" s="65">
        <v>202400000000095</v>
      </c>
      <c r="AL745" s="75">
        <v>46041</v>
      </c>
      <c r="AM745" s="1" t="s">
        <v>257</v>
      </c>
      <c r="AN745" s="1" t="s">
        <v>257</v>
      </c>
      <c r="AO745" t="s">
        <v>100</v>
      </c>
      <c r="AP745" t="s">
        <v>667</v>
      </c>
      <c r="AQ745" s="2"/>
      <c r="AR745" t="s">
        <v>6274</v>
      </c>
      <c r="AS745" t="s">
        <v>254</v>
      </c>
      <c r="AT745" s="1">
        <v>80111600</v>
      </c>
      <c r="AU745" s="93" t="s">
        <v>5916</v>
      </c>
      <c r="AV745" s="1" t="s">
        <v>210</v>
      </c>
      <c r="AW745" s="87" t="s">
        <v>103</v>
      </c>
      <c r="AX745" s="96">
        <v>46041</v>
      </c>
      <c r="AY745" s="1" t="s">
        <v>115</v>
      </c>
      <c r="AZ745" s="96">
        <v>46041</v>
      </c>
      <c r="BA745" s="75">
        <v>46042</v>
      </c>
      <c r="BB745" s="6">
        <v>46387</v>
      </c>
      <c r="BC745" s="89">
        <f>+Tabla3[[#This Row],[FECHA TERMINACION
(INICIAL)]]-Tabla3[[#This Row],[FECHA INICIO]]</f>
        <v>345</v>
      </c>
      <c r="BD745" s="89">
        <f>+Tabla3[[#This Row],[PLAZO DE EJECUCIÓN EN DÍAS (INICIAL)]]/30</f>
        <v>11.5</v>
      </c>
      <c r="BE745" t="s">
        <v>3542</v>
      </c>
      <c r="BF745" s="5" t="e">
        <f>+#REF!</f>
        <v>#REF!</v>
      </c>
      <c r="BG745" s="5" t="e">
        <f>+#REF!</f>
        <v>#REF!</v>
      </c>
      <c r="BH745" s="1" t="e">
        <f>+#REF!</f>
        <v>#REF!</v>
      </c>
      <c r="BI745" s="1">
        <f>+COUNTIF(Tabla3[[#This Row],[VALOR REDUCIDO]:[TOTAL TIEMPO PRORROGADO EN DÍAS
]],"&lt;&gt;0")</f>
        <v>3</v>
      </c>
      <c r="BJ745" s="1" t="e">
        <f>+#REF!</f>
        <v>#REF!</v>
      </c>
      <c r="BK745" s="75" t="e">
        <f>+#REF!</f>
        <v>#REF!</v>
      </c>
      <c r="BL745" s="1" t="s">
        <v>83</v>
      </c>
      <c r="BM745" t="e">
        <f t="shared" si="57"/>
        <v>#REF!</v>
      </c>
      <c r="BN745" s="7">
        <f t="shared" si="58"/>
        <v>46042</v>
      </c>
      <c r="BO745" s="7" t="e">
        <f t="shared" si="59"/>
        <v>#REF!</v>
      </c>
      <c r="BP745" s="5" t="e">
        <f t="shared" si="55"/>
        <v>#REF!</v>
      </c>
      <c r="BQ745" s="1">
        <v>43666667</v>
      </c>
      <c r="BR745" s="1" t="e">
        <f>+Tabla3[[#This Row],[VALOR TOTAL DE CONTRATO (ANTES DE LIQUIDACIÓN - LIBERACIÓN DE SALDOS)]]-Tabla3[[#This Row],[RECURSO TOTALES DESEMBOLSADOS]]</f>
        <v>#REF!</v>
      </c>
      <c r="BS745" s="1" t="s">
        <v>83</v>
      </c>
      <c r="BT745" s="1" t="str">
        <f t="shared" si="56"/>
        <v>enero</v>
      </c>
      <c r="BU745" s="1" t="s">
        <v>82</v>
      </c>
      <c r="BV745" s="1" t="s">
        <v>82</v>
      </c>
      <c r="BW745" s="1" t="s">
        <v>82</v>
      </c>
      <c r="BX745" t="s">
        <v>258</v>
      </c>
      <c r="BY745" t="s">
        <v>259</v>
      </c>
    </row>
    <row r="746" spans="1:77" x14ac:dyDescent="0.25">
      <c r="A746" s="1">
        <v>2026</v>
      </c>
      <c r="B746" s="3">
        <v>725</v>
      </c>
      <c r="C746" s="1" t="s">
        <v>65</v>
      </c>
      <c r="D746" t="s">
        <v>67</v>
      </c>
      <c r="E746" t="s">
        <v>70</v>
      </c>
      <c r="F746" t="s">
        <v>71</v>
      </c>
      <c r="G746" t="s">
        <v>105</v>
      </c>
      <c r="H746" s="1" t="s">
        <v>64</v>
      </c>
      <c r="I746" s="1" t="s">
        <v>75</v>
      </c>
      <c r="J746" t="s">
        <v>3543</v>
      </c>
      <c r="K746" s="1" t="s">
        <v>78</v>
      </c>
      <c r="L746" s="57" t="s">
        <v>81</v>
      </c>
      <c r="M746" s="79" t="s">
        <v>7030</v>
      </c>
      <c r="N746" s="1" t="s">
        <v>3719</v>
      </c>
      <c r="O746" s="69" t="s">
        <v>3719</v>
      </c>
      <c r="P746" s="54" t="s">
        <v>3719</v>
      </c>
      <c r="Q746" s="1" t="s">
        <v>83</v>
      </c>
      <c r="R746" s="87" t="s">
        <v>254</v>
      </c>
      <c r="S746" s="87" t="s">
        <v>254</v>
      </c>
      <c r="T746" t="s">
        <v>3544</v>
      </c>
      <c r="U746" t="s">
        <v>3546</v>
      </c>
      <c r="V746" t="s">
        <v>3545</v>
      </c>
      <c r="W746" s="5">
        <v>95534560</v>
      </c>
      <c r="X746" s="5">
        <v>95534560</v>
      </c>
      <c r="Y746" s="90">
        <v>8404800</v>
      </c>
      <c r="Z746" s="90">
        <v>0</v>
      </c>
      <c r="AA746" s="1" t="s">
        <v>95</v>
      </c>
      <c r="AB746" t="s">
        <v>83</v>
      </c>
      <c r="AC746" t="s">
        <v>76</v>
      </c>
      <c r="AD746" s="69">
        <f>+Tabla3[[#This Row],[VALOR DEL CONTRATO
(EN NUMEROS)]]-Tabla3[[#This Row],[VALOR RECURSOS (MADS/FONAM)]]</f>
        <v>0</v>
      </c>
      <c r="AE746" s="2">
        <v>5626</v>
      </c>
      <c r="AF746" s="97">
        <v>46024</v>
      </c>
      <c r="AG746">
        <v>73326</v>
      </c>
      <c r="AH746" s="75">
        <v>46042</v>
      </c>
      <c r="AI746" s="78" t="s">
        <v>98</v>
      </c>
      <c r="AJ746" t="s">
        <v>404</v>
      </c>
      <c r="AK746" s="65">
        <v>202400000000095</v>
      </c>
      <c r="AL746" s="75">
        <v>46041</v>
      </c>
      <c r="AM746" s="1" t="s">
        <v>257</v>
      </c>
      <c r="AN746" s="1" t="s">
        <v>257</v>
      </c>
      <c r="AO746" t="s">
        <v>100</v>
      </c>
      <c r="AP746" t="s">
        <v>2109</v>
      </c>
      <c r="AQ746" s="1"/>
      <c r="AR746" t="s">
        <v>2110</v>
      </c>
      <c r="AS746" t="s">
        <v>254</v>
      </c>
      <c r="AT746" s="1">
        <v>80111600</v>
      </c>
      <c r="AU746" s="93" t="s">
        <v>5917</v>
      </c>
      <c r="AV746" s="1" t="s">
        <v>210</v>
      </c>
      <c r="AW746" s="87" t="s">
        <v>103</v>
      </c>
      <c r="AX746" s="75">
        <v>46041</v>
      </c>
      <c r="AY746" s="87" t="s">
        <v>115</v>
      </c>
      <c r="AZ746" s="75">
        <v>46041</v>
      </c>
      <c r="BA746" s="75">
        <v>46042</v>
      </c>
      <c r="BB746" s="6">
        <v>46387</v>
      </c>
      <c r="BC746" s="89">
        <f>+Tabla3[[#This Row],[FECHA TERMINACION
(INICIAL)]]-Tabla3[[#This Row],[FECHA INICIO]]</f>
        <v>345</v>
      </c>
      <c r="BD746" s="89">
        <f>+Tabla3[[#This Row],[PLAZO DE EJECUCIÓN EN DÍAS (INICIAL)]]/30</f>
        <v>11.5</v>
      </c>
      <c r="BE746" t="s">
        <v>3547</v>
      </c>
      <c r="BF746" s="5" t="e">
        <f>+#REF!</f>
        <v>#REF!</v>
      </c>
      <c r="BG746" s="5" t="e">
        <f>+#REF!</f>
        <v>#REF!</v>
      </c>
      <c r="BH746" s="1" t="e">
        <f>+#REF!</f>
        <v>#REF!</v>
      </c>
      <c r="BI746" s="1">
        <f>+COUNTIF(Tabla3[[#This Row],[VALOR REDUCIDO]:[TOTAL TIEMPO PRORROGADO EN DÍAS
]],"&lt;&gt;0")</f>
        <v>3</v>
      </c>
      <c r="BJ746" s="1" t="e">
        <f>+#REF!</f>
        <v>#REF!</v>
      </c>
      <c r="BK746" s="75" t="e">
        <f>+#REF!</f>
        <v>#REF!</v>
      </c>
      <c r="BL746" s="1" t="s">
        <v>83</v>
      </c>
      <c r="BM746" t="e">
        <f t="shared" si="57"/>
        <v>#REF!</v>
      </c>
      <c r="BN746" s="7">
        <f t="shared" si="58"/>
        <v>46042</v>
      </c>
      <c r="BO746" s="7" t="e">
        <f t="shared" si="59"/>
        <v>#REF!</v>
      </c>
      <c r="BP746" s="5" t="e">
        <f t="shared" si="55"/>
        <v>#REF!</v>
      </c>
      <c r="BQ746" s="1">
        <v>36700960</v>
      </c>
      <c r="BR746" s="1" t="e">
        <f>+Tabla3[[#This Row],[VALOR TOTAL DE CONTRATO (ANTES DE LIQUIDACIÓN - LIBERACIÓN DE SALDOS)]]-Tabla3[[#This Row],[RECURSO TOTALES DESEMBOLSADOS]]</f>
        <v>#REF!</v>
      </c>
      <c r="BS746" s="1" t="s">
        <v>83</v>
      </c>
      <c r="BT746" s="1" t="str">
        <f t="shared" si="56"/>
        <v>enero</v>
      </c>
      <c r="BU746" s="1" t="s">
        <v>82</v>
      </c>
      <c r="BV746" s="1" t="s">
        <v>82</v>
      </c>
      <c r="BW746" s="1" t="s">
        <v>82</v>
      </c>
      <c r="BX746" t="s">
        <v>258</v>
      </c>
      <c r="BY746" t="s">
        <v>259</v>
      </c>
    </row>
    <row r="747" spans="1:77" x14ac:dyDescent="0.25">
      <c r="A747" s="1">
        <v>2026</v>
      </c>
      <c r="B747" s="3">
        <v>726</v>
      </c>
      <c r="C747" s="1" t="s">
        <v>65</v>
      </c>
      <c r="D747" t="s">
        <v>67</v>
      </c>
      <c r="E747" t="s">
        <v>70</v>
      </c>
      <c r="F747" t="s">
        <v>71</v>
      </c>
      <c r="G747" t="s">
        <v>105</v>
      </c>
      <c r="H747" s="1" t="s">
        <v>64</v>
      </c>
      <c r="I747" s="1" t="s">
        <v>75</v>
      </c>
      <c r="J747" t="s">
        <v>3548</v>
      </c>
      <c r="K747" s="1" t="s">
        <v>78</v>
      </c>
      <c r="L747" s="57" t="s">
        <v>81</v>
      </c>
      <c r="M747" s="79" t="s">
        <v>7031</v>
      </c>
      <c r="N747" s="1" t="s">
        <v>3719</v>
      </c>
      <c r="O747" s="69" t="s">
        <v>3719</v>
      </c>
      <c r="P747" s="54" t="s">
        <v>3719</v>
      </c>
      <c r="Q747" s="1" t="s">
        <v>83</v>
      </c>
      <c r="R747" s="87" t="s">
        <v>254</v>
      </c>
      <c r="S747" s="87" t="s">
        <v>254</v>
      </c>
      <c r="T747" t="s">
        <v>3549</v>
      </c>
      <c r="U747" t="s">
        <v>3551</v>
      </c>
      <c r="V747" t="s">
        <v>3550</v>
      </c>
      <c r="W747" s="5">
        <v>102300000</v>
      </c>
      <c r="X747" s="5">
        <v>102300000</v>
      </c>
      <c r="Y747" s="90">
        <v>9000000</v>
      </c>
      <c r="Z747" s="90">
        <v>0</v>
      </c>
      <c r="AA747" s="1" t="s">
        <v>95</v>
      </c>
      <c r="AB747" t="s">
        <v>83</v>
      </c>
      <c r="AC747" t="s">
        <v>76</v>
      </c>
      <c r="AD747" s="69">
        <f>+Tabla3[[#This Row],[VALOR DEL CONTRATO
(EN NUMEROS)]]-Tabla3[[#This Row],[VALOR RECURSOS (MADS/FONAM)]]</f>
        <v>0</v>
      </c>
      <c r="AE747" s="2">
        <v>5626</v>
      </c>
      <c r="AF747" s="97">
        <v>46024</v>
      </c>
      <c r="AG747">
        <v>75226</v>
      </c>
      <c r="AH747" s="75">
        <v>46043</v>
      </c>
      <c r="AI747" s="78" t="s">
        <v>98</v>
      </c>
      <c r="AJ747" t="s">
        <v>404</v>
      </c>
      <c r="AK747" s="65">
        <v>202400000000095</v>
      </c>
      <c r="AL747" s="75">
        <v>46041</v>
      </c>
      <c r="AM747" s="1" t="s">
        <v>257</v>
      </c>
      <c r="AN747" s="1" t="s">
        <v>257</v>
      </c>
      <c r="AO747" t="s">
        <v>100</v>
      </c>
      <c r="AP747" t="s">
        <v>412</v>
      </c>
      <c r="AQ747" s="1"/>
      <c r="AR747" t="s">
        <v>413</v>
      </c>
      <c r="AS747" t="s">
        <v>254</v>
      </c>
      <c r="AT747" s="1">
        <v>80111600</v>
      </c>
      <c r="AU747" s="104" t="s">
        <v>5918</v>
      </c>
      <c r="AV747" s="1" t="s">
        <v>210</v>
      </c>
      <c r="AW747" s="87" t="s">
        <v>103</v>
      </c>
      <c r="AX747" s="75">
        <v>46041</v>
      </c>
      <c r="AY747" s="87" t="s">
        <v>115</v>
      </c>
      <c r="AZ747" s="75">
        <v>46041</v>
      </c>
      <c r="BA747" s="75">
        <v>46043</v>
      </c>
      <c r="BB747" s="6">
        <v>46387</v>
      </c>
      <c r="BC747" s="89">
        <f>+Tabla3[[#This Row],[FECHA TERMINACION
(INICIAL)]]-Tabla3[[#This Row],[FECHA INICIO]]</f>
        <v>344</v>
      </c>
      <c r="BD747" s="89">
        <f>+Tabla3[[#This Row],[PLAZO DE EJECUCIÓN EN DÍAS (INICIAL)]]/30</f>
        <v>11.466666666666667</v>
      </c>
      <c r="BE747" t="s">
        <v>3552</v>
      </c>
      <c r="BF747" s="5" t="e">
        <f>+#REF!</f>
        <v>#REF!</v>
      </c>
      <c r="BG747" s="5" t="e">
        <f>+#REF!</f>
        <v>#REF!</v>
      </c>
      <c r="BH747" s="1" t="e">
        <f>+#REF!</f>
        <v>#REF!</v>
      </c>
      <c r="BI747" s="1">
        <f>+COUNTIF(Tabla3[[#This Row],[VALOR REDUCIDO]:[TOTAL TIEMPO PRORROGADO EN DÍAS
]],"&lt;&gt;0")</f>
        <v>3</v>
      </c>
      <c r="BJ747" s="1" t="e">
        <f>+#REF!</f>
        <v>#REF!</v>
      </c>
      <c r="BK747" s="75" t="e">
        <f>+#REF!</f>
        <v>#REF!</v>
      </c>
      <c r="BL747" s="1" t="s">
        <v>83</v>
      </c>
      <c r="BM747" t="e">
        <f t="shared" si="57"/>
        <v>#REF!</v>
      </c>
      <c r="BN747" s="7">
        <f t="shared" si="58"/>
        <v>46043</v>
      </c>
      <c r="BO747" s="7" t="e">
        <f t="shared" si="59"/>
        <v>#REF!</v>
      </c>
      <c r="BP747" s="5" t="e">
        <f t="shared" si="55"/>
        <v>#REF!</v>
      </c>
      <c r="BQ747" s="1">
        <v>39000000</v>
      </c>
      <c r="BR747" s="1" t="e">
        <f>+Tabla3[[#This Row],[VALOR TOTAL DE CONTRATO (ANTES DE LIQUIDACIÓN - LIBERACIÓN DE SALDOS)]]-Tabla3[[#This Row],[RECURSO TOTALES DESEMBOLSADOS]]</f>
        <v>#REF!</v>
      </c>
      <c r="BS747" s="1" t="s">
        <v>83</v>
      </c>
      <c r="BT747" s="1" t="str">
        <f t="shared" si="56"/>
        <v>enero</v>
      </c>
      <c r="BU747" s="1" t="s">
        <v>82</v>
      </c>
      <c r="BV747" s="1" t="s">
        <v>82</v>
      </c>
      <c r="BW747" s="1" t="s">
        <v>82</v>
      </c>
      <c r="BX747" t="s">
        <v>258</v>
      </c>
      <c r="BY747" t="s">
        <v>259</v>
      </c>
    </row>
    <row r="748" spans="1:77" x14ac:dyDescent="0.25">
      <c r="A748" s="1">
        <v>2026</v>
      </c>
      <c r="B748" s="3">
        <v>727</v>
      </c>
      <c r="C748" s="1" t="s">
        <v>65</v>
      </c>
      <c r="D748" t="s">
        <v>67</v>
      </c>
      <c r="E748" t="s">
        <v>70</v>
      </c>
      <c r="F748" t="s">
        <v>71</v>
      </c>
      <c r="G748" t="s">
        <v>105</v>
      </c>
      <c r="H748" s="1" t="s">
        <v>64</v>
      </c>
      <c r="I748" s="1" t="s">
        <v>75</v>
      </c>
      <c r="J748" t="s">
        <v>4006</v>
      </c>
      <c r="K748" s="1" t="s">
        <v>78</v>
      </c>
      <c r="L748" s="57" t="s">
        <v>81</v>
      </c>
      <c r="M748" s="79" t="s">
        <v>7032</v>
      </c>
      <c r="N748" s="1" t="s">
        <v>3719</v>
      </c>
      <c r="O748" s="69" t="s">
        <v>3719</v>
      </c>
      <c r="P748" s="54" t="s">
        <v>3719</v>
      </c>
      <c r="Q748" s="1" t="s">
        <v>83</v>
      </c>
      <c r="R748" s="87" t="s">
        <v>254</v>
      </c>
      <c r="S748" s="87" t="s">
        <v>254</v>
      </c>
      <c r="T748" t="s">
        <v>4007</v>
      </c>
      <c r="U748" t="s">
        <v>4008</v>
      </c>
      <c r="V748" t="s">
        <v>3869</v>
      </c>
      <c r="W748" s="5">
        <v>72000000</v>
      </c>
      <c r="X748" s="5">
        <v>72000000</v>
      </c>
      <c r="Y748" s="90">
        <v>9000000</v>
      </c>
      <c r="Z748" s="90" t="s">
        <v>1045</v>
      </c>
      <c r="AA748" s="1" t="s">
        <v>95</v>
      </c>
      <c r="AB748" t="s">
        <v>83</v>
      </c>
      <c r="AC748" t="s">
        <v>76</v>
      </c>
      <c r="AD748" s="69">
        <f>+Tabla3[[#This Row],[VALOR DEL CONTRATO
(EN NUMEROS)]]-Tabla3[[#This Row],[VALOR RECURSOS (MADS/FONAM)]]</f>
        <v>0</v>
      </c>
      <c r="AE748" s="2">
        <v>5626</v>
      </c>
      <c r="AF748" s="88">
        <v>46024</v>
      </c>
      <c r="AG748">
        <v>69226</v>
      </c>
      <c r="AH748" s="75">
        <v>46041</v>
      </c>
      <c r="AI748" s="78" t="s">
        <v>98</v>
      </c>
      <c r="AJ748" t="s">
        <v>404</v>
      </c>
      <c r="AK748" s="72">
        <v>202400000000095</v>
      </c>
      <c r="AL748" s="75">
        <v>46041</v>
      </c>
      <c r="AM748" s="1" t="s">
        <v>257</v>
      </c>
      <c r="AN748" s="1" t="s">
        <v>257</v>
      </c>
      <c r="AO748" t="s">
        <v>100</v>
      </c>
      <c r="AP748" t="s">
        <v>4009</v>
      </c>
      <c r="AQ748" s="2"/>
      <c r="AR748" t="s">
        <v>1688</v>
      </c>
      <c r="AS748" t="s">
        <v>607</v>
      </c>
      <c r="AT748" s="1">
        <v>80111600</v>
      </c>
      <c r="AU748" s="104" t="s">
        <v>5919</v>
      </c>
      <c r="AV748" s="1" t="s">
        <v>210</v>
      </c>
      <c r="AW748" s="87" t="s">
        <v>103</v>
      </c>
      <c r="AX748" s="75">
        <v>46041</v>
      </c>
      <c r="AY748" s="87" t="s">
        <v>115</v>
      </c>
      <c r="AZ748" s="75">
        <v>46041</v>
      </c>
      <c r="BA748" s="75">
        <v>46042</v>
      </c>
      <c r="BB748" s="6">
        <v>46284</v>
      </c>
      <c r="BC748" s="89">
        <f>+Tabla3[[#This Row],[FECHA TERMINACION
(INICIAL)]]-Tabla3[[#This Row],[FECHA INICIO]]</f>
        <v>242</v>
      </c>
      <c r="BD748" s="89">
        <f>+Tabla3[[#This Row],[PLAZO DE EJECUCIÓN EN DÍAS (INICIAL)]]/30</f>
        <v>8.0666666666666664</v>
      </c>
      <c r="BE748" t="s">
        <v>4010</v>
      </c>
      <c r="BF748" s="5" t="e">
        <f>+#REF!</f>
        <v>#REF!</v>
      </c>
      <c r="BG748" s="5" t="e">
        <f>+#REF!</f>
        <v>#REF!</v>
      </c>
      <c r="BH748" s="1" t="e">
        <f>+#REF!</f>
        <v>#REF!</v>
      </c>
      <c r="BI748" s="1">
        <f>+COUNTIF(Tabla3[[#This Row],[VALOR REDUCIDO]:[TOTAL TIEMPO PRORROGADO EN DÍAS
]],"&lt;&gt;0")</f>
        <v>3</v>
      </c>
      <c r="BJ748" s="1" t="e">
        <f>+#REF!</f>
        <v>#REF!</v>
      </c>
      <c r="BK748" s="75" t="e">
        <f>+#REF!</f>
        <v>#REF!</v>
      </c>
      <c r="BL748" s="1" t="s">
        <v>83</v>
      </c>
      <c r="BM748" t="e">
        <f t="shared" si="57"/>
        <v>#REF!</v>
      </c>
      <c r="BN748" s="7">
        <f t="shared" si="58"/>
        <v>46042</v>
      </c>
      <c r="BO748" s="7" t="e">
        <f t="shared" si="59"/>
        <v>#REF!</v>
      </c>
      <c r="BP748" s="5" t="e">
        <f t="shared" si="55"/>
        <v>#REF!</v>
      </c>
      <c r="BQ748" s="1">
        <v>39300000</v>
      </c>
      <c r="BR748" s="1" t="e">
        <f>+Tabla3[[#This Row],[VALOR TOTAL DE CONTRATO (ANTES DE LIQUIDACIÓN - LIBERACIÓN DE SALDOS)]]-Tabla3[[#This Row],[RECURSO TOTALES DESEMBOLSADOS]]</f>
        <v>#REF!</v>
      </c>
      <c r="BS748" s="1" t="s">
        <v>83</v>
      </c>
      <c r="BT748" s="1" t="str">
        <f t="shared" si="56"/>
        <v>enero</v>
      </c>
      <c r="BU748" s="1" t="s">
        <v>82</v>
      </c>
      <c r="BV748" s="1" t="s">
        <v>82</v>
      </c>
      <c r="BW748" s="1" t="s">
        <v>82</v>
      </c>
      <c r="BX748" t="s">
        <v>258</v>
      </c>
      <c r="BY748" t="s">
        <v>259</v>
      </c>
    </row>
    <row r="749" spans="1:77" x14ac:dyDescent="0.25">
      <c r="A749" s="1">
        <v>2026</v>
      </c>
      <c r="B749" s="3">
        <v>728</v>
      </c>
      <c r="C749" s="1" t="s">
        <v>65</v>
      </c>
      <c r="D749" t="s">
        <v>67</v>
      </c>
      <c r="E749" t="s">
        <v>70</v>
      </c>
      <c r="F749" t="s">
        <v>71</v>
      </c>
      <c r="G749" t="s">
        <v>105</v>
      </c>
      <c r="H749" s="1" t="s">
        <v>64</v>
      </c>
      <c r="I749" s="1" t="s">
        <v>75</v>
      </c>
      <c r="J749" t="s">
        <v>4011</v>
      </c>
      <c r="K749" s="1" t="s">
        <v>78</v>
      </c>
      <c r="L749" s="87" t="s">
        <v>4012</v>
      </c>
      <c r="M749" s="79" t="s">
        <v>7033</v>
      </c>
      <c r="N749" s="1" t="s">
        <v>3719</v>
      </c>
      <c r="O749" s="69" t="s">
        <v>3719</v>
      </c>
      <c r="P749" s="54" t="s">
        <v>3719</v>
      </c>
      <c r="Q749" s="1" t="s">
        <v>83</v>
      </c>
      <c r="R749" s="87" t="s">
        <v>270</v>
      </c>
      <c r="S749" s="87" t="s">
        <v>270</v>
      </c>
      <c r="T749" t="s">
        <v>4013</v>
      </c>
      <c r="U749" t="s">
        <v>4014</v>
      </c>
      <c r="V749" t="s">
        <v>3869</v>
      </c>
      <c r="W749" s="5">
        <v>72000000</v>
      </c>
      <c r="X749" s="5">
        <v>72000000</v>
      </c>
      <c r="Y749" s="90">
        <v>8000000</v>
      </c>
      <c r="Z749" s="90"/>
      <c r="AA749" s="1" t="s">
        <v>95</v>
      </c>
      <c r="AB749" t="s">
        <v>83</v>
      </c>
      <c r="AC749" t="s">
        <v>76</v>
      </c>
      <c r="AD749" s="69">
        <f>+Tabla3[[#This Row],[VALOR DEL CONTRATO
(EN NUMEROS)]]-Tabla3[[#This Row],[VALOR RECURSOS (MADS/FONAM)]]</f>
        <v>0</v>
      </c>
      <c r="AE749" s="2">
        <v>226</v>
      </c>
      <c r="AF749" s="88">
        <v>46024</v>
      </c>
      <c r="AG749">
        <v>83326</v>
      </c>
      <c r="AH749" s="75">
        <v>46044</v>
      </c>
      <c r="AI749" s="78" t="s">
        <v>98</v>
      </c>
      <c r="AJ749" t="s">
        <v>590</v>
      </c>
      <c r="AK749" s="72">
        <v>202400000000078</v>
      </c>
      <c r="AL749" s="75">
        <v>46041</v>
      </c>
      <c r="AM749" s="1" t="s">
        <v>257</v>
      </c>
      <c r="AN749" s="1" t="s">
        <v>257</v>
      </c>
      <c r="AO749" t="s">
        <v>100</v>
      </c>
      <c r="AP749" t="s">
        <v>1891</v>
      </c>
      <c r="AQ749" s="2"/>
      <c r="AR749" t="s">
        <v>1892</v>
      </c>
      <c r="AS749" t="s">
        <v>270</v>
      </c>
      <c r="AT749" s="1">
        <v>80111600</v>
      </c>
      <c r="AU749" s="104" t="s">
        <v>5920</v>
      </c>
      <c r="AV749" s="1" t="s">
        <v>210</v>
      </c>
      <c r="AW749" s="87" t="s">
        <v>103</v>
      </c>
      <c r="AX749" s="75">
        <v>46041</v>
      </c>
      <c r="AY749" s="87" t="s">
        <v>116</v>
      </c>
      <c r="AZ749" s="75">
        <v>46041</v>
      </c>
      <c r="BA749" s="75">
        <v>46044</v>
      </c>
      <c r="BB749" s="6">
        <v>46316</v>
      </c>
      <c r="BC749" s="89">
        <f>+Tabla3[[#This Row],[FECHA TERMINACION
(INICIAL)]]-Tabla3[[#This Row],[FECHA INICIO]]</f>
        <v>272</v>
      </c>
      <c r="BD749" s="89">
        <f>+Tabla3[[#This Row],[PLAZO DE EJECUCIÓN EN DÍAS (INICIAL)]]/30</f>
        <v>9.0666666666666664</v>
      </c>
      <c r="BE749" t="s">
        <v>4015</v>
      </c>
      <c r="BF749" s="5" t="e">
        <f>+#REF!</f>
        <v>#REF!</v>
      </c>
      <c r="BG749" s="5" t="e">
        <f>+#REF!</f>
        <v>#REF!</v>
      </c>
      <c r="BH749" s="1" t="e">
        <f>+#REF!</f>
        <v>#REF!</v>
      </c>
      <c r="BI749" s="1">
        <f>+COUNTIF(Tabla3[[#This Row],[VALOR REDUCIDO]:[TOTAL TIEMPO PRORROGADO EN DÍAS
]],"&lt;&gt;0")</f>
        <v>3</v>
      </c>
      <c r="BJ749" s="1" t="e">
        <f>+#REF!</f>
        <v>#REF!</v>
      </c>
      <c r="BK749" s="75" t="e">
        <f>+#REF!</f>
        <v>#REF!</v>
      </c>
      <c r="BL749" s="1" t="s">
        <v>83</v>
      </c>
      <c r="BM749" t="e">
        <f t="shared" si="57"/>
        <v>#REF!</v>
      </c>
      <c r="BN749" s="7">
        <f t="shared" si="58"/>
        <v>46044</v>
      </c>
      <c r="BO749" s="7" t="e">
        <f t="shared" si="59"/>
        <v>#REF!</v>
      </c>
      <c r="BP749" s="5" t="e">
        <f t="shared" si="55"/>
        <v>#REF!</v>
      </c>
      <c r="BQ749" s="1">
        <v>34400000</v>
      </c>
      <c r="BR749" s="1" t="e">
        <f>+Tabla3[[#This Row],[VALOR TOTAL DE CONTRATO (ANTES DE LIQUIDACIÓN - LIBERACIÓN DE SALDOS)]]-Tabla3[[#This Row],[RECURSO TOTALES DESEMBOLSADOS]]</f>
        <v>#REF!</v>
      </c>
      <c r="BS749" s="1" t="s">
        <v>83</v>
      </c>
      <c r="BT749" s="1" t="str">
        <f t="shared" si="56"/>
        <v>enero</v>
      </c>
      <c r="BU749" s="1" t="s">
        <v>82</v>
      </c>
      <c r="BV749" s="1" t="s">
        <v>82</v>
      </c>
      <c r="BW749" s="1" t="s">
        <v>82</v>
      </c>
      <c r="BX749" t="s">
        <v>258</v>
      </c>
      <c r="BY749" t="s">
        <v>259</v>
      </c>
    </row>
    <row r="750" spans="1:77" x14ac:dyDescent="0.25">
      <c r="A750" s="1">
        <v>2026</v>
      </c>
      <c r="B750" s="3">
        <v>729</v>
      </c>
      <c r="C750" s="1" t="s">
        <v>65</v>
      </c>
      <c r="D750" t="s">
        <v>67</v>
      </c>
      <c r="E750" t="s">
        <v>70</v>
      </c>
      <c r="F750" t="s">
        <v>71</v>
      </c>
      <c r="G750" t="s">
        <v>105</v>
      </c>
      <c r="H750" s="1" t="s">
        <v>64</v>
      </c>
      <c r="I750" s="1" t="s">
        <v>75</v>
      </c>
      <c r="J750" t="s">
        <v>4016</v>
      </c>
      <c r="K750" s="1" t="s">
        <v>78</v>
      </c>
      <c r="L750" s="87" t="s">
        <v>1034</v>
      </c>
      <c r="M750" s="79" t="s">
        <v>7034</v>
      </c>
      <c r="N750" s="1" t="s">
        <v>3719</v>
      </c>
      <c r="O750" s="69" t="s">
        <v>3719</v>
      </c>
      <c r="P750" s="54" t="s">
        <v>3719</v>
      </c>
      <c r="Q750" s="1" t="s">
        <v>83</v>
      </c>
      <c r="R750" s="87" t="s">
        <v>270</v>
      </c>
      <c r="S750" s="87" t="s">
        <v>270</v>
      </c>
      <c r="T750" t="s">
        <v>4017</v>
      </c>
      <c r="U750" t="s">
        <v>4018</v>
      </c>
      <c r="V750" t="s">
        <v>629</v>
      </c>
      <c r="W750" s="5">
        <v>90000000</v>
      </c>
      <c r="X750" s="5">
        <v>90000000</v>
      </c>
      <c r="Y750" s="90">
        <v>9000000</v>
      </c>
      <c r="Z750" s="90" t="s">
        <v>1045</v>
      </c>
      <c r="AA750" s="1" t="s">
        <v>95</v>
      </c>
      <c r="AB750" t="s">
        <v>83</v>
      </c>
      <c r="AC750" t="s">
        <v>76</v>
      </c>
      <c r="AD750" s="69">
        <f>+Tabla3[[#This Row],[VALOR DEL CONTRATO
(EN NUMEROS)]]-Tabla3[[#This Row],[VALOR RECURSOS (MADS/FONAM)]]</f>
        <v>0</v>
      </c>
      <c r="AE750" s="2">
        <v>226</v>
      </c>
      <c r="AF750" s="88">
        <v>46024</v>
      </c>
      <c r="AG750">
        <v>83226</v>
      </c>
      <c r="AH750" s="75">
        <v>46044</v>
      </c>
      <c r="AI750" s="78" t="s">
        <v>98</v>
      </c>
      <c r="AJ750" t="s">
        <v>590</v>
      </c>
      <c r="AK750" s="72">
        <v>202400000000078</v>
      </c>
      <c r="AL750" s="75">
        <v>46041</v>
      </c>
      <c r="AM750" s="1" t="s">
        <v>257</v>
      </c>
      <c r="AN750" s="1" t="s">
        <v>257</v>
      </c>
      <c r="AO750" t="s">
        <v>100</v>
      </c>
      <c r="AP750" t="s">
        <v>1284</v>
      </c>
      <c r="AQ750" s="2"/>
      <c r="AR750" t="s">
        <v>1285</v>
      </c>
      <c r="AS750" t="s">
        <v>438</v>
      </c>
      <c r="AT750" s="1">
        <v>80111600</v>
      </c>
      <c r="AU750" s="104" t="s">
        <v>5921</v>
      </c>
      <c r="AV750" s="1" t="s">
        <v>210</v>
      </c>
      <c r="AW750" s="87" t="s">
        <v>103</v>
      </c>
      <c r="AX750" s="75">
        <v>46042</v>
      </c>
      <c r="AY750" s="87" t="s">
        <v>116</v>
      </c>
      <c r="AZ750" s="75">
        <v>46042</v>
      </c>
      <c r="BA750" s="75">
        <v>46044</v>
      </c>
      <c r="BB750" s="6">
        <v>46347</v>
      </c>
      <c r="BC750" s="89">
        <f>+Tabla3[[#This Row],[FECHA TERMINACION
(INICIAL)]]-Tabla3[[#This Row],[FECHA INICIO]]</f>
        <v>303</v>
      </c>
      <c r="BD750" s="89">
        <f>+Tabla3[[#This Row],[PLAZO DE EJECUCIÓN EN DÍAS (INICIAL)]]/30</f>
        <v>10.1</v>
      </c>
      <c r="BE750" t="s">
        <v>1871</v>
      </c>
      <c r="BF750" s="5" t="e">
        <f>+#REF!</f>
        <v>#REF!</v>
      </c>
      <c r="BG750" s="5" t="e">
        <f>+#REF!</f>
        <v>#REF!</v>
      </c>
      <c r="BH750" s="1" t="e">
        <f>+#REF!</f>
        <v>#REF!</v>
      </c>
      <c r="BI750" s="1">
        <f>+COUNTIF(Tabla3[[#This Row],[VALOR REDUCIDO]:[TOTAL TIEMPO PRORROGADO EN DÍAS
]],"&lt;&gt;0")</f>
        <v>3</v>
      </c>
      <c r="BJ750" s="1" t="e">
        <f>+#REF!</f>
        <v>#REF!</v>
      </c>
      <c r="BK750" s="75" t="e">
        <f>+#REF!</f>
        <v>#REF!</v>
      </c>
      <c r="BL750" s="1" t="s">
        <v>83</v>
      </c>
      <c r="BM750" t="e">
        <f t="shared" si="57"/>
        <v>#REF!</v>
      </c>
      <c r="BN750" s="7">
        <f t="shared" si="58"/>
        <v>46044</v>
      </c>
      <c r="BO750" s="7" t="e">
        <f t="shared" si="59"/>
        <v>#REF!</v>
      </c>
      <c r="BP750" s="5" t="e">
        <f t="shared" si="55"/>
        <v>#REF!</v>
      </c>
      <c r="BQ750" s="1">
        <v>38700000</v>
      </c>
      <c r="BR750" s="1" t="e">
        <f>+Tabla3[[#This Row],[VALOR TOTAL DE CONTRATO (ANTES DE LIQUIDACIÓN - LIBERACIÓN DE SALDOS)]]-Tabla3[[#This Row],[RECURSO TOTALES DESEMBOLSADOS]]</f>
        <v>#REF!</v>
      </c>
      <c r="BS750" s="1" t="s">
        <v>83</v>
      </c>
      <c r="BT750" s="1" t="str">
        <f t="shared" si="56"/>
        <v>enero</v>
      </c>
      <c r="BU750" s="1" t="s">
        <v>82</v>
      </c>
      <c r="BV750" s="1" t="s">
        <v>82</v>
      </c>
      <c r="BW750" s="1" t="s">
        <v>82</v>
      </c>
      <c r="BX750" t="s">
        <v>258</v>
      </c>
      <c r="BY750" t="s">
        <v>259</v>
      </c>
    </row>
    <row r="751" spans="1:77" x14ac:dyDescent="0.25">
      <c r="A751" s="1">
        <v>2026</v>
      </c>
      <c r="B751" s="3">
        <v>730</v>
      </c>
      <c r="C751" s="1" t="s">
        <v>65</v>
      </c>
      <c r="D751" t="s">
        <v>67</v>
      </c>
      <c r="E751" t="s">
        <v>70</v>
      </c>
      <c r="F751" t="s">
        <v>71</v>
      </c>
      <c r="G751" t="s">
        <v>105</v>
      </c>
      <c r="H751" s="1" t="s">
        <v>64</v>
      </c>
      <c r="I751" s="1" t="s">
        <v>75</v>
      </c>
      <c r="J751" t="s">
        <v>4019</v>
      </c>
      <c r="K751" s="1" t="s">
        <v>78</v>
      </c>
      <c r="L751" s="57" t="s">
        <v>908</v>
      </c>
      <c r="M751" s="79" t="s">
        <v>7035</v>
      </c>
      <c r="N751" s="1" t="s">
        <v>3719</v>
      </c>
      <c r="O751" s="69" t="s">
        <v>3719</v>
      </c>
      <c r="P751" s="54" t="s">
        <v>3719</v>
      </c>
      <c r="Q751" s="1" t="s">
        <v>83</v>
      </c>
      <c r="R751" s="87" t="s">
        <v>270</v>
      </c>
      <c r="S751" s="87" t="s">
        <v>270</v>
      </c>
      <c r="T751" t="s">
        <v>4020</v>
      </c>
      <c r="U751" t="s">
        <v>4021</v>
      </c>
      <c r="V751" t="s">
        <v>629</v>
      </c>
      <c r="W751" s="5">
        <v>90000000</v>
      </c>
      <c r="X751" s="5">
        <v>90000000</v>
      </c>
      <c r="Y751" s="90">
        <v>9000000</v>
      </c>
      <c r="Z751" s="90" t="s">
        <v>1045</v>
      </c>
      <c r="AA751" s="1" t="s">
        <v>95</v>
      </c>
      <c r="AB751" t="s">
        <v>83</v>
      </c>
      <c r="AC751" t="s">
        <v>76</v>
      </c>
      <c r="AD751" s="69">
        <f>+Tabla3[[#This Row],[VALOR DEL CONTRATO
(EN NUMEROS)]]-Tabla3[[#This Row],[VALOR RECURSOS (MADS/FONAM)]]</f>
        <v>0</v>
      </c>
      <c r="AE751" s="2">
        <v>226</v>
      </c>
      <c r="AF751" s="88">
        <v>46024</v>
      </c>
      <c r="AG751">
        <v>83526</v>
      </c>
      <c r="AH751" s="75">
        <v>46044</v>
      </c>
      <c r="AI751" s="78" t="s">
        <v>98</v>
      </c>
      <c r="AJ751" t="s">
        <v>590</v>
      </c>
      <c r="AK751" s="65">
        <v>202400000000078</v>
      </c>
      <c r="AL751" s="75">
        <v>46041</v>
      </c>
      <c r="AM751" s="1" t="s">
        <v>257</v>
      </c>
      <c r="AN751" s="1" t="s">
        <v>257</v>
      </c>
      <c r="AO751" t="s">
        <v>100</v>
      </c>
      <c r="AP751" t="s">
        <v>1011</v>
      </c>
      <c r="AQ751" s="1"/>
      <c r="AR751" t="s">
        <v>1012</v>
      </c>
      <c r="AS751" t="s">
        <v>438</v>
      </c>
      <c r="AT751" s="1">
        <v>80111600</v>
      </c>
      <c r="AU751" s="104" t="s">
        <v>5922</v>
      </c>
      <c r="AV751" s="1" t="s">
        <v>210</v>
      </c>
      <c r="AW751" s="87" t="s">
        <v>103</v>
      </c>
      <c r="AX751" s="75">
        <v>46041</v>
      </c>
      <c r="AY751" s="1" t="s">
        <v>116</v>
      </c>
      <c r="AZ751" s="75">
        <v>46041</v>
      </c>
      <c r="BA751" s="75">
        <v>46044</v>
      </c>
      <c r="BB751" s="6">
        <v>46347</v>
      </c>
      <c r="BC751" s="89">
        <f>+Tabla3[[#This Row],[FECHA TERMINACION
(INICIAL)]]-Tabla3[[#This Row],[FECHA INICIO]]</f>
        <v>303</v>
      </c>
      <c r="BD751" s="89">
        <f>+Tabla3[[#This Row],[PLAZO DE EJECUCIÓN EN DÍAS (INICIAL)]]/30</f>
        <v>10.1</v>
      </c>
      <c r="BE751" t="s">
        <v>1871</v>
      </c>
      <c r="BF751" s="5" t="e">
        <f>+#REF!</f>
        <v>#REF!</v>
      </c>
      <c r="BG751" s="5" t="e">
        <f>+#REF!</f>
        <v>#REF!</v>
      </c>
      <c r="BH751" s="1" t="e">
        <f>+#REF!</f>
        <v>#REF!</v>
      </c>
      <c r="BI751" s="1">
        <f>+COUNTIF(Tabla3[[#This Row],[VALOR REDUCIDO]:[TOTAL TIEMPO PRORROGADO EN DÍAS
]],"&lt;&gt;0")</f>
        <v>3</v>
      </c>
      <c r="BJ751" s="1" t="e">
        <f>+#REF!</f>
        <v>#REF!</v>
      </c>
      <c r="BK751" s="75" t="e">
        <f>+#REF!</f>
        <v>#REF!</v>
      </c>
      <c r="BL751" s="1" t="s">
        <v>83</v>
      </c>
      <c r="BM751" t="e">
        <f t="shared" si="57"/>
        <v>#REF!</v>
      </c>
      <c r="BN751" s="7">
        <f t="shared" si="58"/>
        <v>46044</v>
      </c>
      <c r="BO751" s="7" t="e">
        <f t="shared" si="59"/>
        <v>#REF!</v>
      </c>
      <c r="BP751" s="5" t="e">
        <f t="shared" si="55"/>
        <v>#REF!</v>
      </c>
      <c r="BQ751" s="1">
        <v>38700000</v>
      </c>
      <c r="BR751" s="1" t="e">
        <f>+Tabla3[[#This Row],[VALOR TOTAL DE CONTRATO (ANTES DE LIQUIDACIÓN - LIBERACIÓN DE SALDOS)]]-Tabla3[[#This Row],[RECURSO TOTALES DESEMBOLSADOS]]</f>
        <v>#REF!</v>
      </c>
      <c r="BS751" s="1" t="s">
        <v>83</v>
      </c>
      <c r="BT751" s="1" t="str">
        <f t="shared" si="56"/>
        <v>enero</v>
      </c>
      <c r="BU751" s="1" t="s">
        <v>82</v>
      </c>
      <c r="BV751" s="1" t="s">
        <v>82</v>
      </c>
      <c r="BW751" s="1" t="s">
        <v>82</v>
      </c>
      <c r="BX751" t="s">
        <v>258</v>
      </c>
      <c r="BY751" t="s">
        <v>259</v>
      </c>
    </row>
    <row r="752" spans="1:77" x14ac:dyDescent="0.25">
      <c r="A752" s="1">
        <v>2026</v>
      </c>
      <c r="B752" s="3">
        <v>731</v>
      </c>
      <c r="C752" s="1" t="s">
        <v>65</v>
      </c>
      <c r="D752" t="s">
        <v>67</v>
      </c>
      <c r="E752" t="s">
        <v>70</v>
      </c>
      <c r="F752" t="s">
        <v>71</v>
      </c>
      <c r="G752" t="s">
        <v>105</v>
      </c>
      <c r="H752" s="1" t="s">
        <v>64</v>
      </c>
      <c r="I752" s="1" t="s">
        <v>75</v>
      </c>
      <c r="J752" t="s">
        <v>4022</v>
      </c>
      <c r="K752" s="1" t="s">
        <v>78</v>
      </c>
      <c r="L752" s="87" t="s">
        <v>2811</v>
      </c>
      <c r="M752" s="79" t="s">
        <v>7036</v>
      </c>
      <c r="N752" s="1" t="s">
        <v>3719</v>
      </c>
      <c r="O752" s="69" t="s">
        <v>3719</v>
      </c>
      <c r="P752" s="54" t="s">
        <v>3719</v>
      </c>
      <c r="Q752" s="1" t="s">
        <v>83</v>
      </c>
      <c r="R752" s="87" t="s">
        <v>269</v>
      </c>
      <c r="S752" s="87" t="s">
        <v>269</v>
      </c>
      <c r="T752" t="s">
        <v>4023</v>
      </c>
      <c r="U752" t="s">
        <v>4024</v>
      </c>
      <c r="V752" t="s">
        <v>4025</v>
      </c>
      <c r="W752" s="5">
        <v>93386667</v>
      </c>
      <c r="X752" s="5">
        <v>93386667</v>
      </c>
      <c r="Y752" s="90">
        <v>8240000</v>
      </c>
      <c r="Z752" s="90" t="s">
        <v>1045</v>
      </c>
      <c r="AA752" s="1" t="s">
        <v>96</v>
      </c>
      <c r="AB752" t="s">
        <v>83</v>
      </c>
      <c r="AC752" t="s">
        <v>76</v>
      </c>
      <c r="AD752" s="69">
        <f>+Tabla3[[#This Row],[VALOR DEL CONTRATO
(EN NUMEROS)]]-Tabla3[[#This Row],[VALOR RECURSOS (MADS/FONAM)]]</f>
        <v>0</v>
      </c>
      <c r="AE752" s="2">
        <v>226</v>
      </c>
      <c r="AF752" s="88">
        <v>46027</v>
      </c>
      <c r="AG752">
        <v>926</v>
      </c>
      <c r="AH752" s="75">
        <v>46044</v>
      </c>
      <c r="AI752" s="78" t="s">
        <v>98</v>
      </c>
      <c r="AJ752" t="s">
        <v>2801</v>
      </c>
      <c r="AK752" s="65">
        <v>202300000000281</v>
      </c>
      <c r="AL752" s="75">
        <v>46043</v>
      </c>
      <c r="AM752" s="1" t="s">
        <v>257</v>
      </c>
      <c r="AN752" s="1" t="s">
        <v>257</v>
      </c>
      <c r="AO752" t="s">
        <v>100</v>
      </c>
      <c r="AP752" t="s">
        <v>2074</v>
      </c>
      <c r="AQ752" s="1"/>
      <c r="AR752" t="s">
        <v>2075</v>
      </c>
      <c r="AS752" t="s">
        <v>418</v>
      </c>
      <c r="AT752" s="1">
        <v>80111600</v>
      </c>
      <c r="AU752" s="104" t="s">
        <v>5923</v>
      </c>
      <c r="AV752" s="1" t="s">
        <v>211</v>
      </c>
      <c r="AW752" s="87" t="s">
        <v>104</v>
      </c>
      <c r="AX752" s="75" t="s">
        <v>76</v>
      </c>
      <c r="AY752" s="1" t="s">
        <v>108</v>
      </c>
      <c r="AZ752" s="75">
        <v>46044</v>
      </c>
      <c r="BA752" s="75">
        <v>46044</v>
      </c>
      <c r="BB752" s="6">
        <v>46387</v>
      </c>
      <c r="BC752" s="89">
        <f>+Tabla3[[#This Row],[FECHA TERMINACION
(INICIAL)]]-Tabla3[[#This Row],[FECHA INICIO]]</f>
        <v>343</v>
      </c>
      <c r="BD752" s="89">
        <f>+Tabla3[[#This Row],[PLAZO DE EJECUCIÓN EN DÍAS (INICIAL)]]/30</f>
        <v>11.433333333333334</v>
      </c>
      <c r="BE752" t="s">
        <v>4026</v>
      </c>
      <c r="BF752" s="5" t="e">
        <f>+#REF!</f>
        <v>#REF!</v>
      </c>
      <c r="BG752" s="5" t="e">
        <f>+#REF!</f>
        <v>#REF!</v>
      </c>
      <c r="BH752" s="1" t="e">
        <f>+#REF!</f>
        <v>#REF!</v>
      </c>
      <c r="BI752" s="1">
        <f>+COUNTIF(Tabla3[[#This Row],[VALOR REDUCIDO]:[TOTAL TIEMPO PRORROGADO EN DÍAS
]],"&lt;&gt;0")</f>
        <v>3</v>
      </c>
      <c r="BJ752" s="1" t="e">
        <f>+#REF!</f>
        <v>#REF!</v>
      </c>
      <c r="BK752" s="75" t="e">
        <f>+#REF!</f>
        <v>#REF!</v>
      </c>
      <c r="BL752" s="1" t="s">
        <v>83</v>
      </c>
      <c r="BM752" t="e">
        <f t="shared" si="57"/>
        <v>#REF!</v>
      </c>
      <c r="BN752" s="7">
        <f t="shared" si="58"/>
        <v>46044</v>
      </c>
      <c r="BO752" s="7" t="e">
        <f t="shared" si="59"/>
        <v>#REF!</v>
      </c>
      <c r="BP752" s="5" t="e">
        <f t="shared" si="55"/>
        <v>#REF!</v>
      </c>
      <c r="BQ752" s="1">
        <v>35432000</v>
      </c>
      <c r="BR752" s="1" t="e">
        <f>+Tabla3[[#This Row],[VALOR TOTAL DE CONTRATO (ANTES DE LIQUIDACIÓN - LIBERACIÓN DE SALDOS)]]-Tabla3[[#This Row],[RECURSO TOTALES DESEMBOLSADOS]]</f>
        <v>#REF!</v>
      </c>
      <c r="BS752" s="1" t="s">
        <v>83</v>
      </c>
      <c r="BT752" s="1" t="str">
        <f t="shared" si="56"/>
        <v>enero</v>
      </c>
      <c r="BU752" s="1" t="s">
        <v>82</v>
      </c>
      <c r="BV752" s="1" t="s">
        <v>82</v>
      </c>
      <c r="BW752" s="1" t="s">
        <v>82</v>
      </c>
      <c r="BX752" t="s">
        <v>258</v>
      </c>
      <c r="BY752" t="s">
        <v>259</v>
      </c>
    </row>
    <row r="753" spans="1:77" x14ac:dyDescent="0.25">
      <c r="A753" s="1">
        <v>2026</v>
      </c>
      <c r="B753" s="3">
        <v>732</v>
      </c>
      <c r="C753" s="1" t="s">
        <v>65</v>
      </c>
      <c r="D753" t="s">
        <v>67</v>
      </c>
      <c r="E753" t="s">
        <v>70</v>
      </c>
      <c r="F753" t="s">
        <v>71</v>
      </c>
      <c r="G753" t="s">
        <v>105</v>
      </c>
      <c r="H753" s="1" t="s">
        <v>64</v>
      </c>
      <c r="I753" s="1" t="s">
        <v>75</v>
      </c>
      <c r="J753" t="s">
        <v>4027</v>
      </c>
      <c r="K753" s="1" t="s">
        <v>78</v>
      </c>
      <c r="L753" s="57" t="s">
        <v>81</v>
      </c>
      <c r="M753" s="79" t="s">
        <v>7037</v>
      </c>
      <c r="N753" s="1" t="s">
        <v>3719</v>
      </c>
      <c r="O753" s="69" t="s">
        <v>3719</v>
      </c>
      <c r="P753" s="54" t="s">
        <v>3719</v>
      </c>
      <c r="Q753" s="1" t="s">
        <v>83</v>
      </c>
      <c r="R753" s="87" t="s">
        <v>3447</v>
      </c>
      <c r="S753" s="87" t="s">
        <v>3447</v>
      </c>
      <c r="T753" t="s">
        <v>4028</v>
      </c>
      <c r="U753" t="s">
        <v>4029</v>
      </c>
      <c r="V753" t="s">
        <v>4030</v>
      </c>
      <c r="W753" s="5">
        <v>110143000</v>
      </c>
      <c r="X753" s="5">
        <v>110143000</v>
      </c>
      <c r="Y753" s="90">
        <v>9690000</v>
      </c>
      <c r="Z753" s="90" t="s">
        <v>1045</v>
      </c>
      <c r="AA753" s="1" t="s">
        <v>95</v>
      </c>
      <c r="AB753" t="s">
        <v>83</v>
      </c>
      <c r="AC753" t="s">
        <v>76</v>
      </c>
      <c r="AD753" s="69">
        <f>+Tabla3[[#This Row],[VALOR DEL CONTRATO
(EN NUMEROS)]]-Tabla3[[#This Row],[VALOR RECURSOS (MADS/FONAM)]]</f>
        <v>0</v>
      </c>
      <c r="AE753" s="2">
        <v>2726</v>
      </c>
      <c r="AF753" s="88">
        <v>46024</v>
      </c>
      <c r="AG753">
        <v>77326</v>
      </c>
      <c r="AH753" s="75">
        <v>46042</v>
      </c>
      <c r="AI753" s="78" t="s">
        <v>98</v>
      </c>
      <c r="AJ753" t="s">
        <v>296</v>
      </c>
      <c r="AK753" s="65">
        <v>202400000000078</v>
      </c>
      <c r="AL753" s="75">
        <v>46042</v>
      </c>
      <c r="AM753" s="1" t="s">
        <v>257</v>
      </c>
      <c r="AN753" s="1" t="s">
        <v>257</v>
      </c>
      <c r="AO753" t="s">
        <v>100</v>
      </c>
      <c r="AP753" t="s">
        <v>605</v>
      </c>
      <c r="AQ753" s="2"/>
      <c r="AR753" t="s">
        <v>606</v>
      </c>
      <c r="AS753" t="s">
        <v>607</v>
      </c>
      <c r="AT753" s="1">
        <v>80111600</v>
      </c>
      <c r="AU753" s="104" t="s">
        <v>5924</v>
      </c>
      <c r="AV753" s="1" t="s">
        <v>210</v>
      </c>
      <c r="AW753" s="87" t="s">
        <v>103</v>
      </c>
      <c r="AX753" s="75">
        <v>46043</v>
      </c>
      <c r="AY753" s="1" t="s">
        <v>116</v>
      </c>
      <c r="AZ753" s="75">
        <v>46042</v>
      </c>
      <c r="BA753" s="75">
        <v>46044</v>
      </c>
      <c r="BB753" s="6">
        <v>46387</v>
      </c>
      <c r="BC753" s="89">
        <f>+Tabla3[[#This Row],[FECHA TERMINACION
(INICIAL)]]-Tabla3[[#This Row],[FECHA INICIO]]</f>
        <v>343</v>
      </c>
      <c r="BD753" s="89">
        <f>+Tabla3[[#This Row],[PLAZO DE EJECUCIÓN EN DÍAS (INICIAL)]]/30</f>
        <v>11.433333333333334</v>
      </c>
      <c r="BE753" t="s">
        <v>4031</v>
      </c>
      <c r="BF753" s="5" t="e">
        <f>+#REF!</f>
        <v>#REF!</v>
      </c>
      <c r="BG753" s="5" t="e">
        <f>+#REF!</f>
        <v>#REF!</v>
      </c>
      <c r="BH753" s="1" t="e">
        <f>+#REF!</f>
        <v>#REF!</v>
      </c>
      <c r="BI753" s="1">
        <f>+COUNTIF(Tabla3[[#This Row],[VALOR REDUCIDO]:[TOTAL TIEMPO PRORROGADO EN DÍAS
]],"&lt;&gt;0")</f>
        <v>3</v>
      </c>
      <c r="BJ753" s="1" t="e">
        <f>+#REF!</f>
        <v>#REF!</v>
      </c>
      <c r="BK753" s="75" t="e">
        <f>+#REF!</f>
        <v>#REF!</v>
      </c>
      <c r="BL753" s="1" t="s">
        <v>83</v>
      </c>
      <c r="BM753" t="e">
        <f t="shared" si="57"/>
        <v>#REF!</v>
      </c>
      <c r="BN753" s="7">
        <f t="shared" si="58"/>
        <v>46044</v>
      </c>
      <c r="BO753" s="7" t="e">
        <f t="shared" si="59"/>
        <v>#REF!</v>
      </c>
      <c r="BP753" s="5" t="e">
        <f t="shared" si="55"/>
        <v>#REF!</v>
      </c>
      <c r="BQ753" s="1">
        <v>41667000</v>
      </c>
      <c r="BR753" s="1" t="e">
        <f>+Tabla3[[#This Row],[VALOR TOTAL DE CONTRATO (ANTES DE LIQUIDACIÓN - LIBERACIÓN DE SALDOS)]]-Tabla3[[#This Row],[RECURSO TOTALES DESEMBOLSADOS]]</f>
        <v>#REF!</v>
      </c>
      <c r="BS753" s="1" t="s">
        <v>83</v>
      </c>
      <c r="BT753" s="1" t="str">
        <f t="shared" si="56"/>
        <v>enero</v>
      </c>
      <c r="BU753" s="1" t="s">
        <v>82</v>
      </c>
      <c r="BV753" s="1" t="s">
        <v>82</v>
      </c>
      <c r="BW753" s="1" t="s">
        <v>82</v>
      </c>
      <c r="BX753" t="s">
        <v>258</v>
      </c>
      <c r="BY753" t="s">
        <v>259</v>
      </c>
    </row>
    <row r="754" spans="1:77" x14ac:dyDescent="0.25">
      <c r="A754" s="1">
        <v>2026</v>
      </c>
      <c r="B754" s="3">
        <v>733</v>
      </c>
      <c r="C754" s="1" t="s">
        <v>65</v>
      </c>
      <c r="D754" t="s">
        <v>67</v>
      </c>
      <c r="E754" t="s">
        <v>70</v>
      </c>
      <c r="F754" t="s">
        <v>71</v>
      </c>
      <c r="G754" t="s">
        <v>105</v>
      </c>
      <c r="H754" s="1" t="s">
        <v>64</v>
      </c>
      <c r="I754" s="1" t="s">
        <v>75</v>
      </c>
      <c r="J754" t="s">
        <v>4032</v>
      </c>
      <c r="K754" s="1" t="s">
        <v>78</v>
      </c>
      <c r="L754" s="57" t="s">
        <v>744</v>
      </c>
      <c r="M754" s="79" t="s">
        <v>7038</v>
      </c>
      <c r="N754" s="1" t="s">
        <v>3719</v>
      </c>
      <c r="O754" s="69" t="s">
        <v>3719</v>
      </c>
      <c r="P754" s="54" t="s">
        <v>3719</v>
      </c>
      <c r="Q754" s="1" t="s">
        <v>83</v>
      </c>
      <c r="R754" s="87" t="s">
        <v>3302</v>
      </c>
      <c r="S754" s="87" t="s">
        <v>3302</v>
      </c>
      <c r="T754" t="s">
        <v>4033</v>
      </c>
      <c r="U754" t="s">
        <v>4034</v>
      </c>
      <c r="V754" t="s">
        <v>4035</v>
      </c>
      <c r="W754" s="5">
        <v>104850900</v>
      </c>
      <c r="X754" s="5">
        <v>104850900</v>
      </c>
      <c r="Y754" s="90">
        <v>9531900</v>
      </c>
      <c r="Z754" s="90"/>
      <c r="AA754" s="1" t="s">
        <v>95</v>
      </c>
      <c r="AB754" t="s">
        <v>83</v>
      </c>
      <c r="AC754" t="s">
        <v>76</v>
      </c>
      <c r="AD754" s="69">
        <f>+Tabla3[[#This Row],[VALOR DEL CONTRATO
(EN NUMEROS)]]-Tabla3[[#This Row],[VALOR RECURSOS (MADS/FONAM)]]</f>
        <v>0</v>
      </c>
      <c r="AE754" s="2">
        <v>6626</v>
      </c>
      <c r="AF754" s="88">
        <v>46024</v>
      </c>
      <c r="AG754">
        <v>71126</v>
      </c>
      <c r="AH754" s="75">
        <v>46041</v>
      </c>
      <c r="AI754" s="78" t="s">
        <v>98</v>
      </c>
      <c r="AJ754" t="s">
        <v>291</v>
      </c>
      <c r="AK754" s="65">
        <v>202300000000177</v>
      </c>
      <c r="AL754" s="75">
        <v>46041</v>
      </c>
      <c r="AM754" s="1" t="s">
        <v>257</v>
      </c>
      <c r="AN754" s="1" t="s">
        <v>257</v>
      </c>
      <c r="AO754" t="s">
        <v>100</v>
      </c>
      <c r="AP754" t="s">
        <v>605</v>
      </c>
      <c r="AQ754" s="1"/>
      <c r="AR754" t="s">
        <v>606</v>
      </c>
      <c r="AS754" t="s">
        <v>607</v>
      </c>
      <c r="AT754" s="1">
        <v>80111600</v>
      </c>
      <c r="AU754" s="104" t="s">
        <v>5925</v>
      </c>
      <c r="AV754" s="1" t="s">
        <v>210</v>
      </c>
      <c r="AW754" s="87" t="s">
        <v>103</v>
      </c>
      <c r="AX754" s="96">
        <v>46041</v>
      </c>
      <c r="AY754" s="1" t="s">
        <v>116</v>
      </c>
      <c r="AZ754" s="96">
        <v>46041</v>
      </c>
      <c r="BA754" s="75">
        <v>46042</v>
      </c>
      <c r="BB754" s="6">
        <v>46375</v>
      </c>
      <c r="BC754" s="89">
        <f>+Tabla3[[#This Row],[FECHA TERMINACION
(INICIAL)]]-Tabla3[[#This Row],[FECHA INICIO]]</f>
        <v>333</v>
      </c>
      <c r="BD754" s="89">
        <f>+Tabla3[[#This Row],[PLAZO DE EJECUCIÓN EN DÍAS (INICIAL)]]/30</f>
        <v>11.1</v>
      </c>
      <c r="BE754" t="s">
        <v>2090</v>
      </c>
      <c r="BF754" s="5" t="e">
        <f>+#REF!</f>
        <v>#REF!</v>
      </c>
      <c r="BG754" s="5" t="e">
        <f>+#REF!</f>
        <v>#REF!</v>
      </c>
      <c r="BH754" s="1" t="e">
        <f>+#REF!</f>
        <v>#REF!</v>
      </c>
      <c r="BI754" s="1">
        <f>+COUNTIF(Tabla3[[#This Row],[VALOR REDUCIDO]:[TOTAL TIEMPO PRORROGADO EN DÍAS
]],"&lt;&gt;0")</f>
        <v>3</v>
      </c>
      <c r="BJ754" s="1" t="e">
        <f>+#REF!</f>
        <v>#REF!</v>
      </c>
      <c r="BK754" s="75" t="e">
        <f>+#REF!</f>
        <v>#REF!</v>
      </c>
      <c r="BL754" s="1" t="s">
        <v>83</v>
      </c>
      <c r="BM754" t="e">
        <f t="shared" si="57"/>
        <v>#REF!</v>
      </c>
      <c r="BN754" s="7">
        <f t="shared" si="58"/>
        <v>46042</v>
      </c>
      <c r="BO754" s="7" t="e">
        <f t="shared" si="59"/>
        <v>#REF!</v>
      </c>
      <c r="BP754" s="5" t="e">
        <f t="shared" si="55"/>
        <v>#REF!</v>
      </c>
      <c r="BQ754" s="1">
        <v>41622630</v>
      </c>
      <c r="BR754" s="1" t="e">
        <f>+Tabla3[[#This Row],[VALOR TOTAL DE CONTRATO (ANTES DE LIQUIDACIÓN - LIBERACIÓN DE SALDOS)]]-Tabla3[[#This Row],[RECURSO TOTALES DESEMBOLSADOS]]</f>
        <v>#REF!</v>
      </c>
      <c r="BS754" s="1" t="s">
        <v>83</v>
      </c>
      <c r="BT754" s="1" t="str">
        <f t="shared" si="56"/>
        <v>enero</v>
      </c>
      <c r="BU754" s="1" t="s">
        <v>82</v>
      </c>
      <c r="BV754" s="1" t="s">
        <v>82</v>
      </c>
      <c r="BW754" s="1" t="s">
        <v>82</v>
      </c>
      <c r="BX754" t="s">
        <v>258</v>
      </c>
      <c r="BY754" t="s">
        <v>259</v>
      </c>
    </row>
    <row r="755" spans="1:77" x14ac:dyDescent="0.25">
      <c r="A755" s="1">
        <v>2026</v>
      </c>
      <c r="B755" s="3">
        <v>734</v>
      </c>
      <c r="C755" s="1" t="s">
        <v>65</v>
      </c>
      <c r="D755" t="s">
        <v>67</v>
      </c>
      <c r="E755" t="s">
        <v>70</v>
      </c>
      <c r="F755" t="s">
        <v>71</v>
      </c>
      <c r="G755" t="s">
        <v>105</v>
      </c>
      <c r="H755" s="1" t="s">
        <v>64</v>
      </c>
      <c r="I755" s="1" t="s">
        <v>75</v>
      </c>
      <c r="J755" t="s">
        <v>4036</v>
      </c>
      <c r="K755" s="1" t="s">
        <v>78</v>
      </c>
      <c r="L755" s="57" t="s">
        <v>390</v>
      </c>
      <c r="M755" s="79" t="s">
        <v>7039</v>
      </c>
      <c r="N755" s="1" t="s">
        <v>3719</v>
      </c>
      <c r="O755" s="69" t="s">
        <v>3719</v>
      </c>
      <c r="P755" s="54" t="s">
        <v>3719</v>
      </c>
      <c r="Q755" s="1" t="s">
        <v>83</v>
      </c>
      <c r="R755" s="87" t="s">
        <v>255</v>
      </c>
      <c r="S755" s="87" t="s">
        <v>255</v>
      </c>
      <c r="T755" t="s">
        <v>4037</v>
      </c>
      <c r="U755" t="s">
        <v>4038</v>
      </c>
      <c r="V755" t="s">
        <v>2000</v>
      </c>
      <c r="W755" s="5">
        <v>77000000</v>
      </c>
      <c r="X755" s="5">
        <v>77000000</v>
      </c>
      <c r="Y755" s="90">
        <v>7000000</v>
      </c>
      <c r="Z755" s="90"/>
      <c r="AA755" s="1" t="s">
        <v>95</v>
      </c>
      <c r="AB755" t="s">
        <v>83</v>
      </c>
      <c r="AC755" t="s">
        <v>76</v>
      </c>
      <c r="AD755" s="69">
        <f>+Tabla3[[#This Row],[VALOR DEL CONTRATO
(EN NUMEROS)]]-Tabla3[[#This Row],[VALOR RECURSOS (MADS/FONAM)]]</f>
        <v>0</v>
      </c>
      <c r="AE755" s="2">
        <v>1426</v>
      </c>
      <c r="AF755" s="88">
        <v>46024</v>
      </c>
      <c r="AG755">
        <v>73826</v>
      </c>
      <c r="AH755" s="75">
        <v>46042</v>
      </c>
      <c r="AI755" s="78" t="s">
        <v>98</v>
      </c>
      <c r="AJ755" t="s">
        <v>395</v>
      </c>
      <c r="AK755" s="65">
        <v>202400000000095</v>
      </c>
      <c r="AL755" s="75">
        <v>46041</v>
      </c>
      <c r="AM755" s="1" t="s">
        <v>257</v>
      </c>
      <c r="AN755" s="1" t="s">
        <v>257</v>
      </c>
      <c r="AO755" t="s">
        <v>100</v>
      </c>
      <c r="AP755" t="s">
        <v>402</v>
      </c>
      <c r="AQ755" s="2"/>
      <c r="AR755" t="s">
        <v>396</v>
      </c>
      <c r="AS755" t="s">
        <v>255</v>
      </c>
      <c r="AT755" s="1">
        <v>80111600</v>
      </c>
      <c r="AU755" s="104" t="s">
        <v>5926</v>
      </c>
      <c r="AV755" s="1" t="s">
        <v>210</v>
      </c>
      <c r="AW755" s="87" t="s">
        <v>103</v>
      </c>
      <c r="AX755" s="96">
        <v>46041</v>
      </c>
      <c r="AY755" s="1" t="s">
        <v>116</v>
      </c>
      <c r="AZ755" s="96">
        <v>46041</v>
      </c>
      <c r="BA755" s="75">
        <v>46042</v>
      </c>
      <c r="BB755" s="6">
        <v>46375</v>
      </c>
      <c r="BC755" s="89">
        <f>+Tabla3[[#This Row],[FECHA TERMINACION
(INICIAL)]]-Tabla3[[#This Row],[FECHA INICIO]]</f>
        <v>333</v>
      </c>
      <c r="BD755" s="89">
        <f>+Tabla3[[#This Row],[PLAZO DE EJECUCIÓN EN DÍAS (INICIAL)]]/30</f>
        <v>11.1</v>
      </c>
      <c r="BE755" t="s">
        <v>4039</v>
      </c>
      <c r="BF755" s="5" t="e">
        <f>+#REF!</f>
        <v>#REF!</v>
      </c>
      <c r="BG755" s="5" t="e">
        <f>+#REF!</f>
        <v>#REF!</v>
      </c>
      <c r="BH755" s="1" t="e">
        <f>+#REF!</f>
        <v>#REF!</v>
      </c>
      <c r="BI755" s="1">
        <f>+COUNTIF(Tabla3[[#This Row],[VALOR REDUCIDO]:[TOTAL TIEMPO PRORROGADO EN DÍAS
]],"&lt;&gt;0")</f>
        <v>3</v>
      </c>
      <c r="BJ755" s="1" t="e">
        <f>+#REF!</f>
        <v>#REF!</v>
      </c>
      <c r="BK755" s="75" t="e">
        <f>+#REF!</f>
        <v>#REF!</v>
      </c>
      <c r="BL755" s="1" t="s">
        <v>83</v>
      </c>
      <c r="BM755" t="e">
        <f t="shared" si="57"/>
        <v>#REF!</v>
      </c>
      <c r="BN755" s="7">
        <f t="shared" si="58"/>
        <v>46042</v>
      </c>
      <c r="BO755" s="7" t="e">
        <f t="shared" si="59"/>
        <v>#REF!</v>
      </c>
      <c r="BP755" s="5" t="e">
        <f t="shared" si="55"/>
        <v>#REF!</v>
      </c>
      <c r="BQ755" s="1">
        <v>30566667</v>
      </c>
      <c r="BR755" s="1" t="e">
        <f>+Tabla3[[#This Row],[VALOR TOTAL DE CONTRATO (ANTES DE LIQUIDACIÓN - LIBERACIÓN DE SALDOS)]]-Tabla3[[#This Row],[RECURSO TOTALES DESEMBOLSADOS]]</f>
        <v>#REF!</v>
      </c>
      <c r="BS755" s="1" t="s">
        <v>83</v>
      </c>
      <c r="BT755" s="1" t="str">
        <f t="shared" si="56"/>
        <v>enero</v>
      </c>
      <c r="BU755" s="1" t="s">
        <v>82</v>
      </c>
      <c r="BV755" s="1" t="s">
        <v>82</v>
      </c>
      <c r="BW755" s="1" t="s">
        <v>82</v>
      </c>
      <c r="BX755" t="s">
        <v>258</v>
      </c>
      <c r="BY755" t="s">
        <v>259</v>
      </c>
    </row>
    <row r="756" spans="1:77" x14ac:dyDescent="0.25">
      <c r="A756" s="1">
        <v>2026</v>
      </c>
      <c r="B756" s="3">
        <v>735</v>
      </c>
      <c r="C756" s="1" t="s">
        <v>65</v>
      </c>
      <c r="D756" t="s">
        <v>67</v>
      </c>
      <c r="E756" t="s">
        <v>70</v>
      </c>
      <c r="F756" t="s">
        <v>71</v>
      </c>
      <c r="G756" t="s">
        <v>105</v>
      </c>
      <c r="H756" s="1" t="s">
        <v>64</v>
      </c>
      <c r="I756" s="1" t="s">
        <v>75</v>
      </c>
      <c r="J756" t="s">
        <v>4040</v>
      </c>
      <c r="K756" s="1" t="s">
        <v>78</v>
      </c>
      <c r="L756" s="57" t="s">
        <v>759</v>
      </c>
      <c r="M756" s="79" t="s">
        <v>7040</v>
      </c>
      <c r="N756" s="1" t="s">
        <v>3719</v>
      </c>
      <c r="O756" s="69" t="s">
        <v>3719</v>
      </c>
      <c r="P756" s="54" t="s">
        <v>3719</v>
      </c>
      <c r="Q756" s="1" t="s">
        <v>83</v>
      </c>
      <c r="R756" s="87" t="s">
        <v>255</v>
      </c>
      <c r="S756" s="87" t="s">
        <v>255</v>
      </c>
      <c r="T756" t="s">
        <v>4041</v>
      </c>
      <c r="U756" t="s">
        <v>4042</v>
      </c>
      <c r="V756" t="s">
        <v>4043</v>
      </c>
      <c r="W756" s="5">
        <v>78540000</v>
      </c>
      <c r="X756" s="5">
        <v>78540000</v>
      </c>
      <c r="Y756" s="90">
        <v>7140000</v>
      </c>
      <c r="Z756" s="90"/>
      <c r="AA756" s="1" t="s">
        <v>95</v>
      </c>
      <c r="AB756" t="s">
        <v>83</v>
      </c>
      <c r="AC756" t="s">
        <v>76</v>
      </c>
      <c r="AD756" s="69">
        <f>+Tabla3[[#This Row],[VALOR DEL CONTRATO
(EN NUMEROS)]]-Tabla3[[#This Row],[VALOR RECURSOS (MADS/FONAM)]]</f>
        <v>0</v>
      </c>
      <c r="AE756" s="2">
        <v>1426</v>
      </c>
      <c r="AF756" s="88">
        <v>46024</v>
      </c>
      <c r="AG756">
        <v>74026</v>
      </c>
      <c r="AH756" s="75">
        <v>46042</v>
      </c>
      <c r="AI756" s="78" t="s">
        <v>98</v>
      </c>
      <c r="AJ756" t="s">
        <v>4044</v>
      </c>
      <c r="AK756" s="65">
        <v>202400000000095</v>
      </c>
      <c r="AL756" s="75">
        <v>46041</v>
      </c>
      <c r="AM756" s="1" t="s">
        <v>257</v>
      </c>
      <c r="AN756" s="1" t="s">
        <v>257</v>
      </c>
      <c r="AO756" t="s">
        <v>100</v>
      </c>
      <c r="AP756" t="s">
        <v>2654</v>
      </c>
      <c r="AQ756" s="1"/>
      <c r="AR756" t="s">
        <v>2655</v>
      </c>
      <c r="AS756" t="s">
        <v>255</v>
      </c>
      <c r="AT756" s="1">
        <v>80111600</v>
      </c>
      <c r="AU756" s="104" t="s">
        <v>5927</v>
      </c>
      <c r="AV756" s="1" t="s">
        <v>210</v>
      </c>
      <c r="AW756" s="87" t="s">
        <v>103</v>
      </c>
      <c r="AX756" s="96">
        <v>46041</v>
      </c>
      <c r="AY756" s="1" t="s">
        <v>116</v>
      </c>
      <c r="AZ756" s="96">
        <v>46041</v>
      </c>
      <c r="BA756" s="75">
        <v>46042</v>
      </c>
      <c r="BB756" s="6">
        <v>46375</v>
      </c>
      <c r="BC756" s="89">
        <f>+Tabla3[[#This Row],[FECHA TERMINACION
(INICIAL)]]-Tabla3[[#This Row],[FECHA INICIO]]</f>
        <v>333</v>
      </c>
      <c r="BD756" s="89">
        <f>+Tabla3[[#This Row],[PLAZO DE EJECUCIÓN EN DÍAS (INICIAL)]]/30</f>
        <v>11.1</v>
      </c>
      <c r="BE756" t="s">
        <v>4039</v>
      </c>
      <c r="BF756" s="5" t="e">
        <f>+#REF!</f>
        <v>#REF!</v>
      </c>
      <c r="BG756" s="5" t="e">
        <f>+#REF!</f>
        <v>#REF!</v>
      </c>
      <c r="BH756" s="1" t="e">
        <f>+#REF!</f>
        <v>#REF!</v>
      </c>
      <c r="BI756" s="1">
        <f>+COUNTIF(Tabla3[[#This Row],[VALOR REDUCIDO]:[TOTAL TIEMPO PRORROGADO EN DÍAS
]],"&lt;&gt;0")</f>
        <v>3</v>
      </c>
      <c r="BJ756" s="1" t="e">
        <f>+#REF!</f>
        <v>#REF!</v>
      </c>
      <c r="BK756" s="75" t="e">
        <f>+#REF!</f>
        <v>#REF!</v>
      </c>
      <c r="BL756" s="1" t="s">
        <v>83</v>
      </c>
      <c r="BM756" t="e">
        <f t="shared" si="57"/>
        <v>#REF!</v>
      </c>
      <c r="BN756" s="7">
        <f t="shared" si="58"/>
        <v>46042</v>
      </c>
      <c r="BO756" s="7" t="e">
        <f t="shared" si="59"/>
        <v>#REF!</v>
      </c>
      <c r="BP756" s="5" t="e">
        <f t="shared" si="55"/>
        <v>#REF!</v>
      </c>
      <c r="BQ756" s="1">
        <v>31178000</v>
      </c>
      <c r="BR756" s="1" t="e">
        <f>+Tabla3[[#This Row],[VALOR TOTAL DE CONTRATO (ANTES DE LIQUIDACIÓN - LIBERACIÓN DE SALDOS)]]-Tabla3[[#This Row],[RECURSO TOTALES DESEMBOLSADOS]]</f>
        <v>#REF!</v>
      </c>
      <c r="BS756" s="1" t="s">
        <v>83</v>
      </c>
      <c r="BT756" s="1" t="str">
        <f t="shared" si="56"/>
        <v>enero</v>
      </c>
      <c r="BU756" s="1" t="s">
        <v>82</v>
      </c>
      <c r="BV756" s="1" t="s">
        <v>82</v>
      </c>
      <c r="BW756" s="1" t="s">
        <v>82</v>
      </c>
      <c r="BX756" t="s">
        <v>258</v>
      </c>
      <c r="BY756" t="s">
        <v>259</v>
      </c>
    </row>
    <row r="757" spans="1:77" x14ac:dyDescent="0.25">
      <c r="A757" s="1">
        <v>2026</v>
      </c>
      <c r="B757" s="3">
        <v>736</v>
      </c>
      <c r="C757" s="1" t="s">
        <v>65</v>
      </c>
      <c r="D757" t="s">
        <v>67</v>
      </c>
      <c r="E757" t="s">
        <v>70</v>
      </c>
      <c r="F757" t="s">
        <v>71</v>
      </c>
      <c r="G757" t="s">
        <v>105</v>
      </c>
      <c r="H757" s="1" t="s">
        <v>64</v>
      </c>
      <c r="I757" s="1" t="s">
        <v>75</v>
      </c>
      <c r="J757" t="s">
        <v>4045</v>
      </c>
      <c r="K757" s="1" t="s">
        <v>78</v>
      </c>
      <c r="L757" s="57" t="s">
        <v>538</v>
      </c>
      <c r="M757" s="79" t="s">
        <v>7041</v>
      </c>
      <c r="N757" s="1" t="s">
        <v>3719</v>
      </c>
      <c r="O757" s="69" t="s">
        <v>3719</v>
      </c>
      <c r="P757" s="54" t="s">
        <v>3719</v>
      </c>
      <c r="Q757" s="1" t="s">
        <v>83</v>
      </c>
      <c r="R757" s="87" t="s">
        <v>255</v>
      </c>
      <c r="S757" s="87" t="s">
        <v>255</v>
      </c>
      <c r="T757" t="s">
        <v>4046</v>
      </c>
      <c r="U757" t="s">
        <v>4047</v>
      </c>
      <c r="V757" t="s">
        <v>1400</v>
      </c>
      <c r="W757" s="5">
        <v>93500000</v>
      </c>
      <c r="X757" s="5">
        <v>93500000</v>
      </c>
      <c r="Y757" s="90">
        <v>8500000</v>
      </c>
      <c r="Z757" s="90"/>
      <c r="AA757" s="1" t="s">
        <v>95</v>
      </c>
      <c r="AB757" t="s">
        <v>83</v>
      </c>
      <c r="AC757" t="s">
        <v>76</v>
      </c>
      <c r="AD757" s="69">
        <f>+Tabla3[[#This Row],[VALOR DEL CONTRATO
(EN NUMEROS)]]-Tabla3[[#This Row],[VALOR RECURSOS (MADS/FONAM)]]</f>
        <v>0</v>
      </c>
      <c r="AE757" s="2">
        <v>1426</v>
      </c>
      <c r="AF757" s="88">
        <v>46024</v>
      </c>
      <c r="AG757">
        <v>75326</v>
      </c>
      <c r="AH757" s="75">
        <v>46042</v>
      </c>
      <c r="AI757" s="78" t="s">
        <v>98</v>
      </c>
      <c r="AJ757" t="s">
        <v>395</v>
      </c>
      <c r="AK757" s="65">
        <v>202400000000095</v>
      </c>
      <c r="AL757" s="75">
        <v>46041</v>
      </c>
      <c r="AM757" s="1" t="s">
        <v>257</v>
      </c>
      <c r="AN757" s="1" t="s">
        <v>257</v>
      </c>
      <c r="AO757" t="s">
        <v>100</v>
      </c>
      <c r="AP757" t="s">
        <v>2649</v>
      </c>
      <c r="AQ757" s="2"/>
      <c r="AR757" t="s">
        <v>2650</v>
      </c>
      <c r="AS757" t="s">
        <v>255</v>
      </c>
      <c r="AT757" s="1">
        <v>80111600</v>
      </c>
      <c r="AU757" s="104" t="s">
        <v>5928</v>
      </c>
      <c r="AV757" s="1" t="s">
        <v>210</v>
      </c>
      <c r="AW757" s="87" t="s">
        <v>103</v>
      </c>
      <c r="AX757" s="96">
        <v>46041</v>
      </c>
      <c r="AY757" s="1" t="s">
        <v>116</v>
      </c>
      <c r="AZ757" s="96">
        <v>46041</v>
      </c>
      <c r="BA757" s="75">
        <v>46042</v>
      </c>
      <c r="BB757" s="6">
        <v>46375</v>
      </c>
      <c r="BC757" s="89">
        <f>+Tabla3[[#This Row],[FECHA TERMINACION
(INICIAL)]]-Tabla3[[#This Row],[FECHA INICIO]]</f>
        <v>333</v>
      </c>
      <c r="BD757" s="89">
        <f>+Tabla3[[#This Row],[PLAZO DE EJECUCIÓN EN DÍAS (INICIAL)]]/30</f>
        <v>11.1</v>
      </c>
      <c r="BE757" t="s">
        <v>4039</v>
      </c>
      <c r="BF757" s="5" t="e">
        <f>+#REF!</f>
        <v>#REF!</v>
      </c>
      <c r="BG757" s="5" t="e">
        <f>+#REF!</f>
        <v>#REF!</v>
      </c>
      <c r="BH757" s="1" t="e">
        <f>+#REF!</f>
        <v>#REF!</v>
      </c>
      <c r="BI757" s="1">
        <f>+COUNTIF(Tabla3[[#This Row],[VALOR REDUCIDO]:[TOTAL TIEMPO PRORROGADO EN DÍAS
]],"&lt;&gt;0")</f>
        <v>3</v>
      </c>
      <c r="BJ757" s="1" t="e">
        <f>+#REF!</f>
        <v>#REF!</v>
      </c>
      <c r="BK757" s="75" t="e">
        <f>+#REF!</f>
        <v>#REF!</v>
      </c>
      <c r="BL757" s="1" t="s">
        <v>83</v>
      </c>
      <c r="BM757" t="e">
        <f t="shared" si="57"/>
        <v>#REF!</v>
      </c>
      <c r="BN757" s="7">
        <f t="shared" si="58"/>
        <v>46042</v>
      </c>
      <c r="BO757" s="7" t="e">
        <f t="shared" si="59"/>
        <v>#REF!</v>
      </c>
      <c r="BP757" s="5" t="e">
        <f t="shared" si="55"/>
        <v>#REF!</v>
      </c>
      <c r="BQ757" s="1">
        <v>37116667</v>
      </c>
      <c r="BR757" s="1" t="e">
        <f>+Tabla3[[#This Row],[VALOR TOTAL DE CONTRATO (ANTES DE LIQUIDACIÓN - LIBERACIÓN DE SALDOS)]]-Tabla3[[#This Row],[RECURSO TOTALES DESEMBOLSADOS]]</f>
        <v>#REF!</v>
      </c>
      <c r="BS757" s="1" t="s">
        <v>83</v>
      </c>
      <c r="BT757" s="1" t="str">
        <f t="shared" si="56"/>
        <v>enero</v>
      </c>
      <c r="BU757" s="1" t="s">
        <v>82</v>
      </c>
      <c r="BV757" s="1" t="s">
        <v>82</v>
      </c>
      <c r="BW757" s="1" t="s">
        <v>82</v>
      </c>
      <c r="BX757" t="s">
        <v>258</v>
      </c>
      <c r="BY757" t="s">
        <v>259</v>
      </c>
    </row>
    <row r="758" spans="1:77" x14ac:dyDescent="0.25">
      <c r="A758" s="1">
        <v>2026</v>
      </c>
      <c r="B758" s="3">
        <v>737</v>
      </c>
      <c r="C758" s="1" t="s">
        <v>65</v>
      </c>
      <c r="D758" t="s">
        <v>67</v>
      </c>
      <c r="E758" t="s">
        <v>70</v>
      </c>
      <c r="F758" t="s">
        <v>71</v>
      </c>
      <c r="G758" t="s">
        <v>105</v>
      </c>
      <c r="H758" s="1" t="s">
        <v>64</v>
      </c>
      <c r="I758" s="1" t="s">
        <v>271</v>
      </c>
      <c r="J758" t="s">
        <v>3143</v>
      </c>
      <c r="K758" s="1" t="s">
        <v>78</v>
      </c>
      <c r="L758" s="87" t="s">
        <v>446</v>
      </c>
      <c r="M758" s="79" t="s">
        <v>7042</v>
      </c>
      <c r="N758" s="1" t="s">
        <v>3719</v>
      </c>
      <c r="O758" s="59" t="s">
        <v>3719</v>
      </c>
      <c r="P758" s="54" t="s">
        <v>3719</v>
      </c>
      <c r="Q758" s="1" t="s">
        <v>83</v>
      </c>
      <c r="R758" s="87" t="s">
        <v>1436</v>
      </c>
      <c r="S758" s="87" t="s">
        <v>212</v>
      </c>
      <c r="T758" t="s">
        <v>3144</v>
      </c>
      <c r="U758" t="s">
        <v>3145</v>
      </c>
      <c r="V758" s="5" t="s">
        <v>4048</v>
      </c>
      <c r="W758" s="5">
        <v>63710000</v>
      </c>
      <c r="X758" s="5">
        <v>63710000</v>
      </c>
      <c r="Y758" s="90">
        <v>5540000</v>
      </c>
      <c r="Z758" s="90" t="s">
        <v>1045</v>
      </c>
      <c r="AA758" s="1" t="s">
        <v>95</v>
      </c>
      <c r="AB758" t="s">
        <v>83</v>
      </c>
      <c r="AC758" t="s">
        <v>76</v>
      </c>
      <c r="AD758" s="69">
        <f>+Tabla3[[#This Row],[VALOR DEL CONTRATO
(EN NUMEROS)]]-Tabla3[[#This Row],[VALOR RECURSOS (MADS/FONAM)]]</f>
        <v>0</v>
      </c>
      <c r="AE758" s="2">
        <v>1126</v>
      </c>
      <c r="AF758" s="88">
        <v>46024</v>
      </c>
      <c r="AG758">
        <v>66826</v>
      </c>
      <c r="AH758" s="7">
        <v>46041</v>
      </c>
      <c r="AI758" s="78" t="s">
        <v>98</v>
      </c>
      <c r="AJ758" t="s">
        <v>282</v>
      </c>
      <c r="AK758" s="65">
        <v>202400000000095</v>
      </c>
      <c r="AL758" s="75">
        <v>46038</v>
      </c>
      <c r="AM758" s="1" t="s">
        <v>257</v>
      </c>
      <c r="AN758" s="1" t="s">
        <v>257</v>
      </c>
      <c r="AO758" t="s">
        <v>100</v>
      </c>
      <c r="AP758" t="s">
        <v>1440</v>
      </c>
      <c r="AQ758" s="1"/>
      <c r="AR758" t="s">
        <v>1441</v>
      </c>
      <c r="AS758" t="s">
        <v>212</v>
      </c>
      <c r="AT758" s="1">
        <v>80111600</v>
      </c>
      <c r="AU758" s="104" t="s">
        <v>5929</v>
      </c>
      <c r="AV758" s="1" t="s">
        <v>210</v>
      </c>
      <c r="AW758" s="87" t="s">
        <v>103</v>
      </c>
      <c r="AX758" s="96">
        <v>46038</v>
      </c>
      <c r="AY758" s="87" t="s">
        <v>116</v>
      </c>
      <c r="AZ758" s="96">
        <v>46038</v>
      </c>
      <c r="BA758" s="7">
        <v>46041</v>
      </c>
      <c r="BB758" s="6">
        <v>46387</v>
      </c>
      <c r="BC758" s="89">
        <f>+Tabla3[[#This Row],[FECHA TERMINACION
(INICIAL)]]-Tabla3[[#This Row],[FECHA INICIO]]</f>
        <v>346</v>
      </c>
      <c r="BD758" s="89">
        <f>+Tabla3[[#This Row],[PLAZO DE EJECUCIÓN EN DÍAS (INICIAL)]]/30</f>
        <v>11.533333333333333</v>
      </c>
      <c r="BE758" t="s">
        <v>3146</v>
      </c>
      <c r="BF758" s="5" t="e">
        <f>+#REF!</f>
        <v>#REF!</v>
      </c>
      <c r="BG758" s="5" t="e">
        <f>+#REF!</f>
        <v>#REF!</v>
      </c>
      <c r="BH758" s="1" t="e">
        <f>+#REF!</f>
        <v>#REF!</v>
      </c>
      <c r="BI758" s="1">
        <f>+COUNTIF(Tabla3[[#This Row],[VALOR REDUCIDO]:[TOTAL TIEMPO PRORROGADO EN DÍAS
]],"&lt;&gt;0")</f>
        <v>3</v>
      </c>
      <c r="BJ758" s="1" t="e">
        <f>+#REF!</f>
        <v>#REF!</v>
      </c>
      <c r="BK758" s="75" t="e">
        <f>+#REF!</f>
        <v>#REF!</v>
      </c>
      <c r="BL758" s="1" t="s">
        <v>83</v>
      </c>
      <c r="BM758" t="e">
        <f t="shared" si="57"/>
        <v>#REF!</v>
      </c>
      <c r="BN758" s="7">
        <f t="shared" si="58"/>
        <v>46041</v>
      </c>
      <c r="BO758" s="7" t="e">
        <f t="shared" si="59"/>
        <v>#REF!</v>
      </c>
      <c r="BP758" s="5" t="e">
        <f t="shared" si="55"/>
        <v>#REF!</v>
      </c>
      <c r="BQ758" s="1">
        <v>24930000</v>
      </c>
      <c r="BR758" s="1" t="e">
        <f>+Tabla3[[#This Row],[VALOR TOTAL DE CONTRATO (ANTES DE LIQUIDACIÓN - LIBERACIÓN DE SALDOS)]]-Tabla3[[#This Row],[RECURSO TOTALES DESEMBOLSADOS]]</f>
        <v>#REF!</v>
      </c>
      <c r="BS758" s="1" t="s">
        <v>83</v>
      </c>
      <c r="BT758" s="1" t="str">
        <f t="shared" si="56"/>
        <v>enero</v>
      </c>
      <c r="BU758" s="1" t="s">
        <v>82</v>
      </c>
      <c r="BV758" s="1" t="s">
        <v>82</v>
      </c>
      <c r="BW758" s="1" t="s">
        <v>82</v>
      </c>
      <c r="BX758" t="s">
        <v>258</v>
      </c>
      <c r="BY758" t="s">
        <v>259</v>
      </c>
    </row>
    <row r="759" spans="1:77" x14ac:dyDescent="0.25">
      <c r="A759" s="1">
        <v>2026</v>
      </c>
      <c r="B759" s="3">
        <v>738</v>
      </c>
      <c r="C759" s="1" t="s">
        <v>65</v>
      </c>
      <c r="D759" t="s">
        <v>67</v>
      </c>
      <c r="E759" t="s">
        <v>70</v>
      </c>
      <c r="F759" t="s">
        <v>71</v>
      </c>
      <c r="G759" t="s">
        <v>105</v>
      </c>
      <c r="H759" s="1" t="s">
        <v>64</v>
      </c>
      <c r="I759" s="1" t="s">
        <v>75</v>
      </c>
      <c r="J759" t="s">
        <v>4049</v>
      </c>
      <c r="K759" s="1" t="s">
        <v>78</v>
      </c>
      <c r="L759" s="87" t="s">
        <v>2923</v>
      </c>
      <c r="M759" s="79" t="s">
        <v>7043</v>
      </c>
      <c r="N759" s="1" t="s">
        <v>3719</v>
      </c>
      <c r="O759" s="59" t="s">
        <v>3719</v>
      </c>
      <c r="P759" s="54" t="s">
        <v>3719</v>
      </c>
      <c r="Q759" s="1" t="s">
        <v>83</v>
      </c>
      <c r="R759" s="87" t="s">
        <v>92</v>
      </c>
      <c r="S759" s="87" t="s">
        <v>92</v>
      </c>
      <c r="T759" t="s">
        <v>4050</v>
      </c>
      <c r="U759" t="s">
        <v>4051</v>
      </c>
      <c r="V759" s="5" t="s">
        <v>4052</v>
      </c>
      <c r="W759" s="5">
        <v>82880000</v>
      </c>
      <c r="X759" s="5">
        <v>82880000</v>
      </c>
      <c r="Y759" s="90">
        <v>10360000</v>
      </c>
      <c r="Z759" s="90"/>
      <c r="AA759" s="1" t="s">
        <v>95</v>
      </c>
      <c r="AB759" t="s">
        <v>83</v>
      </c>
      <c r="AC759" t="s">
        <v>76</v>
      </c>
      <c r="AD759" s="69">
        <f>+Tabla3[[#This Row],[VALOR DEL CONTRATO
(EN NUMEROS)]]-Tabla3[[#This Row],[VALOR RECURSOS (MADS/FONAM)]]</f>
        <v>0</v>
      </c>
      <c r="AE759" s="2">
        <v>7926</v>
      </c>
      <c r="AF759" s="88">
        <v>46024</v>
      </c>
      <c r="AG759">
        <v>79126</v>
      </c>
      <c r="AH759" s="75">
        <v>46042</v>
      </c>
      <c r="AI759" s="78" t="s">
        <v>98</v>
      </c>
      <c r="AJ759" t="s">
        <v>2408</v>
      </c>
      <c r="AK759" s="65">
        <v>202400000000095</v>
      </c>
      <c r="AL759" s="75">
        <v>46042</v>
      </c>
      <c r="AM759" s="1" t="s">
        <v>257</v>
      </c>
      <c r="AN759" s="1" t="s">
        <v>257</v>
      </c>
      <c r="AO759" t="s">
        <v>100</v>
      </c>
      <c r="AP759" t="s">
        <v>906</v>
      </c>
      <c r="AQ759" s="1"/>
      <c r="AR759" t="s">
        <v>901</v>
      </c>
      <c r="AS759" t="s">
        <v>902</v>
      </c>
      <c r="AT759" s="1">
        <v>80111600</v>
      </c>
      <c r="AU759" s="104" t="s">
        <v>5930</v>
      </c>
      <c r="AV759" s="1" t="s">
        <v>210</v>
      </c>
      <c r="AW759" s="87" t="s">
        <v>103</v>
      </c>
      <c r="AX759" s="75">
        <v>46043</v>
      </c>
      <c r="AY759" s="87" t="s">
        <v>116</v>
      </c>
      <c r="AZ759" s="75">
        <v>46043</v>
      </c>
      <c r="BA759" s="75">
        <v>46043</v>
      </c>
      <c r="BB759" s="6">
        <v>46285</v>
      </c>
      <c r="BC759" s="89">
        <f>+Tabla3[[#This Row],[FECHA TERMINACION
(INICIAL)]]-Tabla3[[#This Row],[FECHA INICIO]]</f>
        <v>242</v>
      </c>
      <c r="BD759" s="89">
        <f>+Tabla3[[#This Row],[PLAZO DE EJECUCIÓN EN DÍAS (INICIAL)]]/30</f>
        <v>8.0666666666666664</v>
      </c>
      <c r="BE759" t="s">
        <v>4053</v>
      </c>
      <c r="BF759" s="5" t="e">
        <f>+#REF!</f>
        <v>#REF!</v>
      </c>
      <c r="BG759" s="5" t="e">
        <f>+#REF!</f>
        <v>#REF!</v>
      </c>
      <c r="BH759" s="1" t="e">
        <f>+#REF!</f>
        <v>#REF!</v>
      </c>
      <c r="BI759" s="1">
        <f>+COUNTIF(Tabla3[[#This Row],[VALOR REDUCIDO]:[TOTAL TIEMPO PRORROGADO EN DÍAS
]],"&lt;&gt;0")</f>
        <v>3</v>
      </c>
      <c r="BJ759" s="1" t="e">
        <f>+#REF!</f>
        <v>#REF!</v>
      </c>
      <c r="BK759" s="75" t="e">
        <f>+#REF!</f>
        <v>#REF!</v>
      </c>
      <c r="BL759" s="1" t="s">
        <v>83</v>
      </c>
      <c r="BM759" t="e">
        <f t="shared" si="57"/>
        <v>#REF!</v>
      </c>
      <c r="BN759" s="7">
        <f t="shared" si="58"/>
        <v>46043</v>
      </c>
      <c r="BO759" s="7" t="e">
        <f t="shared" si="59"/>
        <v>#REF!</v>
      </c>
      <c r="BP759" s="5" t="e">
        <f t="shared" si="55"/>
        <v>#REF!</v>
      </c>
      <c r="BQ759" s="1">
        <v>44893334</v>
      </c>
      <c r="BR759" s="1" t="e">
        <f>+Tabla3[[#This Row],[VALOR TOTAL DE CONTRATO (ANTES DE LIQUIDACIÓN - LIBERACIÓN DE SALDOS)]]-Tabla3[[#This Row],[RECURSO TOTALES DESEMBOLSADOS]]</f>
        <v>#REF!</v>
      </c>
      <c r="BS759" s="1" t="s">
        <v>83</v>
      </c>
      <c r="BT759" s="1" t="str">
        <f t="shared" si="56"/>
        <v>enero</v>
      </c>
      <c r="BU759" s="1" t="s">
        <v>82</v>
      </c>
      <c r="BV759" s="1" t="s">
        <v>82</v>
      </c>
      <c r="BW759" s="1" t="s">
        <v>82</v>
      </c>
      <c r="BX759" t="s">
        <v>258</v>
      </c>
      <c r="BY759" t="s">
        <v>259</v>
      </c>
    </row>
    <row r="760" spans="1:77" x14ac:dyDescent="0.25">
      <c r="A760" s="1">
        <v>2026</v>
      </c>
      <c r="B760" s="3">
        <v>739</v>
      </c>
      <c r="C760" s="1" t="s">
        <v>65</v>
      </c>
      <c r="D760" t="s">
        <v>67</v>
      </c>
      <c r="E760" t="s">
        <v>70</v>
      </c>
      <c r="F760" t="s">
        <v>71</v>
      </c>
      <c r="G760" t="s">
        <v>105</v>
      </c>
      <c r="H760" s="1" t="s">
        <v>64</v>
      </c>
      <c r="I760" s="1" t="s">
        <v>75</v>
      </c>
      <c r="J760" t="s">
        <v>4054</v>
      </c>
      <c r="K760" s="1" t="s">
        <v>78</v>
      </c>
      <c r="L760" s="87" t="s">
        <v>461</v>
      </c>
      <c r="M760" s="79" t="s">
        <v>7044</v>
      </c>
      <c r="N760" s="1" t="s">
        <v>3719</v>
      </c>
      <c r="O760" s="59" t="s">
        <v>3719</v>
      </c>
      <c r="P760" s="54" t="s">
        <v>3719</v>
      </c>
      <c r="Q760" s="1" t="s">
        <v>83</v>
      </c>
      <c r="R760" s="87" t="s">
        <v>266</v>
      </c>
      <c r="S760" s="87" t="s">
        <v>266</v>
      </c>
      <c r="T760" t="s">
        <v>4055</v>
      </c>
      <c r="U760" t="s">
        <v>4056</v>
      </c>
      <c r="V760" t="s">
        <v>3164</v>
      </c>
      <c r="W760" s="5">
        <v>127050000</v>
      </c>
      <c r="X760" s="5">
        <v>127050000</v>
      </c>
      <c r="Y760" s="90">
        <v>11550000</v>
      </c>
      <c r="Z760" s="90" t="s">
        <v>1045</v>
      </c>
      <c r="AA760" s="1" t="s">
        <v>95</v>
      </c>
      <c r="AB760" t="s">
        <v>83</v>
      </c>
      <c r="AC760" t="s">
        <v>76</v>
      </c>
      <c r="AD760" s="69">
        <f>+Tabla3[[#This Row],[VALOR DEL CONTRATO
(EN NUMEROS)]]-Tabla3[[#This Row],[VALOR RECURSOS (MADS/FONAM)]]</f>
        <v>0</v>
      </c>
      <c r="AE760" s="2">
        <v>426</v>
      </c>
      <c r="AF760" s="97">
        <v>46024</v>
      </c>
      <c r="AG760">
        <v>77126</v>
      </c>
      <c r="AH760" s="96">
        <v>46042</v>
      </c>
      <c r="AI760" s="78" t="s">
        <v>98</v>
      </c>
      <c r="AJ760" t="s">
        <v>1139</v>
      </c>
      <c r="AK760" s="65">
        <v>202400000000095</v>
      </c>
      <c r="AL760" s="75">
        <v>46042</v>
      </c>
      <c r="AM760" s="1" t="s">
        <v>257</v>
      </c>
      <c r="AN760" s="1" t="s">
        <v>257</v>
      </c>
      <c r="AO760" t="s">
        <v>100</v>
      </c>
      <c r="AP760" t="s">
        <v>406</v>
      </c>
      <c r="AQ760" s="1"/>
      <c r="AR760" t="s">
        <v>407</v>
      </c>
      <c r="AS760" t="s">
        <v>408</v>
      </c>
      <c r="AT760" s="1">
        <v>80111600</v>
      </c>
      <c r="AU760" s="104" t="s">
        <v>5931</v>
      </c>
      <c r="AV760" s="1" t="s">
        <v>210</v>
      </c>
      <c r="AW760" s="87" t="s">
        <v>103</v>
      </c>
      <c r="AX760" s="96">
        <v>46043</v>
      </c>
      <c r="AY760" s="1" t="s">
        <v>115</v>
      </c>
      <c r="AZ760" s="96">
        <v>46043</v>
      </c>
      <c r="BA760" s="75">
        <v>46043</v>
      </c>
      <c r="BB760" s="6">
        <v>46376</v>
      </c>
      <c r="BC760" s="89">
        <f>+Tabla3[[#This Row],[FECHA TERMINACION
(INICIAL)]]-Tabla3[[#This Row],[FECHA INICIO]]</f>
        <v>333</v>
      </c>
      <c r="BD760" s="89">
        <f>+Tabla3[[#This Row],[PLAZO DE EJECUCIÓN EN DÍAS (INICIAL)]]/30</f>
        <v>11.1</v>
      </c>
      <c r="BE760" t="s">
        <v>1022</v>
      </c>
      <c r="BF760" s="5" t="e">
        <f>+#REF!</f>
        <v>#REF!</v>
      </c>
      <c r="BG760" s="5" t="e">
        <f>+#REF!</f>
        <v>#REF!</v>
      </c>
      <c r="BH760" s="1" t="e">
        <f>+#REF!</f>
        <v>#REF!</v>
      </c>
      <c r="BI760" s="1">
        <f>+COUNTIF(Tabla3[[#This Row],[VALOR REDUCIDO]:[TOTAL TIEMPO PRORROGADO EN DÍAS
]],"&lt;&gt;0")</f>
        <v>3</v>
      </c>
      <c r="BJ760" s="1" t="e">
        <f>+#REF!</f>
        <v>#REF!</v>
      </c>
      <c r="BK760" s="75" t="e">
        <f>+#REF!</f>
        <v>#REF!</v>
      </c>
      <c r="BL760" s="1" t="s">
        <v>83</v>
      </c>
      <c r="BM760" t="e">
        <f t="shared" si="57"/>
        <v>#REF!</v>
      </c>
      <c r="BN760" s="7">
        <f t="shared" si="58"/>
        <v>46043</v>
      </c>
      <c r="BO760" s="7" t="e">
        <f t="shared" si="59"/>
        <v>#REF!</v>
      </c>
      <c r="BP760" s="5" t="e">
        <f t="shared" si="55"/>
        <v>#REF!</v>
      </c>
      <c r="BQ760" s="1">
        <v>50050000</v>
      </c>
      <c r="BR760" s="1" t="e">
        <f>+Tabla3[[#This Row],[VALOR TOTAL DE CONTRATO (ANTES DE LIQUIDACIÓN - LIBERACIÓN DE SALDOS)]]-Tabla3[[#This Row],[RECURSO TOTALES DESEMBOLSADOS]]</f>
        <v>#REF!</v>
      </c>
      <c r="BS760" s="1" t="s">
        <v>83</v>
      </c>
      <c r="BT760" s="1" t="str">
        <f t="shared" si="56"/>
        <v>enero</v>
      </c>
      <c r="BU760" s="1" t="s">
        <v>82</v>
      </c>
      <c r="BV760" s="1" t="s">
        <v>82</v>
      </c>
      <c r="BW760" s="1" t="s">
        <v>82</v>
      </c>
      <c r="BX760" t="s">
        <v>258</v>
      </c>
      <c r="BY760" t="s">
        <v>259</v>
      </c>
    </row>
    <row r="761" spans="1:77" x14ac:dyDescent="0.25">
      <c r="A761" s="1">
        <v>2026</v>
      </c>
      <c r="B761" s="3">
        <v>740</v>
      </c>
      <c r="C761" s="1" t="s">
        <v>65</v>
      </c>
      <c r="D761" t="s">
        <v>67</v>
      </c>
      <c r="E761" t="s">
        <v>70</v>
      </c>
      <c r="F761" t="s">
        <v>71</v>
      </c>
      <c r="G761" t="s">
        <v>105</v>
      </c>
      <c r="H761" s="1" t="s">
        <v>64</v>
      </c>
      <c r="I761" s="1" t="s">
        <v>75</v>
      </c>
      <c r="J761" t="s">
        <v>4057</v>
      </c>
      <c r="K761" s="1" t="s">
        <v>78</v>
      </c>
      <c r="L761" s="87" t="s">
        <v>4058</v>
      </c>
      <c r="M761" s="79" t="s">
        <v>7045</v>
      </c>
      <c r="N761" s="1" t="s">
        <v>3719</v>
      </c>
      <c r="O761" s="59" t="s">
        <v>3719</v>
      </c>
      <c r="P761" s="54" t="s">
        <v>3719</v>
      </c>
      <c r="Q761" s="1" t="s">
        <v>83</v>
      </c>
      <c r="R761" s="87" t="s">
        <v>266</v>
      </c>
      <c r="S761" s="87" t="s">
        <v>266</v>
      </c>
      <c r="T761" t="s">
        <v>4059</v>
      </c>
      <c r="U761" t="s">
        <v>4060</v>
      </c>
      <c r="V761" s="5" t="s">
        <v>4061</v>
      </c>
      <c r="W761" s="5">
        <v>110000000</v>
      </c>
      <c r="X761" s="5">
        <v>110000000</v>
      </c>
      <c r="Y761" s="90">
        <v>10000000</v>
      </c>
      <c r="Z761" s="90"/>
      <c r="AA761" s="1" t="s">
        <v>95</v>
      </c>
      <c r="AB761" t="s">
        <v>83</v>
      </c>
      <c r="AC761" t="s">
        <v>76</v>
      </c>
      <c r="AD761" s="69">
        <f>+Tabla3[[#This Row],[VALOR DEL CONTRATO
(EN NUMEROS)]]-Tabla3[[#This Row],[VALOR RECURSOS (MADS/FONAM)]]</f>
        <v>0</v>
      </c>
      <c r="AE761" s="2">
        <v>426</v>
      </c>
      <c r="AF761" s="88">
        <v>46024</v>
      </c>
      <c r="AG761">
        <v>72526</v>
      </c>
      <c r="AH761" s="75">
        <v>46041</v>
      </c>
      <c r="AI761" s="78" t="s">
        <v>98</v>
      </c>
      <c r="AJ761" t="s">
        <v>1139</v>
      </c>
      <c r="AK761" s="65">
        <v>202400000000095</v>
      </c>
      <c r="AL761" s="75">
        <v>46041</v>
      </c>
      <c r="AM761" s="1" t="s">
        <v>257</v>
      </c>
      <c r="AN761" s="1" t="s">
        <v>257</v>
      </c>
      <c r="AO761" t="s">
        <v>100</v>
      </c>
      <c r="AP761" t="s">
        <v>406</v>
      </c>
      <c r="AQ761" s="1"/>
      <c r="AR761" t="s">
        <v>407</v>
      </c>
      <c r="AS761" t="s">
        <v>408</v>
      </c>
      <c r="AT761" s="1">
        <v>80111600</v>
      </c>
      <c r="AU761" s="104" t="s">
        <v>5932</v>
      </c>
      <c r="AV761" s="1" t="s">
        <v>210</v>
      </c>
      <c r="AW761" s="87" t="s">
        <v>103</v>
      </c>
      <c r="AX761" s="96">
        <v>46042</v>
      </c>
      <c r="AY761" s="1" t="s">
        <v>116</v>
      </c>
      <c r="AZ761" s="96">
        <v>46042</v>
      </c>
      <c r="BA761" s="75">
        <v>46042</v>
      </c>
      <c r="BB761" s="6">
        <v>46375</v>
      </c>
      <c r="BC761" s="89">
        <f>+Tabla3[[#This Row],[FECHA TERMINACION
(INICIAL)]]-Tabla3[[#This Row],[FECHA INICIO]]</f>
        <v>333</v>
      </c>
      <c r="BD761" s="89">
        <f>+Tabla3[[#This Row],[PLAZO DE EJECUCIÓN EN DÍAS (INICIAL)]]/30</f>
        <v>11.1</v>
      </c>
      <c r="BE761" t="s">
        <v>3211</v>
      </c>
      <c r="BF761" s="5" t="e">
        <f>+#REF!</f>
        <v>#REF!</v>
      </c>
      <c r="BG761" s="5" t="e">
        <f>+#REF!</f>
        <v>#REF!</v>
      </c>
      <c r="BH761" s="1" t="e">
        <f>+#REF!</f>
        <v>#REF!</v>
      </c>
      <c r="BI761" s="1">
        <f>+COUNTIF(Tabla3[[#This Row],[VALOR REDUCIDO]:[TOTAL TIEMPO PRORROGADO EN DÍAS
]],"&lt;&gt;0")</f>
        <v>3</v>
      </c>
      <c r="BJ761" s="1" t="e">
        <f>+#REF!</f>
        <v>#REF!</v>
      </c>
      <c r="BK761" s="75" t="e">
        <f>+#REF!</f>
        <v>#REF!</v>
      </c>
      <c r="BL761" s="1" t="s">
        <v>83</v>
      </c>
      <c r="BM761" t="e">
        <f t="shared" si="57"/>
        <v>#REF!</v>
      </c>
      <c r="BN761" s="7">
        <f t="shared" si="58"/>
        <v>46042</v>
      </c>
      <c r="BO761" s="7" t="e">
        <f t="shared" si="59"/>
        <v>#REF!</v>
      </c>
      <c r="BP761" s="5" t="e">
        <f t="shared" si="55"/>
        <v>#REF!</v>
      </c>
      <c r="BQ761" s="1">
        <v>43666667</v>
      </c>
      <c r="BR761" s="1" t="e">
        <f>+Tabla3[[#This Row],[VALOR TOTAL DE CONTRATO (ANTES DE LIQUIDACIÓN - LIBERACIÓN DE SALDOS)]]-Tabla3[[#This Row],[RECURSO TOTALES DESEMBOLSADOS]]</f>
        <v>#REF!</v>
      </c>
      <c r="BS761" s="1" t="s">
        <v>83</v>
      </c>
      <c r="BT761" s="1" t="str">
        <f t="shared" si="56"/>
        <v>enero</v>
      </c>
      <c r="BU761" s="1" t="s">
        <v>82</v>
      </c>
      <c r="BV761" s="1" t="s">
        <v>82</v>
      </c>
      <c r="BW761" s="1" t="s">
        <v>82</v>
      </c>
      <c r="BX761" t="s">
        <v>258</v>
      </c>
      <c r="BY761" t="s">
        <v>259</v>
      </c>
    </row>
    <row r="762" spans="1:77" x14ac:dyDescent="0.25">
      <c r="A762" s="1">
        <v>2026</v>
      </c>
      <c r="B762" s="3">
        <v>741</v>
      </c>
      <c r="C762" s="1" t="s">
        <v>65</v>
      </c>
      <c r="D762" t="s">
        <v>67</v>
      </c>
      <c r="E762" t="s">
        <v>70</v>
      </c>
      <c r="F762" t="s">
        <v>71</v>
      </c>
      <c r="G762" t="s">
        <v>105</v>
      </c>
      <c r="H762" s="1" t="s">
        <v>64</v>
      </c>
      <c r="I762" s="1" t="s">
        <v>75</v>
      </c>
      <c r="J762" t="s">
        <v>4062</v>
      </c>
      <c r="K762" s="1" t="s">
        <v>78</v>
      </c>
      <c r="L762" t="s">
        <v>461</v>
      </c>
      <c r="M762" s="79" t="s">
        <v>7046</v>
      </c>
      <c r="N762" s="1" t="s">
        <v>3719</v>
      </c>
      <c r="O762" s="59" t="s">
        <v>3719</v>
      </c>
      <c r="P762" s="54" t="s">
        <v>3719</v>
      </c>
      <c r="Q762" s="1" t="s">
        <v>83</v>
      </c>
      <c r="R762" s="87" t="s">
        <v>266</v>
      </c>
      <c r="S762" s="87" t="s">
        <v>266</v>
      </c>
      <c r="T762" t="s">
        <v>4063</v>
      </c>
      <c r="U762" t="s">
        <v>4064</v>
      </c>
      <c r="V762" s="5" t="s">
        <v>2929</v>
      </c>
      <c r="W762" s="5">
        <v>92400000</v>
      </c>
      <c r="X762" s="5">
        <v>92400000</v>
      </c>
      <c r="Y762" s="90">
        <v>8400000</v>
      </c>
      <c r="Z762" s="90"/>
      <c r="AA762" s="1" t="s">
        <v>95</v>
      </c>
      <c r="AB762" t="s">
        <v>83</v>
      </c>
      <c r="AC762" t="s">
        <v>76</v>
      </c>
      <c r="AD762" s="69">
        <f>+Tabla3[[#This Row],[VALOR DEL CONTRATO
(EN NUMEROS)]]-Tabla3[[#This Row],[VALOR RECURSOS (MADS/FONAM)]]</f>
        <v>0</v>
      </c>
      <c r="AE762" s="2">
        <v>426</v>
      </c>
      <c r="AF762" s="88">
        <v>46024</v>
      </c>
      <c r="AG762">
        <v>72826</v>
      </c>
      <c r="AH762" s="75">
        <v>46041</v>
      </c>
      <c r="AI762" s="78" t="s">
        <v>98</v>
      </c>
      <c r="AJ762" t="s">
        <v>1139</v>
      </c>
      <c r="AK762" s="65">
        <v>202400000000095</v>
      </c>
      <c r="AL762" s="75">
        <v>46041</v>
      </c>
      <c r="AM762" s="1" t="s">
        <v>257</v>
      </c>
      <c r="AN762" s="1" t="s">
        <v>257</v>
      </c>
      <c r="AO762" t="s">
        <v>100</v>
      </c>
      <c r="AP762" t="s">
        <v>406</v>
      </c>
      <c r="AQ762" s="2"/>
      <c r="AR762" t="s">
        <v>407</v>
      </c>
      <c r="AS762" t="s">
        <v>408</v>
      </c>
      <c r="AT762" s="1">
        <v>80111600</v>
      </c>
      <c r="AU762" s="104" t="s">
        <v>5933</v>
      </c>
      <c r="AV762" s="1" t="s">
        <v>210</v>
      </c>
      <c r="AW762" s="87" t="s">
        <v>103</v>
      </c>
      <c r="AX762" s="96">
        <v>46042</v>
      </c>
      <c r="AY762" s="1" t="s">
        <v>116</v>
      </c>
      <c r="AZ762" s="96">
        <v>46042</v>
      </c>
      <c r="BA762" s="75">
        <v>46042</v>
      </c>
      <c r="BB762" s="6">
        <v>46375</v>
      </c>
      <c r="BC762" s="89">
        <f>+Tabla3[[#This Row],[FECHA TERMINACION
(INICIAL)]]-Tabla3[[#This Row],[FECHA INICIO]]</f>
        <v>333</v>
      </c>
      <c r="BD762" s="89">
        <f>+Tabla3[[#This Row],[PLAZO DE EJECUCIÓN EN DÍAS (INICIAL)]]/30</f>
        <v>11.1</v>
      </c>
      <c r="BE762" t="s">
        <v>1918</v>
      </c>
      <c r="BF762" s="5" t="e">
        <f>+#REF!</f>
        <v>#REF!</v>
      </c>
      <c r="BG762" s="5" t="e">
        <f>+#REF!</f>
        <v>#REF!</v>
      </c>
      <c r="BH762" s="1" t="e">
        <f>+#REF!</f>
        <v>#REF!</v>
      </c>
      <c r="BI762" s="1">
        <f>+COUNTIF(Tabla3[[#This Row],[VALOR REDUCIDO]:[TOTAL TIEMPO PRORROGADO EN DÍAS
]],"&lt;&gt;0")</f>
        <v>3</v>
      </c>
      <c r="BJ762" s="1" t="e">
        <f>+#REF!</f>
        <v>#REF!</v>
      </c>
      <c r="BK762" s="75" t="e">
        <f>+#REF!</f>
        <v>#REF!</v>
      </c>
      <c r="BL762" s="1" t="s">
        <v>83</v>
      </c>
      <c r="BM762" t="e">
        <f t="shared" si="57"/>
        <v>#REF!</v>
      </c>
      <c r="BN762" s="7">
        <f t="shared" si="58"/>
        <v>46042</v>
      </c>
      <c r="BO762" s="7" t="e">
        <f t="shared" si="59"/>
        <v>#REF!</v>
      </c>
      <c r="BP762" s="5" t="e">
        <f t="shared" si="55"/>
        <v>#REF!</v>
      </c>
      <c r="BQ762" s="1">
        <v>36680000</v>
      </c>
      <c r="BR762" s="1" t="e">
        <f>+Tabla3[[#This Row],[VALOR TOTAL DE CONTRATO (ANTES DE LIQUIDACIÓN - LIBERACIÓN DE SALDOS)]]-Tabla3[[#This Row],[RECURSO TOTALES DESEMBOLSADOS]]</f>
        <v>#REF!</v>
      </c>
      <c r="BS762" s="1" t="s">
        <v>83</v>
      </c>
      <c r="BT762" s="1" t="str">
        <f t="shared" si="56"/>
        <v>enero</v>
      </c>
      <c r="BU762" s="1" t="s">
        <v>82</v>
      </c>
      <c r="BV762" s="1" t="s">
        <v>82</v>
      </c>
      <c r="BW762" s="1" t="s">
        <v>82</v>
      </c>
      <c r="BX762" t="s">
        <v>258</v>
      </c>
      <c r="BY762" t="s">
        <v>259</v>
      </c>
    </row>
    <row r="763" spans="1:77" x14ac:dyDescent="0.25">
      <c r="A763" s="1">
        <v>2026</v>
      </c>
      <c r="B763" s="3">
        <v>742</v>
      </c>
      <c r="C763" s="1" t="s">
        <v>65</v>
      </c>
      <c r="D763" t="s">
        <v>67</v>
      </c>
      <c r="E763" t="s">
        <v>70</v>
      </c>
      <c r="F763" t="s">
        <v>71</v>
      </c>
      <c r="G763" t="s">
        <v>105</v>
      </c>
      <c r="H763" s="1" t="s">
        <v>64</v>
      </c>
      <c r="I763" s="1" t="s">
        <v>271</v>
      </c>
      <c r="J763" t="s">
        <v>4065</v>
      </c>
      <c r="K763" s="1" t="s">
        <v>78</v>
      </c>
      <c r="L763" s="57" t="s">
        <v>246</v>
      </c>
      <c r="M763" s="79" t="s">
        <v>7047</v>
      </c>
      <c r="N763" s="1" t="s">
        <v>3719</v>
      </c>
      <c r="O763" s="59" t="s">
        <v>3719</v>
      </c>
      <c r="P763" s="54" t="s">
        <v>3719</v>
      </c>
      <c r="Q763" s="1" t="s">
        <v>83</v>
      </c>
      <c r="R763" s="87" t="s">
        <v>266</v>
      </c>
      <c r="S763" s="87" t="s">
        <v>266</v>
      </c>
      <c r="T763" t="s">
        <v>4066</v>
      </c>
      <c r="U763" t="s">
        <v>4067</v>
      </c>
      <c r="V763" s="5" t="s">
        <v>2013</v>
      </c>
      <c r="W763" s="5">
        <v>55660000</v>
      </c>
      <c r="X763" s="5">
        <v>55660000</v>
      </c>
      <c r="Y763" s="90">
        <v>5060000</v>
      </c>
      <c r="Z763" s="90"/>
      <c r="AA763" s="1" t="s">
        <v>95</v>
      </c>
      <c r="AB763" t="s">
        <v>83</v>
      </c>
      <c r="AC763" t="s">
        <v>76</v>
      </c>
      <c r="AD763" s="69">
        <f>+Tabla3[[#This Row],[VALOR DEL CONTRATO
(EN NUMEROS)]]-Tabla3[[#This Row],[VALOR RECURSOS (MADS/FONAM)]]</f>
        <v>0</v>
      </c>
      <c r="AE763" s="2">
        <v>426</v>
      </c>
      <c r="AF763" s="88">
        <v>46024</v>
      </c>
      <c r="AG763">
        <v>77626</v>
      </c>
      <c r="AH763" s="75">
        <v>46042</v>
      </c>
      <c r="AI763" s="78" t="s">
        <v>98</v>
      </c>
      <c r="AJ763" t="s">
        <v>3398</v>
      </c>
      <c r="AK763" s="65">
        <v>202400000000095</v>
      </c>
      <c r="AL763" s="75">
        <v>46042</v>
      </c>
      <c r="AM763" s="1" t="s">
        <v>257</v>
      </c>
      <c r="AN763" s="1" t="s">
        <v>257</v>
      </c>
      <c r="AO763" t="s">
        <v>100</v>
      </c>
      <c r="AP763" t="s">
        <v>406</v>
      </c>
      <c r="AQ763" s="2"/>
      <c r="AR763" t="s">
        <v>407</v>
      </c>
      <c r="AS763" t="s">
        <v>408</v>
      </c>
      <c r="AT763" s="1">
        <v>80111600</v>
      </c>
      <c r="AU763" s="93" t="s">
        <v>5934</v>
      </c>
      <c r="AV763" s="1" t="s">
        <v>210</v>
      </c>
      <c r="AW763" s="87" t="s">
        <v>103</v>
      </c>
      <c r="AX763" s="96">
        <v>46043</v>
      </c>
      <c r="AY763" s="1" t="s">
        <v>115</v>
      </c>
      <c r="AZ763" s="96">
        <v>46043</v>
      </c>
      <c r="BA763" s="96">
        <v>46043</v>
      </c>
      <c r="BB763" s="6">
        <v>46376</v>
      </c>
      <c r="BC763" s="89">
        <f>+Tabla3[[#This Row],[FECHA TERMINACION
(INICIAL)]]-Tabla3[[#This Row],[FECHA INICIO]]</f>
        <v>333</v>
      </c>
      <c r="BD763" s="89">
        <f>+Tabla3[[#This Row],[PLAZO DE EJECUCIÓN EN DÍAS (INICIAL)]]/30</f>
        <v>11.1</v>
      </c>
      <c r="BE763" t="s">
        <v>4068</v>
      </c>
      <c r="BF763" s="5" t="e">
        <f>+#REF!</f>
        <v>#REF!</v>
      </c>
      <c r="BG763" s="5" t="e">
        <f>+#REF!</f>
        <v>#REF!</v>
      </c>
      <c r="BH763" s="1" t="e">
        <f>+#REF!</f>
        <v>#REF!</v>
      </c>
      <c r="BI763" s="1">
        <f>+COUNTIF(Tabla3[[#This Row],[VALOR REDUCIDO]:[TOTAL TIEMPO PRORROGADO EN DÍAS
]],"&lt;&gt;0")</f>
        <v>3</v>
      </c>
      <c r="BJ763" s="1" t="e">
        <f>+#REF!</f>
        <v>#REF!</v>
      </c>
      <c r="BK763" s="75" t="e">
        <f>+#REF!</f>
        <v>#REF!</v>
      </c>
      <c r="BL763" s="1" t="s">
        <v>83</v>
      </c>
      <c r="BM763" t="e">
        <f t="shared" si="57"/>
        <v>#REF!</v>
      </c>
      <c r="BN763" s="7">
        <f t="shared" si="58"/>
        <v>46043</v>
      </c>
      <c r="BO763" s="7" t="e">
        <f t="shared" si="59"/>
        <v>#REF!</v>
      </c>
      <c r="BP763" s="5" t="e">
        <f t="shared" si="55"/>
        <v>#REF!</v>
      </c>
      <c r="BQ763" s="1">
        <v>21926667</v>
      </c>
      <c r="BR763" s="1" t="e">
        <f>+Tabla3[[#This Row],[VALOR TOTAL DE CONTRATO (ANTES DE LIQUIDACIÓN - LIBERACIÓN DE SALDOS)]]-Tabla3[[#This Row],[RECURSO TOTALES DESEMBOLSADOS]]</f>
        <v>#REF!</v>
      </c>
      <c r="BS763" s="1" t="s">
        <v>83</v>
      </c>
      <c r="BT763" s="1" t="str">
        <f t="shared" si="56"/>
        <v>enero</v>
      </c>
      <c r="BU763" s="1" t="s">
        <v>82</v>
      </c>
      <c r="BV763" s="1" t="s">
        <v>82</v>
      </c>
      <c r="BW763" s="1" t="s">
        <v>82</v>
      </c>
      <c r="BX763" t="s">
        <v>258</v>
      </c>
      <c r="BY763" t="s">
        <v>259</v>
      </c>
    </row>
    <row r="764" spans="1:77" x14ac:dyDescent="0.25">
      <c r="A764" s="1">
        <v>2026</v>
      </c>
      <c r="B764" s="3">
        <v>743</v>
      </c>
      <c r="C764" s="1" t="s">
        <v>65</v>
      </c>
      <c r="D764" t="s">
        <v>67</v>
      </c>
      <c r="E764" t="s">
        <v>70</v>
      </c>
      <c r="F764" t="s">
        <v>71</v>
      </c>
      <c r="G764" t="s">
        <v>105</v>
      </c>
      <c r="H764" s="1" t="s">
        <v>64</v>
      </c>
      <c r="I764" s="1" t="s">
        <v>75</v>
      </c>
      <c r="J764" t="s">
        <v>4069</v>
      </c>
      <c r="K764" s="1" t="s">
        <v>78</v>
      </c>
      <c r="L764" s="57" t="s">
        <v>538</v>
      </c>
      <c r="M764" s="79" t="s">
        <v>7048</v>
      </c>
      <c r="N764" s="1" t="s">
        <v>3719</v>
      </c>
      <c r="O764" s="69" t="s">
        <v>3719</v>
      </c>
      <c r="P764" s="54" t="s">
        <v>3719</v>
      </c>
      <c r="Q764" s="1" t="s">
        <v>83</v>
      </c>
      <c r="R764" s="87" t="s">
        <v>255</v>
      </c>
      <c r="S764" s="87" t="s">
        <v>255</v>
      </c>
      <c r="T764" t="s">
        <v>2483</v>
      </c>
      <c r="U764" t="s">
        <v>2484</v>
      </c>
      <c r="V764" t="s">
        <v>1876</v>
      </c>
      <c r="W764" s="5">
        <v>100980000</v>
      </c>
      <c r="X764" s="5">
        <v>100980000</v>
      </c>
      <c r="Y764" s="90">
        <v>9180000</v>
      </c>
      <c r="Z764" s="90"/>
      <c r="AA764" s="1" t="s">
        <v>95</v>
      </c>
      <c r="AB764" t="s">
        <v>83</v>
      </c>
      <c r="AC764" t="s">
        <v>76</v>
      </c>
      <c r="AD764" s="69">
        <f>+Tabla3[[#This Row],[VALOR DEL CONTRATO
(EN NUMEROS)]]-Tabla3[[#This Row],[VALOR RECURSOS (MADS/FONAM)]]</f>
        <v>0</v>
      </c>
      <c r="AE764" s="2">
        <v>1426</v>
      </c>
      <c r="AF764" s="88">
        <v>46024</v>
      </c>
      <c r="AG764">
        <v>74625</v>
      </c>
      <c r="AH764" s="75">
        <v>46041</v>
      </c>
      <c r="AI764" s="78" t="s">
        <v>98</v>
      </c>
      <c r="AJ764" t="s">
        <v>395</v>
      </c>
      <c r="AK764" s="65">
        <v>202400000000095</v>
      </c>
      <c r="AL764" s="75">
        <v>46041</v>
      </c>
      <c r="AM764" s="1" t="s">
        <v>257</v>
      </c>
      <c r="AN764" s="1" t="s">
        <v>257</v>
      </c>
      <c r="AO764" t="s">
        <v>100</v>
      </c>
      <c r="AP764" t="s">
        <v>2486</v>
      </c>
      <c r="AQ764" s="2"/>
      <c r="AR764" t="s">
        <v>2487</v>
      </c>
      <c r="AS764" t="s">
        <v>255</v>
      </c>
      <c r="AT764" s="1">
        <v>80111600</v>
      </c>
      <c r="AU764" s="93" t="s">
        <v>5935</v>
      </c>
      <c r="AV764" s="1" t="s">
        <v>210</v>
      </c>
      <c r="AW764" s="87" t="s">
        <v>103</v>
      </c>
      <c r="AX764" s="96">
        <v>46041</v>
      </c>
      <c r="AY764" s="1" t="s">
        <v>116</v>
      </c>
      <c r="AZ764" s="96">
        <v>46041</v>
      </c>
      <c r="BA764" s="75">
        <v>46042</v>
      </c>
      <c r="BB764" s="6">
        <v>46375</v>
      </c>
      <c r="BC764" s="89">
        <f>+Tabla3[[#This Row],[FECHA TERMINACION
(INICIAL)]]-Tabla3[[#This Row],[FECHA INICIO]]</f>
        <v>333</v>
      </c>
      <c r="BD764" s="89">
        <f>+Tabla3[[#This Row],[PLAZO DE EJECUCIÓN EN DÍAS (INICIAL)]]/30</f>
        <v>11.1</v>
      </c>
      <c r="BE764" t="s">
        <v>4070</v>
      </c>
      <c r="BF764" s="5" t="e">
        <f>+#REF!</f>
        <v>#REF!</v>
      </c>
      <c r="BG764" s="5" t="e">
        <f>+#REF!</f>
        <v>#REF!</v>
      </c>
      <c r="BH764" s="1" t="e">
        <f>+#REF!</f>
        <v>#REF!</v>
      </c>
      <c r="BI764" s="1">
        <f>+COUNTIF(Tabla3[[#This Row],[VALOR REDUCIDO]:[TOTAL TIEMPO PRORROGADO EN DÍAS
]],"&lt;&gt;0")</f>
        <v>3</v>
      </c>
      <c r="BJ764" s="1" t="e">
        <f>+#REF!</f>
        <v>#REF!</v>
      </c>
      <c r="BK764" s="75" t="e">
        <f>+#REF!</f>
        <v>#REF!</v>
      </c>
      <c r="BL764" s="1" t="s">
        <v>83</v>
      </c>
      <c r="BM764" t="e">
        <f t="shared" si="57"/>
        <v>#REF!</v>
      </c>
      <c r="BN764" s="7">
        <f t="shared" si="58"/>
        <v>46042</v>
      </c>
      <c r="BO764" s="7" t="e">
        <f t="shared" si="59"/>
        <v>#REF!</v>
      </c>
      <c r="BP764" s="5" t="e">
        <f t="shared" si="55"/>
        <v>#REF!</v>
      </c>
      <c r="BQ764" s="1">
        <v>40949895</v>
      </c>
      <c r="BR764" s="1" t="e">
        <f>+Tabla3[[#This Row],[VALOR TOTAL DE CONTRATO (ANTES DE LIQUIDACIÓN - LIBERACIÓN DE SALDOS)]]-Tabla3[[#This Row],[RECURSO TOTALES DESEMBOLSADOS]]</f>
        <v>#REF!</v>
      </c>
      <c r="BS764" s="1" t="s">
        <v>83</v>
      </c>
      <c r="BT764" s="1" t="str">
        <f t="shared" si="56"/>
        <v>enero</v>
      </c>
      <c r="BU764" s="1" t="s">
        <v>82</v>
      </c>
      <c r="BV764" s="1" t="s">
        <v>82</v>
      </c>
      <c r="BW764" s="1" t="s">
        <v>82</v>
      </c>
      <c r="BX764" t="s">
        <v>258</v>
      </c>
      <c r="BY764" t="s">
        <v>259</v>
      </c>
    </row>
    <row r="765" spans="1:77" x14ac:dyDescent="0.25">
      <c r="A765" s="1">
        <v>2026</v>
      </c>
      <c r="B765" s="3">
        <v>744</v>
      </c>
      <c r="C765" s="1" t="s">
        <v>65</v>
      </c>
      <c r="D765" t="s">
        <v>67</v>
      </c>
      <c r="E765" t="s">
        <v>70</v>
      </c>
      <c r="F765" t="s">
        <v>71</v>
      </c>
      <c r="G765" t="s">
        <v>105</v>
      </c>
      <c r="H765" s="1" t="s">
        <v>64</v>
      </c>
      <c r="I765" s="1" t="s">
        <v>75</v>
      </c>
      <c r="J765" t="s">
        <v>4071</v>
      </c>
      <c r="K765" s="1" t="s">
        <v>78</v>
      </c>
      <c r="L765" s="57" t="s">
        <v>538</v>
      </c>
      <c r="M765" s="79" t="s">
        <v>7049</v>
      </c>
      <c r="N765" s="1" t="s">
        <v>3719</v>
      </c>
      <c r="O765" s="69" t="s">
        <v>3719</v>
      </c>
      <c r="P765" s="54" t="s">
        <v>3719</v>
      </c>
      <c r="Q765" s="1" t="s">
        <v>83</v>
      </c>
      <c r="R765" s="87" t="s">
        <v>255</v>
      </c>
      <c r="S765" s="87" t="s">
        <v>255</v>
      </c>
      <c r="T765" t="s">
        <v>2483</v>
      </c>
      <c r="U765" t="s">
        <v>2484</v>
      </c>
      <c r="V765" t="s">
        <v>1876</v>
      </c>
      <c r="W765" s="5">
        <v>100980000</v>
      </c>
      <c r="X765" s="5">
        <v>100980000</v>
      </c>
      <c r="Y765" s="90">
        <v>9180000</v>
      </c>
      <c r="Z765" s="90" t="s">
        <v>1045</v>
      </c>
      <c r="AA765" s="1" t="s">
        <v>95</v>
      </c>
      <c r="AB765" t="s">
        <v>83</v>
      </c>
      <c r="AC765" t="s">
        <v>76</v>
      </c>
      <c r="AD765" s="69">
        <f>+Tabla3[[#This Row],[VALOR DEL CONTRATO
(EN NUMEROS)]]-Tabla3[[#This Row],[VALOR RECURSOS (MADS/FONAM)]]</f>
        <v>0</v>
      </c>
      <c r="AE765" s="2">
        <v>1426</v>
      </c>
      <c r="AF765" s="97">
        <v>46024</v>
      </c>
      <c r="AG765">
        <v>72926</v>
      </c>
      <c r="AH765" s="75">
        <v>46042</v>
      </c>
      <c r="AI765" s="78" t="s">
        <v>98</v>
      </c>
      <c r="AJ765" t="s">
        <v>404</v>
      </c>
      <c r="AK765" s="65">
        <v>202400000000095</v>
      </c>
      <c r="AL765" s="75">
        <v>46041</v>
      </c>
      <c r="AM765" s="1" t="s">
        <v>257</v>
      </c>
      <c r="AN765" s="1" t="s">
        <v>257</v>
      </c>
      <c r="AO765" t="s">
        <v>100</v>
      </c>
      <c r="AP765" t="s">
        <v>2486</v>
      </c>
      <c r="AQ765" s="2"/>
      <c r="AR765" t="s">
        <v>2487</v>
      </c>
      <c r="AS765" t="s">
        <v>255</v>
      </c>
      <c r="AT765" s="1">
        <v>80111600</v>
      </c>
      <c r="AU765" s="93" t="s">
        <v>5936</v>
      </c>
      <c r="AV765" s="1" t="s">
        <v>210</v>
      </c>
      <c r="AW765" s="87" t="s">
        <v>103</v>
      </c>
      <c r="AX765" s="96">
        <v>46041</v>
      </c>
      <c r="AY765" s="1" t="s">
        <v>116</v>
      </c>
      <c r="AZ765" s="96">
        <v>46041</v>
      </c>
      <c r="BA765" s="75">
        <v>46042</v>
      </c>
      <c r="BB765" s="6">
        <v>46375</v>
      </c>
      <c r="BC765" s="89">
        <f>+Tabla3[[#This Row],[FECHA TERMINACION
(INICIAL)]]-Tabla3[[#This Row],[FECHA INICIO]]</f>
        <v>333</v>
      </c>
      <c r="BD765" s="89">
        <f>+Tabla3[[#This Row],[PLAZO DE EJECUCIÓN EN DÍAS (INICIAL)]]/30</f>
        <v>11.1</v>
      </c>
      <c r="BE765" t="s">
        <v>4070</v>
      </c>
      <c r="BF765" s="5" t="e">
        <f>+#REF!</f>
        <v>#REF!</v>
      </c>
      <c r="BG765" s="5" t="e">
        <f>+#REF!</f>
        <v>#REF!</v>
      </c>
      <c r="BH765" s="1" t="e">
        <f>+#REF!</f>
        <v>#REF!</v>
      </c>
      <c r="BI765" s="1">
        <f>+COUNTIF(Tabla3[[#This Row],[VALOR REDUCIDO]:[TOTAL TIEMPO PRORROGADO EN DÍAS
]],"&lt;&gt;0")</f>
        <v>3</v>
      </c>
      <c r="BJ765" s="1" t="e">
        <f>+#REF!</f>
        <v>#REF!</v>
      </c>
      <c r="BK765" s="75" t="e">
        <f>+#REF!</f>
        <v>#REF!</v>
      </c>
      <c r="BL765" s="1" t="s">
        <v>83</v>
      </c>
      <c r="BM765" t="e">
        <f t="shared" si="57"/>
        <v>#REF!</v>
      </c>
      <c r="BN765" s="7">
        <f t="shared" si="58"/>
        <v>46042</v>
      </c>
      <c r="BO765" s="7" t="e">
        <f t="shared" si="59"/>
        <v>#REF!</v>
      </c>
      <c r="BP765" s="5" t="e">
        <f t="shared" si="55"/>
        <v>#REF!</v>
      </c>
      <c r="BQ765" s="1">
        <v>40797230</v>
      </c>
      <c r="BR765" s="1" t="e">
        <f>+Tabla3[[#This Row],[VALOR TOTAL DE CONTRATO (ANTES DE LIQUIDACIÓN - LIBERACIÓN DE SALDOS)]]-Tabla3[[#This Row],[RECURSO TOTALES DESEMBOLSADOS]]</f>
        <v>#REF!</v>
      </c>
      <c r="BS765" s="1" t="s">
        <v>83</v>
      </c>
      <c r="BT765" s="1" t="str">
        <f t="shared" si="56"/>
        <v>enero</v>
      </c>
      <c r="BU765" s="1" t="s">
        <v>82</v>
      </c>
      <c r="BV765" s="1" t="s">
        <v>82</v>
      </c>
      <c r="BW765" s="1" t="s">
        <v>82</v>
      </c>
      <c r="BX765" t="s">
        <v>258</v>
      </c>
      <c r="BY765" t="s">
        <v>259</v>
      </c>
    </row>
    <row r="766" spans="1:77" x14ac:dyDescent="0.25">
      <c r="A766" s="1">
        <v>2026</v>
      </c>
      <c r="B766" s="3">
        <v>745</v>
      </c>
      <c r="C766" s="1" t="s">
        <v>65</v>
      </c>
      <c r="D766" t="s">
        <v>67</v>
      </c>
      <c r="E766" t="s">
        <v>70</v>
      </c>
      <c r="F766" t="s">
        <v>71</v>
      </c>
      <c r="G766" t="s">
        <v>105</v>
      </c>
      <c r="H766" s="1" t="s">
        <v>64</v>
      </c>
      <c r="I766" s="1" t="s">
        <v>75</v>
      </c>
      <c r="J766" t="s">
        <v>4072</v>
      </c>
      <c r="K766" s="1" t="s">
        <v>78</v>
      </c>
      <c r="L766" s="87" t="s">
        <v>3112</v>
      </c>
      <c r="M766" s="79" t="s">
        <v>7050</v>
      </c>
      <c r="N766" s="1" t="s">
        <v>3719</v>
      </c>
      <c r="O766" s="69" t="s">
        <v>3719</v>
      </c>
      <c r="P766" s="54" t="s">
        <v>3719</v>
      </c>
      <c r="Q766" s="1" t="s">
        <v>83</v>
      </c>
      <c r="R766" s="87" t="s">
        <v>255</v>
      </c>
      <c r="S766" s="87" t="s">
        <v>255</v>
      </c>
      <c r="T766" t="s">
        <v>4073</v>
      </c>
      <c r="U766" t="s">
        <v>4074</v>
      </c>
      <c r="V766" t="s">
        <v>4075</v>
      </c>
      <c r="W766" s="5">
        <v>86955000</v>
      </c>
      <c r="X766" s="5">
        <v>86955000</v>
      </c>
      <c r="Y766" s="90">
        <v>7905000</v>
      </c>
      <c r="Z766" s="90" t="s">
        <v>1045</v>
      </c>
      <c r="AA766" s="1" t="s">
        <v>95</v>
      </c>
      <c r="AB766" t="s">
        <v>83</v>
      </c>
      <c r="AC766" t="s">
        <v>76</v>
      </c>
      <c r="AD766" s="69">
        <f>+Tabla3[[#This Row],[VALOR DEL CONTRATO
(EN NUMEROS)]]-Tabla3[[#This Row],[VALOR RECURSOS (MADS/FONAM)]]</f>
        <v>0</v>
      </c>
      <c r="AE766" s="2">
        <v>1426</v>
      </c>
      <c r="AF766" s="88">
        <v>46024</v>
      </c>
      <c r="AG766">
        <v>73126</v>
      </c>
      <c r="AH766" s="75">
        <v>46042</v>
      </c>
      <c r="AI766" s="78" t="s">
        <v>98</v>
      </c>
      <c r="AJ766" t="s">
        <v>404</v>
      </c>
      <c r="AK766" s="65">
        <v>202400000000095</v>
      </c>
      <c r="AL766" s="75">
        <v>46041</v>
      </c>
      <c r="AM766" s="1" t="s">
        <v>257</v>
      </c>
      <c r="AN766" s="1" t="s">
        <v>257</v>
      </c>
      <c r="AO766" t="s">
        <v>100</v>
      </c>
      <c r="AP766" t="s">
        <v>2486</v>
      </c>
      <c r="AQ766" s="2"/>
      <c r="AR766" t="s">
        <v>2487</v>
      </c>
      <c r="AS766" t="s">
        <v>255</v>
      </c>
      <c r="AT766" s="1">
        <v>80111600</v>
      </c>
      <c r="AU766" s="93" t="s">
        <v>5937</v>
      </c>
      <c r="AV766" s="1" t="s">
        <v>210</v>
      </c>
      <c r="AW766" s="87" t="s">
        <v>103</v>
      </c>
      <c r="AX766" s="96">
        <v>46041</v>
      </c>
      <c r="AY766" s="1" t="s">
        <v>116</v>
      </c>
      <c r="AZ766" s="96">
        <v>46041</v>
      </c>
      <c r="BA766" s="75">
        <v>46042</v>
      </c>
      <c r="BB766" s="6">
        <v>46375</v>
      </c>
      <c r="BC766" s="89">
        <f>+Tabla3[[#This Row],[FECHA TERMINACION
(INICIAL)]]-Tabla3[[#This Row],[FECHA INICIO]]</f>
        <v>333</v>
      </c>
      <c r="BD766" s="89">
        <f>+Tabla3[[#This Row],[PLAZO DE EJECUCIÓN EN DÍAS (INICIAL)]]/30</f>
        <v>11.1</v>
      </c>
      <c r="BE766" t="s">
        <v>4076</v>
      </c>
      <c r="BF766" s="5" t="e">
        <f>+#REF!</f>
        <v>#REF!</v>
      </c>
      <c r="BG766" s="5" t="e">
        <f>+#REF!</f>
        <v>#REF!</v>
      </c>
      <c r="BH766" s="1" t="e">
        <f>+#REF!</f>
        <v>#REF!</v>
      </c>
      <c r="BI766" s="1">
        <f>+COUNTIF(Tabla3[[#This Row],[VALOR REDUCIDO]:[TOTAL TIEMPO PRORROGADO EN DÍAS
]],"&lt;&gt;0")</f>
        <v>3</v>
      </c>
      <c r="BJ766" s="1" t="e">
        <f>+#REF!</f>
        <v>#REF!</v>
      </c>
      <c r="BK766" s="75" t="e">
        <f>+#REF!</f>
        <v>#REF!</v>
      </c>
      <c r="BL766" s="1" t="s">
        <v>83</v>
      </c>
      <c r="BM766" t="e">
        <f t="shared" si="57"/>
        <v>#REF!</v>
      </c>
      <c r="BN766" s="7">
        <f t="shared" si="58"/>
        <v>46042</v>
      </c>
      <c r="BO766" s="7" t="e">
        <f t="shared" si="59"/>
        <v>#REF!</v>
      </c>
      <c r="BP766" s="5" t="e">
        <f t="shared" si="55"/>
        <v>#REF!</v>
      </c>
      <c r="BQ766" s="1">
        <v>35337730</v>
      </c>
      <c r="BR766" s="1" t="e">
        <f>+Tabla3[[#This Row],[VALOR TOTAL DE CONTRATO (ANTES DE LIQUIDACIÓN - LIBERACIÓN DE SALDOS)]]-Tabla3[[#This Row],[RECURSO TOTALES DESEMBOLSADOS]]</f>
        <v>#REF!</v>
      </c>
      <c r="BS766" s="1" t="s">
        <v>83</v>
      </c>
      <c r="BT766" s="1" t="str">
        <f t="shared" si="56"/>
        <v>enero</v>
      </c>
      <c r="BU766" s="1" t="s">
        <v>82</v>
      </c>
      <c r="BV766" s="1" t="s">
        <v>82</v>
      </c>
      <c r="BW766" s="1" t="s">
        <v>82</v>
      </c>
      <c r="BX766" t="s">
        <v>258</v>
      </c>
      <c r="BY766" t="s">
        <v>259</v>
      </c>
    </row>
    <row r="767" spans="1:77" x14ac:dyDescent="0.25">
      <c r="A767" s="1">
        <v>2026</v>
      </c>
      <c r="B767" s="3">
        <v>746</v>
      </c>
      <c r="C767" s="1" t="s">
        <v>65</v>
      </c>
      <c r="D767" t="s">
        <v>67</v>
      </c>
      <c r="E767" t="s">
        <v>70</v>
      </c>
      <c r="F767" t="s">
        <v>71</v>
      </c>
      <c r="G767" t="s">
        <v>105</v>
      </c>
      <c r="H767" s="1" t="s">
        <v>64</v>
      </c>
      <c r="I767" s="1" t="s">
        <v>75</v>
      </c>
      <c r="J767" t="s">
        <v>168</v>
      </c>
      <c r="K767" s="1" t="s">
        <v>78</v>
      </c>
      <c r="L767" s="87" t="s">
        <v>2838</v>
      </c>
      <c r="M767" s="79" t="s">
        <v>7051</v>
      </c>
      <c r="N767" s="1" t="s">
        <v>3719</v>
      </c>
      <c r="O767" s="69" t="s">
        <v>3719</v>
      </c>
      <c r="P767" s="54" t="s">
        <v>3719</v>
      </c>
      <c r="Q767" s="1" t="s">
        <v>83</v>
      </c>
      <c r="R767" s="87" t="s">
        <v>255</v>
      </c>
      <c r="S767" s="87" t="s">
        <v>255</v>
      </c>
      <c r="T767" t="s">
        <v>2483</v>
      </c>
      <c r="U767" t="s">
        <v>2484</v>
      </c>
      <c r="V767" t="s">
        <v>1876</v>
      </c>
      <c r="W767" s="5">
        <v>100980000</v>
      </c>
      <c r="X767" s="5">
        <v>100980000</v>
      </c>
      <c r="Y767" s="90">
        <v>9180000</v>
      </c>
      <c r="Z767" s="90"/>
      <c r="AA767" s="1" t="s">
        <v>95</v>
      </c>
      <c r="AB767" t="s">
        <v>83</v>
      </c>
      <c r="AC767" t="s">
        <v>76</v>
      </c>
      <c r="AD767" s="69">
        <f>+Tabla3[[#This Row],[VALOR DEL CONTRATO
(EN NUMEROS)]]-Tabla3[[#This Row],[VALOR RECURSOS (MADS/FONAM)]]</f>
        <v>0</v>
      </c>
      <c r="AE767" s="2">
        <v>1426</v>
      </c>
      <c r="AF767" s="88">
        <v>46024</v>
      </c>
      <c r="AG767">
        <v>73026</v>
      </c>
      <c r="AH767" s="75">
        <v>46042</v>
      </c>
      <c r="AI767" s="78" t="s">
        <v>98</v>
      </c>
      <c r="AJ767" t="s">
        <v>404</v>
      </c>
      <c r="AK767" s="65">
        <v>202400000000095</v>
      </c>
      <c r="AL767" s="75">
        <v>46041</v>
      </c>
      <c r="AM767" s="1" t="s">
        <v>257</v>
      </c>
      <c r="AN767" s="1" t="s">
        <v>257</v>
      </c>
      <c r="AO767" t="s">
        <v>100</v>
      </c>
      <c r="AP767" t="s">
        <v>2486</v>
      </c>
      <c r="AQ767" s="1"/>
      <c r="AR767" t="s">
        <v>2487</v>
      </c>
      <c r="AS767" t="s">
        <v>255</v>
      </c>
      <c r="AT767" s="1">
        <v>80111600</v>
      </c>
      <c r="AU767" s="93" t="s">
        <v>5938</v>
      </c>
      <c r="AV767" s="1" t="s">
        <v>210</v>
      </c>
      <c r="AW767" s="87" t="s">
        <v>103</v>
      </c>
      <c r="AX767" s="96">
        <v>46041</v>
      </c>
      <c r="AY767" s="1" t="s">
        <v>116</v>
      </c>
      <c r="AZ767" s="96">
        <v>46041</v>
      </c>
      <c r="BA767" s="75">
        <v>46042</v>
      </c>
      <c r="BB767" s="6">
        <v>46375</v>
      </c>
      <c r="BC767" s="89">
        <f>+Tabla3[[#This Row],[FECHA TERMINACION
(INICIAL)]]-Tabla3[[#This Row],[FECHA INICIO]]</f>
        <v>333</v>
      </c>
      <c r="BD767" s="89">
        <f>+Tabla3[[#This Row],[PLAZO DE EJECUCIÓN EN DÍAS (INICIAL)]]/30</f>
        <v>11.1</v>
      </c>
      <c r="BE767" t="s">
        <v>4077</v>
      </c>
      <c r="BF767" s="5" t="e">
        <f>+#REF!</f>
        <v>#REF!</v>
      </c>
      <c r="BG767" s="5" t="e">
        <f>+#REF!</f>
        <v>#REF!</v>
      </c>
      <c r="BH767" s="1" t="e">
        <f>+#REF!</f>
        <v>#REF!</v>
      </c>
      <c r="BI767" s="1">
        <f>+COUNTIF(Tabla3[[#This Row],[VALOR REDUCIDO]:[TOTAL TIEMPO PRORROGADO EN DÍAS
]],"&lt;&gt;0")</f>
        <v>3</v>
      </c>
      <c r="BJ767" s="1" t="e">
        <f>+#REF!</f>
        <v>#REF!</v>
      </c>
      <c r="BK767" s="75" t="e">
        <f>+#REF!</f>
        <v>#REF!</v>
      </c>
      <c r="BL767" s="1" t="s">
        <v>83</v>
      </c>
      <c r="BM767" t="e">
        <f t="shared" si="57"/>
        <v>#REF!</v>
      </c>
      <c r="BN767" s="7">
        <f t="shared" si="58"/>
        <v>46042</v>
      </c>
      <c r="BO767" s="7" t="e">
        <f t="shared" si="59"/>
        <v>#REF!</v>
      </c>
      <c r="BP767" s="5" t="e">
        <f t="shared" si="55"/>
        <v>#REF!</v>
      </c>
      <c r="BQ767" s="1">
        <v>40604337</v>
      </c>
      <c r="BR767" s="1" t="e">
        <f>+Tabla3[[#This Row],[VALOR TOTAL DE CONTRATO (ANTES DE LIQUIDACIÓN - LIBERACIÓN DE SALDOS)]]-Tabla3[[#This Row],[RECURSO TOTALES DESEMBOLSADOS]]</f>
        <v>#REF!</v>
      </c>
      <c r="BS767" s="1" t="s">
        <v>83</v>
      </c>
      <c r="BT767" s="1" t="str">
        <f t="shared" si="56"/>
        <v>enero</v>
      </c>
      <c r="BU767" s="1" t="s">
        <v>82</v>
      </c>
      <c r="BV767" s="1" t="s">
        <v>82</v>
      </c>
      <c r="BW767" s="1" t="s">
        <v>82</v>
      </c>
      <c r="BX767" t="s">
        <v>258</v>
      </c>
      <c r="BY767" t="s">
        <v>259</v>
      </c>
    </row>
    <row r="768" spans="1:77" x14ac:dyDescent="0.25">
      <c r="A768" s="1">
        <v>2026</v>
      </c>
      <c r="B768" s="3">
        <v>747</v>
      </c>
      <c r="C768" s="1" t="s">
        <v>65</v>
      </c>
      <c r="D768" t="s">
        <v>67</v>
      </c>
      <c r="E768" t="s">
        <v>70</v>
      </c>
      <c r="F768" t="s">
        <v>71</v>
      </c>
      <c r="G768" t="s">
        <v>105</v>
      </c>
      <c r="H768" s="1" t="s">
        <v>64</v>
      </c>
      <c r="I768" s="1" t="s">
        <v>75</v>
      </c>
      <c r="J768" t="s">
        <v>4078</v>
      </c>
      <c r="K768" s="1" t="s">
        <v>78</v>
      </c>
      <c r="L768" s="57" t="s">
        <v>759</v>
      </c>
      <c r="M768" s="79" t="s">
        <v>7052</v>
      </c>
      <c r="N768" s="1" t="s">
        <v>3719</v>
      </c>
      <c r="O768" s="69" t="s">
        <v>3719</v>
      </c>
      <c r="P768" s="54" t="s">
        <v>3719</v>
      </c>
      <c r="Q768" s="1" t="s">
        <v>83</v>
      </c>
      <c r="R768" s="87" t="s">
        <v>255</v>
      </c>
      <c r="S768" s="87" t="s">
        <v>255</v>
      </c>
      <c r="T768" t="s">
        <v>2483</v>
      </c>
      <c r="U768" t="s">
        <v>2484</v>
      </c>
      <c r="V768" t="s">
        <v>1876</v>
      </c>
      <c r="W768" s="5">
        <v>100980000</v>
      </c>
      <c r="X768" s="5">
        <v>100980000</v>
      </c>
      <c r="Y768" s="90">
        <v>9180000</v>
      </c>
      <c r="Z768" s="90" t="s">
        <v>1045</v>
      </c>
      <c r="AA768" s="1" t="s">
        <v>95</v>
      </c>
      <c r="AB768" t="s">
        <v>83</v>
      </c>
      <c r="AC768" t="s">
        <v>76</v>
      </c>
      <c r="AD768" s="69">
        <f>+Tabla3[[#This Row],[VALOR DEL CONTRATO
(EN NUMEROS)]]-Tabla3[[#This Row],[VALOR RECURSOS (MADS/FONAM)]]</f>
        <v>0</v>
      </c>
      <c r="AE768" s="2">
        <v>1426</v>
      </c>
      <c r="AF768" s="88">
        <v>46024</v>
      </c>
      <c r="AG768">
        <v>73226</v>
      </c>
      <c r="AH768" s="75">
        <v>46042</v>
      </c>
      <c r="AI768" s="78" t="s">
        <v>98</v>
      </c>
      <c r="AJ768" t="s">
        <v>404</v>
      </c>
      <c r="AK768" s="65">
        <v>202400000000095</v>
      </c>
      <c r="AL768" s="75">
        <v>46041</v>
      </c>
      <c r="AM768" s="1" t="s">
        <v>257</v>
      </c>
      <c r="AN768" s="1" t="s">
        <v>257</v>
      </c>
      <c r="AO768" t="s">
        <v>100</v>
      </c>
      <c r="AP768" t="s">
        <v>2486</v>
      </c>
      <c r="AQ768" s="2"/>
      <c r="AR768" t="s">
        <v>2487</v>
      </c>
      <c r="AS768" t="s">
        <v>255</v>
      </c>
      <c r="AT768" s="1">
        <v>80111600</v>
      </c>
      <c r="AU768" s="93" t="s">
        <v>5939</v>
      </c>
      <c r="AV768" s="1" t="s">
        <v>210</v>
      </c>
      <c r="AW768" s="87" t="s">
        <v>103</v>
      </c>
      <c r="AX768" s="96">
        <v>46041</v>
      </c>
      <c r="AY768" s="1" t="s">
        <v>116</v>
      </c>
      <c r="AZ768" s="96">
        <v>46041</v>
      </c>
      <c r="BA768" s="75">
        <v>46042</v>
      </c>
      <c r="BB768" s="6">
        <v>46375</v>
      </c>
      <c r="BC768" s="89">
        <f>+Tabla3[[#This Row],[FECHA TERMINACION
(INICIAL)]]-Tabla3[[#This Row],[FECHA INICIO]]</f>
        <v>333</v>
      </c>
      <c r="BD768" s="89">
        <f>+Tabla3[[#This Row],[PLAZO DE EJECUCIÓN EN DÍAS (INICIAL)]]/30</f>
        <v>11.1</v>
      </c>
      <c r="BE768" t="s">
        <v>4070</v>
      </c>
      <c r="BF768" s="5" t="e">
        <f>+#REF!</f>
        <v>#REF!</v>
      </c>
      <c r="BG768" s="5" t="e">
        <f>+#REF!</f>
        <v>#REF!</v>
      </c>
      <c r="BH768" s="1" t="e">
        <f>+#REF!</f>
        <v>#REF!</v>
      </c>
      <c r="BI768" s="1">
        <f>+COUNTIF(Tabla3[[#This Row],[VALOR REDUCIDO]:[TOTAL TIEMPO PRORROGADO EN DÍAS
]],"&lt;&gt;0")</f>
        <v>3</v>
      </c>
      <c r="BJ768" s="1" t="e">
        <f>+#REF!</f>
        <v>#REF!</v>
      </c>
      <c r="BK768" s="75" t="e">
        <f>+#REF!</f>
        <v>#REF!</v>
      </c>
      <c r="BL768" s="1" t="s">
        <v>83</v>
      </c>
      <c r="BM768" t="e">
        <f t="shared" si="57"/>
        <v>#REF!</v>
      </c>
      <c r="BN768" s="7">
        <f t="shared" si="58"/>
        <v>46042</v>
      </c>
      <c r="BO768" s="7" t="e">
        <f t="shared" si="59"/>
        <v>#REF!</v>
      </c>
      <c r="BP768" s="5" t="e">
        <f t="shared" si="55"/>
        <v>#REF!</v>
      </c>
      <c r="BQ768" s="1">
        <v>40086000</v>
      </c>
      <c r="BR768" s="1" t="e">
        <f>+Tabla3[[#This Row],[VALOR TOTAL DE CONTRATO (ANTES DE LIQUIDACIÓN - LIBERACIÓN DE SALDOS)]]-Tabla3[[#This Row],[RECURSO TOTALES DESEMBOLSADOS]]</f>
        <v>#REF!</v>
      </c>
      <c r="BS768" s="1" t="s">
        <v>83</v>
      </c>
      <c r="BT768" s="1" t="str">
        <f t="shared" si="56"/>
        <v>enero</v>
      </c>
      <c r="BU768" s="1" t="s">
        <v>82</v>
      </c>
      <c r="BV768" s="1" t="s">
        <v>82</v>
      </c>
      <c r="BW768" s="1" t="s">
        <v>82</v>
      </c>
      <c r="BX768" t="s">
        <v>258</v>
      </c>
      <c r="BY768" t="s">
        <v>259</v>
      </c>
    </row>
    <row r="769" spans="1:77" x14ac:dyDescent="0.25">
      <c r="A769" s="1">
        <v>2026</v>
      </c>
      <c r="B769" s="3">
        <v>748</v>
      </c>
      <c r="C769" s="1" t="s">
        <v>65</v>
      </c>
      <c r="D769" t="s">
        <v>67</v>
      </c>
      <c r="E769" t="s">
        <v>70</v>
      </c>
      <c r="F769" t="s">
        <v>71</v>
      </c>
      <c r="G769" t="s">
        <v>105</v>
      </c>
      <c r="H769" s="1" t="s">
        <v>64</v>
      </c>
      <c r="I769" s="1" t="s">
        <v>75</v>
      </c>
      <c r="J769" t="s">
        <v>4079</v>
      </c>
      <c r="K769" s="1" t="s">
        <v>78</v>
      </c>
      <c r="L769" s="87" t="s">
        <v>869</v>
      </c>
      <c r="M769" s="79" t="s">
        <v>7053</v>
      </c>
      <c r="N769" s="1" t="s">
        <v>3719</v>
      </c>
      <c r="O769" s="69" t="s">
        <v>3719</v>
      </c>
      <c r="P769" s="54" t="s">
        <v>3719</v>
      </c>
      <c r="Q769" s="1" t="s">
        <v>83</v>
      </c>
      <c r="R769" s="87" t="s">
        <v>265</v>
      </c>
      <c r="S769" s="87" t="s">
        <v>265</v>
      </c>
      <c r="T769" t="s">
        <v>4080</v>
      </c>
      <c r="U769" t="s">
        <v>4081</v>
      </c>
      <c r="V769" t="s">
        <v>916</v>
      </c>
      <c r="W769" s="5">
        <v>77000000</v>
      </c>
      <c r="X769" s="5">
        <v>77000000</v>
      </c>
      <c r="Y769" s="90">
        <v>7000000</v>
      </c>
      <c r="Z769" s="90"/>
      <c r="AA769" s="1" t="s">
        <v>95</v>
      </c>
      <c r="AB769" t="s">
        <v>83</v>
      </c>
      <c r="AC769" t="s">
        <v>76</v>
      </c>
      <c r="AD769" s="69">
        <f>+Tabla3[[#This Row],[VALOR DEL CONTRATO
(EN NUMEROS)]]-Tabla3[[#This Row],[VALOR RECURSOS (MADS/FONAM)]]</f>
        <v>0</v>
      </c>
      <c r="AE769" s="2">
        <v>1026</v>
      </c>
      <c r="AF769" s="97">
        <v>46024</v>
      </c>
      <c r="AG769">
        <v>69726</v>
      </c>
      <c r="AH769" s="96">
        <v>46041</v>
      </c>
      <c r="AI769" s="78" t="s">
        <v>98</v>
      </c>
      <c r="AJ769" t="s">
        <v>870</v>
      </c>
      <c r="AK769" s="65">
        <v>202400000000074</v>
      </c>
      <c r="AL769" s="75">
        <v>46041</v>
      </c>
      <c r="AM769" s="1" t="s">
        <v>257</v>
      </c>
      <c r="AN769" s="1" t="s">
        <v>257</v>
      </c>
      <c r="AO769" t="s">
        <v>100</v>
      </c>
      <c r="AP769" t="s">
        <v>775</v>
      </c>
      <c r="AQ769" s="1"/>
      <c r="AR769" t="s">
        <v>776</v>
      </c>
      <c r="AS769" t="s">
        <v>776</v>
      </c>
      <c r="AT769" s="1">
        <v>80111600</v>
      </c>
      <c r="AU769" s="93" t="s">
        <v>5940</v>
      </c>
      <c r="AV769" s="1" t="s">
        <v>210</v>
      </c>
      <c r="AW769" s="87" t="s">
        <v>103</v>
      </c>
      <c r="AX769" s="96">
        <v>46041</v>
      </c>
      <c r="AY769" s="1" t="s">
        <v>116</v>
      </c>
      <c r="AZ769" s="96">
        <v>46041</v>
      </c>
      <c r="BA769" s="75">
        <v>46041</v>
      </c>
      <c r="BB769" s="6">
        <v>46374</v>
      </c>
      <c r="BC769" s="89">
        <f>+Tabla3[[#This Row],[FECHA TERMINACION
(INICIAL)]]-Tabla3[[#This Row],[FECHA INICIO]]</f>
        <v>333</v>
      </c>
      <c r="BD769" s="89">
        <f>+Tabla3[[#This Row],[PLAZO DE EJECUCIÓN EN DÍAS (INICIAL)]]/30</f>
        <v>11.1</v>
      </c>
      <c r="BE769" t="s">
        <v>2040</v>
      </c>
      <c r="BF769" s="5" t="e">
        <f>+#REF!</f>
        <v>#REF!</v>
      </c>
      <c r="BG769" s="5" t="e">
        <f>+#REF!</f>
        <v>#REF!</v>
      </c>
      <c r="BH769" s="1" t="e">
        <f>+#REF!</f>
        <v>#REF!</v>
      </c>
      <c r="BI769" s="1">
        <f>+COUNTIF(Tabla3[[#This Row],[VALOR REDUCIDO]:[TOTAL TIEMPO PRORROGADO EN DÍAS
]],"&lt;&gt;0")</f>
        <v>3</v>
      </c>
      <c r="BJ769" s="1" t="e">
        <f>+#REF!</f>
        <v>#REF!</v>
      </c>
      <c r="BK769" s="75" t="e">
        <f>+#REF!</f>
        <v>#REF!</v>
      </c>
      <c r="BL769" s="1" t="s">
        <v>83</v>
      </c>
      <c r="BM769" t="e">
        <f t="shared" si="57"/>
        <v>#REF!</v>
      </c>
      <c r="BN769" s="7">
        <f t="shared" si="58"/>
        <v>46041</v>
      </c>
      <c r="BO769" s="7" t="e">
        <f t="shared" si="59"/>
        <v>#REF!</v>
      </c>
      <c r="BP769" s="5" t="e">
        <f t="shared" ref="BP769:BP832" si="60">$X769+$BG769-$BF769</f>
        <v>#REF!</v>
      </c>
      <c r="BQ769" s="1" t="e">
        <v>#N/A</v>
      </c>
      <c r="BR769" s="1" t="e">
        <f>+Tabla3[[#This Row],[VALOR TOTAL DE CONTRATO (ANTES DE LIQUIDACIÓN - LIBERACIÓN DE SALDOS)]]-Tabla3[[#This Row],[RECURSO TOTALES DESEMBOLSADOS]]</f>
        <v>#REF!</v>
      </c>
      <c r="BS769" s="1" t="s">
        <v>83</v>
      </c>
      <c r="BT769" s="1" t="str">
        <f t="shared" ref="BT769:BT832" si="61">TEXT(AL769,"MMMM")</f>
        <v>enero</v>
      </c>
      <c r="BU769" s="1" t="s">
        <v>82</v>
      </c>
      <c r="BV769" s="1" t="s">
        <v>82</v>
      </c>
      <c r="BW769" s="1" t="s">
        <v>82</v>
      </c>
      <c r="BX769" t="s">
        <v>258</v>
      </c>
      <c r="BY769" t="s">
        <v>259</v>
      </c>
    </row>
    <row r="770" spans="1:77" x14ac:dyDescent="0.25">
      <c r="A770" s="1">
        <v>2026</v>
      </c>
      <c r="B770" s="3">
        <v>749</v>
      </c>
      <c r="C770" s="1" t="s">
        <v>65</v>
      </c>
      <c r="D770" t="s">
        <v>67</v>
      </c>
      <c r="E770" t="s">
        <v>70</v>
      </c>
      <c r="F770" t="s">
        <v>71</v>
      </c>
      <c r="G770" t="s">
        <v>105</v>
      </c>
      <c r="H770" s="1" t="s">
        <v>64</v>
      </c>
      <c r="I770" s="1" t="s">
        <v>75</v>
      </c>
      <c r="J770" t="s">
        <v>4082</v>
      </c>
      <c r="K770" s="1" t="s">
        <v>78</v>
      </c>
      <c r="L770" s="87" t="s">
        <v>4083</v>
      </c>
      <c r="M770" s="79" t="s">
        <v>7054</v>
      </c>
      <c r="N770" s="1" t="s">
        <v>3719</v>
      </c>
      <c r="O770" s="69" t="s">
        <v>3719</v>
      </c>
      <c r="P770" s="54" t="s">
        <v>3719</v>
      </c>
      <c r="Q770" s="1" t="s">
        <v>83</v>
      </c>
      <c r="R770" s="87" t="s">
        <v>265</v>
      </c>
      <c r="S770" s="87" t="s">
        <v>265</v>
      </c>
      <c r="T770" t="s">
        <v>4084</v>
      </c>
      <c r="U770" t="s">
        <v>4085</v>
      </c>
      <c r="V770" t="s">
        <v>4086</v>
      </c>
      <c r="W770" s="5">
        <v>121000000</v>
      </c>
      <c r="X770" s="5">
        <v>121000000</v>
      </c>
      <c r="Y770" s="90">
        <v>11000000</v>
      </c>
      <c r="Z770" s="90"/>
      <c r="AA770" s="1" t="s">
        <v>95</v>
      </c>
      <c r="AB770" t="s">
        <v>83</v>
      </c>
      <c r="AC770" t="s">
        <v>76</v>
      </c>
      <c r="AD770" s="69">
        <f>+Tabla3[[#This Row],[VALOR DEL CONTRATO
(EN NUMEROS)]]-Tabla3[[#This Row],[VALOR RECURSOS (MADS/FONAM)]]</f>
        <v>0</v>
      </c>
      <c r="AE770" s="2">
        <v>1026</v>
      </c>
      <c r="AF770" s="97">
        <v>46024</v>
      </c>
      <c r="AG770">
        <v>69926</v>
      </c>
      <c r="AH770" s="96">
        <v>46041</v>
      </c>
      <c r="AI770" s="78" t="s">
        <v>98</v>
      </c>
      <c r="AJ770" t="s">
        <v>870</v>
      </c>
      <c r="AK770" s="65">
        <v>202400000000074</v>
      </c>
      <c r="AL770" s="75">
        <v>46041</v>
      </c>
      <c r="AM770" s="1" t="s">
        <v>257</v>
      </c>
      <c r="AN770" s="1" t="s">
        <v>257</v>
      </c>
      <c r="AO770" t="s">
        <v>100</v>
      </c>
      <c r="AP770" t="s">
        <v>775</v>
      </c>
      <c r="AQ770" s="2"/>
      <c r="AR770" t="s">
        <v>776</v>
      </c>
      <c r="AS770" t="s">
        <v>776</v>
      </c>
      <c r="AT770" s="1">
        <v>80111600</v>
      </c>
      <c r="AU770" s="93" t="s">
        <v>5941</v>
      </c>
      <c r="AV770" s="1" t="s">
        <v>210</v>
      </c>
      <c r="AW770" s="87" t="s">
        <v>103</v>
      </c>
      <c r="AX770" s="96">
        <v>46041</v>
      </c>
      <c r="AY770" s="1" t="s">
        <v>116</v>
      </c>
      <c r="AZ770" s="96">
        <v>46041</v>
      </c>
      <c r="BA770" s="75">
        <v>46041</v>
      </c>
      <c r="BB770" s="6">
        <v>46374</v>
      </c>
      <c r="BC770" s="89">
        <f>+Tabla3[[#This Row],[FECHA TERMINACION
(INICIAL)]]-Tabla3[[#This Row],[FECHA INICIO]]</f>
        <v>333</v>
      </c>
      <c r="BD770" s="89">
        <f>+Tabla3[[#This Row],[PLAZO DE EJECUCIÓN EN DÍAS (INICIAL)]]/30</f>
        <v>11.1</v>
      </c>
      <c r="BE770" t="s">
        <v>2040</v>
      </c>
      <c r="BF770" s="5" t="e">
        <f>+#REF!</f>
        <v>#REF!</v>
      </c>
      <c r="BG770" s="5" t="e">
        <f>+#REF!</f>
        <v>#REF!</v>
      </c>
      <c r="BH770" s="1" t="e">
        <f>+#REF!</f>
        <v>#REF!</v>
      </c>
      <c r="BI770" s="1">
        <f>+COUNTIF(Tabla3[[#This Row],[VALOR REDUCIDO]:[TOTAL TIEMPO PRORROGADO EN DÍAS
]],"&lt;&gt;0")</f>
        <v>3</v>
      </c>
      <c r="BJ770" s="1" t="e">
        <f>+#REF!</f>
        <v>#REF!</v>
      </c>
      <c r="BK770" s="75" t="e">
        <f>+#REF!</f>
        <v>#REF!</v>
      </c>
      <c r="BL770" s="1" t="s">
        <v>83</v>
      </c>
      <c r="BM770" t="e">
        <f t="shared" si="57"/>
        <v>#REF!</v>
      </c>
      <c r="BN770" s="7">
        <f t="shared" si="58"/>
        <v>46041</v>
      </c>
      <c r="BO770" s="7" t="e">
        <f t="shared" si="59"/>
        <v>#REF!</v>
      </c>
      <c r="BP770" s="5" t="e">
        <f t="shared" si="60"/>
        <v>#REF!</v>
      </c>
      <c r="BQ770" s="1">
        <v>48400000</v>
      </c>
      <c r="BR770" s="1" t="e">
        <f>+Tabla3[[#This Row],[VALOR TOTAL DE CONTRATO (ANTES DE LIQUIDACIÓN - LIBERACIÓN DE SALDOS)]]-Tabla3[[#This Row],[RECURSO TOTALES DESEMBOLSADOS]]</f>
        <v>#REF!</v>
      </c>
      <c r="BS770" s="1" t="s">
        <v>83</v>
      </c>
      <c r="BT770" s="1" t="str">
        <f t="shared" si="61"/>
        <v>enero</v>
      </c>
      <c r="BU770" s="1" t="s">
        <v>82</v>
      </c>
      <c r="BV770" s="1" t="s">
        <v>82</v>
      </c>
      <c r="BW770" s="1" t="s">
        <v>82</v>
      </c>
      <c r="BX770" t="s">
        <v>258</v>
      </c>
      <c r="BY770" t="s">
        <v>259</v>
      </c>
    </row>
    <row r="771" spans="1:77" x14ac:dyDescent="0.25">
      <c r="A771" s="1">
        <v>2026</v>
      </c>
      <c r="B771" s="3">
        <v>750</v>
      </c>
      <c r="C771" s="1" t="s">
        <v>65</v>
      </c>
      <c r="D771" t="s">
        <v>67</v>
      </c>
      <c r="E771" t="s">
        <v>70</v>
      </c>
      <c r="F771" t="s">
        <v>71</v>
      </c>
      <c r="G771" t="s">
        <v>105</v>
      </c>
      <c r="H771" s="1" t="s">
        <v>64</v>
      </c>
      <c r="I771" s="1" t="s">
        <v>75</v>
      </c>
      <c r="J771" t="s">
        <v>3553</v>
      </c>
      <c r="K771" s="1" t="s">
        <v>78</v>
      </c>
      <c r="L771" s="57" t="s">
        <v>700</v>
      </c>
      <c r="M771" s="79" t="s">
        <v>7055</v>
      </c>
      <c r="N771" s="1" t="s">
        <v>3719</v>
      </c>
      <c r="O771" s="69" t="s">
        <v>3719</v>
      </c>
      <c r="P771" s="54" t="s">
        <v>3719</v>
      </c>
      <c r="Q771" s="1" t="s">
        <v>83</v>
      </c>
      <c r="R771" s="87" t="s">
        <v>265</v>
      </c>
      <c r="S771" s="87" t="s">
        <v>265</v>
      </c>
      <c r="T771" t="s">
        <v>3554</v>
      </c>
      <c r="U771" t="s">
        <v>3555</v>
      </c>
      <c r="V771" t="s">
        <v>2351</v>
      </c>
      <c r="W771" s="5">
        <v>85250000</v>
      </c>
      <c r="X771" s="5">
        <v>85250000</v>
      </c>
      <c r="Y771" s="5">
        <v>7750000</v>
      </c>
      <c r="Z771" s="90">
        <v>0</v>
      </c>
      <c r="AA771" s="1" t="s">
        <v>95</v>
      </c>
      <c r="AB771" t="s">
        <v>83</v>
      </c>
      <c r="AC771" t="s">
        <v>76</v>
      </c>
      <c r="AD771" s="69">
        <f>+Tabla3[[#This Row],[VALOR DEL CONTRATO
(EN NUMEROS)]]-Tabla3[[#This Row],[VALOR RECURSOS (MADS/FONAM)]]</f>
        <v>0</v>
      </c>
      <c r="AE771" s="2">
        <v>1026</v>
      </c>
      <c r="AF771" s="88">
        <v>46024</v>
      </c>
      <c r="AG771">
        <v>70126</v>
      </c>
      <c r="AH771" s="75">
        <v>46041</v>
      </c>
      <c r="AI771" s="78" t="s">
        <v>98</v>
      </c>
      <c r="AJ771" t="s">
        <v>870</v>
      </c>
      <c r="AK771" s="72">
        <v>202400000000074</v>
      </c>
      <c r="AL771" s="75">
        <v>46041</v>
      </c>
      <c r="AM771" s="1" t="s">
        <v>257</v>
      </c>
      <c r="AN771" s="1" t="s">
        <v>257</v>
      </c>
      <c r="AO771" t="s">
        <v>100</v>
      </c>
      <c r="AP771" t="s">
        <v>775</v>
      </c>
      <c r="AQ771" s="1"/>
      <c r="AR771" t="s">
        <v>776</v>
      </c>
      <c r="AS771" t="s">
        <v>776</v>
      </c>
      <c r="AT771" s="1">
        <v>80111600</v>
      </c>
      <c r="AU771" s="93" t="s">
        <v>5942</v>
      </c>
      <c r="AV771" s="1" t="s">
        <v>210</v>
      </c>
      <c r="AW771" s="87" t="s">
        <v>103</v>
      </c>
      <c r="AX771" s="75">
        <v>46041</v>
      </c>
      <c r="AY771" s="1" t="s">
        <v>116</v>
      </c>
      <c r="AZ771" s="75">
        <v>46041</v>
      </c>
      <c r="BA771" s="75">
        <v>46041</v>
      </c>
      <c r="BB771" s="6">
        <v>46374</v>
      </c>
      <c r="BC771" s="89">
        <f>+Tabla3[[#This Row],[FECHA TERMINACION
(INICIAL)]]-Tabla3[[#This Row],[FECHA INICIO]]</f>
        <v>333</v>
      </c>
      <c r="BD771" s="89">
        <f>+Tabla3[[#This Row],[PLAZO DE EJECUCIÓN EN DÍAS (INICIAL)]]/30</f>
        <v>11.1</v>
      </c>
      <c r="BE771" t="s">
        <v>804</v>
      </c>
      <c r="BF771" s="5" t="e">
        <f>+#REF!</f>
        <v>#REF!</v>
      </c>
      <c r="BG771" s="5" t="e">
        <f>+#REF!</f>
        <v>#REF!</v>
      </c>
      <c r="BH771" s="1" t="e">
        <f>+#REF!</f>
        <v>#REF!</v>
      </c>
      <c r="BI771" s="1">
        <f>+COUNTIF(Tabla3[[#This Row],[VALOR REDUCIDO]:[TOTAL TIEMPO PRORROGADO EN DÍAS
]],"&lt;&gt;0")</f>
        <v>3</v>
      </c>
      <c r="BJ771" s="1" t="e">
        <f>+#REF!</f>
        <v>#REF!</v>
      </c>
      <c r="BK771" s="75" t="e">
        <f>+#REF!</f>
        <v>#REF!</v>
      </c>
      <c r="BL771" s="1" t="s">
        <v>83</v>
      </c>
      <c r="BM771" t="e">
        <f t="shared" si="57"/>
        <v>#REF!</v>
      </c>
      <c r="BN771" s="7">
        <f t="shared" si="58"/>
        <v>46041</v>
      </c>
      <c r="BO771" s="7" t="e">
        <f t="shared" si="59"/>
        <v>#REF!</v>
      </c>
      <c r="BP771" s="5" t="e">
        <f t="shared" si="60"/>
        <v>#REF!</v>
      </c>
      <c r="BQ771" s="1">
        <v>26350000</v>
      </c>
      <c r="BR771" s="1" t="e">
        <f>+Tabla3[[#This Row],[VALOR TOTAL DE CONTRATO (ANTES DE LIQUIDACIÓN - LIBERACIÓN DE SALDOS)]]-Tabla3[[#This Row],[RECURSO TOTALES DESEMBOLSADOS]]</f>
        <v>#REF!</v>
      </c>
      <c r="BS771" s="1" t="s">
        <v>83</v>
      </c>
      <c r="BT771" s="1" t="str">
        <f t="shared" si="61"/>
        <v>enero</v>
      </c>
      <c r="BU771" s="1" t="s">
        <v>82</v>
      </c>
      <c r="BV771" s="1" t="s">
        <v>82</v>
      </c>
      <c r="BW771" s="1" t="s">
        <v>82</v>
      </c>
      <c r="BX771" t="s">
        <v>258</v>
      </c>
      <c r="BY771" t="s">
        <v>259</v>
      </c>
    </row>
    <row r="772" spans="1:77" x14ac:dyDescent="0.25">
      <c r="A772" s="1">
        <v>2026</v>
      </c>
      <c r="B772" s="3">
        <v>751</v>
      </c>
      <c r="C772" s="1" t="s">
        <v>65</v>
      </c>
      <c r="D772" t="s">
        <v>67</v>
      </c>
      <c r="E772" t="s">
        <v>70</v>
      </c>
      <c r="F772" t="s">
        <v>71</v>
      </c>
      <c r="G772" t="s">
        <v>105</v>
      </c>
      <c r="H772" s="1" t="s">
        <v>64</v>
      </c>
      <c r="I772" s="1" t="s">
        <v>75</v>
      </c>
      <c r="J772" t="s">
        <v>3556</v>
      </c>
      <c r="K772" s="1" t="s">
        <v>78</v>
      </c>
      <c r="L772" s="57" t="s">
        <v>446</v>
      </c>
      <c r="M772" s="79" t="s">
        <v>7056</v>
      </c>
      <c r="N772" s="1" t="s">
        <v>3719</v>
      </c>
      <c r="O772" s="69" t="s">
        <v>3719</v>
      </c>
      <c r="P772" s="54" t="s">
        <v>3719</v>
      </c>
      <c r="Q772" s="1" t="s">
        <v>83</v>
      </c>
      <c r="R772" s="87" t="s">
        <v>265</v>
      </c>
      <c r="S772" s="87" t="s">
        <v>265</v>
      </c>
      <c r="T772" t="s">
        <v>3557</v>
      </c>
      <c r="U772" t="s">
        <v>3558</v>
      </c>
      <c r="V772" t="s">
        <v>1572</v>
      </c>
      <c r="W772" s="5">
        <v>60500000</v>
      </c>
      <c r="X772" s="5">
        <v>60500000</v>
      </c>
      <c r="Y772" s="90">
        <v>5500000</v>
      </c>
      <c r="Z772" s="90">
        <v>0</v>
      </c>
      <c r="AA772" s="1" t="s">
        <v>95</v>
      </c>
      <c r="AB772" t="s">
        <v>83</v>
      </c>
      <c r="AC772" t="s">
        <v>76</v>
      </c>
      <c r="AD772" s="69">
        <f>+Tabla3[[#This Row],[VALOR DEL CONTRATO
(EN NUMEROS)]]-Tabla3[[#This Row],[VALOR RECURSOS (MADS/FONAM)]]</f>
        <v>0</v>
      </c>
      <c r="AE772" s="2">
        <v>1326</v>
      </c>
      <c r="AF772" s="88">
        <v>46024</v>
      </c>
      <c r="AG772">
        <v>70526</v>
      </c>
      <c r="AH772" s="75">
        <v>46041</v>
      </c>
      <c r="AI772" s="78" t="s">
        <v>98</v>
      </c>
      <c r="AJ772" t="s">
        <v>774</v>
      </c>
      <c r="AK772" s="72">
        <v>202400000000074</v>
      </c>
      <c r="AL772" s="75">
        <v>46041</v>
      </c>
      <c r="AM772" s="1" t="s">
        <v>257</v>
      </c>
      <c r="AN772" s="1" t="s">
        <v>257</v>
      </c>
      <c r="AO772" t="s">
        <v>100</v>
      </c>
      <c r="AP772" t="s">
        <v>775</v>
      </c>
      <c r="AQ772" s="2"/>
      <c r="AR772" t="s">
        <v>776</v>
      </c>
      <c r="AS772" t="s">
        <v>776</v>
      </c>
      <c r="AT772" s="1">
        <v>80111600</v>
      </c>
      <c r="AU772" s="93" t="s">
        <v>5943</v>
      </c>
      <c r="AV772" s="1" t="s">
        <v>210</v>
      </c>
      <c r="AW772" s="87" t="s">
        <v>103</v>
      </c>
      <c r="AX772" s="96">
        <v>46041</v>
      </c>
      <c r="AY772" s="87" t="s">
        <v>116</v>
      </c>
      <c r="AZ772" s="96">
        <v>46041</v>
      </c>
      <c r="BA772" s="75">
        <v>46041</v>
      </c>
      <c r="BB772" s="6">
        <v>46374</v>
      </c>
      <c r="BC772" s="89">
        <f>+Tabla3[[#This Row],[FECHA TERMINACION
(INICIAL)]]-Tabla3[[#This Row],[FECHA INICIO]]</f>
        <v>333</v>
      </c>
      <c r="BD772" s="89">
        <f>+Tabla3[[#This Row],[PLAZO DE EJECUCIÓN EN DÍAS (INICIAL)]]/30</f>
        <v>11.1</v>
      </c>
      <c r="BE772" t="s">
        <v>2040</v>
      </c>
      <c r="BF772" s="5" t="e">
        <f>+#REF!</f>
        <v>#REF!</v>
      </c>
      <c r="BG772" s="5" t="e">
        <f>+#REF!</f>
        <v>#REF!</v>
      </c>
      <c r="BH772" s="1" t="e">
        <f>+#REF!</f>
        <v>#REF!</v>
      </c>
      <c r="BI772" s="1">
        <f>+COUNTIF(Tabla3[[#This Row],[VALOR REDUCIDO]:[TOTAL TIEMPO PRORROGADO EN DÍAS
]],"&lt;&gt;0")</f>
        <v>3</v>
      </c>
      <c r="BJ772" s="1" t="e">
        <f>+#REF!</f>
        <v>#REF!</v>
      </c>
      <c r="BK772" s="75" t="e">
        <f>+#REF!</f>
        <v>#REF!</v>
      </c>
      <c r="BL772" s="1" t="s">
        <v>83</v>
      </c>
      <c r="BM772" t="e">
        <f t="shared" si="57"/>
        <v>#REF!</v>
      </c>
      <c r="BN772" s="7">
        <f t="shared" si="58"/>
        <v>46041</v>
      </c>
      <c r="BO772" s="7" t="e">
        <f t="shared" si="59"/>
        <v>#REF!</v>
      </c>
      <c r="BP772" s="5" t="e">
        <f t="shared" si="60"/>
        <v>#REF!</v>
      </c>
      <c r="BQ772" s="1">
        <v>24200000</v>
      </c>
      <c r="BR772" s="1" t="e">
        <f>+Tabla3[[#This Row],[VALOR TOTAL DE CONTRATO (ANTES DE LIQUIDACIÓN - LIBERACIÓN DE SALDOS)]]-Tabla3[[#This Row],[RECURSO TOTALES DESEMBOLSADOS]]</f>
        <v>#REF!</v>
      </c>
      <c r="BS772" s="1" t="s">
        <v>83</v>
      </c>
      <c r="BT772" s="1" t="str">
        <f t="shared" si="61"/>
        <v>enero</v>
      </c>
      <c r="BU772" s="1" t="s">
        <v>82</v>
      </c>
      <c r="BV772" s="1" t="s">
        <v>82</v>
      </c>
      <c r="BW772" s="1" t="s">
        <v>82</v>
      </c>
      <c r="BX772" t="s">
        <v>258</v>
      </c>
      <c r="BY772" t="s">
        <v>259</v>
      </c>
    </row>
    <row r="773" spans="1:77" ht="13.9" customHeight="1" x14ac:dyDescent="0.25">
      <c r="A773" s="1">
        <v>2026</v>
      </c>
      <c r="B773" s="3">
        <v>752</v>
      </c>
      <c r="C773" s="1" t="s">
        <v>65</v>
      </c>
      <c r="D773" t="s">
        <v>67</v>
      </c>
      <c r="E773" t="s">
        <v>70</v>
      </c>
      <c r="F773" t="s">
        <v>71</v>
      </c>
      <c r="G773" t="s">
        <v>105</v>
      </c>
      <c r="H773" s="1" t="s">
        <v>64</v>
      </c>
      <c r="I773" s="1" t="s">
        <v>75</v>
      </c>
      <c r="J773" t="s">
        <v>3559</v>
      </c>
      <c r="K773" s="1" t="s">
        <v>78</v>
      </c>
      <c r="L773" s="87" t="s">
        <v>81</v>
      </c>
      <c r="M773" s="79" t="s">
        <v>7057</v>
      </c>
      <c r="N773" s="1" t="s">
        <v>3719</v>
      </c>
      <c r="O773" s="69" t="s">
        <v>3719</v>
      </c>
      <c r="P773" s="54" t="s">
        <v>3719</v>
      </c>
      <c r="Q773" s="1" t="s">
        <v>83</v>
      </c>
      <c r="R773" s="87" t="s">
        <v>265</v>
      </c>
      <c r="S773" s="87" t="s">
        <v>265</v>
      </c>
      <c r="T773" t="s">
        <v>3560</v>
      </c>
      <c r="U773" t="s">
        <v>3562</v>
      </c>
      <c r="V773" t="s">
        <v>3561</v>
      </c>
      <c r="W773" s="5">
        <v>93500000</v>
      </c>
      <c r="X773" s="5">
        <v>93500000</v>
      </c>
      <c r="Y773" s="90">
        <v>8500000</v>
      </c>
      <c r="Z773" s="90">
        <v>0</v>
      </c>
      <c r="AA773" s="1" t="s">
        <v>95</v>
      </c>
      <c r="AB773" t="s">
        <v>83</v>
      </c>
      <c r="AC773" t="s">
        <v>76</v>
      </c>
      <c r="AD773" s="69">
        <f>+Tabla3[[#This Row],[VALOR DEL CONTRATO
(EN NUMEROS)]]-Tabla3[[#This Row],[VALOR RECURSOS (MADS/FONAM)]]</f>
        <v>0</v>
      </c>
      <c r="AE773" s="2">
        <v>1026</v>
      </c>
      <c r="AF773" s="88">
        <v>46024</v>
      </c>
      <c r="AG773">
        <v>70426</v>
      </c>
      <c r="AH773" s="75">
        <v>46041</v>
      </c>
      <c r="AI773" s="78" t="s">
        <v>98</v>
      </c>
      <c r="AJ773" t="s">
        <v>870</v>
      </c>
      <c r="AK773" s="72">
        <v>202400000000074</v>
      </c>
      <c r="AL773" s="75">
        <v>46041</v>
      </c>
      <c r="AM773" s="1" t="s">
        <v>257</v>
      </c>
      <c r="AN773" s="1" t="s">
        <v>257</v>
      </c>
      <c r="AO773" t="s">
        <v>100</v>
      </c>
      <c r="AP773" t="s">
        <v>775</v>
      </c>
      <c r="AQ773" s="2"/>
      <c r="AR773" t="s">
        <v>776</v>
      </c>
      <c r="AS773" t="s">
        <v>776</v>
      </c>
      <c r="AT773" s="1">
        <v>80111600</v>
      </c>
      <c r="AU773" s="93" t="s">
        <v>5944</v>
      </c>
      <c r="AV773" s="1" t="s">
        <v>210</v>
      </c>
      <c r="AW773" s="87" t="s">
        <v>103</v>
      </c>
      <c r="AX773" s="96">
        <v>46041</v>
      </c>
      <c r="AY773" s="87" t="s">
        <v>116</v>
      </c>
      <c r="AZ773" s="96">
        <v>46041</v>
      </c>
      <c r="BA773" s="75">
        <v>46041</v>
      </c>
      <c r="BB773" s="6">
        <v>46374</v>
      </c>
      <c r="BC773" s="89">
        <f>+Tabla3[[#This Row],[FECHA TERMINACION
(INICIAL)]]-Tabla3[[#This Row],[FECHA INICIO]]</f>
        <v>333</v>
      </c>
      <c r="BD773" s="89">
        <f>+Tabla3[[#This Row],[PLAZO DE EJECUCIÓN EN DÍAS (INICIAL)]]/30</f>
        <v>11.1</v>
      </c>
      <c r="BE773" t="s">
        <v>2040</v>
      </c>
      <c r="BF773" s="5" t="e">
        <f>+#REF!</f>
        <v>#REF!</v>
      </c>
      <c r="BG773" s="5" t="e">
        <f>+#REF!</f>
        <v>#REF!</v>
      </c>
      <c r="BH773" s="1" t="e">
        <f>+#REF!</f>
        <v>#REF!</v>
      </c>
      <c r="BI773" s="1">
        <f>+COUNTIF(Tabla3[[#This Row],[VALOR REDUCIDO]:[TOTAL TIEMPO PRORROGADO EN DÍAS
]],"&lt;&gt;0")</f>
        <v>3</v>
      </c>
      <c r="BJ773" s="1" t="e">
        <f>+#REF!</f>
        <v>#REF!</v>
      </c>
      <c r="BK773" s="75" t="e">
        <f>+#REF!</f>
        <v>#REF!</v>
      </c>
      <c r="BL773" s="1" t="s">
        <v>83</v>
      </c>
      <c r="BM773" t="e">
        <f t="shared" si="57"/>
        <v>#REF!</v>
      </c>
      <c r="BN773" s="7">
        <f t="shared" si="58"/>
        <v>46041</v>
      </c>
      <c r="BO773" s="7" t="e">
        <f t="shared" si="59"/>
        <v>#REF!</v>
      </c>
      <c r="BP773" s="5" t="e">
        <f t="shared" si="60"/>
        <v>#REF!</v>
      </c>
      <c r="BQ773" s="1">
        <v>37400000</v>
      </c>
      <c r="BR773" s="1" t="e">
        <f>+Tabla3[[#This Row],[VALOR TOTAL DE CONTRATO (ANTES DE LIQUIDACIÓN - LIBERACIÓN DE SALDOS)]]-Tabla3[[#This Row],[RECURSO TOTALES DESEMBOLSADOS]]</f>
        <v>#REF!</v>
      </c>
      <c r="BS773" s="1" t="s">
        <v>83</v>
      </c>
      <c r="BT773" s="1" t="str">
        <f t="shared" si="61"/>
        <v>enero</v>
      </c>
      <c r="BU773" s="1" t="s">
        <v>82</v>
      </c>
      <c r="BV773" s="1" t="s">
        <v>82</v>
      </c>
      <c r="BW773" s="1" t="s">
        <v>82</v>
      </c>
      <c r="BX773" t="s">
        <v>258</v>
      </c>
      <c r="BY773" t="s">
        <v>259</v>
      </c>
    </row>
    <row r="774" spans="1:77" x14ac:dyDescent="0.25">
      <c r="A774" s="1">
        <v>2026</v>
      </c>
      <c r="B774" s="3">
        <v>753</v>
      </c>
      <c r="C774" s="1" t="s">
        <v>65</v>
      </c>
      <c r="D774" t="s">
        <v>67</v>
      </c>
      <c r="E774" t="s">
        <v>70</v>
      </c>
      <c r="F774" t="s">
        <v>71</v>
      </c>
      <c r="G774" t="s">
        <v>105</v>
      </c>
      <c r="H774" s="1" t="s">
        <v>64</v>
      </c>
      <c r="I774" s="1" t="s">
        <v>75</v>
      </c>
      <c r="J774" t="s">
        <v>3563</v>
      </c>
      <c r="K774" s="1" t="s">
        <v>78</v>
      </c>
      <c r="L774" s="57" t="s">
        <v>3564</v>
      </c>
      <c r="M774" s="79" t="s">
        <v>7058</v>
      </c>
      <c r="N774" s="1" t="s">
        <v>3719</v>
      </c>
      <c r="O774" s="59" t="s">
        <v>3719</v>
      </c>
      <c r="P774" s="54" t="s">
        <v>3719</v>
      </c>
      <c r="Q774" s="1" t="s">
        <v>83</v>
      </c>
      <c r="R774" s="87" t="s">
        <v>265</v>
      </c>
      <c r="S774" s="87" t="s">
        <v>265</v>
      </c>
      <c r="T774" t="s">
        <v>3565</v>
      </c>
      <c r="U774" t="s">
        <v>3566</v>
      </c>
      <c r="V774" s="5" t="s">
        <v>2172</v>
      </c>
      <c r="W774" s="5">
        <v>88000000</v>
      </c>
      <c r="X774" s="5">
        <v>88000000</v>
      </c>
      <c r="Y774" s="90">
        <v>8000000</v>
      </c>
      <c r="Z774" s="90">
        <v>0</v>
      </c>
      <c r="AA774" s="1" t="s">
        <v>95</v>
      </c>
      <c r="AB774" t="s">
        <v>83</v>
      </c>
      <c r="AC774" t="s">
        <v>76</v>
      </c>
      <c r="AD774" s="69">
        <f>+Tabla3[[#This Row],[VALOR DEL CONTRATO
(EN NUMEROS)]]-Tabla3[[#This Row],[VALOR RECURSOS (MADS/FONAM)]]</f>
        <v>0</v>
      </c>
      <c r="AE774" s="2">
        <v>1026</v>
      </c>
      <c r="AF774" s="88">
        <v>46024</v>
      </c>
      <c r="AG774">
        <v>70726</v>
      </c>
      <c r="AH774" s="75">
        <v>46041</v>
      </c>
      <c r="AI774" s="78" t="s">
        <v>98</v>
      </c>
      <c r="AJ774" t="s">
        <v>870</v>
      </c>
      <c r="AK774" s="72">
        <v>202400000000074</v>
      </c>
      <c r="AL774" s="75">
        <v>46041</v>
      </c>
      <c r="AM774" s="1" t="s">
        <v>257</v>
      </c>
      <c r="AN774" s="1" t="s">
        <v>257</v>
      </c>
      <c r="AO774" t="s">
        <v>100</v>
      </c>
      <c r="AP774" t="s">
        <v>775</v>
      </c>
      <c r="AQ774" s="2"/>
      <c r="AR774" t="s">
        <v>776</v>
      </c>
      <c r="AS774" t="s">
        <v>776</v>
      </c>
      <c r="AT774" s="1">
        <v>80111600</v>
      </c>
      <c r="AU774" s="93" t="s">
        <v>5945</v>
      </c>
      <c r="AV774" s="1" t="s">
        <v>210</v>
      </c>
      <c r="AW774" s="87" t="s">
        <v>103</v>
      </c>
      <c r="AX774" s="96">
        <v>46041</v>
      </c>
      <c r="AY774" s="87" t="s">
        <v>116</v>
      </c>
      <c r="AZ774" s="96">
        <v>46041</v>
      </c>
      <c r="BA774" s="75">
        <v>46041</v>
      </c>
      <c r="BB774" s="6">
        <v>46374</v>
      </c>
      <c r="BC774" s="89">
        <f>+Tabla3[[#This Row],[FECHA TERMINACION
(INICIAL)]]-Tabla3[[#This Row],[FECHA INICIO]]</f>
        <v>333</v>
      </c>
      <c r="BD774" s="89">
        <f>+Tabla3[[#This Row],[PLAZO DE EJECUCIÓN EN DÍAS (INICIAL)]]/30</f>
        <v>11.1</v>
      </c>
      <c r="BE774" t="s">
        <v>2040</v>
      </c>
      <c r="BF774" s="5" t="e">
        <f>+#REF!</f>
        <v>#REF!</v>
      </c>
      <c r="BG774" s="5" t="e">
        <f>+#REF!</f>
        <v>#REF!</v>
      </c>
      <c r="BH774" s="1" t="e">
        <f>+#REF!</f>
        <v>#REF!</v>
      </c>
      <c r="BI774" s="1">
        <f>+COUNTIF(Tabla3[[#This Row],[VALOR REDUCIDO]:[TOTAL TIEMPO PRORROGADO EN DÍAS
]],"&lt;&gt;0")</f>
        <v>3</v>
      </c>
      <c r="BJ774" s="1" t="e">
        <f>+#REF!</f>
        <v>#REF!</v>
      </c>
      <c r="BK774" s="75" t="e">
        <f>+#REF!</f>
        <v>#REF!</v>
      </c>
      <c r="BL774" s="1" t="s">
        <v>83</v>
      </c>
      <c r="BM774" t="e">
        <f t="shared" si="57"/>
        <v>#REF!</v>
      </c>
      <c r="BN774" s="7">
        <f t="shared" si="58"/>
        <v>46041</v>
      </c>
      <c r="BO774" s="7" t="e">
        <f t="shared" si="59"/>
        <v>#REF!</v>
      </c>
      <c r="BP774" s="5" t="e">
        <f t="shared" si="60"/>
        <v>#REF!</v>
      </c>
      <c r="BQ774" s="1">
        <v>35200000</v>
      </c>
      <c r="BR774" s="1" t="e">
        <f>+Tabla3[[#This Row],[VALOR TOTAL DE CONTRATO (ANTES DE LIQUIDACIÓN - LIBERACIÓN DE SALDOS)]]-Tabla3[[#This Row],[RECURSO TOTALES DESEMBOLSADOS]]</f>
        <v>#REF!</v>
      </c>
      <c r="BS774" s="1" t="s">
        <v>83</v>
      </c>
      <c r="BT774" s="1" t="str">
        <f t="shared" si="61"/>
        <v>enero</v>
      </c>
      <c r="BU774" s="1" t="s">
        <v>82</v>
      </c>
      <c r="BV774" s="1" t="s">
        <v>82</v>
      </c>
      <c r="BW774" s="1" t="s">
        <v>82</v>
      </c>
      <c r="BX774" t="s">
        <v>258</v>
      </c>
      <c r="BY774" t="s">
        <v>259</v>
      </c>
    </row>
    <row r="775" spans="1:77" x14ac:dyDescent="0.25">
      <c r="A775" s="1">
        <v>2026</v>
      </c>
      <c r="B775" s="3">
        <v>754</v>
      </c>
      <c r="C775" s="1" t="s">
        <v>65</v>
      </c>
      <c r="D775" t="s">
        <v>67</v>
      </c>
      <c r="E775" t="s">
        <v>70</v>
      </c>
      <c r="F775" t="s">
        <v>71</v>
      </c>
      <c r="G775" t="s">
        <v>105</v>
      </c>
      <c r="H775" s="1" t="s">
        <v>64</v>
      </c>
      <c r="I775" s="1" t="s">
        <v>75</v>
      </c>
      <c r="J775" t="s">
        <v>3872</v>
      </c>
      <c r="K775" s="1" t="s">
        <v>78</v>
      </c>
      <c r="L775" s="87" t="s">
        <v>538</v>
      </c>
      <c r="M775" s="79" t="s">
        <v>7059</v>
      </c>
      <c r="N775" s="1" t="s">
        <v>3719</v>
      </c>
      <c r="O775" s="59" t="s">
        <v>3719</v>
      </c>
      <c r="P775" s="54" t="s">
        <v>3719</v>
      </c>
      <c r="Q775" s="1" t="s">
        <v>83</v>
      </c>
      <c r="R775" s="87" t="s">
        <v>262</v>
      </c>
      <c r="S775" s="87" t="s">
        <v>262</v>
      </c>
      <c r="T775" t="s">
        <v>3873</v>
      </c>
      <c r="U775" t="s">
        <v>3875</v>
      </c>
      <c r="V775" s="5" t="s">
        <v>3874</v>
      </c>
      <c r="W775" s="5">
        <v>49500000</v>
      </c>
      <c r="X775" s="5">
        <v>49500000</v>
      </c>
      <c r="Y775" s="90">
        <v>4500000</v>
      </c>
      <c r="Z775" s="90">
        <v>0</v>
      </c>
      <c r="AA775" s="1" t="s">
        <v>95</v>
      </c>
      <c r="AB775" t="s">
        <v>83</v>
      </c>
      <c r="AC775" t="s">
        <v>76</v>
      </c>
      <c r="AD775" s="69">
        <f>+Tabla3[[#This Row],[VALOR DEL CONTRATO
(EN NUMEROS)]]-Tabla3[[#This Row],[VALOR RECURSOS (MADS/FONAM)]]</f>
        <v>0</v>
      </c>
      <c r="AE775" s="2">
        <v>2526</v>
      </c>
      <c r="AF775" s="88">
        <v>46024</v>
      </c>
      <c r="AG775">
        <v>93326</v>
      </c>
      <c r="AH775" s="75">
        <v>46045</v>
      </c>
      <c r="AI775" s="78" t="s">
        <v>98</v>
      </c>
      <c r="AJ775" t="s">
        <v>296</v>
      </c>
      <c r="AK775" s="72">
        <v>202400000000078</v>
      </c>
      <c r="AL775" s="75">
        <v>46044</v>
      </c>
      <c r="AM775" s="1" t="s">
        <v>257</v>
      </c>
      <c r="AN775" s="1" t="s">
        <v>257</v>
      </c>
      <c r="AO775" t="s">
        <v>100</v>
      </c>
      <c r="AP775" t="s">
        <v>452</v>
      </c>
      <c r="AQ775" s="1"/>
      <c r="AR775" t="s">
        <v>453</v>
      </c>
      <c r="AS775" t="s">
        <v>454</v>
      </c>
      <c r="AT775" s="1">
        <v>80111600</v>
      </c>
      <c r="AU775" s="93" t="s">
        <v>5946</v>
      </c>
      <c r="AV775" s="1" t="s">
        <v>210</v>
      </c>
      <c r="AW775" s="87" t="s">
        <v>103</v>
      </c>
      <c r="AX775" s="75">
        <v>46044</v>
      </c>
      <c r="AY775" s="87" t="s">
        <v>115</v>
      </c>
      <c r="AZ775" s="75">
        <v>46044</v>
      </c>
      <c r="BA775" s="96">
        <v>46049</v>
      </c>
      <c r="BB775" s="6">
        <v>46382</v>
      </c>
      <c r="BC775" s="89">
        <f>+Tabla3[[#This Row],[FECHA TERMINACION
(INICIAL)]]-Tabla3[[#This Row],[FECHA INICIO]]</f>
        <v>333</v>
      </c>
      <c r="BD775" s="89">
        <f>+Tabla3[[#This Row],[PLAZO DE EJECUCIÓN EN DÍAS (INICIAL)]]/30</f>
        <v>11.1</v>
      </c>
      <c r="BE775" t="s">
        <v>3833</v>
      </c>
      <c r="BF775" s="5" t="e">
        <f>+#REF!</f>
        <v>#REF!</v>
      </c>
      <c r="BG775" s="5" t="e">
        <f>+#REF!</f>
        <v>#REF!</v>
      </c>
      <c r="BH775" s="1" t="e">
        <f>+#REF!</f>
        <v>#REF!</v>
      </c>
      <c r="BI775" s="1">
        <f>+COUNTIF(Tabla3[[#This Row],[VALOR REDUCIDO]:[TOTAL TIEMPO PRORROGADO EN DÍAS
]],"&lt;&gt;0")</f>
        <v>3</v>
      </c>
      <c r="BJ775" s="1" t="e">
        <f>+#REF!</f>
        <v>#REF!</v>
      </c>
      <c r="BK775" s="75" t="e">
        <f>+#REF!</f>
        <v>#REF!</v>
      </c>
      <c r="BL775" s="1" t="s">
        <v>83</v>
      </c>
      <c r="BM775" t="e">
        <f t="shared" si="57"/>
        <v>#REF!</v>
      </c>
      <c r="BN775" s="7">
        <f t="shared" si="58"/>
        <v>46049</v>
      </c>
      <c r="BO775" s="7" t="e">
        <f t="shared" si="59"/>
        <v>#REF!</v>
      </c>
      <c r="BP775" s="5" t="e">
        <f t="shared" si="60"/>
        <v>#REF!</v>
      </c>
      <c r="BQ775" s="1">
        <v>14100000</v>
      </c>
      <c r="BR775" s="1" t="e">
        <f>+Tabla3[[#This Row],[VALOR TOTAL DE CONTRATO (ANTES DE LIQUIDACIÓN - LIBERACIÓN DE SALDOS)]]-Tabla3[[#This Row],[RECURSO TOTALES DESEMBOLSADOS]]</f>
        <v>#REF!</v>
      </c>
      <c r="BS775" s="1" t="s">
        <v>83</v>
      </c>
      <c r="BT775" s="1" t="str">
        <f t="shared" si="61"/>
        <v>enero</v>
      </c>
      <c r="BU775" s="1" t="s">
        <v>82</v>
      </c>
      <c r="BV775" s="1" t="s">
        <v>82</v>
      </c>
      <c r="BW775" s="1" t="s">
        <v>82</v>
      </c>
      <c r="BX775" t="s">
        <v>258</v>
      </c>
      <c r="BY775" t="s">
        <v>259</v>
      </c>
    </row>
    <row r="776" spans="1:77" x14ac:dyDescent="0.25">
      <c r="A776" s="1">
        <v>2026</v>
      </c>
      <c r="B776" s="3">
        <v>755</v>
      </c>
      <c r="C776" s="1" t="s">
        <v>65</v>
      </c>
      <c r="D776" t="s">
        <v>67</v>
      </c>
      <c r="E776" t="s">
        <v>70</v>
      </c>
      <c r="F776" t="s">
        <v>71</v>
      </c>
      <c r="G776" t="s">
        <v>105</v>
      </c>
      <c r="H776" s="1" t="s">
        <v>64</v>
      </c>
      <c r="I776" s="1" t="s">
        <v>75</v>
      </c>
      <c r="J776" t="s">
        <v>3876</v>
      </c>
      <c r="K776" s="1" t="s">
        <v>78</v>
      </c>
      <c r="L776" s="57" t="s">
        <v>538</v>
      </c>
      <c r="M776" s="79" t="s">
        <v>7060</v>
      </c>
      <c r="N776" s="1" t="s">
        <v>3719</v>
      </c>
      <c r="O776" s="69" t="s">
        <v>3719</v>
      </c>
      <c r="P776" s="54" t="s">
        <v>3719</v>
      </c>
      <c r="Q776" s="1" t="s">
        <v>83</v>
      </c>
      <c r="R776" s="87" t="s">
        <v>262</v>
      </c>
      <c r="S776" s="87" t="s">
        <v>262</v>
      </c>
      <c r="T776" t="s">
        <v>3877</v>
      </c>
      <c r="U776" t="s">
        <v>3879</v>
      </c>
      <c r="V776" t="s">
        <v>3878</v>
      </c>
      <c r="W776" s="5">
        <v>62322000</v>
      </c>
      <c r="X776" s="5">
        <v>62322000</v>
      </c>
      <c r="Y776" s="90">
        <v>5499000</v>
      </c>
      <c r="Z776" s="90">
        <v>0</v>
      </c>
      <c r="AA776" s="1" t="s">
        <v>95</v>
      </c>
      <c r="AB776" t="s">
        <v>83</v>
      </c>
      <c r="AC776" t="s">
        <v>76</v>
      </c>
      <c r="AD776" s="69">
        <f>+Tabla3[[#This Row],[VALOR DEL CONTRATO
(EN NUMEROS)]]-Tabla3[[#This Row],[VALOR RECURSOS (MADS/FONAM)]]</f>
        <v>0</v>
      </c>
      <c r="AE776" s="2">
        <v>2526</v>
      </c>
      <c r="AF776" s="88">
        <v>46024</v>
      </c>
      <c r="AG776">
        <v>83826</v>
      </c>
      <c r="AH776" s="75">
        <v>46044</v>
      </c>
      <c r="AI776" s="78" t="s">
        <v>98</v>
      </c>
      <c r="AJ776" t="s">
        <v>296</v>
      </c>
      <c r="AK776" s="72">
        <v>202400000000078</v>
      </c>
      <c r="AL776" s="75">
        <v>46042</v>
      </c>
      <c r="AM776" s="1" t="s">
        <v>257</v>
      </c>
      <c r="AN776" s="1" t="s">
        <v>257</v>
      </c>
      <c r="AO776" t="s">
        <v>100</v>
      </c>
      <c r="AP776" t="s">
        <v>452</v>
      </c>
      <c r="AQ776" s="1"/>
      <c r="AR776" t="s">
        <v>453</v>
      </c>
      <c r="AS776" t="s">
        <v>454</v>
      </c>
      <c r="AT776" s="1">
        <v>80111600</v>
      </c>
      <c r="AU776" s="93" t="s">
        <v>5947</v>
      </c>
      <c r="AV776" s="1" t="s">
        <v>210</v>
      </c>
      <c r="AW776" s="87" t="s">
        <v>103</v>
      </c>
      <c r="AX776" s="75">
        <v>46049</v>
      </c>
      <c r="AY776" s="87" t="s">
        <v>115</v>
      </c>
      <c r="AZ776" s="75">
        <v>46049</v>
      </c>
      <c r="BA776" s="75">
        <v>46055</v>
      </c>
      <c r="BB776" s="6">
        <v>46387</v>
      </c>
      <c r="BC776" s="89">
        <f>+Tabla3[[#This Row],[FECHA TERMINACION
(INICIAL)]]-Tabla3[[#This Row],[FECHA INICIO]]</f>
        <v>332</v>
      </c>
      <c r="BD776" s="89">
        <f>+Tabla3[[#This Row],[PLAZO DE EJECUCIÓN EN DÍAS (INICIAL)]]/30</f>
        <v>11.066666666666666</v>
      </c>
      <c r="BE776" t="s">
        <v>3880</v>
      </c>
      <c r="BF776" s="5" t="e">
        <f>+#REF!</f>
        <v>#REF!</v>
      </c>
      <c r="BG776" s="5" t="e">
        <f>+#REF!</f>
        <v>#REF!</v>
      </c>
      <c r="BH776" s="1" t="e">
        <f>+#REF!</f>
        <v>#REF!</v>
      </c>
      <c r="BI776" s="1">
        <f>+COUNTIF(Tabla3[[#This Row],[VALOR REDUCIDO]:[TOTAL TIEMPO PRORROGADO EN DÍAS
]],"&lt;&gt;0")</f>
        <v>3</v>
      </c>
      <c r="BJ776" s="1" t="e">
        <f>+#REF!</f>
        <v>#REF!</v>
      </c>
      <c r="BK776" s="75" t="e">
        <f>+#REF!</f>
        <v>#REF!</v>
      </c>
      <c r="BL776" s="1" t="s">
        <v>83</v>
      </c>
      <c r="BM776" t="e">
        <f t="shared" si="57"/>
        <v>#REF!</v>
      </c>
      <c r="BN776" s="7">
        <f t="shared" si="58"/>
        <v>46055</v>
      </c>
      <c r="BO776" s="7" t="e">
        <f t="shared" si="59"/>
        <v>#REF!</v>
      </c>
      <c r="BP776" s="5" t="e">
        <f t="shared" si="60"/>
        <v>#REF!</v>
      </c>
      <c r="BQ776" s="1">
        <v>21812700</v>
      </c>
      <c r="BR776" s="1" t="e">
        <f>+Tabla3[[#This Row],[VALOR TOTAL DE CONTRATO (ANTES DE LIQUIDACIÓN - LIBERACIÓN DE SALDOS)]]-Tabla3[[#This Row],[RECURSO TOTALES DESEMBOLSADOS]]</f>
        <v>#REF!</v>
      </c>
      <c r="BS776" s="1" t="s">
        <v>83</v>
      </c>
      <c r="BT776" s="1" t="str">
        <f t="shared" si="61"/>
        <v>enero</v>
      </c>
      <c r="BU776" s="1" t="s">
        <v>82</v>
      </c>
      <c r="BV776" s="1" t="s">
        <v>82</v>
      </c>
      <c r="BW776" s="1" t="s">
        <v>82</v>
      </c>
      <c r="BX776" t="s">
        <v>258</v>
      </c>
      <c r="BY776" t="s">
        <v>259</v>
      </c>
    </row>
    <row r="777" spans="1:77" x14ac:dyDescent="0.25">
      <c r="A777" s="1">
        <v>2026</v>
      </c>
      <c r="B777" s="3">
        <v>756</v>
      </c>
      <c r="C777" s="1" t="s">
        <v>65</v>
      </c>
      <c r="D777" t="s">
        <v>67</v>
      </c>
      <c r="E777" t="s">
        <v>70</v>
      </c>
      <c r="F777" t="s">
        <v>71</v>
      </c>
      <c r="G777" t="s">
        <v>105</v>
      </c>
      <c r="H777" s="1" t="s">
        <v>64</v>
      </c>
      <c r="I777" s="1" t="s">
        <v>75</v>
      </c>
      <c r="J777" t="s">
        <v>3881</v>
      </c>
      <c r="K777" s="1" t="s">
        <v>78</v>
      </c>
      <c r="L777" s="57" t="s">
        <v>538</v>
      </c>
      <c r="M777" s="79" t="s">
        <v>7061</v>
      </c>
      <c r="N777" s="1" t="s">
        <v>3719</v>
      </c>
      <c r="O777" s="69" t="s">
        <v>3719</v>
      </c>
      <c r="P777" s="54" t="s">
        <v>3719</v>
      </c>
      <c r="Q777" s="1" t="s">
        <v>83</v>
      </c>
      <c r="R777" s="87" t="s">
        <v>262</v>
      </c>
      <c r="S777" s="87" t="s">
        <v>262</v>
      </c>
      <c r="T777" t="s">
        <v>3830</v>
      </c>
      <c r="U777" t="s">
        <v>3832</v>
      </c>
      <c r="V777" t="s">
        <v>3882</v>
      </c>
      <c r="W777" s="5">
        <v>85800000</v>
      </c>
      <c r="X777" s="5">
        <v>85800000</v>
      </c>
      <c r="Y777" s="90">
        <v>7800000</v>
      </c>
      <c r="Z777" s="90">
        <v>0</v>
      </c>
      <c r="AA777" s="1" t="s">
        <v>95</v>
      </c>
      <c r="AB777" t="s">
        <v>83</v>
      </c>
      <c r="AC777" t="s">
        <v>76</v>
      </c>
      <c r="AD777" s="69">
        <f>+Tabla3[[#This Row],[VALOR DEL CONTRATO
(EN NUMEROS)]]-Tabla3[[#This Row],[VALOR RECURSOS (MADS/FONAM)]]</f>
        <v>0</v>
      </c>
      <c r="AE777" s="2">
        <v>2526</v>
      </c>
      <c r="AF777" s="88">
        <v>46024</v>
      </c>
      <c r="AG777">
        <v>93426</v>
      </c>
      <c r="AH777" s="75">
        <v>46045</v>
      </c>
      <c r="AI777" s="78" t="s">
        <v>98</v>
      </c>
      <c r="AJ777" t="s">
        <v>296</v>
      </c>
      <c r="AK777" s="72">
        <v>202400000000078</v>
      </c>
      <c r="AL777" s="75">
        <v>46044</v>
      </c>
      <c r="AM777" s="1" t="s">
        <v>257</v>
      </c>
      <c r="AN777" s="1" t="s">
        <v>257</v>
      </c>
      <c r="AO777" t="s">
        <v>100</v>
      </c>
      <c r="AP777" t="s">
        <v>452</v>
      </c>
      <c r="AQ777" s="1"/>
      <c r="AR777" t="s">
        <v>453</v>
      </c>
      <c r="AS777" t="s">
        <v>454</v>
      </c>
      <c r="AT777" s="1">
        <v>80111600</v>
      </c>
      <c r="AU777" s="93" t="s">
        <v>5948</v>
      </c>
      <c r="AV777" s="1" t="s">
        <v>210</v>
      </c>
      <c r="AW777" s="87" t="s">
        <v>103</v>
      </c>
      <c r="AX777" s="75">
        <v>46044</v>
      </c>
      <c r="AY777" s="87" t="s">
        <v>115</v>
      </c>
      <c r="AZ777" s="75">
        <v>46044</v>
      </c>
      <c r="BA777" s="75">
        <v>46048</v>
      </c>
      <c r="BB777" s="6">
        <v>46381</v>
      </c>
      <c r="BC777" s="89">
        <f>+Tabla3[[#This Row],[FECHA TERMINACION
(INICIAL)]]-Tabla3[[#This Row],[FECHA INICIO]]</f>
        <v>333</v>
      </c>
      <c r="BD777" s="89">
        <f>+Tabla3[[#This Row],[PLAZO DE EJECUCIÓN EN DÍAS (INICIAL)]]/30</f>
        <v>11.1</v>
      </c>
      <c r="BE777" t="s">
        <v>3833</v>
      </c>
      <c r="BF777" s="5" t="e">
        <f>+#REF!</f>
        <v>#REF!</v>
      </c>
      <c r="BG777" s="5" t="e">
        <f>+#REF!</f>
        <v>#REF!</v>
      </c>
      <c r="BH777" s="1" t="e">
        <f>+#REF!</f>
        <v>#REF!</v>
      </c>
      <c r="BI777" s="1">
        <f>+COUNTIF(Tabla3[[#This Row],[VALOR REDUCIDO]:[TOTAL TIEMPO PRORROGADO EN DÍAS
]],"&lt;&gt;0")</f>
        <v>3</v>
      </c>
      <c r="BJ777" s="1" t="e">
        <f>+#REF!</f>
        <v>#REF!</v>
      </c>
      <c r="BK777" s="75" t="e">
        <f>+#REF!</f>
        <v>#REF!</v>
      </c>
      <c r="BL777" s="1" t="s">
        <v>83</v>
      </c>
      <c r="BM777" t="e">
        <f t="shared" si="57"/>
        <v>#REF!</v>
      </c>
      <c r="BN777" s="7">
        <f t="shared" si="58"/>
        <v>46048</v>
      </c>
      <c r="BO777" s="7" t="e">
        <f t="shared" si="59"/>
        <v>#REF!</v>
      </c>
      <c r="BP777" s="5" t="e">
        <f t="shared" si="60"/>
        <v>#REF!</v>
      </c>
      <c r="BQ777" s="1">
        <v>32500000</v>
      </c>
      <c r="BR777" s="1" t="e">
        <f>+Tabla3[[#This Row],[VALOR TOTAL DE CONTRATO (ANTES DE LIQUIDACIÓN - LIBERACIÓN DE SALDOS)]]-Tabla3[[#This Row],[RECURSO TOTALES DESEMBOLSADOS]]</f>
        <v>#REF!</v>
      </c>
      <c r="BS777" s="1" t="s">
        <v>83</v>
      </c>
      <c r="BT777" s="1" t="str">
        <f t="shared" si="61"/>
        <v>enero</v>
      </c>
      <c r="BU777" s="1" t="s">
        <v>82</v>
      </c>
      <c r="BV777" s="1" t="s">
        <v>82</v>
      </c>
      <c r="BW777" s="1" t="s">
        <v>82</v>
      </c>
      <c r="BX777" t="s">
        <v>258</v>
      </c>
      <c r="BY777" t="s">
        <v>259</v>
      </c>
    </row>
    <row r="778" spans="1:77" ht="15" customHeight="1" x14ac:dyDescent="0.25">
      <c r="A778" s="1">
        <v>2026</v>
      </c>
      <c r="B778" s="3">
        <v>757</v>
      </c>
      <c r="C778" s="1" t="s">
        <v>65</v>
      </c>
      <c r="D778" t="s">
        <v>67</v>
      </c>
      <c r="E778" t="s">
        <v>70</v>
      </c>
      <c r="F778" t="s">
        <v>71</v>
      </c>
      <c r="G778" t="s">
        <v>105</v>
      </c>
      <c r="H778" s="1" t="s">
        <v>64</v>
      </c>
      <c r="I778" s="1" t="s">
        <v>75</v>
      </c>
      <c r="J778" t="s">
        <v>4915</v>
      </c>
      <c r="K778" s="1" t="s">
        <v>78</v>
      </c>
      <c r="L778" s="87" t="s">
        <v>286</v>
      </c>
      <c r="M778" s="79" t="s">
        <v>7062</v>
      </c>
      <c r="N778" s="1" t="s">
        <v>3719</v>
      </c>
      <c r="O778" s="69" t="s">
        <v>3719</v>
      </c>
      <c r="P778" s="54" t="s">
        <v>3719</v>
      </c>
      <c r="Q778" s="1" t="s">
        <v>83</v>
      </c>
      <c r="R778" s="87" t="s">
        <v>262</v>
      </c>
      <c r="S778" s="87" t="s">
        <v>262</v>
      </c>
      <c r="T778" t="s">
        <v>4916</v>
      </c>
      <c r="U778" t="s">
        <v>4918</v>
      </c>
      <c r="V778" t="s">
        <v>4917</v>
      </c>
      <c r="W778" s="5">
        <v>60120000</v>
      </c>
      <c r="X778" s="5">
        <v>60120000</v>
      </c>
      <c r="Y778" s="90">
        <v>10020000</v>
      </c>
      <c r="Z778" s="90">
        <v>0</v>
      </c>
      <c r="AA778" s="1" t="s">
        <v>95</v>
      </c>
      <c r="AB778" t="s">
        <v>83</v>
      </c>
      <c r="AC778" t="s">
        <v>76</v>
      </c>
      <c r="AD778" s="69">
        <f>+Tabla3[[#This Row],[VALOR DEL CONTRATO
(EN NUMEROS)]]-Tabla3[[#This Row],[VALOR RECURSOS (MADS/FONAM)]]</f>
        <v>0</v>
      </c>
      <c r="AE778" s="2">
        <v>2026</v>
      </c>
      <c r="AF778" s="88">
        <v>46024</v>
      </c>
      <c r="AG778">
        <v>93526</v>
      </c>
      <c r="AH778" s="75">
        <v>46045</v>
      </c>
      <c r="AI778" s="78" t="s">
        <v>98</v>
      </c>
      <c r="AJ778" t="s">
        <v>590</v>
      </c>
      <c r="AK778" s="72">
        <v>202400000000078</v>
      </c>
      <c r="AL778" s="96">
        <v>46044</v>
      </c>
      <c r="AM778" s="1" t="s">
        <v>257</v>
      </c>
      <c r="AN778" s="1" t="s">
        <v>257</v>
      </c>
      <c r="AO778" t="s">
        <v>100</v>
      </c>
      <c r="AP778" t="s">
        <v>452</v>
      </c>
      <c r="AQ778" s="1"/>
      <c r="AR778" t="s">
        <v>453</v>
      </c>
      <c r="AS778" t="s">
        <v>454</v>
      </c>
      <c r="AT778" s="1">
        <v>80111600</v>
      </c>
      <c r="AU778" s="104" t="s">
        <v>5949</v>
      </c>
      <c r="AV778" s="1" t="s">
        <v>210</v>
      </c>
      <c r="AW778" s="87" t="s">
        <v>103</v>
      </c>
      <c r="AX778" s="75">
        <v>46049</v>
      </c>
      <c r="AY778" s="87" t="s">
        <v>115</v>
      </c>
      <c r="AZ778" s="75">
        <v>46049</v>
      </c>
      <c r="BA778" s="75">
        <v>46055</v>
      </c>
      <c r="BB778" s="6">
        <v>46235</v>
      </c>
      <c r="BC778" s="89">
        <f>+Tabla3[[#This Row],[FECHA TERMINACION
(INICIAL)]]-Tabla3[[#This Row],[FECHA INICIO]]</f>
        <v>180</v>
      </c>
      <c r="BD778" s="89">
        <f>+Tabla3[[#This Row],[PLAZO DE EJECUCIÓN EN DÍAS (INICIAL)]]/30</f>
        <v>6</v>
      </c>
      <c r="BE778" t="s">
        <v>4919</v>
      </c>
      <c r="BF778" s="5" t="e">
        <f>+#REF!</f>
        <v>#REF!</v>
      </c>
      <c r="BG778" s="5" t="e">
        <f>+#REF!</f>
        <v>#REF!</v>
      </c>
      <c r="BH778" s="1" t="e">
        <f>+#REF!</f>
        <v>#REF!</v>
      </c>
      <c r="BI778" s="1">
        <f>+COUNTIF(Tabla3[[#This Row],[VALOR REDUCIDO]:[TOTAL TIEMPO PRORROGADO EN DÍAS
]],"&lt;&gt;0")</f>
        <v>3</v>
      </c>
      <c r="BJ778" s="1" t="e">
        <f>+#REF!</f>
        <v>#REF!</v>
      </c>
      <c r="BK778" s="75" t="e">
        <f>+#REF!</f>
        <v>#REF!</v>
      </c>
      <c r="BL778" s="1" t="s">
        <v>83</v>
      </c>
      <c r="BM778" t="e">
        <f t="shared" si="57"/>
        <v>#REF!</v>
      </c>
      <c r="BN778" s="7">
        <f t="shared" si="58"/>
        <v>46055</v>
      </c>
      <c r="BO778" s="7" t="e">
        <f t="shared" si="59"/>
        <v>#REF!</v>
      </c>
      <c r="BP778" s="5" t="e">
        <f t="shared" si="60"/>
        <v>#REF!</v>
      </c>
      <c r="BQ778" s="1">
        <v>39746000</v>
      </c>
      <c r="BR778" s="1" t="e">
        <f>+Tabla3[[#This Row],[VALOR TOTAL DE CONTRATO (ANTES DE LIQUIDACIÓN - LIBERACIÓN DE SALDOS)]]-Tabla3[[#This Row],[RECURSO TOTALES DESEMBOLSADOS]]</f>
        <v>#REF!</v>
      </c>
      <c r="BS778" s="1" t="s">
        <v>83</v>
      </c>
      <c r="BT778" s="1" t="str">
        <f t="shared" si="61"/>
        <v>enero</v>
      </c>
      <c r="BU778" s="1" t="s">
        <v>82</v>
      </c>
      <c r="BV778" s="1" t="s">
        <v>82</v>
      </c>
      <c r="BW778" s="1" t="s">
        <v>82</v>
      </c>
      <c r="BX778" t="s">
        <v>258</v>
      </c>
      <c r="BY778" t="s">
        <v>259</v>
      </c>
    </row>
    <row r="779" spans="1:77" x14ac:dyDescent="0.25">
      <c r="A779" s="1">
        <v>2026</v>
      </c>
      <c r="B779" s="3">
        <v>758</v>
      </c>
      <c r="C779" s="1" t="s">
        <v>65</v>
      </c>
      <c r="D779" t="s">
        <v>67</v>
      </c>
      <c r="E779" t="s">
        <v>70</v>
      </c>
      <c r="F779" t="s">
        <v>71</v>
      </c>
      <c r="G779" t="s">
        <v>105</v>
      </c>
      <c r="H779" s="1" t="s">
        <v>64</v>
      </c>
      <c r="I779" s="1" t="s">
        <v>75</v>
      </c>
      <c r="J779" t="s">
        <v>3567</v>
      </c>
      <c r="K779" s="1" t="s">
        <v>78</v>
      </c>
      <c r="L779" t="s">
        <v>908</v>
      </c>
      <c r="M779" s="79" t="s">
        <v>7063</v>
      </c>
      <c r="N779" s="1" t="s">
        <v>3719</v>
      </c>
      <c r="O779" s="69" t="s">
        <v>3719</v>
      </c>
      <c r="P779" s="54" t="s">
        <v>3719</v>
      </c>
      <c r="Q779" s="1" t="s">
        <v>83</v>
      </c>
      <c r="R779" s="87" t="s">
        <v>269</v>
      </c>
      <c r="S779" s="87" t="s">
        <v>269</v>
      </c>
      <c r="T779" t="s">
        <v>3568</v>
      </c>
      <c r="U779" t="s">
        <v>3575</v>
      </c>
      <c r="V779" t="s">
        <v>1529</v>
      </c>
      <c r="W779" s="5">
        <v>60000000</v>
      </c>
      <c r="X779" s="5">
        <v>60000000</v>
      </c>
      <c r="Y779" s="90">
        <v>6000000</v>
      </c>
      <c r="Z779" s="90">
        <v>0</v>
      </c>
      <c r="AA779" s="1" t="s">
        <v>95</v>
      </c>
      <c r="AB779" t="s">
        <v>83</v>
      </c>
      <c r="AC779" t="s">
        <v>76</v>
      </c>
      <c r="AD779" s="69">
        <f>+Tabla3[[#This Row],[VALOR DEL CONTRATO
(EN NUMEROS)]]-Tabla3[[#This Row],[VALOR RECURSOS (MADS/FONAM)]]</f>
        <v>0</v>
      </c>
      <c r="AE779" s="2">
        <v>7326</v>
      </c>
      <c r="AF779" s="88">
        <v>46024</v>
      </c>
      <c r="AG779">
        <v>69326</v>
      </c>
      <c r="AH779" s="96">
        <v>46041</v>
      </c>
      <c r="AI779" s="78" t="s">
        <v>98</v>
      </c>
      <c r="AJ779" t="s">
        <v>416</v>
      </c>
      <c r="AK779" s="72">
        <v>202400000000055</v>
      </c>
      <c r="AL779" s="96">
        <v>46041</v>
      </c>
      <c r="AM779" s="1" t="s">
        <v>257</v>
      </c>
      <c r="AN779" s="1" t="s">
        <v>257</v>
      </c>
      <c r="AO779" t="s">
        <v>100</v>
      </c>
      <c r="AP779" t="s">
        <v>2702</v>
      </c>
      <c r="AQ779" s="2"/>
      <c r="AR779" t="s">
        <v>2703</v>
      </c>
      <c r="AS779" t="s">
        <v>418</v>
      </c>
      <c r="AT779" s="1">
        <v>80111600</v>
      </c>
      <c r="AU779" s="104" t="s">
        <v>5950</v>
      </c>
      <c r="AV779" s="1" t="s">
        <v>211</v>
      </c>
      <c r="AW779" s="87" t="s">
        <v>104</v>
      </c>
      <c r="AX779" s="96" t="s">
        <v>76</v>
      </c>
      <c r="AY779" s="1" t="s">
        <v>108</v>
      </c>
      <c r="AZ779" s="75">
        <v>46041</v>
      </c>
      <c r="BA779" s="96">
        <v>46041</v>
      </c>
      <c r="BB779" s="6">
        <v>46344</v>
      </c>
      <c r="BC779" s="89">
        <f>+Tabla3[[#This Row],[FECHA TERMINACION
(INICIAL)]]-Tabla3[[#This Row],[FECHA INICIO]]</f>
        <v>303</v>
      </c>
      <c r="BD779" s="89">
        <f>+Tabla3[[#This Row],[PLAZO DE EJECUCIÓN EN DÍAS (INICIAL)]]/30</f>
        <v>10.1</v>
      </c>
      <c r="BE779" t="s">
        <v>3569</v>
      </c>
      <c r="BF779" s="5" t="e">
        <f>+#REF!</f>
        <v>#REF!</v>
      </c>
      <c r="BG779" s="5" t="e">
        <f>+#REF!</f>
        <v>#REF!</v>
      </c>
      <c r="BH779" s="1" t="e">
        <f>+#REF!</f>
        <v>#REF!</v>
      </c>
      <c r="BI779" s="1">
        <f>+COUNTIF(Tabla3[[#This Row],[VALOR REDUCIDO]:[TOTAL TIEMPO PRORROGADO EN DÍAS
]],"&lt;&gt;0")</f>
        <v>3</v>
      </c>
      <c r="BJ779" s="1" t="e">
        <f>+#REF!</f>
        <v>#REF!</v>
      </c>
      <c r="BK779" s="75" t="e">
        <f>+#REF!</f>
        <v>#REF!</v>
      </c>
      <c r="BL779" s="1" t="s">
        <v>83</v>
      </c>
      <c r="BM779" t="e">
        <f t="shared" si="57"/>
        <v>#REF!</v>
      </c>
      <c r="BN779" s="7">
        <f t="shared" si="58"/>
        <v>46041</v>
      </c>
      <c r="BO779" s="7" t="e">
        <f t="shared" si="59"/>
        <v>#REF!</v>
      </c>
      <c r="BP779" s="5" t="e">
        <f t="shared" si="60"/>
        <v>#REF!</v>
      </c>
      <c r="BQ779" s="1">
        <v>26400000</v>
      </c>
      <c r="BR779" s="1" t="e">
        <f>+Tabla3[[#This Row],[VALOR TOTAL DE CONTRATO (ANTES DE LIQUIDACIÓN - LIBERACIÓN DE SALDOS)]]-Tabla3[[#This Row],[RECURSO TOTALES DESEMBOLSADOS]]</f>
        <v>#REF!</v>
      </c>
      <c r="BS779" s="1" t="s">
        <v>83</v>
      </c>
      <c r="BT779" s="1" t="str">
        <f t="shared" si="61"/>
        <v>enero</v>
      </c>
      <c r="BU779" s="1" t="s">
        <v>82</v>
      </c>
      <c r="BV779" s="1" t="s">
        <v>82</v>
      </c>
      <c r="BW779" s="1" t="s">
        <v>82</v>
      </c>
      <c r="BX779" t="s">
        <v>258</v>
      </c>
      <c r="BY779" t="s">
        <v>259</v>
      </c>
    </row>
    <row r="780" spans="1:77" x14ac:dyDescent="0.25">
      <c r="A780" s="1">
        <v>2026</v>
      </c>
      <c r="B780" s="3">
        <v>759</v>
      </c>
      <c r="C780" s="1" t="s">
        <v>65</v>
      </c>
      <c r="D780" t="s">
        <v>67</v>
      </c>
      <c r="E780" t="s">
        <v>70</v>
      </c>
      <c r="F780" t="s">
        <v>71</v>
      </c>
      <c r="G780" t="s">
        <v>105</v>
      </c>
      <c r="H780" s="1" t="s">
        <v>64</v>
      </c>
      <c r="I780" s="1" t="s">
        <v>75</v>
      </c>
      <c r="J780" t="s">
        <v>3570</v>
      </c>
      <c r="K780" s="1" t="s">
        <v>78</v>
      </c>
      <c r="L780" s="87" t="s">
        <v>3571</v>
      </c>
      <c r="M780" s="79" t="s">
        <v>7064</v>
      </c>
      <c r="N780" s="1" t="s">
        <v>3719</v>
      </c>
      <c r="O780" s="69" t="s">
        <v>3719</v>
      </c>
      <c r="P780" s="54" t="s">
        <v>3719</v>
      </c>
      <c r="Q780" s="1" t="s">
        <v>83</v>
      </c>
      <c r="R780" s="87" t="s">
        <v>269</v>
      </c>
      <c r="S780" s="87" t="s">
        <v>269</v>
      </c>
      <c r="T780" t="s">
        <v>3572</v>
      </c>
      <c r="U780" t="s">
        <v>3574</v>
      </c>
      <c r="V780" t="s">
        <v>3573</v>
      </c>
      <c r="W780" s="5">
        <v>64184450</v>
      </c>
      <c r="X780" s="5">
        <v>64184450</v>
      </c>
      <c r="Y780" s="90">
        <v>5834950</v>
      </c>
      <c r="Z780" s="90">
        <v>0</v>
      </c>
      <c r="AA780" s="1" t="s">
        <v>95</v>
      </c>
      <c r="AB780" t="s">
        <v>83</v>
      </c>
      <c r="AC780" t="s">
        <v>76</v>
      </c>
      <c r="AD780" s="69">
        <f>+Tabla3[[#This Row],[VALOR DEL CONTRATO
(EN NUMEROS)]]-Tabla3[[#This Row],[VALOR RECURSOS (MADS/FONAM)]]</f>
        <v>0</v>
      </c>
      <c r="AE780" s="2">
        <v>5826</v>
      </c>
      <c r="AF780" s="88">
        <v>46024</v>
      </c>
      <c r="AG780">
        <v>69626</v>
      </c>
      <c r="AH780" s="75">
        <v>46041</v>
      </c>
      <c r="AI780" s="78" t="s">
        <v>98</v>
      </c>
      <c r="AJ780" t="s">
        <v>928</v>
      </c>
      <c r="AK780" s="72">
        <v>202400000000071</v>
      </c>
      <c r="AL780" s="96">
        <v>46041</v>
      </c>
      <c r="AM780" s="1" t="s">
        <v>257</v>
      </c>
      <c r="AN780" s="1" t="s">
        <v>257</v>
      </c>
      <c r="AO780" t="s">
        <v>100</v>
      </c>
      <c r="AP780" t="s">
        <v>2692</v>
      </c>
      <c r="AQ780" s="1"/>
      <c r="AR780" t="s">
        <v>2693</v>
      </c>
      <c r="AS780" t="s">
        <v>418</v>
      </c>
      <c r="AT780" s="1">
        <v>80111600</v>
      </c>
      <c r="AU780" s="104" t="s">
        <v>5951</v>
      </c>
      <c r="AV780" s="1" t="s">
        <v>211</v>
      </c>
      <c r="AW780" s="87" t="s">
        <v>104</v>
      </c>
      <c r="AX780" s="75" t="s">
        <v>76</v>
      </c>
      <c r="AY780" s="1" t="s">
        <v>108</v>
      </c>
      <c r="AZ780" s="75">
        <v>46036</v>
      </c>
      <c r="BA780" s="96">
        <v>46041</v>
      </c>
      <c r="BB780" s="6">
        <v>46374</v>
      </c>
      <c r="BC780" s="89">
        <f>+Tabla3[[#This Row],[FECHA TERMINACION
(INICIAL)]]-Tabla3[[#This Row],[FECHA INICIO]]</f>
        <v>333</v>
      </c>
      <c r="BD780" s="89">
        <f>+Tabla3[[#This Row],[PLAZO DE EJECUCIÓN EN DÍAS (INICIAL)]]/30</f>
        <v>11.1</v>
      </c>
      <c r="BE780" t="s">
        <v>2831</v>
      </c>
      <c r="BF780" s="5" t="e">
        <f>+#REF!</f>
        <v>#REF!</v>
      </c>
      <c r="BG780" s="5" t="e">
        <f>+#REF!</f>
        <v>#REF!</v>
      </c>
      <c r="BH780" s="1" t="e">
        <f>+#REF!</f>
        <v>#REF!</v>
      </c>
      <c r="BI780" s="1">
        <f>+COUNTIF(Tabla3[[#This Row],[VALOR REDUCIDO]:[TOTAL TIEMPO PRORROGADO EN DÍAS
]],"&lt;&gt;0")</f>
        <v>3</v>
      </c>
      <c r="BJ780" s="1" t="e">
        <f>+#REF!</f>
        <v>#REF!</v>
      </c>
      <c r="BK780" s="75" t="e">
        <f>+#REF!</f>
        <v>#REF!</v>
      </c>
      <c r="BL780" s="1" t="s">
        <v>83</v>
      </c>
      <c r="BM780" t="e">
        <f t="shared" si="57"/>
        <v>#REF!</v>
      </c>
      <c r="BN780" s="7">
        <f t="shared" si="58"/>
        <v>46041</v>
      </c>
      <c r="BO780" s="7" t="e">
        <f t="shared" si="59"/>
        <v>#REF!</v>
      </c>
      <c r="BP780" s="5" t="e">
        <f t="shared" si="60"/>
        <v>#REF!</v>
      </c>
      <c r="BQ780" s="1">
        <v>25673780</v>
      </c>
      <c r="BR780" s="1" t="e">
        <f>+Tabla3[[#This Row],[VALOR TOTAL DE CONTRATO (ANTES DE LIQUIDACIÓN - LIBERACIÓN DE SALDOS)]]-Tabla3[[#This Row],[RECURSO TOTALES DESEMBOLSADOS]]</f>
        <v>#REF!</v>
      </c>
      <c r="BS780" s="1" t="s">
        <v>83</v>
      </c>
      <c r="BT780" s="1" t="str">
        <f t="shared" si="61"/>
        <v>enero</v>
      </c>
      <c r="BU780" s="1" t="s">
        <v>82</v>
      </c>
      <c r="BV780" s="1" t="s">
        <v>82</v>
      </c>
      <c r="BW780" s="1" t="s">
        <v>82</v>
      </c>
      <c r="BX780" t="s">
        <v>258</v>
      </c>
      <c r="BY780" t="s">
        <v>259</v>
      </c>
    </row>
    <row r="781" spans="1:77" x14ac:dyDescent="0.25">
      <c r="A781" s="1">
        <v>2026</v>
      </c>
      <c r="B781" s="3">
        <v>760</v>
      </c>
      <c r="C781" s="1" t="s">
        <v>65</v>
      </c>
      <c r="D781" t="s">
        <v>67</v>
      </c>
      <c r="E781" t="s">
        <v>70</v>
      </c>
      <c r="F781" t="s">
        <v>71</v>
      </c>
      <c r="G781" t="s">
        <v>105</v>
      </c>
      <c r="H781" s="1" t="s">
        <v>64</v>
      </c>
      <c r="I781" s="1" t="s">
        <v>75</v>
      </c>
      <c r="J781" t="s">
        <v>165</v>
      </c>
      <c r="K781" s="1" t="s">
        <v>78</v>
      </c>
      <c r="L781" s="87" t="s">
        <v>2540</v>
      </c>
      <c r="M781" s="79" t="s">
        <v>7065</v>
      </c>
      <c r="N781" s="1" t="s">
        <v>3719</v>
      </c>
      <c r="O781" s="69" t="s">
        <v>3719</v>
      </c>
      <c r="P781" s="54" t="s">
        <v>3719</v>
      </c>
      <c r="Q781" s="1" t="s">
        <v>83</v>
      </c>
      <c r="R781" s="87" t="s">
        <v>269</v>
      </c>
      <c r="S781" s="87" t="s">
        <v>269</v>
      </c>
      <c r="T781" t="s">
        <v>3883</v>
      </c>
      <c r="U781" t="s">
        <v>3885</v>
      </c>
      <c r="V781" t="s">
        <v>3884</v>
      </c>
      <c r="W781" s="5">
        <v>154000000</v>
      </c>
      <c r="X781" s="5">
        <v>154000000</v>
      </c>
      <c r="Y781" s="90">
        <v>14000000</v>
      </c>
      <c r="Z781" s="90">
        <v>0</v>
      </c>
      <c r="AA781" s="1" t="s">
        <v>95</v>
      </c>
      <c r="AB781" t="s">
        <v>83</v>
      </c>
      <c r="AC781" t="s">
        <v>76</v>
      </c>
      <c r="AD781" s="69">
        <f>+Tabla3[[#This Row],[VALOR DEL CONTRATO
(EN NUMEROS)]]-Tabla3[[#This Row],[VALOR RECURSOS (MADS/FONAM)]]</f>
        <v>0</v>
      </c>
      <c r="AE781" s="2">
        <v>4126</v>
      </c>
      <c r="AF781" s="88">
        <v>46024</v>
      </c>
      <c r="AG781">
        <v>77826</v>
      </c>
      <c r="AH781" s="75">
        <v>46042</v>
      </c>
      <c r="AI781" s="78" t="s">
        <v>98</v>
      </c>
      <c r="AJ781" t="s">
        <v>3253</v>
      </c>
      <c r="AK781" s="72">
        <v>202400000000071</v>
      </c>
      <c r="AL781" s="96">
        <v>46042</v>
      </c>
      <c r="AM781" s="1" t="s">
        <v>257</v>
      </c>
      <c r="AN781" s="1" t="s">
        <v>257</v>
      </c>
      <c r="AO781" t="s">
        <v>100</v>
      </c>
      <c r="AP781" t="s">
        <v>150</v>
      </c>
      <c r="AQ781" s="1"/>
      <c r="AR781" t="s">
        <v>417</v>
      </c>
      <c r="AS781" t="s">
        <v>418</v>
      </c>
      <c r="AT781" s="1">
        <v>80111600</v>
      </c>
      <c r="AU781" s="104" t="s">
        <v>5952</v>
      </c>
      <c r="AV781" s="1" t="s">
        <v>211</v>
      </c>
      <c r="AW781" s="87" t="s">
        <v>104</v>
      </c>
      <c r="AX781" s="96" t="s">
        <v>76</v>
      </c>
      <c r="AY781" s="1" t="s">
        <v>108</v>
      </c>
      <c r="AZ781" s="75">
        <v>46037</v>
      </c>
      <c r="BA781" s="75">
        <v>46042</v>
      </c>
      <c r="BB781" s="6">
        <v>46375</v>
      </c>
      <c r="BC781" s="89">
        <f>+Tabla3[[#This Row],[FECHA TERMINACION
(INICIAL)]]-Tabla3[[#This Row],[FECHA INICIO]]</f>
        <v>333</v>
      </c>
      <c r="BD781" s="89">
        <f>+Tabla3[[#This Row],[PLAZO DE EJECUCIÓN EN DÍAS (INICIAL)]]/30</f>
        <v>11.1</v>
      </c>
      <c r="BE781" t="s">
        <v>2831</v>
      </c>
      <c r="BF781" s="5" t="e">
        <f>+#REF!</f>
        <v>#REF!</v>
      </c>
      <c r="BG781" s="5" t="e">
        <f>+#REF!</f>
        <v>#REF!</v>
      </c>
      <c r="BH781" s="1" t="e">
        <f>+#REF!</f>
        <v>#REF!</v>
      </c>
      <c r="BI781" s="1">
        <f>+COUNTIF(Tabla3[[#This Row],[VALOR REDUCIDO]:[TOTAL TIEMPO PRORROGADO EN DÍAS
]],"&lt;&gt;0")</f>
        <v>3</v>
      </c>
      <c r="BJ781" s="1" t="e">
        <f>+#REF!</f>
        <v>#REF!</v>
      </c>
      <c r="BK781" s="75" t="e">
        <f>+#REF!</f>
        <v>#REF!</v>
      </c>
      <c r="BL781" s="1" t="s">
        <v>83</v>
      </c>
      <c r="BM781" t="e">
        <f t="shared" si="57"/>
        <v>#REF!</v>
      </c>
      <c r="BN781" s="7">
        <f t="shared" si="58"/>
        <v>46042</v>
      </c>
      <c r="BO781" s="7" t="e">
        <f t="shared" si="59"/>
        <v>#REF!</v>
      </c>
      <c r="BP781" s="5" t="e">
        <f t="shared" si="60"/>
        <v>#REF!</v>
      </c>
      <c r="BQ781" s="1">
        <v>61133333</v>
      </c>
      <c r="BR781" s="1" t="e">
        <f>+Tabla3[[#This Row],[VALOR TOTAL DE CONTRATO (ANTES DE LIQUIDACIÓN - LIBERACIÓN DE SALDOS)]]-Tabla3[[#This Row],[RECURSO TOTALES DESEMBOLSADOS]]</f>
        <v>#REF!</v>
      </c>
      <c r="BS781" s="1" t="s">
        <v>83</v>
      </c>
      <c r="BT781" s="1" t="str">
        <f t="shared" si="61"/>
        <v>enero</v>
      </c>
      <c r="BU781" s="1" t="s">
        <v>82</v>
      </c>
      <c r="BV781" s="1" t="s">
        <v>82</v>
      </c>
      <c r="BW781" s="1" t="s">
        <v>82</v>
      </c>
      <c r="BX781" t="s">
        <v>258</v>
      </c>
      <c r="BY781" t="s">
        <v>259</v>
      </c>
    </row>
    <row r="782" spans="1:77" x14ac:dyDescent="0.25">
      <c r="A782" s="1">
        <v>2026</v>
      </c>
      <c r="B782" s="3">
        <v>761</v>
      </c>
      <c r="C782" s="1" t="s">
        <v>65</v>
      </c>
      <c r="D782" t="s">
        <v>67</v>
      </c>
      <c r="E782" t="s">
        <v>70</v>
      </c>
      <c r="F782" t="s">
        <v>71</v>
      </c>
      <c r="G782" t="s">
        <v>105</v>
      </c>
      <c r="H782" s="1" t="s">
        <v>64</v>
      </c>
      <c r="I782" s="1" t="s">
        <v>75</v>
      </c>
      <c r="J782" t="s">
        <v>3576</v>
      </c>
      <c r="K782" s="1" t="s">
        <v>78</v>
      </c>
      <c r="L782" s="87" t="s">
        <v>1029</v>
      </c>
      <c r="M782" s="79" t="s">
        <v>7066</v>
      </c>
      <c r="N782" s="1" t="s">
        <v>3719</v>
      </c>
      <c r="O782" s="59" t="s">
        <v>3719</v>
      </c>
      <c r="P782" s="54" t="s">
        <v>3719</v>
      </c>
      <c r="Q782" s="1" t="s">
        <v>83</v>
      </c>
      <c r="R782" s="87" t="s">
        <v>269</v>
      </c>
      <c r="S782" s="87" t="s">
        <v>269</v>
      </c>
      <c r="T782" t="s">
        <v>3577</v>
      </c>
      <c r="U782" t="s">
        <v>3579</v>
      </c>
      <c r="V782" s="5" t="s">
        <v>3578</v>
      </c>
      <c r="W782" s="5">
        <v>78382828</v>
      </c>
      <c r="X782" s="5">
        <v>78382828</v>
      </c>
      <c r="Y782" s="71">
        <v>6895850</v>
      </c>
      <c r="Z782" s="90">
        <v>0</v>
      </c>
      <c r="AA782" s="1" t="s">
        <v>95</v>
      </c>
      <c r="AB782" t="s">
        <v>83</v>
      </c>
      <c r="AC782" t="s">
        <v>76</v>
      </c>
      <c r="AD782" s="69">
        <f>+Tabla3[[#This Row],[VALOR DEL CONTRATO
(EN NUMEROS)]]-Tabla3[[#This Row],[VALOR RECURSOS (MADS/FONAM)]]</f>
        <v>0</v>
      </c>
      <c r="AE782" s="2">
        <v>4926</v>
      </c>
      <c r="AF782" s="88">
        <v>46024</v>
      </c>
      <c r="AG782">
        <v>69426</v>
      </c>
      <c r="AH782" s="75">
        <v>46041</v>
      </c>
      <c r="AI782" s="78" t="s">
        <v>98</v>
      </c>
      <c r="AJ782" t="s">
        <v>784</v>
      </c>
      <c r="AK782" s="72">
        <v>202400000000071</v>
      </c>
      <c r="AL782" s="75">
        <v>46041</v>
      </c>
      <c r="AM782" s="1" t="s">
        <v>257</v>
      </c>
      <c r="AN782" s="1" t="s">
        <v>257</v>
      </c>
      <c r="AO782" t="s">
        <v>100</v>
      </c>
      <c r="AP782" t="s">
        <v>233</v>
      </c>
      <c r="AQ782" s="2"/>
      <c r="AR782" t="s">
        <v>1695</v>
      </c>
      <c r="AS782" t="s">
        <v>2752</v>
      </c>
      <c r="AT782" s="1">
        <v>80111600</v>
      </c>
      <c r="AU782" s="104" t="s">
        <v>5953</v>
      </c>
      <c r="AV782" s="1" t="s">
        <v>210</v>
      </c>
      <c r="AW782" s="87" t="s">
        <v>103</v>
      </c>
      <c r="AX782" s="75">
        <v>46041</v>
      </c>
      <c r="AY782" s="87" t="s">
        <v>116</v>
      </c>
      <c r="AZ782" s="75">
        <v>46041</v>
      </c>
      <c r="BA782" s="75">
        <v>46044</v>
      </c>
      <c r="BB782" s="6">
        <v>46387</v>
      </c>
      <c r="BC782" s="89">
        <f>+Tabla3[[#This Row],[FECHA TERMINACION
(INICIAL)]]-Tabla3[[#This Row],[FECHA INICIO]]</f>
        <v>343</v>
      </c>
      <c r="BD782" s="89">
        <f>+Tabla3[[#This Row],[PLAZO DE EJECUCIÓN EN DÍAS (INICIAL)]]/30</f>
        <v>11.433333333333334</v>
      </c>
      <c r="BE782" t="s">
        <v>3580</v>
      </c>
      <c r="BF782" s="5" t="e">
        <f>+#REF!</f>
        <v>#REF!</v>
      </c>
      <c r="BG782" s="5" t="e">
        <f>+#REF!</f>
        <v>#REF!</v>
      </c>
      <c r="BH782" s="1" t="e">
        <f>+#REF!</f>
        <v>#REF!</v>
      </c>
      <c r="BI782" s="1">
        <f>+COUNTIF(Tabla3[[#This Row],[VALOR REDUCIDO]:[TOTAL TIEMPO PRORROGADO EN DÍAS
]],"&lt;&gt;0")</f>
        <v>3</v>
      </c>
      <c r="BJ782" s="1" t="e">
        <f>+#REF!</f>
        <v>#REF!</v>
      </c>
      <c r="BK782" s="75" t="e">
        <f>+#REF!</f>
        <v>#REF!</v>
      </c>
      <c r="BL782" s="1" t="s">
        <v>83</v>
      </c>
      <c r="BM782" t="e">
        <f t="shared" si="57"/>
        <v>#REF!</v>
      </c>
      <c r="BN782" s="7">
        <f t="shared" si="58"/>
        <v>46044</v>
      </c>
      <c r="BO782" s="7" t="e">
        <f t="shared" si="59"/>
        <v>#REF!</v>
      </c>
      <c r="BP782" s="5" t="e">
        <f t="shared" si="60"/>
        <v>#REF!</v>
      </c>
      <c r="BQ782" s="1">
        <v>29652155</v>
      </c>
      <c r="BR782" s="1" t="e">
        <f>+Tabla3[[#This Row],[VALOR TOTAL DE CONTRATO (ANTES DE LIQUIDACIÓN - LIBERACIÓN DE SALDOS)]]-Tabla3[[#This Row],[RECURSO TOTALES DESEMBOLSADOS]]</f>
        <v>#REF!</v>
      </c>
      <c r="BS782" s="1" t="s">
        <v>83</v>
      </c>
      <c r="BT782" s="1" t="str">
        <f t="shared" si="61"/>
        <v>enero</v>
      </c>
      <c r="BU782" s="1" t="s">
        <v>82</v>
      </c>
      <c r="BV782" s="1" t="s">
        <v>82</v>
      </c>
      <c r="BW782" s="1" t="s">
        <v>82</v>
      </c>
      <c r="BX782" t="s">
        <v>258</v>
      </c>
      <c r="BY782" t="s">
        <v>259</v>
      </c>
    </row>
    <row r="783" spans="1:77" x14ac:dyDescent="0.25">
      <c r="A783" s="1">
        <v>2026</v>
      </c>
      <c r="B783" s="3">
        <v>762</v>
      </c>
      <c r="C783" s="1" t="s">
        <v>65</v>
      </c>
      <c r="D783" t="s">
        <v>67</v>
      </c>
      <c r="E783" t="s">
        <v>70</v>
      </c>
      <c r="F783" t="s">
        <v>71</v>
      </c>
      <c r="G783" t="s">
        <v>105</v>
      </c>
      <c r="H783" s="1" t="s">
        <v>64</v>
      </c>
      <c r="I783" s="1" t="s">
        <v>75</v>
      </c>
      <c r="J783" t="s">
        <v>3581</v>
      </c>
      <c r="K783" s="1" t="s">
        <v>78</v>
      </c>
      <c r="L783" s="87" t="s">
        <v>1034</v>
      </c>
      <c r="M783" s="79" t="s">
        <v>7067</v>
      </c>
      <c r="N783" s="1" t="s">
        <v>3719</v>
      </c>
      <c r="O783" s="59" t="s">
        <v>3719</v>
      </c>
      <c r="P783" s="54" t="s">
        <v>3719</v>
      </c>
      <c r="Q783" s="1" t="s">
        <v>83</v>
      </c>
      <c r="R783" s="87" t="s">
        <v>269</v>
      </c>
      <c r="S783" s="87" t="s">
        <v>269</v>
      </c>
      <c r="T783" t="s">
        <v>3582</v>
      </c>
      <c r="U783" t="s">
        <v>3587</v>
      </c>
      <c r="V783" t="s">
        <v>3583</v>
      </c>
      <c r="W783" s="5">
        <v>60683480</v>
      </c>
      <c r="X783" s="5">
        <v>60683480</v>
      </c>
      <c r="Y783" s="90">
        <v>5516680</v>
      </c>
      <c r="Z783" s="90">
        <v>0</v>
      </c>
      <c r="AA783" s="1" t="s">
        <v>95</v>
      </c>
      <c r="AB783" t="s">
        <v>83</v>
      </c>
      <c r="AC783" t="s">
        <v>76</v>
      </c>
      <c r="AD783" s="69">
        <f>+Tabla3[[#This Row],[VALOR DEL CONTRATO
(EN NUMEROS)]]-Tabla3[[#This Row],[VALOR RECURSOS (MADS/FONAM)]]</f>
        <v>0</v>
      </c>
      <c r="AE783" s="2">
        <v>4226</v>
      </c>
      <c r="AF783" s="88">
        <v>46024</v>
      </c>
      <c r="AG783">
        <v>69826</v>
      </c>
      <c r="AH783" s="75">
        <v>46041</v>
      </c>
      <c r="AI783" s="78" t="s">
        <v>98</v>
      </c>
      <c r="AJ783" t="s">
        <v>784</v>
      </c>
      <c r="AK783" s="72">
        <v>202400000000071</v>
      </c>
      <c r="AL783" s="75">
        <v>46041</v>
      </c>
      <c r="AM783" s="1" t="s">
        <v>257</v>
      </c>
      <c r="AN783" s="1" t="s">
        <v>257</v>
      </c>
      <c r="AO783" t="s">
        <v>100</v>
      </c>
      <c r="AP783" t="s">
        <v>785</v>
      </c>
      <c r="AQ783" s="2"/>
      <c r="AR783" t="s">
        <v>786</v>
      </c>
      <c r="AS783" s="1" t="s">
        <v>418</v>
      </c>
      <c r="AT783" s="1">
        <v>80111600</v>
      </c>
      <c r="AU783" s="104" t="s">
        <v>5954</v>
      </c>
      <c r="AV783" s="1" t="s">
        <v>211</v>
      </c>
      <c r="AW783" s="87" t="s">
        <v>104</v>
      </c>
      <c r="AX783" s="75" t="s">
        <v>76</v>
      </c>
      <c r="AY783" s="87" t="s">
        <v>108</v>
      </c>
      <c r="AZ783" s="75">
        <v>46041</v>
      </c>
      <c r="BA783" s="75">
        <v>46043</v>
      </c>
      <c r="BB783" s="6">
        <v>46376</v>
      </c>
      <c r="BC783" s="89">
        <f>+Tabla3[[#This Row],[FECHA TERMINACION
(INICIAL)]]-Tabla3[[#This Row],[FECHA INICIO]]</f>
        <v>333</v>
      </c>
      <c r="BD783" s="89">
        <f>+Tabla3[[#This Row],[PLAZO DE EJECUCIÓN EN DÍAS (INICIAL)]]/30</f>
        <v>11.1</v>
      </c>
      <c r="BE783" t="s">
        <v>1044</v>
      </c>
      <c r="BF783" s="5" t="e">
        <f>+#REF!</f>
        <v>#REF!</v>
      </c>
      <c r="BG783" s="5" t="e">
        <f>+#REF!</f>
        <v>#REF!</v>
      </c>
      <c r="BH783" s="1" t="e">
        <f>+#REF!</f>
        <v>#REF!</v>
      </c>
      <c r="BI783" s="1">
        <f>+COUNTIF(Tabla3[[#This Row],[VALOR REDUCIDO]:[TOTAL TIEMPO PRORROGADO EN DÍAS
]],"&lt;&gt;0")</f>
        <v>3</v>
      </c>
      <c r="BJ783" s="1" t="e">
        <f>+#REF!</f>
        <v>#REF!</v>
      </c>
      <c r="BK783" s="75" t="e">
        <f>+#REF!</f>
        <v>#REF!</v>
      </c>
      <c r="BL783" s="1" t="s">
        <v>83</v>
      </c>
      <c r="BM783" t="e">
        <f t="shared" si="57"/>
        <v>#REF!</v>
      </c>
      <c r="BN783" s="7">
        <f t="shared" si="58"/>
        <v>46043</v>
      </c>
      <c r="BO783" s="7" t="e">
        <f t="shared" si="59"/>
        <v>#REF!</v>
      </c>
      <c r="BP783" s="5" t="e">
        <f t="shared" si="60"/>
        <v>#REF!</v>
      </c>
      <c r="BQ783" s="1">
        <v>23905613</v>
      </c>
      <c r="BR783" s="1" t="e">
        <f>+Tabla3[[#This Row],[VALOR TOTAL DE CONTRATO (ANTES DE LIQUIDACIÓN - LIBERACIÓN DE SALDOS)]]-Tabla3[[#This Row],[RECURSO TOTALES DESEMBOLSADOS]]</f>
        <v>#REF!</v>
      </c>
      <c r="BS783" s="1" t="s">
        <v>83</v>
      </c>
      <c r="BT783" s="1" t="str">
        <f t="shared" si="61"/>
        <v>enero</v>
      </c>
      <c r="BU783" s="1" t="s">
        <v>82</v>
      </c>
      <c r="BV783" s="1" t="s">
        <v>82</v>
      </c>
      <c r="BW783" s="1" t="s">
        <v>82</v>
      </c>
      <c r="BX783" t="s">
        <v>258</v>
      </c>
      <c r="BY783" t="s">
        <v>259</v>
      </c>
    </row>
    <row r="784" spans="1:77" x14ac:dyDescent="0.25">
      <c r="A784" s="1">
        <v>2026</v>
      </c>
      <c r="B784" s="3">
        <v>763</v>
      </c>
      <c r="C784" s="1" t="s">
        <v>65</v>
      </c>
      <c r="D784" t="s">
        <v>67</v>
      </c>
      <c r="E784" t="s">
        <v>70</v>
      </c>
      <c r="F784" t="s">
        <v>71</v>
      </c>
      <c r="G784" t="s">
        <v>105</v>
      </c>
      <c r="H784" s="1" t="s">
        <v>64</v>
      </c>
      <c r="I784" s="1" t="s">
        <v>75</v>
      </c>
      <c r="J784" t="s">
        <v>3584</v>
      </c>
      <c r="K784" s="1" t="s">
        <v>78</v>
      </c>
      <c r="L784" t="s">
        <v>759</v>
      </c>
      <c r="M784" s="79" t="s">
        <v>7068</v>
      </c>
      <c r="N784" s="1" t="s">
        <v>3719</v>
      </c>
      <c r="O784" s="69" t="s">
        <v>3719</v>
      </c>
      <c r="P784" s="54" t="s">
        <v>3719</v>
      </c>
      <c r="Q784" s="1" t="s">
        <v>83</v>
      </c>
      <c r="R784" s="87" t="s">
        <v>269</v>
      </c>
      <c r="S784" s="87" t="s">
        <v>269</v>
      </c>
      <c r="T784" t="s">
        <v>3585</v>
      </c>
      <c r="U784" t="s">
        <v>3588</v>
      </c>
      <c r="V784" t="s">
        <v>3586</v>
      </c>
      <c r="W784" s="5">
        <v>46679600</v>
      </c>
      <c r="X784" s="5">
        <v>46679600</v>
      </c>
      <c r="Y784" s="90">
        <v>5834950</v>
      </c>
      <c r="Z784" s="90">
        <v>0</v>
      </c>
      <c r="AA784" s="1" t="s">
        <v>95</v>
      </c>
      <c r="AB784" t="s">
        <v>83</v>
      </c>
      <c r="AC784" t="s">
        <v>76</v>
      </c>
      <c r="AD784" s="69">
        <f>+Tabla3[[#This Row],[VALOR DEL CONTRATO
(EN NUMEROS)]]-Tabla3[[#This Row],[VALOR RECURSOS (MADS/FONAM)]]</f>
        <v>0</v>
      </c>
      <c r="AE784" s="2">
        <v>4226</v>
      </c>
      <c r="AF784" s="88">
        <v>46024</v>
      </c>
      <c r="AG784">
        <v>72726</v>
      </c>
      <c r="AH784" s="75">
        <v>46041</v>
      </c>
      <c r="AI784" s="78" t="s">
        <v>98</v>
      </c>
      <c r="AJ784" t="s">
        <v>784</v>
      </c>
      <c r="AK784" s="72">
        <v>202400000000071</v>
      </c>
      <c r="AL784" s="75">
        <v>46041</v>
      </c>
      <c r="AM784" s="1" t="s">
        <v>257</v>
      </c>
      <c r="AN784" s="1" t="s">
        <v>257</v>
      </c>
      <c r="AO784" t="s">
        <v>100</v>
      </c>
      <c r="AP784" t="s">
        <v>785</v>
      </c>
      <c r="AQ784" s="2"/>
      <c r="AR784" t="s">
        <v>786</v>
      </c>
      <c r="AS784" s="1" t="s">
        <v>418</v>
      </c>
      <c r="AT784" s="1">
        <v>80111600</v>
      </c>
      <c r="AU784" s="104" t="s">
        <v>5955</v>
      </c>
      <c r="AV784" s="1" t="s">
        <v>211</v>
      </c>
      <c r="AW784" s="87" t="s">
        <v>104</v>
      </c>
      <c r="AX784" s="75" t="s">
        <v>76</v>
      </c>
      <c r="AY784" s="87" t="s">
        <v>108</v>
      </c>
      <c r="AZ784" s="75">
        <v>46041</v>
      </c>
      <c r="BA784" s="75">
        <v>46041</v>
      </c>
      <c r="BB784" s="6">
        <v>46283</v>
      </c>
      <c r="BC784" s="89">
        <f>+Tabla3[[#This Row],[FECHA TERMINACION
(INICIAL)]]-Tabla3[[#This Row],[FECHA INICIO]]</f>
        <v>242</v>
      </c>
      <c r="BD784" s="89">
        <f>+Tabla3[[#This Row],[PLAZO DE EJECUCIÓN EN DÍAS (INICIAL)]]/30</f>
        <v>8.0666666666666664</v>
      </c>
      <c r="BE784" t="s">
        <v>3589</v>
      </c>
      <c r="BF784" s="5" t="e">
        <f>+#REF!</f>
        <v>#REF!</v>
      </c>
      <c r="BG784" s="5" t="e">
        <f>+#REF!</f>
        <v>#REF!</v>
      </c>
      <c r="BH784" s="1" t="e">
        <f>+#REF!</f>
        <v>#REF!</v>
      </c>
      <c r="BI784" s="1">
        <f>+COUNTIF(Tabla3[[#This Row],[VALOR REDUCIDO]:[TOTAL TIEMPO PRORROGADO EN DÍAS
]],"&lt;&gt;0")</f>
        <v>3</v>
      </c>
      <c r="BJ784" s="1" t="e">
        <f>+#REF!</f>
        <v>#REF!</v>
      </c>
      <c r="BK784" s="75" t="e">
        <f>+#REF!</f>
        <v>#REF!</v>
      </c>
      <c r="BL784" s="1" t="s">
        <v>83</v>
      </c>
      <c r="BM784" t="e">
        <f t="shared" si="57"/>
        <v>#REF!</v>
      </c>
      <c r="BN784" s="7">
        <f t="shared" si="58"/>
        <v>46041</v>
      </c>
      <c r="BO784" s="7" t="e">
        <f t="shared" si="59"/>
        <v>#REF!</v>
      </c>
      <c r="BP784" s="5" t="e">
        <f t="shared" si="60"/>
        <v>#REF!</v>
      </c>
      <c r="BQ784" s="1">
        <v>25673780</v>
      </c>
      <c r="BR784" s="1" t="e">
        <f>+Tabla3[[#This Row],[VALOR TOTAL DE CONTRATO (ANTES DE LIQUIDACIÓN - LIBERACIÓN DE SALDOS)]]-Tabla3[[#This Row],[RECURSO TOTALES DESEMBOLSADOS]]</f>
        <v>#REF!</v>
      </c>
      <c r="BS784" s="1" t="s">
        <v>83</v>
      </c>
      <c r="BT784" s="1" t="str">
        <f t="shared" si="61"/>
        <v>enero</v>
      </c>
      <c r="BU784" s="1" t="s">
        <v>82</v>
      </c>
      <c r="BV784" s="1" t="s">
        <v>82</v>
      </c>
      <c r="BW784" s="1" t="s">
        <v>82</v>
      </c>
      <c r="BX784" t="s">
        <v>258</v>
      </c>
      <c r="BY784" t="s">
        <v>259</v>
      </c>
    </row>
    <row r="785" spans="1:77" ht="16.5" x14ac:dyDescent="0.35">
      <c r="A785" s="1">
        <v>2026</v>
      </c>
      <c r="B785" s="3">
        <v>764</v>
      </c>
      <c r="C785" s="1" t="s">
        <v>65</v>
      </c>
      <c r="D785" t="s">
        <v>67</v>
      </c>
      <c r="E785" t="s">
        <v>70</v>
      </c>
      <c r="F785" t="s">
        <v>71</v>
      </c>
      <c r="G785" t="s">
        <v>105</v>
      </c>
      <c r="H785" s="1" t="s">
        <v>64</v>
      </c>
      <c r="I785" s="1" t="s">
        <v>75</v>
      </c>
      <c r="J785" t="s">
        <v>3590</v>
      </c>
      <c r="K785" s="1" t="s">
        <v>78</v>
      </c>
      <c r="L785" s="57" t="s">
        <v>3591</v>
      </c>
      <c r="M785" s="79" t="s">
        <v>7069</v>
      </c>
      <c r="N785" s="1" t="s">
        <v>3719</v>
      </c>
      <c r="O785" s="59" t="s">
        <v>3719</v>
      </c>
      <c r="P785" s="54" t="s">
        <v>3719</v>
      </c>
      <c r="Q785" s="1" t="s">
        <v>83</v>
      </c>
      <c r="R785" s="15" t="s">
        <v>269</v>
      </c>
      <c r="S785" s="15" t="s">
        <v>269</v>
      </c>
      <c r="T785" t="s">
        <v>3592</v>
      </c>
      <c r="U785" t="s">
        <v>3594</v>
      </c>
      <c r="V785" t="s">
        <v>3593</v>
      </c>
      <c r="W785" s="5">
        <v>63724727</v>
      </c>
      <c r="X785" s="5">
        <v>63724727</v>
      </c>
      <c r="Y785" s="90">
        <v>5662770</v>
      </c>
      <c r="Z785" s="90">
        <v>0</v>
      </c>
      <c r="AA785" s="1" t="s">
        <v>96</v>
      </c>
      <c r="AB785" t="s">
        <v>83</v>
      </c>
      <c r="AC785" t="s">
        <v>76</v>
      </c>
      <c r="AD785" s="69">
        <f>+Tabla3[[#This Row],[VALOR DEL CONTRATO
(EN NUMEROS)]]-Tabla3[[#This Row],[VALOR RECURSOS (MADS/FONAM)]]</f>
        <v>0</v>
      </c>
      <c r="AE785" s="2">
        <v>4926</v>
      </c>
      <c r="AF785" s="88">
        <v>46024</v>
      </c>
      <c r="AG785">
        <v>71226</v>
      </c>
      <c r="AH785" s="75">
        <v>46041</v>
      </c>
      <c r="AI785" s="78" t="s">
        <v>98</v>
      </c>
      <c r="AJ785" t="s">
        <v>784</v>
      </c>
      <c r="AK785" s="72">
        <v>202400000000071</v>
      </c>
      <c r="AL785" s="75">
        <v>46041</v>
      </c>
      <c r="AM785" s="1" t="s">
        <v>257</v>
      </c>
      <c r="AN785" s="1" t="s">
        <v>257</v>
      </c>
      <c r="AO785" t="s">
        <v>100</v>
      </c>
      <c r="AP785" t="s">
        <v>233</v>
      </c>
      <c r="AQ785" s="2"/>
      <c r="AR785" t="s">
        <v>1695</v>
      </c>
      <c r="AS785" t="s">
        <v>2752</v>
      </c>
      <c r="AT785" s="1">
        <v>80111600</v>
      </c>
      <c r="AU785" s="104" t="s">
        <v>5956</v>
      </c>
      <c r="AV785" s="1" t="s">
        <v>210</v>
      </c>
      <c r="AW785" s="87" t="s">
        <v>103</v>
      </c>
      <c r="AX785" s="75">
        <v>46042</v>
      </c>
      <c r="AY785" s="87" t="s">
        <v>116</v>
      </c>
      <c r="AZ785" s="75">
        <v>46042</v>
      </c>
      <c r="BA785" s="75">
        <v>46043</v>
      </c>
      <c r="BB785" s="6">
        <v>46386</v>
      </c>
      <c r="BC785" s="89">
        <f>+Tabla3[[#This Row],[FECHA TERMINACION
(INICIAL)]]-Tabla3[[#This Row],[FECHA INICIO]]</f>
        <v>343</v>
      </c>
      <c r="BD785" s="89">
        <f>+Tabla3[[#This Row],[PLAZO DE EJECUCIÓN EN DÍAS (INICIAL)]]/30</f>
        <v>11.433333333333334</v>
      </c>
      <c r="BE785" t="s">
        <v>3595</v>
      </c>
      <c r="BF785" s="5" t="e">
        <f>+#REF!</f>
        <v>#REF!</v>
      </c>
      <c r="BG785" s="5" t="e">
        <f>+#REF!</f>
        <v>#REF!</v>
      </c>
      <c r="BH785" s="1" t="e">
        <f>+#REF!</f>
        <v>#REF!</v>
      </c>
      <c r="BI785" s="1">
        <f>+COUNTIF(Tabla3[[#This Row],[VALOR REDUCIDO]:[TOTAL TIEMPO PRORROGADO EN DÍAS
]],"&lt;&gt;0")</f>
        <v>3</v>
      </c>
      <c r="BJ785" s="1" t="e">
        <f>+#REF!</f>
        <v>#REF!</v>
      </c>
      <c r="BK785" s="75" t="e">
        <f>+#REF!</f>
        <v>#REF!</v>
      </c>
      <c r="BL785" s="1" t="s">
        <v>83</v>
      </c>
      <c r="BM785" t="e">
        <f t="shared" si="57"/>
        <v>#REF!</v>
      </c>
      <c r="BN785" s="7">
        <f t="shared" si="58"/>
        <v>46043</v>
      </c>
      <c r="BO785" s="7" t="e">
        <f t="shared" si="59"/>
        <v>#REF!</v>
      </c>
      <c r="BP785" s="5" t="e">
        <f t="shared" si="60"/>
        <v>#REF!</v>
      </c>
      <c r="BQ785" s="1">
        <v>24365337</v>
      </c>
      <c r="BR785" s="1" t="e">
        <f>+Tabla3[[#This Row],[VALOR TOTAL DE CONTRATO (ANTES DE LIQUIDACIÓN - LIBERACIÓN DE SALDOS)]]-Tabla3[[#This Row],[RECURSO TOTALES DESEMBOLSADOS]]</f>
        <v>#REF!</v>
      </c>
      <c r="BS785" s="1" t="s">
        <v>83</v>
      </c>
      <c r="BT785" s="1" t="str">
        <f t="shared" si="61"/>
        <v>enero</v>
      </c>
      <c r="BU785" s="1" t="s">
        <v>82</v>
      </c>
      <c r="BV785" s="1" t="s">
        <v>82</v>
      </c>
      <c r="BW785" s="1" t="s">
        <v>82</v>
      </c>
      <c r="BX785" t="s">
        <v>258</v>
      </c>
      <c r="BY785" t="s">
        <v>259</v>
      </c>
    </row>
    <row r="786" spans="1:77" ht="16.5" x14ac:dyDescent="0.35">
      <c r="A786" s="1">
        <v>2026</v>
      </c>
      <c r="B786" s="3">
        <v>765</v>
      </c>
      <c r="C786" s="1" t="s">
        <v>65</v>
      </c>
      <c r="D786" t="s">
        <v>67</v>
      </c>
      <c r="E786" t="s">
        <v>70</v>
      </c>
      <c r="F786" t="s">
        <v>71</v>
      </c>
      <c r="G786" t="s">
        <v>105</v>
      </c>
      <c r="H786" s="1" t="s">
        <v>64</v>
      </c>
      <c r="I786" s="1" t="s">
        <v>75</v>
      </c>
      <c r="J786" t="s">
        <v>3596</v>
      </c>
      <c r="K786" s="1" t="s">
        <v>78</v>
      </c>
      <c r="L786" s="87" t="s">
        <v>538</v>
      </c>
      <c r="M786" s="79" t="s">
        <v>7070</v>
      </c>
      <c r="N786" s="1" t="s">
        <v>3719</v>
      </c>
      <c r="O786" s="69" t="s">
        <v>3719</v>
      </c>
      <c r="P786" s="54" t="s">
        <v>3719</v>
      </c>
      <c r="Q786" s="1" t="s">
        <v>83</v>
      </c>
      <c r="R786" s="15" t="s">
        <v>256</v>
      </c>
      <c r="S786" s="15" t="s">
        <v>256</v>
      </c>
      <c r="T786" t="s">
        <v>3597</v>
      </c>
      <c r="U786" t="s">
        <v>3599</v>
      </c>
      <c r="V786" t="s">
        <v>3598</v>
      </c>
      <c r="W786" s="5">
        <v>80370900</v>
      </c>
      <c r="X786" s="5">
        <v>80370900</v>
      </c>
      <c r="Y786" s="90">
        <v>8930100</v>
      </c>
      <c r="Z786" s="90">
        <v>0</v>
      </c>
      <c r="AA786" s="1" t="s">
        <v>95</v>
      </c>
      <c r="AB786" t="s">
        <v>83</v>
      </c>
      <c r="AC786" t="s">
        <v>76</v>
      </c>
      <c r="AD786" s="69">
        <f>+Tabla3[[#This Row],[VALOR DEL CONTRATO
(EN NUMEROS)]]-Tabla3[[#This Row],[VALOR RECURSOS (MADS/FONAM)]]</f>
        <v>0</v>
      </c>
      <c r="AE786" s="2">
        <v>2426</v>
      </c>
      <c r="AF786" s="88">
        <v>46024</v>
      </c>
      <c r="AG786">
        <v>72026</v>
      </c>
      <c r="AH786" s="75">
        <v>46041</v>
      </c>
      <c r="AI786" s="78" t="s">
        <v>98</v>
      </c>
      <c r="AJ786" t="s">
        <v>590</v>
      </c>
      <c r="AK786" s="72">
        <v>202400000000078</v>
      </c>
      <c r="AL786" s="75">
        <v>46041</v>
      </c>
      <c r="AM786" s="1" t="s">
        <v>257</v>
      </c>
      <c r="AN786" s="1" t="s">
        <v>257</v>
      </c>
      <c r="AO786" t="s">
        <v>100</v>
      </c>
      <c r="AP786" t="s">
        <v>293</v>
      </c>
      <c r="AQ786" s="1"/>
      <c r="AR786" t="s">
        <v>294</v>
      </c>
      <c r="AS786" t="s">
        <v>1403</v>
      </c>
      <c r="AT786" s="1">
        <v>80111600</v>
      </c>
      <c r="AU786" s="104" t="s">
        <v>5957</v>
      </c>
      <c r="AV786" s="1" t="s">
        <v>210</v>
      </c>
      <c r="AW786" s="87" t="s">
        <v>103</v>
      </c>
      <c r="AX786" s="75">
        <v>46041</v>
      </c>
      <c r="AY786" s="1" t="s">
        <v>116</v>
      </c>
      <c r="AZ786" s="75">
        <v>46041</v>
      </c>
      <c r="BA786" s="75">
        <v>46042</v>
      </c>
      <c r="BB786" s="6">
        <v>46314</v>
      </c>
      <c r="BC786" s="89">
        <f>+Tabla3[[#This Row],[FECHA TERMINACION
(INICIAL)]]-Tabla3[[#This Row],[FECHA INICIO]]</f>
        <v>272</v>
      </c>
      <c r="BD786" s="89">
        <f>+Tabla3[[#This Row],[PLAZO DE EJECUCIÓN EN DÍAS (INICIAL)]]/30</f>
        <v>9.0666666666666664</v>
      </c>
      <c r="BE786" t="s">
        <v>3600</v>
      </c>
      <c r="BF786" s="5" t="e">
        <f>+#REF!</f>
        <v>#REF!</v>
      </c>
      <c r="BG786" s="5" t="e">
        <f>+#REF!</f>
        <v>#REF!</v>
      </c>
      <c r="BH786" s="1" t="e">
        <f>+#REF!</f>
        <v>#REF!</v>
      </c>
      <c r="BI786" s="1">
        <f>+COUNTIF(Tabla3[[#This Row],[VALOR REDUCIDO]:[TOTAL TIEMPO PRORROGADO EN DÍAS
]],"&lt;&gt;0")</f>
        <v>3</v>
      </c>
      <c r="BJ786" s="1" t="e">
        <f>+#REF!</f>
        <v>#REF!</v>
      </c>
      <c r="BK786" s="75" t="e">
        <f>+#REF!</f>
        <v>#REF!</v>
      </c>
      <c r="BL786" s="1" t="s">
        <v>83</v>
      </c>
      <c r="BM786" t="e">
        <f t="shared" ref="BM786:BM851" si="62">$BO786-$BN786</f>
        <v>#REF!</v>
      </c>
      <c r="BN786" s="7">
        <f t="shared" ref="BN786:BN851" si="63">$BA786</f>
        <v>46042</v>
      </c>
      <c r="BO786" s="7" t="e">
        <f t="shared" ref="BO786:BO851" si="64">$BB786+$BH786</f>
        <v>#REF!</v>
      </c>
      <c r="BP786" s="5" t="e">
        <f t="shared" si="60"/>
        <v>#REF!</v>
      </c>
      <c r="BQ786" s="1">
        <v>38994770</v>
      </c>
      <c r="BR786" s="1" t="e">
        <f>+Tabla3[[#This Row],[VALOR TOTAL DE CONTRATO (ANTES DE LIQUIDACIÓN - LIBERACIÓN DE SALDOS)]]-Tabla3[[#This Row],[RECURSO TOTALES DESEMBOLSADOS]]</f>
        <v>#REF!</v>
      </c>
      <c r="BS786" s="1" t="s">
        <v>83</v>
      </c>
      <c r="BT786" s="1" t="str">
        <f t="shared" si="61"/>
        <v>enero</v>
      </c>
      <c r="BU786" s="1" t="s">
        <v>82</v>
      </c>
      <c r="BV786" s="1" t="s">
        <v>82</v>
      </c>
      <c r="BW786" s="1" t="s">
        <v>82</v>
      </c>
      <c r="BX786" t="s">
        <v>258</v>
      </c>
      <c r="BY786" t="s">
        <v>259</v>
      </c>
    </row>
    <row r="787" spans="1:77" x14ac:dyDescent="0.25">
      <c r="A787" s="1">
        <v>2026</v>
      </c>
      <c r="B787" s="3">
        <v>766</v>
      </c>
      <c r="C787" s="1" t="s">
        <v>65</v>
      </c>
      <c r="D787" t="s">
        <v>67</v>
      </c>
      <c r="E787" t="s">
        <v>70</v>
      </c>
      <c r="F787" t="s">
        <v>71</v>
      </c>
      <c r="G787" t="s">
        <v>105</v>
      </c>
      <c r="H787" s="1" t="s">
        <v>64</v>
      </c>
      <c r="I787" s="1" t="s">
        <v>75</v>
      </c>
      <c r="J787" t="s">
        <v>3601</v>
      </c>
      <c r="K787" s="1" t="s">
        <v>78</v>
      </c>
      <c r="L787" s="87" t="s">
        <v>493</v>
      </c>
      <c r="M787" s="79" t="s">
        <v>7071</v>
      </c>
      <c r="N787" s="1" t="s">
        <v>3719</v>
      </c>
      <c r="O787" s="69" t="s">
        <v>3719</v>
      </c>
      <c r="P787" s="54" t="s">
        <v>3719</v>
      </c>
      <c r="Q787" s="1" t="s">
        <v>83</v>
      </c>
      <c r="R787" s="87" t="s">
        <v>89</v>
      </c>
      <c r="S787" s="87" t="s">
        <v>212</v>
      </c>
      <c r="T787" t="s">
        <v>3602</v>
      </c>
      <c r="U787" t="s">
        <v>3604</v>
      </c>
      <c r="V787" t="s">
        <v>3603</v>
      </c>
      <c r="W787" s="5">
        <v>91200000</v>
      </c>
      <c r="X787" s="5">
        <v>91200000</v>
      </c>
      <c r="Y787" s="5">
        <v>8000000</v>
      </c>
      <c r="Z787" s="90">
        <v>0</v>
      </c>
      <c r="AA787" s="1" t="s">
        <v>95</v>
      </c>
      <c r="AB787" t="s">
        <v>83</v>
      </c>
      <c r="AC787" t="s">
        <v>76</v>
      </c>
      <c r="AD787" s="69">
        <f>+Tabla3[[#This Row],[VALOR DEL CONTRATO
(EN NUMEROS)]]-Tabla3[[#This Row],[VALOR RECURSOS (MADS/FONAM)]]</f>
        <v>0</v>
      </c>
      <c r="AE787" s="2">
        <v>3926</v>
      </c>
      <c r="AF787" s="88">
        <v>46024</v>
      </c>
      <c r="AG787">
        <v>70226</v>
      </c>
      <c r="AH787" s="75">
        <v>46041</v>
      </c>
      <c r="AI787" s="78" t="s">
        <v>98</v>
      </c>
      <c r="AJ787" t="s">
        <v>282</v>
      </c>
      <c r="AK787" s="72">
        <v>202400000000095</v>
      </c>
      <c r="AL787" s="75">
        <v>46041</v>
      </c>
      <c r="AM787" s="1" t="s">
        <v>257</v>
      </c>
      <c r="AN787" s="1" t="s">
        <v>257</v>
      </c>
      <c r="AO787" t="s">
        <v>100</v>
      </c>
      <c r="AP787" t="s">
        <v>479</v>
      </c>
      <c r="AQ787" s="1"/>
      <c r="AR787" t="s">
        <v>480</v>
      </c>
      <c r="AS787" t="s">
        <v>212</v>
      </c>
      <c r="AT787" s="1">
        <v>80111600</v>
      </c>
      <c r="AU787" s="104" t="s">
        <v>5958</v>
      </c>
      <c r="AV787" s="1" t="s">
        <v>210</v>
      </c>
      <c r="AW787" s="87" t="s">
        <v>103</v>
      </c>
      <c r="AX787" s="96">
        <v>46041</v>
      </c>
      <c r="AY787" s="1" t="s">
        <v>115</v>
      </c>
      <c r="AZ787" s="96">
        <v>46041</v>
      </c>
      <c r="BA787" s="75">
        <v>46041</v>
      </c>
      <c r="BB787" s="6">
        <v>46387</v>
      </c>
      <c r="BC787" s="89">
        <f>+Tabla3[[#This Row],[FECHA TERMINACION
(INICIAL)]]-Tabla3[[#This Row],[FECHA INICIO]]</f>
        <v>346</v>
      </c>
      <c r="BD787" s="89">
        <f>+Tabla3[[#This Row],[PLAZO DE EJECUCIÓN EN DÍAS (INICIAL)]]/30</f>
        <v>11.533333333333333</v>
      </c>
      <c r="BE787" t="s">
        <v>3605</v>
      </c>
      <c r="BF787" s="5" t="e">
        <f>+#REF!</f>
        <v>#REF!</v>
      </c>
      <c r="BG787" s="5" t="e">
        <f>+#REF!</f>
        <v>#REF!</v>
      </c>
      <c r="BH787" s="1" t="e">
        <f>+#REF!</f>
        <v>#REF!</v>
      </c>
      <c r="BI787" s="1">
        <f>+COUNTIF(Tabla3[[#This Row],[VALOR REDUCIDO]:[TOTAL TIEMPO PRORROGADO EN DÍAS
]],"&lt;&gt;0")</f>
        <v>3</v>
      </c>
      <c r="BJ787" s="1" t="e">
        <f>+#REF!</f>
        <v>#REF!</v>
      </c>
      <c r="BK787" s="75" t="e">
        <f>+#REF!</f>
        <v>#REF!</v>
      </c>
      <c r="BL787" s="1" t="s">
        <v>83</v>
      </c>
      <c r="BM787" t="e">
        <f t="shared" si="62"/>
        <v>#REF!</v>
      </c>
      <c r="BN787" s="7">
        <f t="shared" si="63"/>
        <v>46041</v>
      </c>
      <c r="BO787" s="7" t="e">
        <f t="shared" si="64"/>
        <v>#REF!</v>
      </c>
      <c r="BP787" s="5" t="e">
        <f t="shared" si="60"/>
        <v>#REF!</v>
      </c>
      <c r="BQ787" s="1">
        <v>35200000</v>
      </c>
      <c r="BR787" s="1" t="e">
        <f>+Tabla3[[#This Row],[VALOR TOTAL DE CONTRATO (ANTES DE LIQUIDACIÓN - LIBERACIÓN DE SALDOS)]]-Tabla3[[#This Row],[RECURSO TOTALES DESEMBOLSADOS]]</f>
        <v>#REF!</v>
      </c>
      <c r="BS787" s="1" t="s">
        <v>83</v>
      </c>
      <c r="BT787" s="1" t="str">
        <f t="shared" si="61"/>
        <v>enero</v>
      </c>
      <c r="BU787" s="1" t="s">
        <v>82</v>
      </c>
      <c r="BV787" s="1" t="s">
        <v>82</v>
      </c>
      <c r="BW787" s="1" t="s">
        <v>82</v>
      </c>
      <c r="BX787" t="s">
        <v>258</v>
      </c>
      <c r="BY787" t="s">
        <v>259</v>
      </c>
    </row>
    <row r="788" spans="1:77" x14ac:dyDescent="0.25">
      <c r="A788" s="1">
        <v>2026</v>
      </c>
      <c r="B788" s="3">
        <v>767</v>
      </c>
      <c r="C788" s="1" t="s">
        <v>65</v>
      </c>
      <c r="D788" t="s">
        <v>67</v>
      </c>
      <c r="E788" t="s">
        <v>70</v>
      </c>
      <c r="F788" t="s">
        <v>71</v>
      </c>
      <c r="G788" t="s">
        <v>105</v>
      </c>
      <c r="H788" s="1" t="s">
        <v>64</v>
      </c>
      <c r="I788" s="1" t="s">
        <v>75</v>
      </c>
      <c r="J788" t="s">
        <v>3606</v>
      </c>
      <c r="K788" s="1" t="s">
        <v>78</v>
      </c>
      <c r="L788" s="87" t="s">
        <v>1550</v>
      </c>
      <c r="M788" s="79" t="s">
        <v>7072</v>
      </c>
      <c r="N788" s="1" t="s">
        <v>3719</v>
      </c>
      <c r="O788" s="69" t="s">
        <v>3719</v>
      </c>
      <c r="P788" s="54" t="s">
        <v>3719</v>
      </c>
      <c r="Q788" s="1" t="s">
        <v>83</v>
      </c>
      <c r="R788" s="87" t="s">
        <v>256</v>
      </c>
      <c r="S788" s="87" t="s">
        <v>256</v>
      </c>
      <c r="T788" t="s">
        <v>3607</v>
      </c>
      <c r="U788" t="s">
        <v>3609</v>
      </c>
      <c r="V788" t="s">
        <v>3610</v>
      </c>
      <c r="W788" s="5">
        <v>106090000</v>
      </c>
      <c r="X788" s="5">
        <v>106090000</v>
      </c>
      <c r="Y788" s="90">
        <v>10609000</v>
      </c>
      <c r="Z788" s="90">
        <v>0</v>
      </c>
      <c r="AA788" s="1" t="s">
        <v>95</v>
      </c>
      <c r="AB788" t="s">
        <v>83</v>
      </c>
      <c r="AC788" t="s">
        <v>76</v>
      </c>
      <c r="AD788" s="69">
        <f>+Tabla3[[#This Row],[VALOR DEL CONTRATO
(EN NUMEROS)]]-Tabla3[[#This Row],[VALOR RECURSOS (MADS/FONAM)]]</f>
        <v>0</v>
      </c>
      <c r="AE788" s="2">
        <v>2426</v>
      </c>
      <c r="AF788" s="88">
        <v>46024</v>
      </c>
      <c r="AG788">
        <v>72226</v>
      </c>
      <c r="AH788" s="75">
        <v>46041</v>
      </c>
      <c r="AI788" s="78" t="s">
        <v>98</v>
      </c>
      <c r="AJ788" t="s">
        <v>590</v>
      </c>
      <c r="AK788" s="72">
        <v>202400000000078</v>
      </c>
      <c r="AL788" s="75">
        <v>46041</v>
      </c>
      <c r="AM788" s="1" t="s">
        <v>257</v>
      </c>
      <c r="AN788" s="1" t="s">
        <v>257</v>
      </c>
      <c r="AO788" t="s">
        <v>100</v>
      </c>
      <c r="AP788" t="s">
        <v>2361</v>
      </c>
      <c r="AQ788" s="1"/>
      <c r="AR788" t="s">
        <v>599</v>
      </c>
      <c r="AS788" t="s">
        <v>256</v>
      </c>
      <c r="AT788" s="1">
        <v>80111600</v>
      </c>
      <c r="AU788" s="104" t="s">
        <v>5959</v>
      </c>
      <c r="AV788" s="1" t="s">
        <v>210</v>
      </c>
      <c r="AW788" s="87" t="s">
        <v>103</v>
      </c>
      <c r="AX788" s="75">
        <v>46041</v>
      </c>
      <c r="AY788" s="1" t="s">
        <v>116</v>
      </c>
      <c r="AZ788" s="75">
        <v>46041</v>
      </c>
      <c r="BA788" s="75">
        <v>46041</v>
      </c>
      <c r="BB788" s="6">
        <v>46344</v>
      </c>
      <c r="BC788" s="89">
        <f>+Tabla3[[#This Row],[FECHA TERMINACION
(INICIAL)]]-Tabla3[[#This Row],[FECHA INICIO]]</f>
        <v>303</v>
      </c>
      <c r="BD788" s="89">
        <f>+Tabla3[[#This Row],[PLAZO DE EJECUCIÓN EN DÍAS (INICIAL)]]/30</f>
        <v>10.1</v>
      </c>
      <c r="BE788" t="s">
        <v>3608</v>
      </c>
      <c r="BF788" s="5" t="e">
        <f>+#REF!</f>
        <v>#REF!</v>
      </c>
      <c r="BG788" s="5" t="e">
        <f>+#REF!</f>
        <v>#REF!</v>
      </c>
      <c r="BH788" s="1" t="e">
        <f>+#REF!</f>
        <v>#REF!</v>
      </c>
      <c r="BI788" s="1">
        <f>+COUNTIF(Tabla3[[#This Row],[VALOR REDUCIDO]:[TOTAL TIEMPO PRORROGADO EN DÍAS
]],"&lt;&gt;0")</f>
        <v>3</v>
      </c>
      <c r="BJ788" s="1" t="e">
        <f>+#REF!</f>
        <v>#REF!</v>
      </c>
      <c r="BK788" s="75" t="e">
        <f>+#REF!</f>
        <v>#REF!</v>
      </c>
      <c r="BL788" s="1" t="s">
        <v>83</v>
      </c>
      <c r="BM788" t="e">
        <f t="shared" si="62"/>
        <v>#REF!</v>
      </c>
      <c r="BN788" s="7">
        <f t="shared" si="63"/>
        <v>46041</v>
      </c>
      <c r="BO788" s="7" t="e">
        <f t="shared" si="64"/>
        <v>#REF!</v>
      </c>
      <c r="BP788" s="5" t="e">
        <f t="shared" si="60"/>
        <v>#REF!</v>
      </c>
      <c r="BQ788" s="1">
        <v>46679600</v>
      </c>
      <c r="BR788" s="1" t="e">
        <f>+Tabla3[[#This Row],[VALOR TOTAL DE CONTRATO (ANTES DE LIQUIDACIÓN - LIBERACIÓN DE SALDOS)]]-Tabla3[[#This Row],[RECURSO TOTALES DESEMBOLSADOS]]</f>
        <v>#REF!</v>
      </c>
      <c r="BS788" s="1" t="s">
        <v>83</v>
      </c>
      <c r="BT788" s="1" t="str">
        <f t="shared" si="61"/>
        <v>enero</v>
      </c>
      <c r="BU788" s="1" t="s">
        <v>82</v>
      </c>
      <c r="BV788" s="1" t="s">
        <v>82</v>
      </c>
      <c r="BW788" s="1" t="s">
        <v>82</v>
      </c>
      <c r="BX788" t="s">
        <v>258</v>
      </c>
      <c r="BY788" t="s">
        <v>259</v>
      </c>
    </row>
    <row r="789" spans="1:77" x14ac:dyDescent="0.25">
      <c r="A789" s="1">
        <v>2026</v>
      </c>
      <c r="B789" s="3">
        <v>768</v>
      </c>
      <c r="C789" s="1" t="s">
        <v>65</v>
      </c>
      <c r="D789" t="s">
        <v>67</v>
      </c>
      <c r="E789" t="s">
        <v>70</v>
      </c>
      <c r="F789" t="s">
        <v>71</v>
      </c>
      <c r="G789" t="s">
        <v>105</v>
      </c>
      <c r="H789" s="1" t="s">
        <v>64</v>
      </c>
      <c r="I789" s="1" t="s">
        <v>75</v>
      </c>
      <c r="J789" t="s">
        <v>3886</v>
      </c>
      <c r="K789" s="1" t="s">
        <v>78</v>
      </c>
      <c r="L789" s="87" t="s">
        <v>3887</v>
      </c>
      <c r="M789" s="79" t="s">
        <v>7073</v>
      </c>
      <c r="N789" s="1" t="s">
        <v>3719</v>
      </c>
      <c r="O789" s="69" t="s">
        <v>3719</v>
      </c>
      <c r="P789" s="54" t="s">
        <v>3719</v>
      </c>
      <c r="Q789" s="1" t="s">
        <v>83</v>
      </c>
      <c r="R789" s="87" t="s">
        <v>260</v>
      </c>
      <c r="S789" s="87" t="s">
        <v>260</v>
      </c>
      <c r="T789" t="s">
        <v>3888</v>
      </c>
      <c r="U789" t="s">
        <v>3889</v>
      </c>
      <c r="V789" t="s">
        <v>2543</v>
      </c>
      <c r="W789" s="5">
        <v>63000000</v>
      </c>
      <c r="X789" s="5">
        <v>63000000</v>
      </c>
      <c r="Y789" s="90">
        <v>7000000</v>
      </c>
      <c r="Z789" s="90">
        <v>0</v>
      </c>
      <c r="AA789" s="1" t="s">
        <v>95</v>
      </c>
      <c r="AB789" t="s">
        <v>83</v>
      </c>
      <c r="AC789" t="s">
        <v>76</v>
      </c>
      <c r="AD789" s="69">
        <f>+Tabla3[[#This Row],[VALOR DEL CONTRATO
(EN NUMEROS)]]-Tabla3[[#This Row],[VALOR RECURSOS (MADS/FONAM)]]</f>
        <v>0</v>
      </c>
      <c r="AE789" s="2">
        <v>6626</v>
      </c>
      <c r="AF789" s="88">
        <v>46024</v>
      </c>
      <c r="AG789">
        <v>84926</v>
      </c>
      <c r="AH789" s="75">
        <v>46044</v>
      </c>
      <c r="AI789" s="78" t="s">
        <v>98</v>
      </c>
      <c r="AJ789" t="s">
        <v>1321</v>
      </c>
      <c r="AK789" s="72">
        <v>202300000000177</v>
      </c>
      <c r="AL789" s="75">
        <v>46044</v>
      </c>
      <c r="AM789" s="1" t="s">
        <v>257</v>
      </c>
      <c r="AN789" s="1" t="s">
        <v>257</v>
      </c>
      <c r="AO789" t="s">
        <v>100</v>
      </c>
      <c r="AP789" t="s">
        <v>387</v>
      </c>
      <c r="AQ789" s="2"/>
      <c r="AR789" t="s">
        <v>6272</v>
      </c>
      <c r="AS789" t="s">
        <v>260</v>
      </c>
      <c r="AT789" s="1">
        <v>80111600</v>
      </c>
      <c r="AU789" s="104" t="s">
        <v>5960</v>
      </c>
      <c r="AV789" s="1" t="s">
        <v>210</v>
      </c>
      <c r="AW789" s="87" t="s">
        <v>103</v>
      </c>
      <c r="AX789" s="96">
        <v>46044</v>
      </c>
      <c r="AY789" s="1" t="s">
        <v>115</v>
      </c>
      <c r="AZ789" s="96">
        <v>46044</v>
      </c>
      <c r="BA789" s="75">
        <v>46044</v>
      </c>
      <c r="BB789" s="6">
        <v>46316</v>
      </c>
      <c r="BC789" s="89">
        <f>+Tabla3[[#This Row],[FECHA TERMINACION
(INICIAL)]]-Tabla3[[#This Row],[FECHA INICIO]]</f>
        <v>272</v>
      </c>
      <c r="BD789" s="89">
        <f>+Tabla3[[#This Row],[PLAZO DE EJECUCIÓN EN DÍAS (INICIAL)]]/30</f>
        <v>9.0666666666666664</v>
      </c>
      <c r="BE789" t="s">
        <v>3890</v>
      </c>
      <c r="BF789" s="5" t="e">
        <f>+#REF!</f>
        <v>#REF!</v>
      </c>
      <c r="BG789" s="5" t="e">
        <f>+#REF!</f>
        <v>#REF!</v>
      </c>
      <c r="BH789" s="1" t="e">
        <f>+#REF!</f>
        <v>#REF!</v>
      </c>
      <c r="BI789" s="1">
        <f>+COUNTIF(Tabla3[[#This Row],[VALOR REDUCIDO]:[TOTAL TIEMPO PRORROGADO EN DÍAS
]],"&lt;&gt;0")</f>
        <v>3</v>
      </c>
      <c r="BJ789" s="1" t="e">
        <f>+#REF!</f>
        <v>#REF!</v>
      </c>
      <c r="BK789" s="75" t="e">
        <f>+#REF!</f>
        <v>#REF!</v>
      </c>
      <c r="BL789" s="1" t="s">
        <v>83</v>
      </c>
      <c r="BM789" t="e">
        <f t="shared" si="62"/>
        <v>#REF!</v>
      </c>
      <c r="BN789" s="7">
        <f t="shared" si="63"/>
        <v>46044</v>
      </c>
      <c r="BO789" s="7" t="e">
        <f t="shared" si="64"/>
        <v>#REF!</v>
      </c>
      <c r="BP789" s="5" t="e">
        <f t="shared" si="60"/>
        <v>#REF!</v>
      </c>
      <c r="BQ789" s="1">
        <v>30100000</v>
      </c>
      <c r="BR789" s="1" t="e">
        <f>+Tabla3[[#This Row],[VALOR TOTAL DE CONTRATO (ANTES DE LIQUIDACIÓN - LIBERACIÓN DE SALDOS)]]-Tabla3[[#This Row],[RECURSO TOTALES DESEMBOLSADOS]]</f>
        <v>#REF!</v>
      </c>
      <c r="BS789" s="1" t="s">
        <v>83</v>
      </c>
      <c r="BT789" s="1" t="str">
        <f t="shared" si="61"/>
        <v>enero</v>
      </c>
      <c r="BU789" s="1" t="s">
        <v>82</v>
      </c>
      <c r="BV789" s="1" t="s">
        <v>82</v>
      </c>
      <c r="BW789" s="1" t="s">
        <v>82</v>
      </c>
      <c r="BX789" t="s">
        <v>258</v>
      </c>
      <c r="BY789" t="s">
        <v>259</v>
      </c>
    </row>
    <row r="790" spans="1:77" x14ac:dyDescent="0.25">
      <c r="A790" s="1">
        <v>2026</v>
      </c>
      <c r="B790" s="3">
        <v>769</v>
      </c>
      <c r="C790" s="1" t="s">
        <v>65</v>
      </c>
      <c r="D790" t="s">
        <v>67</v>
      </c>
      <c r="E790" t="s">
        <v>70</v>
      </c>
      <c r="F790" t="s">
        <v>71</v>
      </c>
      <c r="G790" t="s">
        <v>105</v>
      </c>
      <c r="H790" s="1" t="s">
        <v>64</v>
      </c>
      <c r="I790" s="1" t="s">
        <v>271</v>
      </c>
      <c r="J790" t="s">
        <v>5537</v>
      </c>
      <c r="K790" s="1" t="s">
        <v>78</v>
      </c>
      <c r="L790" s="87" t="s">
        <v>5538</v>
      </c>
      <c r="M790" s="79" t="s">
        <v>7074</v>
      </c>
      <c r="N790" s="1" t="s">
        <v>3719</v>
      </c>
      <c r="O790" s="69" t="s">
        <v>3719</v>
      </c>
      <c r="P790" s="54" t="s">
        <v>3719</v>
      </c>
      <c r="Q790" s="1" t="s">
        <v>83</v>
      </c>
      <c r="R790" s="87" t="s">
        <v>260</v>
      </c>
      <c r="S790" s="87" t="s">
        <v>260</v>
      </c>
      <c r="T790" t="s">
        <v>5539</v>
      </c>
      <c r="U790" t="s">
        <v>5541</v>
      </c>
      <c r="V790" t="s">
        <v>5540</v>
      </c>
      <c r="W790" s="5">
        <v>30608000</v>
      </c>
      <c r="X790" s="5">
        <v>30608000</v>
      </c>
      <c r="Y790" s="71">
        <v>3826000</v>
      </c>
      <c r="Z790" s="90">
        <v>0</v>
      </c>
      <c r="AA790" s="1" t="s">
        <v>95</v>
      </c>
      <c r="AB790" t="s">
        <v>83</v>
      </c>
      <c r="AC790" t="s">
        <v>76</v>
      </c>
      <c r="AD790" s="69">
        <f>+Tabla3[[#This Row],[VALOR DEL CONTRATO
(EN NUMEROS)]]-Tabla3[[#This Row],[VALOR RECURSOS (MADS/FONAM)]]</f>
        <v>0</v>
      </c>
      <c r="AE790" s="2">
        <v>6626</v>
      </c>
      <c r="AF790" s="88">
        <v>46024</v>
      </c>
      <c r="AG790">
        <v>116326</v>
      </c>
      <c r="AH790" s="75">
        <v>46052</v>
      </c>
      <c r="AI790" s="78" t="s">
        <v>98</v>
      </c>
      <c r="AJ790" t="s">
        <v>1321</v>
      </c>
      <c r="AK790" s="72">
        <v>202300000000177</v>
      </c>
      <c r="AL790" s="75">
        <v>46052</v>
      </c>
      <c r="AM790" s="1" t="s">
        <v>257</v>
      </c>
      <c r="AN790" s="1" t="s">
        <v>257</v>
      </c>
      <c r="AO790" t="s">
        <v>100</v>
      </c>
      <c r="AP790" t="s">
        <v>387</v>
      </c>
      <c r="AQ790" s="2"/>
      <c r="AR790" t="s">
        <v>6272</v>
      </c>
      <c r="AS790" t="s">
        <v>260</v>
      </c>
      <c r="AT790" s="1">
        <v>80111600</v>
      </c>
      <c r="AU790" s="104" t="s">
        <v>5961</v>
      </c>
      <c r="AV790" s="1" t="s">
        <v>210</v>
      </c>
      <c r="AW790" s="87" t="s">
        <v>103</v>
      </c>
      <c r="AX790" s="96">
        <v>46052</v>
      </c>
      <c r="AY790" s="1" t="s">
        <v>115</v>
      </c>
      <c r="AZ790" s="96">
        <v>46052</v>
      </c>
      <c r="BA790" s="75">
        <v>46055</v>
      </c>
      <c r="BB790" s="6">
        <v>46065</v>
      </c>
      <c r="BC790" s="89">
        <f>+Tabla3[[#This Row],[FECHA TERMINACION
(INICIAL)]]-Tabla3[[#This Row],[FECHA INICIO]]</f>
        <v>10</v>
      </c>
      <c r="BD790" s="89">
        <f>+Tabla3[[#This Row],[PLAZO DE EJECUCIÓN EN DÍAS (INICIAL)]]/30</f>
        <v>0.33333333333333331</v>
      </c>
      <c r="BE790" t="s">
        <v>5542</v>
      </c>
      <c r="BF790" s="5" t="e">
        <f>+#REF!</f>
        <v>#REF!</v>
      </c>
      <c r="BG790" s="5" t="e">
        <f>+#REF!</f>
        <v>#REF!</v>
      </c>
      <c r="BH790" s="1" t="e">
        <f>+#REF!</f>
        <v>#REF!</v>
      </c>
      <c r="BI790" s="1">
        <f>+COUNTIF(Tabla3[[#This Row],[VALOR REDUCIDO]:[TOTAL TIEMPO PRORROGADO EN DÍAS
]],"&lt;&gt;0")</f>
        <v>3</v>
      </c>
      <c r="BJ790" s="1" t="e">
        <f>+#REF!</f>
        <v>#REF!</v>
      </c>
      <c r="BK790" s="75" t="e">
        <f>+#REF!</f>
        <v>#REF!</v>
      </c>
      <c r="BL790" s="1" t="s">
        <v>82</v>
      </c>
      <c r="BM790" t="e">
        <f t="shared" si="62"/>
        <v>#REF!</v>
      </c>
      <c r="BN790" s="7">
        <f t="shared" si="63"/>
        <v>46055</v>
      </c>
      <c r="BO790" s="7" t="e">
        <f t="shared" si="64"/>
        <v>#REF!</v>
      </c>
      <c r="BP790" s="5" t="e">
        <f t="shared" si="60"/>
        <v>#REF!</v>
      </c>
      <c r="BQ790" s="1">
        <v>1402867</v>
      </c>
      <c r="BR790" s="1" t="e">
        <f>+Tabla3[[#This Row],[VALOR TOTAL DE CONTRATO (ANTES DE LIQUIDACIÓN - LIBERACIÓN DE SALDOS)]]-Tabla3[[#This Row],[RECURSO TOTALES DESEMBOLSADOS]]</f>
        <v>#REF!</v>
      </c>
      <c r="BS790" s="1" t="s">
        <v>83</v>
      </c>
      <c r="BT790" s="1" t="str">
        <f t="shared" si="61"/>
        <v>enero</v>
      </c>
      <c r="BU790" s="1" t="s">
        <v>82</v>
      </c>
      <c r="BV790" s="1" t="s">
        <v>82</v>
      </c>
      <c r="BW790" s="1" t="s">
        <v>82</v>
      </c>
      <c r="BX790" t="s">
        <v>258</v>
      </c>
      <c r="BY790" t="s">
        <v>259</v>
      </c>
    </row>
    <row r="791" spans="1:77" x14ac:dyDescent="0.25">
      <c r="A791" s="1">
        <v>2026</v>
      </c>
      <c r="B791" s="3" t="s">
        <v>6276</v>
      </c>
      <c r="C791" s="1" t="s">
        <v>65</v>
      </c>
      <c r="D791" t="s">
        <v>67</v>
      </c>
      <c r="E791" t="s">
        <v>70</v>
      </c>
      <c r="F791" t="s">
        <v>71</v>
      </c>
      <c r="G791" t="s">
        <v>105</v>
      </c>
      <c r="H791" s="1" t="s">
        <v>64</v>
      </c>
      <c r="I791" s="1" t="s">
        <v>271</v>
      </c>
      <c r="J791" t="s">
        <v>6277</v>
      </c>
      <c r="K791" s="1" t="s">
        <v>78</v>
      </c>
      <c r="L791" t="s">
        <v>6278</v>
      </c>
      <c r="M791" s="79" t="s">
        <v>7074</v>
      </c>
      <c r="N791" s="1" t="s">
        <v>3719</v>
      </c>
      <c r="O791" s="69" t="s">
        <v>3719</v>
      </c>
      <c r="P791" s="54" t="s">
        <v>3719</v>
      </c>
      <c r="Q791" s="1" t="s">
        <v>83</v>
      </c>
      <c r="R791" s="87" t="s">
        <v>260</v>
      </c>
      <c r="S791" s="87" t="s">
        <v>260</v>
      </c>
      <c r="T791" t="s">
        <v>5539</v>
      </c>
      <c r="U791" t="s">
        <v>5541</v>
      </c>
      <c r="V791" t="s">
        <v>6279</v>
      </c>
      <c r="W791" s="5">
        <v>29205133</v>
      </c>
      <c r="X791" s="5">
        <v>29205133</v>
      </c>
      <c r="Y791" s="71">
        <v>3826000</v>
      </c>
      <c r="Z791" s="90">
        <v>0</v>
      </c>
      <c r="AA791" s="1" t="s">
        <v>95</v>
      </c>
      <c r="AB791" t="s">
        <v>83</v>
      </c>
      <c r="AC791" t="s">
        <v>76</v>
      </c>
      <c r="AD791" s="69">
        <f>+Tabla3[[#This Row],[VALOR DEL CONTRATO
(EN NUMEROS)]]-Tabla3[[#This Row],[VALOR RECURSOS (MADS/FONAM)]]</f>
        <v>0</v>
      </c>
      <c r="AE791" s="2">
        <v>6626</v>
      </c>
      <c r="AF791" s="88">
        <v>46024</v>
      </c>
      <c r="AG791">
        <v>129926</v>
      </c>
      <c r="AH791" s="75">
        <v>46066</v>
      </c>
      <c r="AI791" s="78" t="s">
        <v>98</v>
      </c>
      <c r="AJ791" t="s">
        <v>1321</v>
      </c>
      <c r="AK791" s="72">
        <v>202300000000177</v>
      </c>
      <c r="AL791" s="75">
        <v>46066</v>
      </c>
      <c r="AM791" s="1" t="s">
        <v>257</v>
      </c>
      <c r="AN791" s="1" t="s">
        <v>257</v>
      </c>
      <c r="AO791" t="s">
        <v>100</v>
      </c>
      <c r="AP791" t="s">
        <v>387</v>
      </c>
      <c r="AQ791" s="2"/>
      <c r="AR791" t="s">
        <v>6272</v>
      </c>
      <c r="AS791" t="s">
        <v>260</v>
      </c>
      <c r="AT791" s="1">
        <v>80111600</v>
      </c>
      <c r="AU791" s="104" t="s">
        <v>5961</v>
      </c>
      <c r="AV791" s="1" t="s">
        <v>210</v>
      </c>
      <c r="AW791" s="87" t="s">
        <v>103</v>
      </c>
      <c r="AX791" s="96">
        <v>46066</v>
      </c>
      <c r="AY791" s="1" t="s">
        <v>115</v>
      </c>
      <c r="AZ791" s="96">
        <v>46066</v>
      </c>
      <c r="BA791" s="75">
        <v>46066</v>
      </c>
      <c r="BB791" s="6">
        <v>46296</v>
      </c>
      <c r="BC791" s="89">
        <f>+Tabla3[[#This Row],[FECHA TERMINACION
(INICIAL)]]-Tabla3[[#This Row],[FECHA INICIO]]</f>
        <v>230</v>
      </c>
      <c r="BD791" s="89">
        <f>+Tabla3[[#This Row],[PLAZO DE EJECUCIÓN EN DÍAS (INICIAL)]]/30</f>
        <v>7.666666666666667</v>
      </c>
      <c r="BE791" t="s">
        <v>6280</v>
      </c>
      <c r="BF791" s="5" t="e">
        <f>+#REF!</f>
        <v>#REF!</v>
      </c>
      <c r="BG791" s="5" t="e">
        <f>+#REF!</f>
        <v>#REF!</v>
      </c>
      <c r="BH791" s="1" t="e">
        <f>+#REF!</f>
        <v>#REF!</v>
      </c>
      <c r="BI791" s="1">
        <f>+COUNTIF(Tabla3[[#This Row],[VALOR REDUCIDO]:[TOTAL TIEMPO PRORROGADO EN DÍAS
]],"&lt;&gt;0")</f>
        <v>3</v>
      </c>
      <c r="BJ791" s="1" t="e">
        <f>+#REF!</f>
        <v>#REF!</v>
      </c>
      <c r="BK791" s="75" t="e">
        <f>+#REF!</f>
        <v>#REF!</v>
      </c>
      <c r="BL791" s="1" t="s">
        <v>83</v>
      </c>
      <c r="BM791" t="e">
        <f>$BO791-$BN791</f>
        <v>#REF!</v>
      </c>
      <c r="BN791" s="7">
        <f>$BA791</f>
        <v>46066</v>
      </c>
      <c r="BO791" s="7" t="e">
        <f>$BB791+$BH791</f>
        <v>#REF!</v>
      </c>
      <c r="BP791" s="5" t="e">
        <f t="shared" si="60"/>
        <v>#REF!</v>
      </c>
      <c r="BQ791" s="1">
        <v>13773600</v>
      </c>
      <c r="BR791" s="1" t="e">
        <f>+Tabla3[[#This Row],[VALOR TOTAL DE CONTRATO (ANTES DE LIQUIDACIÓN - LIBERACIÓN DE SALDOS)]]-Tabla3[[#This Row],[RECURSO TOTALES DESEMBOLSADOS]]</f>
        <v>#REF!</v>
      </c>
      <c r="BS791" s="1" t="s">
        <v>83</v>
      </c>
      <c r="BT791" s="1" t="str">
        <f t="shared" si="61"/>
        <v>febrero</v>
      </c>
      <c r="BU791" s="1" t="s">
        <v>82</v>
      </c>
      <c r="BV791" s="1" t="s">
        <v>82</v>
      </c>
      <c r="BW791" s="1" t="s">
        <v>82</v>
      </c>
      <c r="BX791" t="s">
        <v>258</v>
      </c>
      <c r="BY791" t="s">
        <v>259</v>
      </c>
    </row>
    <row r="792" spans="1:77" x14ac:dyDescent="0.25">
      <c r="A792" s="1">
        <v>2026</v>
      </c>
      <c r="B792" s="3">
        <v>770</v>
      </c>
      <c r="C792" s="1" t="s">
        <v>65</v>
      </c>
      <c r="D792" t="s">
        <v>67</v>
      </c>
      <c r="E792" t="s">
        <v>70</v>
      </c>
      <c r="F792" t="s">
        <v>71</v>
      </c>
      <c r="G792" t="s">
        <v>105</v>
      </c>
      <c r="H792" s="1" t="s">
        <v>64</v>
      </c>
      <c r="I792" s="1" t="s">
        <v>75</v>
      </c>
      <c r="J792" t="s">
        <v>3891</v>
      </c>
      <c r="K792" s="1" t="s">
        <v>78</v>
      </c>
      <c r="L792" s="87" t="s">
        <v>589</v>
      </c>
      <c r="M792" s="79" t="s">
        <v>7075</v>
      </c>
      <c r="N792" s="1" t="s">
        <v>3719</v>
      </c>
      <c r="O792" s="69" t="s">
        <v>3719</v>
      </c>
      <c r="P792" s="54" t="s">
        <v>3719</v>
      </c>
      <c r="Q792" s="1" t="s">
        <v>83</v>
      </c>
      <c r="R792" s="87" t="s">
        <v>260</v>
      </c>
      <c r="S792" s="87" t="s">
        <v>260</v>
      </c>
      <c r="T792" t="s">
        <v>3893</v>
      </c>
      <c r="U792" t="s">
        <v>3892</v>
      </c>
      <c r="V792" t="s">
        <v>3894</v>
      </c>
      <c r="W792" s="5">
        <v>44000000</v>
      </c>
      <c r="X792" s="5">
        <v>44000000</v>
      </c>
      <c r="Y792" s="90">
        <v>5500000</v>
      </c>
      <c r="Z792" s="90">
        <v>0</v>
      </c>
      <c r="AA792" s="1" t="s">
        <v>95</v>
      </c>
      <c r="AB792" t="s">
        <v>83</v>
      </c>
      <c r="AC792" t="s">
        <v>76</v>
      </c>
      <c r="AD792" s="69">
        <f>+Tabla3[[#This Row],[VALOR DEL CONTRATO
(EN NUMEROS)]]-Tabla3[[#This Row],[VALOR RECURSOS (MADS/FONAM)]]</f>
        <v>0</v>
      </c>
      <c r="AE792" s="2">
        <v>6626</v>
      </c>
      <c r="AF792" s="88">
        <v>46024</v>
      </c>
      <c r="AG792">
        <v>77526</v>
      </c>
      <c r="AH792" s="75">
        <v>46042</v>
      </c>
      <c r="AI792" s="78" t="s">
        <v>98</v>
      </c>
      <c r="AJ792" t="s">
        <v>1321</v>
      </c>
      <c r="AK792" s="72">
        <v>202300000000177</v>
      </c>
      <c r="AL792" s="75">
        <v>46042</v>
      </c>
      <c r="AM792" s="1" t="s">
        <v>257</v>
      </c>
      <c r="AN792" s="1" t="s">
        <v>257</v>
      </c>
      <c r="AO792" t="s">
        <v>100</v>
      </c>
      <c r="AP792" t="s">
        <v>1799</v>
      </c>
      <c r="AQ792" s="1"/>
      <c r="AR792" t="s">
        <v>1800</v>
      </c>
      <c r="AS792" t="s">
        <v>260</v>
      </c>
      <c r="AT792" s="1">
        <v>80111600</v>
      </c>
      <c r="AU792" s="104" t="s">
        <v>5962</v>
      </c>
      <c r="AV792" s="1" t="s">
        <v>210</v>
      </c>
      <c r="AW792" s="87" t="s">
        <v>103</v>
      </c>
      <c r="AX792" s="75">
        <v>46042</v>
      </c>
      <c r="AY792" s="87" t="s">
        <v>115</v>
      </c>
      <c r="AZ792" s="75">
        <v>46042</v>
      </c>
      <c r="BA792" s="75">
        <v>46042</v>
      </c>
      <c r="BB792" s="6">
        <v>46284</v>
      </c>
      <c r="BC792" s="89">
        <f>+Tabla3[[#This Row],[FECHA TERMINACION
(INICIAL)]]-Tabla3[[#This Row],[FECHA INICIO]]</f>
        <v>242</v>
      </c>
      <c r="BD792" s="89">
        <f>+Tabla3[[#This Row],[PLAZO DE EJECUCIÓN EN DÍAS (INICIAL)]]/30</f>
        <v>8.0666666666666664</v>
      </c>
      <c r="BE792" t="s">
        <v>2611</v>
      </c>
      <c r="BF792" s="5" t="e">
        <f>+#REF!</f>
        <v>#REF!</v>
      </c>
      <c r="BG792" s="5" t="e">
        <f>+#REF!</f>
        <v>#REF!</v>
      </c>
      <c r="BH792" s="1" t="e">
        <f>+#REF!</f>
        <v>#REF!</v>
      </c>
      <c r="BI792" s="1">
        <f>+COUNTIF(Tabla3[[#This Row],[VALOR REDUCIDO]:[TOTAL TIEMPO PRORROGADO EN DÍAS
]],"&lt;&gt;0")</f>
        <v>3</v>
      </c>
      <c r="BJ792" s="1" t="e">
        <f>+#REF!</f>
        <v>#REF!</v>
      </c>
      <c r="BK792" s="75" t="e">
        <f>+#REF!</f>
        <v>#REF!</v>
      </c>
      <c r="BL792" s="1" t="s">
        <v>83</v>
      </c>
      <c r="BM792" t="e">
        <f t="shared" si="62"/>
        <v>#REF!</v>
      </c>
      <c r="BN792" s="7">
        <f t="shared" si="63"/>
        <v>46042</v>
      </c>
      <c r="BO792" s="7" t="e">
        <f t="shared" si="64"/>
        <v>#REF!</v>
      </c>
      <c r="BP792" s="5" t="e">
        <f t="shared" si="60"/>
        <v>#REF!</v>
      </c>
      <c r="BQ792" s="1">
        <v>24016667</v>
      </c>
      <c r="BR792" s="1" t="e">
        <f>+Tabla3[[#This Row],[VALOR TOTAL DE CONTRATO (ANTES DE LIQUIDACIÓN - LIBERACIÓN DE SALDOS)]]-Tabla3[[#This Row],[RECURSO TOTALES DESEMBOLSADOS]]</f>
        <v>#REF!</v>
      </c>
      <c r="BS792" s="1" t="s">
        <v>83</v>
      </c>
      <c r="BT792" s="1" t="str">
        <f t="shared" si="61"/>
        <v>enero</v>
      </c>
      <c r="BU792" s="1" t="s">
        <v>82</v>
      </c>
      <c r="BV792" s="1" t="s">
        <v>82</v>
      </c>
      <c r="BW792" s="1" t="s">
        <v>82</v>
      </c>
      <c r="BX792" t="s">
        <v>258</v>
      </c>
      <c r="BY792" t="s">
        <v>259</v>
      </c>
    </row>
    <row r="793" spans="1:77" x14ac:dyDescent="0.25">
      <c r="A793" s="1">
        <v>2026</v>
      </c>
      <c r="B793" s="3">
        <v>771</v>
      </c>
      <c r="C793" s="1" t="s">
        <v>65</v>
      </c>
      <c r="D793" t="s">
        <v>67</v>
      </c>
      <c r="E793" t="s">
        <v>70</v>
      </c>
      <c r="F793" t="s">
        <v>71</v>
      </c>
      <c r="G793" t="s">
        <v>105</v>
      </c>
      <c r="H793" s="1" t="s">
        <v>64</v>
      </c>
      <c r="I793" s="1" t="s">
        <v>75</v>
      </c>
      <c r="J793" t="s">
        <v>3895</v>
      </c>
      <c r="K793" s="1" t="s">
        <v>78</v>
      </c>
      <c r="L793" s="87" t="s">
        <v>908</v>
      </c>
      <c r="M793" s="79" t="s">
        <v>7076</v>
      </c>
      <c r="N793" s="1" t="s">
        <v>3719</v>
      </c>
      <c r="O793" s="69" t="s">
        <v>3719</v>
      </c>
      <c r="P793" s="54" t="s">
        <v>3719</v>
      </c>
      <c r="Q793" s="1" t="s">
        <v>83</v>
      </c>
      <c r="R793" s="87" t="s">
        <v>1558</v>
      </c>
      <c r="S793" s="87" t="s">
        <v>212</v>
      </c>
      <c r="T793" t="s">
        <v>3896</v>
      </c>
      <c r="U793" t="s">
        <v>3898</v>
      </c>
      <c r="V793" t="s">
        <v>3897</v>
      </c>
      <c r="W793" s="5">
        <v>23256000</v>
      </c>
      <c r="X793" s="5">
        <v>23256000</v>
      </c>
      <c r="Y793" s="90">
        <v>2907000</v>
      </c>
      <c r="Z793" s="90">
        <v>0</v>
      </c>
      <c r="AA793" s="1" t="s">
        <v>95</v>
      </c>
      <c r="AB793" t="s">
        <v>83</v>
      </c>
      <c r="AC793" t="s">
        <v>76</v>
      </c>
      <c r="AD793" s="69">
        <f>+Tabla3[[#This Row],[VALOR DEL CONTRATO
(EN NUMEROS)]]-Tabla3[[#This Row],[VALOR RECURSOS (MADS/FONAM)]]</f>
        <v>0</v>
      </c>
      <c r="AE793" s="2">
        <v>1626</v>
      </c>
      <c r="AF793" s="88">
        <v>46024</v>
      </c>
      <c r="AG793">
        <v>79926</v>
      </c>
      <c r="AH793" s="75">
        <v>46042</v>
      </c>
      <c r="AI793" s="78" t="s">
        <v>98</v>
      </c>
      <c r="AJ793" t="s">
        <v>282</v>
      </c>
      <c r="AK793" s="72">
        <v>202400000000095</v>
      </c>
      <c r="AL793" s="75">
        <v>46042</v>
      </c>
      <c r="AM793" s="1" t="s">
        <v>257</v>
      </c>
      <c r="AN793" s="1" t="s">
        <v>257</v>
      </c>
      <c r="AO793" t="s">
        <v>100</v>
      </c>
      <c r="AP793" t="s">
        <v>300</v>
      </c>
      <c r="AQ793" s="1"/>
      <c r="AR793" t="s">
        <v>301</v>
      </c>
      <c r="AS793" t="s">
        <v>260</v>
      </c>
      <c r="AT793" s="1">
        <v>80111600</v>
      </c>
      <c r="AU793" s="104" t="s">
        <v>5963</v>
      </c>
      <c r="AV793" s="1" t="s">
        <v>210</v>
      </c>
      <c r="AW793" s="87" t="s">
        <v>103</v>
      </c>
      <c r="AX793" s="96">
        <v>46042</v>
      </c>
      <c r="AY793" s="1" t="s">
        <v>115</v>
      </c>
      <c r="AZ793" s="96">
        <v>46042</v>
      </c>
      <c r="BA793" s="75">
        <v>46042</v>
      </c>
      <c r="BB793" s="6">
        <v>46284</v>
      </c>
      <c r="BC793" s="89">
        <f>+Tabla3[[#This Row],[FECHA TERMINACION
(INICIAL)]]-Tabla3[[#This Row],[FECHA INICIO]]</f>
        <v>242</v>
      </c>
      <c r="BD793" s="89">
        <f>+Tabla3[[#This Row],[PLAZO DE EJECUCIÓN EN DÍAS (INICIAL)]]/30</f>
        <v>8.0666666666666664</v>
      </c>
      <c r="BE793" t="s">
        <v>3899</v>
      </c>
      <c r="BF793" s="5" t="e">
        <f>+#REF!</f>
        <v>#REF!</v>
      </c>
      <c r="BG793" s="5" t="e">
        <f>+#REF!</f>
        <v>#REF!</v>
      </c>
      <c r="BH793" s="1" t="e">
        <f>+#REF!</f>
        <v>#REF!</v>
      </c>
      <c r="BI793" s="1">
        <f>+COUNTIF(Tabla3[[#This Row],[VALOR REDUCIDO]:[TOTAL TIEMPO PRORROGADO EN DÍAS
]],"&lt;&gt;0")</f>
        <v>3</v>
      </c>
      <c r="BJ793" s="1" t="e">
        <f>+#REF!</f>
        <v>#REF!</v>
      </c>
      <c r="BK793" s="75" t="e">
        <f>+#REF!</f>
        <v>#REF!</v>
      </c>
      <c r="BL793" s="1" t="s">
        <v>83</v>
      </c>
      <c r="BM793" t="e">
        <f t="shared" si="62"/>
        <v>#REF!</v>
      </c>
      <c r="BN793" s="7">
        <f t="shared" si="63"/>
        <v>46042</v>
      </c>
      <c r="BO793" s="7" t="e">
        <f t="shared" si="64"/>
        <v>#REF!</v>
      </c>
      <c r="BP793" s="5" t="e">
        <f t="shared" si="60"/>
        <v>#REF!</v>
      </c>
      <c r="BQ793" s="1">
        <v>39300000</v>
      </c>
      <c r="BR793" s="1" t="e">
        <f>+Tabla3[[#This Row],[VALOR TOTAL DE CONTRATO (ANTES DE LIQUIDACIÓN - LIBERACIÓN DE SALDOS)]]-Tabla3[[#This Row],[RECURSO TOTALES DESEMBOLSADOS]]</f>
        <v>#REF!</v>
      </c>
      <c r="BS793" s="1" t="s">
        <v>83</v>
      </c>
      <c r="BT793" s="1" t="str">
        <f t="shared" si="61"/>
        <v>enero</v>
      </c>
      <c r="BU793" s="1" t="s">
        <v>82</v>
      </c>
      <c r="BV793" s="1" t="s">
        <v>82</v>
      </c>
      <c r="BW793" s="1" t="s">
        <v>82</v>
      </c>
      <c r="BX793" t="s">
        <v>258</v>
      </c>
      <c r="BY793" t="s">
        <v>259</v>
      </c>
    </row>
    <row r="794" spans="1:77" x14ac:dyDescent="0.25">
      <c r="A794" s="1">
        <v>2026</v>
      </c>
      <c r="B794" s="3">
        <v>772</v>
      </c>
      <c r="C794" s="1" t="s">
        <v>65</v>
      </c>
      <c r="D794" t="s">
        <v>67</v>
      </c>
      <c r="E794" t="s">
        <v>70</v>
      </c>
      <c r="F794" t="s">
        <v>71</v>
      </c>
      <c r="G794" t="s">
        <v>105</v>
      </c>
      <c r="H794" s="1" t="s">
        <v>64</v>
      </c>
      <c r="I794" s="1" t="s">
        <v>75</v>
      </c>
      <c r="J794" t="s">
        <v>3900</v>
      </c>
      <c r="K794" s="1" t="s">
        <v>78</v>
      </c>
      <c r="L794" s="87" t="s">
        <v>3901</v>
      </c>
      <c r="M794" s="79" t="s">
        <v>7077</v>
      </c>
      <c r="N794" s="1" t="s">
        <v>3719</v>
      </c>
      <c r="O794" s="69" t="s">
        <v>3719</v>
      </c>
      <c r="P794" s="54" t="s">
        <v>3719</v>
      </c>
      <c r="Q794" s="1" t="s">
        <v>83</v>
      </c>
      <c r="R794" s="87" t="s">
        <v>260</v>
      </c>
      <c r="S794" s="87" t="s">
        <v>260</v>
      </c>
      <c r="T794" t="s">
        <v>3902</v>
      </c>
      <c r="U794" t="s">
        <v>3904</v>
      </c>
      <c r="V794" t="s">
        <v>3905</v>
      </c>
      <c r="W794" s="5">
        <v>63000000</v>
      </c>
      <c r="X794" s="5">
        <v>63000000</v>
      </c>
      <c r="Y794" s="90">
        <v>9000000</v>
      </c>
      <c r="Z794" s="90">
        <v>0</v>
      </c>
      <c r="AA794" s="1" t="s">
        <v>95</v>
      </c>
      <c r="AB794" t="s">
        <v>83</v>
      </c>
      <c r="AC794" t="s">
        <v>76</v>
      </c>
      <c r="AD794" s="69">
        <f>+Tabla3[[#This Row],[VALOR DEL CONTRATO
(EN NUMEROS)]]-Tabla3[[#This Row],[VALOR RECURSOS (MADS/FONAM)]]</f>
        <v>0</v>
      </c>
      <c r="AE794" s="2">
        <v>6626</v>
      </c>
      <c r="AF794" s="88">
        <v>46024</v>
      </c>
      <c r="AG794">
        <v>83426</v>
      </c>
      <c r="AH794" s="75">
        <v>46044</v>
      </c>
      <c r="AI794" s="78" t="s">
        <v>98</v>
      </c>
      <c r="AJ794" t="s">
        <v>1321</v>
      </c>
      <c r="AK794" s="72">
        <v>202300000000177</v>
      </c>
      <c r="AL794" s="75">
        <v>46042</v>
      </c>
      <c r="AM794" s="1" t="s">
        <v>257</v>
      </c>
      <c r="AN794" s="1" t="s">
        <v>257</v>
      </c>
      <c r="AO794" t="s">
        <v>100</v>
      </c>
      <c r="AP794" t="s">
        <v>1536</v>
      </c>
      <c r="AQ794" s="1"/>
      <c r="AR794" t="s">
        <v>1537</v>
      </c>
      <c r="AS794" t="s">
        <v>260</v>
      </c>
      <c r="AT794" s="1">
        <v>80111600</v>
      </c>
      <c r="AU794" s="104" t="s">
        <v>5964</v>
      </c>
      <c r="AV794" s="1" t="s">
        <v>210</v>
      </c>
      <c r="AW794" s="87" t="s">
        <v>103</v>
      </c>
      <c r="AX794" s="96">
        <v>46043</v>
      </c>
      <c r="AY794" s="1" t="s">
        <v>115</v>
      </c>
      <c r="AZ794" s="96">
        <v>46043</v>
      </c>
      <c r="BA794" s="75">
        <v>46044</v>
      </c>
      <c r="BB794" s="6">
        <v>46255</v>
      </c>
      <c r="BC794" s="89">
        <f>+Tabla3[[#This Row],[FECHA TERMINACION
(INICIAL)]]-Tabla3[[#This Row],[FECHA INICIO]]</f>
        <v>211</v>
      </c>
      <c r="BD794" s="89">
        <f>+Tabla3[[#This Row],[PLAZO DE EJECUCIÓN EN DÍAS (INICIAL)]]/30</f>
        <v>7.0333333333333332</v>
      </c>
      <c r="BE794" t="s">
        <v>3903</v>
      </c>
      <c r="BF794" s="5" t="e">
        <f>+#REF!</f>
        <v>#REF!</v>
      </c>
      <c r="BG794" s="5" t="e">
        <f>+#REF!</f>
        <v>#REF!</v>
      </c>
      <c r="BH794" s="1" t="e">
        <f>+#REF!</f>
        <v>#REF!</v>
      </c>
      <c r="BI794" s="1">
        <f>+COUNTIF(Tabla3[[#This Row],[VALOR REDUCIDO]:[TOTAL TIEMPO PRORROGADO EN DÍAS
]],"&lt;&gt;0")</f>
        <v>3</v>
      </c>
      <c r="BJ794" s="1" t="e">
        <f>+#REF!</f>
        <v>#REF!</v>
      </c>
      <c r="BK794" s="75" t="e">
        <f>+#REF!</f>
        <v>#REF!</v>
      </c>
      <c r="BL794" s="1" t="s">
        <v>83</v>
      </c>
      <c r="BM794" t="e">
        <f t="shared" si="62"/>
        <v>#REF!</v>
      </c>
      <c r="BN794" s="7">
        <f t="shared" si="63"/>
        <v>46044</v>
      </c>
      <c r="BO794" s="7" t="e">
        <f t="shared" si="64"/>
        <v>#REF!</v>
      </c>
      <c r="BP794" s="5" t="e">
        <f t="shared" si="60"/>
        <v>#REF!</v>
      </c>
      <c r="BQ794" s="1">
        <v>11700000</v>
      </c>
      <c r="BR794" s="1" t="e">
        <f>+Tabla3[[#This Row],[VALOR TOTAL DE CONTRATO (ANTES DE LIQUIDACIÓN - LIBERACIÓN DE SALDOS)]]-Tabla3[[#This Row],[RECURSO TOTALES DESEMBOLSADOS]]</f>
        <v>#REF!</v>
      </c>
      <c r="BS794" s="1" t="s">
        <v>83</v>
      </c>
      <c r="BT794" s="1" t="str">
        <f t="shared" si="61"/>
        <v>enero</v>
      </c>
      <c r="BU794" s="1" t="s">
        <v>82</v>
      </c>
      <c r="BV794" s="1" t="s">
        <v>82</v>
      </c>
      <c r="BW794" s="1" t="s">
        <v>82</v>
      </c>
      <c r="BX794" t="s">
        <v>258</v>
      </c>
      <c r="BY794" t="s">
        <v>259</v>
      </c>
    </row>
    <row r="795" spans="1:77" x14ac:dyDescent="0.25">
      <c r="A795" s="1">
        <v>2026</v>
      </c>
      <c r="B795" s="3">
        <v>773</v>
      </c>
      <c r="C795" s="1" t="s">
        <v>65</v>
      </c>
      <c r="D795" t="s">
        <v>67</v>
      </c>
      <c r="E795" t="s">
        <v>70</v>
      </c>
      <c r="F795" t="s">
        <v>71</v>
      </c>
      <c r="G795" t="s">
        <v>105</v>
      </c>
      <c r="H795" s="1" t="s">
        <v>64</v>
      </c>
      <c r="I795" s="1" t="s">
        <v>75</v>
      </c>
      <c r="J795" t="s">
        <v>5081</v>
      </c>
      <c r="K795" s="1" t="s">
        <v>78</v>
      </c>
      <c r="L795" s="87" t="s">
        <v>390</v>
      </c>
      <c r="M795" s="79" t="s">
        <v>7078</v>
      </c>
      <c r="N795" s="1" t="s">
        <v>3719</v>
      </c>
      <c r="O795" s="69" t="s">
        <v>3719</v>
      </c>
      <c r="P795" s="54" t="s">
        <v>3719</v>
      </c>
      <c r="Q795" s="1" t="s">
        <v>83</v>
      </c>
      <c r="R795" s="87" t="s">
        <v>93</v>
      </c>
      <c r="S795" s="87" t="s">
        <v>93</v>
      </c>
      <c r="T795" t="s">
        <v>5082</v>
      </c>
      <c r="U795" t="s">
        <v>5083</v>
      </c>
      <c r="V795" t="s">
        <v>1705</v>
      </c>
      <c r="W795" s="5">
        <v>85000000</v>
      </c>
      <c r="X795" s="5">
        <v>85000000</v>
      </c>
      <c r="Y795" s="90">
        <v>8500000</v>
      </c>
      <c r="Z795" s="90">
        <v>0</v>
      </c>
      <c r="AA795" s="1" t="s">
        <v>95</v>
      </c>
      <c r="AB795" t="s">
        <v>83</v>
      </c>
      <c r="AC795" t="s">
        <v>76</v>
      </c>
      <c r="AD795" s="69">
        <f>+Tabla3[[#This Row],[VALOR DEL CONTRATO
(EN NUMEROS)]]-Tabla3[[#This Row],[VALOR RECURSOS (MADS/FONAM)]]</f>
        <v>0</v>
      </c>
      <c r="AE795" s="2">
        <v>3526</v>
      </c>
      <c r="AF795" s="88">
        <v>46024</v>
      </c>
      <c r="AG795">
        <v>99826</v>
      </c>
      <c r="AH795" s="75">
        <v>46049</v>
      </c>
      <c r="AI795" s="78" t="s">
        <v>98</v>
      </c>
      <c r="AJ795" t="s">
        <v>534</v>
      </c>
      <c r="AK795" s="65">
        <v>202300000000267</v>
      </c>
      <c r="AL795" s="75">
        <v>46048</v>
      </c>
      <c r="AM795" s="1" t="s">
        <v>257</v>
      </c>
      <c r="AN795" s="1" t="s">
        <v>257</v>
      </c>
      <c r="AO795" t="s">
        <v>100</v>
      </c>
      <c r="AP795" t="s">
        <v>1756</v>
      </c>
      <c r="AQ795" s="2"/>
      <c r="AR795" t="s">
        <v>1757</v>
      </c>
      <c r="AS795" t="s">
        <v>530</v>
      </c>
      <c r="AT795" s="1">
        <v>80111600</v>
      </c>
      <c r="AU795" s="104" t="s">
        <v>5965</v>
      </c>
      <c r="AV795" s="1" t="s">
        <v>210</v>
      </c>
      <c r="AW795" s="87" t="s">
        <v>103</v>
      </c>
      <c r="AX795" s="96">
        <v>46049</v>
      </c>
      <c r="AY795" s="1" t="s">
        <v>116</v>
      </c>
      <c r="AZ795" s="96">
        <v>46049</v>
      </c>
      <c r="BA795" s="75">
        <v>46049</v>
      </c>
      <c r="BB795" s="6">
        <v>46352</v>
      </c>
      <c r="BC795" s="89">
        <f>+Tabla3[[#This Row],[FECHA TERMINACION
(INICIAL)]]-Tabla3[[#This Row],[FECHA INICIO]]</f>
        <v>303</v>
      </c>
      <c r="BD795" s="89">
        <f>+Tabla3[[#This Row],[PLAZO DE EJECUCIÓN EN DÍAS (INICIAL)]]/30</f>
        <v>10.1</v>
      </c>
      <c r="BE795" t="s">
        <v>631</v>
      </c>
      <c r="BF795" s="5" t="e">
        <f>+#REF!</f>
        <v>#REF!</v>
      </c>
      <c r="BG795" s="5" t="e">
        <f>+#REF!</f>
        <v>#REF!</v>
      </c>
      <c r="BH795" s="1" t="e">
        <f>+#REF!</f>
        <v>#REF!</v>
      </c>
      <c r="BI795" s="1">
        <f>+COUNTIF(Tabla3[[#This Row],[VALOR REDUCIDO]:[TOTAL TIEMPO PRORROGADO EN DÍAS
]],"&lt;&gt;0")</f>
        <v>3</v>
      </c>
      <c r="BJ795" s="1" t="e">
        <f>+#REF!</f>
        <v>#REF!</v>
      </c>
      <c r="BK795" s="75" t="e">
        <f>+#REF!</f>
        <v>#REF!</v>
      </c>
      <c r="BL795" s="1" t="s">
        <v>83</v>
      </c>
      <c r="BM795" t="e">
        <f t="shared" si="62"/>
        <v>#REF!</v>
      </c>
      <c r="BN795" s="7">
        <f t="shared" si="63"/>
        <v>46049</v>
      </c>
      <c r="BO795" s="7" t="e">
        <f t="shared" si="64"/>
        <v>#REF!</v>
      </c>
      <c r="BP795" s="5" t="e">
        <f t="shared" si="60"/>
        <v>#REF!</v>
      </c>
      <c r="BQ795" s="1">
        <v>35133333</v>
      </c>
      <c r="BR795" s="1" t="e">
        <f>+Tabla3[[#This Row],[VALOR TOTAL DE CONTRATO (ANTES DE LIQUIDACIÓN - LIBERACIÓN DE SALDOS)]]-Tabla3[[#This Row],[RECURSO TOTALES DESEMBOLSADOS]]</f>
        <v>#REF!</v>
      </c>
      <c r="BS795" s="1" t="s">
        <v>83</v>
      </c>
      <c r="BT795" s="1" t="str">
        <f t="shared" si="61"/>
        <v>enero</v>
      </c>
      <c r="BU795" s="1" t="s">
        <v>82</v>
      </c>
      <c r="BV795" s="1" t="s">
        <v>82</v>
      </c>
      <c r="BW795" s="1" t="s">
        <v>82</v>
      </c>
      <c r="BX795" t="s">
        <v>258</v>
      </c>
      <c r="BY795" t="s">
        <v>259</v>
      </c>
    </row>
    <row r="796" spans="1:77" x14ac:dyDescent="0.25">
      <c r="A796" s="1">
        <v>2026</v>
      </c>
      <c r="B796" s="3">
        <v>774</v>
      </c>
      <c r="C796" s="1" t="s">
        <v>65</v>
      </c>
      <c r="D796" t="s">
        <v>67</v>
      </c>
      <c r="E796" t="s">
        <v>70</v>
      </c>
      <c r="F796" t="s">
        <v>71</v>
      </c>
      <c r="G796" t="s">
        <v>105</v>
      </c>
      <c r="H796" s="1" t="s">
        <v>64</v>
      </c>
      <c r="I796" s="1" t="s">
        <v>75</v>
      </c>
      <c r="J796" t="s">
        <v>3906</v>
      </c>
      <c r="K796" s="1" t="s">
        <v>78</v>
      </c>
      <c r="L796" s="87" t="s">
        <v>390</v>
      </c>
      <c r="M796" s="79" t="s">
        <v>7079</v>
      </c>
      <c r="N796" s="1" t="s">
        <v>3719</v>
      </c>
      <c r="O796" s="69" t="s">
        <v>3719</v>
      </c>
      <c r="P796" s="54" t="s">
        <v>3719</v>
      </c>
      <c r="Q796" s="1" t="s">
        <v>83</v>
      </c>
      <c r="R796" s="87" t="s">
        <v>93</v>
      </c>
      <c r="S796" s="87" t="s">
        <v>93</v>
      </c>
      <c r="T796" t="s">
        <v>3907</v>
      </c>
      <c r="U796" t="s">
        <v>3909</v>
      </c>
      <c r="V796" t="s">
        <v>3908</v>
      </c>
      <c r="W796" s="5">
        <v>31200000</v>
      </c>
      <c r="X796" s="5">
        <v>31200000</v>
      </c>
      <c r="Y796" s="90">
        <v>5200000</v>
      </c>
      <c r="Z796" s="90">
        <v>0</v>
      </c>
      <c r="AA796" s="1" t="s">
        <v>95</v>
      </c>
      <c r="AB796" t="s">
        <v>83</v>
      </c>
      <c r="AC796" t="s">
        <v>76</v>
      </c>
      <c r="AD796" s="69">
        <f>+Tabla3[[#This Row],[VALOR DEL CONTRATO
(EN NUMEROS)]]-Tabla3[[#This Row],[VALOR RECURSOS (MADS/FONAM)]]</f>
        <v>0</v>
      </c>
      <c r="AE796" s="2">
        <v>3526</v>
      </c>
      <c r="AF796" s="88">
        <v>46024</v>
      </c>
      <c r="AG796">
        <v>82726</v>
      </c>
      <c r="AH796" s="75">
        <v>46043</v>
      </c>
      <c r="AI796" s="78" t="s">
        <v>98</v>
      </c>
      <c r="AJ796" t="s">
        <v>534</v>
      </c>
      <c r="AK796" s="65">
        <v>202300000000267</v>
      </c>
      <c r="AL796" s="75">
        <v>46042</v>
      </c>
      <c r="AM796" s="1" t="s">
        <v>257</v>
      </c>
      <c r="AN796" s="1" t="s">
        <v>257</v>
      </c>
      <c r="AO796" t="s">
        <v>100</v>
      </c>
      <c r="AP796" t="s">
        <v>1756</v>
      </c>
      <c r="AQ796" s="2"/>
      <c r="AR796" t="s">
        <v>1757</v>
      </c>
      <c r="AS796" t="s">
        <v>530</v>
      </c>
      <c r="AT796" s="1">
        <v>80111600</v>
      </c>
      <c r="AU796" s="104" t="s">
        <v>5966</v>
      </c>
      <c r="AV796" s="1" t="s">
        <v>210</v>
      </c>
      <c r="AW796" s="87" t="s">
        <v>103</v>
      </c>
      <c r="AX796" s="96">
        <v>46043</v>
      </c>
      <c r="AY796" s="1" t="s">
        <v>116</v>
      </c>
      <c r="AZ796" s="96">
        <v>46043</v>
      </c>
      <c r="BA796" s="75">
        <v>46045</v>
      </c>
      <c r="BB796" s="6">
        <v>46225</v>
      </c>
      <c r="BC796" s="89">
        <f>+Tabla3[[#This Row],[FECHA TERMINACION
(INICIAL)]]-Tabla3[[#This Row],[FECHA INICIO]]</f>
        <v>180</v>
      </c>
      <c r="BD796" s="89">
        <f>+Tabla3[[#This Row],[PLAZO DE EJECUCIÓN EN DÍAS (INICIAL)]]/30</f>
        <v>6</v>
      </c>
      <c r="BE796" t="s">
        <v>3910</v>
      </c>
      <c r="BF796" s="5" t="e">
        <f>+#REF!</f>
        <v>#REF!</v>
      </c>
      <c r="BG796" s="5" t="e">
        <f>+#REF!</f>
        <v>#REF!</v>
      </c>
      <c r="BH796" s="1" t="e">
        <f>+#REF!</f>
        <v>#REF!</v>
      </c>
      <c r="BI796" s="1">
        <f>+COUNTIF(Tabla3[[#This Row],[VALOR REDUCIDO]:[TOTAL TIEMPO PRORROGADO EN DÍAS
]],"&lt;&gt;0")</f>
        <v>3</v>
      </c>
      <c r="BJ796" s="1" t="e">
        <f>+#REF!</f>
        <v>#REF!</v>
      </c>
      <c r="BK796" s="75" t="e">
        <f>+#REF!</f>
        <v>#REF!</v>
      </c>
      <c r="BL796" s="1" t="s">
        <v>83</v>
      </c>
      <c r="BM796" t="e">
        <f t="shared" si="62"/>
        <v>#REF!</v>
      </c>
      <c r="BN796" s="7">
        <f t="shared" si="63"/>
        <v>46045</v>
      </c>
      <c r="BO796" s="7" t="e">
        <f t="shared" si="64"/>
        <v>#REF!</v>
      </c>
      <c r="BP796" s="5" t="e">
        <f t="shared" si="60"/>
        <v>#REF!</v>
      </c>
      <c r="BQ796" s="1">
        <v>22186667</v>
      </c>
      <c r="BR796" s="1" t="e">
        <f>+Tabla3[[#This Row],[VALOR TOTAL DE CONTRATO (ANTES DE LIQUIDACIÓN - LIBERACIÓN DE SALDOS)]]-Tabla3[[#This Row],[RECURSO TOTALES DESEMBOLSADOS]]</f>
        <v>#REF!</v>
      </c>
      <c r="BS796" s="1" t="s">
        <v>83</v>
      </c>
      <c r="BT796" s="1" t="str">
        <f t="shared" si="61"/>
        <v>enero</v>
      </c>
      <c r="BU796" s="1" t="s">
        <v>82</v>
      </c>
      <c r="BV796" s="1" t="s">
        <v>82</v>
      </c>
      <c r="BW796" s="1" t="s">
        <v>82</v>
      </c>
      <c r="BX796" t="s">
        <v>258</v>
      </c>
      <c r="BY796" t="s">
        <v>259</v>
      </c>
    </row>
    <row r="797" spans="1:77" x14ac:dyDescent="0.25">
      <c r="A797" s="1">
        <v>2026</v>
      </c>
      <c r="B797" s="3">
        <v>775</v>
      </c>
      <c r="C797" s="1" t="s">
        <v>65</v>
      </c>
      <c r="D797" t="s">
        <v>67</v>
      </c>
      <c r="E797" t="s">
        <v>70</v>
      </c>
      <c r="F797" t="s">
        <v>71</v>
      </c>
      <c r="G797" t="s">
        <v>105</v>
      </c>
      <c r="H797" s="1" t="s">
        <v>64</v>
      </c>
      <c r="I797" s="1" t="s">
        <v>75</v>
      </c>
      <c r="J797" t="s">
        <v>3911</v>
      </c>
      <c r="K797" s="1" t="s">
        <v>78</v>
      </c>
      <c r="L797" s="87" t="s">
        <v>1034</v>
      </c>
      <c r="M797" s="79" t="s">
        <v>7080</v>
      </c>
      <c r="N797" s="1" t="s">
        <v>3719</v>
      </c>
      <c r="O797" s="69" t="s">
        <v>3719</v>
      </c>
      <c r="P797" s="54" t="s">
        <v>3719</v>
      </c>
      <c r="Q797" s="1" t="s">
        <v>83</v>
      </c>
      <c r="R797" s="87" t="s">
        <v>265</v>
      </c>
      <c r="S797" s="87" t="s">
        <v>265</v>
      </c>
      <c r="T797" t="s">
        <v>3912</v>
      </c>
      <c r="U797" t="s">
        <v>3913</v>
      </c>
      <c r="V797" t="s">
        <v>629</v>
      </c>
      <c r="W797" s="5">
        <v>90000000</v>
      </c>
      <c r="X797" s="5">
        <v>90000000</v>
      </c>
      <c r="Y797" s="90">
        <v>9000000</v>
      </c>
      <c r="Z797" s="90">
        <v>0</v>
      </c>
      <c r="AA797" s="1" t="s">
        <v>95</v>
      </c>
      <c r="AB797" t="s">
        <v>83</v>
      </c>
      <c r="AC797" t="s">
        <v>76</v>
      </c>
      <c r="AD797" s="69">
        <f>+Tabla3[[#This Row],[VALOR DEL CONTRATO
(EN NUMEROS)]]-Tabla3[[#This Row],[VALOR RECURSOS (MADS/FONAM)]]</f>
        <v>0</v>
      </c>
      <c r="AE797" s="2">
        <v>1726</v>
      </c>
      <c r="AF797" s="97">
        <v>46024</v>
      </c>
      <c r="AG797">
        <v>82626</v>
      </c>
      <c r="AH797" s="75">
        <v>46043</v>
      </c>
      <c r="AI797" s="78" t="s">
        <v>98</v>
      </c>
      <c r="AJ797" t="s">
        <v>822</v>
      </c>
      <c r="AK797" s="65">
        <v>202300000000267</v>
      </c>
      <c r="AL797" s="75">
        <v>46042</v>
      </c>
      <c r="AM797" s="1" t="s">
        <v>257</v>
      </c>
      <c r="AN797" s="1" t="s">
        <v>257</v>
      </c>
      <c r="AO797" t="s">
        <v>100</v>
      </c>
      <c r="AP797" t="s">
        <v>535</v>
      </c>
      <c r="AQ797" s="1"/>
      <c r="AR797" t="s">
        <v>529</v>
      </c>
      <c r="AS797" t="s">
        <v>530</v>
      </c>
      <c r="AT797" s="1">
        <v>80111600</v>
      </c>
      <c r="AU797" s="104" t="s">
        <v>5967</v>
      </c>
      <c r="AV797" s="1" t="s">
        <v>210</v>
      </c>
      <c r="AW797" s="87" t="s">
        <v>103</v>
      </c>
      <c r="AX797" s="75">
        <v>46043</v>
      </c>
      <c r="AY797" s="1" t="s">
        <v>116</v>
      </c>
      <c r="AZ797" s="75">
        <v>46043</v>
      </c>
      <c r="BA797" s="75">
        <v>46043</v>
      </c>
      <c r="BB797" s="6">
        <v>46346</v>
      </c>
      <c r="BC797" s="89">
        <f>+Tabla3[[#This Row],[FECHA TERMINACION
(INICIAL)]]-Tabla3[[#This Row],[FECHA INICIO]]</f>
        <v>303</v>
      </c>
      <c r="BD797" s="89">
        <f>+Tabla3[[#This Row],[PLAZO DE EJECUCIÓN EN DÍAS (INICIAL)]]/30</f>
        <v>10.1</v>
      </c>
      <c r="BE797" t="s">
        <v>631</v>
      </c>
      <c r="BF797" s="5" t="e">
        <f>+#REF!</f>
        <v>#REF!</v>
      </c>
      <c r="BG797" s="5" t="e">
        <f>+#REF!</f>
        <v>#REF!</v>
      </c>
      <c r="BH797" s="1" t="e">
        <f>+#REF!</f>
        <v>#REF!</v>
      </c>
      <c r="BI797" s="1">
        <f>+COUNTIF(Tabla3[[#This Row],[VALOR REDUCIDO]:[TOTAL TIEMPO PRORROGADO EN DÍAS
]],"&lt;&gt;0")</f>
        <v>3</v>
      </c>
      <c r="BJ797" s="1" t="e">
        <f>+#REF!</f>
        <v>#REF!</v>
      </c>
      <c r="BK797" s="75" t="e">
        <f>+#REF!</f>
        <v>#REF!</v>
      </c>
      <c r="BL797" s="1" t="s">
        <v>83</v>
      </c>
      <c r="BM797" t="e">
        <f t="shared" si="62"/>
        <v>#REF!</v>
      </c>
      <c r="BN797" s="7">
        <f t="shared" si="63"/>
        <v>46043</v>
      </c>
      <c r="BO797" s="7" t="e">
        <f t="shared" si="64"/>
        <v>#REF!</v>
      </c>
      <c r="BP797" s="5" t="e">
        <f t="shared" si="60"/>
        <v>#REF!</v>
      </c>
      <c r="BQ797" s="1">
        <v>39000000</v>
      </c>
      <c r="BR797" s="1" t="e">
        <f>+Tabla3[[#This Row],[VALOR TOTAL DE CONTRATO (ANTES DE LIQUIDACIÓN - LIBERACIÓN DE SALDOS)]]-Tabla3[[#This Row],[RECURSO TOTALES DESEMBOLSADOS]]</f>
        <v>#REF!</v>
      </c>
      <c r="BS797" s="1" t="s">
        <v>83</v>
      </c>
      <c r="BT797" s="1" t="str">
        <f t="shared" si="61"/>
        <v>enero</v>
      </c>
      <c r="BU797" s="1" t="s">
        <v>82</v>
      </c>
      <c r="BV797" s="1" t="s">
        <v>82</v>
      </c>
      <c r="BW797" s="1" t="s">
        <v>82</v>
      </c>
      <c r="BX797" t="s">
        <v>258</v>
      </c>
      <c r="BY797" t="s">
        <v>259</v>
      </c>
    </row>
    <row r="798" spans="1:77" x14ac:dyDescent="0.25">
      <c r="A798" s="1">
        <v>2026</v>
      </c>
      <c r="B798" s="3">
        <v>776</v>
      </c>
      <c r="C798" s="1" t="s">
        <v>65</v>
      </c>
      <c r="D798" t="s">
        <v>67</v>
      </c>
      <c r="E798" t="s">
        <v>70</v>
      </c>
      <c r="F798" t="s">
        <v>71</v>
      </c>
      <c r="G798" t="s">
        <v>105</v>
      </c>
      <c r="H798" s="1" t="s">
        <v>64</v>
      </c>
      <c r="I798" s="1" t="s">
        <v>75</v>
      </c>
      <c r="J798" t="s">
        <v>3914</v>
      </c>
      <c r="K798" s="1" t="s">
        <v>78</v>
      </c>
      <c r="L798" s="87" t="s">
        <v>721</v>
      </c>
      <c r="M798" s="79" t="s">
        <v>7081</v>
      </c>
      <c r="N798" s="1" t="s">
        <v>3719</v>
      </c>
      <c r="O798" s="69" t="s">
        <v>3719</v>
      </c>
      <c r="P798" s="54" t="s">
        <v>3719</v>
      </c>
      <c r="Q798" s="1" t="s">
        <v>83</v>
      </c>
      <c r="R798" s="87" t="s">
        <v>93</v>
      </c>
      <c r="S798" s="87" t="s">
        <v>93</v>
      </c>
      <c r="T798" t="s">
        <v>3915</v>
      </c>
      <c r="U798" t="s">
        <v>3917</v>
      </c>
      <c r="V798" t="s">
        <v>3916</v>
      </c>
      <c r="W798" s="5">
        <v>90000000</v>
      </c>
      <c r="X798" s="5">
        <v>90000000</v>
      </c>
      <c r="Y798" s="90">
        <v>9000000</v>
      </c>
      <c r="Z798" s="90">
        <v>0</v>
      </c>
      <c r="AA798" s="1" t="s">
        <v>95</v>
      </c>
      <c r="AB798" t="s">
        <v>83</v>
      </c>
      <c r="AC798" t="s">
        <v>76</v>
      </c>
      <c r="AD798" s="69">
        <f>+Tabla3[[#This Row],[VALOR DEL CONTRATO
(EN NUMEROS)]]-Tabla3[[#This Row],[VALOR RECURSOS (MADS/FONAM)]]</f>
        <v>0</v>
      </c>
      <c r="AE798" s="2">
        <v>826</v>
      </c>
      <c r="AF798" s="88">
        <v>46024</v>
      </c>
      <c r="AG798">
        <v>82826</v>
      </c>
      <c r="AH798" s="75">
        <v>46043</v>
      </c>
      <c r="AI798" s="78" t="s">
        <v>98</v>
      </c>
      <c r="AJ798" t="s">
        <v>822</v>
      </c>
      <c r="AK798" s="65">
        <v>202300000000267</v>
      </c>
      <c r="AL798" s="75">
        <v>46042</v>
      </c>
      <c r="AM798" s="1" t="s">
        <v>257</v>
      </c>
      <c r="AN798" s="1" t="s">
        <v>257</v>
      </c>
      <c r="AO798" t="s">
        <v>100</v>
      </c>
      <c r="AP798" t="s">
        <v>1980</v>
      </c>
      <c r="AQ798" s="1"/>
      <c r="AR798" t="s">
        <v>515</v>
      </c>
      <c r="AS798" s="87" t="s">
        <v>93</v>
      </c>
      <c r="AT798" s="1">
        <v>80111600</v>
      </c>
      <c r="AU798" s="104" t="s">
        <v>5968</v>
      </c>
      <c r="AV798" s="1" t="s">
        <v>210</v>
      </c>
      <c r="AW798" s="87" t="s">
        <v>103</v>
      </c>
      <c r="AX798" s="75">
        <v>46043</v>
      </c>
      <c r="AY798" s="87" t="s">
        <v>116</v>
      </c>
      <c r="AZ798" s="75">
        <v>46043</v>
      </c>
      <c r="BA798" s="75">
        <v>46043</v>
      </c>
      <c r="BB798" s="6">
        <v>46346</v>
      </c>
      <c r="BC798" s="89">
        <f>+Tabla3[[#This Row],[FECHA TERMINACION
(INICIAL)]]-Tabla3[[#This Row],[FECHA INICIO]]</f>
        <v>303</v>
      </c>
      <c r="BD798" s="89">
        <f>+Tabla3[[#This Row],[PLAZO DE EJECUCIÓN EN DÍAS (INICIAL)]]/30</f>
        <v>10.1</v>
      </c>
      <c r="BE798" t="s">
        <v>631</v>
      </c>
      <c r="BF798" s="5" t="e">
        <f>+#REF!</f>
        <v>#REF!</v>
      </c>
      <c r="BG798" s="5" t="e">
        <f>+#REF!</f>
        <v>#REF!</v>
      </c>
      <c r="BH798" s="1" t="e">
        <f>+#REF!</f>
        <v>#REF!</v>
      </c>
      <c r="BI798" s="1">
        <f>+COUNTIF(Tabla3[[#This Row],[VALOR REDUCIDO]:[TOTAL TIEMPO PRORROGADO EN DÍAS
]],"&lt;&gt;0")</f>
        <v>3</v>
      </c>
      <c r="BJ798" s="1" t="e">
        <f>+#REF!</f>
        <v>#REF!</v>
      </c>
      <c r="BK798" s="75" t="e">
        <f>+#REF!</f>
        <v>#REF!</v>
      </c>
      <c r="BL798" s="1" t="s">
        <v>83</v>
      </c>
      <c r="BM798" t="e">
        <f t="shared" si="62"/>
        <v>#REF!</v>
      </c>
      <c r="BN798" s="7">
        <f t="shared" si="63"/>
        <v>46043</v>
      </c>
      <c r="BO798" s="7" t="e">
        <f t="shared" si="64"/>
        <v>#REF!</v>
      </c>
      <c r="BP798" s="5" t="e">
        <f t="shared" si="60"/>
        <v>#REF!</v>
      </c>
      <c r="BQ798" s="1">
        <v>39000000</v>
      </c>
      <c r="BR798" s="1" t="e">
        <f>+Tabla3[[#This Row],[VALOR TOTAL DE CONTRATO (ANTES DE LIQUIDACIÓN - LIBERACIÓN DE SALDOS)]]-Tabla3[[#This Row],[RECURSO TOTALES DESEMBOLSADOS]]</f>
        <v>#REF!</v>
      </c>
      <c r="BS798" s="1" t="s">
        <v>83</v>
      </c>
      <c r="BT798" s="1" t="str">
        <f t="shared" si="61"/>
        <v>enero</v>
      </c>
      <c r="BU798" s="1" t="s">
        <v>82</v>
      </c>
      <c r="BV798" s="1" t="s">
        <v>82</v>
      </c>
      <c r="BW798" s="1" t="s">
        <v>82</v>
      </c>
      <c r="BX798" t="s">
        <v>258</v>
      </c>
      <c r="BY798" t="s">
        <v>259</v>
      </c>
    </row>
    <row r="799" spans="1:77" x14ac:dyDescent="0.25">
      <c r="A799" s="1">
        <v>2026</v>
      </c>
      <c r="B799" s="3">
        <v>777</v>
      </c>
      <c r="C799" s="1" t="s">
        <v>65</v>
      </c>
      <c r="D799" t="s">
        <v>67</v>
      </c>
      <c r="E799" t="s">
        <v>70</v>
      </c>
      <c r="F799" t="s">
        <v>71</v>
      </c>
      <c r="G799" t="s">
        <v>105</v>
      </c>
      <c r="H799" s="1" t="s">
        <v>64</v>
      </c>
      <c r="I799" s="1" t="s">
        <v>75</v>
      </c>
      <c r="J799" t="s">
        <v>3611</v>
      </c>
      <c r="K799" s="1" t="s">
        <v>78</v>
      </c>
      <c r="L799" s="87" t="s">
        <v>3612</v>
      </c>
      <c r="M799" s="79" t="s">
        <v>7082</v>
      </c>
      <c r="N799" s="1" t="s">
        <v>3719</v>
      </c>
      <c r="O799" s="69" t="s">
        <v>3719</v>
      </c>
      <c r="P799" s="54" t="s">
        <v>3719</v>
      </c>
      <c r="Q799" s="1" t="s">
        <v>83</v>
      </c>
      <c r="R799" s="87" t="s">
        <v>256</v>
      </c>
      <c r="S799" s="87" t="s">
        <v>256</v>
      </c>
      <c r="T799" t="s">
        <v>3613</v>
      </c>
      <c r="U799" t="s">
        <v>3615</v>
      </c>
      <c r="V799" t="s">
        <v>3614</v>
      </c>
      <c r="W799" s="5">
        <v>101416095</v>
      </c>
      <c r="X799" s="5">
        <v>101416095</v>
      </c>
      <c r="Y799" s="90">
        <v>9219645</v>
      </c>
      <c r="Z799" s="90">
        <v>0</v>
      </c>
      <c r="AA799" s="1" t="s">
        <v>95</v>
      </c>
      <c r="AB799" t="s">
        <v>83</v>
      </c>
      <c r="AC799" t="s">
        <v>76</v>
      </c>
      <c r="AD799" s="69">
        <f>+Tabla3[[#This Row],[VALOR DEL CONTRATO
(EN NUMEROS)]]-Tabla3[[#This Row],[VALOR RECURSOS (MADS/FONAM)]]</f>
        <v>0</v>
      </c>
      <c r="AE799" s="2">
        <v>2426</v>
      </c>
      <c r="AF799" s="88">
        <v>46024</v>
      </c>
      <c r="AG799">
        <v>94726</v>
      </c>
      <c r="AH799" s="75">
        <v>46045</v>
      </c>
      <c r="AI799" s="78" t="s">
        <v>98</v>
      </c>
      <c r="AJ799" t="s">
        <v>590</v>
      </c>
      <c r="AK799" s="72">
        <v>202400000000078</v>
      </c>
      <c r="AL799" s="75">
        <v>46041</v>
      </c>
      <c r="AM799" s="1" t="s">
        <v>257</v>
      </c>
      <c r="AN799" s="1" t="s">
        <v>257</v>
      </c>
      <c r="AO799" t="s">
        <v>100</v>
      </c>
      <c r="AP799" t="s">
        <v>2361</v>
      </c>
      <c r="AQ799" s="1"/>
      <c r="AR799" t="s">
        <v>599</v>
      </c>
      <c r="AS799" t="s">
        <v>256</v>
      </c>
      <c r="AT799" s="1">
        <v>80111600</v>
      </c>
      <c r="AU799" s="104" t="s">
        <v>5969</v>
      </c>
      <c r="AV799" s="1" t="s">
        <v>210</v>
      </c>
      <c r="AW799" s="87" t="s">
        <v>103</v>
      </c>
      <c r="AX799" s="75">
        <v>46041</v>
      </c>
      <c r="AY799" s="1" t="s">
        <v>116</v>
      </c>
      <c r="AZ799" s="75">
        <v>46041</v>
      </c>
      <c r="BA799" s="75">
        <v>46045</v>
      </c>
      <c r="BB799" s="6">
        <v>46378</v>
      </c>
      <c r="BC799" s="89">
        <f>+Tabla3[[#This Row],[FECHA TERMINACION
(INICIAL)]]-Tabla3[[#This Row],[FECHA INICIO]]</f>
        <v>333</v>
      </c>
      <c r="BD799" s="89">
        <f>+Tabla3[[#This Row],[PLAZO DE EJECUCIÓN EN DÍAS (INICIAL)]]/30</f>
        <v>11.1</v>
      </c>
      <c r="BE799" t="s">
        <v>652</v>
      </c>
      <c r="BF799" s="5" t="e">
        <f>+#REF!</f>
        <v>#REF!</v>
      </c>
      <c r="BG799" s="5" t="e">
        <f>+#REF!</f>
        <v>#REF!</v>
      </c>
      <c r="BH799" s="1" t="e">
        <f>+#REF!</f>
        <v>#REF!</v>
      </c>
      <c r="BI799" s="1">
        <f>+COUNTIF(Tabla3[[#This Row],[VALOR REDUCIDO]:[TOTAL TIEMPO PRORROGADO EN DÍAS
]],"&lt;&gt;0")</f>
        <v>3</v>
      </c>
      <c r="BJ799" s="1" t="e">
        <f>+#REF!</f>
        <v>#REF!</v>
      </c>
      <c r="BK799" s="75" t="e">
        <f>+#REF!</f>
        <v>#REF!</v>
      </c>
      <c r="BL799" s="1" t="s">
        <v>83</v>
      </c>
      <c r="BM799" t="e">
        <f t="shared" si="62"/>
        <v>#REF!</v>
      </c>
      <c r="BN799" s="7">
        <f t="shared" si="63"/>
        <v>46045</v>
      </c>
      <c r="BO799" s="7" t="e">
        <f t="shared" si="64"/>
        <v>#REF!</v>
      </c>
      <c r="BP799" s="5" t="e">
        <f t="shared" si="60"/>
        <v>#REF!</v>
      </c>
      <c r="BQ799" s="1">
        <v>39337152</v>
      </c>
      <c r="BR799" s="1" t="e">
        <f>+Tabla3[[#This Row],[VALOR TOTAL DE CONTRATO (ANTES DE LIQUIDACIÓN - LIBERACIÓN DE SALDOS)]]-Tabla3[[#This Row],[RECURSO TOTALES DESEMBOLSADOS]]</f>
        <v>#REF!</v>
      </c>
      <c r="BS799" s="1" t="s">
        <v>83</v>
      </c>
      <c r="BT799" s="1" t="str">
        <f t="shared" si="61"/>
        <v>enero</v>
      </c>
      <c r="BU799" s="1" t="s">
        <v>82</v>
      </c>
      <c r="BV799" s="1" t="s">
        <v>82</v>
      </c>
      <c r="BW799" s="1" t="s">
        <v>82</v>
      </c>
      <c r="BX799" t="s">
        <v>258</v>
      </c>
      <c r="BY799" t="s">
        <v>259</v>
      </c>
    </row>
    <row r="800" spans="1:77" x14ac:dyDescent="0.25">
      <c r="A800" s="1">
        <v>2026</v>
      </c>
      <c r="B800" s="3">
        <v>778</v>
      </c>
      <c r="C800" s="1" t="s">
        <v>65</v>
      </c>
      <c r="D800" t="s">
        <v>67</v>
      </c>
      <c r="E800" t="s">
        <v>70</v>
      </c>
      <c r="F800" t="s">
        <v>71</v>
      </c>
      <c r="G800" t="s">
        <v>105</v>
      </c>
      <c r="H800" s="1" t="s">
        <v>64</v>
      </c>
      <c r="I800" s="1" t="s">
        <v>75</v>
      </c>
      <c r="J800" t="s">
        <v>5084</v>
      </c>
      <c r="K800" s="1" t="s">
        <v>78</v>
      </c>
      <c r="L800" s="87" t="s">
        <v>538</v>
      </c>
      <c r="M800" s="79" t="s">
        <v>7083</v>
      </c>
      <c r="N800" s="1" t="s">
        <v>3719</v>
      </c>
      <c r="O800" s="69" t="s">
        <v>3719</v>
      </c>
      <c r="P800" s="54" t="s">
        <v>3719</v>
      </c>
      <c r="Q800" s="1" t="s">
        <v>83</v>
      </c>
      <c r="R800" s="87" t="s">
        <v>255</v>
      </c>
      <c r="S800" s="87" t="s">
        <v>255</v>
      </c>
      <c r="T800" t="s">
        <v>2524</v>
      </c>
      <c r="U800" t="s">
        <v>2520</v>
      </c>
      <c r="V800" t="s">
        <v>5085</v>
      </c>
      <c r="W800" s="5">
        <v>117810000</v>
      </c>
      <c r="X800" s="5">
        <v>117810000</v>
      </c>
      <c r="Y800" s="90">
        <v>9000000</v>
      </c>
      <c r="Z800" s="90">
        <v>0</v>
      </c>
      <c r="AA800" s="1" t="s">
        <v>121</v>
      </c>
      <c r="AB800" t="s">
        <v>83</v>
      </c>
      <c r="AC800" t="s">
        <v>76</v>
      </c>
      <c r="AD800" s="69">
        <f>+Tabla3[[#This Row],[VALOR DEL CONTRATO
(EN NUMEROS)]]-Tabla3[[#This Row],[VALOR RECURSOS (MADS/FONAM)]]</f>
        <v>0</v>
      </c>
      <c r="AE800" s="2">
        <v>4625</v>
      </c>
      <c r="AF800" s="88">
        <v>45671</v>
      </c>
      <c r="AG800">
        <v>2626</v>
      </c>
      <c r="AH800" s="75">
        <v>46050</v>
      </c>
      <c r="AI800" s="78" t="s">
        <v>99</v>
      </c>
      <c r="AJ800" t="s">
        <v>1372</v>
      </c>
      <c r="AK800" s="65" t="s">
        <v>76</v>
      </c>
      <c r="AL800" s="75">
        <v>46049</v>
      </c>
      <c r="AM800" s="1" t="s">
        <v>257</v>
      </c>
      <c r="AN800" s="1" t="s">
        <v>257</v>
      </c>
      <c r="AO800" t="s">
        <v>100</v>
      </c>
      <c r="AP800" t="s">
        <v>2486</v>
      </c>
      <c r="AQ800" s="2"/>
      <c r="AR800" t="s">
        <v>2487</v>
      </c>
      <c r="AS800" t="s">
        <v>255</v>
      </c>
      <c r="AT800" s="1">
        <v>80111600</v>
      </c>
      <c r="AU800" s="104" t="s">
        <v>5970</v>
      </c>
      <c r="AV800" s="1" t="s">
        <v>210</v>
      </c>
      <c r="AW800" s="87" t="s">
        <v>103</v>
      </c>
      <c r="AX800" s="75">
        <v>46049</v>
      </c>
      <c r="AY800" s="1" t="s">
        <v>116</v>
      </c>
      <c r="AZ800" s="75">
        <v>46049</v>
      </c>
      <c r="BA800" s="75">
        <v>46050</v>
      </c>
      <c r="BB800" s="6">
        <v>46383</v>
      </c>
      <c r="BC800" s="89">
        <f>+Tabla3[[#This Row],[FECHA TERMINACION
(INICIAL)]]-Tabla3[[#This Row],[FECHA INICIO]]</f>
        <v>333</v>
      </c>
      <c r="BD800" s="89">
        <f>+Tabla3[[#This Row],[PLAZO DE EJECUCIÓN EN DÍAS (INICIAL)]]/30</f>
        <v>11.1</v>
      </c>
      <c r="BE800" t="s">
        <v>5086</v>
      </c>
      <c r="BF800" s="5" t="e">
        <f>+#REF!</f>
        <v>#REF!</v>
      </c>
      <c r="BG800" s="5" t="e">
        <f>+#REF!</f>
        <v>#REF!</v>
      </c>
      <c r="BH800" s="1" t="e">
        <f>+#REF!</f>
        <v>#REF!</v>
      </c>
      <c r="BI800" s="1">
        <f>+COUNTIF(Tabla3[[#This Row],[VALOR REDUCIDO]:[TOTAL TIEMPO PRORROGADO EN DÍAS
]],"&lt;&gt;0")</f>
        <v>3</v>
      </c>
      <c r="BJ800" s="1" t="e">
        <f>+#REF!</f>
        <v>#REF!</v>
      </c>
      <c r="BK800" s="75" t="e">
        <f>+#REF!</f>
        <v>#REF!</v>
      </c>
      <c r="BL800" s="1" t="s">
        <v>83</v>
      </c>
      <c r="BM800" t="e">
        <f t="shared" si="62"/>
        <v>#REF!</v>
      </c>
      <c r="BN800" s="7">
        <f t="shared" si="63"/>
        <v>46050</v>
      </c>
      <c r="BO800" s="7" t="e">
        <f t="shared" si="64"/>
        <v>#REF!</v>
      </c>
      <c r="BP800" s="5" t="e">
        <f t="shared" si="60"/>
        <v>#REF!</v>
      </c>
      <c r="BQ800" s="1">
        <v>43911000</v>
      </c>
      <c r="BR800" s="1" t="e">
        <f>+Tabla3[[#This Row],[VALOR TOTAL DE CONTRATO (ANTES DE LIQUIDACIÓN - LIBERACIÓN DE SALDOS)]]-Tabla3[[#This Row],[RECURSO TOTALES DESEMBOLSADOS]]</f>
        <v>#REF!</v>
      </c>
      <c r="BS800" s="1" t="s">
        <v>83</v>
      </c>
      <c r="BT800" s="1" t="str">
        <f t="shared" si="61"/>
        <v>enero</v>
      </c>
      <c r="BU800" s="1" t="s">
        <v>82</v>
      </c>
      <c r="BV800" s="1" t="s">
        <v>82</v>
      </c>
      <c r="BW800" s="1" t="s">
        <v>82</v>
      </c>
      <c r="BX800" t="s">
        <v>258</v>
      </c>
      <c r="BY800" t="s">
        <v>259</v>
      </c>
    </row>
    <row r="801" spans="1:77" x14ac:dyDescent="0.25">
      <c r="A801" s="1">
        <v>2026</v>
      </c>
      <c r="B801" s="3">
        <v>779</v>
      </c>
      <c r="C801" s="1" t="s">
        <v>65</v>
      </c>
      <c r="D801" t="s">
        <v>67</v>
      </c>
      <c r="E801" t="s">
        <v>70</v>
      </c>
      <c r="F801" t="s">
        <v>71</v>
      </c>
      <c r="G801" t="s">
        <v>105</v>
      </c>
      <c r="H801" s="1" t="s">
        <v>64</v>
      </c>
      <c r="I801" s="1" t="s">
        <v>75</v>
      </c>
      <c r="J801" t="s">
        <v>4087</v>
      </c>
      <c r="K801" s="1" t="s">
        <v>78</v>
      </c>
      <c r="L801" s="87" t="s">
        <v>446</v>
      </c>
      <c r="M801" s="79" t="s">
        <v>7084</v>
      </c>
      <c r="N801" s="1" t="s">
        <v>3719</v>
      </c>
      <c r="O801" s="69" t="s">
        <v>3719</v>
      </c>
      <c r="P801" s="54" t="s">
        <v>3719</v>
      </c>
      <c r="Q801" s="1" t="s">
        <v>83</v>
      </c>
      <c r="R801" s="87" t="s">
        <v>255</v>
      </c>
      <c r="S801" s="87" t="s">
        <v>255</v>
      </c>
      <c r="T801" t="s">
        <v>4088</v>
      </c>
      <c r="U801" t="s">
        <v>4089</v>
      </c>
      <c r="V801" t="s">
        <v>4090</v>
      </c>
      <c r="W801" s="5">
        <v>126500000</v>
      </c>
      <c r="X801" s="5">
        <v>126500000</v>
      </c>
      <c r="Y801" s="90">
        <v>11500000</v>
      </c>
      <c r="Z801" s="90" t="s">
        <v>1045</v>
      </c>
      <c r="AA801" s="1" t="s">
        <v>95</v>
      </c>
      <c r="AB801" t="s">
        <v>83</v>
      </c>
      <c r="AC801" t="s">
        <v>76</v>
      </c>
      <c r="AD801" s="69">
        <f>+Tabla3[[#This Row],[VALOR DEL CONTRATO
(EN NUMEROS)]]-Tabla3[[#This Row],[VALOR RECURSOS (MADS/FONAM)]]</f>
        <v>0</v>
      </c>
      <c r="AE801" s="2">
        <v>1426</v>
      </c>
      <c r="AF801" s="88">
        <v>46024</v>
      </c>
      <c r="AG801">
        <v>77226</v>
      </c>
      <c r="AH801" s="75">
        <v>46042</v>
      </c>
      <c r="AI801" s="78" t="s">
        <v>98</v>
      </c>
      <c r="AJ801" t="s">
        <v>395</v>
      </c>
      <c r="AK801" s="65">
        <v>202400000000095</v>
      </c>
      <c r="AL801" s="75">
        <v>46042</v>
      </c>
      <c r="AM801" s="1" t="s">
        <v>257</v>
      </c>
      <c r="AN801" s="1" t="s">
        <v>257</v>
      </c>
      <c r="AO801" t="s">
        <v>100</v>
      </c>
      <c r="AP801" t="s">
        <v>402</v>
      </c>
      <c r="AQ801" s="1"/>
      <c r="AR801" t="s">
        <v>396</v>
      </c>
      <c r="AS801" t="s">
        <v>255</v>
      </c>
      <c r="AT801" s="1">
        <v>80111600</v>
      </c>
      <c r="AU801" s="104" t="s">
        <v>5971</v>
      </c>
      <c r="AV801" s="1" t="s">
        <v>210</v>
      </c>
      <c r="AW801" s="87" t="s">
        <v>103</v>
      </c>
      <c r="AX801" s="96">
        <v>46042</v>
      </c>
      <c r="AY801" s="1" t="s">
        <v>116</v>
      </c>
      <c r="AZ801" s="96">
        <v>46042</v>
      </c>
      <c r="BA801" s="75">
        <v>46042</v>
      </c>
      <c r="BB801" s="6">
        <v>46375</v>
      </c>
      <c r="BC801" s="89">
        <f>+Tabla3[[#This Row],[FECHA TERMINACION
(INICIAL)]]-Tabla3[[#This Row],[FECHA INICIO]]</f>
        <v>333</v>
      </c>
      <c r="BD801" s="89">
        <f>+Tabla3[[#This Row],[PLAZO DE EJECUCIÓN EN DÍAS (INICIAL)]]/30</f>
        <v>11.1</v>
      </c>
      <c r="BE801" t="s">
        <v>4070</v>
      </c>
      <c r="BF801" s="5" t="e">
        <f>+#REF!</f>
        <v>#REF!</v>
      </c>
      <c r="BG801" s="5" t="e">
        <f>+#REF!</f>
        <v>#REF!</v>
      </c>
      <c r="BH801" s="1" t="e">
        <f>+#REF!</f>
        <v>#REF!</v>
      </c>
      <c r="BI801" s="1">
        <f>+COUNTIF(Tabla3[[#This Row],[VALOR REDUCIDO]:[TOTAL TIEMPO PRORROGADO EN DÍAS
]],"&lt;&gt;0")</f>
        <v>3</v>
      </c>
      <c r="BJ801" s="1" t="e">
        <f>+#REF!</f>
        <v>#REF!</v>
      </c>
      <c r="BK801" s="75" t="e">
        <f>+#REF!</f>
        <v>#REF!</v>
      </c>
      <c r="BL801" s="1" t="s">
        <v>83</v>
      </c>
      <c r="BM801" t="e">
        <f t="shared" si="62"/>
        <v>#REF!</v>
      </c>
      <c r="BN801" s="7">
        <f t="shared" si="63"/>
        <v>46042</v>
      </c>
      <c r="BO801" s="7" t="e">
        <f t="shared" si="64"/>
        <v>#REF!</v>
      </c>
      <c r="BP801" s="5" t="e">
        <f t="shared" si="60"/>
        <v>#REF!</v>
      </c>
      <c r="BQ801" s="1">
        <v>50216667</v>
      </c>
      <c r="BR801" s="1" t="e">
        <f>+Tabla3[[#This Row],[VALOR TOTAL DE CONTRATO (ANTES DE LIQUIDACIÓN - LIBERACIÓN DE SALDOS)]]-Tabla3[[#This Row],[RECURSO TOTALES DESEMBOLSADOS]]</f>
        <v>#REF!</v>
      </c>
      <c r="BS801" s="1" t="s">
        <v>83</v>
      </c>
      <c r="BT801" s="1" t="str">
        <f t="shared" si="61"/>
        <v>enero</v>
      </c>
      <c r="BU801" s="1" t="s">
        <v>82</v>
      </c>
      <c r="BV801" s="1" t="s">
        <v>82</v>
      </c>
      <c r="BW801" s="1" t="s">
        <v>82</v>
      </c>
      <c r="BX801" t="s">
        <v>258</v>
      </c>
      <c r="BY801" t="s">
        <v>259</v>
      </c>
    </row>
    <row r="802" spans="1:77" x14ac:dyDescent="0.25">
      <c r="A802" s="1">
        <v>2026</v>
      </c>
      <c r="B802" s="3">
        <v>780</v>
      </c>
      <c r="C802" s="1" t="s">
        <v>65</v>
      </c>
      <c r="D802" t="s">
        <v>67</v>
      </c>
      <c r="E802" t="s">
        <v>70</v>
      </c>
      <c r="F802" t="s">
        <v>71</v>
      </c>
      <c r="G802" t="s">
        <v>105</v>
      </c>
      <c r="H802" s="1" t="s">
        <v>64</v>
      </c>
      <c r="I802" s="1" t="s">
        <v>75</v>
      </c>
      <c r="J802" t="s">
        <v>4091</v>
      </c>
      <c r="K802" s="1" t="s">
        <v>78</v>
      </c>
      <c r="L802" s="87" t="s">
        <v>1130</v>
      </c>
      <c r="M802" s="79" t="s">
        <v>7085</v>
      </c>
      <c r="N802" s="1" t="s">
        <v>3719</v>
      </c>
      <c r="O802" s="69" t="s">
        <v>3719</v>
      </c>
      <c r="P802" s="54" t="s">
        <v>3719</v>
      </c>
      <c r="Q802" s="1" t="s">
        <v>83</v>
      </c>
      <c r="R802" s="87" t="s">
        <v>255</v>
      </c>
      <c r="S802" s="87" t="s">
        <v>255</v>
      </c>
      <c r="T802" t="s">
        <v>4092</v>
      </c>
      <c r="U802" t="s">
        <v>4093</v>
      </c>
      <c r="V802" t="s">
        <v>4094</v>
      </c>
      <c r="W802" s="5">
        <v>100980000</v>
      </c>
      <c r="X802" s="5">
        <v>100980000</v>
      </c>
      <c r="Y802" s="90">
        <v>9180000</v>
      </c>
      <c r="Z802" s="90" t="s">
        <v>1045</v>
      </c>
      <c r="AA802" s="1" t="s">
        <v>95</v>
      </c>
      <c r="AB802" t="s">
        <v>83</v>
      </c>
      <c r="AC802" t="s">
        <v>76</v>
      </c>
      <c r="AD802" s="69">
        <f>+Tabla3[[#This Row],[VALOR DEL CONTRATO
(EN NUMEROS)]]-Tabla3[[#This Row],[VALOR RECURSOS (MADS/FONAM)]]</f>
        <v>0</v>
      </c>
      <c r="AE802" s="2">
        <v>1426</v>
      </c>
      <c r="AF802" s="97">
        <v>46024</v>
      </c>
      <c r="AG802">
        <v>77426</v>
      </c>
      <c r="AH802" s="75">
        <v>46042</v>
      </c>
      <c r="AI802" s="78" t="s">
        <v>98</v>
      </c>
      <c r="AJ802" t="s">
        <v>4044</v>
      </c>
      <c r="AK802" s="65">
        <v>202400000000095</v>
      </c>
      <c r="AL802" s="96">
        <v>46042</v>
      </c>
      <c r="AM802" s="1" t="s">
        <v>257</v>
      </c>
      <c r="AN802" s="1" t="s">
        <v>257</v>
      </c>
      <c r="AO802" t="s">
        <v>100</v>
      </c>
      <c r="AP802" t="s">
        <v>2649</v>
      </c>
      <c r="AQ802" s="2"/>
      <c r="AR802" t="s">
        <v>2650</v>
      </c>
      <c r="AS802" t="s">
        <v>255</v>
      </c>
      <c r="AT802" s="1">
        <v>80111600</v>
      </c>
      <c r="AU802" s="104" t="s">
        <v>5972</v>
      </c>
      <c r="AV802" s="1" t="s">
        <v>210</v>
      </c>
      <c r="AW802" s="87" t="s">
        <v>103</v>
      </c>
      <c r="AX802" s="75">
        <v>46042</v>
      </c>
      <c r="AY802" s="1" t="s">
        <v>116</v>
      </c>
      <c r="AZ802" s="75">
        <v>46042</v>
      </c>
      <c r="BA802" s="75">
        <v>46042</v>
      </c>
      <c r="BB802" s="6">
        <v>46375</v>
      </c>
      <c r="BC802" s="89">
        <f>+Tabla3[[#This Row],[FECHA TERMINACION
(INICIAL)]]-Tabla3[[#This Row],[FECHA INICIO]]</f>
        <v>333</v>
      </c>
      <c r="BD802" s="89">
        <f>+Tabla3[[#This Row],[PLAZO DE EJECUCIÓN EN DÍAS (INICIAL)]]/30</f>
        <v>11.1</v>
      </c>
      <c r="BE802" t="s">
        <v>4039</v>
      </c>
      <c r="BF802" s="5" t="e">
        <f>+#REF!</f>
        <v>#REF!</v>
      </c>
      <c r="BG802" s="5" t="e">
        <f>+#REF!</f>
        <v>#REF!</v>
      </c>
      <c r="BH802" s="1" t="e">
        <f>+#REF!</f>
        <v>#REF!</v>
      </c>
      <c r="BI802" s="1">
        <f>+COUNTIF(Tabla3[[#This Row],[VALOR REDUCIDO]:[TOTAL TIEMPO PRORROGADO EN DÍAS
]],"&lt;&gt;0")</f>
        <v>3</v>
      </c>
      <c r="BJ802" s="1" t="e">
        <f>+#REF!</f>
        <v>#REF!</v>
      </c>
      <c r="BK802" s="75" t="e">
        <f>+#REF!</f>
        <v>#REF!</v>
      </c>
      <c r="BL802" s="1" t="s">
        <v>83</v>
      </c>
      <c r="BM802" t="e">
        <f t="shared" si="62"/>
        <v>#REF!</v>
      </c>
      <c r="BN802" s="7">
        <f t="shared" si="63"/>
        <v>46042</v>
      </c>
      <c r="BO802" s="7" t="e">
        <f t="shared" si="64"/>
        <v>#REF!</v>
      </c>
      <c r="BP802" s="5" t="e">
        <f t="shared" si="60"/>
        <v>#REF!</v>
      </c>
      <c r="BQ802" s="1">
        <v>40086000</v>
      </c>
      <c r="BR802" s="1" t="e">
        <f>+Tabla3[[#This Row],[VALOR TOTAL DE CONTRATO (ANTES DE LIQUIDACIÓN - LIBERACIÓN DE SALDOS)]]-Tabla3[[#This Row],[RECURSO TOTALES DESEMBOLSADOS]]</f>
        <v>#REF!</v>
      </c>
      <c r="BS802" s="1" t="s">
        <v>83</v>
      </c>
      <c r="BT802" s="1" t="str">
        <f t="shared" si="61"/>
        <v>enero</v>
      </c>
      <c r="BU802" s="1" t="s">
        <v>82</v>
      </c>
      <c r="BV802" s="1" t="s">
        <v>82</v>
      </c>
      <c r="BW802" s="1" t="s">
        <v>82</v>
      </c>
      <c r="BX802" t="s">
        <v>258</v>
      </c>
      <c r="BY802" t="s">
        <v>259</v>
      </c>
    </row>
    <row r="803" spans="1:77" x14ac:dyDescent="0.25">
      <c r="A803" s="1">
        <v>2026</v>
      </c>
      <c r="B803" s="3">
        <v>781</v>
      </c>
      <c r="C803" s="1" t="s">
        <v>65</v>
      </c>
      <c r="D803" t="s">
        <v>67</v>
      </c>
      <c r="E803" t="s">
        <v>70</v>
      </c>
      <c r="F803" t="s">
        <v>71</v>
      </c>
      <c r="G803" t="s">
        <v>105</v>
      </c>
      <c r="H803" s="1" t="s">
        <v>64</v>
      </c>
      <c r="I803" s="1" t="s">
        <v>75</v>
      </c>
      <c r="J803" t="s">
        <v>4095</v>
      </c>
      <c r="K803" s="1" t="s">
        <v>78</v>
      </c>
      <c r="L803" s="87" t="s">
        <v>81</v>
      </c>
      <c r="M803" s="79" t="s">
        <v>7086</v>
      </c>
      <c r="N803" s="1" t="s">
        <v>3719</v>
      </c>
      <c r="O803" s="69" t="s">
        <v>3719</v>
      </c>
      <c r="P803" s="54" t="s">
        <v>3719</v>
      </c>
      <c r="Q803" s="1" t="s">
        <v>83</v>
      </c>
      <c r="R803" s="87" t="s">
        <v>255</v>
      </c>
      <c r="S803" s="87" t="s">
        <v>255</v>
      </c>
      <c r="T803" t="s">
        <v>4096</v>
      </c>
      <c r="U803" t="s">
        <v>4097</v>
      </c>
      <c r="V803" t="s">
        <v>4098</v>
      </c>
      <c r="W803" s="5">
        <v>66550000</v>
      </c>
      <c r="X803" s="5">
        <v>66550000</v>
      </c>
      <c r="Y803" s="90">
        <v>6050000</v>
      </c>
      <c r="Z803" s="90" t="s">
        <v>1045</v>
      </c>
      <c r="AA803" s="1" t="s">
        <v>95</v>
      </c>
      <c r="AB803" t="s">
        <v>83</v>
      </c>
      <c r="AC803" t="s">
        <v>76</v>
      </c>
      <c r="AD803" s="69">
        <f>+Tabla3[[#This Row],[VALOR DEL CONTRATO
(EN NUMEROS)]]-Tabla3[[#This Row],[VALOR RECURSOS (MADS/FONAM)]]</f>
        <v>0</v>
      </c>
      <c r="AE803" s="2">
        <v>1426</v>
      </c>
      <c r="AF803" s="97">
        <v>46024</v>
      </c>
      <c r="AG803">
        <v>78026</v>
      </c>
      <c r="AH803" s="75">
        <v>46042</v>
      </c>
      <c r="AI803" s="78" t="s">
        <v>98</v>
      </c>
      <c r="AJ803" t="s">
        <v>395</v>
      </c>
      <c r="AK803" s="65">
        <v>202400000000095</v>
      </c>
      <c r="AL803" s="75">
        <v>46042</v>
      </c>
      <c r="AM803" s="1" t="s">
        <v>257</v>
      </c>
      <c r="AN803" s="1" t="s">
        <v>257</v>
      </c>
      <c r="AO803" t="s">
        <v>100</v>
      </c>
      <c r="AP803" t="s">
        <v>2654</v>
      </c>
      <c r="AQ803" s="1"/>
      <c r="AR803" t="s">
        <v>2655</v>
      </c>
      <c r="AS803" t="s">
        <v>255</v>
      </c>
      <c r="AT803" s="1">
        <v>80111600</v>
      </c>
      <c r="AU803" s="104" t="s">
        <v>5973</v>
      </c>
      <c r="AV803" s="1" t="s">
        <v>210</v>
      </c>
      <c r="AW803" s="87" t="s">
        <v>103</v>
      </c>
      <c r="AX803" s="96">
        <v>46042</v>
      </c>
      <c r="AY803" s="1" t="s">
        <v>116</v>
      </c>
      <c r="AZ803" s="96">
        <v>46042</v>
      </c>
      <c r="BA803" s="75">
        <v>46042</v>
      </c>
      <c r="BB803" s="6">
        <v>46375</v>
      </c>
      <c r="BC803" s="89">
        <f>+Tabla3[[#This Row],[FECHA TERMINACION
(INICIAL)]]-Tabla3[[#This Row],[FECHA INICIO]]</f>
        <v>333</v>
      </c>
      <c r="BD803" s="89">
        <f>+Tabla3[[#This Row],[PLAZO DE EJECUCIÓN EN DÍAS (INICIAL)]]/30</f>
        <v>11.1</v>
      </c>
      <c r="BE803" t="s">
        <v>4070</v>
      </c>
      <c r="BF803" s="5" t="e">
        <f>+#REF!</f>
        <v>#REF!</v>
      </c>
      <c r="BG803" s="5" t="e">
        <f>+#REF!</f>
        <v>#REF!</v>
      </c>
      <c r="BH803" s="1" t="e">
        <f>+#REF!</f>
        <v>#REF!</v>
      </c>
      <c r="BI803" s="1">
        <f>+COUNTIF(Tabla3[[#This Row],[VALOR REDUCIDO]:[TOTAL TIEMPO PRORROGADO EN DÍAS
]],"&lt;&gt;0")</f>
        <v>3</v>
      </c>
      <c r="BJ803" s="1" t="e">
        <f>+#REF!</f>
        <v>#REF!</v>
      </c>
      <c r="BK803" s="75" t="e">
        <f>+#REF!</f>
        <v>#REF!</v>
      </c>
      <c r="BL803" s="1" t="s">
        <v>83</v>
      </c>
      <c r="BM803" t="e">
        <f t="shared" si="62"/>
        <v>#REF!</v>
      </c>
      <c r="BN803" s="7">
        <f t="shared" si="63"/>
        <v>46042</v>
      </c>
      <c r="BO803" s="7" t="e">
        <f t="shared" si="64"/>
        <v>#REF!</v>
      </c>
      <c r="BP803" s="5" t="e">
        <f t="shared" si="60"/>
        <v>#REF!</v>
      </c>
      <c r="BQ803" s="1">
        <v>26418333</v>
      </c>
      <c r="BR803" s="1" t="e">
        <f>+Tabla3[[#This Row],[VALOR TOTAL DE CONTRATO (ANTES DE LIQUIDACIÓN - LIBERACIÓN DE SALDOS)]]-Tabla3[[#This Row],[RECURSO TOTALES DESEMBOLSADOS]]</f>
        <v>#REF!</v>
      </c>
      <c r="BS803" s="1" t="s">
        <v>83</v>
      </c>
      <c r="BT803" s="1" t="str">
        <f t="shared" si="61"/>
        <v>enero</v>
      </c>
      <c r="BU803" s="1" t="s">
        <v>82</v>
      </c>
      <c r="BV803" s="1" t="s">
        <v>82</v>
      </c>
      <c r="BW803" s="1" t="s">
        <v>82</v>
      </c>
      <c r="BX803" t="s">
        <v>258</v>
      </c>
      <c r="BY803" t="s">
        <v>259</v>
      </c>
    </row>
    <row r="804" spans="1:77" x14ac:dyDescent="0.25">
      <c r="A804" s="1">
        <v>2026</v>
      </c>
      <c r="B804" s="3">
        <v>782</v>
      </c>
      <c r="C804" s="1" t="s">
        <v>65</v>
      </c>
      <c r="D804" t="s">
        <v>67</v>
      </c>
      <c r="E804" t="s">
        <v>70</v>
      </c>
      <c r="F804" t="s">
        <v>71</v>
      </c>
      <c r="G804" t="s">
        <v>105</v>
      </c>
      <c r="H804" s="1" t="s">
        <v>64</v>
      </c>
      <c r="I804" s="1" t="s">
        <v>75</v>
      </c>
      <c r="J804" t="s">
        <v>4099</v>
      </c>
      <c r="K804" s="1" t="s">
        <v>78</v>
      </c>
      <c r="L804" s="87" t="s">
        <v>4100</v>
      </c>
      <c r="M804" s="79" t="s">
        <v>7087</v>
      </c>
      <c r="N804" s="1" t="s">
        <v>3719</v>
      </c>
      <c r="O804" s="69" t="s">
        <v>3719</v>
      </c>
      <c r="P804" s="54" t="s">
        <v>3719</v>
      </c>
      <c r="Q804" s="1" t="s">
        <v>83</v>
      </c>
      <c r="R804" s="87" t="s">
        <v>255</v>
      </c>
      <c r="S804" s="87" t="s">
        <v>255</v>
      </c>
      <c r="T804" t="s">
        <v>4101</v>
      </c>
      <c r="U804" t="s">
        <v>4102</v>
      </c>
      <c r="V804" t="s">
        <v>4103</v>
      </c>
      <c r="W804" s="5">
        <v>61710000</v>
      </c>
      <c r="X804" s="5">
        <v>61710000</v>
      </c>
      <c r="Y804" s="90">
        <v>5610000</v>
      </c>
      <c r="Z804" s="90" t="s">
        <v>1045</v>
      </c>
      <c r="AA804" s="1" t="s">
        <v>95</v>
      </c>
      <c r="AB804" t="s">
        <v>83</v>
      </c>
      <c r="AC804" t="s">
        <v>76</v>
      </c>
      <c r="AD804" s="69">
        <f>+Tabla3[[#This Row],[VALOR DEL CONTRATO
(EN NUMEROS)]]-Tabla3[[#This Row],[VALOR RECURSOS (MADS/FONAM)]]</f>
        <v>0</v>
      </c>
      <c r="AE804" s="2">
        <v>1426</v>
      </c>
      <c r="AF804" s="88">
        <v>46024</v>
      </c>
      <c r="AG804">
        <v>78226</v>
      </c>
      <c r="AH804" s="75">
        <v>46042</v>
      </c>
      <c r="AI804" s="78" t="s">
        <v>98</v>
      </c>
      <c r="AJ804" t="s">
        <v>395</v>
      </c>
      <c r="AK804" s="65">
        <v>202400000000095</v>
      </c>
      <c r="AL804" s="75">
        <v>46042</v>
      </c>
      <c r="AM804" s="1" t="s">
        <v>257</v>
      </c>
      <c r="AN804" s="1" t="s">
        <v>257</v>
      </c>
      <c r="AO804" t="s">
        <v>100</v>
      </c>
      <c r="AP804" t="s">
        <v>402</v>
      </c>
      <c r="AQ804" s="2"/>
      <c r="AR804" t="s">
        <v>396</v>
      </c>
      <c r="AS804" t="s">
        <v>255</v>
      </c>
      <c r="AT804" s="1">
        <v>80111600</v>
      </c>
      <c r="AU804" s="104" t="s">
        <v>5974</v>
      </c>
      <c r="AV804" s="1" t="s">
        <v>210</v>
      </c>
      <c r="AW804" s="87" t="s">
        <v>103</v>
      </c>
      <c r="AX804" s="96">
        <v>46042</v>
      </c>
      <c r="AY804" s="1" t="s">
        <v>116</v>
      </c>
      <c r="AZ804" s="96">
        <v>46042</v>
      </c>
      <c r="BA804" s="75">
        <v>46042</v>
      </c>
      <c r="BB804" s="6">
        <v>46375</v>
      </c>
      <c r="BC804" s="89">
        <f>+Tabla3[[#This Row],[FECHA TERMINACION
(INICIAL)]]-Tabla3[[#This Row],[FECHA INICIO]]</f>
        <v>333</v>
      </c>
      <c r="BD804" s="89">
        <f>+Tabla3[[#This Row],[PLAZO DE EJECUCIÓN EN DÍAS (INICIAL)]]/30</f>
        <v>11.1</v>
      </c>
      <c r="BE804" t="s">
        <v>4039</v>
      </c>
      <c r="BF804" s="5" t="e">
        <f>+#REF!</f>
        <v>#REF!</v>
      </c>
      <c r="BG804" s="5" t="e">
        <f>+#REF!</f>
        <v>#REF!</v>
      </c>
      <c r="BH804" s="1" t="e">
        <f>+#REF!</f>
        <v>#REF!</v>
      </c>
      <c r="BI804" s="1">
        <f>+COUNTIF(Tabla3[[#This Row],[VALOR REDUCIDO]:[TOTAL TIEMPO PRORROGADO EN DÍAS
]],"&lt;&gt;0")</f>
        <v>3</v>
      </c>
      <c r="BJ804" s="1" t="e">
        <f>+#REF!</f>
        <v>#REF!</v>
      </c>
      <c r="BK804" s="75" t="e">
        <f>+#REF!</f>
        <v>#REF!</v>
      </c>
      <c r="BL804" s="1" t="s">
        <v>83</v>
      </c>
      <c r="BM804" t="e">
        <f t="shared" si="62"/>
        <v>#REF!</v>
      </c>
      <c r="BN804" s="7">
        <f t="shared" si="63"/>
        <v>46042</v>
      </c>
      <c r="BO804" s="7" t="e">
        <f t="shared" si="64"/>
        <v>#REF!</v>
      </c>
      <c r="BP804" s="5" t="e">
        <f t="shared" si="60"/>
        <v>#REF!</v>
      </c>
      <c r="BQ804" s="1">
        <v>24497000</v>
      </c>
      <c r="BR804" s="1" t="e">
        <f>+Tabla3[[#This Row],[VALOR TOTAL DE CONTRATO (ANTES DE LIQUIDACIÓN - LIBERACIÓN DE SALDOS)]]-Tabla3[[#This Row],[RECURSO TOTALES DESEMBOLSADOS]]</f>
        <v>#REF!</v>
      </c>
      <c r="BS804" s="1" t="s">
        <v>83</v>
      </c>
      <c r="BT804" s="1" t="str">
        <f t="shared" si="61"/>
        <v>enero</v>
      </c>
      <c r="BU804" s="1" t="s">
        <v>82</v>
      </c>
      <c r="BV804" s="1" t="s">
        <v>82</v>
      </c>
      <c r="BW804" s="1" t="s">
        <v>82</v>
      </c>
      <c r="BX804" t="s">
        <v>258</v>
      </c>
      <c r="BY804" t="s">
        <v>259</v>
      </c>
    </row>
    <row r="805" spans="1:77" x14ac:dyDescent="0.25">
      <c r="A805" s="1">
        <v>2026</v>
      </c>
      <c r="B805" s="3">
        <v>783</v>
      </c>
      <c r="C805" s="1" t="s">
        <v>65</v>
      </c>
      <c r="D805" t="s">
        <v>67</v>
      </c>
      <c r="E805" t="s">
        <v>70</v>
      </c>
      <c r="F805" t="s">
        <v>71</v>
      </c>
      <c r="G805" t="s">
        <v>105</v>
      </c>
      <c r="H805" s="1" t="s">
        <v>64</v>
      </c>
      <c r="I805" s="1" t="s">
        <v>75</v>
      </c>
      <c r="J805" t="s">
        <v>4104</v>
      </c>
      <c r="K805" s="1" t="s">
        <v>78</v>
      </c>
      <c r="L805" s="87" t="s">
        <v>1034</v>
      </c>
      <c r="M805" s="79" t="s">
        <v>7088</v>
      </c>
      <c r="N805" s="1" t="s">
        <v>3719</v>
      </c>
      <c r="O805" s="69" t="s">
        <v>3719</v>
      </c>
      <c r="P805" s="54" t="s">
        <v>3719</v>
      </c>
      <c r="Q805" s="1" t="s">
        <v>83</v>
      </c>
      <c r="R805" s="87" t="s">
        <v>270</v>
      </c>
      <c r="S805" s="87" t="s">
        <v>270</v>
      </c>
      <c r="T805" t="s">
        <v>4105</v>
      </c>
      <c r="U805" t="s">
        <v>4106</v>
      </c>
      <c r="V805" t="s">
        <v>2864</v>
      </c>
      <c r="W805" s="5">
        <v>70000000</v>
      </c>
      <c r="X805" s="5">
        <v>70000000</v>
      </c>
      <c r="Y805" s="90">
        <v>7000000</v>
      </c>
      <c r="Z805" s="90"/>
      <c r="AA805" s="1" t="s">
        <v>95</v>
      </c>
      <c r="AB805" t="s">
        <v>83</v>
      </c>
      <c r="AC805" t="s">
        <v>76</v>
      </c>
      <c r="AD805" s="69">
        <f>+Tabla3[[#This Row],[VALOR DEL CONTRATO
(EN NUMEROS)]]-Tabla3[[#This Row],[VALOR RECURSOS (MADS/FONAM)]]</f>
        <v>0</v>
      </c>
      <c r="AE805" s="2">
        <v>226</v>
      </c>
      <c r="AF805" s="88">
        <v>46024</v>
      </c>
      <c r="AG805">
        <v>90626</v>
      </c>
      <c r="AH805" s="75">
        <v>46045</v>
      </c>
      <c r="AI805" s="78" t="s">
        <v>98</v>
      </c>
      <c r="AJ805" t="s">
        <v>590</v>
      </c>
      <c r="AK805" s="65">
        <v>202400000000078</v>
      </c>
      <c r="AL805" s="75">
        <v>46042</v>
      </c>
      <c r="AM805" s="1" t="s">
        <v>257</v>
      </c>
      <c r="AN805" s="1" t="s">
        <v>257</v>
      </c>
      <c r="AO805" t="s">
        <v>100</v>
      </c>
      <c r="AP805" t="s">
        <v>4107</v>
      </c>
      <c r="AQ805" s="2"/>
      <c r="AR805" t="s">
        <v>645</v>
      </c>
      <c r="AS805" t="s">
        <v>438</v>
      </c>
      <c r="AT805" s="1">
        <v>80111600</v>
      </c>
      <c r="AU805" s="104" t="s">
        <v>5975</v>
      </c>
      <c r="AV805" s="1" t="s">
        <v>210</v>
      </c>
      <c r="AW805" s="87" t="s">
        <v>103</v>
      </c>
      <c r="AX805" s="96">
        <v>46042</v>
      </c>
      <c r="AY805" s="1" t="s">
        <v>116</v>
      </c>
      <c r="AZ805" s="96">
        <v>46042</v>
      </c>
      <c r="BA805" s="75">
        <v>46045</v>
      </c>
      <c r="BB805" s="6">
        <v>46348</v>
      </c>
      <c r="BC805" s="89">
        <f>+Tabla3[[#This Row],[FECHA TERMINACION
(INICIAL)]]-Tabla3[[#This Row],[FECHA INICIO]]</f>
        <v>303</v>
      </c>
      <c r="BD805" s="89">
        <f>+Tabla3[[#This Row],[PLAZO DE EJECUCIÓN EN DÍAS (INICIAL)]]/30</f>
        <v>10.1</v>
      </c>
      <c r="BE805" t="s">
        <v>1871</v>
      </c>
      <c r="BF805" s="5" t="e">
        <f>+#REF!</f>
        <v>#REF!</v>
      </c>
      <c r="BG805" s="5" t="e">
        <f>+#REF!</f>
        <v>#REF!</v>
      </c>
      <c r="BH805" s="1" t="e">
        <f>+#REF!</f>
        <v>#REF!</v>
      </c>
      <c r="BI805" s="1">
        <f>+COUNTIF(Tabla3[[#This Row],[VALOR REDUCIDO]:[TOTAL TIEMPO PRORROGADO EN DÍAS
]],"&lt;&gt;0")</f>
        <v>3</v>
      </c>
      <c r="BJ805" s="1" t="e">
        <f>+#REF!</f>
        <v>#REF!</v>
      </c>
      <c r="BK805" s="75" t="e">
        <f>+#REF!</f>
        <v>#REF!</v>
      </c>
      <c r="BL805" s="1" t="s">
        <v>83</v>
      </c>
      <c r="BM805" t="e">
        <f t="shared" si="62"/>
        <v>#REF!</v>
      </c>
      <c r="BN805" s="7">
        <f t="shared" si="63"/>
        <v>46045</v>
      </c>
      <c r="BO805" s="7" t="e">
        <f t="shared" si="64"/>
        <v>#REF!</v>
      </c>
      <c r="BP805" s="5" t="e">
        <f t="shared" si="60"/>
        <v>#REF!</v>
      </c>
      <c r="BQ805" s="1">
        <v>29866667</v>
      </c>
      <c r="BR805" s="1" t="e">
        <f>+Tabla3[[#This Row],[VALOR TOTAL DE CONTRATO (ANTES DE LIQUIDACIÓN - LIBERACIÓN DE SALDOS)]]-Tabla3[[#This Row],[RECURSO TOTALES DESEMBOLSADOS]]</f>
        <v>#REF!</v>
      </c>
      <c r="BS805" s="1" t="s">
        <v>83</v>
      </c>
      <c r="BT805" s="1" t="str">
        <f t="shared" si="61"/>
        <v>enero</v>
      </c>
      <c r="BU805" s="1" t="s">
        <v>82</v>
      </c>
      <c r="BV805" s="1" t="s">
        <v>82</v>
      </c>
      <c r="BW805" s="1" t="s">
        <v>82</v>
      </c>
      <c r="BX805" t="s">
        <v>258</v>
      </c>
      <c r="BY805" t="s">
        <v>259</v>
      </c>
    </row>
    <row r="806" spans="1:77" x14ac:dyDescent="0.25">
      <c r="A806" s="1">
        <v>2026</v>
      </c>
      <c r="B806" s="3">
        <v>784</v>
      </c>
      <c r="C806" s="1" t="s">
        <v>65</v>
      </c>
      <c r="D806" t="s">
        <v>67</v>
      </c>
      <c r="E806" t="s">
        <v>70</v>
      </c>
      <c r="F806" t="s">
        <v>71</v>
      </c>
      <c r="G806" t="s">
        <v>105</v>
      </c>
      <c r="H806" s="1" t="s">
        <v>64</v>
      </c>
      <c r="I806" s="1" t="s">
        <v>75</v>
      </c>
      <c r="J806" t="s">
        <v>4108</v>
      </c>
      <c r="K806" s="1" t="s">
        <v>78</v>
      </c>
      <c r="L806" s="87" t="s">
        <v>633</v>
      </c>
      <c r="M806" s="79" t="s">
        <v>7089</v>
      </c>
      <c r="N806" s="1" t="s">
        <v>3719</v>
      </c>
      <c r="O806" s="69" t="s">
        <v>3719</v>
      </c>
      <c r="P806" s="54" t="s">
        <v>3719</v>
      </c>
      <c r="Q806" s="1" t="s">
        <v>83</v>
      </c>
      <c r="R806" s="87" t="s">
        <v>270</v>
      </c>
      <c r="S806" s="87" t="s">
        <v>270</v>
      </c>
      <c r="T806" t="s">
        <v>4109</v>
      </c>
      <c r="U806" t="s">
        <v>4110</v>
      </c>
      <c r="V806" t="s">
        <v>2276</v>
      </c>
      <c r="W806" s="5">
        <v>95000000</v>
      </c>
      <c r="X806" s="5">
        <v>95000000</v>
      </c>
      <c r="Y806" s="90">
        <v>9500000</v>
      </c>
      <c r="Z806" s="90"/>
      <c r="AA806" s="1" t="s">
        <v>95</v>
      </c>
      <c r="AB806" t="s">
        <v>83</v>
      </c>
      <c r="AC806" t="s">
        <v>76</v>
      </c>
      <c r="AD806" s="69">
        <f>+Tabla3[[#This Row],[VALOR DEL CONTRATO
(EN NUMEROS)]]-Tabla3[[#This Row],[VALOR RECURSOS (MADS/FONAM)]]</f>
        <v>0</v>
      </c>
      <c r="AE806" s="2">
        <v>226</v>
      </c>
      <c r="AF806" s="88">
        <v>46024</v>
      </c>
      <c r="AG806">
        <v>90926</v>
      </c>
      <c r="AH806" s="75">
        <v>46045</v>
      </c>
      <c r="AI806" s="78" t="s">
        <v>98</v>
      </c>
      <c r="AJ806" t="s">
        <v>590</v>
      </c>
      <c r="AK806" s="65">
        <v>202400000000078</v>
      </c>
      <c r="AL806" s="75">
        <v>46042</v>
      </c>
      <c r="AM806" s="1" t="s">
        <v>257</v>
      </c>
      <c r="AN806" s="1" t="s">
        <v>257</v>
      </c>
      <c r="AO806" t="s">
        <v>100</v>
      </c>
      <c r="AP806" t="s">
        <v>1011</v>
      </c>
      <c r="AQ806" s="2"/>
      <c r="AR806" t="s">
        <v>1012</v>
      </c>
      <c r="AS806" t="s">
        <v>438</v>
      </c>
      <c r="AT806" s="1">
        <v>80111600</v>
      </c>
      <c r="AU806" s="104" t="s">
        <v>5976</v>
      </c>
      <c r="AV806" s="1" t="s">
        <v>210</v>
      </c>
      <c r="AW806" s="87" t="s">
        <v>103</v>
      </c>
      <c r="AX806" s="96">
        <v>46042</v>
      </c>
      <c r="AY806" s="1" t="s">
        <v>116</v>
      </c>
      <c r="AZ806" s="96">
        <v>46042</v>
      </c>
      <c r="BA806" s="75">
        <v>46045</v>
      </c>
      <c r="BB806" s="6">
        <v>46348</v>
      </c>
      <c r="BC806" s="89">
        <f>+Tabla3[[#This Row],[FECHA TERMINACION
(INICIAL)]]-Tabla3[[#This Row],[FECHA INICIO]]</f>
        <v>303</v>
      </c>
      <c r="BD806" s="89">
        <f>+Tabla3[[#This Row],[PLAZO DE EJECUCIÓN EN DÍAS (INICIAL)]]/30</f>
        <v>10.1</v>
      </c>
      <c r="BE806" t="s">
        <v>1871</v>
      </c>
      <c r="BF806" s="5" t="e">
        <f>+#REF!</f>
        <v>#REF!</v>
      </c>
      <c r="BG806" s="5" t="e">
        <f>+#REF!</f>
        <v>#REF!</v>
      </c>
      <c r="BH806" s="1" t="e">
        <f>+#REF!</f>
        <v>#REF!</v>
      </c>
      <c r="BI806" s="1">
        <f>+COUNTIF(Tabla3[[#This Row],[VALOR REDUCIDO]:[TOTAL TIEMPO PRORROGADO EN DÍAS
]],"&lt;&gt;0")</f>
        <v>3</v>
      </c>
      <c r="BJ806" s="1" t="e">
        <f>+#REF!</f>
        <v>#REF!</v>
      </c>
      <c r="BK806" s="75" t="e">
        <f>+#REF!</f>
        <v>#REF!</v>
      </c>
      <c r="BL806" s="1" t="s">
        <v>83</v>
      </c>
      <c r="BM806" t="e">
        <f t="shared" si="62"/>
        <v>#REF!</v>
      </c>
      <c r="BN806" s="7">
        <f t="shared" si="63"/>
        <v>46045</v>
      </c>
      <c r="BO806" s="7" t="e">
        <f t="shared" si="64"/>
        <v>#REF!</v>
      </c>
      <c r="BP806" s="5" t="e">
        <f t="shared" si="60"/>
        <v>#REF!</v>
      </c>
      <c r="BQ806" s="1">
        <v>40533333</v>
      </c>
      <c r="BR806" s="1" t="e">
        <f>+Tabla3[[#This Row],[VALOR TOTAL DE CONTRATO (ANTES DE LIQUIDACIÓN - LIBERACIÓN DE SALDOS)]]-Tabla3[[#This Row],[RECURSO TOTALES DESEMBOLSADOS]]</f>
        <v>#REF!</v>
      </c>
      <c r="BS806" s="1" t="s">
        <v>83</v>
      </c>
      <c r="BT806" s="1" t="str">
        <f t="shared" si="61"/>
        <v>enero</v>
      </c>
      <c r="BU806" s="1" t="s">
        <v>82</v>
      </c>
      <c r="BV806" s="1" t="s">
        <v>82</v>
      </c>
      <c r="BW806" s="1" t="s">
        <v>82</v>
      </c>
      <c r="BX806" t="s">
        <v>258</v>
      </c>
      <c r="BY806" t="s">
        <v>259</v>
      </c>
    </row>
    <row r="807" spans="1:77" x14ac:dyDescent="0.25">
      <c r="A807" s="1">
        <v>2026</v>
      </c>
      <c r="B807" s="3">
        <v>785</v>
      </c>
      <c r="C807" s="1" t="s">
        <v>65</v>
      </c>
      <c r="D807" t="s">
        <v>67</v>
      </c>
      <c r="E807" t="s">
        <v>70</v>
      </c>
      <c r="F807" t="s">
        <v>71</v>
      </c>
      <c r="G807" t="s">
        <v>105</v>
      </c>
      <c r="H807" s="1" t="s">
        <v>64</v>
      </c>
      <c r="I807" s="1" t="s">
        <v>75</v>
      </c>
      <c r="J807" t="s">
        <v>4111</v>
      </c>
      <c r="K807" s="1" t="s">
        <v>78</v>
      </c>
      <c r="L807" s="87" t="s">
        <v>633</v>
      </c>
      <c r="M807" s="79" t="s">
        <v>7090</v>
      </c>
      <c r="N807" s="1" t="s">
        <v>3719</v>
      </c>
      <c r="O807" s="69" t="s">
        <v>3719</v>
      </c>
      <c r="P807" s="54" t="s">
        <v>3719</v>
      </c>
      <c r="Q807" s="1" t="s">
        <v>83</v>
      </c>
      <c r="R807" s="87" t="s">
        <v>270</v>
      </c>
      <c r="S807" s="87" t="s">
        <v>270</v>
      </c>
      <c r="T807" t="s">
        <v>4112</v>
      </c>
      <c r="U807" t="s">
        <v>4113</v>
      </c>
      <c r="V807" t="s">
        <v>1705</v>
      </c>
      <c r="W807" s="5">
        <v>85000000</v>
      </c>
      <c r="X807" s="5">
        <v>85000000</v>
      </c>
      <c r="Y807" s="90">
        <v>8500000</v>
      </c>
      <c r="Z807" s="90"/>
      <c r="AA807" s="1" t="s">
        <v>95</v>
      </c>
      <c r="AB807" t="s">
        <v>83</v>
      </c>
      <c r="AC807" t="s">
        <v>76</v>
      </c>
      <c r="AD807" s="69">
        <f>+Tabla3[[#This Row],[VALOR DEL CONTRATO
(EN NUMEROS)]]-Tabla3[[#This Row],[VALOR RECURSOS (MADS/FONAM)]]</f>
        <v>0</v>
      </c>
      <c r="AE807" s="2">
        <v>226</v>
      </c>
      <c r="AF807" s="88">
        <v>46024</v>
      </c>
      <c r="AG807">
        <v>91226</v>
      </c>
      <c r="AH807" s="75">
        <v>46045</v>
      </c>
      <c r="AI807" s="78" t="s">
        <v>98</v>
      </c>
      <c r="AJ807" t="s">
        <v>590</v>
      </c>
      <c r="AK807" s="65">
        <v>202400000000078</v>
      </c>
      <c r="AL807" s="75">
        <v>46042</v>
      </c>
      <c r="AM807" s="1" t="s">
        <v>257</v>
      </c>
      <c r="AN807" s="1" t="s">
        <v>257</v>
      </c>
      <c r="AO807" t="s">
        <v>100</v>
      </c>
      <c r="AP807" t="s">
        <v>1891</v>
      </c>
      <c r="AQ807" s="2"/>
      <c r="AR807" t="s">
        <v>1892</v>
      </c>
      <c r="AS807" t="s">
        <v>270</v>
      </c>
      <c r="AT807" s="1">
        <v>80111600</v>
      </c>
      <c r="AU807" s="104" t="s">
        <v>5977</v>
      </c>
      <c r="AV807" s="1" t="s">
        <v>210</v>
      </c>
      <c r="AW807" s="87" t="s">
        <v>103</v>
      </c>
      <c r="AX807" s="96">
        <v>46042</v>
      </c>
      <c r="AY807" s="1" t="s">
        <v>116</v>
      </c>
      <c r="AZ807" s="96">
        <v>46042</v>
      </c>
      <c r="BA807" s="75">
        <v>46045</v>
      </c>
      <c r="BB807" s="6">
        <v>46348</v>
      </c>
      <c r="BC807" s="89">
        <f>+Tabla3[[#This Row],[FECHA TERMINACION
(INICIAL)]]-Tabla3[[#This Row],[FECHA INICIO]]</f>
        <v>303</v>
      </c>
      <c r="BD807" s="89">
        <f>+Tabla3[[#This Row],[PLAZO DE EJECUCIÓN EN DÍAS (INICIAL)]]/30</f>
        <v>10.1</v>
      </c>
      <c r="BE807" t="s">
        <v>1871</v>
      </c>
      <c r="BF807" s="5" t="e">
        <f>+#REF!</f>
        <v>#REF!</v>
      </c>
      <c r="BG807" s="5" t="e">
        <f>+#REF!</f>
        <v>#REF!</v>
      </c>
      <c r="BH807" s="1" t="e">
        <f>+#REF!</f>
        <v>#REF!</v>
      </c>
      <c r="BI807" s="1">
        <f>+COUNTIF(Tabla3[[#This Row],[VALOR REDUCIDO]:[TOTAL TIEMPO PRORROGADO EN DÍAS
]],"&lt;&gt;0")</f>
        <v>3</v>
      </c>
      <c r="BJ807" s="1" t="e">
        <f>+#REF!</f>
        <v>#REF!</v>
      </c>
      <c r="BK807" s="75" t="e">
        <f>+#REF!</f>
        <v>#REF!</v>
      </c>
      <c r="BL807" s="1" t="s">
        <v>83</v>
      </c>
      <c r="BM807" t="e">
        <f t="shared" si="62"/>
        <v>#REF!</v>
      </c>
      <c r="BN807" s="7">
        <f t="shared" si="63"/>
        <v>46045</v>
      </c>
      <c r="BO807" s="7" t="e">
        <f t="shared" si="64"/>
        <v>#REF!</v>
      </c>
      <c r="BP807" s="5" t="e">
        <f t="shared" si="60"/>
        <v>#REF!</v>
      </c>
      <c r="BQ807" s="1">
        <v>36266667</v>
      </c>
      <c r="BR807" s="1" t="e">
        <f>+Tabla3[[#This Row],[VALOR TOTAL DE CONTRATO (ANTES DE LIQUIDACIÓN - LIBERACIÓN DE SALDOS)]]-Tabla3[[#This Row],[RECURSO TOTALES DESEMBOLSADOS]]</f>
        <v>#REF!</v>
      </c>
      <c r="BS807" s="1" t="s">
        <v>83</v>
      </c>
      <c r="BT807" s="1" t="str">
        <f t="shared" si="61"/>
        <v>enero</v>
      </c>
      <c r="BU807" s="1" t="s">
        <v>82</v>
      </c>
      <c r="BV807" s="1" t="s">
        <v>82</v>
      </c>
      <c r="BW807" s="1" t="s">
        <v>82</v>
      </c>
      <c r="BX807" t="s">
        <v>258</v>
      </c>
      <c r="BY807" t="s">
        <v>259</v>
      </c>
    </row>
    <row r="808" spans="1:77" x14ac:dyDescent="0.25">
      <c r="A808" s="1">
        <v>2026</v>
      </c>
      <c r="B808" s="3">
        <v>786</v>
      </c>
      <c r="C808" s="1" t="s">
        <v>65</v>
      </c>
      <c r="D808" t="s">
        <v>67</v>
      </c>
      <c r="E808" t="s">
        <v>70</v>
      </c>
      <c r="F808" t="s">
        <v>71</v>
      </c>
      <c r="G808" t="s">
        <v>105</v>
      </c>
      <c r="H808" s="1" t="s">
        <v>64</v>
      </c>
      <c r="I808" s="1" t="s">
        <v>75</v>
      </c>
      <c r="J808" t="s">
        <v>4114</v>
      </c>
      <c r="K808" s="1" t="s">
        <v>78</v>
      </c>
      <c r="L808" t="s">
        <v>493</v>
      </c>
      <c r="M808" s="79" t="s">
        <v>7091</v>
      </c>
      <c r="N808" s="1" t="s">
        <v>3719</v>
      </c>
      <c r="O808" s="69" t="s">
        <v>3719</v>
      </c>
      <c r="P808" s="54" t="s">
        <v>3719</v>
      </c>
      <c r="Q808" s="1" t="s">
        <v>83</v>
      </c>
      <c r="R808" s="87" t="s">
        <v>261</v>
      </c>
      <c r="S808" s="87" t="s">
        <v>261</v>
      </c>
      <c r="T808" t="s">
        <v>4115</v>
      </c>
      <c r="U808" t="s">
        <v>4116</v>
      </c>
      <c r="V808" t="s">
        <v>1705</v>
      </c>
      <c r="W808" s="5">
        <v>85000000</v>
      </c>
      <c r="X808" s="5">
        <v>85000000</v>
      </c>
      <c r="Y808" s="90">
        <v>8500000</v>
      </c>
      <c r="Z808" s="90" t="s">
        <v>1045</v>
      </c>
      <c r="AA808" s="1" t="s">
        <v>95</v>
      </c>
      <c r="AB808" t="s">
        <v>83</v>
      </c>
      <c r="AC808" t="s">
        <v>76</v>
      </c>
      <c r="AD808" s="69">
        <f>+Tabla3[[#This Row],[VALOR DEL CONTRATO
(EN NUMEROS)]]-Tabla3[[#This Row],[VALOR RECURSOS (MADS/FONAM)]]</f>
        <v>0</v>
      </c>
      <c r="AE808" s="2">
        <v>6226</v>
      </c>
      <c r="AF808" s="88">
        <v>46024</v>
      </c>
      <c r="AG808">
        <v>84526</v>
      </c>
      <c r="AH808" s="75">
        <v>46044</v>
      </c>
      <c r="AI808" s="78" t="s">
        <v>98</v>
      </c>
      <c r="AJ808" t="s">
        <v>514</v>
      </c>
      <c r="AK808" s="65">
        <v>202300000000041</v>
      </c>
      <c r="AL808" s="75">
        <v>46043</v>
      </c>
      <c r="AM808" s="1" t="s">
        <v>257</v>
      </c>
      <c r="AN808" s="1" t="s">
        <v>257</v>
      </c>
      <c r="AO808" t="s">
        <v>100</v>
      </c>
      <c r="AP808" t="s">
        <v>1242</v>
      </c>
      <c r="AQ808" s="2"/>
      <c r="AR808" t="s">
        <v>1243</v>
      </c>
      <c r="AS808" t="s">
        <v>261</v>
      </c>
      <c r="AT808" s="1">
        <v>80111600</v>
      </c>
      <c r="AU808" s="104" t="s">
        <v>5978</v>
      </c>
      <c r="AV808" s="1" t="s">
        <v>210</v>
      </c>
      <c r="AW808" s="87" t="s">
        <v>103</v>
      </c>
      <c r="AX808" s="96">
        <v>46043</v>
      </c>
      <c r="AY808" s="1" t="s">
        <v>116</v>
      </c>
      <c r="AZ808" s="96">
        <v>46043</v>
      </c>
      <c r="BA808" s="96">
        <v>46044</v>
      </c>
      <c r="BB808" s="6">
        <v>46347</v>
      </c>
      <c r="BC808" s="89">
        <f>+Tabla3[[#This Row],[FECHA TERMINACION
(INICIAL)]]-Tabla3[[#This Row],[FECHA INICIO]]</f>
        <v>303</v>
      </c>
      <c r="BD808" s="89">
        <f>+Tabla3[[#This Row],[PLAZO DE EJECUCIÓN EN DÍAS (INICIAL)]]/30</f>
        <v>10.1</v>
      </c>
      <c r="BE808" t="s">
        <v>2279</v>
      </c>
      <c r="BF808" s="5" t="e">
        <f>+#REF!</f>
        <v>#REF!</v>
      </c>
      <c r="BG808" s="5" t="e">
        <f>+#REF!</f>
        <v>#REF!</v>
      </c>
      <c r="BH808" s="1" t="e">
        <f>+#REF!</f>
        <v>#REF!</v>
      </c>
      <c r="BI808" s="1">
        <f>+COUNTIF(Tabla3[[#This Row],[VALOR REDUCIDO]:[TOTAL TIEMPO PRORROGADO EN DÍAS
]],"&lt;&gt;0")</f>
        <v>3</v>
      </c>
      <c r="BJ808" s="1" t="e">
        <f>+#REF!</f>
        <v>#REF!</v>
      </c>
      <c r="BK808" s="75" t="e">
        <f>+#REF!</f>
        <v>#REF!</v>
      </c>
      <c r="BL808" s="1" t="s">
        <v>83</v>
      </c>
      <c r="BM808" t="e">
        <f t="shared" si="62"/>
        <v>#REF!</v>
      </c>
      <c r="BN808" s="7">
        <f t="shared" si="63"/>
        <v>46044</v>
      </c>
      <c r="BO808" s="7" t="e">
        <f t="shared" si="64"/>
        <v>#REF!</v>
      </c>
      <c r="BP808" s="5" t="e">
        <f t="shared" si="60"/>
        <v>#REF!</v>
      </c>
      <c r="BQ808" s="1">
        <v>36550000</v>
      </c>
      <c r="BR808" s="1" t="e">
        <f>+Tabla3[[#This Row],[VALOR TOTAL DE CONTRATO (ANTES DE LIQUIDACIÓN - LIBERACIÓN DE SALDOS)]]-Tabla3[[#This Row],[RECURSO TOTALES DESEMBOLSADOS]]</f>
        <v>#REF!</v>
      </c>
      <c r="BS808" s="1" t="s">
        <v>83</v>
      </c>
      <c r="BT808" s="1" t="str">
        <f t="shared" si="61"/>
        <v>enero</v>
      </c>
      <c r="BU808" s="1" t="s">
        <v>82</v>
      </c>
      <c r="BV808" s="1" t="s">
        <v>82</v>
      </c>
      <c r="BW808" s="1" t="s">
        <v>82</v>
      </c>
      <c r="BX808" t="s">
        <v>258</v>
      </c>
      <c r="BY808" t="s">
        <v>259</v>
      </c>
    </row>
    <row r="809" spans="1:77" x14ac:dyDescent="0.25">
      <c r="A809" s="1">
        <v>2026</v>
      </c>
      <c r="B809" s="3">
        <v>787</v>
      </c>
      <c r="C809" s="1" t="s">
        <v>65</v>
      </c>
      <c r="D809" t="s">
        <v>67</v>
      </c>
      <c r="E809" t="s">
        <v>70</v>
      </c>
      <c r="F809" t="s">
        <v>71</v>
      </c>
      <c r="G809" t="s">
        <v>105</v>
      </c>
      <c r="H809" s="1" t="s">
        <v>64</v>
      </c>
      <c r="I809" s="1" t="s">
        <v>75</v>
      </c>
      <c r="J809" t="s">
        <v>4117</v>
      </c>
      <c r="K809" s="1" t="s">
        <v>78</v>
      </c>
      <c r="L809" s="87" t="s">
        <v>538</v>
      </c>
      <c r="M809" s="79" t="s">
        <v>7092</v>
      </c>
      <c r="N809" s="1" t="s">
        <v>3719</v>
      </c>
      <c r="O809" s="69" t="s">
        <v>3719</v>
      </c>
      <c r="P809" s="54" t="s">
        <v>3719</v>
      </c>
      <c r="Q809" s="1" t="s">
        <v>83</v>
      </c>
      <c r="R809" s="87" t="s">
        <v>261</v>
      </c>
      <c r="S809" s="87" t="s">
        <v>261</v>
      </c>
      <c r="T809" t="s">
        <v>4118</v>
      </c>
      <c r="U809" t="s">
        <v>4119</v>
      </c>
      <c r="V809" t="s">
        <v>629</v>
      </c>
      <c r="W809" s="5">
        <v>90000000</v>
      </c>
      <c r="X809" s="5">
        <v>90000000</v>
      </c>
      <c r="Y809" s="90">
        <v>9000000</v>
      </c>
      <c r="Z809" s="90" t="s">
        <v>1045</v>
      </c>
      <c r="AA809" s="1" t="s">
        <v>95</v>
      </c>
      <c r="AB809" t="s">
        <v>83</v>
      </c>
      <c r="AC809" t="s">
        <v>76</v>
      </c>
      <c r="AD809" s="69">
        <f>+Tabla3[[#This Row],[VALOR DEL CONTRATO
(EN NUMEROS)]]-Tabla3[[#This Row],[VALOR RECURSOS (MADS/FONAM)]]</f>
        <v>0</v>
      </c>
      <c r="AE809" s="2">
        <v>6226</v>
      </c>
      <c r="AF809" s="88">
        <v>46024</v>
      </c>
      <c r="AG809">
        <v>84826</v>
      </c>
      <c r="AH809" s="75">
        <v>46044</v>
      </c>
      <c r="AI809" s="78" t="s">
        <v>98</v>
      </c>
      <c r="AJ809" t="s">
        <v>4120</v>
      </c>
      <c r="AK809" s="65">
        <v>202300000000041</v>
      </c>
      <c r="AL809" s="96">
        <v>46043</v>
      </c>
      <c r="AM809" s="1" t="s">
        <v>257</v>
      </c>
      <c r="AN809" s="1" t="s">
        <v>257</v>
      </c>
      <c r="AO809" t="s">
        <v>100</v>
      </c>
      <c r="AP809" t="s">
        <v>2283</v>
      </c>
      <c r="AQ809" s="2"/>
      <c r="AR809" t="s">
        <v>1695</v>
      </c>
      <c r="AS809" t="s">
        <v>261</v>
      </c>
      <c r="AT809" s="1">
        <v>80111600</v>
      </c>
      <c r="AU809" s="104" t="s">
        <v>5979</v>
      </c>
      <c r="AV809" s="1" t="s">
        <v>210</v>
      </c>
      <c r="AW809" s="87" t="s">
        <v>103</v>
      </c>
      <c r="AX809" s="96">
        <v>46043</v>
      </c>
      <c r="AY809" s="1" t="s">
        <v>116</v>
      </c>
      <c r="AZ809" s="96">
        <v>46043</v>
      </c>
      <c r="BA809" s="96">
        <v>46044</v>
      </c>
      <c r="BB809" s="6">
        <v>46347</v>
      </c>
      <c r="BC809" s="89">
        <f>+Tabla3[[#This Row],[FECHA TERMINACION
(INICIAL)]]-Tabla3[[#This Row],[FECHA INICIO]]</f>
        <v>303</v>
      </c>
      <c r="BD809" s="89">
        <f>+Tabla3[[#This Row],[PLAZO DE EJECUCIÓN EN DÍAS (INICIAL)]]/30</f>
        <v>10.1</v>
      </c>
      <c r="BE809" t="s">
        <v>2279</v>
      </c>
      <c r="BF809" s="5" t="e">
        <f>+#REF!</f>
        <v>#REF!</v>
      </c>
      <c r="BG809" s="5" t="e">
        <f>+#REF!</f>
        <v>#REF!</v>
      </c>
      <c r="BH809" s="1" t="e">
        <f>+#REF!</f>
        <v>#REF!</v>
      </c>
      <c r="BI809" s="1">
        <f>+COUNTIF(Tabla3[[#This Row],[VALOR REDUCIDO]:[TOTAL TIEMPO PRORROGADO EN DÍAS
]],"&lt;&gt;0")</f>
        <v>3</v>
      </c>
      <c r="BJ809" s="1" t="e">
        <f>+#REF!</f>
        <v>#REF!</v>
      </c>
      <c r="BK809" s="75" t="e">
        <f>+#REF!</f>
        <v>#REF!</v>
      </c>
      <c r="BL809" s="1" t="s">
        <v>83</v>
      </c>
      <c r="BM809" t="e">
        <f t="shared" si="62"/>
        <v>#REF!</v>
      </c>
      <c r="BN809" s="7">
        <f t="shared" si="63"/>
        <v>46044</v>
      </c>
      <c r="BO809" s="7" t="e">
        <f t="shared" si="64"/>
        <v>#REF!</v>
      </c>
      <c r="BP809" s="5" t="e">
        <f t="shared" si="60"/>
        <v>#REF!</v>
      </c>
      <c r="BQ809" s="1">
        <v>38700000</v>
      </c>
      <c r="BR809" s="1" t="e">
        <f>+Tabla3[[#This Row],[VALOR TOTAL DE CONTRATO (ANTES DE LIQUIDACIÓN - LIBERACIÓN DE SALDOS)]]-Tabla3[[#This Row],[RECURSO TOTALES DESEMBOLSADOS]]</f>
        <v>#REF!</v>
      </c>
      <c r="BS809" s="1" t="s">
        <v>83</v>
      </c>
      <c r="BT809" s="1" t="str">
        <f t="shared" si="61"/>
        <v>enero</v>
      </c>
      <c r="BU809" s="1" t="s">
        <v>82</v>
      </c>
      <c r="BV809" s="1" t="s">
        <v>82</v>
      </c>
      <c r="BW809" s="1" t="s">
        <v>82</v>
      </c>
      <c r="BX809" t="s">
        <v>258</v>
      </c>
      <c r="BY809" t="s">
        <v>259</v>
      </c>
    </row>
    <row r="810" spans="1:77" x14ac:dyDescent="0.25">
      <c r="A810" s="1">
        <v>2026</v>
      </c>
      <c r="B810" s="3">
        <v>788</v>
      </c>
      <c r="C810" s="1" t="s">
        <v>65</v>
      </c>
      <c r="D810" t="s">
        <v>67</v>
      </c>
      <c r="E810" t="s">
        <v>70</v>
      </c>
      <c r="F810" t="s">
        <v>71</v>
      </c>
      <c r="G810" t="s">
        <v>105</v>
      </c>
      <c r="H810" s="1" t="s">
        <v>64</v>
      </c>
      <c r="I810" s="1" t="s">
        <v>75</v>
      </c>
      <c r="J810" t="s">
        <v>4121</v>
      </c>
      <c r="K810" s="1" t="s">
        <v>78</v>
      </c>
      <c r="L810" s="87" t="s">
        <v>538</v>
      </c>
      <c r="M810" s="79" t="s">
        <v>7093</v>
      </c>
      <c r="N810" s="1" t="s">
        <v>3719</v>
      </c>
      <c r="O810" s="69" t="s">
        <v>3719</v>
      </c>
      <c r="P810" s="54" t="s">
        <v>3719</v>
      </c>
      <c r="Q810" s="1" t="s">
        <v>83</v>
      </c>
      <c r="R810" s="87" t="s">
        <v>261</v>
      </c>
      <c r="S810" s="87" t="s">
        <v>261</v>
      </c>
      <c r="T810" t="s">
        <v>4122</v>
      </c>
      <c r="U810" t="s">
        <v>4123</v>
      </c>
      <c r="V810" t="s">
        <v>4124</v>
      </c>
      <c r="W810" s="5">
        <v>62000000</v>
      </c>
      <c r="X810" s="5">
        <v>62000000</v>
      </c>
      <c r="Y810" s="90">
        <v>7750000</v>
      </c>
      <c r="Z810" s="90" t="s">
        <v>1045</v>
      </c>
      <c r="AA810" s="1" t="s">
        <v>95</v>
      </c>
      <c r="AB810" t="s">
        <v>83</v>
      </c>
      <c r="AC810" t="s">
        <v>76</v>
      </c>
      <c r="AD810" s="69">
        <f>+Tabla3[[#This Row],[VALOR DEL CONTRATO
(EN NUMEROS)]]-Tabla3[[#This Row],[VALOR RECURSOS (MADS/FONAM)]]</f>
        <v>0</v>
      </c>
      <c r="AE810" s="2">
        <v>6226</v>
      </c>
      <c r="AF810" s="88">
        <v>46024</v>
      </c>
      <c r="AG810">
        <v>84626</v>
      </c>
      <c r="AH810" s="75">
        <v>46044</v>
      </c>
      <c r="AI810" s="78" t="s">
        <v>98</v>
      </c>
      <c r="AJ810" t="s">
        <v>514</v>
      </c>
      <c r="AK810" s="65">
        <v>202300000000041</v>
      </c>
      <c r="AL810" s="75">
        <v>46043</v>
      </c>
      <c r="AM810" s="1" t="s">
        <v>257</v>
      </c>
      <c r="AN810" s="1" t="s">
        <v>257</v>
      </c>
      <c r="AO810" t="s">
        <v>100</v>
      </c>
      <c r="AP810" t="s">
        <v>1428</v>
      </c>
      <c r="AQ810" s="2"/>
      <c r="AR810" t="s">
        <v>1502</v>
      </c>
      <c r="AS810" t="s">
        <v>261</v>
      </c>
      <c r="AT810" s="1">
        <v>80111600</v>
      </c>
      <c r="AU810" s="104" t="s">
        <v>5980</v>
      </c>
      <c r="AV810" s="1" t="s">
        <v>210</v>
      </c>
      <c r="AW810" s="87" t="s">
        <v>103</v>
      </c>
      <c r="AX810" s="96">
        <v>46043</v>
      </c>
      <c r="AY810" s="1" t="s">
        <v>116</v>
      </c>
      <c r="AZ810" s="96">
        <v>46043</v>
      </c>
      <c r="BA810" s="96">
        <v>46044</v>
      </c>
      <c r="BB810" s="6">
        <v>46286</v>
      </c>
      <c r="BC810" s="89">
        <f>+Tabla3[[#This Row],[FECHA TERMINACION
(INICIAL)]]-Tabla3[[#This Row],[FECHA INICIO]]</f>
        <v>242</v>
      </c>
      <c r="BD810" s="89">
        <f>+Tabla3[[#This Row],[PLAZO DE EJECUCIÓN EN DÍAS (INICIAL)]]/30</f>
        <v>8.0666666666666664</v>
      </c>
      <c r="BE810" t="s">
        <v>4125</v>
      </c>
      <c r="BF810" s="5" t="e">
        <f>+#REF!</f>
        <v>#REF!</v>
      </c>
      <c r="BG810" s="5" t="e">
        <f>+#REF!</f>
        <v>#REF!</v>
      </c>
      <c r="BH810" s="1" t="e">
        <f>+#REF!</f>
        <v>#REF!</v>
      </c>
      <c r="BI810" s="1">
        <f>+COUNTIF(Tabla3[[#This Row],[VALOR REDUCIDO]:[TOTAL TIEMPO PRORROGADO EN DÍAS
]],"&lt;&gt;0")</f>
        <v>3</v>
      </c>
      <c r="BJ810" s="1" t="e">
        <f>+#REF!</f>
        <v>#REF!</v>
      </c>
      <c r="BK810" s="75" t="e">
        <f>+#REF!</f>
        <v>#REF!</v>
      </c>
      <c r="BL810" s="1" t="s">
        <v>83</v>
      </c>
      <c r="BM810" t="e">
        <f t="shared" si="62"/>
        <v>#REF!</v>
      </c>
      <c r="BN810" s="7">
        <f t="shared" si="63"/>
        <v>46044</v>
      </c>
      <c r="BO810" s="7" t="e">
        <f t="shared" si="64"/>
        <v>#REF!</v>
      </c>
      <c r="BP810" s="5" t="e">
        <f t="shared" si="60"/>
        <v>#REF!</v>
      </c>
      <c r="BQ810" s="1">
        <v>33325000</v>
      </c>
      <c r="BR810" s="1" t="e">
        <f>+Tabla3[[#This Row],[VALOR TOTAL DE CONTRATO (ANTES DE LIQUIDACIÓN - LIBERACIÓN DE SALDOS)]]-Tabla3[[#This Row],[RECURSO TOTALES DESEMBOLSADOS]]</f>
        <v>#REF!</v>
      </c>
      <c r="BS810" s="1" t="s">
        <v>83</v>
      </c>
      <c r="BT810" s="1" t="str">
        <f t="shared" si="61"/>
        <v>enero</v>
      </c>
      <c r="BU810" s="1" t="s">
        <v>82</v>
      </c>
      <c r="BV810" s="1" t="s">
        <v>82</v>
      </c>
      <c r="BW810" s="1" t="s">
        <v>82</v>
      </c>
      <c r="BX810" t="s">
        <v>258</v>
      </c>
      <c r="BY810" t="s">
        <v>259</v>
      </c>
    </row>
    <row r="811" spans="1:77" x14ac:dyDescent="0.25">
      <c r="A811" s="1">
        <v>2026</v>
      </c>
      <c r="B811" s="3">
        <v>789</v>
      </c>
      <c r="C811" s="1" t="s">
        <v>65</v>
      </c>
      <c r="D811" t="s">
        <v>67</v>
      </c>
      <c r="E811" t="s">
        <v>70</v>
      </c>
      <c r="F811" t="s">
        <v>71</v>
      </c>
      <c r="G811" t="s">
        <v>105</v>
      </c>
      <c r="H811" s="1" t="s">
        <v>64</v>
      </c>
      <c r="I811" s="1" t="s">
        <v>75</v>
      </c>
      <c r="J811" t="s">
        <v>4126</v>
      </c>
      <c r="K811" s="1" t="s">
        <v>78</v>
      </c>
      <c r="L811" s="87" t="s">
        <v>1550</v>
      </c>
      <c r="M811" s="79" t="s">
        <v>7094</v>
      </c>
      <c r="N811" s="1" t="s">
        <v>3719</v>
      </c>
      <c r="O811" s="69" t="s">
        <v>3719</v>
      </c>
      <c r="P811" s="54" t="s">
        <v>3719</v>
      </c>
      <c r="Q811" s="1" t="s">
        <v>83</v>
      </c>
      <c r="R811" s="87" t="s">
        <v>261</v>
      </c>
      <c r="S811" s="87" t="s">
        <v>261</v>
      </c>
      <c r="T811" t="s">
        <v>4118</v>
      </c>
      <c r="U811" t="s">
        <v>4127</v>
      </c>
      <c r="V811" t="s">
        <v>4128</v>
      </c>
      <c r="W811" s="5">
        <v>94350000</v>
      </c>
      <c r="X811" s="5">
        <v>94350000</v>
      </c>
      <c r="Y811" s="90">
        <v>9435000</v>
      </c>
      <c r="Z811" s="90" t="s">
        <v>1045</v>
      </c>
      <c r="AA811" s="1" t="s">
        <v>95</v>
      </c>
      <c r="AB811" t="s">
        <v>83</v>
      </c>
      <c r="AC811" t="s">
        <v>76</v>
      </c>
      <c r="AD811" s="69">
        <f>+Tabla3[[#This Row],[VALOR DEL CONTRATO
(EN NUMEROS)]]-Tabla3[[#This Row],[VALOR RECURSOS (MADS/FONAM)]]</f>
        <v>0</v>
      </c>
      <c r="AE811" s="2">
        <v>6226</v>
      </c>
      <c r="AF811" s="97">
        <v>46024</v>
      </c>
      <c r="AG811">
        <v>90826</v>
      </c>
      <c r="AH811" s="96">
        <v>46045</v>
      </c>
      <c r="AI811" s="78" t="s">
        <v>98</v>
      </c>
      <c r="AJ811" t="s">
        <v>4120</v>
      </c>
      <c r="AK811" s="65">
        <v>202300000000041</v>
      </c>
      <c r="AL811" s="75">
        <v>46044</v>
      </c>
      <c r="AM811" s="1" t="s">
        <v>257</v>
      </c>
      <c r="AN811" s="1" t="s">
        <v>257</v>
      </c>
      <c r="AO811" t="s">
        <v>100</v>
      </c>
      <c r="AP811" t="s">
        <v>2283</v>
      </c>
      <c r="AQ811" s="2"/>
      <c r="AR811" t="s">
        <v>1695</v>
      </c>
      <c r="AS811" t="s">
        <v>261</v>
      </c>
      <c r="AT811" s="1">
        <v>80111600</v>
      </c>
      <c r="AU811" s="93" t="s">
        <v>5981</v>
      </c>
      <c r="AV811" s="1" t="s">
        <v>210</v>
      </c>
      <c r="AW811" s="87" t="s">
        <v>103</v>
      </c>
      <c r="AX811" s="75">
        <v>46043</v>
      </c>
      <c r="AY811" s="87" t="s">
        <v>116</v>
      </c>
      <c r="AZ811" s="75">
        <v>46043</v>
      </c>
      <c r="BA811" s="75">
        <v>46049</v>
      </c>
      <c r="BB811" s="6">
        <v>46352</v>
      </c>
      <c r="BC811" s="89">
        <f>+Tabla3[[#This Row],[FECHA TERMINACION
(INICIAL)]]-Tabla3[[#This Row],[FECHA INICIO]]</f>
        <v>303</v>
      </c>
      <c r="BD811" s="89">
        <f>+Tabla3[[#This Row],[PLAZO DE EJECUCIÓN EN DÍAS (INICIAL)]]/30</f>
        <v>10.1</v>
      </c>
      <c r="BE811" t="s">
        <v>517</v>
      </c>
      <c r="BF811" s="5" t="e">
        <f>+#REF!</f>
        <v>#REF!</v>
      </c>
      <c r="BG811" s="5" t="e">
        <f>+#REF!</f>
        <v>#REF!</v>
      </c>
      <c r="BH811" s="1" t="e">
        <f>+#REF!</f>
        <v>#REF!</v>
      </c>
      <c r="BI811" s="1">
        <f>+COUNTIF(Tabla3[[#This Row],[VALOR REDUCIDO]:[TOTAL TIEMPO PRORROGADO EN DÍAS
]],"&lt;&gt;0")</f>
        <v>3</v>
      </c>
      <c r="BJ811" s="1" t="e">
        <f>+#REF!</f>
        <v>#REF!</v>
      </c>
      <c r="BK811" s="75" t="e">
        <f>+#REF!</f>
        <v>#REF!</v>
      </c>
      <c r="BL811" s="1" t="s">
        <v>83</v>
      </c>
      <c r="BM811" t="e">
        <f t="shared" si="62"/>
        <v>#REF!</v>
      </c>
      <c r="BN811" s="7">
        <f t="shared" si="63"/>
        <v>46049</v>
      </c>
      <c r="BO811" s="7" t="e">
        <f t="shared" si="64"/>
        <v>#REF!</v>
      </c>
      <c r="BP811" s="5" t="e">
        <f t="shared" si="60"/>
        <v>#REF!</v>
      </c>
      <c r="BQ811" s="1">
        <v>38998000</v>
      </c>
      <c r="BR811" s="1" t="e">
        <f>+Tabla3[[#This Row],[VALOR TOTAL DE CONTRATO (ANTES DE LIQUIDACIÓN - LIBERACIÓN DE SALDOS)]]-Tabla3[[#This Row],[RECURSO TOTALES DESEMBOLSADOS]]</f>
        <v>#REF!</v>
      </c>
      <c r="BS811" s="1" t="s">
        <v>83</v>
      </c>
      <c r="BT811" s="1" t="str">
        <f t="shared" si="61"/>
        <v>enero</v>
      </c>
      <c r="BU811" s="1" t="s">
        <v>82</v>
      </c>
      <c r="BV811" s="1" t="s">
        <v>82</v>
      </c>
      <c r="BW811" s="1" t="s">
        <v>82</v>
      </c>
      <c r="BX811" t="s">
        <v>258</v>
      </c>
      <c r="BY811" t="s">
        <v>259</v>
      </c>
    </row>
    <row r="812" spans="1:77" x14ac:dyDescent="0.25">
      <c r="A812" s="1">
        <v>2026</v>
      </c>
      <c r="B812" s="3">
        <v>790</v>
      </c>
      <c r="C812" s="1" t="s">
        <v>65</v>
      </c>
      <c r="D812" t="s">
        <v>67</v>
      </c>
      <c r="E812" t="s">
        <v>70</v>
      </c>
      <c r="F812" t="s">
        <v>71</v>
      </c>
      <c r="G812" t="s">
        <v>105</v>
      </c>
      <c r="H812" s="1" t="s">
        <v>64</v>
      </c>
      <c r="I812" s="1" t="s">
        <v>75</v>
      </c>
      <c r="J812" t="s">
        <v>4129</v>
      </c>
      <c r="K812" s="1" t="s">
        <v>78</v>
      </c>
      <c r="L812" s="87" t="s">
        <v>390</v>
      </c>
      <c r="M812" s="79" t="s">
        <v>7095</v>
      </c>
      <c r="N812" s="1" t="s">
        <v>3719</v>
      </c>
      <c r="O812" s="69" t="s">
        <v>3719</v>
      </c>
      <c r="P812" s="54" t="s">
        <v>3719</v>
      </c>
      <c r="Q812" s="1" t="s">
        <v>83</v>
      </c>
      <c r="R812" s="87" t="s">
        <v>261</v>
      </c>
      <c r="S812" s="87" t="s">
        <v>261</v>
      </c>
      <c r="T812" t="s">
        <v>4130</v>
      </c>
      <c r="U812" t="s">
        <v>4131</v>
      </c>
      <c r="V812" t="s">
        <v>512</v>
      </c>
      <c r="W812" s="5">
        <v>83000000</v>
      </c>
      <c r="X812" s="5">
        <v>83000000</v>
      </c>
      <c r="Y812" s="90">
        <v>8300000</v>
      </c>
      <c r="Z812" s="90" t="s">
        <v>1045</v>
      </c>
      <c r="AA812" s="1" t="s">
        <v>95</v>
      </c>
      <c r="AB812" t="s">
        <v>83</v>
      </c>
      <c r="AC812" t="s">
        <v>76</v>
      </c>
      <c r="AD812" s="69">
        <f>+Tabla3[[#This Row],[VALOR DEL CONTRATO
(EN NUMEROS)]]-Tabla3[[#This Row],[VALOR RECURSOS (MADS/FONAM)]]</f>
        <v>0</v>
      </c>
      <c r="AE812" s="2">
        <v>6226</v>
      </c>
      <c r="AF812" s="97">
        <v>46024</v>
      </c>
      <c r="AG812">
        <v>90126</v>
      </c>
      <c r="AH812" s="96">
        <v>46045</v>
      </c>
      <c r="AI812" s="78" t="s">
        <v>98</v>
      </c>
      <c r="AJ812" t="s">
        <v>514</v>
      </c>
      <c r="AK812" s="65">
        <v>202300000000041</v>
      </c>
      <c r="AL812" s="75">
        <v>46044</v>
      </c>
      <c r="AM812" s="1" t="s">
        <v>257</v>
      </c>
      <c r="AN812" s="1" t="s">
        <v>257</v>
      </c>
      <c r="AO812" t="s">
        <v>100</v>
      </c>
      <c r="AP812" t="s">
        <v>516</v>
      </c>
      <c r="AQ812" s="2"/>
      <c r="AR812" t="s">
        <v>515</v>
      </c>
      <c r="AS812" t="s">
        <v>261</v>
      </c>
      <c r="AT812" s="1">
        <v>80111600</v>
      </c>
      <c r="AU812" s="93" t="s">
        <v>5982</v>
      </c>
      <c r="AV812" s="1" t="s">
        <v>210</v>
      </c>
      <c r="AW812" s="87" t="s">
        <v>103</v>
      </c>
      <c r="AX812" s="96">
        <v>46044</v>
      </c>
      <c r="AY812" s="1" t="s">
        <v>116</v>
      </c>
      <c r="AZ812" s="96">
        <v>46044</v>
      </c>
      <c r="BA812" s="96">
        <v>46045</v>
      </c>
      <c r="BB812" s="6">
        <v>46348</v>
      </c>
      <c r="BC812" s="89">
        <f>+Tabla3[[#This Row],[FECHA TERMINACION
(INICIAL)]]-Tabla3[[#This Row],[FECHA INICIO]]</f>
        <v>303</v>
      </c>
      <c r="BD812" s="89">
        <f>+Tabla3[[#This Row],[PLAZO DE EJECUCIÓN EN DÍAS (INICIAL)]]/30</f>
        <v>10.1</v>
      </c>
      <c r="BE812" t="s">
        <v>517</v>
      </c>
      <c r="BF812" s="5" t="e">
        <f>+#REF!</f>
        <v>#REF!</v>
      </c>
      <c r="BG812" s="5" t="e">
        <f>+#REF!</f>
        <v>#REF!</v>
      </c>
      <c r="BH812" s="1" t="e">
        <f>+#REF!</f>
        <v>#REF!</v>
      </c>
      <c r="BI812" s="1">
        <f>+COUNTIF(Tabla3[[#This Row],[VALOR REDUCIDO]:[TOTAL TIEMPO PRORROGADO EN DÍAS
]],"&lt;&gt;0")</f>
        <v>3</v>
      </c>
      <c r="BJ812" s="1" t="e">
        <f>+#REF!</f>
        <v>#REF!</v>
      </c>
      <c r="BK812" s="75" t="e">
        <f>+#REF!</f>
        <v>#REF!</v>
      </c>
      <c r="BL812" s="1" t="s">
        <v>83</v>
      </c>
      <c r="BM812" t="e">
        <f t="shared" si="62"/>
        <v>#REF!</v>
      </c>
      <c r="BN812" s="7">
        <f t="shared" si="63"/>
        <v>46045</v>
      </c>
      <c r="BO812" s="7" t="e">
        <f t="shared" si="64"/>
        <v>#REF!</v>
      </c>
      <c r="BP812" s="5" t="e">
        <f t="shared" si="60"/>
        <v>#REF!</v>
      </c>
      <c r="BQ812" s="1">
        <v>35413333</v>
      </c>
      <c r="BR812" s="1" t="e">
        <f>+Tabla3[[#This Row],[VALOR TOTAL DE CONTRATO (ANTES DE LIQUIDACIÓN - LIBERACIÓN DE SALDOS)]]-Tabla3[[#This Row],[RECURSO TOTALES DESEMBOLSADOS]]</f>
        <v>#REF!</v>
      </c>
      <c r="BS812" s="1" t="s">
        <v>83</v>
      </c>
      <c r="BT812" s="1" t="str">
        <f t="shared" si="61"/>
        <v>enero</v>
      </c>
      <c r="BU812" s="1" t="s">
        <v>82</v>
      </c>
      <c r="BV812" s="1" t="s">
        <v>82</v>
      </c>
      <c r="BW812" s="1" t="s">
        <v>82</v>
      </c>
      <c r="BX812" t="s">
        <v>258</v>
      </c>
      <c r="BY812" t="s">
        <v>259</v>
      </c>
    </row>
    <row r="813" spans="1:77" x14ac:dyDescent="0.25">
      <c r="A813" s="1">
        <v>2026</v>
      </c>
      <c r="B813" s="3">
        <v>791</v>
      </c>
      <c r="C813" s="1" t="s">
        <v>65</v>
      </c>
      <c r="D813" t="s">
        <v>67</v>
      </c>
      <c r="E813" t="s">
        <v>70</v>
      </c>
      <c r="F813" t="s">
        <v>71</v>
      </c>
      <c r="G813" t="s">
        <v>105</v>
      </c>
      <c r="H813" s="1" t="s">
        <v>64</v>
      </c>
      <c r="I813" s="1" t="s">
        <v>75</v>
      </c>
      <c r="J813" t="s">
        <v>4132</v>
      </c>
      <c r="K813" s="1" t="s">
        <v>78</v>
      </c>
      <c r="L813" s="87" t="s">
        <v>81</v>
      </c>
      <c r="M813" s="79" t="s">
        <v>7096</v>
      </c>
      <c r="N813" s="1" t="s">
        <v>3719</v>
      </c>
      <c r="O813" s="69" t="s">
        <v>3719</v>
      </c>
      <c r="P813" s="54" t="s">
        <v>3719</v>
      </c>
      <c r="Q813" s="1" t="s">
        <v>83</v>
      </c>
      <c r="R813" s="87" t="s">
        <v>90</v>
      </c>
      <c r="S813" s="87" t="s">
        <v>264</v>
      </c>
      <c r="T813" t="s">
        <v>4133</v>
      </c>
      <c r="U813" t="s">
        <v>4134</v>
      </c>
      <c r="V813" t="s">
        <v>4135</v>
      </c>
      <c r="W813" s="5">
        <v>35000000</v>
      </c>
      <c r="X813" s="5">
        <v>35000000</v>
      </c>
      <c r="Y813" s="90">
        <v>7000000</v>
      </c>
      <c r="Z813" s="90" t="s">
        <v>1045</v>
      </c>
      <c r="AA813" s="1" t="s">
        <v>95</v>
      </c>
      <c r="AB813" t="s">
        <v>83</v>
      </c>
      <c r="AC813" t="s">
        <v>76</v>
      </c>
      <c r="AD813" s="69">
        <f>+Tabla3[[#This Row],[VALOR DEL CONTRATO
(EN NUMEROS)]]-Tabla3[[#This Row],[VALOR RECURSOS (MADS/FONAM)]]</f>
        <v>0</v>
      </c>
      <c r="AE813" s="2">
        <v>3226</v>
      </c>
      <c r="AF813" s="88">
        <v>46024</v>
      </c>
      <c r="AG813">
        <v>116926</v>
      </c>
      <c r="AH813" s="75">
        <v>46055</v>
      </c>
      <c r="AI813" s="78" t="s">
        <v>98</v>
      </c>
      <c r="AJ813" t="s">
        <v>282</v>
      </c>
      <c r="AK813" s="65">
        <v>202400000000095</v>
      </c>
      <c r="AL813" s="75">
        <v>46044</v>
      </c>
      <c r="AM813" s="1" t="s">
        <v>257</v>
      </c>
      <c r="AN813" s="1" t="s">
        <v>257</v>
      </c>
      <c r="AO813" t="s">
        <v>100</v>
      </c>
      <c r="AP813" t="s">
        <v>3477</v>
      </c>
      <c r="AQ813" s="1"/>
      <c r="AR813" t="s">
        <v>556</v>
      </c>
      <c r="AS813" t="s">
        <v>264</v>
      </c>
      <c r="AT813" s="1">
        <v>80111600</v>
      </c>
      <c r="AU813" s="93" t="s">
        <v>5983</v>
      </c>
      <c r="AV813" s="1" t="s">
        <v>210</v>
      </c>
      <c r="AW813" s="87" t="s">
        <v>103</v>
      </c>
      <c r="AX813" s="96">
        <v>46045</v>
      </c>
      <c r="AY813" s="1" t="s">
        <v>116</v>
      </c>
      <c r="AZ813" s="96">
        <v>46045</v>
      </c>
      <c r="BA813" s="75">
        <v>46055</v>
      </c>
      <c r="BB813" s="6">
        <v>46204</v>
      </c>
      <c r="BC813" s="89">
        <f>+Tabla3[[#This Row],[FECHA TERMINACION
(INICIAL)]]-Tabla3[[#This Row],[FECHA INICIO]]</f>
        <v>149</v>
      </c>
      <c r="BD813" s="89">
        <f>+Tabla3[[#This Row],[PLAZO DE EJECUCIÓN EN DÍAS (INICIAL)]]/30</f>
        <v>4.9666666666666668</v>
      </c>
      <c r="BE813" t="s">
        <v>4136</v>
      </c>
      <c r="BF813" s="5" t="e">
        <f>+#REF!</f>
        <v>#REF!</v>
      </c>
      <c r="BG813" s="5" t="e">
        <f>+#REF!</f>
        <v>#REF!</v>
      </c>
      <c r="BH813" s="1" t="e">
        <f>+#REF!</f>
        <v>#REF!</v>
      </c>
      <c r="BI813" s="1">
        <f>+COUNTIF(Tabla3[[#This Row],[VALOR REDUCIDO]:[TOTAL TIEMPO PRORROGADO EN DÍAS
]],"&lt;&gt;0")</f>
        <v>3</v>
      </c>
      <c r="BJ813" s="1" t="e">
        <f>+#REF!</f>
        <v>#REF!</v>
      </c>
      <c r="BK813" s="75" t="e">
        <f>+#REF!</f>
        <v>#REF!</v>
      </c>
      <c r="BL813" s="1" t="s">
        <v>83</v>
      </c>
      <c r="BM813" t="e">
        <f t="shared" si="62"/>
        <v>#REF!</v>
      </c>
      <c r="BN813" s="7">
        <f t="shared" si="63"/>
        <v>46055</v>
      </c>
      <c r="BO813" s="7" t="e">
        <f t="shared" si="64"/>
        <v>#REF!</v>
      </c>
      <c r="BP813" s="5" t="e">
        <f t="shared" si="60"/>
        <v>#REF!</v>
      </c>
      <c r="BQ813" s="1">
        <v>27766667</v>
      </c>
      <c r="BR813" s="1" t="e">
        <f>+Tabla3[[#This Row],[VALOR TOTAL DE CONTRATO (ANTES DE LIQUIDACIÓN - LIBERACIÓN DE SALDOS)]]-Tabla3[[#This Row],[RECURSO TOTALES DESEMBOLSADOS]]</f>
        <v>#REF!</v>
      </c>
      <c r="BS813" s="1" t="s">
        <v>83</v>
      </c>
      <c r="BT813" s="1" t="str">
        <f t="shared" si="61"/>
        <v>enero</v>
      </c>
      <c r="BU813" s="1" t="s">
        <v>82</v>
      </c>
      <c r="BV813" s="1" t="s">
        <v>82</v>
      </c>
      <c r="BW813" s="1" t="s">
        <v>82</v>
      </c>
      <c r="BX813" t="s">
        <v>258</v>
      </c>
      <c r="BY813" t="s">
        <v>259</v>
      </c>
    </row>
    <row r="814" spans="1:77" x14ac:dyDescent="0.25">
      <c r="A814" s="1">
        <v>2026</v>
      </c>
      <c r="B814" s="3">
        <v>792</v>
      </c>
      <c r="C814" s="1" t="s">
        <v>65</v>
      </c>
      <c r="D814" t="s">
        <v>67</v>
      </c>
      <c r="E814" t="s">
        <v>70</v>
      </c>
      <c r="F814" t="s">
        <v>71</v>
      </c>
      <c r="G814" t="s">
        <v>105</v>
      </c>
      <c r="H814" s="1" t="s">
        <v>64</v>
      </c>
      <c r="I814" s="1" t="s">
        <v>75</v>
      </c>
      <c r="J814" t="s">
        <v>4137</v>
      </c>
      <c r="K814" s="1" t="s">
        <v>78</v>
      </c>
      <c r="L814" s="87" t="s">
        <v>4138</v>
      </c>
      <c r="M814" s="79" t="s">
        <v>7097</v>
      </c>
      <c r="N814" s="1" t="s">
        <v>3719</v>
      </c>
      <c r="O814" s="69" t="s">
        <v>3719</v>
      </c>
      <c r="P814" s="54" t="s">
        <v>3719</v>
      </c>
      <c r="Q814" s="1" t="s">
        <v>83</v>
      </c>
      <c r="R814" s="87" t="s">
        <v>90</v>
      </c>
      <c r="S814" s="87" t="s">
        <v>264</v>
      </c>
      <c r="T814" t="s">
        <v>4139</v>
      </c>
      <c r="U814" t="s">
        <v>4140</v>
      </c>
      <c r="V814" t="s">
        <v>4141</v>
      </c>
      <c r="W814" s="5">
        <v>79800000</v>
      </c>
      <c r="X814" s="5">
        <v>79800000</v>
      </c>
      <c r="Y814" s="90">
        <v>7000000</v>
      </c>
      <c r="Z814" s="90"/>
      <c r="AA814" s="1" t="s">
        <v>95</v>
      </c>
      <c r="AB814" t="s">
        <v>83</v>
      </c>
      <c r="AC814" t="s">
        <v>76</v>
      </c>
      <c r="AD814" s="69">
        <f>+Tabla3[[#This Row],[VALOR DEL CONTRATO
(EN NUMEROS)]]-Tabla3[[#This Row],[VALOR RECURSOS (MADS/FONAM)]]</f>
        <v>0</v>
      </c>
      <c r="AE814" s="2">
        <v>3226</v>
      </c>
      <c r="AF814" s="97">
        <v>46024</v>
      </c>
      <c r="AG814">
        <v>81526</v>
      </c>
      <c r="AH814" s="96">
        <v>46043</v>
      </c>
      <c r="AI814" s="78" t="s">
        <v>98</v>
      </c>
      <c r="AJ814" t="s">
        <v>282</v>
      </c>
      <c r="AK814" s="65">
        <v>202400000000095</v>
      </c>
      <c r="AL814" s="75">
        <v>46042</v>
      </c>
      <c r="AM814" s="1" t="s">
        <v>257</v>
      </c>
      <c r="AN814" s="1" t="s">
        <v>257</v>
      </c>
      <c r="AO814" t="s">
        <v>100</v>
      </c>
      <c r="AP814" t="s">
        <v>3477</v>
      </c>
      <c r="AQ814" s="1"/>
      <c r="AR814" t="s">
        <v>556</v>
      </c>
      <c r="AS814" t="s">
        <v>264</v>
      </c>
      <c r="AT814" s="1">
        <v>80111600</v>
      </c>
      <c r="AU814" s="93" t="s">
        <v>5984</v>
      </c>
      <c r="AV814" s="1" t="s">
        <v>210</v>
      </c>
      <c r="AW814" s="87" t="s">
        <v>103</v>
      </c>
      <c r="AX814" s="96">
        <v>46042</v>
      </c>
      <c r="AY814" s="1" t="s">
        <v>116</v>
      </c>
      <c r="AZ814" s="96">
        <v>46042</v>
      </c>
      <c r="BA814" s="75">
        <v>46043</v>
      </c>
      <c r="BB814" s="6">
        <v>46387</v>
      </c>
      <c r="BC814" s="89">
        <f>+Tabla3[[#This Row],[FECHA TERMINACION
(INICIAL)]]-Tabla3[[#This Row],[FECHA INICIO]]</f>
        <v>344</v>
      </c>
      <c r="BD814" s="89">
        <f>+Tabla3[[#This Row],[PLAZO DE EJECUCIÓN EN DÍAS (INICIAL)]]/30</f>
        <v>11.466666666666667</v>
      </c>
      <c r="BE814" t="s">
        <v>4142</v>
      </c>
      <c r="BF814" s="5" t="e">
        <f>+#REF!</f>
        <v>#REF!</v>
      </c>
      <c r="BG814" s="5" t="e">
        <f>+#REF!</f>
        <v>#REF!</v>
      </c>
      <c r="BH814" s="1" t="e">
        <f>+#REF!</f>
        <v>#REF!</v>
      </c>
      <c r="BI814" s="1">
        <f>+COUNTIF(Tabla3[[#This Row],[VALOR REDUCIDO]:[TOTAL TIEMPO PRORROGADO EN DÍAS
]],"&lt;&gt;0")</f>
        <v>3</v>
      </c>
      <c r="BJ814" s="1" t="e">
        <f>+#REF!</f>
        <v>#REF!</v>
      </c>
      <c r="BK814" s="75" t="e">
        <f>+#REF!</f>
        <v>#REF!</v>
      </c>
      <c r="BL814" s="1" t="s">
        <v>83</v>
      </c>
      <c r="BM814" t="e">
        <f t="shared" si="62"/>
        <v>#REF!</v>
      </c>
      <c r="BN814" s="7">
        <f t="shared" si="63"/>
        <v>46043</v>
      </c>
      <c r="BO814" s="7" t="e">
        <f t="shared" si="64"/>
        <v>#REF!</v>
      </c>
      <c r="BP814" s="5" t="e">
        <f t="shared" si="60"/>
        <v>#REF!</v>
      </c>
      <c r="BQ814" s="1">
        <v>30333333</v>
      </c>
      <c r="BR814" s="1" t="e">
        <f>+Tabla3[[#This Row],[VALOR TOTAL DE CONTRATO (ANTES DE LIQUIDACIÓN - LIBERACIÓN DE SALDOS)]]-Tabla3[[#This Row],[RECURSO TOTALES DESEMBOLSADOS]]</f>
        <v>#REF!</v>
      </c>
      <c r="BS814" s="1" t="s">
        <v>83</v>
      </c>
      <c r="BT814" s="1" t="str">
        <f t="shared" si="61"/>
        <v>enero</v>
      </c>
      <c r="BU814" s="1" t="s">
        <v>82</v>
      </c>
      <c r="BV814" s="1" t="s">
        <v>82</v>
      </c>
      <c r="BW814" s="1" t="s">
        <v>82</v>
      </c>
      <c r="BX814" t="s">
        <v>258</v>
      </c>
      <c r="BY814" t="s">
        <v>259</v>
      </c>
    </row>
    <row r="815" spans="1:77" x14ac:dyDescent="0.25">
      <c r="A815" s="1">
        <v>2026</v>
      </c>
      <c r="B815" s="3">
        <v>793</v>
      </c>
      <c r="C815" s="1" t="s">
        <v>65</v>
      </c>
      <c r="D815" t="s">
        <v>67</v>
      </c>
      <c r="E815" t="s">
        <v>70</v>
      </c>
      <c r="F815" t="s">
        <v>71</v>
      </c>
      <c r="G815" t="s">
        <v>105</v>
      </c>
      <c r="H815" s="1" t="s">
        <v>64</v>
      </c>
      <c r="I815" s="1" t="s">
        <v>75</v>
      </c>
      <c r="J815" t="s">
        <v>4143</v>
      </c>
      <c r="K815" s="1" t="s">
        <v>78</v>
      </c>
      <c r="L815" s="87" t="s">
        <v>81</v>
      </c>
      <c r="M815" s="79" t="s">
        <v>7098</v>
      </c>
      <c r="N815" s="1" t="s">
        <v>3719</v>
      </c>
      <c r="O815" s="69" t="s">
        <v>3719</v>
      </c>
      <c r="P815" s="54" t="s">
        <v>3719</v>
      </c>
      <c r="Q815" s="1" t="s">
        <v>83</v>
      </c>
      <c r="R815" s="87" t="s">
        <v>90</v>
      </c>
      <c r="S815" s="87" t="s">
        <v>264</v>
      </c>
      <c r="T815" t="s">
        <v>4144</v>
      </c>
      <c r="U815" t="s">
        <v>4145</v>
      </c>
      <c r="V815" t="s">
        <v>4146</v>
      </c>
      <c r="W815" s="5">
        <v>79800000</v>
      </c>
      <c r="X815" s="5">
        <v>79800000</v>
      </c>
      <c r="Y815" s="90">
        <v>7000000</v>
      </c>
      <c r="Z815" s="90" t="s">
        <v>1045</v>
      </c>
      <c r="AA815" s="1" t="s">
        <v>95</v>
      </c>
      <c r="AB815" t="s">
        <v>83</v>
      </c>
      <c r="AC815" t="s">
        <v>76</v>
      </c>
      <c r="AD815" s="69">
        <f>+Tabla3[[#This Row],[VALOR DEL CONTRATO
(EN NUMEROS)]]-Tabla3[[#This Row],[VALOR RECURSOS (MADS/FONAM)]]</f>
        <v>0</v>
      </c>
      <c r="AE815" s="2">
        <v>3226</v>
      </c>
      <c r="AF815" s="97">
        <v>46024</v>
      </c>
      <c r="AG815">
        <v>75626</v>
      </c>
      <c r="AH815" s="96">
        <v>46042</v>
      </c>
      <c r="AI815" s="78" t="s">
        <v>98</v>
      </c>
      <c r="AJ815" t="s">
        <v>282</v>
      </c>
      <c r="AK815" s="65">
        <v>202400000000095</v>
      </c>
      <c r="AL815" s="75">
        <v>46042</v>
      </c>
      <c r="AM815" s="1" t="s">
        <v>257</v>
      </c>
      <c r="AN815" s="1" t="s">
        <v>257</v>
      </c>
      <c r="AO815" t="s">
        <v>100</v>
      </c>
      <c r="AP815" t="s">
        <v>3477</v>
      </c>
      <c r="AQ815" s="2"/>
      <c r="AR815" t="s">
        <v>556</v>
      </c>
      <c r="AS815" t="s">
        <v>264</v>
      </c>
      <c r="AT815" s="1">
        <v>80111600</v>
      </c>
      <c r="AU815" s="93" t="s">
        <v>5985</v>
      </c>
      <c r="AV815" s="1" t="s">
        <v>210</v>
      </c>
      <c r="AW815" s="87" t="s">
        <v>103</v>
      </c>
      <c r="AX815" s="96">
        <v>46042</v>
      </c>
      <c r="AY815" s="1" t="s">
        <v>116</v>
      </c>
      <c r="AZ815" s="96">
        <v>46042</v>
      </c>
      <c r="BA815" s="75">
        <v>46045</v>
      </c>
      <c r="BB815" s="6">
        <v>46387</v>
      </c>
      <c r="BC815" s="89">
        <f>+Tabla3[[#This Row],[FECHA TERMINACION
(INICIAL)]]-Tabla3[[#This Row],[FECHA INICIO]]</f>
        <v>342</v>
      </c>
      <c r="BD815" s="89">
        <f>+Tabla3[[#This Row],[PLAZO DE EJECUCIÓN EN DÍAS (INICIAL)]]/30</f>
        <v>11.4</v>
      </c>
      <c r="BE815" t="s">
        <v>4147</v>
      </c>
      <c r="BF815" s="5" t="e">
        <f>+#REF!</f>
        <v>#REF!</v>
      </c>
      <c r="BG815" s="5" t="e">
        <f>+#REF!</f>
        <v>#REF!</v>
      </c>
      <c r="BH815" s="1" t="e">
        <f>+#REF!</f>
        <v>#REF!</v>
      </c>
      <c r="BI815" s="1">
        <f>+COUNTIF(Tabla3[[#This Row],[VALOR REDUCIDO]:[TOTAL TIEMPO PRORROGADO EN DÍAS
]],"&lt;&gt;0")</f>
        <v>3</v>
      </c>
      <c r="BJ815" s="1" t="e">
        <f>+#REF!</f>
        <v>#REF!</v>
      </c>
      <c r="BK815" s="75" t="e">
        <f>+#REF!</f>
        <v>#REF!</v>
      </c>
      <c r="BL815" s="1" t="s">
        <v>83</v>
      </c>
      <c r="BM815" t="e">
        <f t="shared" si="62"/>
        <v>#REF!</v>
      </c>
      <c r="BN815" s="7">
        <f t="shared" si="63"/>
        <v>46045</v>
      </c>
      <c r="BO815" s="7" t="e">
        <f t="shared" si="64"/>
        <v>#REF!</v>
      </c>
      <c r="BP815" s="5" t="e">
        <f t="shared" si="60"/>
        <v>#REF!</v>
      </c>
      <c r="BQ815" s="1">
        <v>29866667</v>
      </c>
      <c r="BR815" s="1" t="e">
        <f>+Tabla3[[#This Row],[VALOR TOTAL DE CONTRATO (ANTES DE LIQUIDACIÓN - LIBERACIÓN DE SALDOS)]]-Tabla3[[#This Row],[RECURSO TOTALES DESEMBOLSADOS]]</f>
        <v>#REF!</v>
      </c>
      <c r="BS815" s="1" t="s">
        <v>83</v>
      </c>
      <c r="BT815" s="1" t="str">
        <f t="shared" si="61"/>
        <v>enero</v>
      </c>
      <c r="BU815" s="1" t="s">
        <v>82</v>
      </c>
      <c r="BV815" s="1" t="s">
        <v>82</v>
      </c>
      <c r="BW815" s="1" t="s">
        <v>82</v>
      </c>
      <c r="BX815" t="s">
        <v>258</v>
      </c>
      <c r="BY815" t="s">
        <v>259</v>
      </c>
    </row>
    <row r="816" spans="1:77" x14ac:dyDescent="0.25">
      <c r="A816" s="1">
        <v>2026</v>
      </c>
      <c r="B816" s="3">
        <v>794</v>
      </c>
      <c r="C816" s="1" t="s">
        <v>65</v>
      </c>
      <c r="D816" t="s">
        <v>67</v>
      </c>
      <c r="E816" t="s">
        <v>70</v>
      </c>
      <c r="F816" t="s">
        <v>71</v>
      </c>
      <c r="G816" t="s">
        <v>105</v>
      </c>
      <c r="H816" s="1" t="s">
        <v>64</v>
      </c>
      <c r="I816" s="1" t="s">
        <v>75</v>
      </c>
      <c r="J816" t="s">
        <v>4148</v>
      </c>
      <c r="K816" s="1" t="s">
        <v>78</v>
      </c>
      <c r="L816" s="87" t="s">
        <v>81</v>
      </c>
      <c r="M816" s="79" t="s">
        <v>7099</v>
      </c>
      <c r="N816" s="1" t="s">
        <v>3719</v>
      </c>
      <c r="O816" s="69" t="s">
        <v>3719</v>
      </c>
      <c r="P816" s="54" t="s">
        <v>3719</v>
      </c>
      <c r="Q816" s="1" t="s">
        <v>83</v>
      </c>
      <c r="R816" s="87" t="s">
        <v>90</v>
      </c>
      <c r="S816" s="87" t="s">
        <v>264</v>
      </c>
      <c r="T816" t="s">
        <v>4149</v>
      </c>
      <c r="U816" t="s">
        <v>4150</v>
      </c>
      <c r="V816" t="s">
        <v>4151</v>
      </c>
      <c r="W816" s="5">
        <v>82080000</v>
      </c>
      <c r="X816" s="5">
        <v>82080000</v>
      </c>
      <c r="Y816" s="90">
        <v>7200000</v>
      </c>
      <c r="Z816" s="90"/>
      <c r="AA816" s="1" t="s">
        <v>95</v>
      </c>
      <c r="AB816" t="s">
        <v>83</v>
      </c>
      <c r="AC816" t="s">
        <v>76</v>
      </c>
      <c r="AD816" s="69">
        <f>+Tabla3[[#This Row],[VALOR DEL CONTRATO
(EN NUMEROS)]]-Tabla3[[#This Row],[VALOR RECURSOS (MADS/FONAM)]]</f>
        <v>0</v>
      </c>
      <c r="AE816" s="2">
        <v>3226</v>
      </c>
      <c r="AF816" s="97">
        <v>46024</v>
      </c>
      <c r="AG816">
        <v>74226</v>
      </c>
      <c r="AH816" s="75">
        <v>46042</v>
      </c>
      <c r="AI816" s="78" t="s">
        <v>98</v>
      </c>
      <c r="AJ816" t="s">
        <v>282</v>
      </c>
      <c r="AK816" s="65">
        <v>202400000000095</v>
      </c>
      <c r="AL816" s="75">
        <v>46041</v>
      </c>
      <c r="AM816" s="1" t="s">
        <v>257</v>
      </c>
      <c r="AN816" s="1" t="s">
        <v>257</v>
      </c>
      <c r="AO816" t="s">
        <v>100</v>
      </c>
      <c r="AP816" t="s">
        <v>3477</v>
      </c>
      <c r="AQ816" s="2"/>
      <c r="AR816" t="s">
        <v>556</v>
      </c>
      <c r="AS816" t="s">
        <v>264</v>
      </c>
      <c r="AT816" s="1">
        <v>80111600</v>
      </c>
      <c r="AU816" s="93" t="s">
        <v>5986</v>
      </c>
      <c r="AV816" s="1" t="s">
        <v>210</v>
      </c>
      <c r="AW816" s="87" t="s">
        <v>103</v>
      </c>
      <c r="AX816" s="75">
        <v>46041</v>
      </c>
      <c r="AY816" s="1" t="s">
        <v>116</v>
      </c>
      <c r="AZ816" s="75">
        <v>46041</v>
      </c>
      <c r="BA816" s="75">
        <v>46042</v>
      </c>
      <c r="BB816" s="6">
        <v>46105</v>
      </c>
      <c r="BC816" s="89">
        <f>+Tabla3[[#This Row],[FECHA TERMINACION
(INICIAL)]]-Tabla3[[#This Row],[FECHA INICIO]]</f>
        <v>63</v>
      </c>
      <c r="BD816" s="89">
        <f>+Tabla3[[#This Row],[PLAZO DE EJECUCIÓN EN DÍAS (INICIAL)]]/30</f>
        <v>2.1</v>
      </c>
      <c r="BE816" t="s">
        <v>4142</v>
      </c>
      <c r="BF816" s="5" t="e">
        <f>+#REF!</f>
        <v>#REF!</v>
      </c>
      <c r="BG816" s="5" t="e">
        <f>+#REF!</f>
        <v>#REF!</v>
      </c>
      <c r="BH816" s="1" t="e">
        <f>+#REF!</f>
        <v>#REF!</v>
      </c>
      <c r="BI816" s="1">
        <f>+COUNTIF(Tabla3[[#This Row],[VALOR REDUCIDO]:[TOTAL TIEMPO PRORROGADO EN DÍAS
]],"&lt;&gt;0")</f>
        <v>3</v>
      </c>
      <c r="BJ816" s="1" t="e">
        <f>+#REF!</f>
        <v>#REF!</v>
      </c>
      <c r="BK816" s="75" t="e">
        <f>+#REF!</f>
        <v>#REF!</v>
      </c>
      <c r="BL816" s="1" t="s">
        <v>82</v>
      </c>
      <c r="BM816" t="e">
        <f t="shared" si="62"/>
        <v>#REF!</v>
      </c>
      <c r="BN816" s="7">
        <f t="shared" si="63"/>
        <v>46042</v>
      </c>
      <c r="BO816" s="7" t="e">
        <f t="shared" si="64"/>
        <v>#REF!</v>
      </c>
      <c r="BP816" s="5" t="e">
        <f t="shared" si="60"/>
        <v>#REF!</v>
      </c>
      <c r="BQ816" s="1">
        <v>2640000</v>
      </c>
      <c r="BR816" s="1" t="e">
        <f>+Tabla3[[#This Row],[VALOR TOTAL DE CONTRATO (ANTES DE LIQUIDACIÓN - LIBERACIÓN DE SALDOS)]]-Tabla3[[#This Row],[RECURSO TOTALES DESEMBOLSADOS]]</f>
        <v>#REF!</v>
      </c>
      <c r="BS816" s="1" t="s">
        <v>83</v>
      </c>
      <c r="BT816" s="1" t="str">
        <f t="shared" si="61"/>
        <v>enero</v>
      </c>
      <c r="BU816" s="1" t="s">
        <v>82</v>
      </c>
      <c r="BV816" s="1" t="s">
        <v>82</v>
      </c>
      <c r="BW816" s="1" t="s">
        <v>82</v>
      </c>
      <c r="BX816" t="s">
        <v>258</v>
      </c>
      <c r="BY816" t="s">
        <v>259</v>
      </c>
    </row>
    <row r="817" spans="1:77" x14ac:dyDescent="0.25">
      <c r="A817" s="1">
        <v>2026</v>
      </c>
      <c r="B817" s="3" t="s">
        <v>7372</v>
      </c>
      <c r="C817" s="1" t="s">
        <v>65</v>
      </c>
      <c r="D817" t="s">
        <v>67</v>
      </c>
      <c r="E817" t="s">
        <v>70</v>
      </c>
      <c r="F817" t="s">
        <v>71</v>
      </c>
      <c r="G817" t="s">
        <v>105</v>
      </c>
      <c r="H817" s="1" t="s">
        <v>64</v>
      </c>
      <c r="I817" s="1" t="s">
        <v>75</v>
      </c>
      <c r="J817" t="s">
        <v>7373</v>
      </c>
      <c r="K817" s="1" t="s">
        <v>78</v>
      </c>
      <c r="L817" s="87" t="s">
        <v>81</v>
      </c>
      <c r="M817" s="79" t="s">
        <v>7443</v>
      </c>
      <c r="N817" s="1" t="s">
        <v>3719</v>
      </c>
      <c r="O817" s="69" t="s">
        <v>3719</v>
      </c>
      <c r="P817" s="54" t="s">
        <v>3719</v>
      </c>
      <c r="Q817" s="1" t="s">
        <v>83</v>
      </c>
      <c r="R817" s="87" t="s">
        <v>90</v>
      </c>
      <c r="S817" s="87" t="s">
        <v>264</v>
      </c>
      <c r="T817" t="s">
        <v>4149</v>
      </c>
      <c r="U817" t="s">
        <v>4150</v>
      </c>
      <c r="V817" t="s">
        <v>7374</v>
      </c>
      <c r="W817" s="5">
        <v>66480000</v>
      </c>
      <c r="X817" s="5">
        <v>66480000</v>
      </c>
      <c r="Y817" s="90">
        <v>7200000</v>
      </c>
      <c r="Z817" s="90"/>
      <c r="AA817" s="1" t="s">
        <v>95</v>
      </c>
      <c r="AB817" t="s">
        <v>83</v>
      </c>
      <c r="AC817" t="s">
        <v>76</v>
      </c>
      <c r="AD817" s="69">
        <f>+Tabla3[[#This Row],[VALOR DEL CONTRATO
(EN NUMEROS)]]-Tabla3[[#This Row],[VALOR RECURSOS (MADS/FONAM)]]</f>
        <v>0</v>
      </c>
      <c r="AE817" s="2">
        <v>3226</v>
      </c>
      <c r="AF817" s="97">
        <v>46024</v>
      </c>
      <c r="AG817">
        <v>74226</v>
      </c>
      <c r="AH817" s="75">
        <v>46107</v>
      </c>
      <c r="AI817" s="78" t="s">
        <v>98</v>
      </c>
      <c r="AJ817" t="s">
        <v>282</v>
      </c>
      <c r="AK817" s="65">
        <v>202400000000095</v>
      </c>
      <c r="AL817" s="75">
        <v>46106</v>
      </c>
      <c r="AM817" s="1" t="s">
        <v>257</v>
      </c>
      <c r="AN817" s="1" t="s">
        <v>257</v>
      </c>
      <c r="AO817" t="s">
        <v>100</v>
      </c>
      <c r="AP817" t="s">
        <v>3477</v>
      </c>
      <c r="AQ817" s="2"/>
      <c r="AR817" t="s">
        <v>556</v>
      </c>
      <c r="AS817" t="s">
        <v>264</v>
      </c>
      <c r="AT817" s="1">
        <v>80111600</v>
      </c>
      <c r="AU817" s="93" t="s">
        <v>5986</v>
      </c>
      <c r="AV817" s="1" t="s">
        <v>210</v>
      </c>
      <c r="AW817" s="87" t="s">
        <v>103</v>
      </c>
      <c r="AX817" s="75">
        <v>46107</v>
      </c>
      <c r="AY817" s="1" t="s">
        <v>116</v>
      </c>
      <c r="AZ817" s="75">
        <v>46107</v>
      </c>
      <c r="BA817" s="75">
        <v>46106</v>
      </c>
      <c r="BB817" s="6">
        <v>46387</v>
      </c>
      <c r="BC817" s="89">
        <f>+Tabla3[[#This Row],[FECHA TERMINACION
(INICIAL)]]-Tabla3[[#This Row],[FECHA INICIO]]</f>
        <v>281</v>
      </c>
      <c r="BD817" s="89">
        <f>+Tabla3[[#This Row],[PLAZO DE EJECUCIÓN EN DÍAS (INICIAL)]]/30</f>
        <v>9.3666666666666671</v>
      </c>
      <c r="BE817" t="s">
        <v>7375</v>
      </c>
      <c r="BF817" s="5" t="e">
        <f>+#REF!</f>
        <v>#REF!</v>
      </c>
      <c r="BG817" s="5" t="e">
        <f>+#REF!</f>
        <v>#REF!</v>
      </c>
      <c r="BH817" s="1" t="e">
        <f>+#REF!</f>
        <v>#REF!</v>
      </c>
      <c r="BI817" s="1">
        <f>+COUNTIF(Tabla3[[#This Row],[VALOR REDUCIDO]:[TOTAL TIEMPO PRORROGADO EN DÍAS
]],"&lt;&gt;0")</f>
        <v>3</v>
      </c>
      <c r="BJ817" s="1" t="e">
        <f>+#REF!</f>
        <v>#REF!</v>
      </c>
      <c r="BK817" s="75" t="e">
        <f>+#REF!</f>
        <v>#REF!</v>
      </c>
      <c r="BL817" s="1" t="s">
        <v>83</v>
      </c>
      <c r="BM817" t="e">
        <f>$BO817-$BN817</f>
        <v>#REF!</v>
      </c>
      <c r="BN817" s="7">
        <f>$BA817</f>
        <v>46106</v>
      </c>
      <c r="BO817" s="7" t="e">
        <f>$BB817+$BH817</f>
        <v>#REF!</v>
      </c>
      <c r="BP817" s="5" t="e">
        <f t="shared" si="60"/>
        <v>#REF!</v>
      </c>
      <c r="BQ817" s="1" t="e">
        <v>#N/A</v>
      </c>
      <c r="BR817" s="1" t="e">
        <f>+Tabla3[[#This Row],[VALOR TOTAL DE CONTRATO (ANTES DE LIQUIDACIÓN - LIBERACIÓN DE SALDOS)]]-Tabla3[[#This Row],[RECURSO TOTALES DESEMBOLSADOS]]</f>
        <v>#REF!</v>
      </c>
      <c r="BS817" s="1" t="s">
        <v>83</v>
      </c>
      <c r="BT817" s="1" t="str">
        <f t="shared" si="61"/>
        <v>marzo</v>
      </c>
      <c r="BU817" s="1" t="s">
        <v>82</v>
      </c>
      <c r="BV817" s="1" t="s">
        <v>82</v>
      </c>
      <c r="BW817" s="1" t="s">
        <v>82</v>
      </c>
      <c r="BX817" t="s">
        <v>258</v>
      </c>
      <c r="BY817" t="s">
        <v>259</v>
      </c>
    </row>
    <row r="818" spans="1:77" x14ac:dyDescent="0.25">
      <c r="A818" s="1">
        <v>2026</v>
      </c>
      <c r="B818" s="3">
        <v>795</v>
      </c>
      <c r="C818" s="1" t="s">
        <v>65</v>
      </c>
      <c r="D818" t="s">
        <v>67</v>
      </c>
      <c r="E818" t="s">
        <v>70</v>
      </c>
      <c r="F818" t="s">
        <v>71</v>
      </c>
      <c r="G818" t="s">
        <v>105</v>
      </c>
      <c r="H818" s="1" t="s">
        <v>64</v>
      </c>
      <c r="I818" s="1" t="s">
        <v>75</v>
      </c>
      <c r="J818" t="s">
        <v>4152</v>
      </c>
      <c r="K818" s="1" t="s">
        <v>78</v>
      </c>
      <c r="L818" s="87" t="s">
        <v>493</v>
      </c>
      <c r="M818" s="79" t="s">
        <v>7100</v>
      </c>
      <c r="N818" s="1" t="s">
        <v>3719</v>
      </c>
      <c r="O818" s="69" t="s">
        <v>3719</v>
      </c>
      <c r="P818" s="54" t="s">
        <v>3719</v>
      </c>
      <c r="Q818" s="1" t="s">
        <v>83</v>
      </c>
      <c r="R818" s="87" t="s">
        <v>90</v>
      </c>
      <c r="S818" s="87" t="s">
        <v>264</v>
      </c>
      <c r="T818" t="s">
        <v>4153</v>
      </c>
      <c r="U818" t="s">
        <v>4154</v>
      </c>
      <c r="V818" t="s">
        <v>4155</v>
      </c>
      <c r="W818" s="5">
        <v>79800000</v>
      </c>
      <c r="X818" s="5">
        <v>79800000</v>
      </c>
      <c r="Y818" s="90">
        <v>7000000</v>
      </c>
      <c r="Z818" s="90"/>
      <c r="AA818" s="1" t="s">
        <v>95</v>
      </c>
      <c r="AB818" t="s">
        <v>83</v>
      </c>
      <c r="AC818" t="s">
        <v>76</v>
      </c>
      <c r="AD818" s="69">
        <f>+Tabla3[[#This Row],[VALOR DEL CONTRATO
(EN NUMEROS)]]-Tabla3[[#This Row],[VALOR RECURSOS (MADS/FONAM)]]</f>
        <v>0</v>
      </c>
      <c r="AE818" s="2">
        <v>3226</v>
      </c>
      <c r="AF818" s="88">
        <v>46024</v>
      </c>
      <c r="AG818">
        <v>74426</v>
      </c>
      <c r="AH818" s="75">
        <v>46042</v>
      </c>
      <c r="AI818" s="78" t="s">
        <v>98</v>
      </c>
      <c r="AJ818" t="s">
        <v>3476</v>
      </c>
      <c r="AK818" s="65">
        <v>202400000000095</v>
      </c>
      <c r="AL818" s="75">
        <v>46041</v>
      </c>
      <c r="AM818" s="1" t="s">
        <v>257</v>
      </c>
      <c r="AN818" s="1" t="s">
        <v>257</v>
      </c>
      <c r="AO818" t="s">
        <v>100</v>
      </c>
      <c r="AP818" t="s">
        <v>3477</v>
      </c>
      <c r="AQ818" s="1"/>
      <c r="AR818" t="s">
        <v>556</v>
      </c>
      <c r="AS818" t="s">
        <v>264</v>
      </c>
      <c r="AT818" s="1">
        <v>80111600</v>
      </c>
      <c r="AU818" s="93" t="s">
        <v>5987</v>
      </c>
      <c r="AV818" s="1" t="s">
        <v>210</v>
      </c>
      <c r="AW818" s="87" t="s">
        <v>103</v>
      </c>
      <c r="AX818" s="96">
        <v>46042</v>
      </c>
      <c r="AY818" s="1" t="s">
        <v>116</v>
      </c>
      <c r="AZ818" s="96">
        <v>46042</v>
      </c>
      <c r="BA818" s="75">
        <v>46045</v>
      </c>
      <c r="BB818" s="6">
        <v>46387</v>
      </c>
      <c r="BC818" s="89">
        <f>+Tabla3[[#This Row],[FECHA TERMINACION
(INICIAL)]]-Tabla3[[#This Row],[FECHA INICIO]]</f>
        <v>342</v>
      </c>
      <c r="BD818" s="89">
        <f>+Tabla3[[#This Row],[PLAZO DE EJECUCIÓN EN DÍAS (INICIAL)]]/30</f>
        <v>11.4</v>
      </c>
      <c r="BE818" t="s">
        <v>4147</v>
      </c>
      <c r="BF818" s="5" t="e">
        <f>+#REF!</f>
        <v>#REF!</v>
      </c>
      <c r="BG818" s="5" t="e">
        <f>+#REF!</f>
        <v>#REF!</v>
      </c>
      <c r="BH818" s="1" t="e">
        <f>+#REF!</f>
        <v>#REF!</v>
      </c>
      <c r="BI818" s="1">
        <f>+COUNTIF(Tabla3[[#This Row],[VALOR REDUCIDO]:[TOTAL TIEMPO PRORROGADO EN DÍAS
]],"&lt;&gt;0")</f>
        <v>3</v>
      </c>
      <c r="BJ818" s="1" t="e">
        <f>+#REF!</f>
        <v>#REF!</v>
      </c>
      <c r="BK818" s="75" t="e">
        <f>+#REF!</f>
        <v>#REF!</v>
      </c>
      <c r="BL818" s="1" t="s">
        <v>83</v>
      </c>
      <c r="BM818" t="e">
        <f t="shared" si="62"/>
        <v>#REF!</v>
      </c>
      <c r="BN818" s="7">
        <f t="shared" si="63"/>
        <v>46045</v>
      </c>
      <c r="BO818" s="7" t="e">
        <f t="shared" si="64"/>
        <v>#REF!</v>
      </c>
      <c r="BP818" s="5" t="e">
        <f t="shared" si="60"/>
        <v>#REF!</v>
      </c>
      <c r="BQ818" s="1">
        <v>29866667</v>
      </c>
      <c r="BR818" s="1" t="e">
        <f>+Tabla3[[#This Row],[VALOR TOTAL DE CONTRATO (ANTES DE LIQUIDACIÓN - LIBERACIÓN DE SALDOS)]]-Tabla3[[#This Row],[RECURSO TOTALES DESEMBOLSADOS]]</f>
        <v>#REF!</v>
      </c>
      <c r="BS818" s="1" t="s">
        <v>83</v>
      </c>
      <c r="BT818" s="1" t="str">
        <f t="shared" si="61"/>
        <v>enero</v>
      </c>
      <c r="BU818" s="1" t="s">
        <v>82</v>
      </c>
      <c r="BV818" s="1" t="s">
        <v>82</v>
      </c>
      <c r="BW818" s="1" t="s">
        <v>82</v>
      </c>
      <c r="BX818" t="s">
        <v>258</v>
      </c>
      <c r="BY818" t="s">
        <v>259</v>
      </c>
    </row>
    <row r="819" spans="1:77" x14ac:dyDescent="0.25">
      <c r="A819" s="1">
        <v>2026</v>
      </c>
      <c r="B819" s="3">
        <v>796</v>
      </c>
      <c r="C819" s="1" t="s">
        <v>65</v>
      </c>
      <c r="D819" t="s">
        <v>67</v>
      </c>
      <c r="E819" t="s">
        <v>70</v>
      </c>
      <c r="F819" t="s">
        <v>71</v>
      </c>
      <c r="G819" t="s">
        <v>105</v>
      </c>
      <c r="H819" s="1" t="s">
        <v>64</v>
      </c>
      <c r="I819" s="1" t="s">
        <v>75</v>
      </c>
      <c r="J819" t="s">
        <v>4156</v>
      </c>
      <c r="K819" s="1" t="s">
        <v>78</v>
      </c>
      <c r="L819" s="87" t="s">
        <v>1661</v>
      </c>
      <c r="M819" s="79" t="s">
        <v>7101</v>
      </c>
      <c r="N819" s="1" t="s">
        <v>3719</v>
      </c>
      <c r="O819" s="69" t="s">
        <v>3719</v>
      </c>
      <c r="P819" s="54" t="s">
        <v>3719</v>
      </c>
      <c r="Q819" s="1" t="s">
        <v>83</v>
      </c>
      <c r="R819" s="87" t="s">
        <v>269</v>
      </c>
      <c r="S819" s="87" t="s">
        <v>269</v>
      </c>
      <c r="T819" t="s">
        <v>3619</v>
      </c>
      <c r="U819" t="s">
        <v>4157</v>
      </c>
      <c r="V819" t="s">
        <v>3620</v>
      </c>
      <c r="W819" s="5">
        <v>41375100</v>
      </c>
      <c r="X819" s="5">
        <v>41375100</v>
      </c>
      <c r="Y819" s="90">
        <v>6895850</v>
      </c>
      <c r="Z819" s="90" t="s">
        <v>1045</v>
      </c>
      <c r="AA819" s="1" t="s">
        <v>95</v>
      </c>
      <c r="AB819" t="s">
        <v>83</v>
      </c>
      <c r="AC819" t="s">
        <v>76</v>
      </c>
      <c r="AD819" s="69">
        <f>+Tabla3[[#This Row],[VALOR DEL CONTRATO
(EN NUMEROS)]]-Tabla3[[#This Row],[VALOR RECURSOS (MADS/FONAM)]]</f>
        <v>0</v>
      </c>
      <c r="AE819" s="2">
        <v>3826</v>
      </c>
      <c r="AF819" s="88">
        <v>46024</v>
      </c>
      <c r="AG819">
        <v>72126</v>
      </c>
      <c r="AH819" s="75">
        <v>46041</v>
      </c>
      <c r="AI819" s="78" t="s">
        <v>98</v>
      </c>
      <c r="AJ819" t="s">
        <v>811</v>
      </c>
      <c r="AK819" s="65">
        <v>202400000000055</v>
      </c>
      <c r="AL819" s="96">
        <v>46041</v>
      </c>
      <c r="AM819" s="1" t="s">
        <v>257</v>
      </c>
      <c r="AN819" s="1" t="s">
        <v>257</v>
      </c>
      <c r="AO819" t="s">
        <v>100</v>
      </c>
      <c r="AP819" t="s">
        <v>2692</v>
      </c>
      <c r="AQ819" s="1"/>
      <c r="AR819" t="s">
        <v>2693</v>
      </c>
      <c r="AS819" t="s">
        <v>418</v>
      </c>
      <c r="AT819" s="1">
        <v>80111600</v>
      </c>
      <c r="AU819" s="93" t="s">
        <v>5988</v>
      </c>
      <c r="AV819" s="1" t="s">
        <v>211</v>
      </c>
      <c r="AW819" s="87" t="s">
        <v>104</v>
      </c>
      <c r="AX819" s="96" t="s">
        <v>76</v>
      </c>
      <c r="AY819" s="1" t="s">
        <v>108</v>
      </c>
      <c r="AZ819" s="96">
        <v>46041</v>
      </c>
      <c r="BA819" s="75">
        <v>46041</v>
      </c>
      <c r="BB819" s="6">
        <v>46221</v>
      </c>
      <c r="BC819" s="89">
        <f>+Tabla3[[#This Row],[FECHA TERMINACION
(INICIAL)]]-Tabla3[[#This Row],[FECHA INICIO]]</f>
        <v>180</v>
      </c>
      <c r="BD819" s="89">
        <f>+Tabla3[[#This Row],[PLAZO DE EJECUCIÓN EN DÍAS (INICIAL)]]/30</f>
        <v>6</v>
      </c>
      <c r="BE819" t="s">
        <v>3622</v>
      </c>
      <c r="BF819" s="5" t="e">
        <f>+#REF!</f>
        <v>#REF!</v>
      </c>
      <c r="BG819" s="5" t="e">
        <f>+#REF!</f>
        <v>#REF!</v>
      </c>
      <c r="BH819" s="1" t="e">
        <f>+#REF!</f>
        <v>#REF!</v>
      </c>
      <c r="BI819" s="1">
        <f>+COUNTIF(Tabla3[[#This Row],[VALOR REDUCIDO]:[TOTAL TIEMPO PRORROGADO EN DÍAS
]],"&lt;&gt;0")</f>
        <v>3</v>
      </c>
      <c r="BJ819" s="1" t="e">
        <f>+#REF!</f>
        <v>#REF!</v>
      </c>
      <c r="BK819" s="75" t="e">
        <f>+#REF!</f>
        <v>#REF!</v>
      </c>
      <c r="BL819" s="1" t="s">
        <v>83</v>
      </c>
      <c r="BM819" t="e">
        <f t="shared" si="62"/>
        <v>#REF!</v>
      </c>
      <c r="BN819" s="7">
        <f t="shared" si="63"/>
        <v>46041</v>
      </c>
      <c r="BO819" s="7" t="e">
        <f t="shared" si="64"/>
        <v>#REF!</v>
      </c>
      <c r="BP819" s="5" t="e">
        <f t="shared" si="60"/>
        <v>#REF!</v>
      </c>
      <c r="BQ819" s="1">
        <v>30341740</v>
      </c>
      <c r="BR819" s="1" t="e">
        <f>+Tabla3[[#This Row],[VALOR TOTAL DE CONTRATO (ANTES DE LIQUIDACIÓN - LIBERACIÓN DE SALDOS)]]-Tabla3[[#This Row],[RECURSO TOTALES DESEMBOLSADOS]]</f>
        <v>#REF!</v>
      </c>
      <c r="BS819" s="1" t="s">
        <v>83</v>
      </c>
      <c r="BT819" s="1" t="str">
        <f t="shared" si="61"/>
        <v>enero</v>
      </c>
      <c r="BU819" s="1" t="s">
        <v>82</v>
      </c>
      <c r="BV819" s="1" t="s">
        <v>82</v>
      </c>
      <c r="BW819" s="1" t="s">
        <v>82</v>
      </c>
      <c r="BX819" t="s">
        <v>258</v>
      </c>
      <c r="BY819" t="s">
        <v>259</v>
      </c>
    </row>
    <row r="820" spans="1:77" x14ac:dyDescent="0.25">
      <c r="A820" s="1">
        <v>2026</v>
      </c>
      <c r="B820" s="3">
        <v>797</v>
      </c>
      <c r="C820" s="1" t="s">
        <v>65</v>
      </c>
      <c r="D820" t="s">
        <v>67</v>
      </c>
      <c r="E820" t="s">
        <v>70</v>
      </c>
      <c r="F820" t="s">
        <v>71</v>
      </c>
      <c r="G820" t="s">
        <v>105</v>
      </c>
      <c r="H820" s="1" t="s">
        <v>64</v>
      </c>
      <c r="I820" s="1" t="s">
        <v>75</v>
      </c>
      <c r="J820" t="s">
        <v>4158</v>
      </c>
      <c r="K820" s="1" t="s">
        <v>78</v>
      </c>
      <c r="L820" s="87" t="s">
        <v>908</v>
      </c>
      <c r="M820" s="79" t="s">
        <v>7102</v>
      </c>
      <c r="N820" s="1" t="s">
        <v>3719</v>
      </c>
      <c r="O820" s="69" t="s">
        <v>3719</v>
      </c>
      <c r="P820" s="54" t="s">
        <v>3719</v>
      </c>
      <c r="Q820" s="1" t="s">
        <v>83</v>
      </c>
      <c r="R820" s="87" t="s">
        <v>269</v>
      </c>
      <c r="S820" s="87" t="s">
        <v>269</v>
      </c>
      <c r="T820" t="s">
        <v>3619</v>
      </c>
      <c r="U820" t="s">
        <v>4159</v>
      </c>
      <c r="V820" t="s">
        <v>3014</v>
      </c>
      <c r="W820" s="5">
        <v>41375100</v>
      </c>
      <c r="X820" s="5">
        <v>41375100</v>
      </c>
      <c r="Y820" s="90">
        <v>6895850</v>
      </c>
      <c r="Z820" s="90" t="s">
        <v>1045</v>
      </c>
      <c r="AA820" s="1" t="s">
        <v>95</v>
      </c>
      <c r="AB820" t="s">
        <v>83</v>
      </c>
      <c r="AC820" t="s">
        <v>76</v>
      </c>
      <c r="AD820" s="69">
        <f>+Tabla3[[#This Row],[VALOR DEL CONTRATO
(EN NUMEROS)]]-Tabla3[[#This Row],[VALOR RECURSOS (MADS/FONAM)]]</f>
        <v>0</v>
      </c>
      <c r="AE820" s="2">
        <v>7726</v>
      </c>
      <c r="AF820" s="88">
        <v>46024</v>
      </c>
      <c r="AG820">
        <v>72326</v>
      </c>
      <c r="AH820" s="75">
        <v>46041</v>
      </c>
      <c r="AI820" s="78" t="s">
        <v>98</v>
      </c>
      <c r="AJ820" t="s">
        <v>811</v>
      </c>
      <c r="AK820" s="65">
        <v>202400000000055</v>
      </c>
      <c r="AL820" s="96">
        <v>46041</v>
      </c>
      <c r="AM820" s="1" t="s">
        <v>257</v>
      </c>
      <c r="AN820" s="1" t="s">
        <v>257</v>
      </c>
      <c r="AO820" t="s">
        <v>100</v>
      </c>
      <c r="AP820" t="s">
        <v>2692</v>
      </c>
      <c r="AQ820" s="1"/>
      <c r="AR820" t="s">
        <v>2693</v>
      </c>
      <c r="AS820" t="s">
        <v>418</v>
      </c>
      <c r="AT820" s="1">
        <v>80111600</v>
      </c>
      <c r="AU820" s="93" t="s">
        <v>5989</v>
      </c>
      <c r="AV820" s="1" t="s">
        <v>211</v>
      </c>
      <c r="AW820" s="87" t="s">
        <v>104</v>
      </c>
      <c r="AX820" s="96" t="s">
        <v>76</v>
      </c>
      <c r="AY820" s="1" t="s">
        <v>108</v>
      </c>
      <c r="AZ820" s="96">
        <v>46041</v>
      </c>
      <c r="BA820" s="75">
        <v>46041</v>
      </c>
      <c r="BB820" s="6">
        <v>46221</v>
      </c>
      <c r="BC820" s="89">
        <f>+Tabla3[[#This Row],[FECHA TERMINACION
(INICIAL)]]-Tabla3[[#This Row],[FECHA INICIO]]</f>
        <v>180</v>
      </c>
      <c r="BD820" s="89">
        <f>+Tabla3[[#This Row],[PLAZO DE EJECUCIÓN EN DÍAS (INICIAL)]]/30</f>
        <v>6</v>
      </c>
      <c r="BE820" t="s">
        <v>3622</v>
      </c>
      <c r="BF820" s="5" t="e">
        <f>+#REF!</f>
        <v>#REF!</v>
      </c>
      <c r="BG820" s="5" t="e">
        <f>+#REF!</f>
        <v>#REF!</v>
      </c>
      <c r="BH820" s="1" t="e">
        <f>+#REF!</f>
        <v>#REF!</v>
      </c>
      <c r="BI820" s="1">
        <f>+COUNTIF(Tabla3[[#This Row],[VALOR REDUCIDO]:[TOTAL TIEMPO PRORROGADO EN DÍAS
]],"&lt;&gt;0")</f>
        <v>3</v>
      </c>
      <c r="BJ820" s="1" t="e">
        <f>+#REF!</f>
        <v>#REF!</v>
      </c>
      <c r="BK820" s="75" t="e">
        <f>+#REF!</f>
        <v>#REF!</v>
      </c>
      <c r="BL820" s="1" t="s">
        <v>83</v>
      </c>
      <c r="BM820" t="e">
        <f t="shared" si="62"/>
        <v>#REF!</v>
      </c>
      <c r="BN820" s="7">
        <f t="shared" si="63"/>
        <v>46041</v>
      </c>
      <c r="BO820" s="7" t="e">
        <f t="shared" si="64"/>
        <v>#REF!</v>
      </c>
      <c r="BP820" s="5" t="e">
        <f t="shared" si="60"/>
        <v>#REF!</v>
      </c>
      <c r="BQ820" s="1">
        <v>30341740</v>
      </c>
      <c r="BR820" s="1" t="e">
        <f>+Tabla3[[#This Row],[VALOR TOTAL DE CONTRATO (ANTES DE LIQUIDACIÓN - LIBERACIÓN DE SALDOS)]]-Tabla3[[#This Row],[RECURSO TOTALES DESEMBOLSADOS]]</f>
        <v>#REF!</v>
      </c>
      <c r="BS820" s="1" t="s">
        <v>83</v>
      </c>
      <c r="BT820" s="1" t="str">
        <f t="shared" si="61"/>
        <v>enero</v>
      </c>
      <c r="BU820" s="1" t="s">
        <v>82</v>
      </c>
      <c r="BV820" s="1" t="s">
        <v>82</v>
      </c>
      <c r="BW820" s="1" t="s">
        <v>82</v>
      </c>
      <c r="BX820" t="s">
        <v>258</v>
      </c>
      <c r="BY820" t="s">
        <v>259</v>
      </c>
    </row>
    <row r="821" spans="1:77" x14ac:dyDescent="0.25">
      <c r="A821" s="1">
        <v>2026</v>
      </c>
      <c r="B821" s="3">
        <v>798</v>
      </c>
      <c r="C821" s="1" t="s">
        <v>65</v>
      </c>
      <c r="D821" t="s">
        <v>67</v>
      </c>
      <c r="E821" t="s">
        <v>70</v>
      </c>
      <c r="F821" t="s">
        <v>71</v>
      </c>
      <c r="G821" t="s">
        <v>105</v>
      </c>
      <c r="H821" s="1" t="s">
        <v>64</v>
      </c>
      <c r="I821" s="1" t="s">
        <v>75</v>
      </c>
      <c r="J821" t="s">
        <v>4160</v>
      </c>
      <c r="K821" s="1" t="s">
        <v>78</v>
      </c>
      <c r="L821" s="87" t="s">
        <v>3418</v>
      </c>
      <c r="M821" s="79" t="s">
        <v>7103</v>
      </c>
      <c r="N821" s="1" t="s">
        <v>3719</v>
      </c>
      <c r="O821" s="69" t="s">
        <v>3719</v>
      </c>
      <c r="P821" s="54" t="s">
        <v>3719</v>
      </c>
      <c r="Q821" s="1" t="s">
        <v>83</v>
      </c>
      <c r="R821" s="87" t="s">
        <v>269</v>
      </c>
      <c r="S821" s="87" t="s">
        <v>269</v>
      </c>
      <c r="T821" t="s">
        <v>3619</v>
      </c>
      <c r="U821" t="s">
        <v>4161</v>
      </c>
      <c r="V821" t="s">
        <v>3620</v>
      </c>
      <c r="W821" s="5">
        <v>41375100</v>
      </c>
      <c r="X821" s="5">
        <v>41375100</v>
      </c>
      <c r="Y821" s="90">
        <v>6895850</v>
      </c>
      <c r="Z821" s="90"/>
      <c r="AA821" s="1" t="s">
        <v>95</v>
      </c>
      <c r="AB821" t="s">
        <v>83</v>
      </c>
      <c r="AC821" t="s">
        <v>76</v>
      </c>
      <c r="AD821" s="69">
        <f>+Tabla3[[#This Row],[VALOR DEL CONTRATO
(EN NUMEROS)]]-Tabla3[[#This Row],[VALOR RECURSOS (MADS/FONAM)]]</f>
        <v>0</v>
      </c>
      <c r="AE821" s="2">
        <v>3826</v>
      </c>
      <c r="AF821" s="88">
        <v>46024</v>
      </c>
      <c r="AG821">
        <v>79626</v>
      </c>
      <c r="AH821" s="75">
        <v>46042</v>
      </c>
      <c r="AI821" s="78" t="s">
        <v>98</v>
      </c>
      <c r="AJ821" t="s">
        <v>811</v>
      </c>
      <c r="AK821" s="65">
        <v>202400000000055</v>
      </c>
      <c r="AL821" s="96">
        <v>46042</v>
      </c>
      <c r="AM821" s="1" t="s">
        <v>257</v>
      </c>
      <c r="AN821" s="1" t="s">
        <v>257</v>
      </c>
      <c r="AO821" t="s">
        <v>100</v>
      </c>
      <c r="AP821" t="s">
        <v>737</v>
      </c>
      <c r="AQ821" s="1"/>
      <c r="AR821" t="s">
        <v>738</v>
      </c>
      <c r="AS821" t="s">
        <v>418</v>
      </c>
      <c r="AT821" s="1">
        <v>80111600</v>
      </c>
      <c r="AU821" s="93" t="s">
        <v>5990</v>
      </c>
      <c r="AV821" s="1" t="s">
        <v>211</v>
      </c>
      <c r="AW821" s="87" t="s">
        <v>104</v>
      </c>
      <c r="AX821" s="96" t="s">
        <v>76</v>
      </c>
      <c r="AY821" s="1" t="s">
        <v>108</v>
      </c>
      <c r="AZ821" s="75">
        <v>46042</v>
      </c>
      <c r="BA821" s="75">
        <v>46042</v>
      </c>
      <c r="BB821" s="6">
        <v>46222</v>
      </c>
      <c r="BC821" s="89">
        <f>+Tabla3[[#This Row],[FECHA TERMINACION
(INICIAL)]]-Tabla3[[#This Row],[FECHA INICIO]]</f>
        <v>180</v>
      </c>
      <c r="BD821" s="89">
        <f>+Tabla3[[#This Row],[PLAZO DE EJECUCIÓN EN DÍAS (INICIAL)]]/30</f>
        <v>6</v>
      </c>
      <c r="BE821" t="s">
        <v>3622</v>
      </c>
      <c r="BF821" s="5" t="e">
        <f>+#REF!</f>
        <v>#REF!</v>
      </c>
      <c r="BG821" s="5" t="e">
        <f>+#REF!</f>
        <v>#REF!</v>
      </c>
      <c r="BH821" s="1" t="e">
        <f>+#REF!</f>
        <v>#REF!</v>
      </c>
      <c r="BI821" s="1">
        <f>+COUNTIF(Tabla3[[#This Row],[VALOR REDUCIDO]:[TOTAL TIEMPO PRORROGADO EN DÍAS
]],"&lt;&gt;0")</f>
        <v>3</v>
      </c>
      <c r="BJ821" s="1" t="e">
        <f>+#REF!</f>
        <v>#REF!</v>
      </c>
      <c r="BK821" s="75" t="e">
        <f>+#REF!</f>
        <v>#REF!</v>
      </c>
      <c r="BL821" s="1" t="s">
        <v>83</v>
      </c>
      <c r="BM821" t="e">
        <f t="shared" si="62"/>
        <v>#REF!</v>
      </c>
      <c r="BN821" s="7">
        <f t="shared" si="63"/>
        <v>46042</v>
      </c>
      <c r="BO821" s="7" t="e">
        <f t="shared" si="64"/>
        <v>#REF!</v>
      </c>
      <c r="BP821" s="5" t="e">
        <f t="shared" si="60"/>
        <v>#REF!</v>
      </c>
      <c r="BQ821" s="1">
        <v>29882017</v>
      </c>
      <c r="BR821" s="1" t="e">
        <f>+Tabla3[[#This Row],[VALOR TOTAL DE CONTRATO (ANTES DE LIQUIDACIÓN - LIBERACIÓN DE SALDOS)]]-Tabla3[[#This Row],[RECURSO TOTALES DESEMBOLSADOS]]</f>
        <v>#REF!</v>
      </c>
      <c r="BS821" s="1" t="s">
        <v>83</v>
      </c>
      <c r="BT821" s="1" t="str">
        <f t="shared" si="61"/>
        <v>enero</v>
      </c>
      <c r="BU821" s="1" t="s">
        <v>82</v>
      </c>
      <c r="BV821" s="1" t="s">
        <v>82</v>
      </c>
      <c r="BW821" s="1" t="s">
        <v>82</v>
      </c>
      <c r="BX821" t="s">
        <v>258</v>
      </c>
      <c r="BY821" t="s">
        <v>259</v>
      </c>
    </row>
    <row r="822" spans="1:77" x14ac:dyDescent="0.25">
      <c r="A822" s="1">
        <v>2026</v>
      </c>
      <c r="B822" s="3">
        <v>799</v>
      </c>
      <c r="C822" s="1" t="s">
        <v>65</v>
      </c>
      <c r="D822" t="s">
        <v>67</v>
      </c>
      <c r="E822" t="s">
        <v>70</v>
      </c>
      <c r="F822" t="s">
        <v>71</v>
      </c>
      <c r="G822" t="s">
        <v>105</v>
      </c>
      <c r="H822" s="1" t="s">
        <v>64</v>
      </c>
      <c r="I822" s="1" t="s">
        <v>75</v>
      </c>
      <c r="J822" t="s">
        <v>4162</v>
      </c>
      <c r="K822" s="1" t="s">
        <v>78</v>
      </c>
      <c r="L822" s="87" t="s">
        <v>3418</v>
      </c>
      <c r="M822" s="79" t="s">
        <v>7104</v>
      </c>
      <c r="N822" s="1" t="s">
        <v>3719</v>
      </c>
      <c r="O822" s="69" t="s">
        <v>3719</v>
      </c>
      <c r="P822" s="54" t="s">
        <v>3719</v>
      </c>
      <c r="Q822" s="1" t="s">
        <v>83</v>
      </c>
      <c r="R822" s="87" t="s">
        <v>269</v>
      </c>
      <c r="S822" s="87" t="s">
        <v>269</v>
      </c>
      <c r="T822" t="s">
        <v>3619</v>
      </c>
      <c r="U822" t="s">
        <v>4163</v>
      </c>
      <c r="V822" t="s">
        <v>3620</v>
      </c>
      <c r="W822" s="5">
        <v>41375100</v>
      </c>
      <c r="X822" s="5">
        <v>41375100</v>
      </c>
      <c r="Y822" s="90">
        <v>6895850</v>
      </c>
      <c r="Z822" s="90"/>
      <c r="AA822" s="1" t="s">
        <v>95</v>
      </c>
      <c r="AB822" t="s">
        <v>83</v>
      </c>
      <c r="AC822" t="s">
        <v>76</v>
      </c>
      <c r="AD822" s="69">
        <f>+Tabla3[[#This Row],[VALOR DEL CONTRATO
(EN NUMEROS)]]-Tabla3[[#This Row],[VALOR RECURSOS (MADS/FONAM)]]</f>
        <v>0</v>
      </c>
      <c r="AE822" s="2">
        <v>3826</v>
      </c>
      <c r="AF822" s="88">
        <v>46024</v>
      </c>
      <c r="AG822">
        <v>79526</v>
      </c>
      <c r="AH822" s="75">
        <v>46042</v>
      </c>
      <c r="AI822" s="78" t="s">
        <v>98</v>
      </c>
      <c r="AJ822" t="s">
        <v>811</v>
      </c>
      <c r="AK822" s="65">
        <v>202400000000055</v>
      </c>
      <c r="AL822" s="75">
        <v>46042</v>
      </c>
      <c r="AM822" s="1" t="s">
        <v>257</v>
      </c>
      <c r="AN822" s="1" t="s">
        <v>257</v>
      </c>
      <c r="AO822" t="s">
        <v>100</v>
      </c>
      <c r="AP822" t="s">
        <v>737</v>
      </c>
      <c r="AQ822" s="2"/>
      <c r="AR822" t="s">
        <v>738</v>
      </c>
      <c r="AS822" t="s">
        <v>418</v>
      </c>
      <c r="AT822" s="1">
        <v>80111600</v>
      </c>
      <c r="AU822" s="93" t="s">
        <v>5991</v>
      </c>
      <c r="AV822" s="1" t="s">
        <v>211</v>
      </c>
      <c r="AW822" s="87" t="s">
        <v>104</v>
      </c>
      <c r="AX822" s="96" t="s">
        <v>76</v>
      </c>
      <c r="AY822" s="1" t="s">
        <v>108</v>
      </c>
      <c r="AZ822" s="75">
        <v>46042</v>
      </c>
      <c r="BA822" s="75">
        <v>46042</v>
      </c>
      <c r="BB822" s="6">
        <v>46222</v>
      </c>
      <c r="BC822" s="89">
        <f>+Tabla3[[#This Row],[FECHA TERMINACION
(INICIAL)]]-Tabla3[[#This Row],[FECHA INICIO]]</f>
        <v>180</v>
      </c>
      <c r="BD822" s="89">
        <f>+Tabla3[[#This Row],[PLAZO DE EJECUCIÓN EN DÍAS (INICIAL)]]/30</f>
        <v>6</v>
      </c>
      <c r="BE822" t="s">
        <v>3622</v>
      </c>
      <c r="BF822" s="5" t="e">
        <f>+#REF!</f>
        <v>#REF!</v>
      </c>
      <c r="BG822" s="5" t="e">
        <f>+#REF!</f>
        <v>#REF!</v>
      </c>
      <c r="BH822" s="1" t="e">
        <f>+#REF!</f>
        <v>#REF!</v>
      </c>
      <c r="BI822" s="1">
        <f>+COUNTIF(Tabla3[[#This Row],[VALOR REDUCIDO]:[TOTAL TIEMPO PRORROGADO EN DÍAS
]],"&lt;&gt;0")</f>
        <v>3</v>
      </c>
      <c r="BJ822" s="1" t="e">
        <f>+#REF!</f>
        <v>#REF!</v>
      </c>
      <c r="BK822" s="75" t="e">
        <f>+#REF!</f>
        <v>#REF!</v>
      </c>
      <c r="BL822" s="1" t="s">
        <v>83</v>
      </c>
      <c r="BM822" t="e">
        <f t="shared" si="62"/>
        <v>#REF!</v>
      </c>
      <c r="BN822" s="7">
        <f t="shared" si="63"/>
        <v>46042</v>
      </c>
      <c r="BO822" s="7" t="e">
        <f t="shared" si="64"/>
        <v>#REF!</v>
      </c>
      <c r="BP822" s="5" t="e">
        <f t="shared" si="60"/>
        <v>#REF!</v>
      </c>
      <c r="BQ822" s="1">
        <v>30111878</v>
      </c>
      <c r="BR822" s="1" t="e">
        <f>+Tabla3[[#This Row],[VALOR TOTAL DE CONTRATO (ANTES DE LIQUIDACIÓN - LIBERACIÓN DE SALDOS)]]-Tabla3[[#This Row],[RECURSO TOTALES DESEMBOLSADOS]]</f>
        <v>#REF!</v>
      </c>
      <c r="BS822" s="1" t="s">
        <v>83</v>
      </c>
      <c r="BT822" s="1" t="str">
        <f t="shared" si="61"/>
        <v>enero</v>
      </c>
      <c r="BU822" s="1" t="s">
        <v>82</v>
      </c>
      <c r="BV822" s="1" t="s">
        <v>82</v>
      </c>
      <c r="BW822" s="1" t="s">
        <v>82</v>
      </c>
      <c r="BX822" t="s">
        <v>258</v>
      </c>
      <c r="BY822" t="s">
        <v>259</v>
      </c>
    </row>
    <row r="823" spans="1:77" x14ac:dyDescent="0.25">
      <c r="A823" s="1">
        <v>2026</v>
      </c>
      <c r="B823" s="3">
        <v>800</v>
      </c>
      <c r="C823" s="1" t="s">
        <v>65</v>
      </c>
      <c r="D823" t="s">
        <v>67</v>
      </c>
      <c r="E823" t="s">
        <v>70</v>
      </c>
      <c r="F823" t="s">
        <v>71</v>
      </c>
      <c r="G823" t="s">
        <v>105</v>
      </c>
      <c r="H823" s="1" t="s">
        <v>64</v>
      </c>
      <c r="I823" s="1" t="s">
        <v>75</v>
      </c>
      <c r="J823" t="s">
        <v>3616</v>
      </c>
      <c r="K823" s="1" t="s">
        <v>78</v>
      </c>
      <c r="L823" s="87" t="s">
        <v>908</v>
      </c>
      <c r="M823" s="94" t="s">
        <v>7105</v>
      </c>
      <c r="N823" s="1" t="s">
        <v>3719</v>
      </c>
      <c r="O823" s="69" t="s">
        <v>3719</v>
      </c>
      <c r="P823" s="54" t="s">
        <v>3719</v>
      </c>
      <c r="Q823" s="1" t="s">
        <v>83</v>
      </c>
      <c r="R823" s="87" t="s">
        <v>269</v>
      </c>
      <c r="S823" s="87" t="s">
        <v>269</v>
      </c>
      <c r="T823" t="s">
        <v>3619</v>
      </c>
      <c r="U823" t="s">
        <v>3621</v>
      </c>
      <c r="V823" t="s">
        <v>3620</v>
      </c>
      <c r="W823" s="5">
        <v>41375100</v>
      </c>
      <c r="X823" s="5">
        <v>41375100</v>
      </c>
      <c r="Y823" s="90">
        <v>6895850</v>
      </c>
      <c r="Z823" s="90">
        <v>0</v>
      </c>
      <c r="AA823" s="1" t="s">
        <v>95</v>
      </c>
      <c r="AB823" t="s">
        <v>83</v>
      </c>
      <c r="AC823" t="s">
        <v>76</v>
      </c>
      <c r="AD823" s="69">
        <f>+Tabla3[[#This Row],[VALOR DEL CONTRATO
(EN NUMEROS)]]-Tabla3[[#This Row],[VALOR RECURSOS (MADS/FONAM)]]</f>
        <v>0</v>
      </c>
      <c r="AE823" s="2">
        <v>3826</v>
      </c>
      <c r="AF823" s="97">
        <v>46024</v>
      </c>
      <c r="AG823">
        <v>79826</v>
      </c>
      <c r="AH823" s="96">
        <v>46042</v>
      </c>
      <c r="AI823" s="78" t="s">
        <v>98</v>
      </c>
      <c r="AJ823" t="s">
        <v>811</v>
      </c>
      <c r="AK823" s="65">
        <v>202400000000055</v>
      </c>
      <c r="AL823" s="75">
        <v>46042</v>
      </c>
      <c r="AM823" s="1" t="s">
        <v>3617</v>
      </c>
      <c r="AN823" s="1" t="s">
        <v>3618</v>
      </c>
      <c r="AO823" t="s">
        <v>100</v>
      </c>
      <c r="AP823" t="s">
        <v>2692</v>
      </c>
      <c r="AQ823" s="2"/>
      <c r="AR823" t="s">
        <v>2693</v>
      </c>
      <c r="AS823" t="s">
        <v>418</v>
      </c>
      <c r="AT823" s="1">
        <v>80111600</v>
      </c>
      <c r="AU823" s="93" t="s">
        <v>5992</v>
      </c>
      <c r="AV823" s="1" t="s">
        <v>211</v>
      </c>
      <c r="AW823" s="87" t="s">
        <v>104</v>
      </c>
      <c r="AX823" s="75" t="s">
        <v>76</v>
      </c>
      <c r="AY823" s="87" t="s">
        <v>108</v>
      </c>
      <c r="AZ823" s="75">
        <v>46042</v>
      </c>
      <c r="BA823" s="75">
        <v>46043</v>
      </c>
      <c r="BB823" s="6">
        <v>46223</v>
      </c>
      <c r="BC823" s="89">
        <f>+Tabla3[[#This Row],[FECHA TERMINACION
(INICIAL)]]-Tabla3[[#This Row],[FECHA INICIO]]</f>
        <v>180</v>
      </c>
      <c r="BD823" s="89">
        <f>+Tabla3[[#This Row],[PLAZO DE EJECUCIÓN EN DÍAS (INICIAL)]]/30</f>
        <v>6</v>
      </c>
      <c r="BE823" t="s">
        <v>3622</v>
      </c>
      <c r="BF823" s="5" t="e">
        <f>+#REF!</f>
        <v>#REF!</v>
      </c>
      <c r="BG823" s="5" t="e">
        <f>+#REF!</f>
        <v>#REF!</v>
      </c>
      <c r="BH823" s="1" t="e">
        <f>+#REF!</f>
        <v>#REF!</v>
      </c>
      <c r="BI823" s="1">
        <f>+COUNTIF(Tabla3[[#This Row],[VALOR REDUCIDO]:[TOTAL TIEMPO PRORROGADO EN DÍAS
]],"&lt;&gt;0")</f>
        <v>3</v>
      </c>
      <c r="BJ823" s="1" t="e">
        <f>+#REF!</f>
        <v>#REF!</v>
      </c>
      <c r="BK823" s="75" t="e">
        <f>+#REF!</f>
        <v>#REF!</v>
      </c>
      <c r="BL823" s="1" t="s">
        <v>83</v>
      </c>
      <c r="BM823" t="e">
        <f t="shared" si="62"/>
        <v>#REF!</v>
      </c>
      <c r="BN823" s="7">
        <f t="shared" si="63"/>
        <v>46043</v>
      </c>
      <c r="BO823" s="7" t="e">
        <f t="shared" si="64"/>
        <v>#REF!</v>
      </c>
      <c r="BP823" s="5" t="e">
        <f t="shared" si="60"/>
        <v>#REF!</v>
      </c>
      <c r="BQ823" s="1">
        <v>29882017</v>
      </c>
      <c r="BR823" s="1" t="e">
        <f>+Tabla3[[#This Row],[VALOR TOTAL DE CONTRATO (ANTES DE LIQUIDACIÓN - LIBERACIÓN DE SALDOS)]]-Tabla3[[#This Row],[RECURSO TOTALES DESEMBOLSADOS]]</f>
        <v>#REF!</v>
      </c>
      <c r="BS823" s="1" t="s">
        <v>83</v>
      </c>
      <c r="BT823" s="1" t="str">
        <f t="shared" si="61"/>
        <v>enero</v>
      </c>
      <c r="BU823" s="1" t="s">
        <v>82</v>
      </c>
      <c r="BV823" s="1" t="s">
        <v>82</v>
      </c>
      <c r="BW823" s="1" t="s">
        <v>82</v>
      </c>
      <c r="BX823" t="s">
        <v>258</v>
      </c>
      <c r="BY823" t="s">
        <v>259</v>
      </c>
    </row>
    <row r="824" spans="1:77" x14ac:dyDescent="0.25">
      <c r="A824" s="1">
        <v>2026</v>
      </c>
      <c r="B824" s="3">
        <v>801</v>
      </c>
      <c r="C824" s="1" t="s">
        <v>65</v>
      </c>
      <c r="D824" t="s">
        <v>67</v>
      </c>
      <c r="E824" t="s">
        <v>70</v>
      </c>
      <c r="F824" t="s">
        <v>71</v>
      </c>
      <c r="G824" t="s">
        <v>105</v>
      </c>
      <c r="H824" s="1" t="s">
        <v>64</v>
      </c>
      <c r="I824" s="1" t="s">
        <v>75</v>
      </c>
      <c r="J824" t="s">
        <v>3623</v>
      </c>
      <c r="K824" s="1" t="s">
        <v>78</v>
      </c>
      <c r="L824" s="87" t="s">
        <v>3624</v>
      </c>
      <c r="M824" s="79" t="s">
        <v>7452</v>
      </c>
      <c r="N824" s="1" t="s">
        <v>3719</v>
      </c>
      <c r="O824" s="69" t="s">
        <v>3719</v>
      </c>
      <c r="P824" s="54" t="s">
        <v>3719</v>
      </c>
      <c r="Q824" s="1" t="s">
        <v>83</v>
      </c>
      <c r="R824" s="87" t="s">
        <v>269</v>
      </c>
      <c r="S824" s="87" t="s">
        <v>269</v>
      </c>
      <c r="T824" t="s">
        <v>3625</v>
      </c>
      <c r="U824" t="s">
        <v>3627</v>
      </c>
      <c r="V824" t="s">
        <v>3626</v>
      </c>
      <c r="W824" s="5">
        <v>55697250</v>
      </c>
      <c r="X824" s="5">
        <v>55697250</v>
      </c>
      <c r="Y824" s="90">
        <v>9282875</v>
      </c>
      <c r="Z824" s="90">
        <v>0</v>
      </c>
      <c r="AA824" s="1" t="s">
        <v>95</v>
      </c>
      <c r="AB824" t="s">
        <v>83</v>
      </c>
      <c r="AC824" t="s">
        <v>76</v>
      </c>
      <c r="AD824" s="69">
        <f>+Tabla3[[#This Row],[VALOR DEL CONTRATO
(EN NUMEROS)]]-Tabla3[[#This Row],[VALOR RECURSOS (MADS/FONAM)]]</f>
        <v>0</v>
      </c>
      <c r="AE824" s="2">
        <v>7726</v>
      </c>
      <c r="AF824" s="88">
        <v>46024</v>
      </c>
      <c r="AG824">
        <v>78626</v>
      </c>
      <c r="AH824" s="96">
        <v>46042</v>
      </c>
      <c r="AI824" s="78" t="s">
        <v>98</v>
      </c>
      <c r="AJ824" t="s">
        <v>811</v>
      </c>
      <c r="AK824" s="72">
        <v>202400000000055</v>
      </c>
      <c r="AL824" s="75">
        <v>46042</v>
      </c>
      <c r="AM824" s="1" t="s">
        <v>257</v>
      </c>
      <c r="AN824" s="1" t="s">
        <v>257</v>
      </c>
      <c r="AO824" t="s">
        <v>100</v>
      </c>
      <c r="AP824" t="s">
        <v>806</v>
      </c>
      <c r="AQ824" s="2"/>
      <c r="AR824" t="s">
        <v>807</v>
      </c>
      <c r="AS824" t="s">
        <v>418</v>
      </c>
      <c r="AT824" s="1">
        <v>80111600</v>
      </c>
      <c r="AU824" s="104" t="s">
        <v>5993</v>
      </c>
      <c r="AV824" s="1" t="s">
        <v>211</v>
      </c>
      <c r="AW824" s="87" t="s">
        <v>104</v>
      </c>
      <c r="AX824" s="75" t="s">
        <v>76</v>
      </c>
      <c r="AY824" s="87" t="s">
        <v>108</v>
      </c>
      <c r="AZ824" s="75">
        <v>46036</v>
      </c>
      <c r="BA824" s="75">
        <v>46042</v>
      </c>
      <c r="BB824" s="6">
        <v>46222</v>
      </c>
      <c r="BC824" s="89">
        <f>+Tabla3[[#This Row],[FECHA TERMINACION
(INICIAL)]]-Tabla3[[#This Row],[FECHA INICIO]]</f>
        <v>180</v>
      </c>
      <c r="BD824" s="89">
        <f>+Tabla3[[#This Row],[PLAZO DE EJECUCIÓN EN DÍAS (INICIAL)]]/30</f>
        <v>6</v>
      </c>
      <c r="BE824" t="s">
        <v>2606</v>
      </c>
      <c r="BF824" s="5" t="e">
        <f>+#REF!</f>
        <v>#REF!</v>
      </c>
      <c r="BG824" s="5" t="e">
        <f>+#REF!</f>
        <v>#REF!</v>
      </c>
      <c r="BH824" s="1" t="e">
        <f>+#REF!</f>
        <v>#REF!</v>
      </c>
      <c r="BI824" s="1">
        <f>+COUNTIF(Tabla3[[#This Row],[VALOR REDUCIDO]:[TOTAL TIEMPO PRORROGADO EN DÍAS
]],"&lt;&gt;0")</f>
        <v>3</v>
      </c>
      <c r="BJ824" s="1" t="e">
        <f>+#REF!</f>
        <v>#REF!</v>
      </c>
      <c r="BK824" s="75" t="e">
        <f>+#REF!</f>
        <v>#REF!</v>
      </c>
      <c r="BL824" s="1" t="s">
        <v>83</v>
      </c>
      <c r="BM824" t="e">
        <f t="shared" si="62"/>
        <v>#REF!</v>
      </c>
      <c r="BN824" s="7">
        <f t="shared" si="63"/>
        <v>46042</v>
      </c>
      <c r="BO824" s="7" t="e">
        <f t="shared" si="64"/>
        <v>#REF!</v>
      </c>
      <c r="BP824" s="5" t="e">
        <f t="shared" si="60"/>
        <v>#REF!</v>
      </c>
      <c r="BQ824" s="1">
        <v>40535221</v>
      </c>
      <c r="BR824" s="1" t="e">
        <f>+Tabla3[[#This Row],[VALOR TOTAL DE CONTRATO (ANTES DE LIQUIDACIÓN - LIBERACIÓN DE SALDOS)]]-Tabla3[[#This Row],[RECURSO TOTALES DESEMBOLSADOS]]</f>
        <v>#REF!</v>
      </c>
      <c r="BS824" s="1" t="s">
        <v>83</v>
      </c>
      <c r="BT824" s="1" t="str">
        <f t="shared" si="61"/>
        <v>enero</v>
      </c>
      <c r="BU824" s="1" t="s">
        <v>82</v>
      </c>
      <c r="BV824" s="1" t="s">
        <v>82</v>
      </c>
      <c r="BW824" s="1" t="s">
        <v>82</v>
      </c>
      <c r="BX824" t="s">
        <v>258</v>
      </c>
      <c r="BY824" t="s">
        <v>259</v>
      </c>
    </row>
    <row r="825" spans="1:77" x14ac:dyDescent="0.25">
      <c r="A825" s="1">
        <v>2026</v>
      </c>
      <c r="B825" s="3">
        <v>802</v>
      </c>
      <c r="C825" s="1" t="s">
        <v>65</v>
      </c>
      <c r="D825" t="s">
        <v>67</v>
      </c>
      <c r="E825" t="s">
        <v>70</v>
      </c>
      <c r="F825" t="s">
        <v>71</v>
      </c>
      <c r="G825" t="s">
        <v>105</v>
      </c>
      <c r="H825" s="1" t="s">
        <v>64</v>
      </c>
      <c r="I825" s="1" t="s">
        <v>75</v>
      </c>
      <c r="J825" t="s">
        <v>5302</v>
      </c>
      <c r="K825" s="1" t="s">
        <v>78</v>
      </c>
      <c r="L825" t="s">
        <v>1909</v>
      </c>
      <c r="M825" s="79" t="s">
        <v>7106</v>
      </c>
      <c r="N825" s="1" t="s">
        <v>3719</v>
      </c>
      <c r="O825" s="69" t="s">
        <v>3719</v>
      </c>
      <c r="P825" s="54" t="s">
        <v>3719</v>
      </c>
      <c r="Q825" s="1" t="s">
        <v>83</v>
      </c>
      <c r="R825" s="87" t="s">
        <v>3631</v>
      </c>
      <c r="S825" s="87" t="s">
        <v>3631</v>
      </c>
      <c r="T825" t="s">
        <v>5303</v>
      </c>
      <c r="U825" t="s">
        <v>5305</v>
      </c>
      <c r="V825" t="s">
        <v>5304</v>
      </c>
      <c r="W825" s="5">
        <v>135481500</v>
      </c>
      <c r="X825" s="5">
        <v>135481500</v>
      </c>
      <c r="Y825" s="90">
        <v>12316500</v>
      </c>
      <c r="Z825" s="90">
        <v>0</v>
      </c>
      <c r="AA825" s="1" t="s">
        <v>95</v>
      </c>
      <c r="AB825" t="s">
        <v>83</v>
      </c>
      <c r="AC825" t="s">
        <v>76</v>
      </c>
      <c r="AD825" s="69">
        <f>+Tabla3[[#This Row],[VALOR DEL CONTRATO
(EN NUMEROS)]]-Tabla3[[#This Row],[VALOR RECURSOS (MADS/FONAM)]]</f>
        <v>0</v>
      </c>
      <c r="AE825" s="2">
        <v>3726</v>
      </c>
      <c r="AF825" s="88">
        <v>46024</v>
      </c>
      <c r="AG825">
        <v>110926</v>
      </c>
      <c r="AH825" s="75">
        <v>46051</v>
      </c>
      <c r="AI825" s="78" t="s">
        <v>98</v>
      </c>
      <c r="AJ825" t="s">
        <v>416</v>
      </c>
      <c r="AK825" s="72">
        <v>202400000000055</v>
      </c>
      <c r="AL825" s="75">
        <v>46050</v>
      </c>
      <c r="AM825" s="1" t="s">
        <v>257</v>
      </c>
      <c r="AN825" s="1" t="s">
        <v>257</v>
      </c>
      <c r="AO825" t="s">
        <v>100</v>
      </c>
      <c r="AP825" t="s">
        <v>605</v>
      </c>
      <c r="AQ825" s="2"/>
      <c r="AR825" t="s">
        <v>606</v>
      </c>
      <c r="AS825" t="s">
        <v>607</v>
      </c>
      <c r="AT825" s="1">
        <v>80111600</v>
      </c>
      <c r="AU825" s="93" t="s">
        <v>5994</v>
      </c>
      <c r="AV825" s="1" t="s">
        <v>210</v>
      </c>
      <c r="AW825" s="87" t="s">
        <v>103</v>
      </c>
      <c r="AX825" s="96">
        <v>46051</v>
      </c>
      <c r="AY825" s="1" t="s">
        <v>116</v>
      </c>
      <c r="AZ825" s="96">
        <v>46051</v>
      </c>
      <c r="BA825" s="75">
        <v>46052</v>
      </c>
      <c r="BB825" s="6">
        <v>46385</v>
      </c>
      <c r="BC825" s="89">
        <f>+Tabla3[[#This Row],[FECHA TERMINACION
(INICIAL)]]-Tabla3[[#This Row],[FECHA INICIO]]</f>
        <v>333</v>
      </c>
      <c r="BD825" s="89">
        <f>+Tabla3[[#This Row],[PLAZO DE EJECUCIÓN EN DÍAS (INICIAL)]]/30</f>
        <v>11.1</v>
      </c>
      <c r="BE825" t="s">
        <v>5306</v>
      </c>
      <c r="BF825" s="5" t="e">
        <f>+#REF!</f>
        <v>#REF!</v>
      </c>
      <c r="BG825" s="5" t="e">
        <f>+#REF!</f>
        <v>#REF!</v>
      </c>
      <c r="BH825" s="1" t="e">
        <f>+#REF!</f>
        <v>#REF!</v>
      </c>
      <c r="BI825" s="1">
        <f>+COUNTIF(Tabla3[[#This Row],[VALOR REDUCIDO]:[TOTAL TIEMPO PRORROGADO EN DÍAS
]],"&lt;&gt;0")</f>
        <v>3</v>
      </c>
      <c r="BJ825" s="1" t="e">
        <f>+#REF!</f>
        <v>#REF!</v>
      </c>
      <c r="BK825" s="75" t="e">
        <f>+#REF!</f>
        <v>#REF!</v>
      </c>
      <c r="BL825" s="1" t="s">
        <v>83</v>
      </c>
      <c r="BM825" t="e">
        <f t="shared" si="62"/>
        <v>#REF!</v>
      </c>
      <c r="BN825" s="7">
        <f t="shared" si="63"/>
        <v>46052</v>
      </c>
      <c r="BO825" s="7" t="e">
        <f t="shared" si="64"/>
        <v>#REF!</v>
      </c>
      <c r="BP825" s="5" t="e">
        <f t="shared" si="60"/>
        <v>#REF!</v>
      </c>
      <c r="BQ825" s="1">
        <v>49676050</v>
      </c>
      <c r="BR825" s="1" t="e">
        <f>+Tabla3[[#This Row],[VALOR TOTAL DE CONTRATO (ANTES DE LIQUIDACIÓN - LIBERACIÓN DE SALDOS)]]-Tabla3[[#This Row],[RECURSO TOTALES DESEMBOLSADOS]]</f>
        <v>#REF!</v>
      </c>
      <c r="BS825" s="1" t="s">
        <v>83</v>
      </c>
      <c r="BT825" s="1" t="str">
        <f t="shared" si="61"/>
        <v>enero</v>
      </c>
      <c r="BU825" s="1" t="s">
        <v>82</v>
      </c>
      <c r="BV825" s="1" t="s">
        <v>82</v>
      </c>
      <c r="BW825" s="1" t="s">
        <v>82</v>
      </c>
      <c r="BX825" t="s">
        <v>258</v>
      </c>
      <c r="BY825" t="s">
        <v>259</v>
      </c>
    </row>
    <row r="826" spans="1:77" x14ac:dyDescent="0.25">
      <c r="A826" s="1">
        <v>2026</v>
      </c>
      <c r="B826" s="3">
        <v>803</v>
      </c>
      <c r="C826" s="1" t="s">
        <v>65</v>
      </c>
      <c r="D826" t="s">
        <v>67</v>
      </c>
      <c r="E826" t="s">
        <v>70</v>
      </c>
      <c r="F826" t="s">
        <v>71</v>
      </c>
      <c r="G826" t="s">
        <v>105</v>
      </c>
      <c r="H826" s="1" t="s">
        <v>64</v>
      </c>
      <c r="I826" s="1" t="s">
        <v>75</v>
      </c>
      <c r="J826" t="s">
        <v>3628</v>
      </c>
      <c r="K826" s="1" t="s">
        <v>78</v>
      </c>
      <c r="L826" t="s">
        <v>538</v>
      </c>
      <c r="M826" s="79" t="s">
        <v>7107</v>
      </c>
      <c r="N826" s="1" t="s">
        <v>3719</v>
      </c>
      <c r="O826" s="69" t="s">
        <v>3719</v>
      </c>
      <c r="P826" s="54" t="s">
        <v>3719</v>
      </c>
      <c r="Q826" s="1" t="s">
        <v>83</v>
      </c>
      <c r="R826" s="87" t="s">
        <v>3631</v>
      </c>
      <c r="S826" s="87" t="s">
        <v>3631</v>
      </c>
      <c r="T826" t="s">
        <v>3629</v>
      </c>
      <c r="U826" t="s">
        <v>3630</v>
      </c>
      <c r="V826"/>
      <c r="W826" s="5">
        <v>13958700</v>
      </c>
      <c r="X826" s="5">
        <v>13958700</v>
      </c>
      <c r="Y826" s="90">
        <v>12316500</v>
      </c>
      <c r="Z826" s="90">
        <v>0</v>
      </c>
      <c r="AA826" s="1" t="s">
        <v>95</v>
      </c>
      <c r="AB826" t="s">
        <v>83</v>
      </c>
      <c r="AC826" t="s">
        <v>76</v>
      </c>
      <c r="AD826" s="69">
        <f>+Tabla3[[#This Row],[VALOR DEL CONTRATO
(EN NUMEROS)]]-Tabla3[[#This Row],[VALOR RECURSOS (MADS/FONAM)]]</f>
        <v>0</v>
      </c>
      <c r="AE826" s="2">
        <v>3726</v>
      </c>
      <c r="AF826" s="88">
        <v>46024</v>
      </c>
      <c r="AG826">
        <v>76926</v>
      </c>
      <c r="AH826" s="75">
        <v>46042</v>
      </c>
      <c r="AI826" s="78" t="s">
        <v>98</v>
      </c>
      <c r="AJ826" t="s">
        <v>416</v>
      </c>
      <c r="AK826" s="72">
        <v>202400000000055</v>
      </c>
      <c r="AL826" s="75">
        <v>46042</v>
      </c>
      <c r="AM826" s="1" t="s">
        <v>257</v>
      </c>
      <c r="AN826" s="1" t="s">
        <v>257</v>
      </c>
      <c r="AO826" t="s">
        <v>100</v>
      </c>
      <c r="AP826" t="s">
        <v>605</v>
      </c>
      <c r="AQ826" s="2"/>
      <c r="AR826" t="s">
        <v>606</v>
      </c>
      <c r="AS826" t="s">
        <v>607</v>
      </c>
      <c r="AT826" s="1">
        <v>80111600</v>
      </c>
      <c r="AU826" s="93" t="s">
        <v>5995</v>
      </c>
      <c r="AV826" s="1" t="s">
        <v>210</v>
      </c>
      <c r="AW826" s="87" t="s">
        <v>103</v>
      </c>
      <c r="AX826" s="96">
        <v>46043</v>
      </c>
      <c r="AY826" s="1" t="s">
        <v>116</v>
      </c>
      <c r="AZ826" s="96">
        <v>46043</v>
      </c>
      <c r="BA826" s="75">
        <v>46043</v>
      </c>
      <c r="BB826" s="6">
        <v>46387</v>
      </c>
      <c r="BC826" s="89">
        <f>+Tabla3[[#This Row],[FECHA TERMINACION
(INICIAL)]]-Tabla3[[#This Row],[FECHA INICIO]]</f>
        <v>344</v>
      </c>
      <c r="BD826" s="89">
        <f>+Tabla3[[#This Row],[PLAZO DE EJECUCIÓN EN DÍAS (INICIAL)]]/30</f>
        <v>11.466666666666667</v>
      </c>
      <c r="BE826" t="s">
        <v>3632</v>
      </c>
      <c r="BF826" s="5" t="e">
        <f>+#REF!</f>
        <v>#REF!</v>
      </c>
      <c r="BG826" s="5" t="e">
        <f>+#REF!</f>
        <v>#REF!</v>
      </c>
      <c r="BH826" s="1" t="e">
        <f>+#REF!</f>
        <v>#REF!</v>
      </c>
      <c r="BI826" s="1">
        <f>+COUNTIF(Tabla3[[#This Row],[VALOR REDUCIDO]:[TOTAL TIEMPO PRORROGADO EN DÍAS
]],"&lt;&gt;0")</f>
        <v>3</v>
      </c>
      <c r="BJ826" s="1" t="e">
        <f>+#REF!</f>
        <v>#REF!</v>
      </c>
      <c r="BK826" s="75" t="e">
        <f>+#REF!</f>
        <v>#REF!</v>
      </c>
      <c r="BL826" s="1" t="s">
        <v>83</v>
      </c>
      <c r="BM826" t="e">
        <f t="shared" si="62"/>
        <v>#REF!</v>
      </c>
      <c r="BN826" s="7">
        <f t="shared" si="63"/>
        <v>46043</v>
      </c>
      <c r="BO826" s="7" t="e">
        <f t="shared" si="64"/>
        <v>#REF!</v>
      </c>
      <c r="BP826" s="5" t="e">
        <f t="shared" si="60"/>
        <v>#REF!</v>
      </c>
      <c r="BQ826" s="1">
        <v>41055000</v>
      </c>
      <c r="BR826" s="1" t="e">
        <f>+Tabla3[[#This Row],[VALOR TOTAL DE CONTRATO (ANTES DE LIQUIDACIÓN - LIBERACIÓN DE SALDOS)]]-Tabla3[[#This Row],[RECURSO TOTALES DESEMBOLSADOS]]</f>
        <v>#REF!</v>
      </c>
      <c r="BS826" s="1" t="s">
        <v>83</v>
      </c>
      <c r="BT826" s="1" t="str">
        <f t="shared" si="61"/>
        <v>enero</v>
      </c>
      <c r="BU826" s="1" t="s">
        <v>82</v>
      </c>
      <c r="BV826" s="1" t="s">
        <v>82</v>
      </c>
      <c r="BW826" s="1" t="s">
        <v>82</v>
      </c>
      <c r="BX826" t="s">
        <v>258</v>
      </c>
      <c r="BY826" t="s">
        <v>259</v>
      </c>
    </row>
    <row r="827" spans="1:77" x14ac:dyDescent="0.25">
      <c r="A827" s="1">
        <v>2026</v>
      </c>
      <c r="B827" s="3">
        <v>804</v>
      </c>
      <c r="C827" s="1" t="s">
        <v>65</v>
      </c>
      <c r="D827" t="s">
        <v>67</v>
      </c>
      <c r="E827" t="s">
        <v>70</v>
      </c>
      <c r="F827" t="s">
        <v>71</v>
      </c>
      <c r="G827" t="s">
        <v>105</v>
      </c>
      <c r="H827" s="1" t="s">
        <v>64</v>
      </c>
      <c r="I827" s="1" t="s">
        <v>75</v>
      </c>
      <c r="J827" t="s">
        <v>3633</v>
      </c>
      <c r="K827" s="1" t="s">
        <v>78</v>
      </c>
      <c r="L827" t="s">
        <v>493</v>
      </c>
      <c r="M827" s="79" t="s">
        <v>7108</v>
      </c>
      <c r="N827" s="1" t="s">
        <v>3719</v>
      </c>
      <c r="O827" s="69" t="s">
        <v>3719</v>
      </c>
      <c r="P827" s="54" t="s">
        <v>3719</v>
      </c>
      <c r="Q827" s="1" t="s">
        <v>83</v>
      </c>
      <c r="R827" s="87" t="s">
        <v>733</v>
      </c>
      <c r="S827" s="87" t="s">
        <v>733</v>
      </c>
      <c r="T827" t="s">
        <v>3634</v>
      </c>
      <c r="U827" t="s">
        <v>3636</v>
      </c>
      <c r="V827" t="s">
        <v>3635</v>
      </c>
      <c r="W827" s="5">
        <v>67000000</v>
      </c>
      <c r="X827" s="5">
        <v>67000000</v>
      </c>
      <c r="Y827" s="90">
        <v>6700000</v>
      </c>
      <c r="Z827" s="90">
        <v>0</v>
      </c>
      <c r="AA827" s="1" t="s">
        <v>95</v>
      </c>
      <c r="AB827" t="s">
        <v>83</v>
      </c>
      <c r="AC827" t="s">
        <v>76</v>
      </c>
      <c r="AD827" s="69">
        <f>+Tabla3[[#This Row],[VALOR DEL CONTRATO
(EN NUMEROS)]]-Tabla3[[#This Row],[VALOR RECURSOS (MADS/FONAM)]]</f>
        <v>0</v>
      </c>
      <c r="AE827" s="2">
        <v>3026</v>
      </c>
      <c r="AF827" s="88">
        <v>46024</v>
      </c>
      <c r="AG827">
        <v>71826</v>
      </c>
      <c r="AH827" s="75">
        <v>46041</v>
      </c>
      <c r="AI827" s="78" t="s">
        <v>98</v>
      </c>
      <c r="AJ827" t="s">
        <v>590</v>
      </c>
      <c r="AK827" s="65">
        <v>202400000000078</v>
      </c>
      <c r="AL827" s="75">
        <v>46041</v>
      </c>
      <c r="AM827" s="1" t="s">
        <v>257</v>
      </c>
      <c r="AN827" s="1" t="s">
        <v>257</v>
      </c>
      <c r="AO827" t="s">
        <v>100</v>
      </c>
      <c r="AP827" t="s">
        <v>5205</v>
      </c>
      <c r="AR827" t="s">
        <v>5286</v>
      </c>
      <c r="AS827" t="s">
        <v>268</v>
      </c>
      <c r="AT827" s="1">
        <v>80111600</v>
      </c>
      <c r="AU827" s="93" t="s">
        <v>5996</v>
      </c>
      <c r="AV827" s="1" t="s">
        <v>210</v>
      </c>
      <c r="AW827" s="87" t="s">
        <v>103</v>
      </c>
      <c r="AX827" s="96">
        <v>46041</v>
      </c>
      <c r="AY827" s="1" t="s">
        <v>116</v>
      </c>
      <c r="AZ827" s="96">
        <v>46041</v>
      </c>
      <c r="BA827" s="75">
        <v>46042</v>
      </c>
      <c r="BB827" s="6">
        <v>46345</v>
      </c>
      <c r="BC827" s="89">
        <f>+Tabla3[[#This Row],[FECHA TERMINACION
(INICIAL)]]-Tabla3[[#This Row],[FECHA INICIO]]</f>
        <v>303</v>
      </c>
      <c r="BD827" s="89">
        <f>+Tabla3[[#This Row],[PLAZO DE EJECUCIÓN EN DÍAS (INICIAL)]]/30</f>
        <v>10.1</v>
      </c>
      <c r="BE827" t="s">
        <v>3637</v>
      </c>
      <c r="BF827" s="5" t="e">
        <f>+#REF!</f>
        <v>#REF!</v>
      </c>
      <c r="BG827" s="5" t="e">
        <f>+#REF!</f>
        <v>#REF!</v>
      </c>
      <c r="BH827" s="1" t="e">
        <f>+#REF!</f>
        <v>#REF!</v>
      </c>
      <c r="BI827" s="1">
        <f>+COUNTIF(Tabla3[[#This Row],[VALOR REDUCIDO]:[TOTAL TIEMPO PRORROGADO EN DÍAS
]],"&lt;&gt;0")</f>
        <v>3</v>
      </c>
      <c r="BJ827" s="1" t="e">
        <f>+#REF!</f>
        <v>#REF!</v>
      </c>
      <c r="BK827" s="75" t="e">
        <f>+#REF!</f>
        <v>#REF!</v>
      </c>
      <c r="BL827" s="1" t="s">
        <v>83</v>
      </c>
      <c r="BM827" t="e">
        <f t="shared" si="62"/>
        <v>#REF!</v>
      </c>
      <c r="BN827" s="7">
        <f t="shared" si="63"/>
        <v>46042</v>
      </c>
      <c r="BO827" s="7" t="e">
        <f t="shared" si="64"/>
        <v>#REF!</v>
      </c>
      <c r="BP827" s="5" t="e">
        <f t="shared" si="60"/>
        <v>#REF!</v>
      </c>
      <c r="BQ827" s="1">
        <v>29256667</v>
      </c>
      <c r="BR827" s="1" t="e">
        <f>+Tabla3[[#This Row],[VALOR TOTAL DE CONTRATO (ANTES DE LIQUIDACIÓN - LIBERACIÓN DE SALDOS)]]-Tabla3[[#This Row],[RECURSO TOTALES DESEMBOLSADOS]]</f>
        <v>#REF!</v>
      </c>
      <c r="BS827" s="1" t="s">
        <v>83</v>
      </c>
      <c r="BT827" s="1" t="str">
        <f t="shared" si="61"/>
        <v>enero</v>
      </c>
      <c r="BU827" s="1" t="s">
        <v>82</v>
      </c>
      <c r="BV827" s="1" t="s">
        <v>82</v>
      </c>
      <c r="BW827" s="1" t="s">
        <v>82</v>
      </c>
      <c r="BX827" t="s">
        <v>258</v>
      </c>
      <c r="BY827" t="s">
        <v>259</v>
      </c>
    </row>
    <row r="828" spans="1:77" x14ac:dyDescent="0.25">
      <c r="A828" s="1">
        <v>2026</v>
      </c>
      <c r="B828" s="3">
        <v>805</v>
      </c>
      <c r="C828" s="1" t="s">
        <v>65</v>
      </c>
      <c r="D828" t="s">
        <v>67</v>
      </c>
      <c r="E828" t="s">
        <v>70</v>
      </c>
      <c r="F828" t="s">
        <v>71</v>
      </c>
      <c r="G828" t="s">
        <v>105</v>
      </c>
      <c r="H828" s="1" t="s">
        <v>64</v>
      </c>
      <c r="I828" s="1" t="s">
        <v>75</v>
      </c>
      <c r="J828" t="s">
        <v>3638</v>
      </c>
      <c r="K828" s="1" t="s">
        <v>78</v>
      </c>
      <c r="L828" s="87" t="s">
        <v>81</v>
      </c>
      <c r="M828" s="79" t="s">
        <v>7109</v>
      </c>
      <c r="N828" s="1" t="s">
        <v>3719</v>
      </c>
      <c r="O828" s="69" t="s">
        <v>3719</v>
      </c>
      <c r="P828" s="54" t="s">
        <v>3719</v>
      </c>
      <c r="Q828" s="1" t="s">
        <v>83</v>
      </c>
      <c r="R828" s="87" t="s">
        <v>3640</v>
      </c>
      <c r="S828" s="87" t="s">
        <v>3640</v>
      </c>
      <c r="T828" t="s">
        <v>3639</v>
      </c>
      <c r="U828" t="s">
        <v>3642</v>
      </c>
      <c r="V828" t="s">
        <v>3641</v>
      </c>
      <c r="W828" s="5">
        <v>62516667</v>
      </c>
      <c r="X828" s="5">
        <v>62516667</v>
      </c>
      <c r="Y828" s="90">
        <v>5500000</v>
      </c>
      <c r="Z828" s="90">
        <v>0</v>
      </c>
      <c r="AA828" s="1" t="s">
        <v>95</v>
      </c>
      <c r="AB828" t="s">
        <v>83</v>
      </c>
      <c r="AC828" t="s">
        <v>76</v>
      </c>
      <c r="AD828" s="69">
        <f>+Tabla3[[#This Row],[VALOR DEL CONTRATO
(EN NUMEROS)]]-Tabla3[[#This Row],[VALOR RECURSOS (MADS/FONAM)]]</f>
        <v>0</v>
      </c>
      <c r="AE828" s="2">
        <v>6226</v>
      </c>
      <c r="AF828" s="88">
        <v>46024</v>
      </c>
      <c r="AG828">
        <v>79026</v>
      </c>
      <c r="AH828" s="75">
        <v>46042</v>
      </c>
      <c r="AI828" s="78" t="s">
        <v>98</v>
      </c>
      <c r="AJ828" t="s">
        <v>1505</v>
      </c>
      <c r="AK828" s="72">
        <v>202300000000041</v>
      </c>
      <c r="AL828" s="75">
        <v>46042</v>
      </c>
      <c r="AM828" s="1" t="s">
        <v>257</v>
      </c>
      <c r="AN828" s="1" t="s">
        <v>257</v>
      </c>
      <c r="AO828" t="s">
        <v>100</v>
      </c>
      <c r="AP828" t="s">
        <v>605</v>
      </c>
      <c r="AQ828" s="2"/>
      <c r="AR828" t="s">
        <v>606</v>
      </c>
      <c r="AS828" t="s">
        <v>607</v>
      </c>
      <c r="AT828" s="1">
        <v>80111600</v>
      </c>
      <c r="AU828" s="93" t="s">
        <v>5997</v>
      </c>
      <c r="AV828" s="1" t="s">
        <v>210</v>
      </c>
      <c r="AW828" s="87" t="s">
        <v>103</v>
      </c>
      <c r="AX828" s="75">
        <v>46042</v>
      </c>
      <c r="AY828" s="87" t="s">
        <v>116</v>
      </c>
      <c r="AZ828" s="75">
        <v>46042</v>
      </c>
      <c r="BA828" s="75">
        <v>46042</v>
      </c>
      <c r="BB828" s="6">
        <v>46387</v>
      </c>
      <c r="BC828" s="89">
        <f>+Tabla3[[#This Row],[FECHA TERMINACION
(INICIAL)]]-Tabla3[[#This Row],[FECHA INICIO]]</f>
        <v>345</v>
      </c>
      <c r="BD828" s="89">
        <f>+Tabla3[[#This Row],[PLAZO DE EJECUCIÓN EN DÍAS (INICIAL)]]/30</f>
        <v>11.5</v>
      </c>
      <c r="BE828" t="s">
        <v>3643</v>
      </c>
      <c r="BF828" s="5" t="e">
        <f>+#REF!</f>
        <v>#REF!</v>
      </c>
      <c r="BG828" s="5" t="e">
        <f>+#REF!</f>
        <v>#REF!</v>
      </c>
      <c r="BH828" s="1" t="e">
        <f>+#REF!</f>
        <v>#REF!</v>
      </c>
      <c r="BI828" s="1">
        <f>+COUNTIF(Tabla3[[#This Row],[VALOR REDUCIDO]:[TOTAL TIEMPO PRORROGADO EN DÍAS
]],"&lt;&gt;0")</f>
        <v>3</v>
      </c>
      <c r="BJ828" s="1" t="e">
        <f>+#REF!</f>
        <v>#REF!</v>
      </c>
      <c r="BK828" s="75" t="e">
        <f>+#REF!</f>
        <v>#REF!</v>
      </c>
      <c r="BL828" s="1" t="s">
        <v>83</v>
      </c>
      <c r="BM828" t="e">
        <f t="shared" si="62"/>
        <v>#REF!</v>
      </c>
      <c r="BN828" s="7">
        <f t="shared" si="63"/>
        <v>46042</v>
      </c>
      <c r="BO828" s="7" t="e">
        <f t="shared" si="64"/>
        <v>#REF!</v>
      </c>
      <c r="BP828" s="5" t="e">
        <f t="shared" si="60"/>
        <v>#REF!</v>
      </c>
      <c r="BQ828" s="1">
        <v>24016667</v>
      </c>
      <c r="BR828" s="1" t="e">
        <f>+Tabla3[[#This Row],[VALOR TOTAL DE CONTRATO (ANTES DE LIQUIDACIÓN - LIBERACIÓN DE SALDOS)]]-Tabla3[[#This Row],[RECURSO TOTALES DESEMBOLSADOS]]</f>
        <v>#REF!</v>
      </c>
      <c r="BS828" s="1" t="s">
        <v>83</v>
      </c>
      <c r="BT828" s="1" t="str">
        <f t="shared" si="61"/>
        <v>enero</v>
      </c>
      <c r="BU828" s="1" t="s">
        <v>82</v>
      </c>
      <c r="BV828" s="1" t="s">
        <v>82</v>
      </c>
      <c r="BW828" s="1" t="s">
        <v>82</v>
      </c>
      <c r="BX828" t="s">
        <v>258</v>
      </c>
      <c r="BY828" t="s">
        <v>259</v>
      </c>
    </row>
    <row r="829" spans="1:77" x14ac:dyDescent="0.25">
      <c r="A829" s="1">
        <v>2026</v>
      </c>
      <c r="B829" s="3">
        <v>806</v>
      </c>
      <c r="C829" s="1" t="s">
        <v>65</v>
      </c>
      <c r="D829" t="s">
        <v>67</v>
      </c>
      <c r="E829" t="s">
        <v>70</v>
      </c>
      <c r="F829" t="s">
        <v>71</v>
      </c>
      <c r="G829" t="s">
        <v>105</v>
      </c>
      <c r="H829" s="1" t="s">
        <v>64</v>
      </c>
      <c r="I829" s="1" t="s">
        <v>75</v>
      </c>
      <c r="J829" t="s">
        <v>3644</v>
      </c>
      <c r="K829" s="1" t="s">
        <v>78</v>
      </c>
      <c r="L829" s="87" t="s">
        <v>3645</v>
      </c>
      <c r="M829" s="79" t="s">
        <v>7110</v>
      </c>
      <c r="N829" s="1" t="s">
        <v>3719</v>
      </c>
      <c r="O829" s="69" t="s">
        <v>3719</v>
      </c>
      <c r="P829" s="54" t="s">
        <v>3719</v>
      </c>
      <c r="Q829" s="1" t="s">
        <v>83</v>
      </c>
      <c r="R829" s="87" t="s">
        <v>84</v>
      </c>
      <c r="S829" s="87" t="s">
        <v>84</v>
      </c>
      <c r="T829" t="s">
        <v>3646</v>
      </c>
      <c r="U829" t="s">
        <v>3648</v>
      </c>
      <c r="V829" t="s">
        <v>3647</v>
      </c>
      <c r="W829" s="5">
        <v>62700000</v>
      </c>
      <c r="X829" s="5">
        <v>62700000</v>
      </c>
      <c r="Y829" s="90">
        <v>5500000</v>
      </c>
      <c r="Z829" s="90">
        <v>0</v>
      </c>
      <c r="AA829" s="1" t="s">
        <v>95</v>
      </c>
      <c r="AB829" t="s">
        <v>83</v>
      </c>
      <c r="AC829" t="s">
        <v>76</v>
      </c>
      <c r="AD829" s="69">
        <f>+Tabla3[[#This Row],[VALOR DEL CONTRATO
(EN NUMEROS)]]-Tabla3[[#This Row],[VALOR RECURSOS (MADS/FONAM)]]</f>
        <v>0</v>
      </c>
      <c r="AE829" s="2">
        <v>2326</v>
      </c>
      <c r="AF829" s="88">
        <v>46024</v>
      </c>
      <c r="AG829">
        <v>71326</v>
      </c>
      <c r="AH829" s="75">
        <v>46041</v>
      </c>
      <c r="AI829" s="78" t="s">
        <v>98</v>
      </c>
      <c r="AJ829" t="s">
        <v>282</v>
      </c>
      <c r="AK829" s="65">
        <v>202400000000095</v>
      </c>
      <c r="AL829" s="75">
        <v>46041</v>
      </c>
      <c r="AM829" s="1" t="s">
        <v>257</v>
      </c>
      <c r="AN829" s="1" t="s">
        <v>257</v>
      </c>
      <c r="AO829" t="s">
        <v>100</v>
      </c>
      <c r="AP829" t="s">
        <v>695</v>
      </c>
      <c r="AQ829" s="1"/>
      <c r="AR829" t="s">
        <v>1203</v>
      </c>
      <c r="AS829" t="s">
        <v>697</v>
      </c>
      <c r="AT829" s="1">
        <v>80111600</v>
      </c>
      <c r="AU829" s="93" t="s">
        <v>5998</v>
      </c>
      <c r="AV829" s="1" t="s">
        <v>210</v>
      </c>
      <c r="AW829" s="87" t="s">
        <v>103</v>
      </c>
      <c r="AX829" s="75">
        <v>46042</v>
      </c>
      <c r="AY829" s="1" t="s">
        <v>116</v>
      </c>
      <c r="AZ829" s="75">
        <v>46042</v>
      </c>
      <c r="BA829" s="75">
        <v>46042</v>
      </c>
      <c r="BB829" s="6">
        <v>46387</v>
      </c>
      <c r="BC829" s="89">
        <f>+Tabla3[[#This Row],[FECHA TERMINACION
(INICIAL)]]-Tabla3[[#This Row],[FECHA INICIO]]</f>
        <v>345</v>
      </c>
      <c r="BD829" s="89">
        <f>+Tabla3[[#This Row],[PLAZO DE EJECUCIÓN EN DÍAS (INICIAL)]]/30</f>
        <v>11.5</v>
      </c>
      <c r="BE829" t="s">
        <v>3649</v>
      </c>
      <c r="BF829" s="5" t="e">
        <f>+#REF!</f>
        <v>#REF!</v>
      </c>
      <c r="BG829" s="5" t="e">
        <f>+#REF!</f>
        <v>#REF!</v>
      </c>
      <c r="BH829" s="1" t="e">
        <f>+#REF!</f>
        <v>#REF!</v>
      </c>
      <c r="BI829" s="1">
        <f>+COUNTIF(Tabla3[[#This Row],[VALOR REDUCIDO]:[TOTAL TIEMPO PRORROGADO EN DÍAS
]],"&lt;&gt;0")</f>
        <v>3</v>
      </c>
      <c r="BJ829" s="1" t="e">
        <f>+#REF!</f>
        <v>#REF!</v>
      </c>
      <c r="BK829" s="75" t="e">
        <f>+#REF!</f>
        <v>#REF!</v>
      </c>
      <c r="BL829" s="1" t="s">
        <v>83</v>
      </c>
      <c r="BM829" t="e">
        <f t="shared" si="62"/>
        <v>#REF!</v>
      </c>
      <c r="BN829" s="7">
        <f t="shared" si="63"/>
        <v>46042</v>
      </c>
      <c r="BO829" s="7" t="e">
        <f t="shared" si="64"/>
        <v>#REF!</v>
      </c>
      <c r="BP829" s="5" t="e">
        <f t="shared" si="60"/>
        <v>#REF!</v>
      </c>
      <c r="BQ829" s="1">
        <v>24016667</v>
      </c>
      <c r="BR829" s="1" t="e">
        <f>+Tabla3[[#This Row],[VALOR TOTAL DE CONTRATO (ANTES DE LIQUIDACIÓN - LIBERACIÓN DE SALDOS)]]-Tabla3[[#This Row],[RECURSO TOTALES DESEMBOLSADOS]]</f>
        <v>#REF!</v>
      </c>
      <c r="BS829" s="1" t="s">
        <v>83</v>
      </c>
      <c r="BT829" s="1" t="str">
        <f t="shared" si="61"/>
        <v>enero</v>
      </c>
      <c r="BU829" s="1" t="s">
        <v>82</v>
      </c>
      <c r="BV829" s="1" t="s">
        <v>82</v>
      </c>
      <c r="BW829" s="1" t="s">
        <v>82</v>
      </c>
      <c r="BX829" t="s">
        <v>258</v>
      </c>
      <c r="BY829" t="s">
        <v>259</v>
      </c>
    </row>
    <row r="830" spans="1:77" x14ac:dyDescent="0.25">
      <c r="A830" s="1">
        <v>2026</v>
      </c>
      <c r="B830" s="3">
        <v>807</v>
      </c>
      <c r="C830" s="1" t="s">
        <v>65</v>
      </c>
      <c r="D830" t="s">
        <v>67</v>
      </c>
      <c r="E830" t="s">
        <v>70</v>
      </c>
      <c r="F830" t="s">
        <v>71</v>
      </c>
      <c r="G830" t="s">
        <v>105</v>
      </c>
      <c r="H830" s="1" t="s">
        <v>64</v>
      </c>
      <c r="I830" s="1" t="s">
        <v>75</v>
      </c>
      <c r="J830" t="s">
        <v>4993</v>
      </c>
      <c r="K830" s="1" t="s">
        <v>78</v>
      </c>
      <c r="L830" s="87" t="s">
        <v>3125</v>
      </c>
      <c r="M830" s="79" t="s">
        <v>7111</v>
      </c>
      <c r="N830" s="1" t="s">
        <v>3719</v>
      </c>
      <c r="O830" s="69" t="s">
        <v>3719</v>
      </c>
      <c r="P830" s="54" t="s">
        <v>3719</v>
      </c>
      <c r="Q830" s="1" t="s">
        <v>83</v>
      </c>
      <c r="R830" s="87" t="s">
        <v>87</v>
      </c>
      <c r="S830" s="87" t="s">
        <v>87</v>
      </c>
      <c r="T830" t="s">
        <v>4994</v>
      </c>
      <c r="U830" t="s">
        <v>4995</v>
      </c>
      <c r="V830" t="s">
        <v>4996</v>
      </c>
      <c r="W830" s="5">
        <v>73695000</v>
      </c>
      <c r="X830" s="5">
        <v>73695000</v>
      </c>
      <c r="Y830" s="90">
        <v>8670000</v>
      </c>
      <c r="Z830" s="90">
        <v>0</v>
      </c>
      <c r="AA830" s="1" t="s">
        <v>95</v>
      </c>
      <c r="AB830" t="s">
        <v>83</v>
      </c>
      <c r="AC830" t="s">
        <v>76</v>
      </c>
      <c r="AD830" s="69">
        <f>+Tabla3[[#This Row],[VALOR DEL CONTRATO
(EN NUMEROS)]]-Tabla3[[#This Row],[VALOR RECURSOS (MADS/FONAM)]]</f>
        <v>0</v>
      </c>
      <c r="AE830" s="2">
        <v>7026</v>
      </c>
      <c r="AF830" s="97">
        <v>46024</v>
      </c>
      <c r="AG830">
        <v>96326</v>
      </c>
      <c r="AH830" s="96">
        <v>46045</v>
      </c>
      <c r="AI830" s="78" t="s">
        <v>98</v>
      </c>
      <c r="AJ830" t="s">
        <v>395</v>
      </c>
      <c r="AK830" s="65">
        <v>202400000000095</v>
      </c>
      <c r="AL830" s="75">
        <v>46045</v>
      </c>
      <c r="AM830" s="1" t="s">
        <v>257</v>
      </c>
      <c r="AN830" s="1" t="s">
        <v>257</v>
      </c>
      <c r="AO830" t="s">
        <v>100</v>
      </c>
      <c r="AP830" t="s">
        <v>1833</v>
      </c>
      <c r="AQ830" s="1"/>
      <c r="AR830" t="s">
        <v>1834</v>
      </c>
      <c r="AS830" t="s">
        <v>87</v>
      </c>
      <c r="AT830" s="1">
        <v>80111600</v>
      </c>
      <c r="AU830" s="93" t="s">
        <v>5999</v>
      </c>
      <c r="AV830" s="1" t="s">
        <v>210</v>
      </c>
      <c r="AW830" s="87" t="s">
        <v>103</v>
      </c>
      <c r="AX830" s="96">
        <v>46046</v>
      </c>
      <c r="AY830" s="1" t="s">
        <v>116</v>
      </c>
      <c r="AZ830" s="96">
        <v>46046</v>
      </c>
      <c r="BA830" s="75">
        <v>46051</v>
      </c>
      <c r="BB830" s="6">
        <v>46308</v>
      </c>
      <c r="BC830" s="89">
        <f>+Tabla3[[#This Row],[FECHA TERMINACION
(INICIAL)]]-Tabla3[[#This Row],[FECHA INICIO]]</f>
        <v>257</v>
      </c>
      <c r="BD830" s="89">
        <f>+Tabla3[[#This Row],[PLAZO DE EJECUCIÓN EN DÍAS (INICIAL)]]/30</f>
        <v>8.5666666666666664</v>
      </c>
      <c r="BE830" t="s">
        <v>4997</v>
      </c>
      <c r="BF830" s="5" t="e">
        <f>+#REF!</f>
        <v>#REF!</v>
      </c>
      <c r="BG830" s="5" t="e">
        <f>+#REF!</f>
        <v>#REF!</v>
      </c>
      <c r="BH830" s="1" t="e">
        <f>+#REF!</f>
        <v>#REF!</v>
      </c>
      <c r="BI830" s="1">
        <f>+COUNTIF(Tabla3[[#This Row],[VALOR REDUCIDO]:[TOTAL TIEMPO PRORROGADO EN DÍAS
]],"&lt;&gt;0")</f>
        <v>3</v>
      </c>
      <c r="BJ830" s="1" t="e">
        <f>+#REF!</f>
        <v>#REF!</v>
      </c>
      <c r="BK830" s="75" t="e">
        <f>+#REF!</f>
        <v>#REF!</v>
      </c>
      <c r="BL830" s="1" t="s">
        <v>83</v>
      </c>
      <c r="BM830" t="e">
        <f t="shared" si="62"/>
        <v>#REF!</v>
      </c>
      <c r="BN830" s="7">
        <f t="shared" si="63"/>
        <v>46051</v>
      </c>
      <c r="BO830" s="7" t="e">
        <f t="shared" si="64"/>
        <v>#REF!</v>
      </c>
      <c r="BP830" s="5" t="e">
        <f t="shared" si="60"/>
        <v>#REF!</v>
      </c>
      <c r="BQ830" s="1">
        <v>35258000</v>
      </c>
      <c r="BR830" s="1" t="e">
        <f>+Tabla3[[#This Row],[VALOR TOTAL DE CONTRATO (ANTES DE LIQUIDACIÓN - LIBERACIÓN DE SALDOS)]]-Tabla3[[#This Row],[RECURSO TOTALES DESEMBOLSADOS]]</f>
        <v>#REF!</v>
      </c>
      <c r="BS830" s="1" t="s">
        <v>83</v>
      </c>
      <c r="BT830" s="1" t="str">
        <f t="shared" si="61"/>
        <v>enero</v>
      </c>
      <c r="BU830" s="1" t="s">
        <v>82</v>
      </c>
      <c r="BV830" s="1" t="s">
        <v>82</v>
      </c>
      <c r="BW830" s="1" t="s">
        <v>82</v>
      </c>
      <c r="BX830" t="s">
        <v>258</v>
      </c>
      <c r="BY830" t="s">
        <v>259</v>
      </c>
    </row>
    <row r="831" spans="1:77" x14ac:dyDescent="0.25">
      <c r="A831" s="1">
        <v>2026</v>
      </c>
      <c r="B831" s="3">
        <v>808</v>
      </c>
      <c r="C831" s="1" t="s">
        <v>65</v>
      </c>
      <c r="D831" t="s">
        <v>67</v>
      </c>
      <c r="E831" t="s">
        <v>70</v>
      </c>
      <c r="F831" t="s">
        <v>71</v>
      </c>
      <c r="G831" t="s">
        <v>105</v>
      </c>
      <c r="H831" s="1" t="s">
        <v>64</v>
      </c>
      <c r="I831" s="1" t="s">
        <v>75</v>
      </c>
      <c r="J831" t="s">
        <v>3918</v>
      </c>
      <c r="K831" s="1" t="s">
        <v>78</v>
      </c>
      <c r="L831" s="87" t="s">
        <v>3000</v>
      </c>
      <c r="M831" s="79" t="s">
        <v>7112</v>
      </c>
      <c r="N831" s="1" t="s">
        <v>3719</v>
      </c>
      <c r="O831" s="69" t="s">
        <v>3719</v>
      </c>
      <c r="P831" s="54" t="s">
        <v>3719</v>
      </c>
      <c r="Q831" s="1" t="s">
        <v>83</v>
      </c>
      <c r="R831" s="87" t="s">
        <v>87</v>
      </c>
      <c r="S831" s="87" t="s">
        <v>87</v>
      </c>
      <c r="T831" t="s">
        <v>3920</v>
      </c>
      <c r="U831" t="s">
        <v>3921</v>
      </c>
      <c r="V831" t="s">
        <v>3919</v>
      </c>
      <c r="W831" s="5">
        <v>59966667</v>
      </c>
      <c r="X831" s="5">
        <v>59966667</v>
      </c>
      <c r="Y831" s="90">
        <v>7000000</v>
      </c>
      <c r="Z831" s="90">
        <v>0</v>
      </c>
      <c r="AA831" s="1" t="s">
        <v>95</v>
      </c>
      <c r="AB831" t="s">
        <v>83</v>
      </c>
      <c r="AC831" t="s">
        <v>76</v>
      </c>
      <c r="AD831" s="69">
        <f>+Tabla3[[#This Row],[VALOR DEL CONTRATO
(EN NUMEROS)]]-Tabla3[[#This Row],[VALOR RECURSOS (MADS/FONAM)]]</f>
        <v>0</v>
      </c>
      <c r="AE831" s="2">
        <v>7026</v>
      </c>
      <c r="AF831" s="88">
        <v>46024</v>
      </c>
      <c r="AG831">
        <v>79726</v>
      </c>
      <c r="AH831" s="75">
        <v>46042</v>
      </c>
      <c r="AI831" s="78" t="s">
        <v>98</v>
      </c>
      <c r="AJ831" t="s">
        <v>395</v>
      </c>
      <c r="AK831" s="72">
        <v>202400000000095</v>
      </c>
      <c r="AL831" s="75">
        <v>46042</v>
      </c>
      <c r="AM831" s="1" t="s">
        <v>257</v>
      </c>
      <c r="AN831" s="1" t="s">
        <v>257</v>
      </c>
      <c r="AO831" t="s">
        <v>100</v>
      </c>
      <c r="AP831" t="s">
        <v>1833</v>
      </c>
      <c r="AQ831" s="1"/>
      <c r="AR831" t="s">
        <v>1834</v>
      </c>
      <c r="AS831" t="s">
        <v>87</v>
      </c>
      <c r="AT831" s="1">
        <v>80111600</v>
      </c>
      <c r="AU831" s="93" t="s">
        <v>6000</v>
      </c>
      <c r="AV831" s="1" t="s">
        <v>210</v>
      </c>
      <c r="AW831" s="87" t="s">
        <v>103</v>
      </c>
      <c r="AX831" s="75">
        <v>46043</v>
      </c>
      <c r="AY831" s="87" t="s">
        <v>116</v>
      </c>
      <c r="AZ831" s="75">
        <v>46043</v>
      </c>
      <c r="BA831" s="75">
        <v>46043</v>
      </c>
      <c r="BB831" s="6">
        <v>46302</v>
      </c>
      <c r="BC831" s="89">
        <f>+Tabla3[[#This Row],[FECHA TERMINACION
(INICIAL)]]-Tabla3[[#This Row],[FECHA INICIO]]</f>
        <v>259</v>
      </c>
      <c r="BD831" s="89">
        <f>+Tabla3[[#This Row],[PLAZO DE EJECUCIÓN EN DÍAS (INICIAL)]]/30</f>
        <v>8.6333333333333329</v>
      </c>
      <c r="BE831" t="s">
        <v>3922</v>
      </c>
      <c r="BF831" s="5" t="e">
        <f>+#REF!</f>
        <v>#REF!</v>
      </c>
      <c r="BG831" s="5" t="e">
        <f>+#REF!</f>
        <v>#REF!</v>
      </c>
      <c r="BH831" s="1" t="e">
        <f>+#REF!</f>
        <v>#REF!</v>
      </c>
      <c r="BI831" s="1">
        <f>+COUNTIF(Tabla3[[#This Row],[VALOR REDUCIDO]:[TOTAL TIEMPO PRORROGADO EN DÍAS
]],"&lt;&gt;0")</f>
        <v>3</v>
      </c>
      <c r="BJ831" s="1" t="e">
        <f>+#REF!</f>
        <v>#REF!</v>
      </c>
      <c r="BK831" s="75" t="e">
        <f>+#REF!</f>
        <v>#REF!</v>
      </c>
      <c r="BL831" s="1" t="s">
        <v>83</v>
      </c>
      <c r="BM831" t="e">
        <f t="shared" si="62"/>
        <v>#REF!</v>
      </c>
      <c r="BN831" s="7">
        <f t="shared" si="63"/>
        <v>46043</v>
      </c>
      <c r="BO831" s="7" t="e">
        <f t="shared" si="64"/>
        <v>#REF!</v>
      </c>
      <c r="BP831" s="5" t="e">
        <f t="shared" si="60"/>
        <v>#REF!</v>
      </c>
      <c r="BQ831" s="1">
        <v>30333333</v>
      </c>
      <c r="BR831" s="1" t="e">
        <f>+Tabla3[[#This Row],[VALOR TOTAL DE CONTRATO (ANTES DE LIQUIDACIÓN - LIBERACIÓN DE SALDOS)]]-Tabla3[[#This Row],[RECURSO TOTALES DESEMBOLSADOS]]</f>
        <v>#REF!</v>
      </c>
      <c r="BS831" s="1" t="s">
        <v>83</v>
      </c>
      <c r="BT831" s="1" t="str">
        <f t="shared" si="61"/>
        <v>enero</v>
      </c>
      <c r="BU831" s="1" t="s">
        <v>82</v>
      </c>
      <c r="BV831" s="1" t="s">
        <v>82</v>
      </c>
      <c r="BW831" s="1" t="s">
        <v>82</v>
      </c>
      <c r="BX831" t="s">
        <v>258</v>
      </c>
      <c r="BY831" t="s">
        <v>259</v>
      </c>
    </row>
    <row r="832" spans="1:77" x14ac:dyDescent="0.25">
      <c r="A832" s="1">
        <v>2026</v>
      </c>
      <c r="B832" s="3">
        <v>809</v>
      </c>
      <c r="C832" s="1" t="s">
        <v>65</v>
      </c>
      <c r="D832" t="s">
        <v>67</v>
      </c>
      <c r="E832" t="s">
        <v>70</v>
      </c>
      <c r="F832" t="s">
        <v>71</v>
      </c>
      <c r="G832" t="s">
        <v>105</v>
      </c>
      <c r="H832" s="1" t="s">
        <v>64</v>
      </c>
      <c r="I832" s="1" t="s">
        <v>75</v>
      </c>
      <c r="J832" t="s">
        <v>3650</v>
      </c>
      <c r="K832" s="1" t="s">
        <v>78</v>
      </c>
      <c r="L832" s="87" t="s">
        <v>2383</v>
      </c>
      <c r="M832" s="79" t="s">
        <v>7113</v>
      </c>
      <c r="N832" s="1" t="s">
        <v>3719</v>
      </c>
      <c r="O832" s="69" t="s">
        <v>3719</v>
      </c>
      <c r="P832" s="54" t="s">
        <v>3719</v>
      </c>
      <c r="Q832" s="1" t="s">
        <v>83</v>
      </c>
      <c r="R832" s="87" t="s">
        <v>87</v>
      </c>
      <c r="S832" s="87" t="s">
        <v>87</v>
      </c>
      <c r="T832" t="s">
        <v>3651</v>
      </c>
      <c r="U832" t="s">
        <v>3653</v>
      </c>
      <c r="V832" t="s">
        <v>3652</v>
      </c>
      <c r="W832" s="5">
        <v>89273800</v>
      </c>
      <c r="X832" s="5">
        <v>89273800</v>
      </c>
      <c r="Y832" s="90">
        <v>7854000</v>
      </c>
      <c r="Z832" s="90">
        <v>0</v>
      </c>
      <c r="AA832" s="1" t="s">
        <v>95</v>
      </c>
      <c r="AB832" t="s">
        <v>83</v>
      </c>
      <c r="AC832" t="s">
        <v>76</v>
      </c>
      <c r="AD832" s="69">
        <f>+Tabla3[[#This Row],[VALOR DEL CONTRATO
(EN NUMEROS)]]-Tabla3[[#This Row],[VALOR RECURSOS (MADS/FONAM)]]</f>
        <v>0</v>
      </c>
      <c r="AE832" s="2">
        <v>7026</v>
      </c>
      <c r="AF832" s="88">
        <v>46024</v>
      </c>
      <c r="AG832">
        <v>76526</v>
      </c>
      <c r="AH832" s="75">
        <v>46042</v>
      </c>
      <c r="AI832" s="78" t="s">
        <v>98</v>
      </c>
      <c r="AJ832" t="s">
        <v>395</v>
      </c>
      <c r="AK832" s="72">
        <v>202400000000095</v>
      </c>
      <c r="AL832" s="75">
        <v>46042</v>
      </c>
      <c r="AM832" s="1" t="s">
        <v>257</v>
      </c>
      <c r="AN832" s="1" t="s">
        <v>257</v>
      </c>
      <c r="AO832" t="s">
        <v>100</v>
      </c>
      <c r="AP832" t="s">
        <v>1833</v>
      </c>
      <c r="AQ832" s="1"/>
      <c r="AR832" t="s">
        <v>1834</v>
      </c>
      <c r="AS832" t="s">
        <v>87</v>
      </c>
      <c r="AT832" s="1">
        <v>80111600</v>
      </c>
      <c r="AU832" s="93" t="s">
        <v>6001</v>
      </c>
      <c r="AV832" s="1" t="s">
        <v>210</v>
      </c>
      <c r="AW832" s="87" t="s">
        <v>103</v>
      </c>
      <c r="AX832" s="75">
        <v>46042</v>
      </c>
      <c r="AY832" s="87" t="s">
        <v>116</v>
      </c>
      <c r="AZ832" s="75">
        <v>46042</v>
      </c>
      <c r="BA832" s="75">
        <v>46043</v>
      </c>
      <c r="BB832" s="6">
        <v>46387</v>
      </c>
      <c r="BC832" s="89">
        <f>+Tabla3[[#This Row],[FECHA TERMINACION
(INICIAL)]]-Tabla3[[#This Row],[FECHA INICIO]]</f>
        <v>344</v>
      </c>
      <c r="BD832" s="89">
        <f>+Tabla3[[#This Row],[PLAZO DE EJECUCIÓN EN DÍAS (INICIAL)]]/30</f>
        <v>11.466666666666667</v>
      </c>
      <c r="BE832" t="s">
        <v>3654</v>
      </c>
      <c r="BF832" s="5" t="e">
        <f>+#REF!</f>
        <v>#REF!</v>
      </c>
      <c r="BG832" s="5" t="e">
        <f>+#REF!</f>
        <v>#REF!</v>
      </c>
      <c r="BH832" s="1" t="e">
        <f>+#REF!</f>
        <v>#REF!</v>
      </c>
      <c r="BI832" s="1">
        <f>+COUNTIF(Tabla3[[#This Row],[VALOR REDUCIDO]:[TOTAL TIEMPO PRORROGADO EN DÍAS
]],"&lt;&gt;0")</f>
        <v>3</v>
      </c>
      <c r="BJ832" s="1" t="e">
        <f>+#REF!</f>
        <v>#REF!</v>
      </c>
      <c r="BK832" s="75" t="e">
        <f>+#REF!</f>
        <v>#REF!</v>
      </c>
      <c r="BL832" s="1" t="s">
        <v>83</v>
      </c>
      <c r="BM832" t="e">
        <f t="shared" si="62"/>
        <v>#REF!</v>
      </c>
      <c r="BN832" s="7">
        <f t="shared" si="63"/>
        <v>46043</v>
      </c>
      <c r="BO832" s="7" t="e">
        <f t="shared" si="64"/>
        <v>#REF!</v>
      </c>
      <c r="BP832" s="5" t="e">
        <f t="shared" si="60"/>
        <v>#REF!</v>
      </c>
      <c r="BQ832" s="1">
        <v>34295800</v>
      </c>
      <c r="BR832" s="1" t="e">
        <f>+Tabla3[[#This Row],[VALOR TOTAL DE CONTRATO (ANTES DE LIQUIDACIÓN - LIBERACIÓN DE SALDOS)]]-Tabla3[[#This Row],[RECURSO TOTALES DESEMBOLSADOS]]</f>
        <v>#REF!</v>
      </c>
      <c r="BS832" s="1" t="s">
        <v>83</v>
      </c>
      <c r="BT832" s="1" t="str">
        <f t="shared" si="61"/>
        <v>enero</v>
      </c>
      <c r="BU832" s="1" t="s">
        <v>82</v>
      </c>
      <c r="BV832" s="1" t="s">
        <v>82</v>
      </c>
      <c r="BW832" s="1" t="s">
        <v>82</v>
      </c>
      <c r="BX832" t="s">
        <v>258</v>
      </c>
      <c r="BY832" t="s">
        <v>259</v>
      </c>
    </row>
    <row r="833" spans="1:77" x14ac:dyDescent="0.25">
      <c r="A833" s="1">
        <v>2026</v>
      </c>
      <c r="B833" s="3">
        <v>810</v>
      </c>
      <c r="C833" s="1" t="s">
        <v>65</v>
      </c>
      <c r="D833" t="s">
        <v>67</v>
      </c>
      <c r="E833" t="s">
        <v>70</v>
      </c>
      <c r="F833" t="s">
        <v>71</v>
      </c>
      <c r="G833" t="s">
        <v>105</v>
      </c>
      <c r="H833" s="1" t="s">
        <v>64</v>
      </c>
      <c r="I833" s="1" t="s">
        <v>75</v>
      </c>
      <c r="J833" t="s">
        <v>3655</v>
      </c>
      <c r="K833" s="1" t="s">
        <v>78</v>
      </c>
      <c r="L833" s="87" t="s">
        <v>390</v>
      </c>
      <c r="M833" s="79" t="s">
        <v>7114</v>
      </c>
      <c r="N833" s="1" t="s">
        <v>3719</v>
      </c>
      <c r="O833" s="69" t="s">
        <v>3719</v>
      </c>
      <c r="P833" s="54" t="s">
        <v>3719</v>
      </c>
      <c r="Q833" s="1" t="s">
        <v>83</v>
      </c>
      <c r="R833" s="87" t="s">
        <v>88</v>
      </c>
      <c r="S833" s="87" t="s">
        <v>264</v>
      </c>
      <c r="T833" t="s">
        <v>3656</v>
      </c>
      <c r="U833" t="s">
        <v>3658</v>
      </c>
      <c r="V833" t="s">
        <v>3657</v>
      </c>
      <c r="W833" s="5">
        <v>92558767</v>
      </c>
      <c r="X833" s="5">
        <v>92558767</v>
      </c>
      <c r="Y833" s="90">
        <v>8143000</v>
      </c>
      <c r="Z833" s="90">
        <v>0</v>
      </c>
      <c r="AA833" s="1" t="s">
        <v>95</v>
      </c>
      <c r="AB833" t="s">
        <v>83</v>
      </c>
      <c r="AC833" t="s">
        <v>76</v>
      </c>
      <c r="AD833" s="69">
        <f>+Tabla3[[#This Row],[VALOR DEL CONTRATO
(EN NUMEROS)]]-Tabla3[[#This Row],[VALOR RECURSOS (MADS/FONAM)]]</f>
        <v>0</v>
      </c>
      <c r="AE833" s="2">
        <v>2126</v>
      </c>
      <c r="AF833" s="88">
        <v>46024</v>
      </c>
      <c r="AG833">
        <v>74926</v>
      </c>
      <c r="AH833" s="75">
        <v>46042</v>
      </c>
      <c r="AI833" s="78" t="s">
        <v>98</v>
      </c>
      <c r="AJ833" t="s">
        <v>282</v>
      </c>
      <c r="AK833" s="72">
        <v>202400000000095</v>
      </c>
      <c r="AL833" s="75">
        <v>46042</v>
      </c>
      <c r="AM833" s="1" t="s">
        <v>257</v>
      </c>
      <c r="AN833" s="1" t="s">
        <v>257</v>
      </c>
      <c r="AO833" t="s">
        <v>100</v>
      </c>
      <c r="AP833" t="s">
        <v>319</v>
      </c>
      <c r="AQ833" s="1"/>
      <c r="AR833" t="s">
        <v>245</v>
      </c>
      <c r="AS833" t="s">
        <v>264</v>
      </c>
      <c r="AT833" s="1">
        <v>80111600</v>
      </c>
      <c r="AU833" s="93" t="s">
        <v>6002</v>
      </c>
      <c r="AV833" s="1" t="s">
        <v>210</v>
      </c>
      <c r="AW833" s="87" t="s">
        <v>103</v>
      </c>
      <c r="AX833" s="96">
        <v>46042</v>
      </c>
      <c r="AY833" s="1" t="s">
        <v>115</v>
      </c>
      <c r="AZ833" s="96">
        <v>46042</v>
      </c>
      <c r="BA833" s="75">
        <v>46042</v>
      </c>
      <c r="BB833" s="6">
        <v>46387</v>
      </c>
      <c r="BC833" s="89">
        <f>+Tabla3[[#This Row],[FECHA TERMINACION
(INICIAL)]]-Tabla3[[#This Row],[FECHA INICIO]]</f>
        <v>345</v>
      </c>
      <c r="BD833" s="89">
        <f>+Tabla3[[#This Row],[PLAZO DE EJECUCIÓN EN DÍAS (INICIAL)]]/30</f>
        <v>11.5</v>
      </c>
      <c r="BE833" t="s">
        <v>3659</v>
      </c>
      <c r="BF833" s="5" t="e">
        <f>+#REF!</f>
        <v>#REF!</v>
      </c>
      <c r="BG833" s="5" t="e">
        <f>+#REF!</f>
        <v>#REF!</v>
      </c>
      <c r="BH833" s="1" t="e">
        <f>+#REF!</f>
        <v>#REF!</v>
      </c>
      <c r="BI833" s="1">
        <f>+COUNTIF(Tabla3[[#This Row],[VALOR REDUCIDO]:[TOTAL TIEMPO PRORROGADO EN DÍAS
]],"&lt;&gt;0")</f>
        <v>3</v>
      </c>
      <c r="BJ833" s="1" t="e">
        <f>+#REF!</f>
        <v>#REF!</v>
      </c>
      <c r="BK833" s="75" t="e">
        <f>+#REF!</f>
        <v>#REF!</v>
      </c>
      <c r="BL833" s="1" t="s">
        <v>83</v>
      </c>
      <c r="BM833" t="e">
        <f t="shared" si="62"/>
        <v>#REF!</v>
      </c>
      <c r="BN833" s="7">
        <f t="shared" si="63"/>
        <v>46042</v>
      </c>
      <c r="BO833" s="7" t="e">
        <f t="shared" si="64"/>
        <v>#REF!</v>
      </c>
      <c r="BP833" s="5" t="e">
        <f t="shared" ref="BP833:BP896" si="65">$X833+$BG833-$BF833</f>
        <v>#REF!</v>
      </c>
      <c r="BQ833" s="1">
        <v>35557767</v>
      </c>
      <c r="BR833" s="1" t="e">
        <f>+Tabla3[[#This Row],[VALOR TOTAL DE CONTRATO (ANTES DE LIQUIDACIÓN - LIBERACIÓN DE SALDOS)]]-Tabla3[[#This Row],[RECURSO TOTALES DESEMBOLSADOS]]</f>
        <v>#REF!</v>
      </c>
      <c r="BS833" s="1" t="s">
        <v>83</v>
      </c>
      <c r="BT833" s="1" t="str">
        <f t="shared" ref="BT833:BT896" si="66">TEXT(AL833,"MMMM")</f>
        <v>enero</v>
      </c>
      <c r="BU833" s="1" t="s">
        <v>82</v>
      </c>
      <c r="BV833" s="1" t="s">
        <v>82</v>
      </c>
      <c r="BW833" s="1" t="s">
        <v>82</v>
      </c>
      <c r="BX833" t="s">
        <v>258</v>
      </c>
      <c r="BY833" t="s">
        <v>259</v>
      </c>
    </row>
    <row r="834" spans="1:77" x14ac:dyDescent="0.25">
      <c r="A834" s="1">
        <v>2026</v>
      </c>
      <c r="B834" s="3">
        <v>811</v>
      </c>
      <c r="C834" s="1" t="s">
        <v>65</v>
      </c>
      <c r="D834" t="s">
        <v>67</v>
      </c>
      <c r="E834" t="s">
        <v>70</v>
      </c>
      <c r="F834" t="s">
        <v>71</v>
      </c>
      <c r="G834" t="s">
        <v>105</v>
      </c>
      <c r="H834" s="1" t="s">
        <v>64</v>
      </c>
      <c r="I834" s="1" t="s">
        <v>75</v>
      </c>
      <c r="J834" t="s">
        <v>3923</v>
      </c>
      <c r="K834" s="1" t="s">
        <v>78</v>
      </c>
      <c r="L834" s="87" t="s">
        <v>3591</v>
      </c>
      <c r="M834" s="79" t="s">
        <v>7115</v>
      </c>
      <c r="N834" s="1" t="s">
        <v>3719</v>
      </c>
      <c r="O834" s="69" t="s">
        <v>3719</v>
      </c>
      <c r="P834" s="54" t="s">
        <v>3719</v>
      </c>
      <c r="Q834" s="1" t="s">
        <v>83</v>
      </c>
      <c r="R834" s="87" t="s">
        <v>269</v>
      </c>
      <c r="S834" s="87" t="s">
        <v>269</v>
      </c>
      <c r="T834" t="s">
        <v>3924</v>
      </c>
      <c r="U834" t="s">
        <v>3926</v>
      </c>
      <c r="V834" t="s">
        <v>3925</v>
      </c>
      <c r="W834" s="5">
        <v>85773765</v>
      </c>
      <c r="X834" s="5">
        <v>85773765</v>
      </c>
      <c r="Y834" s="90">
        <v>7797615</v>
      </c>
      <c r="Z834" s="90">
        <v>0</v>
      </c>
      <c r="AA834" s="1" t="s">
        <v>95</v>
      </c>
      <c r="AB834" t="s">
        <v>83</v>
      </c>
      <c r="AC834" t="s">
        <v>76</v>
      </c>
      <c r="AD834" s="69">
        <f>+Tabla3[[#This Row],[VALOR DEL CONTRATO
(EN NUMEROS)]]-Tabla3[[#This Row],[VALOR RECURSOS (MADS/FONAM)]]</f>
        <v>0</v>
      </c>
      <c r="AE834" s="2">
        <v>4026</v>
      </c>
      <c r="AF834" s="88">
        <v>46024</v>
      </c>
      <c r="AG834">
        <v>79426</v>
      </c>
      <c r="AH834" s="75">
        <v>46042</v>
      </c>
      <c r="AI834" s="78" t="s">
        <v>98</v>
      </c>
      <c r="AJ834" t="s">
        <v>928</v>
      </c>
      <c r="AK834" s="65">
        <v>202400000000071</v>
      </c>
      <c r="AL834" s="75">
        <v>46042</v>
      </c>
      <c r="AM834" s="1" t="s">
        <v>257</v>
      </c>
      <c r="AN834" s="1" t="s">
        <v>257</v>
      </c>
      <c r="AO834" t="s">
        <v>100</v>
      </c>
      <c r="AP834" t="s">
        <v>233</v>
      </c>
      <c r="AQ834" s="2"/>
      <c r="AR834" t="s">
        <v>1695</v>
      </c>
      <c r="AS834" t="s">
        <v>2752</v>
      </c>
      <c r="AT834" s="1">
        <v>80111600</v>
      </c>
      <c r="AU834" s="93" t="s">
        <v>6003</v>
      </c>
      <c r="AV834" s="1" t="s">
        <v>211</v>
      </c>
      <c r="AW834" s="87" t="s">
        <v>104</v>
      </c>
      <c r="AX834" s="75" t="s">
        <v>76</v>
      </c>
      <c r="AY834" s="87" t="s">
        <v>108</v>
      </c>
      <c r="AZ834" s="75">
        <v>46042</v>
      </c>
      <c r="BA834" s="75">
        <v>46042</v>
      </c>
      <c r="BB834" s="6">
        <v>46375</v>
      </c>
      <c r="BC834" s="89">
        <f>+Tabla3[[#This Row],[FECHA TERMINACION
(INICIAL)]]-Tabla3[[#This Row],[FECHA INICIO]]</f>
        <v>333</v>
      </c>
      <c r="BD834" s="89">
        <f>+Tabla3[[#This Row],[PLAZO DE EJECUCIÓN EN DÍAS (INICIAL)]]/30</f>
        <v>11.1</v>
      </c>
      <c r="BE834" t="s">
        <v>3927</v>
      </c>
      <c r="BF834" s="5" t="e">
        <f>+#REF!</f>
        <v>#REF!</v>
      </c>
      <c r="BG834" s="5" t="e">
        <f>+#REF!</f>
        <v>#REF!</v>
      </c>
      <c r="BH834" s="1" t="e">
        <f>+#REF!</f>
        <v>#REF!</v>
      </c>
      <c r="BI834" s="1">
        <f>+COUNTIF(Tabla3[[#This Row],[VALOR REDUCIDO]:[TOTAL TIEMPO PRORROGADO EN DÍAS
]],"&lt;&gt;0")</f>
        <v>3</v>
      </c>
      <c r="BJ834" s="1" t="e">
        <f>+#REF!</f>
        <v>#REF!</v>
      </c>
      <c r="BK834" s="75" t="e">
        <f>+#REF!</f>
        <v>#REF!</v>
      </c>
      <c r="BL834" s="1" t="s">
        <v>83</v>
      </c>
      <c r="BM834" t="e">
        <f t="shared" si="62"/>
        <v>#REF!</v>
      </c>
      <c r="BN834" s="7">
        <f t="shared" si="63"/>
        <v>46042</v>
      </c>
      <c r="BO834" s="7" t="e">
        <f t="shared" si="64"/>
        <v>#REF!</v>
      </c>
      <c r="BP834" s="5" t="e">
        <f t="shared" si="65"/>
        <v>#REF!</v>
      </c>
      <c r="BQ834" s="1">
        <v>34049586</v>
      </c>
      <c r="BR834" s="1" t="e">
        <f>+Tabla3[[#This Row],[VALOR TOTAL DE CONTRATO (ANTES DE LIQUIDACIÓN - LIBERACIÓN DE SALDOS)]]-Tabla3[[#This Row],[RECURSO TOTALES DESEMBOLSADOS]]</f>
        <v>#REF!</v>
      </c>
      <c r="BS834" s="1" t="s">
        <v>83</v>
      </c>
      <c r="BT834" s="1" t="str">
        <f t="shared" si="66"/>
        <v>enero</v>
      </c>
      <c r="BU834" s="1" t="s">
        <v>82</v>
      </c>
      <c r="BV834" s="1" t="s">
        <v>82</v>
      </c>
      <c r="BW834" s="1" t="s">
        <v>82</v>
      </c>
      <c r="BX834" t="s">
        <v>258</v>
      </c>
      <c r="BY834" t="s">
        <v>259</v>
      </c>
    </row>
    <row r="835" spans="1:77" x14ac:dyDescent="0.25">
      <c r="A835" s="1">
        <v>2026</v>
      </c>
      <c r="B835" s="3">
        <v>812</v>
      </c>
      <c r="C835" s="1" t="s">
        <v>65</v>
      </c>
      <c r="D835" t="s">
        <v>67</v>
      </c>
      <c r="E835" t="s">
        <v>70</v>
      </c>
      <c r="F835" t="s">
        <v>71</v>
      </c>
      <c r="G835" t="s">
        <v>105</v>
      </c>
      <c r="H835" s="1" t="s">
        <v>64</v>
      </c>
      <c r="I835" s="1" t="s">
        <v>75</v>
      </c>
      <c r="J835" t="s">
        <v>3660</v>
      </c>
      <c r="K835" s="1" t="s">
        <v>78</v>
      </c>
      <c r="L835" s="87" t="s">
        <v>81</v>
      </c>
      <c r="M835" s="79" t="s">
        <v>7116</v>
      </c>
      <c r="N835" s="1" t="s">
        <v>3719</v>
      </c>
      <c r="O835" s="69" t="s">
        <v>3719</v>
      </c>
      <c r="P835" s="54" t="s">
        <v>3719</v>
      </c>
      <c r="Q835" s="1" t="s">
        <v>83</v>
      </c>
      <c r="R835" s="87" t="s">
        <v>269</v>
      </c>
      <c r="S835" s="87" t="s">
        <v>269</v>
      </c>
      <c r="T835" t="s">
        <v>3661</v>
      </c>
      <c r="U835" t="s">
        <v>3663</v>
      </c>
      <c r="V835" t="s">
        <v>3662</v>
      </c>
      <c r="W835" s="5">
        <v>58349500</v>
      </c>
      <c r="X835" s="5">
        <v>58349500</v>
      </c>
      <c r="Y835" s="90">
        <v>5834950</v>
      </c>
      <c r="Z835" s="90">
        <v>0</v>
      </c>
      <c r="AA835" s="1" t="s">
        <v>95</v>
      </c>
      <c r="AB835" t="s">
        <v>83</v>
      </c>
      <c r="AC835" t="s">
        <v>76</v>
      </c>
      <c r="AD835" s="69">
        <f>+Tabla3[[#This Row],[VALOR DEL CONTRATO
(EN NUMEROS)]]-Tabla3[[#This Row],[VALOR RECURSOS (MADS/FONAM)]]</f>
        <v>0</v>
      </c>
      <c r="AE835" s="2">
        <v>3726</v>
      </c>
      <c r="AF835" s="88">
        <v>46024</v>
      </c>
      <c r="AG835">
        <v>79226</v>
      </c>
      <c r="AH835" s="75">
        <v>46042</v>
      </c>
      <c r="AI835" s="78" t="s">
        <v>98</v>
      </c>
      <c r="AJ835" t="s">
        <v>416</v>
      </c>
      <c r="AK835" s="72">
        <v>202400000000055</v>
      </c>
      <c r="AL835" s="75">
        <v>46042</v>
      </c>
      <c r="AM835" s="1" t="s">
        <v>257</v>
      </c>
      <c r="AN835" s="1" t="s">
        <v>257</v>
      </c>
      <c r="AO835" t="s">
        <v>100</v>
      </c>
      <c r="AP835" t="s">
        <v>150</v>
      </c>
      <c r="AQ835" s="1"/>
      <c r="AR835" t="s">
        <v>417</v>
      </c>
      <c r="AS835" t="s">
        <v>418</v>
      </c>
      <c r="AT835" s="1">
        <v>80111600</v>
      </c>
      <c r="AU835" s="93" t="s">
        <v>6004</v>
      </c>
      <c r="AV835" s="1" t="s">
        <v>210</v>
      </c>
      <c r="AW835" s="87" t="s">
        <v>103</v>
      </c>
      <c r="AX835" s="75">
        <v>46042</v>
      </c>
      <c r="AY835" s="1" t="s">
        <v>116</v>
      </c>
      <c r="AZ835" s="75">
        <v>46042</v>
      </c>
      <c r="BA835" s="75">
        <v>46042</v>
      </c>
      <c r="BB835" s="6">
        <v>46345</v>
      </c>
      <c r="BC835" s="89">
        <f>+Tabla3[[#This Row],[FECHA TERMINACION
(INICIAL)]]-Tabla3[[#This Row],[FECHA INICIO]]</f>
        <v>303</v>
      </c>
      <c r="BD835" s="89">
        <f>+Tabla3[[#This Row],[PLAZO DE EJECUCIÓN EN DÍAS (INICIAL)]]/30</f>
        <v>10.1</v>
      </c>
      <c r="BE835" t="s">
        <v>3073</v>
      </c>
      <c r="BF835" s="5" t="e">
        <f>+#REF!</f>
        <v>#REF!</v>
      </c>
      <c r="BG835" s="5" t="e">
        <f>+#REF!</f>
        <v>#REF!</v>
      </c>
      <c r="BH835" s="1" t="e">
        <f>+#REF!</f>
        <v>#REF!</v>
      </c>
      <c r="BI835" s="1">
        <f>+COUNTIF(Tabla3[[#This Row],[VALOR REDUCIDO]:[TOTAL TIEMPO PRORROGADO EN DÍAS
]],"&lt;&gt;0")</f>
        <v>3</v>
      </c>
      <c r="BJ835" s="1" t="e">
        <f>+#REF!</f>
        <v>#REF!</v>
      </c>
      <c r="BK835" s="75" t="e">
        <f>+#REF!</f>
        <v>#REF!</v>
      </c>
      <c r="BL835" s="1" t="s">
        <v>83</v>
      </c>
      <c r="BM835" t="e">
        <f t="shared" si="62"/>
        <v>#REF!</v>
      </c>
      <c r="BN835" s="7">
        <f t="shared" si="63"/>
        <v>46042</v>
      </c>
      <c r="BO835" s="7" t="e">
        <f t="shared" si="64"/>
        <v>#REF!</v>
      </c>
      <c r="BP835" s="5" t="e">
        <f t="shared" si="65"/>
        <v>#REF!</v>
      </c>
      <c r="BQ835" s="1">
        <v>25479282</v>
      </c>
      <c r="BR835" s="1" t="e">
        <f>+Tabla3[[#This Row],[VALOR TOTAL DE CONTRATO (ANTES DE LIQUIDACIÓN - LIBERACIÓN DE SALDOS)]]-Tabla3[[#This Row],[RECURSO TOTALES DESEMBOLSADOS]]</f>
        <v>#REF!</v>
      </c>
      <c r="BS835" s="1" t="s">
        <v>83</v>
      </c>
      <c r="BT835" s="1" t="str">
        <f t="shared" si="66"/>
        <v>enero</v>
      </c>
      <c r="BU835" s="1" t="s">
        <v>82</v>
      </c>
      <c r="BV835" s="1" t="s">
        <v>82</v>
      </c>
      <c r="BW835" s="1" t="s">
        <v>82</v>
      </c>
      <c r="BX835" t="s">
        <v>258</v>
      </c>
      <c r="BY835" t="s">
        <v>259</v>
      </c>
    </row>
    <row r="836" spans="1:77" x14ac:dyDescent="0.25">
      <c r="A836" s="1">
        <v>2026</v>
      </c>
      <c r="B836" s="3">
        <v>813</v>
      </c>
      <c r="C836" s="1" t="s">
        <v>65</v>
      </c>
      <c r="D836" t="s">
        <v>67</v>
      </c>
      <c r="E836" t="s">
        <v>70</v>
      </c>
      <c r="F836" t="s">
        <v>71</v>
      </c>
      <c r="G836" t="s">
        <v>105</v>
      </c>
      <c r="H836" s="1" t="s">
        <v>64</v>
      </c>
      <c r="I836" s="1" t="s">
        <v>75</v>
      </c>
      <c r="J836" t="s">
        <v>3928</v>
      </c>
      <c r="K836" s="1" t="s">
        <v>78</v>
      </c>
      <c r="L836" s="87" t="s">
        <v>800</v>
      </c>
      <c r="M836" s="79" t="s">
        <v>7117</v>
      </c>
      <c r="N836" s="1" t="s">
        <v>3719</v>
      </c>
      <c r="O836" s="69" t="s">
        <v>3719</v>
      </c>
      <c r="P836" s="54" t="s">
        <v>3719</v>
      </c>
      <c r="Q836" s="1" t="s">
        <v>83</v>
      </c>
      <c r="R836" s="87" t="s">
        <v>269</v>
      </c>
      <c r="S836" s="87" t="s">
        <v>269</v>
      </c>
      <c r="T836" t="s">
        <v>3929</v>
      </c>
      <c r="U836" t="s">
        <v>3931</v>
      </c>
      <c r="V836" t="s">
        <v>3930</v>
      </c>
      <c r="W836" s="5">
        <v>94685325</v>
      </c>
      <c r="X836" s="5">
        <v>94685325</v>
      </c>
      <c r="Y836" s="90">
        <v>9017650</v>
      </c>
      <c r="Z836" s="90">
        <v>0</v>
      </c>
      <c r="AA836" s="1" t="s">
        <v>95</v>
      </c>
      <c r="AB836" t="s">
        <v>83</v>
      </c>
      <c r="AC836" t="s">
        <v>76</v>
      </c>
      <c r="AD836" s="69">
        <f>+Tabla3[[#This Row],[VALOR DEL CONTRATO
(EN NUMEROS)]]-Tabla3[[#This Row],[VALOR RECURSOS (MADS/FONAM)]]</f>
        <v>0</v>
      </c>
      <c r="AE836" s="2">
        <v>5426</v>
      </c>
      <c r="AF836" s="97">
        <v>45664</v>
      </c>
      <c r="AG836">
        <v>86226</v>
      </c>
      <c r="AH836" s="96">
        <v>46044</v>
      </c>
      <c r="AI836" s="78" t="s">
        <v>98</v>
      </c>
      <c r="AJ836" t="s">
        <v>736</v>
      </c>
      <c r="AK836" s="65">
        <v>202400000000054</v>
      </c>
      <c r="AL836" s="75">
        <v>46044</v>
      </c>
      <c r="AM836" s="1" t="s">
        <v>257</v>
      </c>
      <c r="AN836" s="1" t="s">
        <v>257</v>
      </c>
      <c r="AO836" t="s">
        <v>100</v>
      </c>
      <c r="AP836" t="s">
        <v>3312</v>
      </c>
      <c r="AQ836" s="2"/>
      <c r="AR836" t="s">
        <v>3313</v>
      </c>
      <c r="AS836" t="s">
        <v>418</v>
      </c>
      <c r="AT836" s="1">
        <v>80111600</v>
      </c>
      <c r="AU836" s="93" t="s">
        <v>6005</v>
      </c>
      <c r="AV836" s="1" t="s">
        <v>211</v>
      </c>
      <c r="AW836" s="87" t="s">
        <v>104</v>
      </c>
      <c r="AX836" s="96" t="s">
        <v>76</v>
      </c>
      <c r="AY836" s="1" t="s">
        <v>108</v>
      </c>
      <c r="AZ836" s="75">
        <v>46044</v>
      </c>
      <c r="BA836" s="75">
        <v>46044</v>
      </c>
      <c r="BB836" s="6">
        <v>46362</v>
      </c>
      <c r="BC836" s="89">
        <f>+Tabla3[[#This Row],[FECHA TERMINACION
(INICIAL)]]-Tabla3[[#This Row],[FECHA INICIO]]</f>
        <v>318</v>
      </c>
      <c r="BD836" s="89">
        <f>+Tabla3[[#This Row],[PLAZO DE EJECUCIÓN EN DÍAS (INICIAL)]]/30</f>
        <v>10.6</v>
      </c>
      <c r="BE836" t="s">
        <v>3932</v>
      </c>
      <c r="BF836" s="5" t="e">
        <f>+#REF!</f>
        <v>#REF!</v>
      </c>
      <c r="BG836" s="5" t="e">
        <f>+#REF!</f>
        <v>#REF!</v>
      </c>
      <c r="BH836" s="1" t="e">
        <f>+#REF!</f>
        <v>#REF!</v>
      </c>
      <c r="BI836" s="1">
        <f>+COUNTIF(Tabla3[[#This Row],[VALOR REDUCIDO]:[TOTAL TIEMPO PRORROGADO EN DÍAS
]],"&lt;&gt;0")</f>
        <v>3</v>
      </c>
      <c r="BJ836" s="1" t="e">
        <f>+#REF!</f>
        <v>#REF!</v>
      </c>
      <c r="BK836" s="75" t="e">
        <f>+#REF!</f>
        <v>#REF!</v>
      </c>
      <c r="BL836" s="1" t="s">
        <v>83</v>
      </c>
      <c r="BM836" t="e">
        <f t="shared" si="62"/>
        <v>#REF!</v>
      </c>
      <c r="BN836" s="7">
        <f t="shared" si="63"/>
        <v>46044</v>
      </c>
      <c r="BO836" s="7" t="e">
        <f t="shared" si="64"/>
        <v>#REF!</v>
      </c>
      <c r="BP836" s="5" t="e">
        <f t="shared" si="65"/>
        <v>#REF!</v>
      </c>
      <c r="BQ836" s="1">
        <v>38775895</v>
      </c>
      <c r="BR836" s="1" t="e">
        <f>+Tabla3[[#This Row],[VALOR TOTAL DE CONTRATO (ANTES DE LIQUIDACIÓN - LIBERACIÓN DE SALDOS)]]-Tabla3[[#This Row],[RECURSO TOTALES DESEMBOLSADOS]]</f>
        <v>#REF!</v>
      </c>
      <c r="BS836" s="1" t="s">
        <v>83</v>
      </c>
      <c r="BT836" s="1" t="str">
        <f t="shared" si="66"/>
        <v>enero</v>
      </c>
      <c r="BU836" s="1" t="s">
        <v>82</v>
      </c>
      <c r="BV836" s="1" t="s">
        <v>82</v>
      </c>
      <c r="BW836" s="1" t="s">
        <v>82</v>
      </c>
      <c r="BX836" t="s">
        <v>258</v>
      </c>
      <c r="BY836" t="s">
        <v>259</v>
      </c>
    </row>
    <row r="837" spans="1:77" x14ac:dyDescent="0.25">
      <c r="A837" s="1">
        <v>2026</v>
      </c>
      <c r="B837" s="3">
        <v>814</v>
      </c>
      <c r="C837" s="1" t="s">
        <v>65</v>
      </c>
      <c r="D837" t="s">
        <v>67</v>
      </c>
      <c r="E837" t="s">
        <v>70</v>
      </c>
      <c r="F837" t="s">
        <v>71</v>
      </c>
      <c r="G837" t="s">
        <v>105</v>
      </c>
      <c r="H837" s="1" t="s">
        <v>64</v>
      </c>
      <c r="I837" s="1" t="s">
        <v>75</v>
      </c>
      <c r="J837" t="s">
        <v>3933</v>
      </c>
      <c r="K837" s="1" t="s">
        <v>78</v>
      </c>
      <c r="L837" s="87" t="s">
        <v>2540</v>
      </c>
      <c r="M837" s="79" t="s">
        <v>7118</v>
      </c>
      <c r="N837" s="1" t="s">
        <v>3719</v>
      </c>
      <c r="O837" s="69" t="s">
        <v>3719</v>
      </c>
      <c r="P837" s="54" t="s">
        <v>3719</v>
      </c>
      <c r="Q837" s="1" t="s">
        <v>83</v>
      </c>
      <c r="R837" s="87" t="s">
        <v>269</v>
      </c>
      <c r="S837" s="87" t="s">
        <v>269</v>
      </c>
      <c r="T837" t="s">
        <v>3934</v>
      </c>
      <c r="U837" t="s">
        <v>3936</v>
      </c>
      <c r="V837" t="s">
        <v>3935</v>
      </c>
      <c r="W837" s="5">
        <v>93359200</v>
      </c>
      <c r="X837" s="5">
        <v>93359200</v>
      </c>
      <c r="Y837" s="90">
        <v>8487200</v>
      </c>
      <c r="Z837" s="90">
        <v>0</v>
      </c>
      <c r="AA837" s="1" t="s">
        <v>95</v>
      </c>
      <c r="AB837" t="s">
        <v>83</v>
      </c>
      <c r="AC837" t="s">
        <v>76</v>
      </c>
      <c r="AD837" s="69">
        <f>+Tabla3[[#This Row],[VALOR DEL CONTRATO
(EN NUMEROS)]]-Tabla3[[#This Row],[VALOR RECURSOS (MADS/FONAM)]]</f>
        <v>0</v>
      </c>
      <c r="AE837" s="2">
        <v>8626</v>
      </c>
      <c r="AF837" s="88">
        <v>46027</v>
      </c>
      <c r="AG837">
        <v>80426</v>
      </c>
      <c r="AH837" s="75">
        <v>46043</v>
      </c>
      <c r="AI837" s="78" t="s">
        <v>98</v>
      </c>
      <c r="AJ837" t="s">
        <v>736</v>
      </c>
      <c r="AK837" s="65">
        <v>202400000000054</v>
      </c>
      <c r="AL837" s="75">
        <v>46042</v>
      </c>
      <c r="AM837" s="1" t="s">
        <v>257</v>
      </c>
      <c r="AN837" s="1" t="s">
        <v>257</v>
      </c>
      <c r="AO837" t="s">
        <v>100</v>
      </c>
      <c r="AP837" t="s">
        <v>233</v>
      </c>
      <c r="AQ837" s="2"/>
      <c r="AR837" t="s">
        <v>1695</v>
      </c>
      <c r="AS837" t="s">
        <v>2752</v>
      </c>
      <c r="AT837" s="1">
        <v>80111600</v>
      </c>
      <c r="AU837" s="93" t="s">
        <v>6006</v>
      </c>
      <c r="AV837" s="1" t="s">
        <v>211</v>
      </c>
      <c r="AW837" s="87" t="s">
        <v>104</v>
      </c>
      <c r="AX837" s="96" t="s">
        <v>76</v>
      </c>
      <c r="AY837" s="1" t="s">
        <v>108</v>
      </c>
      <c r="AZ837" s="75">
        <v>46043</v>
      </c>
      <c r="BA837" s="75">
        <v>46043</v>
      </c>
      <c r="BB837" s="6">
        <v>46376</v>
      </c>
      <c r="BC837" s="89">
        <f>+Tabla3[[#This Row],[FECHA TERMINACION
(INICIAL)]]-Tabla3[[#This Row],[FECHA INICIO]]</f>
        <v>333</v>
      </c>
      <c r="BD837" s="89">
        <f>+Tabla3[[#This Row],[PLAZO DE EJECUCIÓN EN DÍAS (INICIAL)]]/30</f>
        <v>11.1</v>
      </c>
      <c r="BE837" t="s">
        <v>2533</v>
      </c>
      <c r="BF837" s="5" t="e">
        <f>+#REF!</f>
        <v>#REF!</v>
      </c>
      <c r="BG837" s="5" t="e">
        <f>+#REF!</f>
        <v>#REF!</v>
      </c>
      <c r="BH837" s="1" t="e">
        <f>+#REF!</f>
        <v>#REF!</v>
      </c>
      <c r="BI837" s="1">
        <f>+COUNTIF(Tabla3[[#This Row],[VALOR REDUCIDO]:[TOTAL TIEMPO PRORROGADO EN DÍAS
]],"&lt;&gt;0")</f>
        <v>3</v>
      </c>
      <c r="BJ837" s="1" t="e">
        <f>+#REF!</f>
        <v>#REF!</v>
      </c>
      <c r="BK837" s="75" t="e">
        <f>+#REF!</f>
        <v>#REF!</v>
      </c>
      <c r="BL837" s="1" t="s">
        <v>83</v>
      </c>
      <c r="BM837" t="e">
        <f t="shared" si="62"/>
        <v>#REF!</v>
      </c>
      <c r="BN837" s="7">
        <f t="shared" si="63"/>
        <v>46043</v>
      </c>
      <c r="BO837" s="7" t="e">
        <f t="shared" si="64"/>
        <v>#REF!</v>
      </c>
      <c r="BP837" s="5" t="e">
        <f t="shared" si="65"/>
        <v>#REF!</v>
      </c>
      <c r="BQ837" s="1">
        <v>28290667</v>
      </c>
      <c r="BR837" s="1" t="e">
        <f>+Tabla3[[#This Row],[VALOR TOTAL DE CONTRATO (ANTES DE LIQUIDACIÓN - LIBERACIÓN DE SALDOS)]]-Tabla3[[#This Row],[RECURSO TOTALES DESEMBOLSADOS]]</f>
        <v>#REF!</v>
      </c>
      <c r="BS837" s="1" t="s">
        <v>83</v>
      </c>
      <c r="BT837" s="1" t="str">
        <f t="shared" si="66"/>
        <v>enero</v>
      </c>
      <c r="BU837" s="1" t="s">
        <v>82</v>
      </c>
      <c r="BV837" s="1" t="s">
        <v>82</v>
      </c>
      <c r="BW837" s="1" t="s">
        <v>82</v>
      </c>
      <c r="BX837" t="s">
        <v>258</v>
      </c>
      <c r="BY837" t="s">
        <v>259</v>
      </c>
    </row>
    <row r="838" spans="1:77" ht="14.45" customHeight="1" x14ac:dyDescent="0.25">
      <c r="A838" s="1">
        <v>2026</v>
      </c>
      <c r="B838" s="3">
        <v>815</v>
      </c>
      <c r="C838" s="1" t="s">
        <v>65</v>
      </c>
      <c r="D838" t="s">
        <v>67</v>
      </c>
      <c r="E838" t="s">
        <v>70</v>
      </c>
      <c r="F838" t="s">
        <v>71</v>
      </c>
      <c r="G838" t="s">
        <v>105</v>
      </c>
      <c r="H838" s="1" t="s">
        <v>64</v>
      </c>
      <c r="I838" s="1" t="s">
        <v>75</v>
      </c>
      <c r="J838" t="s">
        <v>3937</v>
      </c>
      <c r="K838" s="1" t="s">
        <v>78</v>
      </c>
      <c r="L838" s="87" t="s">
        <v>3591</v>
      </c>
      <c r="M838" s="79" t="s">
        <v>7119</v>
      </c>
      <c r="N838" s="1" t="s">
        <v>3719</v>
      </c>
      <c r="O838" s="69" t="s">
        <v>3719</v>
      </c>
      <c r="P838" s="54" t="s">
        <v>3719</v>
      </c>
      <c r="Q838" s="1" t="s">
        <v>83</v>
      </c>
      <c r="R838" s="87" t="s">
        <v>269</v>
      </c>
      <c r="S838" s="87" t="s">
        <v>269</v>
      </c>
      <c r="T838" t="s">
        <v>3940</v>
      </c>
      <c r="U838" t="s">
        <v>3941</v>
      </c>
      <c r="V838" t="s">
        <v>3679</v>
      </c>
      <c r="W838" s="5">
        <v>57200000</v>
      </c>
      <c r="X838" s="5">
        <v>57200000</v>
      </c>
      <c r="Y838" s="90">
        <v>5200000</v>
      </c>
      <c r="Z838" s="90">
        <v>0</v>
      </c>
      <c r="AA838" s="1" t="s">
        <v>95</v>
      </c>
      <c r="AB838" t="s">
        <v>83</v>
      </c>
      <c r="AC838" t="s">
        <v>76</v>
      </c>
      <c r="AD838" s="69">
        <f>+Tabla3[[#This Row],[VALOR DEL CONTRATO
(EN NUMEROS)]]-Tabla3[[#This Row],[VALOR RECURSOS (MADS/FONAM)]]</f>
        <v>0</v>
      </c>
      <c r="AE838" s="2">
        <v>4026</v>
      </c>
      <c r="AF838" s="88">
        <v>46024</v>
      </c>
      <c r="AG838">
        <v>86826</v>
      </c>
      <c r="AH838" s="75">
        <v>46044</v>
      </c>
      <c r="AI838" s="78" t="s">
        <v>98</v>
      </c>
      <c r="AJ838" t="s">
        <v>928</v>
      </c>
      <c r="AK838" s="65">
        <v>202400000000071</v>
      </c>
      <c r="AL838" s="75">
        <v>46044</v>
      </c>
      <c r="AM838" s="1" t="s">
        <v>257</v>
      </c>
      <c r="AN838" s="1" t="s">
        <v>257</v>
      </c>
      <c r="AO838" t="s">
        <v>100</v>
      </c>
      <c r="AP838" t="s">
        <v>3938</v>
      </c>
      <c r="AQ838" s="2"/>
      <c r="AR838" t="s">
        <v>3939</v>
      </c>
      <c r="AS838" t="s">
        <v>418</v>
      </c>
      <c r="AT838" s="1">
        <v>80111600</v>
      </c>
      <c r="AU838" s="93" t="s">
        <v>6007</v>
      </c>
      <c r="AV838" s="1" t="s">
        <v>211</v>
      </c>
      <c r="AW838" s="87" t="s">
        <v>104</v>
      </c>
      <c r="AX838" s="96" t="s">
        <v>76</v>
      </c>
      <c r="AY838" s="1" t="s">
        <v>108</v>
      </c>
      <c r="AZ838" s="75">
        <v>46044</v>
      </c>
      <c r="BA838" s="75">
        <v>46044</v>
      </c>
      <c r="BB838" s="6">
        <v>46377</v>
      </c>
      <c r="BC838" s="89">
        <f>+Tabla3[[#This Row],[FECHA TERMINACION
(INICIAL)]]-Tabla3[[#This Row],[FECHA INICIO]]</f>
        <v>333</v>
      </c>
      <c r="BD838" s="89">
        <f>+Tabla3[[#This Row],[PLAZO DE EJECUCIÓN EN DÍAS (INICIAL)]]/30</f>
        <v>11.1</v>
      </c>
      <c r="BE838" t="s">
        <v>2533</v>
      </c>
      <c r="BF838" s="5" t="e">
        <f>+#REF!</f>
        <v>#REF!</v>
      </c>
      <c r="BG838" s="5" t="e">
        <f>+#REF!</f>
        <v>#REF!</v>
      </c>
      <c r="BH838" s="1" t="e">
        <f>+#REF!</f>
        <v>#REF!</v>
      </c>
      <c r="BI838" s="1">
        <f>+COUNTIF(Tabla3[[#This Row],[VALOR REDUCIDO]:[TOTAL TIEMPO PRORROGADO EN DÍAS
]],"&lt;&gt;0")</f>
        <v>3</v>
      </c>
      <c r="BJ838" s="1" t="e">
        <f>+#REF!</f>
        <v>#REF!</v>
      </c>
      <c r="BK838" s="75" t="e">
        <f>+#REF!</f>
        <v>#REF!</v>
      </c>
      <c r="BL838" s="1" t="s">
        <v>83</v>
      </c>
      <c r="BM838" t="e">
        <f t="shared" si="62"/>
        <v>#REF!</v>
      </c>
      <c r="BN838" s="7">
        <f t="shared" si="63"/>
        <v>46044</v>
      </c>
      <c r="BO838" s="7" t="e">
        <f t="shared" si="64"/>
        <v>#REF!</v>
      </c>
      <c r="BP838" s="5" t="e">
        <f t="shared" si="65"/>
        <v>#REF!</v>
      </c>
      <c r="BQ838" s="1">
        <v>22360000</v>
      </c>
      <c r="BR838" s="1" t="e">
        <f>+Tabla3[[#This Row],[VALOR TOTAL DE CONTRATO (ANTES DE LIQUIDACIÓN - LIBERACIÓN DE SALDOS)]]-Tabla3[[#This Row],[RECURSO TOTALES DESEMBOLSADOS]]</f>
        <v>#REF!</v>
      </c>
      <c r="BS838" s="1" t="s">
        <v>83</v>
      </c>
      <c r="BT838" s="1" t="str">
        <f t="shared" si="66"/>
        <v>enero</v>
      </c>
      <c r="BU838" s="1" t="s">
        <v>82</v>
      </c>
      <c r="BV838" s="1" t="s">
        <v>82</v>
      </c>
      <c r="BW838" s="1" t="s">
        <v>82</v>
      </c>
      <c r="BX838" t="s">
        <v>258</v>
      </c>
      <c r="BY838" t="s">
        <v>259</v>
      </c>
    </row>
    <row r="839" spans="1:77" ht="14.45" customHeight="1" x14ac:dyDescent="0.25">
      <c r="A839" s="1">
        <v>2026</v>
      </c>
      <c r="B839" s="3">
        <v>816</v>
      </c>
      <c r="C839" s="1" t="s">
        <v>65</v>
      </c>
      <c r="D839" t="s">
        <v>67</v>
      </c>
      <c r="E839" t="s">
        <v>70</v>
      </c>
      <c r="F839" t="s">
        <v>71</v>
      </c>
      <c r="G839" t="s">
        <v>105</v>
      </c>
      <c r="H839" s="1" t="s">
        <v>64</v>
      </c>
      <c r="I839" s="1" t="s">
        <v>75</v>
      </c>
      <c r="J839" t="s">
        <v>3664</v>
      </c>
      <c r="K839" s="1" t="s">
        <v>78</v>
      </c>
      <c r="L839" t="s">
        <v>3665</v>
      </c>
      <c r="M839" s="79" t="s">
        <v>7120</v>
      </c>
      <c r="N839" s="1" t="s">
        <v>3719</v>
      </c>
      <c r="O839" s="69" t="s">
        <v>3719</v>
      </c>
      <c r="P839" s="54" t="s">
        <v>3719</v>
      </c>
      <c r="Q839" s="1" t="s">
        <v>83</v>
      </c>
      <c r="R839" s="87" t="s">
        <v>87</v>
      </c>
      <c r="S839" s="87" t="s">
        <v>87</v>
      </c>
      <c r="T839" t="s">
        <v>3666</v>
      </c>
      <c r="U839" t="s">
        <v>3668</v>
      </c>
      <c r="V839" t="s">
        <v>3667</v>
      </c>
      <c r="W839" s="5">
        <v>114000000</v>
      </c>
      <c r="X839" s="5">
        <v>114000000</v>
      </c>
      <c r="Y839" s="90">
        <v>10000000</v>
      </c>
      <c r="Z839" s="90">
        <v>0</v>
      </c>
      <c r="AA839" s="1" t="s">
        <v>95</v>
      </c>
      <c r="AB839" t="s">
        <v>83</v>
      </c>
      <c r="AC839" t="s">
        <v>76</v>
      </c>
      <c r="AD839" s="69">
        <f>+Tabla3[[#This Row],[VALOR DEL CONTRATO
(EN NUMEROS)]]-Tabla3[[#This Row],[VALOR RECURSOS (MADS/FONAM)]]</f>
        <v>0</v>
      </c>
      <c r="AE839" s="2">
        <v>7026</v>
      </c>
      <c r="AF839" s="88">
        <v>46024</v>
      </c>
      <c r="AG839">
        <v>75026</v>
      </c>
      <c r="AH839" s="75">
        <v>46042</v>
      </c>
      <c r="AI839" s="78" t="s">
        <v>98</v>
      </c>
      <c r="AJ839" t="s">
        <v>395</v>
      </c>
      <c r="AK839" s="72">
        <v>202400000000095</v>
      </c>
      <c r="AL839" s="75">
        <v>46041</v>
      </c>
      <c r="AM839" s="1" t="s">
        <v>257</v>
      </c>
      <c r="AN839" s="1" t="s">
        <v>257</v>
      </c>
      <c r="AO839" t="s">
        <v>100</v>
      </c>
      <c r="AP839" t="s">
        <v>1833</v>
      </c>
      <c r="AQ839" s="1"/>
      <c r="AR839" t="s">
        <v>1834</v>
      </c>
      <c r="AS839" t="s">
        <v>87</v>
      </c>
      <c r="AT839" s="1">
        <v>80111600</v>
      </c>
      <c r="AU839" s="93" t="s">
        <v>6008</v>
      </c>
      <c r="AV839" s="1" t="s">
        <v>210</v>
      </c>
      <c r="AW839" s="87" t="s">
        <v>103</v>
      </c>
      <c r="AX839" s="75">
        <v>46042</v>
      </c>
      <c r="AY839" s="87" t="s">
        <v>116</v>
      </c>
      <c r="AZ839" s="75">
        <v>46042</v>
      </c>
      <c r="BA839" s="75">
        <v>46042</v>
      </c>
      <c r="BB839" s="6">
        <v>46387</v>
      </c>
      <c r="BC839" s="89">
        <f>+Tabla3[[#This Row],[FECHA TERMINACION
(INICIAL)]]-Tabla3[[#This Row],[FECHA INICIO]]</f>
        <v>345</v>
      </c>
      <c r="BD839" s="89">
        <f>+Tabla3[[#This Row],[PLAZO DE EJECUCIÓN EN DÍAS (INICIAL)]]/30</f>
        <v>11.5</v>
      </c>
      <c r="BE839" t="s">
        <v>3669</v>
      </c>
      <c r="BF839" s="5" t="e">
        <f>+#REF!</f>
        <v>#REF!</v>
      </c>
      <c r="BG839" s="5" t="e">
        <f>+#REF!</f>
        <v>#REF!</v>
      </c>
      <c r="BH839" s="1" t="e">
        <f>+#REF!</f>
        <v>#REF!</v>
      </c>
      <c r="BI839" s="1">
        <f>+COUNTIF(Tabla3[[#This Row],[VALOR REDUCIDO]:[TOTAL TIEMPO PRORROGADO EN DÍAS
]],"&lt;&gt;0")</f>
        <v>3</v>
      </c>
      <c r="BJ839" s="1" t="e">
        <f>+#REF!</f>
        <v>#REF!</v>
      </c>
      <c r="BK839" s="75" t="e">
        <f>+#REF!</f>
        <v>#REF!</v>
      </c>
      <c r="BL839" s="1" t="s">
        <v>83</v>
      </c>
      <c r="BM839" t="e">
        <f t="shared" si="62"/>
        <v>#REF!</v>
      </c>
      <c r="BN839" s="7">
        <f t="shared" si="63"/>
        <v>46042</v>
      </c>
      <c r="BO839" s="7" t="e">
        <f t="shared" si="64"/>
        <v>#REF!</v>
      </c>
      <c r="BP839" s="5" t="e">
        <f t="shared" si="65"/>
        <v>#REF!</v>
      </c>
      <c r="BQ839" s="1">
        <v>43666667</v>
      </c>
      <c r="BR839" s="1" t="e">
        <f>+Tabla3[[#This Row],[VALOR TOTAL DE CONTRATO (ANTES DE LIQUIDACIÓN - LIBERACIÓN DE SALDOS)]]-Tabla3[[#This Row],[RECURSO TOTALES DESEMBOLSADOS]]</f>
        <v>#REF!</v>
      </c>
      <c r="BS839" s="1" t="s">
        <v>83</v>
      </c>
      <c r="BT839" s="1" t="str">
        <f t="shared" si="66"/>
        <v>enero</v>
      </c>
      <c r="BU839" s="1" t="s">
        <v>82</v>
      </c>
      <c r="BV839" s="1" t="s">
        <v>82</v>
      </c>
      <c r="BW839" s="1" t="s">
        <v>82</v>
      </c>
      <c r="BX839" t="s">
        <v>258</v>
      </c>
      <c r="BY839" t="s">
        <v>259</v>
      </c>
    </row>
    <row r="840" spans="1:77" ht="15" customHeight="1" x14ac:dyDescent="0.25">
      <c r="A840" s="1">
        <v>2026</v>
      </c>
      <c r="B840" s="3">
        <v>817</v>
      </c>
      <c r="C840" s="1" t="s">
        <v>65</v>
      </c>
      <c r="D840" t="s">
        <v>67</v>
      </c>
      <c r="E840" t="s">
        <v>70</v>
      </c>
      <c r="F840" t="s">
        <v>71</v>
      </c>
      <c r="G840" t="s">
        <v>105</v>
      </c>
      <c r="H840" s="1" t="s">
        <v>64</v>
      </c>
      <c r="I840" s="1" t="s">
        <v>75</v>
      </c>
      <c r="J840" t="s">
        <v>3670</v>
      </c>
      <c r="K840" s="1" t="s">
        <v>78</v>
      </c>
      <c r="L840" s="87" t="s">
        <v>81</v>
      </c>
      <c r="M840" s="79" t="s">
        <v>7121</v>
      </c>
      <c r="N840" s="1" t="s">
        <v>3719</v>
      </c>
      <c r="O840" s="69" t="s">
        <v>3719</v>
      </c>
      <c r="P840" s="54" t="s">
        <v>3719</v>
      </c>
      <c r="Q840" s="1" t="s">
        <v>83</v>
      </c>
      <c r="R840" s="87" t="s">
        <v>265</v>
      </c>
      <c r="S840" s="87" t="s">
        <v>265</v>
      </c>
      <c r="T840" t="s">
        <v>3671</v>
      </c>
      <c r="U840" t="s">
        <v>3672</v>
      </c>
      <c r="V840" t="s">
        <v>2874</v>
      </c>
      <c r="W840" s="5">
        <v>93500000</v>
      </c>
      <c r="X840" s="5">
        <v>93500000</v>
      </c>
      <c r="Y840" s="90">
        <v>8500000</v>
      </c>
      <c r="Z840" s="90">
        <v>0</v>
      </c>
      <c r="AA840" s="1" t="s">
        <v>95</v>
      </c>
      <c r="AB840" t="s">
        <v>83</v>
      </c>
      <c r="AC840" t="s">
        <v>76</v>
      </c>
      <c r="AD840" s="69">
        <f>+Tabla3[[#This Row],[VALOR DEL CONTRATO
(EN NUMEROS)]]-Tabla3[[#This Row],[VALOR RECURSOS (MADS/FONAM)]]</f>
        <v>0</v>
      </c>
      <c r="AE840" s="2">
        <v>1326</v>
      </c>
      <c r="AF840" s="88">
        <v>46024</v>
      </c>
      <c r="AG840">
        <v>76426</v>
      </c>
      <c r="AH840" s="75">
        <v>46042</v>
      </c>
      <c r="AI840" s="78" t="s">
        <v>98</v>
      </c>
      <c r="AJ840" t="s">
        <v>774</v>
      </c>
      <c r="AK840" s="72">
        <v>202400000000074</v>
      </c>
      <c r="AL840" s="75">
        <v>46042</v>
      </c>
      <c r="AM840" s="1" t="s">
        <v>257</v>
      </c>
      <c r="AN840" s="1" t="s">
        <v>257</v>
      </c>
      <c r="AO840" t="s">
        <v>100</v>
      </c>
      <c r="AP840" t="s">
        <v>775</v>
      </c>
      <c r="AQ840" s="2"/>
      <c r="AR840" t="s">
        <v>776</v>
      </c>
      <c r="AS840" t="s">
        <v>776</v>
      </c>
      <c r="AT840" s="1">
        <v>80111600</v>
      </c>
      <c r="AU840" s="93" t="s">
        <v>6009</v>
      </c>
      <c r="AV840" s="1" t="s">
        <v>210</v>
      </c>
      <c r="AW840" s="87" t="s">
        <v>103</v>
      </c>
      <c r="AX840" s="96">
        <v>46042</v>
      </c>
      <c r="AY840" s="87" t="s">
        <v>116</v>
      </c>
      <c r="AZ840" s="96">
        <v>46042</v>
      </c>
      <c r="BA840" s="75">
        <v>46042</v>
      </c>
      <c r="BB840" s="6">
        <v>46375</v>
      </c>
      <c r="BC840" s="89">
        <f>+Tabla3[[#This Row],[FECHA TERMINACION
(INICIAL)]]-Tabla3[[#This Row],[FECHA INICIO]]</f>
        <v>333</v>
      </c>
      <c r="BD840" s="89">
        <f>+Tabla3[[#This Row],[PLAZO DE EJECUCIÓN EN DÍAS (INICIAL)]]/30</f>
        <v>11.1</v>
      </c>
      <c r="BE840" t="s">
        <v>804</v>
      </c>
      <c r="BF840" s="5" t="e">
        <f>+#REF!</f>
        <v>#REF!</v>
      </c>
      <c r="BG840" s="5" t="e">
        <f>+#REF!</f>
        <v>#REF!</v>
      </c>
      <c r="BH840" s="1" t="e">
        <f>+#REF!</f>
        <v>#REF!</v>
      </c>
      <c r="BI840" s="1">
        <f>+COUNTIF(Tabla3[[#This Row],[VALOR REDUCIDO]:[TOTAL TIEMPO PRORROGADO EN DÍAS
]],"&lt;&gt;0")</f>
        <v>3</v>
      </c>
      <c r="BJ840" s="1" t="e">
        <f>+#REF!</f>
        <v>#REF!</v>
      </c>
      <c r="BK840" s="75" t="e">
        <f>+#REF!</f>
        <v>#REF!</v>
      </c>
      <c r="BL840" s="1" t="s">
        <v>83</v>
      </c>
      <c r="BM840" t="e">
        <f t="shared" si="62"/>
        <v>#REF!</v>
      </c>
      <c r="BN840" s="7">
        <f t="shared" si="63"/>
        <v>46042</v>
      </c>
      <c r="BO840" s="7" t="e">
        <f t="shared" si="64"/>
        <v>#REF!</v>
      </c>
      <c r="BP840" s="5" t="e">
        <f t="shared" si="65"/>
        <v>#REF!</v>
      </c>
      <c r="BQ840" s="1">
        <v>37116667</v>
      </c>
      <c r="BR840" s="1" t="e">
        <f>+Tabla3[[#This Row],[VALOR TOTAL DE CONTRATO (ANTES DE LIQUIDACIÓN - LIBERACIÓN DE SALDOS)]]-Tabla3[[#This Row],[RECURSO TOTALES DESEMBOLSADOS]]</f>
        <v>#REF!</v>
      </c>
      <c r="BS840" s="1" t="s">
        <v>83</v>
      </c>
      <c r="BT840" s="1" t="str">
        <f t="shared" si="66"/>
        <v>enero</v>
      </c>
      <c r="BU840" s="1" t="s">
        <v>82</v>
      </c>
      <c r="BV840" s="1" t="s">
        <v>82</v>
      </c>
      <c r="BW840" s="1" t="s">
        <v>82</v>
      </c>
      <c r="BX840" t="s">
        <v>258</v>
      </c>
      <c r="BY840" t="s">
        <v>259</v>
      </c>
    </row>
    <row r="841" spans="1:77" ht="14.45" customHeight="1" x14ac:dyDescent="0.25">
      <c r="A841" s="1">
        <v>2026</v>
      </c>
      <c r="B841" s="3">
        <v>818</v>
      </c>
      <c r="C841" s="1" t="s">
        <v>65</v>
      </c>
      <c r="D841" t="s">
        <v>67</v>
      </c>
      <c r="E841" t="s">
        <v>70</v>
      </c>
      <c r="F841" t="s">
        <v>71</v>
      </c>
      <c r="G841" t="s">
        <v>105</v>
      </c>
      <c r="H841" s="1" t="s">
        <v>64</v>
      </c>
      <c r="I841" s="1" t="s">
        <v>75</v>
      </c>
      <c r="J841" t="s">
        <v>3673</v>
      </c>
      <c r="K841" s="1" t="s">
        <v>78</v>
      </c>
      <c r="L841" s="87" t="s">
        <v>81</v>
      </c>
      <c r="M841" s="79" t="s">
        <v>7122</v>
      </c>
      <c r="N841" s="1" t="s">
        <v>3719</v>
      </c>
      <c r="O841" s="69" t="s">
        <v>3719</v>
      </c>
      <c r="P841" s="54" t="s">
        <v>3719</v>
      </c>
      <c r="Q841" s="1" t="s">
        <v>83</v>
      </c>
      <c r="R841" s="87" t="s">
        <v>265</v>
      </c>
      <c r="S841" s="87" t="s">
        <v>265</v>
      </c>
      <c r="T841" t="s">
        <v>3674</v>
      </c>
      <c r="U841" t="s">
        <v>3676</v>
      </c>
      <c r="V841" t="s">
        <v>3675</v>
      </c>
      <c r="W841" s="5">
        <v>82500000</v>
      </c>
      <c r="X841" s="5">
        <v>82500000</v>
      </c>
      <c r="Y841" s="90">
        <v>7500000</v>
      </c>
      <c r="Z841" s="90">
        <v>0</v>
      </c>
      <c r="AA841" s="1" t="s">
        <v>95</v>
      </c>
      <c r="AB841" t="s">
        <v>83</v>
      </c>
      <c r="AC841" t="s">
        <v>76</v>
      </c>
      <c r="AD841" s="69">
        <f>+Tabla3[[#This Row],[VALOR DEL CONTRATO
(EN NUMEROS)]]-Tabla3[[#This Row],[VALOR RECURSOS (MADS/FONAM)]]</f>
        <v>0</v>
      </c>
      <c r="AE841" s="2">
        <v>1326</v>
      </c>
      <c r="AF841" s="88">
        <v>46024</v>
      </c>
      <c r="AG841">
        <v>77926</v>
      </c>
      <c r="AH841" s="75">
        <v>46042</v>
      </c>
      <c r="AI841" s="78" t="s">
        <v>98</v>
      </c>
      <c r="AJ841" t="s">
        <v>774</v>
      </c>
      <c r="AK841" s="72">
        <v>202400000000074</v>
      </c>
      <c r="AL841" s="75">
        <v>46042</v>
      </c>
      <c r="AM841" s="1" t="s">
        <v>257</v>
      </c>
      <c r="AN841" s="1" t="s">
        <v>257</v>
      </c>
      <c r="AO841" t="s">
        <v>100</v>
      </c>
      <c r="AP841" t="s">
        <v>775</v>
      </c>
      <c r="AQ841" s="2"/>
      <c r="AR841" t="s">
        <v>776</v>
      </c>
      <c r="AS841" t="s">
        <v>776</v>
      </c>
      <c r="AT841" s="1">
        <v>80111600</v>
      </c>
      <c r="AU841" s="93" t="s">
        <v>6010</v>
      </c>
      <c r="AV841" s="1" t="s">
        <v>210</v>
      </c>
      <c r="AW841" s="87" t="s">
        <v>103</v>
      </c>
      <c r="AX841" s="96">
        <v>46042</v>
      </c>
      <c r="AY841" s="87" t="s">
        <v>116</v>
      </c>
      <c r="AZ841" s="96">
        <v>46042</v>
      </c>
      <c r="BA841" s="75">
        <v>46042</v>
      </c>
      <c r="BB841" s="6">
        <v>46375</v>
      </c>
      <c r="BC841" s="89">
        <f>+Tabla3[[#This Row],[FECHA TERMINACION
(INICIAL)]]-Tabla3[[#This Row],[FECHA INICIO]]</f>
        <v>333</v>
      </c>
      <c r="BD841" s="89">
        <f>+Tabla3[[#This Row],[PLAZO DE EJECUCIÓN EN DÍAS (INICIAL)]]/30</f>
        <v>11.1</v>
      </c>
      <c r="BE841" t="s">
        <v>804</v>
      </c>
      <c r="BF841" s="5" t="e">
        <f>+#REF!</f>
        <v>#REF!</v>
      </c>
      <c r="BG841" s="5" t="e">
        <f>+#REF!</f>
        <v>#REF!</v>
      </c>
      <c r="BH841" s="1" t="e">
        <f>+#REF!</f>
        <v>#REF!</v>
      </c>
      <c r="BI841" s="1">
        <f>+COUNTIF(Tabla3[[#This Row],[VALOR REDUCIDO]:[TOTAL TIEMPO PRORROGADO EN DÍAS
]],"&lt;&gt;0")</f>
        <v>3</v>
      </c>
      <c r="BJ841" s="1" t="e">
        <f>+#REF!</f>
        <v>#REF!</v>
      </c>
      <c r="BK841" s="75" t="e">
        <f>+#REF!</f>
        <v>#REF!</v>
      </c>
      <c r="BL841" s="1" t="s">
        <v>83</v>
      </c>
      <c r="BM841" t="e">
        <f t="shared" si="62"/>
        <v>#REF!</v>
      </c>
      <c r="BN841" s="7">
        <f t="shared" si="63"/>
        <v>46042</v>
      </c>
      <c r="BO841" s="7" t="e">
        <f t="shared" si="64"/>
        <v>#REF!</v>
      </c>
      <c r="BP841" s="5" t="e">
        <f t="shared" si="65"/>
        <v>#REF!</v>
      </c>
      <c r="BQ841" s="1">
        <v>25250000</v>
      </c>
      <c r="BR841" s="1" t="e">
        <f>+Tabla3[[#This Row],[VALOR TOTAL DE CONTRATO (ANTES DE LIQUIDACIÓN - LIBERACIÓN DE SALDOS)]]-Tabla3[[#This Row],[RECURSO TOTALES DESEMBOLSADOS]]</f>
        <v>#REF!</v>
      </c>
      <c r="BS841" s="1" t="s">
        <v>83</v>
      </c>
      <c r="BT841" s="1" t="str">
        <f t="shared" si="66"/>
        <v>enero</v>
      </c>
      <c r="BU841" s="1" t="s">
        <v>82</v>
      </c>
      <c r="BV841" s="1" t="s">
        <v>82</v>
      </c>
      <c r="BW841" s="1" t="s">
        <v>82</v>
      </c>
      <c r="BX841" t="s">
        <v>258</v>
      </c>
      <c r="BY841" t="s">
        <v>259</v>
      </c>
    </row>
    <row r="842" spans="1:77" ht="14.45" customHeight="1" x14ac:dyDescent="0.25">
      <c r="A842" s="1">
        <v>2026</v>
      </c>
      <c r="B842" s="3">
        <v>819</v>
      </c>
      <c r="C842" s="1" t="s">
        <v>65</v>
      </c>
      <c r="D842" t="s">
        <v>67</v>
      </c>
      <c r="E842" t="s">
        <v>70</v>
      </c>
      <c r="F842" t="s">
        <v>71</v>
      </c>
      <c r="G842" t="s">
        <v>105</v>
      </c>
      <c r="H842" s="1" t="s">
        <v>64</v>
      </c>
      <c r="I842" s="1" t="s">
        <v>75</v>
      </c>
      <c r="J842" t="s">
        <v>3677</v>
      </c>
      <c r="K842" s="1" t="s">
        <v>78</v>
      </c>
      <c r="L842" s="87" t="s">
        <v>2923</v>
      </c>
      <c r="M842" s="79" t="s">
        <v>7123</v>
      </c>
      <c r="N842" s="1" t="s">
        <v>3719</v>
      </c>
      <c r="O842" s="69" t="s">
        <v>3719</v>
      </c>
      <c r="P842" s="54" t="s">
        <v>3719</v>
      </c>
      <c r="Q842" s="1" t="s">
        <v>83</v>
      </c>
      <c r="R842" s="87" t="s">
        <v>265</v>
      </c>
      <c r="S842" s="87" t="s">
        <v>265</v>
      </c>
      <c r="T842" t="s">
        <v>3678</v>
      </c>
      <c r="U842" t="s">
        <v>3680</v>
      </c>
      <c r="V842" t="s">
        <v>3679</v>
      </c>
      <c r="W842" s="5">
        <v>57200000</v>
      </c>
      <c r="X842" s="5">
        <v>57200000</v>
      </c>
      <c r="Y842" s="90">
        <v>5200000</v>
      </c>
      <c r="Z842" s="90">
        <v>0</v>
      </c>
      <c r="AA842" s="1" t="s">
        <v>95</v>
      </c>
      <c r="AB842" t="s">
        <v>83</v>
      </c>
      <c r="AC842" t="s">
        <v>76</v>
      </c>
      <c r="AD842" s="69">
        <f>+Tabla3[[#This Row],[VALOR DEL CONTRATO
(EN NUMEROS)]]-Tabla3[[#This Row],[VALOR RECURSOS (MADS/FONAM)]]</f>
        <v>0</v>
      </c>
      <c r="AE842" s="2">
        <v>626</v>
      </c>
      <c r="AF842" s="88">
        <v>46024</v>
      </c>
      <c r="AG842">
        <v>78126</v>
      </c>
      <c r="AH842" s="75">
        <v>46042</v>
      </c>
      <c r="AI842" s="78" t="s">
        <v>98</v>
      </c>
      <c r="AJ842" t="s">
        <v>1734</v>
      </c>
      <c r="AK842" s="72">
        <v>202400000000074</v>
      </c>
      <c r="AL842" s="75">
        <v>46042</v>
      </c>
      <c r="AM842" s="1" t="s">
        <v>257</v>
      </c>
      <c r="AN842" s="1" t="s">
        <v>257</v>
      </c>
      <c r="AO842" t="s">
        <v>100</v>
      </c>
      <c r="AP842" t="s">
        <v>775</v>
      </c>
      <c r="AQ842" s="2"/>
      <c r="AR842" t="s">
        <v>776</v>
      </c>
      <c r="AS842" t="s">
        <v>776</v>
      </c>
      <c r="AT842" s="1">
        <v>80111600</v>
      </c>
      <c r="AU842" s="93" t="s">
        <v>6011</v>
      </c>
      <c r="AV842" s="1" t="s">
        <v>210</v>
      </c>
      <c r="AW842" s="87" t="s">
        <v>103</v>
      </c>
      <c r="AX842" s="96">
        <v>46042</v>
      </c>
      <c r="AY842" s="1" t="s">
        <v>116</v>
      </c>
      <c r="AZ842" s="96">
        <v>46042</v>
      </c>
      <c r="BA842" s="75">
        <v>46042</v>
      </c>
      <c r="BB842" s="6">
        <v>46375</v>
      </c>
      <c r="BC842" s="89">
        <f>+Tabla3[[#This Row],[FECHA TERMINACION
(INICIAL)]]-Tabla3[[#This Row],[FECHA INICIO]]</f>
        <v>333</v>
      </c>
      <c r="BD842" s="89">
        <f>+Tabla3[[#This Row],[PLAZO DE EJECUCIÓN EN DÍAS (INICIAL)]]/30</f>
        <v>11.1</v>
      </c>
      <c r="BE842" t="s">
        <v>2040</v>
      </c>
      <c r="BF842" s="5" t="e">
        <f>+#REF!</f>
        <v>#REF!</v>
      </c>
      <c r="BG842" s="5" t="e">
        <f>+#REF!</f>
        <v>#REF!</v>
      </c>
      <c r="BH842" s="1" t="e">
        <f>+#REF!</f>
        <v>#REF!</v>
      </c>
      <c r="BI842" s="1">
        <f>+COUNTIF(Tabla3[[#This Row],[VALOR REDUCIDO]:[TOTAL TIEMPO PRORROGADO EN DÍAS
]],"&lt;&gt;0")</f>
        <v>3</v>
      </c>
      <c r="BJ842" s="1" t="e">
        <f>+#REF!</f>
        <v>#REF!</v>
      </c>
      <c r="BK842" s="75" t="e">
        <f>+#REF!</f>
        <v>#REF!</v>
      </c>
      <c r="BL842" s="1" t="s">
        <v>83</v>
      </c>
      <c r="BM842" t="e">
        <f t="shared" si="62"/>
        <v>#REF!</v>
      </c>
      <c r="BN842" s="7">
        <f t="shared" si="63"/>
        <v>46042</v>
      </c>
      <c r="BO842" s="7" t="e">
        <f t="shared" si="64"/>
        <v>#REF!</v>
      </c>
      <c r="BP842" s="5" t="e">
        <f t="shared" si="65"/>
        <v>#REF!</v>
      </c>
      <c r="BQ842" s="1">
        <v>22706667</v>
      </c>
      <c r="BR842" s="1" t="e">
        <f>+Tabla3[[#This Row],[VALOR TOTAL DE CONTRATO (ANTES DE LIQUIDACIÓN - LIBERACIÓN DE SALDOS)]]-Tabla3[[#This Row],[RECURSO TOTALES DESEMBOLSADOS]]</f>
        <v>#REF!</v>
      </c>
      <c r="BS842" s="1" t="s">
        <v>83</v>
      </c>
      <c r="BT842" s="1" t="str">
        <f t="shared" si="66"/>
        <v>enero</v>
      </c>
      <c r="BU842" s="1" t="s">
        <v>82</v>
      </c>
      <c r="BV842" s="1" t="s">
        <v>82</v>
      </c>
      <c r="BW842" s="1" t="s">
        <v>82</v>
      </c>
      <c r="BX842" t="s">
        <v>258</v>
      </c>
      <c r="BY842" t="s">
        <v>259</v>
      </c>
    </row>
    <row r="843" spans="1:77" ht="14.45" customHeight="1" x14ac:dyDescent="0.25">
      <c r="A843" s="1">
        <v>2026</v>
      </c>
      <c r="B843" s="3">
        <v>820</v>
      </c>
      <c r="C843" s="1" t="s">
        <v>65</v>
      </c>
      <c r="D843" t="s">
        <v>67</v>
      </c>
      <c r="E843" t="s">
        <v>70</v>
      </c>
      <c r="F843" t="s">
        <v>71</v>
      </c>
      <c r="G843" t="s">
        <v>105</v>
      </c>
      <c r="H843" s="1" t="s">
        <v>64</v>
      </c>
      <c r="I843" s="1" t="s">
        <v>75</v>
      </c>
      <c r="J843" t="s">
        <v>3681</v>
      </c>
      <c r="K843" s="1" t="s">
        <v>78</v>
      </c>
      <c r="L843" s="96" t="s">
        <v>595</v>
      </c>
      <c r="M843" s="79" t="s">
        <v>7124</v>
      </c>
      <c r="N843" s="1" t="s">
        <v>3719</v>
      </c>
      <c r="O843" s="69" t="s">
        <v>3719</v>
      </c>
      <c r="P843" s="54" t="s">
        <v>3719</v>
      </c>
      <c r="Q843" s="1" t="s">
        <v>83</v>
      </c>
      <c r="R843" s="87" t="s">
        <v>265</v>
      </c>
      <c r="S843" s="87" t="s">
        <v>265</v>
      </c>
      <c r="T843" t="s">
        <v>3682</v>
      </c>
      <c r="U843" t="s">
        <v>3683</v>
      </c>
      <c r="V843" t="s">
        <v>1572</v>
      </c>
      <c r="W843" s="5">
        <v>60500000</v>
      </c>
      <c r="X843" s="5">
        <v>60500000</v>
      </c>
      <c r="Y843" s="90">
        <v>5500000</v>
      </c>
      <c r="Z843" s="90">
        <v>0</v>
      </c>
      <c r="AA843" s="1" t="s">
        <v>95</v>
      </c>
      <c r="AB843" t="s">
        <v>83</v>
      </c>
      <c r="AC843" t="s">
        <v>76</v>
      </c>
      <c r="AD843" s="69">
        <f>+Tabla3[[#This Row],[VALOR DEL CONTRATO
(EN NUMEROS)]]-Tabla3[[#This Row],[VALOR RECURSOS (MADS/FONAM)]]</f>
        <v>0</v>
      </c>
      <c r="AE843" s="2">
        <v>1026</v>
      </c>
      <c r="AF843" s="88">
        <v>46024</v>
      </c>
      <c r="AG843">
        <v>78426</v>
      </c>
      <c r="AH843" s="75">
        <v>46042</v>
      </c>
      <c r="AI843" s="78" t="s">
        <v>98</v>
      </c>
      <c r="AJ843" t="s">
        <v>870</v>
      </c>
      <c r="AK843" s="72">
        <v>202400000000074</v>
      </c>
      <c r="AL843" s="75">
        <v>46042</v>
      </c>
      <c r="AM843" s="1" t="s">
        <v>257</v>
      </c>
      <c r="AN843" s="1" t="s">
        <v>257</v>
      </c>
      <c r="AO843" t="s">
        <v>100</v>
      </c>
      <c r="AP843" t="s">
        <v>775</v>
      </c>
      <c r="AQ843" s="2"/>
      <c r="AR843" t="s">
        <v>776</v>
      </c>
      <c r="AS843" t="s">
        <v>776</v>
      </c>
      <c r="AT843" s="1">
        <v>80111600</v>
      </c>
      <c r="AU843" s="93" t="s">
        <v>6012</v>
      </c>
      <c r="AV843" s="1" t="s">
        <v>210</v>
      </c>
      <c r="AW843" s="87" t="s">
        <v>103</v>
      </c>
      <c r="AX843" s="96">
        <v>46042</v>
      </c>
      <c r="AY843" s="87" t="s">
        <v>116</v>
      </c>
      <c r="AZ843" s="96">
        <v>46042</v>
      </c>
      <c r="BA843" s="75">
        <v>46042</v>
      </c>
      <c r="BB843" s="6">
        <v>46375</v>
      </c>
      <c r="BC843" s="89">
        <f>+Tabla3[[#This Row],[FECHA TERMINACION
(INICIAL)]]-Tabla3[[#This Row],[FECHA INICIO]]</f>
        <v>333</v>
      </c>
      <c r="BD843" s="89">
        <f>+Tabla3[[#This Row],[PLAZO DE EJECUCIÓN EN DÍAS (INICIAL)]]/30</f>
        <v>11.1</v>
      </c>
      <c r="BE843" t="s">
        <v>2040</v>
      </c>
      <c r="BF843" s="5" t="e">
        <f>+#REF!</f>
        <v>#REF!</v>
      </c>
      <c r="BG843" s="5" t="e">
        <f>+#REF!</f>
        <v>#REF!</v>
      </c>
      <c r="BH843" s="1" t="e">
        <f>+#REF!</f>
        <v>#REF!</v>
      </c>
      <c r="BI843" s="1">
        <f>+COUNTIF(Tabla3[[#This Row],[VALOR REDUCIDO]:[TOTAL TIEMPO PRORROGADO EN DÍAS
]],"&lt;&gt;0")</f>
        <v>3</v>
      </c>
      <c r="BJ843" s="1" t="e">
        <f>+#REF!</f>
        <v>#REF!</v>
      </c>
      <c r="BK843" s="75" t="e">
        <f>+#REF!</f>
        <v>#REF!</v>
      </c>
      <c r="BL843" s="1" t="s">
        <v>83</v>
      </c>
      <c r="BM843" t="e">
        <f t="shared" si="62"/>
        <v>#REF!</v>
      </c>
      <c r="BN843" s="7">
        <f t="shared" si="63"/>
        <v>46042</v>
      </c>
      <c r="BO843" s="7" t="e">
        <f t="shared" si="64"/>
        <v>#REF!</v>
      </c>
      <c r="BP843" s="5" t="e">
        <f t="shared" si="65"/>
        <v>#REF!</v>
      </c>
      <c r="BQ843" s="1">
        <v>24016667</v>
      </c>
      <c r="BR843" s="1" t="e">
        <f>+Tabla3[[#This Row],[VALOR TOTAL DE CONTRATO (ANTES DE LIQUIDACIÓN - LIBERACIÓN DE SALDOS)]]-Tabla3[[#This Row],[RECURSO TOTALES DESEMBOLSADOS]]</f>
        <v>#REF!</v>
      </c>
      <c r="BS843" s="1" t="s">
        <v>83</v>
      </c>
      <c r="BT843" s="1" t="str">
        <f t="shared" si="66"/>
        <v>enero</v>
      </c>
      <c r="BU843" s="1" t="s">
        <v>82</v>
      </c>
      <c r="BV843" s="1" t="s">
        <v>82</v>
      </c>
      <c r="BW843" s="1" t="s">
        <v>82</v>
      </c>
      <c r="BX843" t="s">
        <v>258</v>
      </c>
      <c r="BY843" t="s">
        <v>259</v>
      </c>
    </row>
    <row r="844" spans="1:77" ht="14.45" customHeight="1" x14ac:dyDescent="0.25">
      <c r="A844" s="1">
        <v>2026</v>
      </c>
      <c r="B844" s="3">
        <v>821</v>
      </c>
      <c r="C844" s="1" t="s">
        <v>65</v>
      </c>
      <c r="D844" t="s">
        <v>67</v>
      </c>
      <c r="E844" t="s">
        <v>70</v>
      </c>
      <c r="F844" t="s">
        <v>71</v>
      </c>
      <c r="G844" t="s">
        <v>105</v>
      </c>
      <c r="H844" s="1" t="s">
        <v>64</v>
      </c>
      <c r="I844" s="1" t="s">
        <v>75</v>
      </c>
      <c r="J844" t="s">
        <v>3684</v>
      </c>
      <c r="K844" s="1" t="s">
        <v>78</v>
      </c>
      <c r="L844" s="87" t="s">
        <v>2349</v>
      </c>
      <c r="M844" s="79" t="s">
        <v>7125</v>
      </c>
      <c r="N844" s="1" t="s">
        <v>3719</v>
      </c>
      <c r="O844" s="69" t="s">
        <v>3719</v>
      </c>
      <c r="P844" s="54" t="s">
        <v>3719</v>
      </c>
      <c r="Q844" s="1" t="s">
        <v>83</v>
      </c>
      <c r="R844" s="87" t="s">
        <v>265</v>
      </c>
      <c r="S844" s="87" t="s">
        <v>265</v>
      </c>
      <c r="T844" t="s">
        <v>3685</v>
      </c>
      <c r="U844" t="s">
        <v>3686</v>
      </c>
      <c r="V844" t="s">
        <v>2681</v>
      </c>
      <c r="W844" s="5">
        <v>110000000</v>
      </c>
      <c r="X844" s="5">
        <v>110000000</v>
      </c>
      <c r="Y844" s="90">
        <v>10000000</v>
      </c>
      <c r="Z844" s="90">
        <v>0</v>
      </c>
      <c r="AA844" s="1" t="s">
        <v>95</v>
      </c>
      <c r="AB844" t="s">
        <v>83</v>
      </c>
      <c r="AC844" t="s">
        <v>76</v>
      </c>
      <c r="AD844" s="69">
        <f>+Tabla3[[#This Row],[VALOR DEL CONTRATO
(EN NUMEROS)]]-Tabla3[[#This Row],[VALOR RECURSOS (MADS/FONAM)]]</f>
        <v>0</v>
      </c>
      <c r="AE844" s="2">
        <v>726</v>
      </c>
      <c r="AF844" s="88">
        <v>46024</v>
      </c>
      <c r="AG844">
        <v>78326</v>
      </c>
      <c r="AH844" s="75">
        <v>46042</v>
      </c>
      <c r="AI844" s="78" t="s">
        <v>98</v>
      </c>
      <c r="AJ844" t="s">
        <v>1604</v>
      </c>
      <c r="AK844" s="65">
        <v>202400000000074</v>
      </c>
      <c r="AL844" s="75">
        <v>46042</v>
      </c>
      <c r="AM844" s="1" t="s">
        <v>257</v>
      </c>
      <c r="AN844" s="1" t="s">
        <v>257</v>
      </c>
      <c r="AO844" t="s">
        <v>100</v>
      </c>
      <c r="AP844" t="s">
        <v>775</v>
      </c>
      <c r="AQ844" s="1"/>
      <c r="AR844" t="s">
        <v>776</v>
      </c>
      <c r="AS844" t="s">
        <v>776</v>
      </c>
      <c r="AT844" s="1">
        <v>80111600</v>
      </c>
      <c r="AU844" s="93" t="s">
        <v>6013</v>
      </c>
      <c r="AV844" s="1" t="s">
        <v>210</v>
      </c>
      <c r="AW844" s="87" t="s">
        <v>103</v>
      </c>
      <c r="AX844" s="96">
        <v>46042</v>
      </c>
      <c r="AY844" s="1" t="s">
        <v>116</v>
      </c>
      <c r="AZ844" s="96">
        <v>46042</v>
      </c>
      <c r="BA844" s="75">
        <v>46042</v>
      </c>
      <c r="BB844" s="6">
        <v>46375</v>
      </c>
      <c r="BC844" s="89">
        <f>+Tabla3[[#This Row],[FECHA TERMINACION
(INICIAL)]]-Tabla3[[#This Row],[FECHA INICIO]]</f>
        <v>333</v>
      </c>
      <c r="BD844" s="89">
        <f>+Tabla3[[#This Row],[PLAZO DE EJECUCIÓN EN DÍAS (INICIAL)]]/30</f>
        <v>11.1</v>
      </c>
      <c r="BE844" t="s">
        <v>2040</v>
      </c>
      <c r="BF844" s="5" t="e">
        <f>+#REF!</f>
        <v>#REF!</v>
      </c>
      <c r="BG844" s="5" t="e">
        <f>+#REF!</f>
        <v>#REF!</v>
      </c>
      <c r="BH844" s="1" t="e">
        <f>+#REF!</f>
        <v>#REF!</v>
      </c>
      <c r="BI844" s="1">
        <f>+COUNTIF(Tabla3[[#This Row],[VALOR REDUCIDO]:[TOTAL TIEMPO PRORROGADO EN DÍAS
]],"&lt;&gt;0")</f>
        <v>3</v>
      </c>
      <c r="BJ844" s="1" t="e">
        <f>+#REF!</f>
        <v>#REF!</v>
      </c>
      <c r="BK844" s="75" t="e">
        <f>+#REF!</f>
        <v>#REF!</v>
      </c>
      <c r="BL844" s="1" t="s">
        <v>83</v>
      </c>
      <c r="BM844" t="e">
        <f t="shared" si="62"/>
        <v>#REF!</v>
      </c>
      <c r="BN844" s="7">
        <f t="shared" si="63"/>
        <v>46042</v>
      </c>
      <c r="BO844" s="7" t="e">
        <f t="shared" si="64"/>
        <v>#REF!</v>
      </c>
      <c r="BP844" s="5" t="e">
        <f t="shared" si="65"/>
        <v>#REF!</v>
      </c>
      <c r="BQ844" s="1">
        <v>23666667</v>
      </c>
      <c r="BR844" s="1" t="e">
        <f>+Tabla3[[#This Row],[VALOR TOTAL DE CONTRATO (ANTES DE LIQUIDACIÓN - LIBERACIÓN DE SALDOS)]]-Tabla3[[#This Row],[RECURSO TOTALES DESEMBOLSADOS]]</f>
        <v>#REF!</v>
      </c>
      <c r="BS844" s="1" t="s">
        <v>83</v>
      </c>
      <c r="BT844" s="1" t="str">
        <f t="shared" si="66"/>
        <v>enero</v>
      </c>
      <c r="BU844" s="1" t="s">
        <v>82</v>
      </c>
      <c r="BV844" s="1" t="s">
        <v>82</v>
      </c>
      <c r="BW844" s="1" t="s">
        <v>82</v>
      </c>
      <c r="BX844" t="s">
        <v>258</v>
      </c>
      <c r="BY844" t="s">
        <v>259</v>
      </c>
    </row>
    <row r="845" spans="1:77" ht="14.45" customHeight="1" x14ac:dyDescent="0.25">
      <c r="A845" s="1">
        <v>2026</v>
      </c>
      <c r="B845" s="3">
        <v>822</v>
      </c>
      <c r="C845" s="1" t="s">
        <v>65</v>
      </c>
      <c r="D845" t="s">
        <v>67</v>
      </c>
      <c r="E845" t="s">
        <v>70</v>
      </c>
      <c r="F845" t="s">
        <v>71</v>
      </c>
      <c r="G845" t="s">
        <v>105</v>
      </c>
      <c r="H845" s="1" t="s">
        <v>64</v>
      </c>
      <c r="I845" s="1" t="s">
        <v>271</v>
      </c>
      <c r="J845" t="s">
        <v>3687</v>
      </c>
      <c r="K845" s="1" t="s">
        <v>78</v>
      </c>
      <c r="L845" s="87" t="s">
        <v>3688</v>
      </c>
      <c r="M845" s="79" t="s">
        <v>7126</v>
      </c>
      <c r="N845" s="1" t="s">
        <v>3719</v>
      </c>
      <c r="O845" s="69" t="s">
        <v>3719</v>
      </c>
      <c r="P845" s="54" t="s">
        <v>3719</v>
      </c>
      <c r="Q845" s="1" t="s">
        <v>83</v>
      </c>
      <c r="R845" s="87" t="s">
        <v>1558</v>
      </c>
      <c r="S845" s="87" t="s">
        <v>212</v>
      </c>
      <c r="T845" t="s">
        <v>3689</v>
      </c>
      <c r="U845" t="s">
        <v>3691</v>
      </c>
      <c r="V845" t="s">
        <v>3690</v>
      </c>
      <c r="W845" s="5">
        <v>45651300</v>
      </c>
      <c r="X845" s="5">
        <v>45651300</v>
      </c>
      <c r="Y845" s="90">
        <v>4004500</v>
      </c>
      <c r="Z845" s="90">
        <v>0</v>
      </c>
      <c r="AA845" s="1" t="s">
        <v>95</v>
      </c>
      <c r="AB845" t="s">
        <v>83</v>
      </c>
      <c r="AC845" t="s">
        <v>76</v>
      </c>
      <c r="AD845" s="69">
        <f>+Tabla3[[#This Row],[VALOR DEL CONTRATO
(EN NUMEROS)]]-Tabla3[[#This Row],[VALOR RECURSOS (MADS/FONAM)]]</f>
        <v>0</v>
      </c>
      <c r="AE845" s="2">
        <v>2926</v>
      </c>
      <c r="AF845" s="88">
        <v>46024</v>
      </c>
      <c r="AG845">
        <v>80226</v>
      </c>
      <c r="AH845" s="75">
        <v>46043</v>
      </c>
      <c r="AI845" s="78" t="s">
        <v>98</v>
      </c>
      <c r="AJ845" t="s">
        <v>282</v>
      </c>
      <c r="AK845" s="65">
        <v>202400000000095</v>
      </c>
      <c r="AL845" s="75">
        <v>46041</v>
      </c>
      <c r="AM845" s="1" t="s">
        <v>257</v>
      </c>
      <c r="AN845" s="1" t="s">
        <v>257</v>
      </c>
      <c r="AO845" t="s">
        <v>100</v>
      </c>
      <c r="AP845" t="s">
        <v>1410</v>
      </c>
      <c r="AQ845" s="1"/>
      <c r="AR845" t="s">
        <v>1411</v>
      </c>
      <c r="AS845" t="s">
        <v>212</v>
      </c>
      <c r="AT845" s="1">
        <v>80111600</v>
      </c>
      <c r="AU845" s="104" t="s">
        <v>6014</v>
      </c>
      <c r="AV845" s="1" t="s">
        <v>210</v>
      </c>
      <c r="AW845" s="87" t="s">
        <v>103</v>
      </c>
      <c r="AX845" s="96">
        <v>46042</v>
      </c>
      <c r="AY845" s="1" t="s">
        <v>116</v>
      </c>
      <c r="AZ845" s="96">
        <v>46042</v>
      </c>
      <c r="BA845" s="75">
        <v>46043</v>
      </c>
      <c r="BB845" s="6">
        <v>46387</v>
      </c>
      <c r="BC845" s="89">
        <f>+Tabla3[[#This Row],[FECHA TERMINACION
(INICIAL)]]-Tabla3[[#This Row],[FECHA INICIO]]</f>
        <v>344</v>
      </c>
      <c r="BD845" s="89">
        <f>+Tabla3[[#This Row],[PLAZO DE EJECUCIÓN EN DÍAS (INICIAL)]]/30</f>
        <v>11.466666666666667</v>
      </c>
      <c r="BE845" t="s">
        <v>3692</v>
      </c>
      <c r="BF845" s="5" t="e">
        <f>+#REF!</f>
        <v>#REF!</v>
      </c>
      <c r="BG845" s="5" t="e">
        <f>+#REF!</f>
        <v>#REF!</v>
      </c>
      <c r="BH845" s="1" t="e">
        <f>+#REF!</f>
        <v>#REF!</v>
      </c>
      <c r="BI845" s="1">
        <f>+COUNTIF(Tabla3[[#This Row],[VALOR REDUCIDO]:[TOTAL TIEMPO PRORROGADO EN DÍAS
]],"&lt;&gt;0")</f>
        <v>3</v>
      </c>
      <c r="BJ845" s="1" t="e">
        <f>+#REF!</f>
        <v>#REF!</v>
      </c>
      <c r="BK845" s="75" t="e">
        <f>+#REF!</f>
        <v>#REF!</v>
      </c>
      <c r="BL845" s="1" t="s">
        <v>83</v>
      </c>
      <c r="BM845" t="e">
        <f t="shared" si="62"/>
        <v>#REF!</v>
      </c>
      <c r="BN845" s="7">
        <f t="shared" si="63"/>
        <v>46043</v>
      </c>
      <c r="BO845" s="7" t="e">
        <f t="shared" si="64"/>
        <v>#REF!</v>
      </c>
      <c r="BP845" s="5" t="e">
        <f t="shared" si="65"/>
        <v>#REF!</v>
      </c>
      <c r="BQ845" s="1">
        <v>17352833</v>
      </c>
      <c r="BR845" s="1" t="e">
        <f>+Tabla3[[#This Row],[VALOR TOTAL DE CONTRATO (ANTES DE LIQUIDACIÓN - LIBERACIÓN DE SALDOS)]]-Tabla3[[#This Row],[RECURSO TOTALES DESEMBOLSADOS]]</f>
        <v>#REF!</v>
      </c>
      <c r="BS845" s="1" t="s">
        <v>83</v>
      </c>
      <c r="BT845" s="1" t="str">
        <f t="shared" si="66"/>
        <v>enero</v>
      </c>
      <c r="BU845" s="1" t="s">
        <v>82</v>
      </c>
      <c r="BV845" s="1" t="s">
        <v>82</v>
      </c>
      <c r="BW845" s="1" t="s">
        <v>82</v>
      </c>
      <c r="BX845" t="s">
        <v>258</v>
      </c>
      <c r="BY845" t="s">
        <v>259</v>
      </c>
    </row>
    <row r="846" spans="1:77" ht="14.45" customHeight="1" x14ac:dyDescent="0.25">
      <c r="A846" s="1">
        <v>2026</v>
      </c>
      <c r="B846" s="3">
        <v>823</v>
      </c>
      <c r="C846" s="1" t="s">
        <v>65</v>
      </c>
      <c r="D846" t="s">
        <v>67</v>
      </c>
      <c r="E846" t="s">
        <v>70</v>
      </c>
      <c r="F846" t="s">
        <v>71</v>
      </c>
      <c r="G846" t="s">
        <v>105</v>
      </c>
      <c r="H846" s="1" t="s">
        <v>64</v>
      </c>
      <c r="I846" s="1" t="s">
        <v>271</v>
      </c>
      <c r="J846" t="s">
        <v>3942</v>
      </c>
      <c r="K846" s="1" t="s">
        <v>78</v>
      </c>
      <c r="L846" s="87" t="s">
        <v>246</v>
      </c>
      <c r="M846" s="79" t="s">
        <v>7127</v>
      </c>
      <c r="N846" s="1" t="s">
        <v>3719</v>
      </c>
      <c r="O846" s="69" t="s">
        <v>3719</v>
      </c>
      <c r="P846" s="54" t="s">
        <v>3719</v>
      </c>
      <c r="Q846" s="1" t="s">
        <v>83</v>
      </c>
      <c r="R846" s="87" t="s">
        <v>1558</v>
      </c>
      <c r="S846" s="87" t="s">
        <v>212</v>
      </c>
      <c r="T846" t="s">
        <v>3943</v>
      </c>
      <c r="U846" t="s">
        <v>3945</v>
      </c>
      <c r="V846" t="s">
        <v>3944</v>
      </c>
      <c r="W846" s="5">
        <v>33042900</v>
      </c>
      <c r="X846" s="5">
        <v>33042900</v>
      </c>
      <c r="Y846" s="90">
        <v>2907000</v>
      </c>
      <c r="Z846" s="90">
        <v>0</v>
      </c>
      <c r="AA846" s="1" t="s">
        <v>95</v>
      </c>
      <c r="AB846" t="s">
        <v>83</v>
      </c>
      <c r="AC846" t="s">
        <v>76</v>
      </c>
      <c r="AD846" s="69">
        <f>+Tabla3[[#This Row],[VALOR DEL CONTRATO
(EN NUMEROS)]]-Tabla3[[#This Row],[VALOR RECURSOS (MADS/FONAM)]]</f>
        <v>0</v>
      </c>
      <c r="AE846" s="2">
        <v>1626</v>
      </c>
      <c r="AF846" s="88">
        <v>46024</v>
      </c>
      <c r="AG846">
        <v>81826</v>
      </c>
      <c r="AH846" s="75">
        <v>46043</v>
      </c>
      <c r="AI846" s="78" t="s">
        <v>98</v>
      </c>
      <c r="AJ846" t="s">
        <v>282</v>
      </c>
      <c r="AK846" s="72">
        <v>202400000000095</v>
      </c>
      <c r="AL846" s="96">
        <v>46043</v>
      </c>
      <c r="AM846" s="1" t="s">
        <v>257</v>
      </c>
      <c r="AN846" s="1" t="s">
        <v>1559</v>
      </c>
      <c r="AO846" t="s">
        <v>100</v>
      </c>
      <c r="AP846" t="s">
        <v>1410</v>
      </c>
      <c r="AQ846" s="1"/>
      <c r="AR846" t="s">
        <v>1411</v>
      </c>
      <c r="AS846" t="s">
        <v>212</v>
      </c>
      <c r="AT846" s="1">
        <v>80111600</v>
      </c>
      <c r="AU846" s="93" t="s">
        <v>6015</v>
      </c>
      <c r="AV846" s="1" t="s">
        <v>210</v>
      </c>
      <c r="AW846" s="87" t="s">
        <v>103</v>
      </c>
      <c r="AX846" s="96">
        <v>46043</v>
      </c>
      <c r="AY846" s="1" t="s">
        <v>116</v>
      </c>
      <c r="AZ846" s="96">
        <v>46043</v>
      </c>
      <c r="BA846" s="75">
        <v>46043</v>
      </c>
      <c r="BB846" s="6">
        <v>46387</v>
      </c>
      <c r="BC846" s="89">
        <f>+Tabla3[[#This Row],[FECHA TERMINACION
(INICIAL)]]-Tabla3[[#This Row],[FECHA INICIO]]</f>
        <v>344</v>
      </c>
      <c r="BD846" s="89">
        <f>+Tabla3[[#This Row],[PLAZO DE EJECUCIÓN EN DÍAS (INICIAL)]]/30</f>
        <v>11.466666666666667</v>
      </c>
      <c r="BE846" t="s">
        <v>3946</v>
      </c>
      <c r="BF846" s="5" t="e">
        <f>+#REF!</f>
        <v>#REF!</v>
      </c>
      <c r="BG846" s="5" t="e">
        <f>+#REF!</f>
        <v>#REF!</v>
      </c>
      <c r="BH846" s="1" t="e">
        <f>+#REF!</f>
        <v>#REF!</v>
      </c>
      <c r="BI846" s="1">
        <f>+COUNTIF(Tabla3[[#This Row],[VALOR REDUCIDO]:[TOTAL TIEMPO PRORROGADO EN DÍAS
]],"&lt;&gt;0")</f>
        <v>3</v>
      </c>
      <c r="BJ846" s="1" t="e">
        <f>+#REF!</f>
        <v>#REF!</v>
      </c>
      <c r="BK846" s="75" t="e">
        <f>+#REF!</f>
        <v>#REF!</v>
      </c>
      <c r="BL846" s="1" t="s">
        <v>83</v>
      </c>
      <c r="BM846" t="e">
        <f t="shared" si="62"/>
        <v>#REF!</v>
      </c>
      <c r="BN846" s="7">
        <f t="shared" si="63"/>
        <v>46043</v>
      </c>
      <c r="BO846" s="7" t="e">
        <f t="shared" si="64"/>
        <v>#REF!</v>
      </c>
      <c r="BP846" s="5" t="e">
        <f t="shared" si="65"/>
        <v>#REF!</v>
      </c>
      <c r="BQ846" s="1">
        <v>12597000</v>
      </c>
      <c r="BR846" s="1" t="e">
        <f>+Tabla3[[#This Row],[VALOR TOTAL DE CONTRATO (ANTES DE LIQUIDACIÓN - LIBERACIÓN DE SALDOS)]]-Tabla3[[#This Row],[RECURSO TOTALES DESEMBOLSADOS]]</f>
        <v>#REF!</v>
      </c>
      <c r="BS846" s="1" t="s">
        <v>83</v>
      </c>
      <c r="BT846" s="1" t="str">
        <f t="shared" si="66"/>
        <v>enero</v>
      </c>
      <c r="BU846" s="1" t="s">
        <v>82</v>
      </c>
      <c r="BV846" s="1" t="s">
        <v>82</v>
      </c>
      <c r="BW846" s="1" t="s">
        <v>82</v>
      </c>
      <c r="BX846" t="s">
        <v>258</v>
      </c>
      <c r="BY846" t="s">
        <v>259</v>
      </c>
    </row>
    <row r="847" spans="1:77" ht="16.5" customHeight="1" x14ac:dyDescent="0.25">
      <c r="A847" s="1">
        <v>2026</v>
      </c>
      <c r="B847" s="3">
        <v>824</v>
      </c>
      <c r="C847" s="1" t="s">
        <v>65</v>
      </c>
      <c r="D847" t="s">
        <v>67</v>
      </c>
      <c r="E847" t="s">
        <v>70</v>
      </c>
      <c r="F847" t="s">
        <v>71</v>
      </c>
      <c r="G847" t="s">
        <v>105</v>
      </c>
      <c r="H847" s="1" t="s">
        <v>64</v>
      </c>
      <c r="I847" s="1" t="s">
        <v>75</v>
      </c>
      <c r="J847" t="s">
        <v>3693</v>
      </c>
      <c r="K847" s="1" t="s">
        <v>78</v>
      </c>
      <c r="L847" s="87" t="s">
        <v>3694</v>
      </c>
      <c r="M847" s="79" t="s">
        <v>7128</v>
      </c>
      <c r="N847" s="1" t="s">
        <v>3719</v>
      </c>
      <c r="O847" s="69" t="s">
        <v>3719</v>
      </c>
      <c r="P847" s="54" t="s">
        <v>3719</v>
      </c>
      <c r="Q847" s="1" t="s">
        <v>83</v>
      </c>
      <c r="R847" s="87" t="s">
        <v>545</v>
      </c>
      <c r="S847" s="87" t="s">
        <v>264</v>
      </c>
      <c r="T847" t="s">
        <v>3695</v>
      </c>
      <c r="U847" t="s">
        <v>3697</v>
      </c>
      <c r="V847" t="s">
        <v>3696</v>
      </c>
      <c r="W847" s="5">
        <v>58476667</v>
      </c>
      <c r="X847" s="5">
        <v>58476667</v>
      </c>
      <c r="Y847" s="90">
        <v>5300000</v>
      </c>
      <c r="Z847" s="90">
        <v>0</v>
      </c>
      <c r="AA847" s="1" t="s">
        <v>95</v>
      </c>
      <c r="AB847" t="s">
        <v>83</v>
      </c>
      <c r="AC847" t="s">
        <v>76</v>
      </c>
      <c r="AD847" s="69">
        <f>+Tabla3[[#This Row],[VALOR DEL CONTRATO
(EN NUMEROS)]]-Tabla3[[#This Row],[VALOR RECURSOS (MADS/FONAM)]]</f>
        <v>0</v>
      </c>
      <c r="AE847" s="2">
        <v>2626</v>
      </c>
      <c r="AF847" s="88">
        <v>46024</v>
      </c>
      <c r="AG847">
        <v>76826</v>
      </c>
      <c r="AH847" s="75">
        <v>46042</v>
      </c>
      <c r="AI847" s="78" t="s">
        <v>98</v>
      </c>
      <c r="AJ847" t="s">
        <v>282</v>
      </c>
      <c r="AK847" s="65">
        <v>202400000000095</v>
      </c>
      <c r="AL847" s="96">
        <v>46042</v>
      </c>
      <c r="AM847" s="1" t="s">
        <v>257</v>
      </c>
      <c r="AN847" s="1" t="s">
        <v>257</v>
      </c>
      <c r="AO847" t="s">
        <v>100</v>
      </c>
      <c r="AP847" t="s">
        <v>542</v>
      </c>
      <c r="AQ847" s="2"/>
      <c r="AR847" t="s">
        <v>6273</v>
      </c>
      <c r="AS847" t="s">
        <v>264</v>
      </c>
      <c r="AT847" s="1">
        <v>80111600</v>
      </c>
      <c r="AU847" s="93" t="s">
        <v>6016</v>
      </c>
      <c r="AV847" s="1" t="s">
        <v>210</v>
      </c>
      <c r="AW847" s="87" t="s">
        <v>103</v>
      </c>
      <c r="AX847" s="96">
        <v>46035</v>
      </c>
      <c r="AY847" s="87" t="s">
        <v>116</v>
      </c>
      <c r="AZ847" s="96">
        <v>46035</v>
      </c>
      <c r="BA847" s="75">
        <v>46042</v>
      </c>
      <c r="BB847" s="75">
        <v>46376</v>
      </c>
      <c r="BC847" s="89">
        <f>+Tabla3[[#This Row],[FECHA TERMINACION
(INICIAL)]]-Tabla3[[#This Row],[FECHA INICIO]]</f>
        <v>334</v>
      </c>
      <c r="BD847" s="89">
        <f>+Tabla3[[#This Row],[PLAZO DE EJECUCIÓN EN DÍAS (INICIAL)]]/30</f>
        <v>11.133333333333333</v>
      </c>
      <c r="BE847" t="s">
        <v>3698</v>
      </c>
      <c r="BF847" s="5" t="e">
        <f>+#REF!</f>
        <v>#REF!</v>
      </c>
      <c r="BG847" s="5" t="e">
        <f>+#REF!</f>
        <v>#REF!</v>
      </c>
      <c r="BH847" s="1" t="e">
        <f>+#REF!</f>
        <v>#REF!</v>
      </c>
      <c r="BI847" s="1">
        <f>+COUNTIF(Tabla3[[#This Row],[VALOR REDUCIDO]:[TOTAL TIEMPO PRORROGADO EN DÍAS
]],"&lt;&gt;0")</f>
        <v>3</v>
      </c>
      <c r="BJ847" s="1" t="e">
        <f>+#REF!</f>
        <v>#REF!</v>
      </c>
      <c r="BK847" s="75" t="e">
        <f>+#REF!</f>
        <v>#REF!</v>
      </c>
      <c r="BL847" s="1" t="s">
        <v>83</v>
      </c>
      <c r="BM847" t="e">
        <f t="shared" si="62"/>
        <v>#REF!</v>
      </c>
      <c r="BN847" s="7">
        <f t="shared" si="63"/>
        <v>46042</v>
      </c>
      <c r="BO847" s="7" t="e">
        <f t="shared" si="64"/>
        <v>#REF!</v>
      </c>
      <c r="BP847" s="5" t="e">
        <f t="shared" si="65"/>
        <v>#REF!</v>
      </c>
      <c r="BQ847" s="1">
        <v>23143333</v>
      </c>
      <c r="BR847" s="1" t="e">
        <f>+Tabla3[[#This Row],[VALOR TOTAL DE CONTRATO (ANTES DE LIQUIDACIÓN - LIBERACIÓN DE SALDOS)]]-Tabla3[[#This Row],[RECURSO TOTALES DESEMBOLSADOS]]</f>
        <v>#REF!</v>
      </c>
      <c r="BS847" s="1" t="s">
        <v>83</v>
      </c>
      <c r="BT847" s="1" t="str">
        <f t="shared" si="66"/>
        <v>enero</v>
      </c>
      <c r="BU847" s="1" t="s">
        <v>82</v>
      </c>
      <c r="BV847" s="1" t="s">
        <v>82</v>
      </c>
      <c r="BW847" s="1" t="s">
        <v>82</v>
      </c>
      <c r="BX847" t="s">
        <v>258</v>
      </c>
      <c r="BY847" t="s">
        <v>259</v>
      </c>
    </row>
    <row r="848" spans="1:77" ht="14.45" customHeight="1" x14ac:dyDescent="0.25">
      <c r="A848" s="1">
        <v>2026</v>
      </c>
      <c r="B848" s="3">
        <v>825</v>
      </c>
      <c r="C848" s="1" t="s">
        <v>65</v>
      </c>
      <c r="D848" t="s">
        <v>67</v>
      </c>
      <c r="E848" t="s">
        <v>70</v>
      </c>
      <c r="F848" t="s">
        <v>71</v>
      </c>
      <c r="G848" t="s">
        <v>105</v>
      </c>
      <c r="H848" s="1" t="s">
        <v>64</v>
      </c>
      <c r="I848" s="1" t="s">
        <v>271</v>
      </c>
      <c r="J848" t="s">
        <v>3699</v>
      </c>
      <c r="K848" s="1" t="s">
        <v>78</v>
      </c>
      <c r="L848" s="87" t="s">
        <v>246</v>
      </c>
      <c r="M848" s="79" t="s">
        <v>7129</v>
      </c>
      <c r="N848" s="1" t="s">
        <v>3719</v>
      </c>
      <c r="O848" s="69" t="s">
        <v>3719</v>
      </c>
      <c r="P848" s="54" t="s">
        <v>3719</v>
      </c>
      <c r="Q848" s="1" t="s">
        <v>83</v>
      </c>
      <c r="R848" s="87" t="s">
        <v>545</v>
      </c>
      <c r="S848" s="87" t="s">
        <v>264</v>
      </c>
      <c r="T848" t="s">
        <v>3700</v>
      </c>
      <c r="U848" t="s">
        <v>3702</v>
      </c>
      <c r="V848" t="s">
        <v>3701</v>
      </c>
      <c r="W848" s="5">
        <v>37440000</v>
      </c>
      <c r="X848" s="5">
        <v>37440000</v>
      </c>
      <c r="Y848" s="90">
        <v>3600000</v>
      </c>
      <c r="Z848" s="90">
        <v>0</v>
      </c>
      <c r="AA848" s="1" t="s">
        <v>95</v>
      </c>
      <c r="AB848" t="s">
        <v>83</v>
      </c>
      <c r="AC848" t="s">
        <v>76</v>
      </c>
      <c r="AD848" s="69">
        <f>+Tabla3[[#This Row],[VALOR DEL CONTRATO
(EN NUMEROS)]]-Tabla3[[#This Row],[VALOR RECURSOS (MADS/FONAM)]]</f>
        <v>0</v>
      </c>
      <c r="AE848" s="2">
        <v>2626</v>
      </c>
      <c r="AF848" s="88">
        <v>46024</v>
      </c>
      <c r="AG848">
        <v>77026</v>
      </c>
      <c r="AH848" s="75">
        <v>46042</v>
      </c>
      <c r="AI848" s="78" t="s">
        <v>98</v>
      </c>
      <c r="AJ848" t="s">
        <v>282</v>
      </c>
      <c r="AK848" s="65">
        <v>202400000000095</v>
      </c>
      <c r="AL848" s="96">
        <v>46042</v>
      </c>
      <c r="AM848" s="1" t="s">
        <v>257</v>
      </c>
      <c r="AN848" s="1" t="s">
        <v>257</v>
      </c>
      <c r="AO848" t="s">
        <v>100</v>
      </c>
      <c r="AP848" t="s">
        <v>542</v>
      </c>
      <c r="AQ848" s="2"/>
      <c r="AR848" t="s">
        <v>6273</v>
      </c>
      <c r="AS848" t="s">
        <v>264</v>
      </c>
      <c r="AT848" s="1">
        <v>80111600</v>
      </c>
      <c r="AU848" s="93" t="s">
        <v>6017</v>
      </c>
      <c r="AV848" s="1" t="s">
        <v>210</v>
      </c>
      <c r="AW848" s="87" t="s">
        <v>103</v>
      </c>
      <c r="AX848" s="96">
        <v>46042</v>
      </c>
      <c r="AY848" s="87" t="s">
        <v>116</v>
      </c>
      <c r="AZ848" s="96">
        <v>46042</v>
      </c>
      <c r="BA848" s="75">
        <v>46042</v>
      </c>
      <c r="BB848" s="75">
        <v>46357</v>
      </c>
      <c r="BC848" s="89">
        <f>+Tabla3[[#This Row],[FECHA TERMINACION
(INICIAL)]]-Tabla3[[#This Row],[FECHA INICIO]]</f>
        <v>315</v>
      </c>
      <c r="BD848" s="89">
        <f>+Tabla3[[#This Row],[PLAZO DE EJECUCIÓN EN DÍAS (INICIAL)]]/30</f>
        <v>10.5</v>
      </c>
      <c r="BE848" t="s">
        <v>3703</v>
      </c>
      <c r="BF848" s="5" t="e">
        <f>+#REF!</f>
        <v>#REF!</v>
      </c>
      <c r="BG848" s="5" t="e">
        <f>+#REF!</f>
        <v>#REF!</v>
      </c>
      <c r="BH848" s="1" t="e">
        <f>+#REF!</f>
        <v>#REF!</v>
      </c>
      <c r="BI848" s="1">
        <f>+COUNTIF(Tabla3[[#This Row],[VALOR REDUCIDO]:[TOTAL TIEMPO PRORROGADO EN DÍAS
]],"&lt;&gt;0")</f>
        <v>3</v>
      </c>
      <c r="BJ848" s="1" t="e">
        <f>+#REF!</f>
        <v>#REF!</v>
      </c>
      <c r="BK848" s="75" t="e">
        <f>+#REF!</f>
        <v>#REF!</v>
      </c>
      <c r="BL848" s="1" t="s">
        <v>83</v>
      </c>
      <c r="BM848" t="e">
        <f t="shared" si="62"/>
        <v>#REF!</v>
      </c>
      <c r="BN848" s="7">
        <f t="shared" si="63"/>
        <v>46042</v>
      </c>
      <c r="BO848" s="7" t="e">
        <f t="shared" si="64"/>
        <v>#REF!</v>
      </c>
      <c r="BP848" s="5" t="e">
        <f t="shared" si="65"/>
        <v>#REF!</v>
      </c>
      <c r="BQ848" s="1">
        <v>15720000</v>
      </c>
      <c r="BR848" s="1" t="e">
        <f>+Tabla3[[#This Row],[VALOR TOTAL DE CONTRATO (ANTES DE LIQUIDACIÓN - LIBERACIÓN DE SALDOS)]]-Tabla3[[#This Row],[RECURSO TOTALES DESEMBOLSADOS]]</f>
        <v>#REF!</v>
      </c>
      <c r="BS848" s="1" t="s">
        <v>83</v>
      </c>
      <c r="BT848" s="1" t="str">
        <f t="shared" si="66"/>
        <v>enero</v>
      </c>
      <c r="BU848" s="1" t="s">
        <v>82</v>
      </c>
      <c r="BV848" s="1" t="s">
        <v>82</v>
      </c>
      <c r="BW848" s="1" t="s">
        <v>82</v>
      </c>
      <c r="BX848" t="s">
        <v>258</v>
      </c>
      <c r="BY848" t="s">
        <v>259</v>
      </c>
    </row>
    <row r="849" spans="1:77" ht="14.45" customHeight="1" x14ac:dyDescent="0.25">
      <c r="A849" s="1">
        <v>2026</v>
      </c>
      <c r="B849" s="3">
        <v>826</v>
      </c>
      <c r="C849" s="1" t="s">
        <v>65</v>
      </c>
      <c r="D849" t="s">
        <v>67</v>
      </c>
      <c r="E849" t="s">
        <v>70</v>
      </c>
      <c r="F849" t="s">
        <v>71</v>
      </c>
      <c r="G849" t="s">
        <v>105</v>
      </c>
      <c r="H849" s="1" t="s">
        <v>64</v>
      </c>
      <c r="I849" s="1" t="s">
        <v>75</v>
      </c>
      <c r="J849" t="s">
        <v>3704</v>
      </c>
      <c r="K849" s="1" t="s">
        <v>78</v>
      </c>
      <c r="L849" s="87" t="s">
        <v>759</v>
      </c>
      <c r="M849" s="79" t="s">
        <v>7130</v>
      </c>
      <c r="N849" s="1" t="s">
        <v>3719</v>
      </c>
      <c r="O849" s="69" t="s">
        <v>3719</v>
      </c>
      <c r="P849" s="54" t="s">
        <v>3719</v>
      </c>
      <c r="Q849" s="1" t="s">
        <v>83</v>
      </c>
      <c r="R849" s="87" t="s">
        <v>262</v>
      </c>
      <c r="S849" s="87" t="s">
        <v>262</v>
      </c>
      <c r="T849" t="s">
        <v>3705</v>
      </c>
      <c r="U849" t="s">
        <v>3706</v>
      </c>
      <c r="V849" t="s">
        <v>2345</v>
      </c>
      <c r="W849" s="5">
        <v>66000000</v>
      </c>
      <c r="X849" s="5">
        <v>66000000</v>
      </c>
      <c r="Y849" s="90">
        <v>6000000</v>
      </c>
      <c r="Z849" s="90">
        <v>0</v>
      </c>
      <c r="AA849" s="1" t="s">
        <v>95</v>
      </c>
      <c r="AB849" t="s">
        <v>83</v>
      </c>
      <c r="AC849" t="s">
        <v>76</v>
      </c>
      <c r="AD849" s="69">
        <f>+Tabla3[[#This Row],[VALOR DEL CONTRATO
(EN NUMEROS)]]-Tabla3[[#This Row],[VALOR RECURSOS (MADS/FONAM)]]</f>
        <v>0</v>
      </c>
      <c r="AE849" s="2">
        <v>2526</v>
      </c>
      <c r="AF849" s="88">
        <v>46024</v>
      </c>
      <c r="AG849">
        <v>83626</v>
      </c>
      <c r="AH849" s="75">
        <v>46044</v>
      </c>
      <c r="AI849" s="78" t="s">
        <v>98</v>
      </c>
      <c r="AJ849" t="s">
        <v>296</v>
      </c>
      <c r="AK849" s="72">
        <v>202400000000078</v>
      </c>
      <c r="AL849" s="75">
        <v>46042</v>
      </c>
      <c r="AM849" s="1" t="s">
        <v>257</v>
      </c>
      <c r="AN849" s="1" t="s">
        <v>257</v>
      </c>
      <c r="AO849" t="s">
        <v>100</v>
      </c>
      <c r="AP849" t="s">
        <v>452</v>
      </c>
      <c r="AQ849" s="1"/>
      <c r="AR849" t="s">
        <v>453</v>
      </c>
      <c r="AS849" t="s">
        <v>454</v>
      </c>
      <c r="AT849" s="1">
        <v>80111600</v>
      </c>
      <c r="AU849" s="93" t="s">
        <v>6018</v>
      </c>
      <c r="AV849" s="1" t="s">
        <v>210</v>
      </c>
      <c r="AW849" s="87" t="s">
        <v>103</v>
      </c>
      <c r="AX849" s="75">
        <v>46043</v>
      </c>
      <c r="AY849" s="87" t="s">
        <v>115</v>
      </c>
      <c r="AZ849" s="75">
        <v>46043</v>
      </c>
      <c r="BA849" s="75">
        <v>46048</v>
      </c>
      <c r="BB849" s="6">
        <v>46381</v>
      </c>
      <c r="BC849" s="89">
        <f>+Tabla3[[#This Row],[FECHA TERMINACION
(INICIAL)]]-Tabla3[[#This Row],[FECHA INICIO]]</f>
        <v>333</v>
      </c>
      <c r="BD849" s="89">
        <f>+Tabla3[[#This Row],[PLAZO DE EJECUCIÓN EN DÍAS (INICIAL)]]/30</f>
        <v>11.1</v>
      </c>
      <c r="BE849" t="s">
        <v>2240</v>
      </c>
      <c r="BF849" s="5" t="e">
        <f>+#REF!</f>
        <v>#REF!</v>
      </c>
      <c r="BG849" s="5" t="e">
        <f>+#REF!</f>
        <v>#REF!</v>
      </c>
      <c r="BH849" s="1" t="e">
        <f>+#REF!</f>
        <v>#REF!</v>
      </c>
      <c r="BI849" s="1">
        <f>+COUNTIF(Tabla3[[#This Row],[VALOR REDUCIDO]:[TOTAL TIEMPO PRORROGADO EN DÍAS
]],"&lt;&gt;0")</f>
        <v>3</v>
      </c>
      <c r="BJ849" s="1" t="e">
        <f>+#REF!</f>
        <v>#REF!</v>
      </c>
      <c r="BK849" s="75" t="e">
        <f>+#REF!</f>
        <v>#REF!</v>
      </c>
      <c r="BL849" s="1" t="s">
        <v>83</v>
      </c>
      <c r="BM849" t="e">
        <f t="shared" si="62"/>
        <v>#REF!</v>
      </c>
      <c r="BN849" s="7">
        <f t="shared" si="63"/>
        <v>46048</v>
      </c>
      <c r="BO849" s="7" t="e">
        <f t="shared" si="64"/>
        <v>#REF!</v>
      </c>
      <c r="BP849" s="5" t="e">
        <f t="shared" si="65"/>
        <v>#REF!</v>
      </c>
      <c r="BQ849" s="1">
        <v>13000000</v>
      </c>
      <c r="BR849" s="1" t="e">
        <f>+Tabla3[[#This Row],[VALOR TOTAL DE CONTRATO (ANTES DE LIQUIDACIÓN - LIBERACIÓN DE SALDOS)]]-Tabla3[[#This Row],[RECURSO TOTALES DESEMBOLSADOS]]</f>
        <v>#REF!</v>
      </c>
      <c r="BS849" s="1" t="s">
        <v>83</v>
      </c>
      <c r="BT849" s="1" t="str">
        <f t="shared" si="66"/>
        <v>enero</v>
      </c>
      <c r="BU849" s="1" t="s">
        <v>82</v>
      </c>
      <c r="BV849" s="1" t="s">
        <v>82</v>
      </c>
      <c r="BW849" s="1" t="s">
        <v>82</v>
      </c>
      <c r="BX849" t="s">
        <v>258</v>
      </c>
      <c r="BY849" t="s">
        <v>259</v>
      </c>
    </row>
    <row r="850" spans="1:77" ht="14.45" customHeight="1" x14ac:dyDescent="0.25">
      <c r="A850" s="1">
        <v>2026</v>
      </c>
      <c r="B850" s="3">
        <v>827</v>
      </c>
      <c r="C850" s="1" t="s">
        <v>65</v>
      </c>
      <c r="D850" t="s">
        <v>67</v>
      </c>
      <c r="E850" t="s">
        <v>70</v>
      </c>
      <c r="F850" t="s">
        <v>71</v>
      </c>
      <c r="G850" t="s">
        <v>105</v>
      </c>
      <c r="H850" s="1" t="s">
        <v>64</v>
      </c>
      <c r="I850" s="1" t="s">
        <v>75</v>
      </c>
      <c r="J850" t="s">
        <v>3707</v>
      </c>
      <c r="K850" s="1" t="s">
        <v>78</v>
      </c>
      <c r="L850" s="87" t="s">
        <v>1034</v>
      </c>
      <c r="M850" s="79" t="s">
        <v>7131</v>
      </c>
      <c r="N850" s="1" t="s">
        <v>3719</v>
      </c>
      <c r="O850" s="69" t="s">
        <v>3719</v>
      </c>
      <c r="P850" s="54" t="s">
        <v>3719</v>
      </c>
      <c r="Q850" s="1" t="s">
        <v>83</v>
      </c>
      <c r="R850" s="87" t="s">
        <v>269</v>
      </c>
      <c r="S850" s="87" t="s">
        <v>269</v>
      </c>
      <c r="T850" t="s">
        <v>3708</v>
      </c>
      <c r="U850" t="s">
        <v>3710</v>
      </c>
      <c r="V850" t="s">
        <v>3709</v>
      </c>
      <c r="W850" s="5">
        <v>71400000</v>
      </c>
      <c r="X850" s="5">
        <v>71400000</v>
      </c>
      <c r="Y850" s="90">
        <v>6800000</v>
      </c>
      <c r="Z850" s="90">
        <v>0</v>
      </c>
      <c r="AA850" s="1" t="s">
        <v>95</v>
      </c>
      <c r="AB850" t="s">
        <v>83</v>
      </c>
      <c r="AC850" t="s">
        <v>76</v>
      </c>
      <c r="AD850" s="69">
        <f>+Tabla3[[#This Row],[VALOR DEL CONTRATO
(EN NUMEROS)]]-Tabla3[[#This Row],[VALOR RECURSOS (MADS/FONAM)]]</f>
        <v>0</v>
      </c>
      <c r="AE850" s="2">
        <v>4726</v>
      </c>
      <c r="AF850" s="88">
        <v>46024</v>
      </c>
      <c r="AG850">
        <v>89726</v>
      </c>
      <c r="AH850" s="75">
        <v>46044</v>
      </c>
      <c r="AI850" s="78" t="s">
        <v>98</v>
      </c>
      <c r="AJ850" t="s">
        <v>736</v>
      </c>
      <c r="AK850" s="72">
        <v>202400000000054</v>
      </c>
      <c r="AL850" s="75">
        <v>46042</v>
      </c>
      <c r="AM850" s="1" t="s">
        <v>257</v>
      </c>
      <c r="AN850" s="1" t="s">
        <v>257</v>
      </c>
      <c r="AO850" t="s">
        <v>100</v>
      </c>
      <c r="AP850" t="s">
        <v>1614</v>
      </c>
      <c r="AQ850" s="1"/>
      <c r="AR850" t="s">
        <v>1615</v>
      </c>
      <c r="AS850" t="s">
        <v>418</v>
      </c>
      <c r="AT850" s="1">
        <v>80111600</v>
      </c>
      <c r="AU850" s="93" t="s">
        <v>6019</v>
      </c>
      <c r="AV850" s="1" t="s">
        <v>210</v>
      </c>
      <c r="AW850" s="87" t="s">
        <v>103</v>
      </c>
      <c r="AX850" s="75">
        <v>46044</v>
      </c>
      <c r="AY850" s="87" t="s">
        <v>115</v>
      </c>
      <c r="AZ850" s="75">
        <v>46044</v>
      </c>
      <c r="BA850" s="75">
        <v>46044</v>
      </c>
      <c r="BB850" s="6">
        <v>46362</v>
      </c>
      <c r="BC850" s="89">
        <f>+Tabla3[[#This Row],[FECHA TERMINACION
(INICIAL)]]-Tabla3[[#This Row],[FECHA INICIO]]</f>
        <v>318</v>
      </c>
      <c r="BD850" s="89">
        <f>+Tabla3[[#This Row],[PLAZO DE EJECUCIÓN EN DÍAS (INICIAL)]]/30</f>
        <v>10.6</v>
      </c>
      <c r="BE850" t="s">
        <v>3711</v>
      </c>
      <c r="BF850" s="5" t="e">
        <f>+#REF!</f>
        <v>#REF!</v>
      </c>
      <c r="BG850" s="5" t="e">
        <f>+#REF!</f>
        <v>#REF!</v>
      </c>
      <c r="BH850" s="1" t="e">
        <f>+#REF!</f>
        <v>#REF!</v>
      </c>
      <c r="BI850" s="1">
        <f>+COUNTIF(Tabla3[[#This Row],[VALOR REDUCIDO]:[TOTAL TIEMPO PRORROGADO EN DÍAS
]],"&lt;&gt;0")</f>
        <v>3</v>
      </c>
      <c r="BJ850" s="1" t="e">
        <f>+#REF!</f>
        <v>#REF!</v>
      </c>
      <c r="BK850" s="75" t="e">
        <f>+#REF!</f>
        <v>#REF!</v>
      </c>
      <c r="BL850" s="1" t="s">
        <v>83</v>
      </c>
      <c r="BM850" t="e">
        <f t="shared" si="62"/>
        <v>#REF!</v>
      </c>
      <c r="BN850" s="7">
        <f t="shared" si="63"/>
        <v>46044</v>
      </c>
      <c r="BO850" s="7" t="e">
        <f t="shared" si="64"/>
        <v>#REF!</v>
      </c>
      <c r="BP850" s="5" t="e">
        <f t="shared" si="65"/>
        <v>#REF!</v>
      </c>
      <c r="BQ850" s="1">
        <v>29240000</v>
      </c>
      <c r="BR850" s="1" t="e">
        <f>+Tabla3[[#This Row],[VALOR TOTAL DE CONTRATO (ANTES DE LIQUIDACIÓN - LIBERACIÓN DE SALDOS)]]-Tabla3[[#This Row],[RECURSO TOTALES DESEMBOLSADOS]]</f>
        <v>#REF!</v>
      </c>
      <c r="BS850" s="1" t="s">
        <v>83</v>
      </c>
      <c r="BT850" s="1" t="str">
        <f t="shared" si="66"/>
        <v>enero</v>
      </c>
      <c r="BU850" s="1" t="s">
        <v>82</v>
      </c>
      <c r="BV850" s="1" t="s">
        <v>82</v>
      </c>
      <c r="BW850" s="1" t="s">
        <v>82</v>
      </c>
      <c r="BX850" t="s">
        <v>258</v>
      </c>
      <c r="BY850" t="s">
        <v>259</v>
      </c>
    </row>
    <row r="851" spans="1:77" ht="14.45" customHeight="1" x14ac:dyDescent="0.25">
      <c r="A851" s="1">
        <v>2026</v>
      </c>
      <c r="B851" s="3">
        <v>828</v>
      </c>
      <c r="C851" s="1" t="s">
        <v>65</v>
      </c>
      <c r="D851" t="s">
        <v>67</v>
      </c>
      <c r="E851" t="s">
        <v>70</v>
      </c>
      <c r="F851" t="s">
        <v>71</v>
      </c>
      <c r="G851" t="s">
        <v>105</v>
      </c>
      <c r="H851" s="1" t="s">
        <v>64</v>
      </c>
      <c r="I851" s="1" t="s">
        <v>75</v>
      </c>
      <c r="J851" t="s">
        <v>3712</v>
      </c>
      <c r="K851" s="1" t="s">
        <v>78</v>
      </c>
      <c r="L851" s="87" t="s">
        <v>589</v>
      </c>
      <c r="M851" s="79" t="s">
        <v>7132</v>
      </c>
      <c r="N851" s="1" t="s">
        <v>3719</v>
      </c>
      <c r="O851" s="69" t="s">
        <v>3719</v>
      </c>
      <c r="P851" s="54" t="s">
        <v>3719</v>
      </c>
      <c r="Q851" s="1" t="s">
        <v>83</v>
      </c>
      <c r="R851" s="87" t="s">
        <v>269</v>
      </c>
      <c r="S851" s="87" t="s">
        <v>269</v>
      </c>
      <c r="T851" t="s">
        <v>3713</v>
      </c>
      <c r="U851" t="s">
        <v>3714</v>
      </c>
      <c r="V851" t="s">
        <v>1617</v>
      </c>
      <c r="W851" s="5">
        <v>84000000</v>
      </c>
      <c r="X851" s="5">
        <v>84000000</v>
      </c>
      <c r="Y851" s="90">
        <v>8000000</v>
      </c>
      <c r="Z851" s="90">
        <v>0</v>
      </c>
      <c r="AA851" s="1" t="s">
        <v>95</v>
      </c>
      <c r="AB851" t="s">
        <v>83</v>
      </c>
      <c r="AC851" t="s">
        <v>76</v>
      </c>
      <c r="AD851" s="69">
        <f>+Tabla3[[#This Row],[VALOR DEL CONTRATO
(EN NUMEROS)]]-Tabla3[[#This Row],[VALOR RECURSOS (MADS/FONAM)]]</f>
        <v>0</v>
      </c>
      <c r="AE851" s="2">
        <v>4726</v>
      </c>
      <c r="AF851" s="88">
        <v>46024</v>
      </c>
      <c r="AG851">
        <v>83126</v>
      </c>
      <c r="AH851" s="75">
        <v>46043</v>
      </c>
      <c r="AI851" s="78" t="s">
        <v>98</v>
      </c>
      <c r="AJ851" t="s">
        <v>736</v>
      </c>
      <c r="AK851" s="72">
        <v>202400000000054</v>
      </c>
      <c r="AL851" s="75">
        <v>46042</v>
      </c>
      <c r="AM851" s="1" t="s">
        <v>257</v>
      </c>
      <c r="AN851" s="1" t="s">
        <v>257</v>
      </c>
      <c r="AO851" t="s">
        <v>100</v>
      </c>
      <c r="AP851" t="s">
        <v>737</v>
      </c>
      <c r="AQ851" s="2"/>
      <c r="AR851" t="s">
        <v>738</v>
      </c>
      <c r="AS851" t="s">
        <v>418</v>
      </c>
      <c r="AT851" s="1">
        <v>80111600</v>
      </c>
      <c r="AU851" s="93" t="s">
        <v>6020</v>
      </c>
      <c r="AV851" s="1" t="s">
        <v>210</v>
      </c>
      <c r="AW851" s="87" t="s">
        <v>103</v>
      </c>
      <c r="AX851" s="75">
        <v>46042</v>
      </c>
      <c r="AY851" s="87" t="s">
        <v>115</v>
      </c>
      <c r="AZ851" s="75">
        <v>46042</v>
      </c>
      <c r="BA851" s="75">
        <v>46043</v>
      </c>
      <c r="BB851" s="6">
        <v>46361</v>
      </c>
      <c r="BC851" s="89">
        <f>+Tabla3[[#This Row],[FECHA TERMINACION
(INICIAL)]]-Tabla3[[#This Row],[FECHA INICIO]]</f>
        <v>318</v>
      </c>
      <c r="BD851" s="89">
        <f>+Tabla3[[#This Row],[PLAZO DE EJECUCIÓN EN DÍAS (INICIAL)]]/30</f>
        <v>10.6</v>
      </c>
      <c r="BE851" t="s">
        <v>2236</v>
      </c>
      <c r="BF851" s="5" t="e">
        <f>+#REF!</f>
        <v>#REF!</v>
      </c>
      <c r="BG851" s="5" t="e">
        <f>+#REF!</f>
        <v>#REF!</v>
      </c>
      <c r="BH851" s="1" t="e">
        <f>+#REF!</f>
        <v>#REF!</v>
      </c>
      <c r="BI851" s="1">
        <f>+COUNTIF(Tabla3[[#This Row],[VALOR REDUCIDO]:[TOTAL TIEMPO PRORROGADO EN DÍAS
]],"&lt;&gt;0")</f>
        <v>3</v>
      </c>
      <c r="BJ851" s="1" t="e">
        <f>+#REF!</f>
        <v>#REF!</v>
      </c>
      <c r="BK851" s="75" t="e">
        <f>+#REF!</f>
        <v>#REF!</v>
      </c>
      <c r="BL851" s="1" t="s">
        <v>83</v>
      </c>
      <c r="BM851" t="e">
        <f t="shared" si="62"/>
        <v>#REF!</v>
      </c>
      <c r="BN851" s="7">
        <f t="shared" si="63"/>
        <v>46043</v>
      </c>
      <c r="BO851" s="7" t="e">
        <f t="shared" si="64"/>
        <v>#REF!</v>
      </c>
      <c r="BP851" s="5" t="e">
        <f t="shared" si="65"/>
        <v>#REF!</v>
      </c>
      <c r="BQ851" s="1">
        <v>26666667</v>
      </c>
      <c r="BR851" s="1" t="e">
        <f>+Tabla3[[#This Row],[VALOR TOTAL DE CONTRATO (ANTES DE LIQUIDACIÓN - LIBERACIÓN DE SALDOS)]]-Tabla3[[#This Row],[RECURSO TOTALES DESEMBOLSADOS]]</f>
        <v>#REF!</v>
      </c>
      <c r="BS851" s="1" t="s">
        <v>83</v>
      </c>
      <c r="BT851" s="1" t="str">
        <f t="shared" si="66"/>
        <v>enero</v>
      </c>
      <c r="BU851" s="1" t="s">
        <v>82</v>
      </c>
      <c r="BV851" s="1" t="s">
        <v>82</v>
      </c>
      <c r="BW851" s="1" t="s">
        <v>82</v>
      </c>
      <c r="BX851" t="s">
        <v>258</v>
      </c>
      <c r="BY851" t="s">
        <v>259</v>
      </c>
    </row>
    <row r="852" spans="1:77" ht="15" customHeight="1" x14ac:dyDescent="0.25">
      <c r="A852" s="1">
        <v>2026</v>
      </c>
      <c r="B852" s="3">
        <v>829</v>
      </c>
      <c r="C852" s="1" t="s">
        <v>65</v>
      </c>
      <c r="D852" t="s">
        <v>67</v>
      </c>
      <c r="E852" t="s">
        <v>70</v>
      </c>
      <c r="F852" t="s">
        <v>71</v>
      </c>
      <c r="G852" t="s">
        <v>105</v>
      </c>
      <c r="H852" s="1" t="s">
        <v>64</v>
      </c>
      <c r="I852" s="1" t="s">
        <v>75</v>
      </c>
      <c r="J852" t="s">
        <v>3715</v>
      </c>
      <c r="K852" s="1" t="s">
        <v>78</v>
      </c>
      <c r="L852" s="87" t="s">
        <v>908</v>
      </c>
      <c r="M852" s="79" t="s">
        <v>7133</v>
      </c>
      <c r="N852" s="1" t="s">
        <v>3719</v>
      </c>
      <c r="O852" s="69" t="s">
        <v>3719</v>
      </c>
      <c r="P852" s="54" t="s">
        <v>3719</v>
      </c>
      <c r="Q852" s="1" t="s">
        <v>83</v>
      </c>
      <c r="R852" s="87" t="s">
        <v>269</v>
      </c>
      <c r="S852" s="87" t="s">
        <v>269</v>
      </c>
      <c r="T852" t="s">
        <v>2207</v>
      </c>
      <c r="U852" t="s">
        <v>3717</v>
      </c>
      <c r="V852" t="s">
        <v>3716</v>
      </c>
      <c r="W852" s="5">
        <v>73500000</v>
      </c>
      <c r="X852" s="5">
        <v>73500000</v>
      </c>
      <c r="Y852" s="90">
        <v>7000000</v>
      </c>
      <c r="Z852" s="90">
        <v>0</v>
      </c>
      <c r="AA852" s="1" t="s">
        <v>95</v>
      </c>
      <c r="AB852" t="s">
        <v>83</v>
      </c>
      <c r="AC852" t="s">
        <v>76</v>
      </c>
      <c r="AD852" s="69">
        <f>+Tabla3[[#This Row],[VALOR DEL CONTRATO
(EN NUMEROS)]]-Tabla3[[#This Row],[VALOR RECURSOS (MADS/FONAM)]]</f>
        <v>0</v>
      </c>
      <c r="AE852" s="2">
        <v>4726</v>
      </c>
      <c r="AF852" s="88">
        <v>46024</v>
      </c>
      <c r="AG852">
        <v>83926</v>
      </c>
      <c r="AH852" s="75">
        <v>46044</v>
      </c>
      <c r="AI852" s="78" t="s">
        <v>98</v>
      </c>
      <c r="AJ852" t="s">
        <v>736</v>
      </c>
      <c r="AK852" s="72">
        <v>202400000000054</v>
      </c>
      <c r="AL852" s="75">
        <v>46042</v>
      </c>
      <c r="AM852" s="1" t="s">
        <v>257</v>
      </c>
      <c r="AN852" s="1" t="s">
        <v>257</v>
      </c>
      <c r="AO852" t="s">
        <v>100</v>
      </c>
      <c r="AP852" t="s">
        <v>2152</v>
      </c>
      <c r="AQ852" s="1"/>
      <c r="AR852" t="s">
        <v>515</v>
      </c>
      <c r="AS852" t="s">
        <v>418</v>
      </c>
      <c r="AT852" s="1">
        <v>80111600</v>
      </c>
      <c r="AU852" s="93" t="s">
        <v>6021</v>
      </c>
      <c r="AV852" s="1" t="s">
        <v>210</v>
      </c>
      <c r="AW852" s="87" t="s">
        <v>103</v>
      </c>
      <c r="AX852" s="96">
        <v>46042</v>
      </c>
      <c r="AY852" s="1" t="s">
        <v>115</v>
      </c>
      <c r="AZ852" s="96">
        <v>46042</v>
      </c>
      <c r="BA852" s="75">
        <v>46044</v>
      </c>
      <c r="BB852" s="6">
        <v>46362</v>
      </c>
      <c r="BC852" s="89">
        <f>+Tabla3[[#This Row],[FECHA TERMINACION
(INICIAL)]]-Tabla3[[#This Row],[FECHA INICIO]]</f>
        <v>318</v>
      </c>
      <c r="BD852" s="89">
        <f>+Tabla3[[#This Row],[PLAZO DE EJECUCIÓN EN DÍAS (INICIAL)]]/30</f>
        <v>10.6</v>
      </c>
      <c r="BE852" t="s">
        <v>2236</v>
      </c>
      <c r="BF852" s="5" t="e">
        <f>+#REF!</f>
        <v>#REF!</v>
      </c>
      <c r="BG852" s="5" t="e">
        <f>+#REF!</f>
        <v>#REF!</v>
      </c>
      <c r="BH852" s="1" t="e">
        <f>+#REF!</f>
        <v>#REF!</v>
      </c>
      <c r="BI852" s="1">
        <f>+COUNTIF(Tabla3[[#This Row],[VALOR REDUCIDO]:[TOTAL TIEMPO PRORROGADO EN DÍAS
]],"&lt;&gt;0")</f>
        <v>3</v>
      </c>
      <c r="BJ852" s="1" t="e">
        <f>+#REF!</f>
        <v>#REF!</v>
      </c>
      <c r="BK852" s="75" t="e">
        <f>+#REF!</f>
        <v>#REF!</v>
      </c>
      <c r="BL852" s="1" t="s">
        <v>83</v>
      </c>
      <c r="BM852" t="e">
        <f t="shared" ref="BM852:BM916" si="67">$BO852-$BN852</f>
        <v>#REF!</v>
      </c>
      <c r="BN852" s="7">
        <f t="shared" ref="BN852:BN916" si="68">$BA852</f>
        <v>46044</v>
      </c>
      <c r="BO852" s="7" t="e">
        <f t="shared" ref="BO852:BO916" si="69">$BB852+$BH852</f>
        <v>#REF!</v>
      </c>
      <c r="BP852" s="5" t="e">
        <f t="shared" si="65"/>
        <v>#REF!</v>
      </c>
      <c r="BQ852" s="1">
        <v>30100000</v>
      </c>
      <c r="BR852" s="1" t="e">
        <f>+Tabla3[[#This Row],[VALOR TOTAL DE CONTRATO (ANTES DE LIQUIDACIÓN - LIBERACIÓN DE SALDOS)]]-Tabla3[[#This Row],[RECURSO TOTALES DESEMBOLSADOS]]</f>
        <v>#REF!</v>
      </c>
      <c r="BS852" s="1" t="s">
        <v>83</v>
      </c>
      <c r="BT852" s="1" t="str">
        <f t="shared" si="66"/>
        <v>enero</v>
      </c>
      <c r="BU852" s="1" t="s">
        <v>82</v>
      </c>
      <c r="BV852" s="1" t="s">
        <v>82</v>
      </c>
      <c r="BW852" s="1" t="s">
        <v>82</v>
      </c>
      <c r="BX852" t="s">
        <v>258</v>
      </c>
      <c r="BY852" t="s">
        <v>259</v>
      </c>
    </row>
    <row r="853" spans="1:77" ht="14.45" customHeight="1" x14ac:dyDescent="0.25">
      <c r="A853" s="1">
        <v>2026</v>
      </c>
      <c r="B853" s="3">
        <v>830</v>
      </c>
      <c r="C853" s="1" t="s">
        <v>65</v>
      </c>
      <c r="D853" t="s">
        <v>67</v>
      </c>
      <c r="E853" t="s">
        <v>70</v>
      </c>
      <c r="F853" t="s">
        <v>71</v>
      </c>
      <c r="G853" t="s">
        <v>105</v>
      </c>
      <c r="H853" s="1" t="s">
        <v>64</v>
      </c>
      <c r="I853" s="1" t="s">
        <v>75</v>
      </c>
      <c r="J853" t="s">
        <v>5543</v>
      </c>
      <c r="K853" s="1" t="s">
        <v>78</v>
      </c>
      <c r="L853" s="87" t="s">
        <v>700</v>
      </c>
      <c r="M853" s="79" t="s">
        <v>7134</v>
      </c>
      <c r="N853" s="1" t="s">
        <v>3719</v>
      </c>
      <c r="O853" s="69" t="s">
        <v>3719</v>
      </c>
      <c r="P853" s="54" t="s">
        <v>3719</v>
      </c>
      <c r="Q853" s="1" t="s">
        <v>83</v>
      </c>
      <c r="R853" s="87" t="s">
        <v>254</v>
      </c>
      <c r="S853" s="87" t="s">
        <v>254</v>
      </c>
      <c r="T853" t="s">
        <v>5544</v>
      </c>
      <c r="U853" t="s">
        <v>5546</v>
      </c>
      <c r="V853" t="s">
        <v>5545</v>
      </c>
      <c r="W853" s="5">
        <v>50000000</v>
      </c>
      <c r="X853" s="5">
        <v>50000000</v>
      </c>
      <c r="Y853" s="90">
        <v>6250000</v>
      </c>
      <c r="Z853" s="90">
        <v>0</v>
      </c>
      <c r="AA853" s="1" t="s">
        <v>95</v>
      </c>
      <c r="AB853" t="s">
        <v>83</v>
      </c>
      <c r="AC853" t="s">
        <v>76</v>
      </c>
      <c r="AD853" s="69">
        <f>+Tabla3[[#This Row],[VALOR DEL CONTRATO
(EN NUMEROS)]]-Tabla3[[#This Row],[VALOR RECURSOS (MADS/FONAM)]]</f>
        <v>0</v>
      </c>
      <c r="AE853" s="2">
        <v>5626</v>
      </c>
      <c r="AF853" s="97">
        <v>46024</v>
      </c>
      <c r="AG853">
        <v>116726</v>
      </c>
      <c r="AH853" s="75">
        <v>46052</v>
      </c>
      <c r="AI853" s="78" t="s">
        <v>98</v>
      </c>
      <c r="AJ853" t="s">
        <v>404</v>
      </c>
      <c r="AK853" s="65">
        <v>202400000000095</v>
      </c>
      <c r="AL853" s="75">
        <v>46051</v>
      </c>
      <c r="AM853" s="1" t="s">
        <v>257</v>
      </c>
      <c r="AN853" s="1" t="s">
        <v>257</v>
      </c>
      <c r="AO853" t="s">
        <v>100</v>
      </c>
      <c r="AP853" t="s">
        <v>4009</v>
      </c>
      <c r="AQ853" s="1"/>
      <c r="AR853" t="s">
        <v>1688</v>
      </c>
      <c r="AS853" t="s">
        <v>607</v>
      </c>
      <c r="AT853" s="1">
        <v>80111600</v>
      </c>
      <c r="AU853" s="93" t="s">
        <v>6022</v>
      </c>
      <c r="AV853" s="1" t="s">
        <v>210</v>
      </c>
      <c r="AW853" s="87" t="s">
        <v>103</v>
      </c>
      <c r="AX853" s="96">
        <v>46052</v>
      </c>
      <c r="AY853" s="1" t="s">
        <v>115</v>
      </c>
      <c r="AZ853" s="96">
        <v>46052</v>
      </c>
      <c r="BA853" s="75">
        <v>46055</v>
      </c>
      <c r="BB853" s="75">
        <v>46296</v>
      </c>
      <c r="BC853" s="89">
        <f>+Tabla3[[#This Row],[FECHA TERMINACION
(INICIAL)]]-Tabla3[[#This Row],[FECHA INICIO]]</f>
        <v>241</v>
      </c>
      <c r="BD853" s="89">
        <f>+Tabla3[[#This Row],[PLAZO DE EJECUCIÓN EN DÍAS (INICIAL)]]/30</f>
        <v>8.0333333333333332</v>
      </c>
      <c r="BE853" t="s">
        <v>3456</v>
      </c>
      <c r="BF853" s="5" t="e">
        <f>+#REF!</f>
        <v>#REF!</v>
      </c>
      <c r="BG853" s="5" t="e">
        <f>+#REF!</f>
        <v>#REF!</v>
      </c>
      <c r="BH853" s="1" t="e">
        <f>+#REF!</f>
        <v>#REF!</v>
      </c>
      <c r="BI853" s="1">
        <f>+COUNTIF(Tabla3[[#This Row],[VALOR REDUCIDO]:[TOTAL TIEMPO PRORROGADO EN DÍAS
]],"&lt;&gt;0")</f>
        <v>3</v>
      </c>
      <c r="BJ853" s="1" t="e">
        <f>+#REF!</f>
        <v>#REF!</v>
      </c>
      <c r="BK853" s="75" t="e">
        <f>+#REF!</f>
        <v>#REF!</v>
      </c>
      <c r="BL853" s="1" t="s">
        <v>83</v>
      </c>
      <c r="BM853" t="e">
        <f t="shared" si="67"/>
        <v>#REF!</v>
      </c>
      <c r="BN853" s="7">
        <f t="shared" si="68"/>
        <v>46055</v>
      </c>
      <c r="BO853" s="7" t="e">
        <f t="shared" si="69"/>
        <v>#REF!</v>
      </c>
      <c r="BP853" s="5" t="e">
        <f t="shared" si="65"/>
        <v>#REF!</v>
      </c>
      <c r="BQ853" s="1">
        <v>24791667</v>
      </c>
      <c r="BR853" s="1" t="e">
        <f>+Tabla3[[#This Row],[VALOR TOTAL DE CONTRATO (ANTES DE LIQUIDACIÓN - LIBERACIÓN DE SALDOS)]]-Tabla3[[#This Row],[RECURSO TOTALES DESEMBOLSADOS]]</f>
        <v>#REF!</v>
      </c>
      <c r="BS853" s="1" t="s">
        <v>83</v>
      </c>
      <c r="BT853" s="1" t="str">
        <f t="shared" si="66"/>
        <v>enero</v>
      </c>
      <c r="BU853" s="1" t="s">
        <v>82</v>
      </c>
      <c r="BV853" s="1" t="s">
        <v>82</v>
      </c>
      <c r="BW853" s="1" t="s">
        <v>82</v>
      </c>
      <c r="BX853" t="s">
        <v>258</v>
      </c>
      <c r="BY853" t="s">
        <v>259</v>
      </c>
    </row>
    <row r="854" spans="1:77" ht="14.45" customHeight="1" x14ac:dyDescent="0.25">
      <c r="A854" s="1">
        <v>2026</v>
      </c>
      <c r="B854" s="3">
        <v>831</v>
      </c>
      <c r="C854" s="1" t="s">
        <v>65</v>
      </c>
      <c r="D854" t="s">
        <v>67</v>
      </c>
      <c r="E854" t="s">
        <v>70</v>
      </c>
      <c r="F854" t="s">
        <v>71</v>
      </c>
      <c r="G854" t="s">
        <v>105</v>
      </c>
      <c r="H854" s="1" t="s">
        <v>64</v>
      </c>
      <c r="I854" s="1" t="s">
        <v>76</v>
      </c>
      <c r="J854" t="s">
        <v>3718</v>
      </c>
      <c r="K854" s="1" t="s">
        <v>278</v>
      </c>
      <c r="L854" s="87" t="s">
        <v>3719</v>
      </c>
      <c r="M854" s="79" t="s">
        <v>3719</v>
      </c>
      <c r="N854" s="1" t="s">
        <v>3720</v>
      </c>
      <c r="O854" s="69" t="s">
        <v>3721</v>
      </c>
      <c r="P854" s="54" t="s">
        <v>3722</v>
      </c>
      <c r="Q854" s="1" t="s">
        <v>83</v>
      </c>
      <c r="R854" s="87" t="s">
        <v>254</v>
      </c>
      <c r="S854" s="87" t="s">
        <v>254</v>
      </c>
      <c r="T854" t="s">
        <v>3723</v>
      </c>
      <c r="U854" t="s">
        <v>3725</v>
      </c>
      <c r="V854" t="s">
        <v>3724</v>
      </c>
      <c r="W854" s="5">
        <v>138720000</v>
      </c>
      <c r="X854" s="5">
        <v>138720000</v>
      </c>
      <c r="Y854" s="90">
        <v>12240000</v>
      </c>
      <c r="Z854" s="90">
        <v>0</v>
      </c>
      <c r="AA854" s="1" t="s">
        <v>95</v>
      </c>
      <c r="AB854" t="s">
        <v>83</v>
      </c>
      <c r="AC854" t="s">
        <v>76</v>
      </c>
      <c r="AD854" s="69">
        <f>+Tabla3[[#This Row],[VALOR DEL CONTRATO
(EN NUMEROS)]]-Tabla3[[#This Row],[VALOR RECURSOS (MADS/FONAM)]]</f>
        <v>0</v>
      </c>
      <c r="AE854" s="2">
        <v>5626</v>
      </c>
      <c r="AF854" s="97">
        <v>46024</v>
      </c>
      <c r="AG854">
        <v>81026</v>
      </c>
      <c r="AH854" s="75">
        <v>46043</v>
      </c>
      <c r="AI854" s="78" t="s">
        <v>98</v>
      </c>
      <c r="AJ854" t="s">
        <v>404</v>
      </c>
      <c r="AK854" s="65">
        <v>202400000000095</v>
      </c>
      <c r="AL854" s="75">
        <v>46042</v>
      </c>
      <c r="AM854" s="1" t="s">
        <v>257</v>
      </c>
      <c r="AN854" s="1" t="s">
        <v>257</v>
      </c>
      <c r="AO854" t="s">
        <v>100</v>
      </c>
      <c r="AP854" t="s">
        <v>667</v>
      </c>
      <c r="AQ854" s="2"/>
      <c r="AR854" t="s">
        <v>6274</v>
      </c>
      <c r="AS854" t="s">
        <v>254</v>
      </c>
      <c r="AT854" s="1">
        <v>80111600</v>
      </c>
      <c r="AU854" s="93" t="s">
        <v>6023</v>
      </c>
      <c r="AV854" s="1" t="s">
        <v>210</v>
      </c>
      <c r="AW854" s="87" t="s">
        <v>103</v>
      </c>
      <c r="AX854" s="96">
        <v>46042</v>
      </c>
      <c r="AY854" s="1" t="s">
        <v>115</v>
      </c>
      <c r="AZ854" s="96">
        <v>46042</v>
      </c>
      <c r="BA854" s="75">
        <v>46043</v>
      </c>
      <c r="BB854" s="75">
        <v>46387</v>
      </c>
      <c r="BC854" s="89">
        <f>+Tabla3[[#This Row],[FECHA TERMINACION
(INICIAL)]]-Tabla3[[#This Row],[FECHA INICIO]]</f>
        <v>344</v>
      </c>
      <c r="BD854" s="89">
        <f>+Tabla3[[#This Row],[PLAZO DE EJECUCIÓN EN DÍAS (INICIAL)]]/30</f>
        <v>11.466666666666667</v>
      </c>
      <c r="BE854" t="s">
        <v>3726</v>
      </c>
      <c r="BF854" s="5" t="e">
        <f>+#REF!</f>
        <v>#REF!</v>
      </c>
      <c r="BG854" s="5" t="e">
        <f>+#REF!</f>
        <v>#REF!</v>
      </c>
      <c r="BH854" s="1" t="e">
        <f>+#REF!</f>
        <v>#REF!</v>
      </c>
      <c r="BI854" s="1">
        <f>+COUNTIF(Tabla3[[#This Row],[VALOR REDUCIDO]:[TOTAL TIEMPO PRORROGADO EN DÍAS
]],"&lt;&gt;0")</f>
        <v>3</v>
      </c>
      <c r="BJ854" s="1" t="e">
        <f>+#REF!</f>
        <v>#REF!</v>
      </c>
      <c r="BK854" s="75" t="e">
        <f>+#REF!</f>
        <v>#REF!</v>
      </c>
      <c r="BL854" s="1" t="s">
        <v>83</v>
      </c>
      <c r="BM854" t="e">
        <f t="shared" si="67"/>
        <v>#REF!</v>
      </c>
      <c r="BN854" s="7">
        <f t="shared" si="68"/>
        <v>46043</v>
      </c>
      <c r="BO854" s="7" t="e">
        <f t="shared" si="69"/>
        <v>#REF!</v>
      </c>
      <c r="BP854" s="5" t="e">
        <f t="shared" si="65"/>
        <v>#REF!</v>
      </c>
      <c r="BQ854" s="1">
        <v>53040000</v>
      </c>
      <c r="BR854" s="1" t="e">
        <f>+Tabla3[[#This Row],[VALOR TOTAL DE CONTRATO (ANTES DE LIQUIDACIÓN - LIBERACIÓN DE SALDOS)]]-Tabla3[[#This Row],[RECURSO TOTALES DESEMBOLSADOS]]</f>
        <v>#REF!</v>
      </c>
      <c r="BS854" s="1" t="s">
        <v>83</v>
      </c>
      <c r="BT854" s="1" t="str">
        <f t="shared" si="66"/>
        <v>enero</v>
      </c>
      <c r="BU854" s="1" t="s">
        <v>82</v>
      </c>
      <c r="BV854" s="1" t="s">
        <v>82</v>
      </c>
      <c r="BW854" s="1" t="s">
        <v>82</v>
      </c>
      <c r="BX854" t="s">
        <v>258</v>
      </c>
      <c r="BY854" t="s">
        <v>259</v>
      </c>
    </row>
    <row r="855" spans="1:77" ht="14.45" customHeight="1" x14ac:dyDescent="0.25">
      <c r="A855" s="1">
        <v>2026</v>
      </c>
      <c r="B855" s="3">
        <v>832</v>
      </c>
      <c r="C855" s="1" t="s">
        <v>65</v>
      </c>
      <c r="D855" t="s">
        <v>67</v>
      </c>
      <c r="E855" t="s">
        <v>70</v>
      </c>
      <c r="F855" t="s">
        <v>71</v>
      </c>
      <c r="G855" t="s">
        <v>105</v>
      </c>
      <c r="H855" s="1" t="s">
        <v>64</v>
      </c>
      <c r="I855" s="1" t="s">
        <v>75</v>
      </c>
      <c r="J855" t="s">
        <v>3727</v>
      </c>
      <c r="K855" s="1" t="s">
        <v>78</v>
      </c>
      <c r="L855" s="87" t="s">
        <v>81</v>
      </c>
      <c r="M855" s="79" t="s">
        <v>7135</v>
      </c>
      <c r="N855" s="1" t="s">
        <v>3719</v>
      </c>
      <c r="O855" s="69" t="s">
        <v>3719</v>
      </c>
      <c r="P855" s="54" t="s">
        <v>3719</v>
      </c>
      <c r="Q855" s="1" t="s">
        <v>83</v>
      </c>
      <c r="R855" s="87" t="s">
        <v>254</v>
      </c>
      <c r="S855" s="87" t="s">
        <v>254</v>
      </c>
      <c r="T855" t="s">
        <v>1487</v>
      </c>
      <c r="U855" t="s">
        <v>1489</v>
      </c>
      <c r="V855" t="s">
        <v>3728</v>
      </c>
      <c r="W855" s="5">
        <v>67238400</v>
      </c>
      <c r="X855" s="5">
        <v>67238400</v>
      </c>
      <c r="Y855" s="90">
        <v>8404800</v>
      </c>
      <c r="Z855" s="90">
        <v>0</v>
      </c>
      <c r="AA855" s="1" t="s">
        <v>95</v>
      </c>
      <c r="AB855" t="s">
        <v>83</v>
      </c>
      <c r="AC855" t="s">
        <v>76</v>
      </c>
      <c r="AD855" s="69">
        <f>+Tabla3[[#This Row],[VALOR DEL CONTRATO
(EN NUMEROS)]]-Tabla3[[#This Row],[VALOR RECURSOS (MADS/FONAM)]]</f>
        <v>0</v>
      </c>
      <c r="AE855" s="2">
        <v>5626</v>
      </c>
      <c r="AF855" s="97">
        <v>46024</v>
      </c>
      <c r="AG855">
        <v>80926</v>
      </c>
      <c r="AH855" s="75">
        <v>46042</v>
      </c>
      <c r="AI855" s="78" t="s">
        <v>98</v>
      </c>
      <c r="AJ855" t="s">
        <v>404</v>
      </c>
      <c r="AK855" s="65">
        <v>202400000000095</v>
      </c>
      <c r="AL855" s="75">
        <v>46042</v>
      </c>
      <c r="AM855" s="1" t="s">
        <v>257</v>
      </c>
      <c r="AN855" s="1" t="s">
        <v>257</v>
      </c>
      <c r="AO855" t="s">
        <v>100</v>
      </c>
      <c r="AP855" t="s">
        <v>667</v>
      </c>
      <c r="AQ855" s="2"/>
      <c r="AR855" t="s">
        <v>6274</v>
      </c>
      <c r="AS855" t="s">
        <v>254</v>
      </c>
      <c r="AT855" s="1">
        <v>80111600</v>
      </c>
      <c r="AU855" s="93" t="s">
        <v>6024</v>
      </c>
      <c r="AV855" s="1" t="s">
        <v>210</v>
      </c>
      <c r="AW855" s="87" t="s">
        <v>103</v>
      </c>
      <c r="AX855" s="96">
        <v>46043</v>
      </c>
      <c r="AY855" s="1" t="s">
        <v>115</v>
      </c>
      <c r="AZ855" s="96">
        <v>46043</v>
      </c>
      <c r="BA855" s="75">
        <v>46043</v>
      </c>
      <c r="BB855" s="75">
        <v>46285</v>
      </c>
      <c r="BC855" s="89">
        <f>+Tabla3[[#This Row],[FECHA TERMINACION
(INICIAL)]]-Tabla3[[#This Row],[FECHA INICIO]]</f>
        <v>242</v>
      </c>
      <c r="BD855" s="89">
        <f>+Tabla3[[#This Row],[PLAZO DE EJECUCIÓN EN DÍAS (INICIAL)]]/30</f>
        <v>8.0666666666666664</v>
      </c>
      <c r="BE855" t="s">
        <v>3729</v>
      </c>
      <c r="BF855" s="5" t="e">
        <f>+#REF!</f>
        <v>#REF!</v>
      </c>
      <c r="BG855" s="5" t="e">
        <f>+#REF!</f>
        <v>#REF!</v>
      </c>
      <c r="BH855" s="1" t="e">
        <f>+#REF!</f>
        <v>#REF!</v>
      </c>
      <c r="BI855" s="1">
        <f>+COUNTIF(Tabla3[[#This Row],[VALOR REDUCIDO]:[TOTAL TIEMPO PRORROGADO EN DÍAS
]],"&lt;&gt;0")</f>
        <v>3</v>
      </c>
      <c r="BJ855" s="1" t="e">
        <f>+#REF!</f>
        <v>#REF!</v>
      </c>
      <c r="BK855" s="75" t="e">
        <f>+#REF!</f>
        <v>#REF!</v>
      </c>
      <c r="BL855" s="1" t="s">
        <v>83</v>
      </c>
      <c r="BM855" t="e">
        <f t="shared" si="67"/>
        <v>#REF!</v>
      </c>
      <c r="BN855" s="7">
        <f t="shared" si="68"/>
        <v>46043</v>
      </c>
      <c r="BO855" s="7" t="e">
        <f t="shared" si="69"/>
        <v>#REF!</v>
      </c>
      <c r="BP855" s="5" t="e">
        <f t="shared" si="65"/>
        <v>#REF!</v>
      </c>
      <c r="BQ855" s="1">
        <v>36420800</v>
      </c>
      <c r="BR855" s="1" t="e">
        <f>+Tabla3[[#This Row],[VALOR TOTAL DE CONTRATO (ANTES DE LIQUIDACIÓN - LIBERACIÓN DE SALDOS)]]-Tabla3[[#This Row],[RECURSO TOTALES DESEMBOLSADOS]]</f>
        <v>#REF!</v>
      </c>
      <c r="BS855" s="1" t="s">
        <v>83</v>
      </c>
      <c r="BT855" s="1" t="str">
        <f t="shared" si="66"/>
        <v>enero</v>
      </c>
      <c r="BU855" s="1" t="s">
        <v>82</v>
      </c>
      <c r="BV855" s="1" t="s">
        <v>82</v>
      </c>
      <c r="BW855" s="1" t="s">
        <v>82</v>
      </c>
      <c r="BX855" t="s">
        <v>258</v>
      </c>
      <c r="BY855" t="s">
        <v>259</v>
      </c>
    </row>
    <row r="856" spans="1:77" ht="14.45" customHeight="1" x14ac:dyDescent="0.25">
      <c r="A856" s="1">
        <v>2026</v>
      </c>
      <c r="B856" s="3">
        <v>833</v>
      </c>
      <c r="C856" s="1" t="s">
        <v>65</v>
      </c>
      <c r="D856" t="s">
        <v>67</v>
      </c>
      <c r="E856" t="s">
        <v>70</v>
      </c>
      <c r="F856" t="s">
        <v>71</v>
      </c>
      <c r="G856" t="s">
        <v>105</v>
      </c>
      <c r="H856" s="1" t="s">
        <v>64</v>
      </c>
      <c r="I856" s="1" t="s">
        <v>75</v>
      </c>
      <c r="J856" t="s">
        <v>3730</v>
      </c>
      <c r="K856" s="1" t="s">
        <v>78</v>
      </c>
      <c r="L856" s="87" t="s">
        <v>81</v>
      </c>
      <c r="M856" s="79" t="s">
        <v>7136</v>
      </c>
      <c r="N856" s="1" t="s">
        <v>3719</v>
      </c>
      <c r="O856" s="69" t="s">
        <v>3719</v>
      </c>
      <c r="P856" s="54" t="s">
        <v>3719</v>
      </c>
      <c r="Q856" s="1" t="s">
        <v>83</v>
      </c>
      <c r="R856" s="87" t="s">
        <v>254</v>
      </c>
      <c r="S856" s="87" t="s">
        <v>254</v>
      </c>
      <c r="T856" t="s">
        <v>3731</v>
      </c>
      <c r="U856" t="s">
        <v>3733</v>
      </c>
      <c r="V856" t="s">
        <v>3732</v>
      </c>
      <c r="W856" s="5">
        <v>102000000</v>
      </c>
      <c r="X856" s="5">
        <v>102000000</v>
      </c>
      <c r="Y856" s="90">
        <v>9000000</v>
      </c>
      <c r="Z856" s="90">
        <v>0</v>
      </c>
      <c r="AA856" s="1" t="s">
        <v>95</v>
      </c>
      <c r="AB856" t="s">
        <v>83</v>
      </c>
      <c r="AC856" t="s">
        <v>76</v>
      </c>
      <c r="AD856" s="69">
        <f>+Tabla3[[#This Row],[VALOR DEL CONTRATO
(EN NUMEROS)]]-Tabla3[[#This Row],[VALOR RECURSOS (MADS/FONAM)]]</f>
        <v>0</v>
      </c>
      <c r="AE856" s="2">
        <v>5626</v>
      </c>
      <c r="AF856" s="97">
        <v>46024</v>
      </c>
      <c r="AG856">
        <v>80826</v>
      </c>
      <c r="AH856" s="75">
        <v>46042</v>
      </c>
      <c r="AI856" s="78" t="s">
        <v>98</v>
      </c>
      <c r="AJ856" t="s">
        <v>404</v>
      </c>
      <c r="AK856" s="65">
        <v>202400000000095</v>
      </c>
      <c r="AL856" s="75">
        <v>46042</v>
      </c>
      <c r="AM856" s="1" t="s">
        <v>257</v>
      </c>
      <c r="AN856" s="1" t="s">
        <v>257</v>
      </c>
      <c r="AO856" t="s">
        <v>100</v>
      </c>
      <c r="AP856" t="s">
        <v>412</v>
      </c>
      <c r="AQ856" s="1"/>
      <c r="AR856" t="s">
        <v>413</v>
      </c>
      <c r="AS856" t="s">
        <v>254</v>
      </c>
      <c r="AT856" s="1">
        <v>80111600</v>
      </c>
      <c r="AU856" s="93" t="s">
        <v>6025</v>
      </c>
      <c r="AV856" s="1" t="s">
        <v>210</v>
      </c>
      <c r="AW856" s="87" t="s">
        <v>103</v>
      </c>
      <c r="AX856" s="75">
        <v>46042</v>
      </c>
      <c r="AY856" s="87" t="s">
        <v>115</v>
      </c>
      <c r="AZ856" s="75">
        <v>46042</v>
      </c>
      <c r="BA856" s="75">
        <v>46043</v>
      </c>
      <c r="BB856" s="75">
        <v>46387</v>
      </c>
      <c r="BC856" s="89">
        <f>+Tabla3[[#This Row],[FECHA TERMINACION
(INICIAL)]]-Tabla3[[#This Row],[FECHA INICIO]]</f>
        <v>344</v>
      </c>
      <c r="BD856" s="89">
        <f>+Tabla3[[#This Row],[PLAZO DE EJECUCIÓN EN DÍAS (INICIAL)]]/30</f>
        <v>11.466666666666667</v>
      </c>
      <c r="BE856" t="s">
        <v>3734</v>
      </c>
      <c r="BF856" s="5" t="e">
        <f>+#REF!</f>
        <v>#REF!</v>
      </c>
      <c r="BG856" s="5" t="e">
        <f>+#REF!</f>
        <v>#REF!</v>
      </c>
      <c r="BH856" s="1" t="e">
        <f>+#REF!</f>
        <v>#REF!</v>
      </c>
      <c r="BI856" s="1">
        <f>+COUNTIF(Tabla3[[#This Row],[VALOR REDUCIDO]:[TOTAL TIEMPO PRORROGADO EN DÍAS
]],"&lt;&gt;0")</f>
        <v>3</v>
      </c>
      <c r="BJ856" s="1" t="e">
        <f>+#REF!</f>
        <v>#REF!</v>
      </c>
      <c r="BK856" s="75" t="e">
        <f>+#REF!</f>
        <v>#REF!</v>
      </c>
      <c r="BL856" s="1" t="s">
        <v>83</v>
      </c>
      <c r="BM856" t="e">
        <f t="shared" si="67"/>
        <v>#REF!</v>
      </c>
      <c r="BN856" s="7">
        <f t="shared" si="68"/>
        <v>46043</v>
      </c>
      <c r="BO856" s="7" t="e">
        <f t="shared" si="69"/>
        <v>#REF!</v>
      </c>
      <c r="BP856" s="5" t="e">
        <f t="shared" si="65"/>
        <v>#REF!</v>
      </c>
      <c r="BQ856" s="1">
        <v>39000000</v>
      </c>
      <c r="BR856" s="1" t="e">
        <f>+Tabla3[[#This Row],[VALOR TOTAL DE CONTRATO (ANTES DE LIQUIDACIÓN - LIBERACIÓN DE SALDOS)]]-Tabla3[[#This Row],[RECURSO TOTALES DESEMBOLSADOS]]</f>
        <v>#REF!</v>
      </c>
      <c r="BS856" s="1" t="s">
        <v>83</v>
      </c>
      <c r="BT856" s="1" t="str">
        <f t="shared" si="66"/>
        <v>enero</v>
      </c>
      <c r="BU856" s="1" t="s">
        <v>82</v>
      </c>
      <c r="BV856" s="1" t="s">
        <v>82</v>
      </c>
      <c r="BW856" s="1" t="s">
        <v>82</v>
      </c>
      <c r="BX856" t="s">
        <v>258</v>
      </c>
      <c r="BY856" t="s">
        <v>259</v>
      </c>
    </row>
    <row r="857" spans="1:77" ht="14.45" customHeight="1" x14ac:dyDescent="0.25">
      <c r="A857" s="1">
        <v>2026</v>
      </c>
      <c r="B857" s="3">
        <v>834</v>
      </c>
      <c r="C857" s="1" t="s">
        <v>65</v>
      </c>
      <c r="D857" t="s">
        <v>67</v>
      </c>
      <c r="E857" t="s">
        <v>70</v>
      </c>
      <c r="F857" t="s">
        <v>71</v>
      </c>
      <c r="G857" t="s">
        <v>105</v>
      </c>
      <c r="H857" s="1" t="s">
        <v>64</v>
      </c>
      <c r="I857" s="1" t="s">
        <v>75</v>
      </c>
      <c r="J857" t="s">
        <v>3735</v>
      </c>
      <c r="K857" s="1" t="s">
        <v>78</v>
      </c>
      <c r="L857" s="87" t="s">
        <v>759</v>
      </c>
      <c r="M857" s="79" t="s">
        <v>7137</v>
      </c>
      <c r="N857" s="1" t="s">
        <v>3719</v>
      </c>
      <c r="O857" s="69" t="s">
        <v>3719</v>
      </c>
      <c r="P857" s="54" t="s">
        <v>3719</v>
      </c>
      <c r="Q857" s="1" t="s">
        <v>83</v>
      </c>
      <c r="R857" s="87" t="s">
        <v>1436</v>
      </c>
      <c r="S857" s="87" t="s">
        <v>212</v>
      </c>
      <c r="T857" t="s">
        <v>3736</v>
      </c>
      <c r="U857" t="s">
        <v>3738</v>
      </c>
      <c r="V857" t="s">
        <v>3737</v>
      </c>
      <c r="W857" s="5">
        <v>48876667</v>
      </c>
      <c r="X857" s="5">
        <v>48876667</v>
      </c>
      <c r="Y857" s="90">
        <v>4300000</v>
      </c>
      <c r="Z857" s="90">
        <v>0</v>
      </c>
      <c r="AA857" s="1" t="s">
        <v>95</v>
      </c>
      <c r="AB857" t="s">
        <v>83</v>
      </c>
      <c r="AC857" t="s">
        <v>76</v>
      </c>
      <c r="AD857" s="69">
        <f>+Tabla3[[#This Row],[VALOR DEL CONTRATO
(EN NUMEROS)]]-Tabla3[[#This Row],[VALOR RECURSOS (MADS/FONAM)]]</f>
        <v>0</v>
      </c>
      <c r="AE857" s="2">
        <v>1126</v>
      </c>
      <c r="AF857" s="88">
        <v>46024</v>
      </c>
      <c r="AG857">
        <v>80626</v>
      </c>
      <c r="AH857" s="75">
        <v>46043</v>
      </c>
      <c r="AI857" s="78" t="s">
        <v>98</v>
      </c>
      <c r="AJ857" t="s">
        <v>282</v>
      </c>
      <c r="AK857" s="65">
        <v>202400000000095</v>
      </c>
      <c r="AL857" s="75">
        <v>46043</v>
      </c>
      <c r="AM857" s="1" t="s">
        <v>257</v>
      </c>
      <c r="AN857" s="1" t="s">
        <v>257</v>
      </c>
      <c r="AO857" t="s">
        <v>100</v>
      </c>
      <c r="AP857" t="s">
        <v>1440</v>
      </c>
      <c r="AQ857" s="1"/>
      <c r="AR857" t="s">
        <v>1441</v>
      </c>
      <c r="AS857" t="s">
        <v>212</v>
      </c>
      <c r="AT857" s="1">
        <v>80111600</v>
      </c>
      <c r="AU857" s="93" t="s">
        <v>6026</v>
      </c>
      <c r="AV857" s="1" t="s">
        <v>210</v>
      </c>
      <c r="AW857" s="87" t="s">
        <v>103</v>
      </c>
      <c r="AX857" s="96">
        <v>46043</v>
      </c>
      <c r="AY857" s="87" t="s">
        <v>116</v>
      </c>
      <c r="AZ857" s="96">
        <v>46043</v>
      </c>
      <c r="BA857" s="75">
        <v>46043</v>
      </c>
      <c r="BB857" s="75">
        <v>46386</v>
      </c>
      <c r="BC857" s="89">
        <f>+Tabla3[[#This Row],[FECHA TERMINACION
(INICIAL)]]-Tabla3[[#This Row],[FECHA INICIO]]</f>
        <v>343</v>
      </c>
      <c r="BD857" s="89">
        <f>+Tabla3[[#This Row],[PLAZO DE EJECUCIÓN EN DÍAS (INICIAL)]]/30</f>
        <v>11.433333333333334</v>
      </c>
      <c r="BE857" t="s">
        <v>3739</v>
      </c>
      <c r="BF857" s="5" t="e">
        <f>+#REF!</f>
        <v>#REF!</v>
      </c>
      <c r="BG857" s="5" t="e">
        <f>+#REF!</f>
        <v>#REF!</v>
      </c>
      <c r="BH857" s="1" t="e">
        <f>+#REF!</f>
        <v>#REF!</v>
      </c>
      <c r="BI857" s="1">
        <f>+COUNTIF(Tabla3[[#This Row],[VALOR REDUCIDO]:[TOTAL TIEMPO PRORROGADO EN DÍAS
]],"&lt;&gt;0")</f>
        <v>3</v>
      </c>
      <c r="BJ857" s="1" t="e">
        <f>+#REF!</f>
        <v>#REF!</v>
      </c>
      <c r="BK857" s="75" t="e">
        <f>+#REF!</f>
        <v>#REF!</v>
      </c>
      <c r="BL857" s="1" t="s">
        <v>83</v>
      </c>
      <c r="BM857" t="e">
        <f t="shared" si="67"/>
        <v>#REF!</v>
      </c>
      <c r="BN857" s="7">
        <f t="shared" si="68"/>
        <v>46043</v>
      </c>
      <c r="BO857" s="7" t="e">
        <f t="shared" si="69"/>
        <v>#REF!</v>
      </c>
      <c r="BP857" s="5" t="e">
        <f t="shared" si="65"/>
        <v>#REF!</v>
      </c>
      <c r="BQ857" s="1">
        <v>18633333</v>
      </c>
      <c r="BR857" s="1" t="e">
        <f>+Tabla3[[#This Row],[VALOR TOTAL DE CONTRATO (ANTES DE LIQUIDACIÓN - LIBERACIÓN DE SALDOS)]]-Tabla3[[#This Row],[RECURSO TOTALES DESEMBOLSADOS]]</f>
        <v>#REF!</v>
      </c>
      <c r="BS857" s="1" t="s">
        <v>83</v>
      </c>
      <c r="BT857" s="1" t="str">
        <f t="shared" si="66"/>
        <v>enero</v>
      </c>
      <c r="BU857" s="1" t="s">
        <v>82</v>
      </c>
      <c r="BV857" s="1" t="s">
        <v>82</v>
      </c>
      <c r="BW857" s="1" t="s">
        <v>82</v>
      </c>
      <c r="BX857" t="s">
        <v>258</v>
      </c>
      <c r="BY857" t="s">
        <v>259</v>
      </c>
    </row>
    <row r="858" spans="1:77" ht="14.45" customHeight="1" x14ac:dyDescent="0.25">
      <c r="A858" s="1">
        <v>2026</v>
      </c>
      <c r="B858" s="3">
        <v>835</v>
      </c>
      <c r="C858" s="1" t="s">
        <v>65</v>
      </c>
      <c r="D858" t="s">
        <v>67</v>
      </c>
      <c r="E858" t="s">
        <v>70</v>
      </c>
      <c r="F858" t="s">
        <v>71</v>
      </c>
      <c r="G858" t="s">
        <v>105</v>
      </c>
      <c r="H858" s="1" t="s">
        <v>64</v>
      </c>
      <c r="I858" s="1" t="s">
        <v>75</v>
      </c>
      <c r="J858" t="s">
        <v>3740</v>
      </c>
      <c r="K858" s="1" t="s">
        <v>78</v>
      </c>
      <c r="L858" s="87" t="s">
        <v>446</v>
      </c>
      <c r="M858" s="79" t="s">
        <v>7138</v>
      </c>
      <c r="N858" s="1" t="s">
        <v>3719</v>
      </c>
      <c r="O858" s="69" t="s">
        <v>3719</v>
      </c>
      <c r="P858" s="54" t="s">
        <v>3719</v>
      </c>
      <c r="Q858" s="1" t="s">
        <v>83</v>
      </c>
      <c r="R858" s="87" t="s">
        <v>1436</v>
      </c>
      <c r="S858" s="87" t="s">
        <v>212</v>
      </c>
      <c r="T858" t="s">
        <v>1437</v>
      </c>
      <c r="U858" t="s">
        <v>3742</v>
      </c>
      <c r="V858" t="s">
        <v>3741</v>
      </c>
      <c r="W858" s="5">
        <v>70473333</v>
      </c>
      <c r="X858" s="5">
        <v>70473333</v>
      </c>
      <c r="Y858" s="90">
        <v>6200000</v>
      </c>
      <c r="Z858" s="90">
        <v>0</v>
      </c>
      <c r="AA858" s="1" t="s">
        <v>95</v>
      </c>
      <c r="AB858" t="s">
        <v>83</v>
      </c>
      <c r="AC858" t="s">
        <v>76</v>
      </c>
      <c r="AD858" s="69">
        <f>+Tabla3[[#This Row],[VALOR DEL CONTRATO
(EN NUMEROS)]]-Tabla3[[#This Row],[VALOR RECURSOS (MADS/FONAM)]]</f>
        <v>0</v>
      </c>
      <c r="AE858" s="2">
        <v>1126</v>
      </c>
      <c r="AF858" s="88">
        <v>46024</v>
      </c>
      <c r="AG858">
        <v>78926</v>
      </c>
      <c r="AH858" s="75">
        <v>46042</v>
      </c>
      <c r="AI858" s="78" t="s">
        <v>98</v>
      </c>
      <c r="AJ858" t="s">
        <v>282</v>
      </c>
      <c r="AK858" s="65">
        <v>202400000000095</v>
      </c>
      <c r="AL858" s="96">
        <v>46042</v>
      </c>
      <c r="AM858" s="1" t="s">
        <v>257</v>
      </c>
      <c r="AN858" s="1" t="s">
        <v>257</v>
      </c>
      <c r="AO858" t="s">
        <v>100</v>
      </c>
      <c r="AP858" t="s">
        <v>1440</v>
      </c>
      <c r="AQ858" s="1"/>
      <c r="AR858" t="s">
        <v>1441</v>
      </c>
      <c r="AS858" t="s">
        <v>212</v>
      </c>
      <c r="AT858" s="1">
        <v>80111600</v>
      </c>
      <c r="AU858" s="93" t="s">
        <v>6027</v>
      </c>
      <c r="AV858" s="1" t="s">
        <v>210</v>
      </c>
      <c r="AW858" s="87" t="s">
        <v>103</v>
      </c>
      <c r="AX858" s="75">
        <v>46042</v>
      </c>
      <c r="AY858" s="87" t="s">
        <v>116</v>
      </c>
      <c r="AZ858" s="75">
        <v>46042</v>
      </c>
      <c r="BA858" s="75">
        <v>46042</v>
      </c>
      <c r="BB858" s="75">
        <v>46386</v>
      </c>
      <c r="BC858" s="89">
        <f>+Tabla3[[#This Row],[FECHA TERMINACION
(INICIAL)]]-Tabla3[[#This Row],[FECHA INICIO]]</f>
        <v>344</v>
      </c>
      <c r="BD858" s="89">
        <f>+Tabla3[[#This Row],[PLAZO DE EJECUCIÓN EN DÍAS (INICIAL)]]/30</f>
        <v>11.466666666666667</v>
      </c>
      <c r="BE858" t="s">
        <v>3743</v>
      </c>
      <c r="BF858" s="5" t="e">
        <f>+#REF!</f>
        <v>#REF!</v>
      </c>
      <c r="BG858" s="5" t="e">
        <f>+#REF!</f>
        <v>#REF!</v>
      </c>
      <c r="BH858" s="1" t="e">
        <f>+#REF!</f>
        <v>#REF!</v>
      </c>
      <c r="BI858" s="1">
        <f>+COUNTIF(Tabla3[[#This Row],[VALOR REDUCIDO]:[TOTAL TIEMPO PRORROGADO EN DÍAS
]],"&lt;&gt;0")</f>
        <v>3</v>
      </c>
      <c r="BJ858" s="1" t="e">
        <f>+#REF!</f>
        <v>#REF!</v>
      </c>
      <c r="BK858" s="75" t="e">
        <f>+#REF!</f>
        <v>#REF!</v>
      </c>
      <c r="BL858" s="1" t="s">
        <v>83</v>
      </c>
      <c r="BM858" t="e">
        <f t="shared" si="67"/>
        <v>#REF!</v>
      </c>
      <c r="BN858" s="7">
        <f t="shared" si="68"/>
        <v>46042</v>
      </c>
      <c r="BO858" s="7" t="e">
        <f t="shared" si="69"/>
        <v>#REF!</v>
      </c>
      <c r="BP858" s="5" t="e">
        <f t="shared" si="65"/>
        <v>#REF!</v>
      </c>
      <c r="BQ858" s="1">
        <v>27073333</v>
      </c>
      <c r="BR858" s="1" t="e">
        <f>+Tabla3[[#This Row],[VALOR TOTAL DE CONTRATO (ANTES DE LIQUIDACIÓN - LIBERACIÓN DE SALDOS)]]-Tabla3[[#This Row],[RECURSO TOTALES DESEMBOLSADOS]]</f>
        <v>#REF!</v>
      </c>
      <c r="BS858" s="1" t="s">
        <v>83</v>
      </c>
      <c r="BT858" s="1" t="str">
        <f t="shared" si="66"/>
        <v>enero</v>
      </c>
      <c r="BU858" s="1" t="s">
        <v>82</v>
      </c>
      <c r="BV858" s="1" t="s">
        <v>82</v>
      </c>
      <c r="BW858" s="1" t="s">
        <v>82</v>
      </c>
      <c r="BX858" t="s">
        <v>258</v>
      </c>
      <c r="BY858" t="s">
        <v>259</v>
      </c>
    </row>
    <row r="859" spans="1:77" ht="14.45" customHeight="1" x14ac:dyDescent="0.25">
      <c r="A859" s="1">
        <v>2026</v>
      </c>
      <c r="B859" s="3">
        <v>836</v>
      </c>
      <c r="C859" s="1" t="s">
        <v>65</v>
      </c>
      <c r="D859" t="s">
        <v>67</v>
      </c>
      <c r="E859" t="s">
        <v>70</v>
      </c>
      <c r="F859" t="s">
        <v>71</v>
      </c>
      <c r="G859" t="s">
        <v>105</v>
      </c>
      <c r="H859" s="1" t="s">
        <v>64</v>
      </c>
      <c r="I859" s="1" t="s">
        <v>75</v>
      </c>
      <c r="J859" t="s">
        <v>3744</v>
      </c>
      <c r="K859" s="1" t="s">
        <v>78</v>
      </c>
      <c r="L859" s="87" t="s">
        <v>3745</v>
      </c>
      <c r="M859" s="79" t="s">
        <v>7139</v>
      </c>
      <c r="N859" s="1" t="s">
        <v>3719</v>
      </c>
      <c r="O859" s="69" t="s">
        <v>3719</v>
      </c>
      <c r="P859" s="54" t="s">
        <v>3719</v>
      </c>
      <c r="Q859" s="1" t="s">
        <v>83</v>
      </c>
      <c r="R859" s="87" t="s">
        <v>1436</v>
      </c>
      <c r="S859" s="87" t="s">
        <v>212</v>
      </c>
      <c r="T859" t="s">
        <v>3746</v>
      </c>
      <c r="U859" t="s">
        <v>3748</v>
      </c>
      <c r="V859" t="s">
        <v>3747</v>
      </c>
      <c r="W859" s="5">
        <v>50013333</v>
      </c>
      <c r="X859" s="5">
        <v>50013333</v>
      </c>
      <c r="Y859" s="90">
        <v>4400000</v>
      </c>
      <c r="Z859" s="90">
        <v>0</v>
      </c>
      <c r="AA859" s="1" t="s">
        <v>95</v>
      </c>
      <c r="AB859" t="s">
        <v>83</v>
      </c>
      <c r="AC859" t="s">
        <v>76</v>
      </c>
      <c r="AD859" s="69">
        <f>+Tabla3[[#This Row],[VALOR DEL CONTRATO
(EN NUMEROS)]]-Tabla3[[#This Row],[VALOR RECURSOS (MADS/FONAM)]]</f>
        <v>0</v>
      </c>
      <c r="AE859" s="2">
        <v>1126</v>
      </c>
      <c r="AF859" s="88">
        <v>46024</v>
      </c>
      <c r="AG859">
        <v>80726</v>
      </c>
      <c r="AH859" s="75">
        <v>46043</v>
      </c>
      <c r="AI859" s="78" t="s">
        <v>98</v>
      </c>
      <c r="AJ859" t="s">
        <v>282</v>
      </c>
      <c r="AK859" s="65">
        <v>202400000000095</v>
      </c>
      <c r="AL859" s="96">
        <v>46042</v>
      </c>
      <c r="AM859" s="1" t="s">
        <v>257</v>
      </c>
      <c r="AN859" s="1" t="s">
        <v>257</v>
      </c>
      <c r="AO859" t="s">
        <v>100</v>
      </c>
      <c r="AP859" t="s">
        <v>1440</v>
      </c>
      <c r="AQ859" s="1"/>
      <c r="AR859" t="s">
        <v>1441</v>
      </c>
      <c r="AS859" t="s">
        <v>212</v>
      </c>
      <c r="AT859" s="1">
        <v>80111600</v>
      </c>
      <c r="AU859" s="93" t="s">
        <v>6028</v>
      </c>
      <c r="AV859" s="1" t="s">
        <v>210</v>
      </c>
      <c r="AW859" s="87" t="s">
        <v>103</v>
      </c>
      <c r="AX859" s="75">
        <v>46043</v>
      </c>
      <c r="AY859" s="87" t="s">
        <v>116</v>
      </c>
      <c r="AZ859" s="75">
        <v>46043</v>
      </c>
      <c r="BA859" s="75">
        <v>46043</v>
      </c>
      <c r="BB859" s="75">
        <v>46387</v>
      </c>
      <c r="BC859" s="89">
        <f>+Tabla3[[#This Row],[FECHA TERMINACION
(INICIAL)]]-Tabla3[[#This Row],[FECHA INICIO]]</f>
        <v>344</v>
      </c>
      <c r="BD859" s="89">
        <f>+Tabla3[[#This Row],[PLAZO DE EJECUCIÓN EN DÍAS (INICIAL)]]/30</f>
        <v>11.466666666666667</v>
      </c>
      <c r="BE859" t="s">
        <v>3749</v>
      </c>
      <c r="BF859" s="5" t="e">
        <f>+#REF!</f>
        <v>#REF!</v>
      </c>
      <c r="BG859" s="5" t="e">
        <f>+#REF!</f>
        <v>#REF!</v>
      </c>
      <c r="BH859" s="1" t="e">
        <f>+#REF!</f>
        <v>#REF!</v>
      </c>
      <c r="BI859" s="1">
        <f>+COUNTIF(Tabla3[[#This Row],[VALOR REDUCIDO]:[TOTAL TIEMPO PRORROGADO EN DÍAS
]],"&lt;&gt;0")</f>
        <v>3</v>
      </c>
      <c r="BJ859" s="1" t="e">
        <f>+#REF!</f>
        <v>#REF!</v>
      </c>
      <c r="BK859" s="75" t="e">
        <f>+#REF!</f>
        <v>#REF!</v>
      </c>
      <c r="BL859" s="1" t="s">
        <v>83</v>
      </c>
      <c r="BM859" t="e">
        <f t="shared" si="67"/>
        <v>#REF!</v>
      </c>
      <c r="BN859" s="7">
        <f t="shared" si="68"/>
        <v>46043</v>
      </c>
      <c r="BO859" s="7" t="e">
        <f t="shared" si="69"/>
        <v>#REF!</v>
      </c>
      <c r="BP859" s="5" t="e">
        <f t="shared" si="65"/>
        <v>#REF!</v>
      </c>
      <c r="BQ859" s="1">
        <v>19066666</v>
      </c>
      <c r="BR859" s="1" t="e">
        <f>+Tabla3[[#This Row],[VALOR TOTAL DE CONTRATO (ANTES DE LIQUIDACIÓN - LIBERACIÓN DE SALDOS)]]-Tabla3[[#This Row],[RECURSO TOTALES DESEMBOLSADOS]]</f>
        <v>#REF!</v>
      </c>
      <c r="BS859" s="1" t="s">
        <v>83</v>
      </c>
      <c r="BT859" s="1" t="str">
        <f t="shared" si="66"/>
        <v>enero</v>
      </c>
      <c r="BU859" s="1" t="s">
        <v>82</v>
      </c>
      <c r="BV859" s="1" t="s">
        <v>82</v>
      </c>
      <c r="BW859" s="1" t="s">
        <v>82</v>
      </c>
      <c r="BX859" t="s">
        <v>258</v>
      </c>
      <c r="BY859" t="s">
        <v>259</v>
      </c>
    </row>
    <row r="860" spans="1:77" ht="14.45" customHeight="1" x14ac:dyDescent="0.25">
      <c r="A860" s="1">
        <v>2026</v>
      </c>
      <c r="B860" s="3">
        <v>837</v>
      </c>
      <c r="C860" s="1" t="s">
        <v>65</v>
      </c>
      <c r="D860" t="s">
        <v>67</v>
      </c>
      <c r="E860" t="s">
        <v>70</v>
      </c>
      <c r="F860" t="s">
        <v>71</v>
      </c>
      <c r="G860" t="s">
        <v>105</v>
      </c>
      <c r="H860" s="1" t="s">
        <v>64</v>
      </c>
      <c r="I860" s="1" t="s">
        <v>75</v>
      </c>
      <c r="J860" t="s">
        <v>3750</v>
      </c>
      <c r="K860" s="1" t="s">
        <v>78</v>
      </c>
      <c r="L860" s="87" t="s">
        <v>390</v>
      </c>
      <c r="M860" s="79" t="s">
        <v>7140</v>
      </c>
      <c r="N860" s="1" t="s">
        <v>3719</v>
      </c>
      <c r="O860" s="69" t="s">
        <v>3719</v>
      </c>
      <c r="P860" s="54" t="s">
        <v>3719</v>
      </c>
      <c r="Q860" s="1" t="s">
        <v>83</v>
      </c>
      <c r="R860" s="87" t="s">
        <v>1105</v>
      </c>
      <c r="S860" s="87" t="s">
        <v>212</v>
      </c>
      <c r="T860" t="s">
        <v>3751</v>
      </c>
      <c r="U860" t="s">
        <v>3753</v>
      </c>
      <c r="V860" t="s">
        <v>3752</v>
      </c>
      <c r="W860" s="5">
        <v>53764333</v>
      </c>
      <c r="X860" s="5">
        <v>53764333</v>
      </c>
      <c r="Y860" s="90">
        <v>4730000</v>
      </c>
      <c r="Z860" s="90">
        <v>0</v>
      </c>
      <c r="AA860" s="1" t="s">
        <v>95</v>
      </c>
      <c r="AB860" t="s">
        <v>83</v>
      </c>
      <c r="AC860" t="s">
        <v>76</v>
      </c>
      <c r="AD860" s="69">
        <f>+Tabla3[[#This Row],[VALOR DEL CONTRATO
(EN NUMEROS)]]-Tabla3[[#This Row],[VALOR RECURSOS (MADS/FONAM)]]</f>
        <v>0</v>
      </c>
      <c r="AE860" s="2">
        <v>1126</v>
      </c>
      <c r="AF860" s="88">
        <v>46024</v>
      </c>
      <c r="AG860">
        <v>82926</v>
      </c>
      <c r="AH860" s="75">
        <v>46043</v>
      </c>
      <c r="AI860" s="78" t="s">
        <v>98</v>
      </c>
      <c r="AJ860" t="s">
        <v>282</v>
      </c>
      <c r="AK860" s="65">
        <v>202400000000095</v>
      </c>
      <c r="AL860" s="75">
        <v>46043</v>
      </c>
      <c r="AM860" s="1" t="s">
        <v>257</v>
      </c>
      <c r="AN860" s="1" t="s">
        <v>257</v>
      </c>
      <c r="AO860" t="s">
        <v>100</v>
      </c>
      <c r="AP860" t="s">
        <v>1109</v>
      </c>
      <c r="AQ860" s="1"/>
      <c r="AR860" t="s">
        <v>1110</v>
      </c>
      <c r="AS860" t="s">
        <v>212</v>
      </c>
      <c r="AT860" s="1">
        <v>80111600</v>
      </c>
      <c r="AU860" s="93" t="s">
        <v>6029</v>
      </c>
      <c r="AV860" s="1" t="s">
        <v>210</v>
      </c>
      <c r="AW860" s="87" t="s">
        <v>103</v>
      </c>
      <c r="AX860" s="96">
        <v>46043</v>
      </c>
      <c r="AY860" s="87" t="s">
        <v>116</v>
      </c>
      <c r="AZ860" s="96">
        <v>46043</v>
      </c>
      <c r="BA860" s="75">
        <v>46043</v>
      </c>
      <c r="BB860" s="75">
        <v>46387</v>
      </c>
      <c r="BC860" s="89">
        <f>+Tabla3[[#This Row],[FECHA TERMINACION
(INICIAL)]]-Tabla3[[#This Row],[FECHA INICIO]]</f>
        <v>344</v>
      </c>
      <c r="BD860" s="89">
        <f>+Tabla3[[#This Row],[PLAZO DE EJECUCIÓN EN DÍAS (INICIAL)]]/30</f>
        <v>11.466666666666667</v>
      </c>
      <c r="BE860" t="s">
        <v>3754</v>
      </c>
      <c r="BF860" s="5" t="e">
        <f>+#REF!</f>
        <v>#REF!</v>
      </c>
      <c r="BG860" s="5" t="e">
        <f>+#REF!</f>
        <v>#REF!</v>
      </c>
      <c r="BH860" s="1" t="e">
        <f>+#REF!</f>
        <v>#REF!</v>
      </c>
      <c r="BI860" s="1">
        <f>+COUNTIF(Tabla3[[#This Row],[VALOR REDUCIDO]:[TOTAL TIEMPO PRORROGADO EN DÍAS
]],"&lt;&gt;0")</f>
        <v>3</v>
      </c>
      <c r="BJ860" s="1" t="e">
        <f>+#REF!</f>
        <v>#REF!</v>
      </c>
      <c r="BK860" s="75" t="e">
        <f>+#REF!</f>
        <v>#REF!</v>
      </c>
      <c r="BL860" s="1" t="s">
        <v>83</v>
      </c>
      <c r="BM860" t="e">
        <f t="shared" si="67"/>
        <v>#REF!</v>
      </c>
      <c r="BN860" s="7">
        <f t="shared" si="68"/>
        <v>46043</v>
      </c>
      <c r="BO860" s="7" t="e">
        <f t="shared" si="69"/>
        <v>#REF!</v>
      </c>
      <c r="BP860" s="5" t="e">
        <f t="shared" si="65"/>
        <v>#REF!</v>
      </c>
      <c r="BQ860" s="1">
        <v>20496667</v>
      </c>
      <c r="BR860" s="1" t="e">
        <f>+Tabla3[[#This Row],[VALOR TOTAL DE CONTRATO (ANTES DE LIQUIDACIÓN - LIBERACIÓN DE SALDOS)]]-Tabla3[[#This Row],[RECURSO TOTALES DESEMBOLSADOS]]</f>
        <v>#REF!</v>
      </c>
      <c r="BS860" s="1" t="s">
        <v>83</v>
      </c>
      <c r="BT860" s="1" t="str">
        <f t="shared" si="66"/>
        <v>enero</v>
      </c>
      <c r="BU860" s="1" t="s">
        <v>82</v>
      </c>
      <c r="BV860" s="1" t="s">
        <v>82</v>
      </c>
      <c r="BW860" s="1" t="s">
        <v>82</v>
      </c>
      <c r="BX860" t="s">
        <v>258</v>
      </c>
      <c r="BY860" t="s">
        <v>259</v>
      </c>
    </row>
    <row r="861" spans="1:77" ht="14.45" customHeight="1" x14ac:dyDescent="0.25">
      <c r="A861" s="1">
        <v>2026</v>
      </c>
      <c r="B861" s="3">
        <v>838</v>
      </c>
      <c r="C861" s="1" t="s">
        <v>65</v>
      </c>
      <c r="D861" t="s">
        <v>67</v>
      </c>
      <c r="E861" t="s">
        <v>70</v>
      </c>
      <c r="F861" t="s">
        <v>71</v>
      </c>
      <c r="G861" t="s">
        <v>105</v>
      </c>
      <c r="H861" s="1" t="s">
        <v>64</v>
      </c>
      <c r="I861" s="1" t="s">
        <v>75</v>
      </c>
      <c r="J861" t="s">
        <v>3755</v>
      </c>
      <c r="K861" s="1" t="s">
        <v>78</v>
      </c>
      <c r="L861" s="87" t="s">
        <v>446</v>
      </c>
      <c r="M861" s="79" t="s">
        <v>7141</v>
      </c>
      <c r="N861" s="1" t="s">
        <v>3719</v>
      </c>
      <c r="O861" s="69" t="s">
        <v>3719</v>
      </c>
      <c r="P861" s="54" t="s">
        <v>3719</v>
      </c>
      <c r="Q861" s="1" t="s">
        <v>83</v>
      </c>
      <c r="R861" s="87" t="s">
        <v>255</v>
      </c>
      <c r="S861" s="87" t="s">
        <v>255</v>
      </c>
      <c r="T861" t="s">
        <v>3756</v>
      </c>
      <c r="U861" t="s">
        <v>3758</v>
      </c>
      <c r="V861" t="s">
        <v>3757</v>
      </c>
      <c r="W861" s="5">
        <v>88000000</v>
      </c>
      <c r="X861" s="5">
        <v>88000000</v>
      </c>
      <c r="Y861" s="90">
        <v>8000000</v>
      </c>
      <c r="Z861" s="90">
        <v>0</v>
      </c>
      <c r="AA861" s="1" t="s">
        <v>121</v>
      </c>
      <c r="AB861" t="s">
        <v>83</v>
      </c>
      <c r="AC861" t="s">
        <v>76</v>
      </c>
      <c r="AD861" s="69">
        <f>+Tabla3[[#This Row],[VALOR DEL CONTRATO
(EN NUMEROS)]]-Tabla3[[#This Row],[VALOR RECURSOS (MADS/FONAM)]]</f>
        <v>0</v>
      </c>
      <c r="AE861" s="2">
        <v>4625</v>
      </c>
      <c r="AF861" s="88">
        <v>45671</v>
      </c>
      <c r="AG861">
        <v>2326</v>
      </c>
      <c r="AH861" s="75">
        <v>46044</v>
      </c>
      <c r="AI861" s="78" t="s">
        <v>99</v>
      </c>
      <c r="AJ861" t="s">
        <v>1372</v>
      </c>
      <c r="AK861" s="65" t="s">
        <v>76</v>
      </c>
      <c r="AL861" s="96">
        <v>46042</v>
      </c>
      <c r="AM861" s="1" t="s">
        <v>257</v>
      </c>
      <c r="AN861" s="1" t="s">
        <v>257</v>
      </c>
      <c r="AO861" t="s">
        <v>100</v>
      </c>
      <c r="AP861" t="s">
        <v>402</v>
      </c>
      <c r="AQ861" s="1"/>
      <c r="AR861" t="s">
        <v>396</v>
      </c>
      <c r="AS861" t="s">
        <v>255</v>
      </c>
      <c r="AT861" s="1">
        <v>80111600</v>
      </c>
      <c r="AU861" s="93" t="s">
        <v>6030</v>
      </c>
      <c r="AV861" s="1" t="s">
        <v>210</v>
      </c>
      <c r="AW861" s="87" t="s">
        <v>103</v>
      </c>
      <c r="AX861" s="96">
        <v>46043</v>
      </c>
      <c r="AY861" s="87" t="s">
        <v>116</v>
      </c>
      <c r="AZ861" s="96">
        <v>46043</v>
      </c>
      <c r="BA861" s="75">
        <v>46044</v>
      </c>
      <c r="BB861" s="6">
        <v>46377</v>
      </c>
      <c r="BC861" s="89">
        <f>+Tabla3[[#This Row],[FECHA TERMINACION
(INICIAL)]]-Tabla3[[#This Row],[FECHA INICIO]]</f>
        <v>333</v>
      </c>
      <c r="BD861" s="89">
        <f>+Tabla3[[#This Row],[PLAZO DE EJECUCIÓN EN DÍAS (INICIAL)]]/30</f>
        <v>11.1</v>
      </c>
      <c r="BE861" t="s">
        <v>3759</v>
      </c>
      <c r="BF861" s="5" t="e">
        <f>+#REF!</f>
        <v>#REF!</v>
      </c>
      <c r="BG861" s="5" t="e">
        <f>+#REF!</f>
        <v>#REF!</v>
      </c>
      <c r="BH861" s="1" t="e">
        <f>+#REF!</f>
        <v>#REF!</v>
      </c>
      <c r="BI861" s="1">
        <f>+COUNTIF(Tabla3[[#This Row],[VALOR REDUCIDO]:[TOTAL TIEMPO PRORROGADO EN DÍAS
]],"&lt;&gt;0")</f>
        <v>3</v>
      </c>
      <c r="BJ861" s="1" t="e">
        <f>+#REF!</f>
        <v>#REF!</v>
      </c>
      <c r="BK861" s="75" t="e">
        <f>+#REF!</f>
        <v>#REF!</v>
      </c>
      <c r="BL861" s="1" t="s">
        <v>83</v>
      </c>
      <c r="BM861" t="e">
        <f t="shared" si="67"/>
        <v>#REF!</v>
      </c>
      <c r="BN861" s="7">
        <f t="shared" si="68"/>
        <v>46044</v>
      </c>
      <c r="BO861" s="7" t="e">
        <f t="shared" si="69"/>
        <v>#REF!</v>
      </c>
      <c r="BP861" s="5" t="e">
        <f t="shared" si="65"/>
        <v>#REF!</v>
      </c>
      <c r="BQ861" s="1">
        <v>34400000</v>
      </c>
      <c r="BR861" s="1" t="e">
        <f>+Tabla3[[#This Row],[VALOR TOTAL DE CONTRATO (ANTES DE LIQUIDACIÓN - LIBERACIÓN DE SALDOS)]]-Tabla3[[#This Row],[RECURSO TOTALES DESEMBOLSADOS]]</f>
        <v>#REF!</v>
      </c>
      <c r="BS861" s="1" t="s">
        <v>83</v>
      </c>
      <c r="BT861" s="1" t="str">
        <f t="shared" si="66"/>
        <v>enero</v>
      </c>
      <c r="BU861" s="1" t="s">
        <v>82</v>
      </c>
      <c r="BV861" s="1" t="s">
        <v>82</v>
      </c>
      <c r="BW861" s="1" t="s">
        <v>82</v>
      </c>
      <c r="BX861" t="s">
        <v>258</v>
      </c>
      <c r="BY861" t="s">
        <v>259</v>
      </c>
    </row>
    <row r="862" spans="1:77" x14ac:dyDescent="0.25">
      <c r="A862" s="1">
        <v>2026</v>
      </c>
      <c r="B862" s="3">
        <v>839</v>
      </c>
      <c r="C862" s="1" t="s">
        <v>65</v>
      </c>
      <c r="D862" t="s">
        <v>67</v>
      </c>
      <c r="E862" t="s">
        <v>70</v>
      </c>
      <c r="F862" t="s">
        <v>71</v>
      </c>
      <c r="G862" t="s">
        <v>105</v>
      </c>
      <c r="H862" s="1" t="s">
        <v>64</v>
      </c>
      <c r="I862" s="1" t="s">
        <v>75</v>
      </c>
      <c r="J862" t="s">
        <v>3760</v>
      </c>
      <c r="K862" s="1" t="s">
        <v>78</v>
      </c>
      <c r="L862" s="87" t="s">
        <v>538</v>
      </c>
      <c r="M862" s="79" t="s">
        <v>7142</v>
      </c>
      <c r="N862" s="1" t="s">
        <v>3719</v>
      </c>
      <c r="O862" s="69" t="s">
        <v>3719</v>
      </c>
      <c r="P862" s="54" t="s">
        <v>3719</v>
      </c>
      <c r="Q862" s="1" t="s">
        <v>83</v>
      </c>
      <c r="R862" s="87" t="s">
        <v>269</v>
      </c>
      <c r="S862" s="87" t="s">
        <v>269</v>
      </c>
      <c r="T862" t="s">
        <v>1616</v>
      </c>
      <c r="U862" t="s">
        <v>1618</v>
      </c>
      <c r="V862" t="s">
        <v>1617</v>
      </c>
      <c r="W862" s="5">
        <v>84000000</v>
      </c>
      <c r="X862" s="5">
        <v>84000000</v>
      </c>
      <c r="Y862" s="90">
        <v>8000000</v>
      </c>
      <c r="Z862" s="90">
        <v>0</v>
      </c>
      <c r="AA862" s="1" t="s">
        <v>95</v>
      </c>
      <c r="AB862" t="s">
        <v>83</v>
      </c>
      <c r="AC862" t="s">
        <v>76</v>
      </c>
      <c r="AD862" s="69">
        <f>+Tabla3[[#This Row],[VALOR DEL CONTRATO
(EN NUMEROS)]]-Tabla3[[#This Row],[VALOR RECURSOS (MADS/FONAM)]]</f>
        <v>0</v>
      </c>
      <c r="AE862" s="2">
        <v>4726</v>
      </c>
      <c r="AF862" s="88">
        <v>46024</v>
      </c>
      <c r="AG862">
        <v>82426</v>
      </c>
      <c r="AH862" s="75">
        <v>46043</v>
      </c>
      <c r="AI862" s="78" t="s">
        <v>98</v>
      </c>
      <c r="AJ862" t="s">
        <v>736</v>
      </c>
      <c r="AK862" s="72">
        <v>202400000000054</v>
      </c>
      <c r="AL862" s="75">
        <v>46043</v>
      </c>
      <c r="AM862" s="1" t="s">
        <v>257</v>
      </c>
      <c r="AN862" s="1" t="s">
        <v>257</v>
      </c>
      <c r="AO862" t="s">
        <v>100</v>
      </c>
      <c r="AP862" t="s">
        <v>1968</v>
      </c>
      <c r="AQ862" s="1"/>
      <c r="AR862" t="s">
        <v>1969</v>
      </c>
      <c r="AS862" t="s">
        <v>418</v>
      </c>
      <c r="AT862" s="1">
        <v>80111600</v>
      </c>
      <c r="AU862" s="93" t="s">
        <v>6031</v>
      </c>
      <c r="AV862" s="1" t="s">
        <v>210</v>
      </c>
      <c r="AW862" s="87" t="s">
        <v>103</v>
      </c>
      <c r="AX862" s="96">
        <v>46043</v>
      </c>
      <c r="AY862" s="87" t="s">
        <v>115</v>
      </c>
      <c r="AZ862" s="96">
        <v>46043</v>
      </c>
      <c r="BA862" s="75">
        <v>46045</v>
      </c>
      <c r="BB862" s="6">
        <v>46363</v>
      </c>
      <c r="BC862" s="89">
        <f>+Tabla3[[#This Row],[FECHA TERMINACION
(INICIAL)]]-Tabla3[[#This Row],[FECHA INICIO]]</f>
        <v>318</v>
      </c>
      <c r="BD862" s="89">
        <f>+Tabla3[[#This Row],[PLAZO DE EJECUCIÓN EN DÍAS (INICIAL)]]/30</f>
        <v>10.6</v>
      </c>
      <c r="BE862" t="s">
        <v>1619</v>
      </c>
      <c r="BF862" s="5" t="e">
        <f>+#REF!</f>
        <v>#REF!</v>
      </c>
      <c r="BG862" s="5" t="e">
        <f>+#REF!</f>
        <v>#REF!</v>
      </c>
      <c r="BH862" s="1" t="e">
        <f>+#REF!</f>
        <v>#REF!</v>
      </c>
      <c r="BI862" s="1">
        <f>+COUNTIF(Tabla3[[#This Row],[VALOR REDUCIDO]:[TOTAL TIEMPO PRORROGADO EN DÍAS
]],"&lt;&gt;0")</f>
        <v>3</v>
      </c>
      <c r="BJ862" s="1" t="e">
        <f>+#REF!</f>
        <v>#REF!</v>
      </c>
      <c r="BK862" s="75" t="e">
        <f>+#REF!</f>
        <v>#REF!</v>
      </c>
      <c r="BL862" s="1" t="s">
        <v>83</v>
      </c>
      <c r="BM862" t="e">
        <f t="shared" si="67"/>
        <v>#REF!</v>
      </c>
      <c r="BN862" s="7">
        <f t="shared" si="68"/>
        <v>46045</v>
      </c>
      <c r="BO862" s="7" t="e">
        <f t="shared" si="69"/>
        <v>#REF!</v>
      </c>
      <c r="BP862" s="5" t="e">
        <f t="shared" si="65"/>
        <v>#REF!</v>
      </c>
      <c r="BQ862" s="1">
        <v>34133333</v>
      </c>
      <c r="BR862" s="1" t="e">
        <f>+Tabla3[[#This Row],[VALOR TOTAL DE CONTRATO (ANTES DE LIQUIDACIÓN - LIBERACIÓN DE SALDOS)]]-Tabla3[[#This Row],[RECURSO TOTALES DESEMBOLSADOS]]</f>
        <v>#REF!</v>
      </c>
      <c r="BS862" s="1" t="s">
        <v>83</v>
      </c>
      <c r="BT862" s="1" t="str">
        <f t="shared" si="66"/>
        <v>enero</v>
      </c>
      <c r="BU862" s="1" t="s">
        <v>82</v>
      </c>
      <c r="BV862" s="1" t="s">
        <v>82</v>
      </c>
      <c r="BW862" s="1" t="s">
        <v>82</v>
      </c>
      <c r="BX862" t="s">
        <v>258</v>
      </c>
      <c r="BY862" t="s">
        <v>259</v>
      </c>
    </row>
    <row r="863" spans="1:77" x14ac:dyDescent="0.25">
      <c r="A863" s="1">
        <v>2026</v>
      </c>
      <c r="B863" s="3">
        <v>840</v>
      </c>
      <c r="C863" s="1" t="s">
        <v>65</v>
      </c>
      <c r="D863" t="s">
        <v>67</v>
      </c>
      <c r="E863" t="s">
        <v>70</v>
      </c>
      <c r="F863" t="s">
        <v>71</v>
      </c>
      <c r="G863" t="s">
        <v>105</v>
      </c>
      <c r="H863" s="1" t="s">
        <v>64</v>
      </c>
      <c r="I863" s="1" t="s">
        <v>75</v>
      </c>
      <c r="J863" t="s">
        <v>3761</v>
      </c>
      <c r="K863" s="1" t="s">
        <v>78</v>
      </c>
      <c r="L863" s="87" t="s">
        <v>573</v>
      </c>
      <c r="M863" s="79" t="s">
        <v>7143</v>
      </c>
      <c r="N863" s="1" t="s">
        <v>3719</v>
      </c>
      <c r="O863" s="69" t="s">
        <v>3719</v>
      </c>
      <c r="P863" s="54" t="s">
        <v>3719</v>
      </c>
      <c r="Q863" s="1" t="s">
        <v>83</v>
      </c>
      <c r="R863" s="87" t="s">
        <v>269</v>
      </c>
      <c r="S863" s="87" t="s">
        <v>269</v>
      </c>
      <c r="T863" t="s">
        <v>1616</v>
      </c>
      <c r="U863" t="s">
        <v>1970</v>
      </c>
      <c r="V863" t="s">
        <v>1617</v>
      </c>
      <c r="W863" s="5">
        <v>84000000</v>
      </c>
      <c r="X863" s="5">
        <v>84000000</v>
      </c>
      <c r="Y863" s="90">
        <v>8000000</v>
      </c>
      <c r="Z863" s="90">
        <v>0</v>
      </c>
      <c r="AA863" s="1" t="s">
        <v>95</v>
      </c>
      <c r="AB863" t="s">
        <v>83</v>
      </c>
      <c r="AC863" t="s">
        <v>76</v>
      </c>
      <c r="AD863" s="69">
        <f>+Tabla3[[#This Row],[VALOR DEL CONTRATO
(EN NUMEROS)]]-Tabla3[[#This Row],[VALOR RECURSOS (MADS/FONAM)]]</f>
        <v>0</v>
      </c>
      <c r="AE863" s="2">
        <v>4726</v>
      </c>
      <c r="AF863" s="88">
        <v>46024</v>
      </c>
      <c r="AG863">
        <v>82526</v>
      </c>
      <c r="AH863" s="75">
        <v>46043</v>
      </c>
      <c r="AI863" s="78" t="s">
        <v>98</v>
      </c>
      <c r="AJ863" t="s">
        <v>736</v>
      </c>
      <c r="AK863" s="72">
        <v>202400000000054</v>
      </c>
      <c r="AL863" s="75">
        <v>46043</v>
      </c>
      <c r="AM863" s="1" t="s">
        <v>257</v>
      </c>
      <c r="AN863" s="1" t="s">
        <v>257</v>
      </c>
      <c r="AO863" t="s">
        <v>100</v>
      </c>
      <c r="AP863" t="s">
        <v>2152</v>
      </c>
      <c r="AQ863" s="1"/>
      <c r="AR863" t="s">
        <v>515</v>
      </c>
      <c r="AS863" t="s">
        <v>418</v>
      </c>
      <c r="AT863" s="1">
        <v>80111600</v>
      </c>
      <c r="AU863" s="93" t="s">
        <v>6032</v>
      </c>
      <c r="AV863" s="1" t="s">
        <v>210</v>
      </c>
      <c r="AW863" s="87" t="s">
        <v>103</v>
      </c>
      <c r="AX863" s="96">
        <v>46043</v>
      </c>
      <c r="AY863" s="1" t="s">
        <v>115</v>
      </c>
      <c r="AZ863" s="96">
        <v>46043</v>
      </c>
      <c r="BA863" s="75">
        <v>46044</v>
      </c>
      <c r="BB863" s="6">
        <v>46362</v>
      </c>
      <c r="BC863" s="89">
        <f>+Tabla3[[#This Row],[FECHA TERMINACION
(INICIAL)]]-Tabla3[[#This Row],[FECHA INICIO]]</f>
        <v>318</v>
      </c>
      <c r="BD863" s="89">
        <f>+Tabla3[[#This Row],[PLAZO DE EJECUCIÓN EN DÍAS (INICIAL)]]/30</f>
        <v>10.6</v>
      </c>
      <c r="BE863" t="s">
        <v>1966</v>
      </c>
      <c r="BF863" s="5" t="e">
        <f>+#REF!</f>
        <v>#REF!</v>
      </c>
      <c r="BG863" s="5" t="e">
        <f>+#REF!</f>
        <v>#REF!</v>
      </c>
      <c r="BH863" s="1" t="e">
        <f>+#REF!</f>
        <v>#REF!</v>
      </c>
      <c r="BI863" s="1">
        <f>+COUNTIF(Tabla3[[#This Row],[VALOR REDUCIDO]:[TOTAL TIEMPO PRORROGADO EN DÍAS
]],"&lt;&gt;0")</f>
        <v>3</v>
      </c>
      <c r="BJ863" s="1" t="e">
        <f>+#REF!</f>
        <v>#REF!</v>
      </c>
      <c r="BK863" s="75" t="e">
        <f>+#REF!</f>
        <v>#REF!</v>
      </c>
      <c r="BL863" s="1" t="s">
        <v>83</v>
      </c>
      <c r="BM863" t="e">
        <f t="shared" si="67"/>
        <v>#REF!</v>
      </c>
      <c r="BN863" s="7">
        <f t="shared" si="68"/>
        <v>46044</v>
      </c>
      <c r="BO863" s="7" t="e">
        <f t="shared" si="69"/>
        <v>#REF!</v>
      </c>
      <c r="BP863" s="5" t="e">
        <f t="shared" si="65"/>
        <v>#REF!</v>
      </c>
      <c r="BQ863" s="1">
        <v>34400000</v>
      </c>
      <c r="BR863" s="1" t="e">
        <f>+Tabla3[[#This Row],[VALOR TOTAL DE CONTRATO (ANTES DE LIQUIDACIÓN - LIBERACIÓN DE SALDOS)]]-Tabla3[[#This Row],[RECURSO TOTALES DESEMBOLSADOS]]</f>
        <v>#REF!</v>
      </c>
      <c r="BS863" s="1" t="s">
        <v>83</v>
      </c>
      <c r="BT863" s="1" t="str">
        <f t="shared" si="66"/>
        <v>enero</v>
      </c>
      <c r="BU863" s="1" t="s">
        <v>82</v>
      </c>
      <c r="BV863" s="1" t="s">
        <v>82</v>
      </c>
      <c r="BW863" s="1" t="s">
        <v>82</v>
      </c>
      <c r="BX863" t="s">
        <v>258</v>
      </c>
      <c r="BY863" t="s">
        <v>259</v>
      </c>
    </row>
    <row r="864" spans="1:77" ht="18" customHeight="1" x14ac:dyDescent="0.25">
      <c r="A864" s="1">
        <v>2026</v>
      </c>
      <c r="B864" s="3">
        <v>841</v>
      </c>
      <c r="C864" s="1" t="s">
        <v>65</v>
      </c>
      <c r="D864" t="s">
        <v>67</v>
      </c>
      <c r="E864" t="s">
        <v>70</v>
      </c>
      <c r="F864" t="s">
        <v>71</v>
      </c>
      <c r="G864" t="s">
        <v>105</v>
      </c>
      <c r="H864" s="1" t="s">
        <v>64</v>
      </c>
      <c r="I864" s="1" t="s">
        <v>75</v>
      </c>
      <c r="J864" s="98" t="s">
        <v>3762</v>
      </c>
      <c r="K864" s="1" t="s">
        <v>78</v>
      </c>
      <c r="L864" s="87" t="s">
        <v>791</v>
      </c>
      <c r="M864" s="79" t="s">
        <v>7144</v>
      </c>
      <c r="N864" s="1" t="s">
        <v>3719</v>
      </c>
      <c r="O864" s="69" t="s">
        <v>3719</v>
      </c>
      <c r="P864" s="54" t="s">
        <v>3719</v>
      </c>
      <c r="Q864" s="1" t="s">
        <v>83</v>
      </c>
      <c r="R864" s="87" t="s">
        <v>269</v>
      </c>
      <c r="S864" s="87" t="s">
        <v>269</v>
      </c>
      <c r="T864" t="s">
        <v>2234</v>
      </c>
      <c r="U864" t="s">
        <v>3763</v>
      </c>
      <c r="V864" t="s">
        <v>1617</v>
      </c>
      <c r="W864" s="5">
        <v>84000000</v>
      </c>
      <c r="X864" s="5">
        <v>84000000</v>
      </c>
      <c r="Y864" s="90">
        <v>8000000</v>
      </c>
      <c r="Z864" s="90">
        <v>0</v>
      </c>
      <c r="AA864" s="1" t="s">
        <v>95</v>
      </c>
      <c r="AB864" t="s">
        <v>83</v>
      </c>
      <c r="AC864" t="s">
        <v>76</v>
      </c>
      <c r="AD864" s="69">
        <f>+Tabla3[[#This Row],[VALOR DEL CONTRATO
(EN NUMEROS)]]-Tabla3[[#This Row],[VALOR RECURSOS (MADS/FONAM)]]</f>
        <v>0</v>
      </c>
      <c r="AE864" s="2">
        <v>4726</v>
      </c>
      <c r="AF864" s="88">
        <v>46024</v>
      </c>
      <c r="AG864">
        <v>84326</v>
      </c>
      <c r="AH864" s="75">
        <v>46044</v>
      </c>
      <c r="AI864" s="78" t="s">
        <v>98</v>
      </c>
      <c r="AJ864" t="s">
        <v>736</v>
      </c>
      <c r="AK864" s="72">
        <v>202400000000054</v>
      </c>
      <c r="AL864" s="75">
        <v>46043</v>
      </c>
      <c r="AM864" s="1" t="s">
        <v>257</v>
      </c>
      <c r="AN864" s="1" t="s">
        <v>257</v>
      </c>
      <c r="AO864" t="s">
        <v>100</v>
      </c>
      <c r="AP864" t="s">
        <v>4707</v>
      </c>
      <c r="AQ864" s="1"/>
      <c r="AR864" t="s">
        <v>4708</v>
      </c>
      <c r="AS864" t="s">
        <v>418</v>
      </c>
      <c r="AT864" s="1">
        <v>80111600</v>
      </c>
      <c r="AU864" s="93" t="s">
        <v>6033</v>
      </c>
      <c r="AV864" s="1" t="s">
        <v>210</v>
      </c>
      <c r="AW864" s="87" t="s">
        <v>103</v>
      </c>
      <c r="AX864" s="96">
        <v>46044</v>
      </c>
      <c r="AY864" s="1" t="s">
        <v>115</v>
      </c>
      <c r="AZ864" s="96">
        <v>46044</v>
      </c>
      <c r="BA864" s="75">
        <v>46045</v>
      </c>
      <c r="BB864" s="6">
        <v>46363</v>
      </c>
      <c r="BC864" s="89">
        <f>+Tabla3[[#This Row],[FECHA TERMINACION
(INICIAL)]]-Tabla3[[#This Row],[FECHA INICIO]]</f>
        <v>318</v>
      </c>
      <c r="BD864" s="89">
        <f>+Tabla3[[#This Row],[PLAZO DE EJECUCIÓN EN DÍAS (INICIAL)]]/30</f>
        <v>10.6</v>
      </c>
      <c r="BE864" t="s">
        <v>2236</v>
      </c>
      <c r="BF864" s="5" t="e">
        <f>+#REF!</f>
        <v>#REF!</v>
      </c>
      <c r="BG864" s="5" t="e">
        <f>+#REF!</f>
        <v>#REF!</v>
      </c>
      <c r="BH864" s="1" t="e">
        <f>+#REF!</f>
        <v>#REF!</v>
      </c>
      <c r="BI864" s="1">
        <f>+COUNTIF(Tabla3[[#This Row],[VALOR REDUCIDO]:[TOTAL TIEMPO PRORROGADO EN DÍAS
]],"&lt;&gt;0")</f>
        <v>3</v>
      </c>
      <c r="BJ864" s="1" t="e">
        <f>+#REF!</f>
        <v>#REF!</v>
      </c>
      <c r="BK864" s="75" t="e">
        <f>+#REF!</f>
        <v>#REF!</v>
      </c>
      <c r="BL864" s="1" t="s">
        <v>83</v>
      </c>
      <c r="BM864" t="e">
        <f t="shared" si="67"/>
        <v>#REF!</v>
      </c>
      <c r="BN864" s="7">
        <f t="shared" si="68"/>
        <v>46045</v>
      </c>
      <c r="BO864" s="7" t="e">
        <f t="shared" si="69"/>
        <v>#REF!</v>
      </c>
      <c r="BP864" s="5" t="e">
        <f t="shared" si="65"/>
        <v>#REF!</v>
      </c>
      <c r="BQ864" s="1">
        <v>34133333</v>
      </c>
      <c r="BR864" s="1" t="e">
        <f>+Tabla3[[#This Row],[VALOR TOTAL DE CONTRATO (ANTES DE LIQUIDACIÓN - LIBERACIÓN DE SALDOS)]]-Tabla3[[#This Row],[RECURSO TOTALES DESEMBOLSADOS]]</f>
        <v>#REF!</v>
      </c>
      <c r="BS864" s="1" t="s">
        <v>83</v>
      </c>
      <c r="BT864" s="1" t="str">
        <f t="shared" si="66"/>
        <v>enero</v>
      </c>
      <c r="BU864" s="1" t="s">
        <v>82</v>
      </c>
      <c r="BV864" s="1" t="s">
        <v>82</v>
      </c>
      <c r="BW864" s="1" t="s">
        <v>82</v>
      </c>
      <c r="BX864" t="s">
        <v>258</v>
      </c>
      <c r="BY864" t="s">
        <v>259</v>
      </c>
    </row>
    <row r="865" spans="1:77" x14ac:dyDescent="0.25">
      <c r="A865" s="1">
        <v>2026</v>
      </c>
      <c r="B865" s="3">
        <v>842</v>
      </c>
      <c r="C865" s="1" t="s">
        <v>65</v>
      </c>
      <c r="D865" t="s">
        <v>67</v>
      </c>
      <c r="E865" t="s">
        <v>70</v>
      </c>
      <c r="F865" t="s">
        <v>71</v>
      </c>
      <c r="G865" t="s">
        <v>105</v>
      </c>
      <c r="H865" s="1" t="s">
        <v>64</v>
      </c>
      <c r="I865" s="1" t="s">
        <v>271</v>
      </c>
      <c r="J865" t="s">
        <v>3764</v>
      </c>
      <c r="K865" s="1" t="s">
        <v>78</v>
      </c>
      <c r="L865" s="87" t="s">
        <v>246</v>
      </c>
      <c r="M865" s="79" t="s">
        <v>7145</v>
      </c>
      <c r="N865" s="1" t="s">
        <v>3719</v>
      </c>
      <c r="O865" s="69" t="s">
        <v>3719</v>
      </c>
      <c r="P865" s="54" t="s">
        <v>3719</v>
      </c>
      <c r="Q865" s="1" t="s">
        <v>83</v>
      </c>
      <c r="R865" s="87" t="s">
        <v>256</v>
      </c>
      <c r="S865" s="87" t="s">
        <v>256</v>
      </c>
      <c r="T865" t="s">
        <v>3765</v>
      </c>
      <c r="U865" t="s">
        <v>3767</v>
      </c>
      <c r="V865" t="s">
        <v>3766</v>
      </c>
      <c r="W865" s="5">
        <v>39497310</v>
      </c>
      <c r="X865" s="5">
        <v>39497310</v>
      </c>
      <c r="Y865" s="90">
        <v>3949731</v>
      </c>
      <c r="Z865" s="90">
        <v>0</v>
      </c>
      <c r="AA865" s="1" t="s">
        <v>95</v>
      </c>
      <c r="AB865" t="s">
        <v>83</v>
      </c>
      <c r="AC865" t="s">
        <v>76</v>
      </c>
      <c r="AD865" s="69">
        <f>+Tabla3[[#This Row],[VALOR DEL CONTRATO
(EN NUMEROS)]]-Tabla3[[#This Row],[VALOR RECURSOS (MADS/FONAM)]]</f>
        <v>0</v>
      </c>
      <c r="AE865" s="2">
        <v>2426</v>
      </c>
      <c r="AF865" s="88">
        <v>46024</v>
      </c>
      <c r="AG865">
        <v>78726</v>
      </c>
      <c r="AH865" s="75">
        <v>46042</v>
      </c>
      <c r="AI865" s="78" t="s">
        <v>98</v>
      </c>
      <c r="AJ865" t="s">
        <v>590</v>
      </c>
      <c r="AK865" s="72">
        <v>202400000000078</v>
      </c>
      <c r="AL865" s="75">
        <v>46042</v>
      </c>
      <c r="AM865" s="1" t="s">
        <v>257</v>
      </c>
      <c r="AN865" s="1" t="s">
        <v>257</v>
      </c>
      <c r="AO865" t="s">
        <v>100</v>
      </c>
      <c r="AP865" t="s">
        <v>2361</v>
      </c>
      <c r="AQ865" s="1"/>
      <c r="AR865" t="s">
        <v>599</v>
      </c>
      <c r="AS865" t="s">
        <v>256</v>
      </c>
      <c r="AT865" s="1">
        <v>80111600</v>
      </c>
      <c r="AU865" s="93" t="s">
        <v>6034</v>
      </c>
      <c r="AV865" s="1" t="s">
        <v>210</v>
      </c>
      <c r="AW865" s="87" t="s">
        <v>103</v>
      </c>
      <c r="AX865" s="75">
        <v>46042</v>
      </c>
      <c r="AY865" s="1" t="s">
        <v>115</v>
      </c>
      <c r="AZ865" s="75">
        <v>46042</v>
      </c>
      <c r="BA865" s="75">
        <v>46043</v>
      </c>
      <c r="BB865" s="6">
        <v>46346</v>
      </c>
      <c r="BC865" s="89">
        <f>+Tabla3[[#This Row],[FECHA TERMINACION
(INICIAL)]]-Tabla3[[#This Row],[FECHA INICIO]]</f>
        <v>303</v>
      </c>
      <c r="BD865" s="89">
        <f>+Tabla3[[#This Row],[PLAZO DE EJECUCIÓN EN DÍAS (INICIAL)]]/30</f>
        <v>10.1</v>
      </c>
      <c r="BE865" t="s">
        <v>3768</v>
      </c>
      <c r="BF865" s="5" t="e">
        <f>+#REF!</f>
        <v>#REF!</v>
      </c>
      <c r="BG865" s="5" t="e">
        <f>+#REF!</f>
        <v>#REF!</v>
      </c>
      <c r="BH865" s="1" t="e">
        <f>+#REF!</f>
        <v>#REF!</v>
      </c>
      <c r="BI865" s="1">
        <f>+COUNTIF(Tabla3[[#This Row],[VALOR REDUCIDO]:[TOTAL TIEMPO PRORROGADO EN DÍAS
]],"&lt;&gt;0")</f>
        <v>3</v>
      </c>
      <c r="BJ865" s="1" t="e">
        <f>+#REF!</f>
        <v>#REF!</v>
      </c>
      <c r="BK865" s="75" t="e">
        <f>+#REF!</f>
        <v>#REF!</v>
      </c>
      <c r="BL865" s="1" t="s">
        <v>83</v>
      </c>
      <c r="BM865" t="e">
        <f t="shared" si="67"/>
        <v>#REF!</v>
      </c>
      <c r="BN865" s="7">
        <f t="shared" si="68"/>
        <v>46043</v>
      </c>
      <c r="BO865" s="7" t="e">
        <f t="shared" si="69"/>
        <v>#REF!</v>
      </c>
      <c r="BP865" s="5" t="e">
        <f t="shared" si="65"/>
        <v>#REF!</v>
      </c>
      <c r="BQ865" s="1">
        <v>17115501</v>
      </c>
      <c r="BR865" s="1" t="e">
        <f>+Tabla3[[#This Row],[VALOR TOTAL DE CONTRATO (ANTES DE LIQUIDACIÓN - LIBERACIÓN DE SALDOS)]]-Tabla3[[#This Row],[RECURSO TOTALES DESEMBOLSADOS]]</f>
        <v>#REF!</v>
      </c>
      <c r="BS865" s="1" t="s">
        <v>83</v>
      </c>
      <c r="BT865" s="1" t="str">
        <f t="shared" si="66"/>
        <v>enero</v>
      </c>
      <c r="BU865" s="1" t="s">
        <v>82</v>
      </c>
      <c r="BV865" s="1" t="s">
        <v>82</v>
      </c>
      <c r="BW865" s="1" t="s">
        <v>82</v>
      </c>
      <c r="BX865" t="s">
        <v>258</v>
      </c>
      <c r="BY865" t="s">
        <v>259</v>
      </c>
    </row>
    <row r="866" spans="1:77" x14ac:dyDescent="0.25">
      <c r="A866" s="1">
        <v>2026</v>
      </c>
      <c r="B866" s="3">
        <v>843</v>
      </c>
      <c r="C866" s="1" t="s">
        <v>65</v>
      </c>
      <c r="D866" t="s">
        <v>67</v>
      </c>
      <c r="E866" t="s">
        <v>70</v>
      </c>
      <c r="F866" t="s">
        <v>71</v>
      </c>
      <c r="G866" t="s">
        <v>105</v>
      </c>
      <c r="H866" s="1" t="s">
        <v>64</v>
      </c>
      <c r="I866" s="1" t="s">
        <v>75</v>
      </c>
      <c r="J866" t="s">
        <v>3769</v>
      </c>
      <c r="K866" s="1" t="s">
        <v>78</v>
      </c>
      <c r="L866" s="87" t="s">
        <v>908</v>
      </c>
      <c r="M866" s="79" t="s">
        <v>7146</v>
      </c>
      <c r="N866" s="1" t="s">
        <v>3719</v>
      </c>
      <c r="O866" s="69" t="s">
        <v>3719</v>
      </c>
      <c r="P866" s="54" t="s">
        <v>3719</v>
      </c>
      <c r="Q866" s="1" t="s">
        <v>83</v>
      </c>
      <c r="R866" s="87" t="s">
        <v>256</v>
      </c>
      <c r="S866" s="87" t="s">
        <v>256</v>
      </c>
      <c r="T866" t="s">
        <v>3770</v>
      </c>
      <c r="U866" t="s">
        <v>3772</v>
      </c>
      <c r="V866" t="s">
        <v>3771</v>
      </c>
      <c r="W866" s="5">
        <v>90000000</v>
      </c>
      <c r="X866" s="5">
        <v>90000000</v>
      </c>
      <c r="Y866" s="90">
        <v>9000000</v>
      </c>
      <c r="Z866" s="90">
        <v>0</v>
      </c>
      <c r="AA866" s="1" t="s">
        <v>95</v>
      </c>
      <c r="AB866" t="s">
        <v>83</v>
      </c>
      <c r="AC866" t="s">
        <v>76</v>
      </c>
      <c r="AD866" s="69">
        <f>+Tabla3[[#This Row],[VALOR DEL CONTRATO
(EN NUMEROS)]]-Tabla3[[#This Row],[VALOR RECURSOS (MADS/FONAM)]]</f>
        <v>0</v>
      </c>
      <c r="AE866" s="2">
        <v>2426</v>
      </c>
      <c r="AF866" s="88">
        <v>46024</v>
      </c>
      <c r="AG866">
        <v>78526</v>
      </c>
      <c r="AH866" s="75">
        <v>46042</v>
      </c>
      <c r="AI866" s="78" t="s">
        <v>98</v>
      </c>
      <c r="AJ866" t="s">
        <v>590</v>
      </c>
      <c r="AK866" s="72">
        <v>202400000000078</v>
      </c>
      <c r="AL866" s="75">
        <v>46042</v>
      </c>
      <c r="AM866" s="1" t="s">
        <v>257</v>
      </c>
      <c r="AN866" s="1" t="s">
        <v>257</v>
      </c>
      <c r="AO866" t="s">
        <v>100</v>
      </c>
      <c r="AP866" t="s">
        <v>2361</v>
      </c>
      <c r="AQ866" s="1"/>
      <c r="AR866" t="s">
        <v>599</v>
      </c>
      <c r="AS866" t="s">
        <v>256</v>
      </c>
      <c r="AT866" s="1">
        <v>80111600</v>
      </c>
      <c r="AU866" s="93" t="s">
        <v>6035</v>
      </c>
      <c r="AV866" s="1" t="s">
        <v>210</v>
      </c>
      <c r="AW866" s="87" t="s">
        <v>103</v>
      </c>
      <c r="AX866" s="75">
        <v>46042</v>
      </c>
      <c r="AY866" s="1" t="s">
        <v>116</v>
      </c>
      <c r="AZ866" s="75">
        <v>46042</v>
      </c>
      <c r="BA866" s="75">
        <v>46043</v>
      </c>
      <c r="BB866" s="6">
        <v>46346</v>
      </c>
      <c r="BC866" s="89">
        <f>+Tabla3[[#This Row],[FECHA TERMINACION
(INICIAL)]]-Tabla3[[#This Row],[FECHA INICIO]]</f>
        <v>303</v>
      </c>
      <c r="BD866" s="89">
        <f>+Tabla3[[#This Row],[PLAZO DE EJECUCIÓN EN DÍAS (INICIAL)]]/30</f>
        <v>10.1</v>
      </c>
      <c r="BE866" t="s">
        <v>3773</v>
      </c>
      <c r="BF866" s="5" t="e">
        <f>+#REF!</f>
        <v>#REF!</v>
      </c>
      <c r="BG866" s="5" t="e">
        <f>+#REF!</f>
        <v>#REF!</v>
      </c>
      <c r="BH866" s="1" t="e">
        <f>+#REF!</f>
        <v>#REF!</v>
      </c>
      <c r="BI866" s="1">
        <f>+COUNTIF(Tabla3[[#This Row],[VALOR REDUCIDO]:[TOTAL TIEMPO PRORROGADO EN DÍAS
]],"&lt;&gt;0")</f>
        <v>3</v>
      </c>
      <c r="BJ866" s="1" t="e">
        <f>+#REF!</f>
        <v>#REF!</v>
      </c>
      <c r="BK866" s="75" t="e">
        <f>+#REF!</f>
        <v>#REF!</v>
      </c>
      <c r="BL866" s="1" t="s">
        <v>83</v>
      </c>
      <c r="BM866" t="e">
        <f t="shared" si="67"/>
        <v>#REF!</v>
      </c>
      <c r="BN866" s="7">
        <f t="shared" si="68"/>
        <v>46043</v>
      </c>
      <c r="BO866" s="7" t="e">
        <f t="shared" si="69"/>
        <v>#REF!</v>
      </c>
      <c r="BP866" s="5" t="e">
        <f t="shared" si="65"/>
        <v>#REF!</v>
      </c>
      <c r="BQ866" s="1">
        <v>39000000</v>
      </c>
      <c r="BR866" s="1" t="e">
        <f>+Tabla3[[#This Row],[VALOR TOTAL DE CONTRATO (ANTES DE LIQUIDACIÓN - LIBERACIÓN DE SALDOS)]]-Tabla3[[#This Row],[RECURSO TOTALES DESEMBOLSADOS]]</f>
        <v>#REF!</v>
      </c>
      <c r="BS866" s="1" t="s">
        <v>83</v>
      </c>
      <c r="BT866" s="1" t="str">
        <f t="shared" si="66"/>
        <v>enero</v>
      </c>
      <c r="BU866" s="1" t="s">
        <v>82</v>
      </c>
      <c r="BV866" s="1" t="s">
        <v>82</v>
      </c>
      <c r="BW866" s="1" t="s">
        <v>82</v>
      </c>
      <c r="BX866" t="s">
        <v>258</v>
      </c>
      <c r="BY866" t="s">
        <v>259</v>
      </c>
    </row>
    <row r="867" spans="1:77" x14ac:dyDescent="0.25">
      <c r="A867" s="1">
        <v>2026</v>
      </c>
      <c r="B867" s="3">
        <v>844</v>
      </c>
      <c r="C867" s="1" t="s">
        <v>65</v>
      </c>
      <c r="D867" t="s">
        <v>67</v>
      </c>
      <c r="E867" t="s">
        <v>70</v>
      </c>
      <c r="F867" t="s">
        <v>71</v>
      </c>
      <c r="G867" t="s">
        <v>105</v>
      </c>
      <c r="H867" s="1" t="s">
        <v>64</v>
      </c>
      <c r="I867" s="1" t="s">
        <v>75</v>
      </c>
      <c r="J867" s="98" t="s">
        <v>3774</v>
      </c>
      <c r="K867" s="1" t="s">
        <v>78</v>
      </c>
      <c r="L867" s="87" t="s">
        <v>81</v>
      </c>
      <c r="M867" s="79" t="s">
        <v>7147</v>
      </c>
      <c r="N867" s="1" t="s">
        <v>3719</v>
      </c>
      <c r="O867" s="69" t="s">
        <v>3719</v>
      </c>
      <c r="P867" s="54" t="s">
        <v>3719</v>
      </c>
      <c r="Q867" s="1" t="s">
        <v>83</v>
      </c>
      <c r="R867" s="87" t="s">
        <v>256</v>
      </c>
      <c r="S867" s="87" t="s">
        <v>256</v>
      </c>
      <c r="T867" t="s">
        <v>3775</v>
      </c>
      <c r="U867" t="s">
        <v>3777</v>
      </c>
      <c r="V867" t="s">
        <v>3776</v>
      </c>
      <c r="W867" s="5">
        <v>59500000</v>
      </c>
      <c r="X867" s="5">
        <v>59500000</v>
      </c>
      <c r="Y867" s="90">
        <v>8500000</v>
      </c>
      <c r="Z867" s="90">
        <v>0</v>
      </c>
      <c r="AA867" s="1" t="s">
        <v>95</v>
      </c>
      <c r="AB867" t="s">
        <v>83</v>
      </c>
      <c r="AC867" t="s">
        <v>76</v>
      </c>
      <c r="AD867" s="69">
        <f>+Tabla3[[#This Row],[VALOR DEL CONTRATO
(EN NUMEROS)]]-Tabla3[[#This Row],[VALOR RECURSOS (MADS/FONAM)]]</f>
        <v>0</v>
      </c>
      <c r="AE867" s="2">
        <v>2426</v>
      </c>
      <c r="AF867" s="88">
        <v>46024</v>
      </c>
      <c r="AG867">
        <v>82126</v>
      </c>
      <c r="AH867" s="75">
        <v>46043</v>
      </c>
      <c r="AI867" s="78" t="s">
        <v>98</v>
      </c>
      <c r="AJ867" t="s">
        <v>590</v>
      </c>
      <c r="AK867" s="72">
        <v>202400000000078</v>
      </c>
      <c r="AL867" s="75">
        <v>46043</v>
      </c>
      <c r="AM867" s="1" t="s">
        <v>257</v>
      </c>
      <c r="AN867" s="1" t="s">
        <v>257</v>
      </c>
      <c r="AO867" t="s">
        <v>100</v>
      </c>
      <c r="AP867" t="s">
        <v>293</v>
      </c>
      <c r="AQ867" s="1"/>
      <c r="AR867" t="s">
        <v>294</v>
      </c>
      <c r="AS867" t="s">
        <v>1403</v>
      </c>
      <c r="AT867" s="1">
        <v>80111600</v>
      </c>
      <c r="AU867" s="93" t="s">
        <v>6036</v>
      </c>
      <c r="AV867" s="1" t="s">
        <v>210</v>
      </c>
      <c r="AW867" s="87" t="s">
        <v>103</v>
      </c>
      <c r="AX867" s="75">
        <v>46044</v>
      </c>
      <c r="AY867" s="1" t="s">
        <v>116</v>
      </c>
      <c r="AZ867" s="75">
        <v>46044</v>
      </c>
      <c r="BA867" s="75">
        <v>46044</v>
      </c>
      <c r="BB867" s="6">
        <v>46255</v>
      </c>
      <c r="BC867" s="89">
        <f>+Tabla3[[#This Row],[FECHA TERMINACION
(INICIAL)]]-Tabla3[[#This Row],[FECHA INICIO]]</f>
        <v>211</v>
      </c>
      <c r="BD867" s="89">
        <f>+Tabla3[[#This Row],[PLAZO DE EJECUCIÓN EN DÍAS (INICIAL)]]/30</f>
        <v>7.0333333333333332</v>
      </c>
      <c r="BE867" t="s">
        <v>3778</v>
      </c>
      <c r="BF867" s="5" t="e">
        <f>+#REF!</f>
        <v>#REF!</v>
      </c>
      <c r="BG867" s="5" t="e">
        <f>+#REF!</f>
        <v>#REF!</v>
      </c>
      <c r="BH867" s="1" t="e">
        <f>+#REF!</f>
        <v>#REF!</v>
      </c>
      <c r="BI867" s="1">
        <f>+COUNTIF(Tabla3[[#This Row],[VALOR REDUCIDO]:[TOTAL TIEMPO PRORROGADO EN DÍAS
]],"&lt;&gt;0")</f>
        <v>3</v>
      </c>
      <c r="BJ867" s="1" t="e">
        <f>+#REF!</f>
        <v>#REF!</v>
      </c>
      <c r="BK867" s="75" t="e">
        <f>+#REF!</f>
        <v>#REF!</v>
      </c>
      <c r="BL867" s="1" t="s">
        <v>83</v>
      </c>
      <c r="BM867" t="e">
        <f t="shared" si="67"/>
        <v>#REF!</v>
      </c>
      <c r="BN867" s="7">
        <f t="shared" si="68"/>
        <v>46044</v>
      </c>
      <c r="BO867" s="7" t="e">
        <f t="shared" si="69"/>
        <v>#REF!</v>
      </c>
      <c r="BP867" s="5" t="e">
        <f t="shared" si="65"/>
        <v>#REF!</v>
      </c>
      <c r="BQ867" s="1">
        <v>36550000</v>
      </c>
      <c r="BR867" s="1" t="e">
        <f>+Tabla3[[#This Row],[VALOR TOTAL DE CONTRATO (ANTES DE LIQUIDACIÓN - LIBERACIÓN DE SALDOS)]]-Tabla3[[#This Row],[RECURSO TOTALES DESEMBOLSADOS]]</f>
        <v>#REF!</v>
      </c>
      <c r="BS867" s="1" t="s">
        <v>83</v>
      </c>
      <c r="BT867" s="1" t="str">
        <f t="shared" si="66"/>
        <v>enero</v>
      </c>
      <c r="BU867" s="1" t="s">
        <v>82</v>
      </c>
      <c r="BV867" s="1" t="s">
        <v>82</v>
      </c>
      <c r="BW867" s="1" t="s">
        <v>82</v>
      </c>
      <c r="BX867" t="s">
        <v>258</v>
      </c>
      <c r="BY867" t="s">
        <v>259</v>
      </c>
    </row>
    <row r="868" spans="1:77" x14ac:dyDescent="0.25">
      <c r="A868" s="1">
        <v>2026</v>
      </c>
      <c r="B868" s="3">
        <v>845</v>
      </c>
      <c r="C868" s="1" t="s">
        <v>65</v>
      </c>
      <c r="D868" t="s">
        <v>67</v>
      </c>
      <c r="E868" t="s">
        <v>70</v>
      </c>
      <c r="F868" t="s">
        <v>71</v>
      </c>
      <c r="G868" t="s">
        <v>105</v>
      </c>
      <c r="H868" s="1" t="s">
        <v>64</v>
      </c>
      <c r="I868" s="1" t="s">
        <v>75</v>
      </c>
      <c r="J868" t="s">
        <v>5023</v>
      </c>
      <c r="K868" s="1" t="s">
        <v>78</v>
      </c>
      <c r="L868" s="87" t="s">
        <v>759</v>
      </c>
      <c r="M868" s="79" t="s">
        <v>7148</v>
      </c>
      <c r="N868" s="1" t="s">
        <v>3719</v>
      </c>
      <c r="O868" s="69" t="s">
        <v>3719</v>
      </c>
      <c r="P868" s="54" t="s">
        <v>3719</v>
      </c>
      <c r="Q868" s="1" t="s">
        <v>83</v>
      </c>
      <c r="R868" s="87" t="s">
        <v>545</v>
      </c>
      <c r="S868" s="87" t="s">
        <v>264</v>
      </c>
      <c r="T868" t="s">
        <v>5024</v>
      </c>
      <c r="U868" t="s">
        <v>5026</v>
      </c>
      <c r="V868" t="s">
        <v>5025</v>
      </c>
      <c r="W868" s="5">
        <v>50250000</v>
      </c>
      <c r="X868" s="5">
        <v>50250000</v>
      </c>
      <c r="Y868" s="90">
        <v>4500000</v>
      </c>
      <c r="Z868" s="90">
        <v>0</v>
      </c>
      <c r="AA868" s="1" t="s">
        <v>95</v>
      </c>
      <c r="AB868" t="s">
        <v>83</v>
      </c>
      <c r="AC868" t="s">
        <v>76</v>
      </c>
      <c r="AD868" s="69">
        <f>+Tabla3[[#This Row],[VALOR DEL CONTRATO
(EN NUMEROS)]]-Tabla3[[#This Row],[VALOR RECURSOS (MADS/FONAM)]]</f>
        <v>0</v>
      </c>
      <c r="AE868" s="2">
        <v>2626</v>
      </c>
      <c r="AF868" s="88">
        <v>46024</v>
      </c>
      <c r="AG868">
        <v>98126</v>
      </c>
      <c r="AH868" s="75">
        <v>46048</v>
      </c>
      <c r="AI868" s="78" t="s">
        <v>98</v>
      </c>
      <c r="AJ868" t="s">
        <v>282</v>
      </c>
      <c r="AK868" s="65">
        <v>202400000000095</v>
      </c>
      <c r="AL868" s="75">
        <v>46048</v>
      </c>
      <c r="AM868" s="1" t="s">
        <v>257</v>
      </c>
      <c r="AN868" s="1" t="s">
        <v>257</v>
      </c>
      <c r="AO868" t="s">
        <v>100</v>
      </c>
      <c r="AP868" t="s">
        <v>542</v>
      </c>
      <c r="AQ868" s="1"/>
      <c r="AR868" t="s">
        <v>6273</v>
      </c>
      <c r="AS868" t="s">
        <v>264</v>
      </c>
      <c r="AT868" s="1">
        <v>80111600</v>
      </c>
      <c r="AU868" s="93" t="s">
        <v>6037</v>
      </c>
      <c r="AV868" s="1" t="s">
        <v>210</v>
      </c>
      <c r="AW868" s="87" t="s">
        <v>103</v>
      </c>
      <c r="AX868" s="96">
        <v>46048</v>
      </c>
      <c r="AY868" s="1" t="s">
        <v>116</v>
      </c>
      <c r="AZ868" s="96">
        <v>46048</v>
      </c>
      <c r="BA868" s="75">
        <v>46048</v>
      </c>
      <c r="BB868" s="6">
        <v>46386</v>
      </c>
      <c r="BC868" s="89">
        <f>+Tabla3[[#This Row],[FECHA TERMINACION
(INICIAL)]]-Tabla3[[#This Row],[FECHA INICIO]]</f>
        <v>338</v>
      </c>
      <c r="BD868" s="89">
        <f>+Tabla3[[#This Row],[PLAZO DE EJECUCIÓN EN DÍAS (INICIAL)]]/30</f>
        <v>11.266666666666667</v>
      </c>
      <c r="BE868" t="s">
        <v>5027</v>
      </c>
      <c r="BF868" s="5" t="e">
        <f>+#REF!</f>
        <v>#REF!</v>
      </c>
      <c r="BG868" s="5" t="e">
        <f>+#REF!</f>
        <v>#REF!</v>
      </c>
      <c r="BH868" s="1" t="e">
        <f>+#REF!</f>
        <v>#REF!</v>
      </c>
      <c r="BI868" s="1">
        <f>+COUNTIF(Tabla3[[#This Row],[VALOR REDUCIDO]:[TOTAL TIEMPO PRORROGADO EN DÍAS
]],"&lt;&gt;0")</f>
        <v>3</v>
      </c>
      <c r="BJ868" s="1" t="e">
        <f>+#REF!</f>
        <v>#REF!</v>
      </c>
      <c r="BK868" s="75" t="e">
        <f>+#REF!</f>
        <v>#REF!</v>
      </c>
      <c r="BL868" s="1" t="s">
        <v>83</v>
      </c>
      <c r="BM868" t="e">
        <f t="shared" si="67"/>
        <v>#REF!</v>
      </c>
      <c r="BN868" s="7">
        <f t="shared" si="68"/>
        <v>46048</v>
      </c>
      <c r="BO868" s="7" t="e">
        <f t="shared" si="69"/>
        <v>#REF!</v>
      </c>
      <c r="BP868" s="5" t="e">
        <f t="shared" si="65"/>
        <v>#REF!</v>
      </c>
      <c r="BQ868" s="1">
        <v>18750000</v>
      </c>
      <c r="BR868" s="1" t="e">
        <f>+Tabla3[[#This Row],[VALOR TOTAL DE CONTRATO (ANTES DE LIQUIDACIÓN - LIBERACIÓN DE SALDOS)]]-Tabla3[[#This Row],[RECURSO TOTALES DESEMBOLSADOS]]</f>
        <v>#REF!</v>
      </c>
      <c r="BS868" s="1" t="s">
        <v>83</v>
      </c>
      <c r="BT868" s="1" t="str">
        <f t="shared" si="66"/>
        <v>enero</v>
      </c>
      <c r="BU868" s="1" t="s">
        <v>82</v>
      </c>
      <c r="BV868" s="1" t="s">
        <v>82</v>
      </c>
      <c r="BW868" s="1" t="s">
        <v>82</v>
      </c>
      <c r="BX868" t="s">
        <v>258</v>
      </c>
      <c r="BY868" t="s">
        <v>259</v>
      </c>
    </row>
    <row r="869" spans="1:77" x14ac:dyDescent="0.25">
      <c r="A869" s="1">
        <v>2026</v>
      </c>
      <c r="B869" s="3">
        <v>846</v>
      </c>
      <c r="C869" s="1" t="s">
        <v>65</v>
      </c>
      <c r="D869" t="s">
        <v>67</v>
      </c>
      <c r="E869" t="s">
        <v>70</v>
      </c>
      <c r="F869" t="s">
        <v>71</v>
      </c>
      <c r="G869" t="s">
        <v>105</v>
      </c>
      <c r="H869" s="1" t="s">
        <v>64</v>
      </c>
      <c r="I869" s="1" t="s">
        <v>271</v>
      </c>
      <c r="J869" t="s">
        <v>4998</v>
      </c>
      <c r="K869" s="1" t="s">
        <v>78</v>
      </c>
      <c r="L869" s="87" t="s">
        <v>1130</v>
      </c>
      <c r="M869" s="79" t="s">
        <v>7149</v>
      </c>
      <c r="N869" s="1" t="s">
        <v>3719</v>
      </c>
      <c r="O869" s="69" t="s">
        <v>3719</v>
      </c>
      <c r="P869" s="54" t="s">
        <v>3719</v>
      </c>
      <c r="Q869" s="1" t="s">
        <v>83</v>
      </c>
      <c r="R869" s="87" t="s">
        <v>545</v>
      </c>
      <c r="S869" s="87" t="s">
        <v>264</v>
      </c>
      <c r="T869" t="s">
        <v>4999</v>
      </c>
      <c r="U869" t="s">
        <v>5000</v>
      </c>
      <c r="V869" t="s">
        <v>5001</v>
      </c>
      <c r="W869" s="5">
        <v>43709467</v>
      </c>
      <c r="X869" s="5">
        <v>43709467</v>
      </c>
      <c r="Y869" s="90">
        <v>3926000</v>
      </c>
      <c r="Z869" s="90"/>
      <c r="AA869" s="1" t="s">
        <v>95</v>
      </c>
      <c r="AB869" t="s">
        <v>83</v>
      </c>
      <c r="AC869" t="s">
        <v>76</v>
      </c>
      <c r="AD869" s="69">
        <f>+Tabla3[[#This Row],[VALOR DEL CONTRATO
(EN NUMEROS)]]-Tabla3[[#This Row],[VALOR RECURSOS (MADS/FONAM)]]</f>
        <v>0</v>
      </c>
      <c r="AE869" s="2">
        <v>2626</v>
      </c>
      <c r="AF869" s="88">
        <v>46024</v>
      </c>
      <c r="AG869">
        <v>88226</v>
      </c>
      <c r="AH869" s="75">
        <v>46044</v>
      </c>
      <c r="AI869" s="78" t="s">
        <v>98</v>
      </c>
      <c r="AJ869" t="s">
        <v>282</v>
      </c>
      <c r="AK869" s="65">
        <v>202400000000095</v>
      </c>
      <c r="AL869" s="75">
        <v>46044</v>
      </c>
      <c r="AM869" s="1" t="s">
        <v>257</v>
      </c>
      <c r="AN869" s="1" t="s">
        <v>257</v>
      </c>
      <c r="AO869" t="s">
        <v>100</v>
      </c>
      <c r="AP869" t="s">
        <v>542</v>
      </c>
      <c r="AQ869" s="1"/>
      <c r="AR869" t="s">
        <v>6273</v>
      </c>
      <c r="AS869" t="s">
        <v>264</v>
      </c>
      <c r="AT869" s="1">
        <v>80111600</v>
      </c>
      <c r="AU869" s="104" t="s">
        <v>6038</v>
      </c>
      <c r="AV869" s="1" t="s">
        <v>210</v>
      </c>
      <c r="AW869" s="87" t="s">
        <v>103</v>
      </c>
      <c r="AX869" s="96">
        <v>46044</v>
      </c>
      <c r="AY869" s="1" t="s">
        <v>116</v>
      </c>
      <c r="AZ869" s="96">
        <v>46044</v>
      </c>
      <c r="BA869" s="75">
        <v>46044</v>
      </c>
      <c r="BB869" s="6">
        <v>46381</v>
      </c>
      <c r="BC869" s="89">
        <f>+Tabla3[[#This Row],[FECHA TERMINACION
(INICIAL)]]-Tabla3[[#This Row],[FECHA INICIO]]</f>
        <v>337</v>
      </c>
      <c r="BD869" s="89">
        <f>+Tabla3[[#This Row],[PLAZO DE EJECUCIÓN EN DÍAS (INICIAL)]]/30</f>
        <v>11.233333333333333</v>
      </c>
      <c r="BE869" t="s">
        <v>5002</v>
      </c>
      <c r="BF869" s="5" t="e">
        <f>+#REF!</f>
        <v>#REF!</v>
      </c>
      <c r="BG869" s="5" t="e">
        <f>+#REF!</f>
        <v>#REF!</v>
      </c>
      <c r="BH869" s="1" t="e">
        <f>+#REF!</f>
        <v>#REF!</v>
      </c>
      <c r="BI869" s="1">
        <f>+COUNTIF(Tabla3[[#This Row],[VALOR REDUCIDO]:[TOTAL TIEMPO PRORROGADO EN DÍAS
]],"&lt;&gt;0")</f>
        <v>3</v>
      </c>
      <c r="BJ869" s="1" t="e">
        <f>+#REF!</f>
        <v>#REF!</v>
      </c>
      <c r="BK869" s="75" t="e">
        <f>+#REF!</f>
        <v>#REF!</v>
      </c>
      <c r="BL869" s="1" t="s">
        <v>83</v>
      </c>
      <c r="BM869" t="e">
        <f t="shared" si="67"/>
        <v>#REF!</v>
      </c>
      <c r="BN869" s="7">
        <f t="shared" si="68"/>
        <v>46044</v>
      </c>
      <c r="BO869" s="7" t="e">
        <f t="shared" si="69"/>
        <v>#REF!</v>
      </c>
      <c r="BP869" s="5" t="e">
        <f t="shared" si="65"/>
        <v>#REF!</v>
      </c>
      <c r="BQ869" s="1">
        <v>16881800</v>
      </c>
      <c r="BR869" s="1" t="e">
        <f>+Tabla3[[#This Row],[VALOR TOTAL DE CONTRATO (ANTES DE LIQUIDACIÓN - LIBERACIÓN DE SALDOS)]]-Tabla3[[#This Row],[RECURSO TOTALES DESEMBOLSADOS]]</f>
        <v>#REF!</v>
      </c>
      <c r="BS869" s="1" t="s">
        <v>83</v>
      </c>
      <c r="BT869" s="1" t="str">
        <f t="shared" si="66"/>
        <v>enero</v>
      </c>
      <c r="BU869" s="1" t="s">
        <v>82</v>
      </c>
      <c r="BV869" s="1" t="s">
        <v>82</v>
      </c>
      <c r="BW869" s="1" t="s">
        <v>82</v>
      </c>
      <c r="BX869" t="s">
        <v>258</v>
      </c>
      <c r="BY869" t="s">
        <v>259</v>
      </c>
    </row>
    <row r="870" spans="1:77" x14ac:dyDescent="0.25">
      <c r="A870" s="1">
        <v>2026</v>
      </c>
      <c r="B870" s="3">
        <v>847</v>
      </c>
      <c r="C870" s="1" t="s">
        <v>65</v>
      </c>
      <c r="D870" t="s">
        <v>67</v>
      </c>
      <c r="E870" t="s">
        <v>70</v>
      </c>
      <c r="F870" t="s">
        <v>71</v>
      </c>
      <c r="G870" t="s">
        <v>105</v>
      </c>
      <c r="H870" s="1" t="s">
        <v>64</v>
      </c>
      <c r="I870" s="1" t="s">
        <v>75</v>
      </c>
      <c r="J870" t="s">
        <v>3779</v>
      </c>
      <c r="K870" s="1" t="s">
        <v>78</v>
      </c>
      <c r="L870" s="87" t="s">
        <v>2923</v>
      </c>
      <c r="M870" s="79" t="s">
        <v>7150</v>
      </c>
      <c r="N870" s="1" t="s">
        <v>3719</v>
      </c>
      <c r="O870" s="69" t="s">
        <v>3719</v>
      </c>
      <c r="P870" s="54" t="s">
        <v>3719</v>
      </c>
      <c r="Q870" s="1" t="s">
        <v>83</v>
      </c>
      <c r="R870" s="87" t="s">
        <v>545</v>
      </c>
      <c r="S870" s="87" t="s">
        <v>264</v>
      </c>
      <c r="T870" t="s">
        <v>3780</v>
      </c>
      <c r="U870" t="s">
        <v>3783</v>
      </c>
      <c r="V870" t="s">
        <v>3781</v>
      </c>
      <c r="W870" s="5">
        <v>72566667</v>
      </c>
      <c r="X870" s="5">
        <v>72566667</v>
      </c>
      <c r="Y870" s="90">
        <v>7000000</v>
      </c>
      <c r="Z870" s="90">
        <v>0</v>
      </c>
      <c r="AA870" s="1" t="s">
        <v>95</v>
      </c>
      <c r="AB870" t="s">
        <v>83</v>
      </c>
      <c r="AC870" t="s">
        <v>76</v>
      </c>
      <c r="AD870" s="69">
        <f>+Tabla3[[#This Row],[VALOR DEL CONTRATO
(EN NUMEROS)]]-Tabla3[[#This Row],[VALOR RECURSOS (MADS/FONAM)]]</f>
        <v>0</v>
      </c>
      <c r="AE870" s="2">
        <v>2626</v>
      </c>
      <c r="AF870" s="88">
        <v>46024</v>
      </c>
      <c r="AG870">
        <v>83726</v>
      </c>
      <c r="AH870" s="75">
        <v>46044</v>
      </c>
      <c r="AI870" s="78" t="s">
        <v>98</v>
      </c>
      <c r="AJ870" t="s">
        <v>282</v>
      </c>
      <c r="AK870" s="65">
        <v>202400000000095</v>
      </c>
      <c r="AL870" s="75">
        <v>46043</v>
      </c>
      <c r="AM870" s="1" t="s">
        <v>257</v>
      </c>
      <c r="AN870" s="1" t="s">
        <v>257</v>
      </c>
      <c r="AO870" t="s">
        <v>100</v>
      </c>
      <c r="AP870" t="s">
        <v>542</v>
      </c>
      <c r="AQ870" s="1"/>
      <c r="AR870" t="s">
        <v>6273</v>
      </c>
      <c r="AS870" t="s">
        <v>264</v>
      </c>
      <c r="AT870" s="1">
        <v>80111600</v>
      </c>
      <c r="AU870" s="104" t="s">
        <v>6039</v>
      </c>
      <c r="AV870" s="1" t="s">
        <v>210</v>
      </c>
      <c r="AW870" s="87" t="s">
        <v>103</v>
      </c>
      <c r="AX870" s="96">
        <v>46044</v>
      </c>
      <c r="AY870" s="1" t="s">
        <v>116</v>
      </c>
      <c r="AZ870" s="96">
        <v>46044</v>
      </c>
      <c r="BA870" s="75">
        <v>46044</v>
      </c>
      <c r="BB870" s="75">
        <v>46358</v>
      </c>
      <c r="BC870" s="89">
        <f>+Tabla3[[#This Row],[FECHA TERMINACION
(INICIAL)]]-Tabla3[[#This Row],[FECHA INICIO]]</f>
        <v>314</v>
      </c>
      <c r="BD870" s="89">
        <f>+Tabla3[[#This Row],[PLAZO DE EJECUCIÓN EN DÍAS (INICIAL)]]/30</f>
        <v>10.466666666666667</v>
      </c>
      <c r="BE870" t="s">
        <v>3782</v>
      </c>
      <c r="BF870" s="5" t="e">
        <f>+#REF!</f>
        <v>#REF!</v>
      </c>
      <c r="BG870" s="5" t="e">
        <f>+#REF!</f>
        <v>#REF!</v>
      </c>
      <c r="BH870" s="1" t="e">
        <f>+#REF!</f>
        <v>#REF!</v>
      </c>
      <c r="BI870" s="1">
        <f>+COUNTIF(Tabla3[[#This Row],[VALOR REDUCIDO]:[TOTAL TIEMPO PRORROGADO EN DÍAS
]],"&lt;&gt;0")</f>
        <v>3</v>
      </c>
      <c r="BJ870" s="1" t="e">
        <f>+#REF!</f>
        <v>#REF!</v>
      </c>
      <c r="BK870" s="75" t="e">
        <f>+#REF!</f>
        <v>#REF!</v>
      </c>
      <c r="BL870" s="1" t="s">
        <v>83</v>
      </c>
      <c r="BM870" t="e">
        <f t="shared" si="67"/>
        <v>#REF!</v>
      </c>
      <c r="BN870" s="7">
        <f t="shared" si="68"/>
        <v>46044</v>
      </c>
      <c r="BO870" s="7" t="e">
        <f t="shared" si="69"/>
        <v>#REF!</v>
      </c>
      <c r="BP870" s="5" t="e">
        <f t="shared" si="65"/>
        <v>#REF!</v>
      </c>
      <c r="BQ870" s="1">
        <v>30100000</v>
      </c>
      <c r="BR870" s="1" t="e">
        <f>+Tabla3[[#This Row],[VALOR TOTAL DE CONTRATO (ANTES DE LIQUIDACIÓN - LIBERACIÓN DE SALDOS)]]-Tabla3[[#This Row],[RECURSO TOTALES DESEMBOLSADOS]]</f>
        <v>#REF!</v>
      </c>
      <c r="BS870" s="1" t="s">
        <v>83</v>
      </c>
      <c r="BT870" s="1" t="str">
        <f t="shared" si="66"/>
        <v>enero</v>
      </c>
      <c r="BU870" s="1" t="s">
        <v>82</v>
      </c>
      <c r="BV870" s="1" t="s">
        <v>82</v>
      </c>
      <c r="BW870" s="1" t="s">
        <v>82</v>
      </c>
      <c r="BX870" t="s">
        <v>258</v>
      </c>
      <c r="BY870" t="s">
        <v>259</v>
      </c>
    </row>
    <row r="871" spans="1:77" x14ac:dyDescent="0.25">
      <c r="A871" s="1">
        <v>2026</v>
      </c>
      <c r="B871" s="3">
        <v>848</v>
      </c>
      <c r="C871" s="1" t="s">
        <v>65</v>
      </c>
      <c r="D871" t="s">
        <v>67</v>
      </c>
      <c r="E871" t="s">
        <v>70</v>
      </c>
      <c r="F871" t="s">
        <v>71</v>
      </c>
      <c r="G871" t="s">
        <v>105</v>
      </c>
      <c r="H871" s="1" t="s">
        <v>64</v>
      </c>
      <c r="I871" s="1" t="s">
        <v>75</v>
      </c>
      <c r="J871" t="s">
        <v>4920</v>
      </c>
      <c r="K871" s="1" t="s">
        <v>78</v>
      </c>
      <c r="L871" s="87" t="s">
        <v>4921</v>
      </c>
      <c r="M871" s="79" t="s">
        <v>7151</v>
      </c>
      <c r="N871" s="1" t="s">
        <v>3719</v>
      </c>
      <c r="O871" s="69" t="s">
        <v>3719</v>
      </c>
      <c r="P871" s="54" t="s">
        <v>3719</v>
      </c>
      <c r="Q871" s="1" t="s">
        <v>83</v>
      </c>
      <c r="R871" s="87" t="s">
        <v>545</v>
      </c>
      <c r="S871" s="87" t="s">
        <v>264</v>
      </c>
      <c r="T871" t="s">
        <v>4922</v>
      </c>
      <c r="U871" t="s">
        <v>4924</v>
      </c>
      <c r="V871" t="s">
        <v>4923</v>
      </c>
      <c r="W871" s="5">
        <v>65100000</v>
      </c>
      <c r="X871" s="5">
        <v>65100000</v>
      </c>
      <c r="Y871" s="90">
        <v>6300000</v>
      </c>
      <c r="Z871" s="90">
        <v>0</v>
      </c>
      <c r="AA871" s="1" t="s">
        <v>95</v>
      </c>
      <c r="AB871" t="s">
        <v>83</v>
      </c>
      <c r="AC871" t="s">
        <v>76</v>
      </c>
      <c r="AD871" s="69">
        <f>+Tabla3[[#This Row],[VALOR DEL CONTRATO
(EN NUMEROS)]]-Tabla3[[#This Row],[VALOR RECURSOS (MADS/FONAM)]]</f>
        <v>0</v>
      </c>
      <c r="AE871" s="2">
        <v>2626</v>
      </c>
      <c r="AF871" s="88">
        <v>46024</v>
      </c>
      <c r="AG871">
        <v>97226</v>
      </c>
      <c r="AH871" s="75">
        <v>46048</v>
      </c>
      <c r="AI871" s="78" t="s">
        <v>98</v>
      </c>
      <c r="AJ871" t="s">
        <v>282</v>
      </c>
      <c r="AK871" s="65">
        <v>202400000000095</v>
      </c>
      <c r="AL871" s="75">
        <v>46045</v>
      </c>
      <c r="AM871" s="1" t="s">
        <v>257</v>
      </c>
      <c r="AN871" s="1" t="s">
        <v>257</v>
      </c>
      <c r="AO871" t="s">
        <v>100</v>
      </c>
      <c r="AP871" t="s">
        <v>542</v>
      </c>
      <c r="AQ871" s="2"/>
      <c r="AR871" t="s">
        <v>6273</v>
      </c>
      <c r="AS871" t="s">
        <v>264</v>
      </c>
      <c r="AT871" s="1">
        <v>80111600</v>
      </c>
      <c r="AU871" s="104" t="s">
        <v>6040</v>
      </c>
      <c r="AV871" s="1" t="s">
        <v>210</v>
      </c>
      <c r="AW871" s="87" t="s">
        <v>103</v>
      </c>
      <c r="AX871" s="96">
        <v>46048</v>
      </c>
      <c r="AY871" s="87" t="s">
        <v>116</v>
      </c>
      <c r="AZ871" s="96">
        <v>46048</v>
      </c>
      <c r="BA871" s="75">
        <v>46048</v>
      </c>
      <c r="BB871" s="6">
        <v>46361</v>
      </c>
      <c r="BC871" s="89">
        <f>+Tabla3[[#This Row],[FECHA TERMINACION
(INICIAL)]]-Tabla3[[#This Row],[FECHA INICIO]]</f>
        <v>313</v>
      </c>
      <c r="BD871" s="89">
        <f>+Tabla3[[#This Row],[PLAZO DE EJECUCIÓN EN DÍAS (INICIAL)]]/30</f>
        <v>10.433333333333334</v>
      </c>
      <c r="BE871" t="s">
        <v>3789</v>
      </c>
      <c r="BF871" s="5" t="e">
        <f>+#REF!</f>
        <v>#REF!</v>
      </c>
      <c r="BG871" s="5" t="e">
        <f>+#REF!</f>
        <v>#REF!</v>
      </c>
      <c r="BH871" s="1" t="e">
        <f>+#REF!</f>
        <v>#REF!</v>
      </c>
      <c r="BI871" s="1">
        <f>+COUNTIF(Tabla3[[#This Row],[VALOR REDUCIDO]:[TOTAL TIEMPO PRORROGADO EN DÍAS
]],"&lt;&gt;0")</f>
        <v>3</v>
      </c>
      <c r="BJ871" s="1" t="e">
        <f>+#REF!</f>
        <v>#REF!</v>
      </c>
      <c r="BK871" s="75" t="e">
        <f>+#REF!</f>
        <v>#REF!</v>
      </c>
      <c r="BL871" s="1" t="s">
        <v>83</v>
      </c>
      <c r="BM871" t="e">
        <f t="shared" si="67"/>
        <v>#REF!</v>
      </c>
      <c r="BN871" s="7">
        <f t="shared" si="68"/>
        <v>46048</v>
      </c>
      <c r="BO871" s="7" t="e">
        <f t="shared" si="69"/>
        <v>#REF!</v>
      </c>
      <c r="BP871" s="5" t="e">
        <f t="shared" si="65"/>
        <v>#REF!</v>
      </c>
      <c r="BQ871" s="1">
        <v>26250000</v>
      </c>
      <c r="BR871" s="1" t="e">
        <f>+Tabla3[[#This Row],[VALOR TOTAL DE CONTRATO (ANTES DE LIQUIDACIÓN - LIBERACIÓN DE SALDOS)]]-Tabla3[[#This Row],[RECURSO TOTALES DESEMBOLSADOS]]</f>
        <v>#REF!</v>
      </c>
      <c r="BS871" s="1" t="s">
        <v>83</v>
      </c>
      <c r="BT871" s="1" t="str">
        <f t="shared" si="66"/>
        <v>enero</v>
      </c>
      <c r="BU871" s="1" t="s">
        <v>82</v>
      </c>
      <c r="BV871" s="1" t="s">
        <v>82</v>
      </c>
      <c r="BW871" s="1" t="s">
        <v>82</v>
      </c>
      <c r="BX871" t="s">
        <v>258</v>
      </c>
      <c r="BY871" t="s">
        <v>259</v>
      </c>
    </row>
    <row r="872" spans="1:77" x14ac:dyDescent="0.25">
      <c r="A872" s="1">
        <v>2026</v>
      </c>
      <c r="B872" s="3">
        <v>849</v>
      </c>
      <c r="C872" s="1" t="s">
        <v>65</v>
      </c>
      <c r="D872" t="s">
        <v>67</v>
      </c>
      <c r="E872" t="s">
        <v>70</v>
      </c>
      <c r="F872" t="s">
        <v>71</v>
      </c>
      <c r="G872" t="s">
        <v>105</v>
      </c>
      <c r="H872" s="1" t="s">
        <v>64</v>
      </c>
      <c r="I872" s="1" t="s">
        <v>75</v>
      </c>
      <c r="J872" t="s">
        <v>3784</v>
      </c>
      <c r="K872" s="1" t="s">
        <v>78</v>
      </c>
      <c r="L872" s="87" t="s">
        <v>3785</v>
      </c>
      <c r="M872" s="79" t="s">
        <v>7152</v>
      </c>
      <c r="N872" s="1" t="s">
        <v>3719</v>
      </c>
      <c r="O872" s="69" t="s">
        <v>3719</v>
      </c>
      <c r="P872" s="54" t="s">
        <v>3719</v>
      </c>
      <c r="Q872" s="1" t="s">
        <v>83</v>
      </c>
      <c r="R872" s="87" t="s">
        <v>545</v>
      </c>
      <c r="S872" s="87" t="s">
        <v>264</v>
      </c>
      <c r="T872" t="s">
        <v>3786</v>
      </c>
      <c r="U872" t="s">
        <v>3788</v>
      </c>
      <c r="V872" t="s">
        <v>3787</v>
      </c>
      <c r="W872" s="5">
        <v>56833333</v>
      </c>
      <c r="X872" s="5">
        <v>56833333</v>
      </c>
      <c r="Y872" s="90">
        <v>5500000</v>
      </c>
      <c r="Z872" s="90">
        <v>0</v>
      </c>
      <c r="AA872" s="1" t="s">
        <v>95</v>
      </c>
      <c r="AB872" t="s">
        <v>83</v>
      </c>
      <c r="AC872" t="s">
        <v>76</v>
      </c>
      <c r="AD872" s="69">
        <f>+Tabla3[[#This Row],[VALOR DEL CONTRATO
(EN NUMEROS)]]-Tabla3[[#This Row],[VALOR RECURSOS (MADS/FONAM)]]</f>
        <v>0</v>
      </c>
      <c r="AE872" s="2">
        <v>2626</v>
      </c>
      <c r="AF872" s="88">
        <v>46024</v>
      </c>
      <c r="AG872">
        <v>84226</v>
      </c>
      <c r="AH872" s="75">
        <v>46044</v>
      </c>
      <c r="AI872" s="78" t="s">
        <v>98</v>
      </c>
      <c r="AJ872" t="s">
        <v>282</v>
      </c>
      <c r="AK872" s="65">
        <v>202400000000095</v>
      </c>
      <c r="AL872" s="96">
        <v>46043</v>
      </c>
      <c r="AM872" s="1" t="s">
        <v>257</v>
      </c>
      <c r="AN872" s="1" t="s">
        <v>257</v>
      </c>
      <c r="AO872" t="s">
        <v>100</v>
      </c>
      <c r="AP872" t="s">
        <v>542</v>
      </c>
      <c r="AQ872" s="1"/>
      <c r="AR872" t="s">
        <v>6273</v>
      </c>
      <c r="AS872" t="s">
        <v>264</v>
      </c>
      <c r="AT872" s="1">
        <v>80111600</v>
      </c>
      <c r="AU872" s="104" t="s">
        <v>6041</v>
      </c>
      <c r="AV872" s="1" t="s">
        <v>210</v>
      </c>
      <c r="AW872" s="87" t="s">
        <v>103</v>
      </c>
      <c r="AX872" s="96">
        <v>46044</v>
      </c>
      <c r="AY872" s="1" t="s">
        <v>116</v>
      </c>
      <c r="AZ872" s="96">
        <v>46044</v>
      </c>
      <c r="BA872" s="75">
        <v>46044</v>
      </c>
      <c r="BB872" s="6">
        <v>46357</v>
      </c>
      <c r="BC872" s="89">
        <f>+Tabla3[[#This Row],[FECHA TERMINACION
(INICIAL)]]-Tabla3[[#This Row],[FECHA INICIO]]</f>
        <v>313</v>
      </c>
      <c r="BD872" s="89">
        <f>+Tabla3[[#This Row],[PLAZO DE EJECUCIÓN EN DÍAS (INICIAL)]]/30</f>
        <v>10.433333333333334</v>
      </c>
      <c r="BE872" t="s">
        <v>3789</v>
      </c>
      <c r="BF872" s="5" t="e">
        <f>+#REF!</f>
        <v>#REF!</v>
      </c>
      <c r="BG872" s="5" t="e">
        <f>+#REF!</f>
        <v>#REF!</v>
      </c>
      <c r="BH872" s="1" t="e">
        <f>+#REF!</f>
        <v>#REF!</v>
      </c>
      <c r="BI872" s="1">
        <f>+COUNTIF(Tabla3[[#This Row],[VALOR REDUCIDO]:[TOTAL TIEMPO PRORROGADO EN DÍAS
]],"&lt;&gt;0")</f>
        <v>3</v>
      </c>
      <c r="BJ872" s="1" t="e">
        <f>+#REF!</f>
        <v>#REF!</v>
      </c>
      <c r="BK872" s="75" t="e">
        <f>+#REF!</f>
        <v>#REF!</v>
      </c>
      <c r="BL872" s="1" t="s">
        <v>83</v>
      </c>
      <c r="BM872" t="e">
        <f t="shared" si="67"/>
        <v>#REF!</v>
      </c>
      <c r="BN872" s="7">
        <f t="shared" si="68"/>
        <v>46044</v>
      </c>
      <c r="BO872" s="7" t="e">
        <f t="shared" si="69"/>
        <v>#REF!</v>
      </c>
      <c r="BP872" s="5" t="e">
        <f t="shared" si="65"/>
        <v>#REF!</v>
      </c>
      <c r="BQ872" s="1">
        <v>23650000</v>
      </c>
      <c r="BR872" s="1" t="e">
        <f>+Tabla3[[#This Row],[VALOR TOTAL DE CONTRATO (ANTES DE LIQUIDACIÓN - LIBERACIÓN DE SALDOS)]]-Tabla3[[#This Row],[RECURSO TOTALES DESEMBOLSADOS]]</f>
        <v>#REF!</v>
      </c>
      <c r="BS872" s="1" t="s">
        <v>83</v>
      </c>
      <c r="BT872" s="1" t="str">
        <f t="shared" si="66"/>
        <v>enero</v>
      </c>
      <c r="BU872" s="1" t="s">
        <v>82</v>
      </c>
      <c r="BV872" s="1" t="s">
        <v>82</v>
      </c>
      <c r="BW872" s="1" t="s">
        <v>82</v>
      </c>
      <c r="BX872" t="s">
        <v>258</v>
      </c>
      <c r="BY872" t="s">
        <v>259</v>
      </c>
    </row>
    <row r="873" spans="1:77" x14ac:dyDescent="0.25">
      <c r="A873" s="1">
        <v>2026</v>
      </c>
      <c r="B873" s="3">
        <v>850</v>
      </c>
      <c r="C873" s="1" t="s">
        <v>65</v>
      </c>
      <c r="D873" t="s">
        <v>67</v>
      </c>
      <c r="E873" t="s">
        <v>70</v>
      </c>
      <c r="F873" t="s">
        <v>71</v>
      </c>
      <c r="G873" t="s">
        <v>105</v>
      </c>
      <c r="H873" s="1" t="s">
        <v>64</v>
      </c>
      <c r="I873" s="1" t="s">
        <v>75</v>
      </c>
      <c r="J873" t="s">
        <v>3947</v>
      </c>
      <c r="K873" s="1" t="s">
        <v>78</v>
      </c>
      <c r="L873" s="87" t="s">
        <v>4737</v>
      </c>
      <c r="M873" s="79" t="s">
        <v>7153</v>
      </c>
      <c r="N873" s="1" t="s">
        <v>3719</v>
      </c>
      <c r="O873" s="69" t="s">
        <v>3719</v>
      </c>
      <c r="P873" s="54" t="s">
        <v>3719</v>
      </c>
      <c r="Q873" s="1" t="s">
        <v>83</v>
      </c>
      <c r="R873" s="87" t="s">
        <v>256</v>
      </c>
      <c r="S873" s="87" t="s">
        <v>256</v>
      </c>
      <c r="T873" t="s">
        <v>3948</v>
      </c>
      <c r="U873" t="s">
        <v>4738</v>
      </c>
      <c r="V873" t="s">
        <v>3949</v>
      </c>
      <c r="W873" s="5">
        <v>93062150</v>
      </c>
      <c r="X873" s="5">
        <v>93062150</v>
      </c>
      <c r="Y873" s="90">
        <v>9306215</v>
      </c>
      <c r="Z873" s="90">
        <v>0</v>
      </c>
      <c r="AA873" s="1" t="s">
        <v>95</v>
      </c>
      <c r="AB873" t="s">
        <v>83</v>
      </c>
      <c r="AC873" t="s">
        <v>76</v>
      </c>
      <c r="AD873" s="69">
        <f>+Tabla3[[#This Row],[VALOR DEL CONTRATO
(EN NUMEROS)]]-Tabla3[[#This Row],[VALOR RECURSOS (MADS/FONAM)]]</f>
        <v>0</v>
      </c>
      <c r="AE873" s="2">
        <v>2426</v>
      </c>
      <c r="AF873" s="88">
        <v>46024</v>
      </c>
      <c r="AG873">
        <v>85726</v>
      </c>
      <c r="AH873" s="75">
        <v>46045</v>
      </c>
      <c r="AI873" s="78" t="s">
        <v>98</v>
      </c>
      <c r="AJ873" t="s">
        <v>1775</v>
      </c>
      <c r="AK873" s="72">
        <v>202400000000078</v>
      </c>
      <c r="AL873" s="96">
        <v>46044</v>
      </c>
      <c r="AM873" s="1" t="s">
        <v>257</v>
      </c>
      <c r="AN873" s="1" t="s">
        <v>257</v>
      </c>
      <c r="AO873" t="s">
        <v>100</v>
      </c>
      <c r="AP873" t="s">
        <v>1714</v>
      </c>
      <c r="AQ873" s="1"/>
      <c r="AR873" t="s">
        <v>1715</v>
      </c>
      <c r="AS873" t="s">
        <v>1403</v>
      </c>
      <c r="AT873" s="1">
        <v>80111600</v>
      </c>
      <c r="AU873" s="104" t="s">
        <v>6042</v>
      </c>
      <c r="AV873" s="1" t="s">
        <v>210</v>
      </c>
      <c r="AW873" s="87" t="s">
        <v>103</v>
      </c>
      <c r="AX873" s="75">
        <v>46044</v>
      </c>
      <c r="AY873" s="87" t="s">
        <v>115</v>
      </c>
      <c r="AZ873" s="75">
        <v>46044</v>
      </c>
      <c r="BA873" s="75">
        <v>46045</v>
      </c>
      <c r="BB873" s="6">
        <v>46348</v>
      </c>
      <c r="BC873" s="89">
        <f>+Tabla3[[#This Row],[FECHA TERMINACION
(INICIAL)]]-Tabla3[[#This Row],[FECHA INICIO]]</f>
        <v>303</v>
      </c>
      <c r="BD873" s="89">
        <f>+Tabla3[[#This Row],[PLAZO DE EJECUCIÓN EN DÍAS (INICIAL)]]/30</f>
        <v>10.1</v>
      </c>
      <c r="BE873" t="s">
        <v>3773</v>
      </c>
      <c r="BF873" s="5" t="e">
        <f>+#REF!</f>
        <v>#REF!</v>
      </c>
      <c r="BG873" s="5" t="e">
        <f>+#REF!</f>
        <v>#REF!</v>
      </c>
      <c r="BH873" s="1" t="e">
        <f>+#REF!</f>
        <v>#REF!</v>
      </c>
      <c r="BI873" s="1">
        <f>+COUNTIF(Tabla3[[#This Row],[VALOR REDUCIDO]:[TOTAL TIEMPO PRORROGADO EN DÍAS
]],"&lt;&gt;0")</f>
        <v>3</v>
      </c>
      <c r="BJ873" s="1" t="e">
        <f>+#REF!</f>
        <v>#REF!</v>
      </c>
      <c r="BK873" s="75" t="e">
        <f>+#REF!</f>
        <v>#REF!</v>
      </c>
      <c r="BL873" s="1" t="s">
        <v>83</v>
      </c>
      <c r="BM873" t="e">
        <f t="shared" si="67"/>
        <v>#REF!</v>
      </c>
      <c r="BN873" s="7">
        <f t="shared" si="68"/>
        <v>46045</v>
      </c>
      <c r="BO873" s="7" t="e">
        <f t="shared" si="69"/>
        <v>#REF!</v>
      </c>
      <c r="BP873" s="5" t="e">
        <f t="shared" si="65"/>
        <v>#REF!</v>
      </c>
      <c r="BQ873" s="1">
        <v>39706517</v>
      </c>
      <c r="BR873" s="1" t="e">
        <f>+Tabla3[[#This Row],[VALOR TOTAL DE CONTRATO (ANTES DE LIQUIDACIÓN - LIBERACIÓN DE SALDOS)]]-Tabla3[[#This Row],[RECURSO TOTALES DESEMBOLSADOS]]</f>
        <v>#REF!</v>
      </c>
      <c r="BS873" s="1" t="s">
        <v>83</v>
      </c>
      <c r="BT873" s="1" t="str">
        <f t="shared" si="66"/>
        <v>enero</v>
      </c>
      <c r="BU873" s="1" t="s">
        <v>82</v>
      </c>
      <c r="BV873" s="1" t="s">
        <v>82</v>
      </c>
      <c r="BW873" s="1" t="s">
        <v>82</v>
      </c>
      <c r="BX873" t="s">
        <v>258</v>
      </c>
      <c r="BY873" t="s">
        <v>259</v>
      </c>
    </row>
    <row r="874" spans="1:77" x14ac:dyDescent="0.25">
      <c r="A874" s="1">
        <v>2026</v>
      </c>
      <c r="B874" s="3">
        <v>851</v>
      </c>
      <c r="C874" s="1" t="s">
        <v>65</v>
      </c>
      <c r="D874" t="s">
        <v>67</v>
      </c>
      <c r="E874" t="s">
        <v>70</v>
      </c>
      <c r="F874" t="s">
        <v>71</v>
      </c>
      <c r="G874" t="s">
        <v>105</v>
      </c>
      <c r="H874" s="1" t="s">
        <v>64</v>
      </c>
      <c r="I874" s="1" t="s">
        <v>75</v>
      </c>
      <c r="J874" t="s">
        <v>4739</v>
      </c>
      <c r="K874" s="1" t="s">
        <v>78</v>
      </c>
      <c r="L874" s="87" t="s">
        <v>982</v>
      </c>
      <c r="M874" s="79" t="s">
        <v>7453</v>
      </c>
      <c r="N874" s="1" t="s">
        <v>3719</v>
      </c>
      <c r="O874" s="69" t="s">
        <v>3719</v>
      </c>
      <c r="P874" s="54" t="s">
        <v>3719</v>
      </c>
      <c r="Q874" s="1" t="s">
        <v>83</v>
      </c>
      <c r="R874" s="87" t="s">
        <v>93</v>
      </c>
      <c r="S874" s="87" t="s">
        <v>93</v>
      </c>
      <c r="T874" t="s">
        <v>4740</v>
      </c>
      <c r="U874" t="s">
        <v>4741</v>
      </c>
      <c r="V874" t="s">
        <v>4742</v>
      </c>
      <c r="W874" s="5">
        <v>55000000</v>
      </c>
      <c r="X874" s="5">
        <v>55000000</v>
      </c>
      <c r="Y874" s="90">
        <v>5500000</v>
      </c>
      <c r="Z874" s="90" t="s">
        <v>1045</v>
      </c>
      <c r="AA874" s="1" t="s">
        <v>95</v>
      </c>
      <c r="AB874" t="s">
        <v>83</v>
      </c>
      <c r="AC874" t="s">
        <v>76</v>
      </c>
      <c r="AD874" s="69">
        <f>+Tabla3[[#This Row],[VALOR DEL CONTRATO
(EN NUMEROS)]]-Tabla3[[#This Row],[VALOR RECURSOS (MADS/FONAM)]]</f>
        <v>0</v>
      </c>
      <c r="AE874" s="2">
        <v>1726</v>
      </c>
      <c r="AF874" s="88">
        <v>46024</v>
      </c>
      <c r="AG874">
        <v>88726</v>
      </c>
      <c r="AH874" s="75">
        <v>46044</v>
      </c>
      <c r="AI874" s="78" t="s">
        <v>98</v>
      </c>
      <c r="AJ874" t="s">
        <v>2548</v>
      </c>
      <c r="AK874" s="65">
        <v>202300000000267</v>
      </c>
      <c r="AL874" s="75">
        <v>46044</v>
      </c>
      <c r="AM874" s="1" t="s">
        <v>257</v>
      </c>
      <c r="AN874" s="1" t="s">
        <v>257</v>
      </c>
      <c r="AO874" t="s">
        <v>100</v>
      </c>
      <c r="AP874" t="s">
        <v>1756</v>
      </c>
      <c r="AQ874" s="2"/>
      <c r="AR874" t="s">
        <v>1757</v>
      </c>
      <c r="AS874" t="s">
        <v>530</v>
      </c>
      <c r="AT874" s="1">
        <v>80111600</v>
      </c>
      <c r="AU874" s="93" t="s">
        <v>6043</v>
      </c>
      <c r="AV874" s="1" t="s">
        <v>210</v>
      </c>
      <c r="AW874" s="87" t="s">
        <v>103</v>
      </c>
      <c r="AX874" s="96">
        <v>46044</v>
      </c>
      <c r="AY874" s="1" t="s">
        <v>116</v>
      </c>
      <c r="AZ874" s="96">
        <v>46044</v>
      </c>
      <c r="BA874" s="96">
        <v>46044</v>
      </c>
      <c r="BB874" s="6">
        <v>46347</v>
      </c>
      <c r="BC874" s="89">
        <f>+Tabla3[[#This Row],[FECHA TERMINACION
(INICIAL)]]-Tabla3[[#This Row],[FECHA INICIO]]</f>
        <v>303</v>
      </c>
      <c r="BD874" s="89">
        <f>+Tabla3[[#This Row],[PLAZO DE EJECUCIÓN EN DÍAS (INICIAL)]]/30</f>
        <v>10.1</v>
      </c>
      <c r="BE874" t="s">
        <v>631</v>
      </c>
      <c r="BF874" s="5" t="e">
        <f>+#REF!</f>
        <v>#REF!</v>
      </c>
      <c r="BG874" s="5" t="e">
        <f>+#REF!</f>
        <v>#REF!</v>
      </c>
      <c r="BH874" s="1" t="e">
        <f>+#REF!</f>
        <v>#REF!</v>
      </c>
      <c r="BI874" s="1">
        <f>+COUNTIF(Tabla3[[#This Row],[VALOR REDUCIDO]:[TOTAL TIEMPO PRORROGADO EN DÍAS
]],"&lt;&gt;0")</f>
        <v>3</v>
      </c>
      <c r="BJ874" s="1" t="e">
        <f>+#REF!</f>
        <v>#REF!</v>
      </c>
      <c r="BK874" s="75" t="e">
        <f>+#REF!</f>
        <v>#REF!</v>
      </c>
      <c r="BL874" s="1" t="s">
        <v>83</v>
      </c>
      <c r="BM874" t="e">
        <f t="shared" si="67"/>
        <v>#REF!</v>
      </c>
      <c r="BN874" s="7">
        <f t="shared" si="68"/>
        <v>46044</v>
      </c>
      <c r="BO874" s="7" t="e">
        <f t="shared" si="69"/>
        <v>#REF!</v>
      </c>
      <c r="BP874" s="5" t="e">
        <f t="shared" si="65"/>
        <v>#REF!</v>
      </c>
      <c r="BQ874" s="1">
        <v>18150000</v>
      </c>
      <c r="BR874" s="1" t="e">
        <f>+Tabla3[[#This Row],[VALOR TOTAL DE CONTRATO (ANTES DE LIQUIDACIÓN - LIBERACIÓN DE SALDOS)]]-Tabla3[[#This Row],[RECURSO TOTALES DESEMBOLSADOS]]</f>
        <v>#REF!</v>
      </c>
      <c r="BS874" s="1" t="s">
        <v>83</v>
      </c>
      <c r="BT874" s="1" t="str">
        <f t="shared" si="66"/>
        <v>enero</v>
      </c>
      <c r="BU874" s="1" t="s">
        <v>82</v>
      </c>
      <c r="BV874" s="1" t="s">
        <v>82</v>
      </c>
      <c r="BW874" s="1" t="s">
        <v>82</v>
      </c>
      <c r="BX874" t="s">
        <v>258</v>
      </c>
      <c r="BY874" t="s">
        <v>259</v>
      </c>
    </row>
    <row r="875" spans="1:77" x14ac:dyDescent="0.25">
      <c r="A875" s="1">
        <v>2026</v>
      </c>
      <c r="B875" s="3">
        <v>852</v>
      </c>
      <c r="C875" s="1" t="s">
        <v>65</v>
      </c>
      <c r="D875" t="s">
        <v>67</v>
      </c>
      <c r="E875" t="s">
        <v>70</v>
      </c>
      <c r="F875" t="s">
        <v>71</v>
      </c>
      <c r="G875" t="s">
        <v>105</v>
      </c>
      <c r="H875" s="1" t="s">
        <v>64</v>
      </c>
      <c r="I875" s="1" t="s">
        <v>75</v>
      </c>
      <c r="J875" t="s">
        <v>4743</v>
      </c>
      <c r="K875" s="1" t="s">
        <v>78</v>
      </c>
      <c r="L875" s="87" t="s">
        <v>1550</v>
      </c>
      <c r="M875" s="79" t="s">
        <v>7154</v>
      </c>
      <c r="N875" s="1" t="s">
        <v>3719</v>
      </c>
      <c r="O875" s="69" t="s">
        <v>3719</v>
      </c>
      <c r="P875" s="54" t="s">
        <v>3719</v>
      </c>
      <c r="Q875" s="1" t="s">
        <v>83</v>
      </c>
      <c r="R875" s="87" t="s">
        <v>93</v>
      </c>
      <c r="S875" s="87" t="s">
        <v>93</v>
      </c>
      <c r="T875" t="s">
        <v>4744</v>
      </c>
      <c r="U875" t="s">
        <v>4745</v>
      </c>
      <c r="V875" t="s">
        <v>1705</v>
      </c>
      <c r="W875" s="5">
        <v>85000000</v>
      </c>
      <c r="X875" s="5">
        <v>85000000</v>
      </c>
      <c r="Y875" s="90">
        <v>8500000</v>
      </c>
      <c r="Z875" s="90">
        <v>0</v>
      </c>
      <c r="AA875" s="1" t="s">
        <v>95</v>
      </c>
      <c r="AB875" t="s">
        <v>83</v>
      </c>
      <c r="AC875" t="s">
        <v>76</v>
      </c>
      <c r="AD875" s="69">
        <f>+Tabla3[[#This Row],[VALOR DEL CONTRATO
(EN NUMEROS)]]-Tabla3[[#This Row],[VALOR RECURSOS (MADS/FONAM)]]</f>
        <v>0</v>
      </c>
      <c r="AE875" s="2">
        <v>9026</v>
      </c>
      <c r="AF875" s="88">
        <v>46027</v>
      </c>
      <c r="AG875">
        <v>84026</v>
      </c>
      <c r="AH875" s="75">
        <v>46044</v>
      </c>
      <c r="AI875" s="78" t="s">
        <v>98</v>
      </c>
      <c r="AJ875" t="s">
        <v>822</v>
      </c>
      <c r="AK875" s="65">
        <v>202300000000267</v>
      </c>
      <c r="AL875" s="75">
        <v>46043</v>
      </c>
      <c r="AM875" s="1" t="s">
        <v>257</v>
      </c>
      <c r="AN875" s="1" t="s">
        <v>257</v>
      </c>
      <c r="AO875" t="s">
        <v>100</v>
      </c>
      <c r="AP875" t="s">
        <v>2266</v>
      </c>
      <c r="AQ875" s="2"/>
      <c r="AR875" t="s">
        <v>1892</v>
      </c>
      <c r="AS875" t="s">
        <v>530</v>
      </c>
      <c r="AT875" s="1">
        <v>80111600</v>
      </c>
      <c r="AU875" s="93" t="s">
        <v>6044</v>
      </c>
      <c r="AV875" s="1" t="s">
        <v>210</v>
      </c>
      <c r="AW875" s="87" t="s">
        <v>103</v>
      </c>
      <c r="AX875" s="75">
        <v>46044</v>
      </c>
      <c r="AY875" s="87" t="s">
        <v>116</v>
      </c>
      <c r="AZ875" s="75">
        <v>46044</v>
      </c>
      <c r="BA875" s="96">
        <v>46045</v>
      </c>
      <c r="BB875" s="6">
        <v>46348</v>
      </c>
      <c r="BC875" s="89">
        <f>+Tabla3[[#This Row],[FECHA TERMINACION
(INICIAL)]]-Tabla3[[#This Row],[FECHA INICIO]]</f>
        <v>303</v>
      </c>
      <c r="BD875" s="89">
        <f>+Tabla3[[#This Row],[PLAZO DE EJECUCIÓN EN DÍAS (INICIAL)]]/30</f>
        <v>10.1</v>
      </c>
      <c r="BE875" t="s">
        <v>631</v>
      </c>
      <c r="BF875" s="5" t="e">
        <f>+#REF!</f>
        <v>#REF!</v>
      </c>
      <c r="BG875" s="5" t="e">
        <f>+#REF!</f>
        <v>#REF!</v>
      </c>
      <c r="BH875" s="1" t="e">
        <f>+#REF!</f>
        <v>#REF!</v>
      </c>
      <c r="BI875" s="1">
        <f>+COUNTIF(Tabla3[[#This Row],[VALOR REDUCIDO]:[TOTAL TIEMPO PRORROGADO EN DÍAS
]],"&lt;&gt;0")</f>
        <v>3</v>
      </c>
      <c r="BJ875" s="1" t="e">
        <f>+#REF!</f>
        <v>#REF!</v>
      </c>
      <c r="BK875" s="75" t="e">
        <f>+#REF!</f>
        <v>#REF!</v>
      </c>
      <c r="BL875" s="1" t="s">
        <v>83</v>
      </c>
      <c r="BM875" t="e">
        <f t="shared" si="67"/>
        <v>#REF!</v>
      </c>
      <c r="BN875" s="7">
        <f t="shared" si="68"/>
        <v>46045</v>
      </c>
      <c r="BO875" s="7" t="e">
        <f t="shared" si="69"/>
        <v>#REF!</v>
      </c>
      <c r="BP875" s="5" t="e">
        <f t="shared" si="65"/>
        <v>#REF!</v>
      </c>
      <c r="BQ875" s="1">
        <v>27766667</v>
      </c>
      <c r="BR875" s="1" t="e">
        <f>+Tabla3[[#This Row],[VALOR TOTAL DE CONTRATO (ANTES DE LIQUIDACIÓN - LIBERACIÓN DE SALDOS)]]-Tabla3[[#This Row],[RECURSO TOTALES DESEMBOLSADOS]]</f>
        <v>#REF!</v>
      </c>
      <c r="BS875" s="1" t="s">
        <v>83</v>
      </c>
      <c r="BT875" s="1" t="str">
        <f t="shared" si="66"/>
        <v>enero</v>
      </c>
      <c r="BU875" s="1" t="s">
        <v>82</v>
      </c>
      <c r="BV875" s="1" t="s">
        <v>82</v>
      </c>
      <c r="BW875" s="1" t="s">
        <v>82</v>
      </c>
      <c r="BX875" t="s">
        <v>258</v>
      </c>
      <c r="BY875" t="s">
        <v>259</v>
      </c>
    </row>
    <row r="876" spans="1:77" x14ac:dyDescent="0.25">
      <c r="A876" s="1">
        <v>2026</v>
      </c>
      <c r="B876" s="3">
        <v>853</v>
      </c>
      <c r="C876" s="1" t="s">
        <v>65</v>
      </c>
      <c r="D876" t="s">
        <v>67</v>
      </c>
      <c r="E876" t="s">
        <v>70</v>
      </c>
      <c r="F876" t="s">
        <v>71</v>
      </c>
      <c r="G876" t="s">
        <v>105</v>
      </c>
      <c r="H876" s="1" t="s">
        <v>64</v>
      </c>
      <c r="I876" s="1" t="s">
        <v>75</v>
      </c>
      <c r="J876" t="s">
        <v>4925</v>
      </c>
      <c r="K876" s="1" t="s">
        <v>78</v>
      </c>
      <c r="L876" s="87" t="s">
        <v>1358</v>
      </c>
      <c r="M876" s="79" t="s">
        <v>7155</v>
      </c>
      <c r="N876" s="1" t="s">
        <v>3719</v>
      </c>
      <c r="O876" s="69" t="s">
        <v>3719</v>
      </c>
      <c r="P876" s="54" t="s">
        <v>3719</v>
      </c>
      <c r="Q876" s="1" t="s">
        <v>83</v>
      </c>
      <c r="R876" s="87" t="s">
        <v>93</v>
      </c>
      <c r="S876" s="87" t="s">
        <v>93</v>
      </c>
      <c r="T876" t="s">
        <v>4926</v>
      </c>
      <c r="U876" t="s">
        <v>4927</v>
      </c>
      <c r="V876" t="s">
        <v>629</v>
      </c>
      <c r="W876" s="5">
        <v>90000000</v>
      </c>
      <c r="X876" s="5">
        <v>90000000</v>
      </c>
      <c r="Y876" s="90">
        <v>9000000</v>
      </c>
      <c r="Z876" s="90">
        <v>0</v>
      </c>
      <c r="AA876" s="1" t="s">
        <v>95</v>
      </c>
      <c r="AB876" t="s">
        <v>83</v>
      </c>
      <c r="AC876" t="s">
        <v>76</v>
      </c>
      <c r="AD876" s="69">
        <f>+Tabla3[[#This Row],[VALOR DEL CONTRATO
(EN NUMEROS)]]-Tabla3[[#This Row],[VALOR RECURSOS (MADS/FONAM)]]</f>
        <v>0</v>
      </c>
      <c r="AE876" s="2">
        <v>9026</v>
      </c>
      <c r="AF876" s="88">
        <v>46027</v>
      </c>
      <c r="AG876">
        <v>96626</v>
      </c>
      <c r="AH876" s="75">
        <v>46045</v>
      </c>
      <c r="AI876" s="78" t="s">
        <v>98</v>
      </c>
      <c r="AJ876" t="s">
        <v>822</v>
      </c>
      <c r="AK876" s="65">
        <v>202300000000267</v>
      </c>
      <c r="AL876" s="75">
        <v>46045</v>
      </c>
      <c r="AM876" s="1" t="s">
        <v>257</v>
      </c>
      <c r="AN876" s="1" t="s">
        <v>257</v>
      </c>
      <c r="AO876" t="s">
        <v>100</v>
      </c>
      <c r="AP876" t="s">
        <v>2266</v>
      </c>
      <c r="AQ876" s="2"/>
      <c r="AR876" t="s">
        <v>1892</v>
      </c>
      <c r="AS876" t="s">
        <v>530</v>
      </c>
      <c r="AT876" s="1">
        <v>80111600</v>
      </c>
      <c r="AU876" s="93" t="s">
        <v>6045</v>
      </c>
      <c r="AV876" s="1" t="s">
        <v>210</v>
      </c>
      <c r="AW876" s="87" t="s">
        <v>103</v>
      </c>
      <c r="AX876" s="75">
        <v>46046</v>
      </c>
      <c r="AY876" s="87" t="s">
        <v>116</v>
      </c>
      <c r="AZ876" s="75">
        <v>46046</v>
      </c>
      <c r="BA876" s="75">
        <v>46048</v>
      </c>
      <c r="BB876" s="6">
        <v>46351</v>
      </c>
      <c r="BC876" s="89">
        <f>+Tabla3[[#This Row],[FECHA TERMINACION
(INICIAL)]]-Tabla3[[#This Row],[FECHA INICIO]]</f>
        <v>303</v>
      </c>
      <c r="BD876" s="89">
        <f>+Tabla3[[#This Row],[PLAZO DE EJECUCIÓN EN DÍAS (INICIAL)]]/30</f>
        <v>10.1</v>
      </c>
      <c r="BE876" t="s">
        <v>631</v>
      </c>
      <c r="BF876" s="5" t="e">
        <f>+#REF!</f>
        <v>#REF!</v>
      </c>
      <c r="BG876" s="5" t="e">
        <f>+#REF!</f>
        <v>#REF!</v>
      </c>
      <c r="BH876" s="1" t="e">
        <f>+#REF!</f>
        <v>#REF!</v>
      </c>
      <c r="BI876" s="1">
        <f>+COUNTIF(Tabla3[[#This Row],[VALOR REDUCIDO]:[TOTAL TIEMPO PRORROGADO EN DÍAS
]],"&lt;&gt;0")</f>
        <v>3</v>
      </c>
      <c r="BJ876" s="1" t="e">
        <f>+#REF!</f>
        <v>#REF!</v>
      </c>
      <c r="BK876" s="75" t="e">
        <f>+#REF!</f>
        <v>#REF!</v>
      </c>
      <c r="BL876" s="1" t="s">
        <v>83</v>
      </c>
      <c r="BM876" t="e">
        <f t="shared" si="67"/>
        <v>#REF!</v>
      </c>
      <c r="BN876" s="7">
        <f t="shared" si="68"/>
        <v>46048</v>
      </c>
      <c r="BO876" s="7" t="e">
        <f t="shared" si="69"/>
        <v>#REF!</v>
      </c>
      <c r="BP876" s="5" t="e">
        <f t="shared" si="65"/>
        <v>#REF!</v>
      </c>
      <c r="BQ876" s="1">
        <v>37500000</v>
      </c>
      <c r="BR876" s="1" t="e">
        <f>+Tabla3[[#This Row],[VALOR TOTAL DE CONTRATO (ANTES DE LIQUIDACIÓN - LIBERACIÓN DE SALDOS)]]-Tabla3[[#This Row],[RECURSO TOTALES DESEMBOLSADOS]]</f>
        <v>#REF!</v>
      </c>
      <c r="BS876" s="1" t="s">
        <v>83</v>
      </c>
      <c r="BT876" s="1" t="str">
        <f t="shared" si="66"/>
        <v>enero</v>
      </c>
      <c r="BU876" s="1" t="s">
        <v>82</v>
      </c>
      <c r="BV876" s="1" t="s">
        <v>82</v>
      </c>
      <c r="BW876" s="1" t="s">
        <v>82</v>
      </c>
      <c r="BX876" t="s">
        <v>258</v>
      </c>
      <c r="BY876" t="s">
        <v>259</v>
      </c>
    </row>
    <row r="877" spans="1:77" x14ac:dyDescent="0.25">
      <c r="A877" s="1">
        <v>2026</v>
      </c>
      <c r="B877" s="3">
        <v>854</v>
      </c>
      <c r="C877" s="1" t="s">
        <v>65</v>
      </c>
      <c r="D877" t="s">
        <v>67</v>
      </c>
      <c r="E877" t="s">
        <v>70</v>
      </c>
      <c r="F877" t="s">
        <v>71</v>
      </c>
      <c r="G877" t="s">
        <v>105</v>
      </c>
      <c r="H877" s="1" t="s">
        <v>64</v>
      </c>
      <c r="I877" s="1" t="s">
        <v>75</v>
      </c>
      <c r="J877" t="s">
        <v>4746</v>
      </c>
      <c r="K877" s="1" t="s">
        <v>78</v>
      </c>
      <c r="L877" s="87" t="s">
        <v>4747</v>
      </c>
      <c r="M877" s="79" t="s">
        <v>7156</v>
      </c>
      <c r="N877" s="1" t="s">
        <v>3719</v>
      </c>
      <c r="O877" s="69" t="s">
        <v>3719</v>
      </c>
      <c r="P877" s="54" t="s">
        <v>3719</v>
      </c>
      <c r="Q877" s="1" t="s">
        <v>83</v>
      </c>
      <c r="R877" s="87" t="s">
        <v>93</v>
      </c>
      <c r="S877" s="87" t="s">
        <v>93</v>
      </c>
      <c r="T877" t="s">
        <v>4748</v>
      </c>
      <c r="U877" t="s">
        <v>4749</v>
      </c>
      <c r="V877" t="s">
        <v>629</v>
      </c>
      <c r="W877" s="5">
        <v>90000000</v>
      </c>
      <c r="X877" s="5">
        <v>90000000</v>
      </c>
      <c r="Y877" s="90">
        <v>9000000</v>
      </c>
      <c r="Z877" s="90">
        <v>0</v>
      </c>
      <c r="AA877" s="1" t="s">
        <v>95</v>
      </c>
      <c r="AB877" t="s">
        <v>83</v>
      </c>
      <c r="AC877" t="s">
        <v>76</v>
      </c>
      <c r="AD877" s="69">
        <f>+Tabla3[[#This Row],[VALOR DEL CONTRATO
(EN NUMEROS)]]-Tabla3[[#This Row],[VALOR RECURSOS (MADS/FONAM)]]</f>
        <v>0</v>
      </c>
      <c r="AE877" s="2">
        <v>1726</v>
      </c>
      <c r="AF877" s="88">
        <v>46024</v>
      </c>
      <c r="AG877">
        <v>88426</v>
      </c>
      <c r="AH877" s="75">
        <v>46044</v>
      </c>
      <c r="AI877" s="78" t="s">
        <v>98</v>
      </c>
      <c r="AJ877" t="s">
        <v>2548</v>
      </c>
      <c r="AK877" s="65">
        <v>202300000000267</v>
      </c>
      <c r="AL877" s="75">
        <v>46044</v>
      </c>
      <c r="AM877" s="1" t="s">
        <v>257</v>
      </c>
      <c r="AN877" s="1" t="s">
        <v>257</v>
      </c>
      <c r="AO877" t="s">
        <v>100</v>
      </c>
      <c r="AP877" t="s">
        <v>535</v>
      </c>
      <c r="AQ877" s="2"/>
      <c r="AR877" t="s">
        <v>529</v>
      </c>
      <c r="AS877" t="s">
        <v>530</v>
      </c>
      <c r="AT877" s="1">
        <v>80111600</v>
      </c>
      <c r="AU877" s="93" t="s">
        <v>6046</v>
      </c>
      <c r="AV877" s="1" t="s">
        <v>210</v>
      </c>
      <c r="AW877" s="87" t="s">
        <v>103</v>
      </c>
      <c r="AX877" s="75">
        <v>46044</v>
      </c>
      <c r="AY877" s="87" t="s">
        <v>116</v>
      </c>
      <c r="AZ877" s="75">
        <v>46044</v>
      </c>
      <c r="BA877" s="75">
        <v>46044</v>
      </c>
      <c r="BB877" s="6">
        <v>46347</v>
      </c>
      <c r="BC877" s="89">
        <f>+Tabla3[[#This Row],[FECHA TERMINACION
(INICIAL)]]-Tabla3[[#This Row],[FECHA INICIO]]</f>
        <v>303</v>
      </c>
      <c r="BD877" s="89">
        <f>+Tabla3[[#This Row],[PLAZO DE EJECUCIÓN EN DÍAS (INICIAL)]]/30</f>
        <v>10.1</v>
      </c>
      <c r="BE877" t="s">
        <v>631</v>
      </c>
      <c r="BF877" s="5" t="e">
        <f>+#REF!</f>
        <v>#REF!</v>
      </c>
      <c r="BG877" s="5" t="e">
        <f>+#REF!</f>
        <v>#REF!</v>
      </c>
      <c r="BH877" s="1" t="e">
        <f>+#REF!</f>
        <v>#REF!</v>
      </c>
      <c r="BI877" s="1">
        <f>+COUNTIF(Tabla3[[#This Row],[VALOR REDUCIDO]:[TOTAL TIEMPO PRORROGADO EN DÍAS
]],"&lt;&gt;0")</f>
        <v>3</v>
      </c>
      <c r="BJ877" s="1" t="e">
        <f>+#REF!</f>
        <v>#REF!</v>
      </c>
      <c r="BK877" s="75" t="e">
        <f>+#REF!</f>
        <v>#REF!</v>
      </c>
      <c r="BL877" s="1" t="s">
        <v>83</v>
      </c>
      <c r="BM877" t="e">
        <f t="shared" si="67"/>
        <v>#REF!</v>
      </c>
      <c r="BN877" s="7">
        <f t="shared" si="68"/>
        <v>46044</v>
      </c>
      <c r="BO877" s="7" t="e">
        <f t="shared" si="69"/>
        <v>#REF!</v>
      </c>
      <c r="BP877" s="5" t="e">
        <f t="shared" si="65"/>
        <v>#REF!</v>
      </c>
      <c r="BQ877" s="1">
        <v>38700000</v>
      </c>
      <c r="BR877" s="1" t="e">
        <f>+Tabla3[[#This Row],[VALOR TOTAL DE CONTRATO (ANTES DE LIQUIDACIÓN - LIBERACIÓN DE SALDOS)]]-Tabla3[[#This Row],[RECURSO TOTALES DESEMBOLSADOS]]</f>
        <v>#REF!</v>
      </c>
      <c r="BS877" s="1" t="s">
        <v>83</v>
      </c>
      <c r="BT877" s="1" t="str">
        <f t="shared" si="66"/>
        <v>enero</v>
      </c>
      <c r="BU877" s="1" t="s">
        <v>82</v>
      </c>
      <c r="BV877" s="1" t="s">
        <v>82</v>
      </c>
      <c r="BW877" s="1" t="s">
        <v>82</v>
      </c>
      <c r="BX877" t="s">
        <v>258</v>
      </c>
      <c r="BY877" t="s">
        <v>259</v>
      </c>
    </row>
    <row r="878" spans="1:77" x14ac:dyDescent="0.25">
      <c r="A878" s="1">
        <v>2026</v>
      </c>
      <c r="B878" s="3">
        <v>855</v>
      </c>
      <c r="C878" s="1" t="s">
        <v>65</v>
      </c>
      <c r="D878" t="s">
        <v>67</v>
      </c>
      <c r="E878" t="s">
        <v>70</v>
      </c>
      <c r="F878" t="s">
        <v>71</v>
      </c>
      <c r="G878" t="s">
        <v>105</v>
      </c>
      <c r="H878" s="1" t="s">
        <v>64</v>
      </c>
      <c r="I878" s="1" t="s">
        <v>75</v>
      </c>
      <c r="J878" t="s">
        <v>4750</v>
      </c>
      <c r="K878" s="1" t="s">
        <v>78</v>
      </c>
      <c r="L878" s="87" t="s">
        <v>4751</v>
      </c>
      <c r="M878" s="79" t="s">
        <v>7157</v>
      </c>
      <c r="N878" s="1" t="s">
        <v>3719</v>
      </c>
      <c r="O878" s="69" t="s">
        <v>3719</v>
      </c>
      <c r="P878" s="54" t="s">
        <v>3719</v>
      </c>
      <c r="Q878" s="1" t="s">
        <v>83</v>
      </c>
      <c r="R878" s="87" t="s">
        <v>93</v>
      </c>
      <c r="S878" s="87" t="s">
        <v>93</v>
      </c>
      <c r="T878" t="s">
        <v>4752</v>
      </c>
      <c r="U878" t="s">
        <v>4753</v>
      </c>
      <c r="V878" t="s">
        <v>1991</v>
      </c>
      <c r="W878" s="5">
        <v>67500000</v>
      </c>
      <c r="X878" s="5">
        <v>67500000</v>
      </c>
      <c r="Y878" s="90">
        <v>7500000</v>
      </c>
      <c r="Z878" s="90">
        <v>0</v>
      </c>
      <c r="AA878" s="1" t="s">
        <v>95</v>
      </c>
      <c r="AB878" t="s">
        <v>83</v>
      </c>
      <c r="AC878" t="s">
        <v>76</v>
      </c>
      <c r="AD878" s="69">
        <f>+Tabla3[[#This Row],[VALOR DEL CONTRATO
(EN NUMEROS)]]-Tabla3[[#This Row],[VALOR RECURSOS (MADS/FONAM)]]</f>
        <v>0</v>
      </c>
      <c r="AE878" s="2">
        <v>1726</v>
      </c>
      <c r="AF878" s="88">
        <v>46024</v>
      </c>
      <c r="AG878">
        <v>88626</v>
      </c>
      <c r="AH878" s="75">
        <v>46044</v>
      </c>
      <c r="AI878" s="78" t="s">
        <v>98</v>
      </c>
      <c r="AJ878" t="s">
        <v>822</v>
      </c>
      <c r="AK878" s="65">
        <v>202300000000267</v>
      </c>
      <c r="AL878" s="75">
        <v>46044</v>
      </c>
      <c r="AM878" s="1" t="s">
        <v>257</v>
      </c>
      <c r="AN878" s="1" t="s">
        <v>257</v>
      </c>
      <c r="AO878" t="s">
        <v>100</v>
      </c>
      <c r="AP878" t="s">
        <v>535</v>
      </c>
      <c r="AQ878" s="1"/>
      <c r="AR878" t="s">
        <v>529</v>
      </c>
      <c r="AS878" t="s">
        <v>530</v>
      </c>
      <c r="AT878" s="1">
        <v>80111600</v>
      </c>
      <c r="AU878" s="93" t="s">
        <v>6047</v>
      </c>
      <c r="AV878" s="1" t="s">
        <v>210</v>
      </c>
      <c r="AW878" s="87" t="s">
        <v>103</v>
      </c>
      <c r="AX878" s="75">
        <v>46044</v>
      </c>
      <c r="AY878" s="87" t="s">
        <v>116</v>
      </c>
      <c r="AZ878" s="75">
        <v>46044</v>
      </c>
      <c r="BA878" s="75">
        <v>46044</v>
      </c>
      <c r="BB878" s="6">
        <v>46347</v>
      </c>
      <c r="BC878" s="89">
        <f>+Tabla3[[#This Row],[FECHA TERMINACION
(INICIAL)]]-Tabla3[[#This Row],[FECHA INICIO]]</f>
        <v>303</v>
      </c>
      <c r="BD878" s="89">
        <f>+Tabla3[[#This Row],[PLAZO DE EJECUCIÓN EN DÍAS (INICIAL)]]/30</f>
        <v>10.1</v>
      </c>
      <c r="BE878" t="s">
        <v>2550</v>
      </c>
      <c r="BF878" s="5" t="e">
        <f>+#REF!</f>
        <v>#REF!</v>
      </c>
      <c r="BG878" s="5" t="e">
        <f>+#REF!</f>
        <v>#REF!</v>
      </c>
      <c r="BH878" s="1" t="e">
        <f>+#REF!</f>
        <v>#REF!</v>
      </c>
      <c r="BI878" s="1">
        <f>+COUNTIF(Tabla3[[#This Row],[VALOR REDUCIDO]:[TOTAL TIEMPO PRORROGADO EN DÍAS
]],"&lt;&gt;0")</f>
        <v>3</v>
      </c>
      <c r="BJ878" s="1" t="e">
        <f>+#REF!</f>
        <v>#REF!</v>
      </c>
      <c r="BK878" s="75" t="e">
        <f>+#REF!</f>
        <v>#REF!</v>
      </c>
      <c r="BL878" s="1" t="s">
        <v>83</v>
      </c>
      <c r="BM878" t="e">
        <f t="shared" si="67"/>
        <v>#REF!</v>
      </c>
      <c r="BN878" s="7">
        <f t="shared" si="68"/>
        <v>46044</v>
      </c>
      <c r="BO878" s="7" t="e">
        <f t="shared" si="69"/>
        <v>#REF!</v>
      </c>
      <c r="BP878" s="5" t="e">
        <f t="shared" si="65"/>
        <v>#REF!</v>
      </c>
      <c r="BQ878" s="1">
        <v>32250000</v>
      </c>
      <c r="BR878" s="1" t="e">
        <f>+Tabla3[[#This Row],[VALOR TOTAL DE CONTRATO (ANTES DE LIQUIDACIÓN - LIBERACIÓN DE SALDOS)]]-Tabla3[[#This Row],[RECURSO TOTALES DESEMBOLSADOS]]</f>
        <v>#REF!</v>
      </c>
      <c r="BS878" s="1" t="s">
        <v>83</v>
      </c>
      <c r="BT878" s="1" t="str">
        <f t="shared" si="66"/>
        <v>enero</v>
      </c>
      <c r="BU878" s="1" t="s">
        <v>82</v>
      </c>
      <c r="BV878" s="1" t="s">
        <v>82</v>
      </c>
      <c r="BW878" s="1" t="s">
        <v>82</v>
      </c>
      <c r="BX878" t="s">
        <v>258</v>
      </c>
      <c r="BY878" t="s">
        <v>259</v>
      </c>
    </row>
    <row r="879" spans="1:77" x14ac:dyDescent="0.25">
      <c r="A879" s="1">
        <v>2026</v>
      </c>
      <c r="B879" s="3">
        <v>856</v>
      </c>
      <c r="C879" s="1" t="s">
        <v>65</v>
      </c>
      <c r="D879" t="s">
        <v>67</v>
      </c>
      <c r="E879" t="s">
        <v>70</v>
      </c>
      <c r="F879" t="s">
        <v>71</v>
      </c>
      <c r="G879" t="s">
        <v>105</v>
      </c>
      <c r="H879" s="1" t="s">
        <v>64</v>
      </c>
      <c r="I879" s="1" t="s">
        <v>75</v>
      </c>
      <c r="J879" t="s">
        <v>4754</v>
      </c>
      <c r="K879" s="1" t="s">
        <v>78</v>
      </c>
      <c r="L879" s="87" t="s">
        <v>4755</v>
      </c>
      <c r="M879" s="79" t="s">
        <v>7158</v>
      </c>
      <c r="N879" s="1" t="s">
        <v>3719</v>
      </c>
      <c r="O879" s="69" t="s">
        <v>3719</v>
      </c>
      <c r="P879" s="54" t="s">
        <v>3719</v>
      </c>
      <c r="Q879" s="1" t="s">
        <v>83</v>
      </c>
      <c r="R879" s="87" t="s">
        <v>555</v>
      </c>
      <c r="S879" s="87" t="s">
        <v>264</v>
      </c>
      <c r="T879" t="s">
        <v>4756</v>
      </c>
      <c r="U879" t="s">
        <v>4757</v>
      </c>
      <c r="V879" t="s">
        <v>4758</v>
      </c>
      <c r="W879" s="5">
        <v>79333333</v>
      </c>
      <c r="X879" s="5">
        <v>79333333</v>
      </c>
      <c r="Y879" s="5">
        <v>7000000</v>
      </c>
      <c r="Z879" s="90">
        <v>0</v>
      </c>
      <c r="AA879" s="1" t="s">
        <v>95</v>
      </c>
      <c r="AB879" t="s">
        <v>83</v>
      </c>
      <c r="AC879" t="s">
        <v>76</v>
      </c>
      <c r="AD879" s="69">
        <f>+Tabla3[[#This Row],[VALOR DEL CONTRATO
(EN NUMEROS)]]-Tabla3[[#This Row],[VALOR RECURSOS (MADS/FONAM)]]</f>
        <v>0</v>
      </c>
      <c r="AE879" s="2">
        <v>3226</v>
      </c>
      <c r="AF879" s="88">
        <v>46024</v>
      </c>
      <c r="AG879">
        <v>98526</v>
      </c>
      <c r="AH879" s="7">
        <v>46048</v>
      </c>
      <c r="AI879" s="78" t="s">
        <v>98</v>
      </c>
      <c r="AJ879" t="s">
        <v>282</v>
      </c>
      <c r="AK879" s="65">
        <v>202400000000095</v>
      </c>
      <c r="AL879" s="75">
        <v>46044</v>
      </c>
      <c r="AM879" s="1" t="s">
        <v>257</v>
      </c>
      <c r="AN879" s="1" t="s">
        <v>257</v>
      </c>
      <c r="AO879" t="s">
        <v>100</v>
      </c>
      <c r="AP879" t="s">
        <v>3477</v>
      </c>
      <c r="AQ879" s="1"/>
      <c r="AR879" t="s">
        <v>556</v>
      </c>
      <c r="AS879" t="s">
        <v>264</v>
      </c>
      <c r="AT879" s="1">
        <v>80111600</v>
      </c>
      <c r="AU879" s="93" t="s">
        <v>6048</v>
      </c>
      <c r="AV879" s="1" t="s">
        <v>210</v>
      </c>
      <c r="AW879" s="87" t="s">
        <v>103</v>
      </c>
      <c r="AX879" s="75">
        <v>46048</v>
      </c>
      <c r="AY879" s="87" t="s">
        <v>116</v>
      </c>
      <c r="AZ879" s="75">
        <v>46048</v>
      </c>
      <c r="BA879" s="75">
        <v>46048</v>
      </c>
      <c r="BB879" s="6">
        <v>46387</v>
      </c>
      <c r="BC879" s="89">
        <f>+Tabla3[[#This Row],[FECHA TERMINACION
(INICIAL)]]-Tabla3[[#This Row],[FECHA INICIO]]</f>
        <v>339</v>
      </c>
      <c r="BD879" s="89">
        <f>+Tabla3[[#This Row],[PLAZO DE EJECUCIÓN EN DÍAS (INICIAL)]]/30</f>
        <v>11.3</v>
      </c>
      <c r="BE879" t="s">
        <v>4759</v>
      </c>
      <c r="BF879" s="5" t="e">
        <f>+#REF!</f>
        <v>#REF!</v>
      </c>
      <c r="BG879" s="5" t="e">
        <f>+#REF!</f>
        <v>#REF!</v>
      </c>
      <c r="BH879" s="1" t="e">
        <f>+#REF!</f>
        <v>#REF!</v>
      </c>
      <c r="BI879" s="1">
        <f>+COUNTIF(Tabla3[[#This Row],[VALOR REDUCIDO]:[TOTAL TIEMPO PRORROGADO EN DÍAS
]],"&lt;&gt;0")</f>
        <v>3</v>
      </c>
      <c r="BJ879" s="1" t="e">
        <f>+#REF!</f>
        <v>#REF!</v>
      </c>
      <c r="BK879" s="75" t="e">
        <f>+#REF!</f>
        <v>#REF!</v>
      </c>
      <c r="BL879" s="1" t="s">
        <v>83</v>
      </c>
      <c r="BM879" t="e">
        <f t="shared" si="67"/>
        <v>#REF!</v>
      </c>
      <c r="BN879" s="7">
        <f t="shared" si="68"/>
        <v>46048</v>
      </c>
      <c r="BO879" s="7" t="e">
        <f t="shared" si="69"/>
        <v>#REF!</v>
      </c>
      <c r="BP879" s="5" t="e">
        <f t="shared" si="65"/>
        <v>#REF!</v>
      </c>
      <c r="BQ879" s="1">
        <v>29166667</v>
      </c>
      <c r="BR879" s="1" t="e">
        <f>+Tabla3[[#This Row],[VALOR TOTAL DE CONTRATO (ANTES DE LIQUIDACIÓN - LIBERACIÓN DE SALDOS)]]-Tabla3[[#This Row],[RECURSO TOTALES DESEMBOLSADOS]]</f>
        <v>#REF!</v>
      </c>
      <c r="BS879" s="1" t="s">
        <v>83</v>
      </c>
      <c r="BT879" s="1" t="str">
        <f t="shared" si="66"/>
        <v>enero</v>
      </c>
      <c r="BU879" s="1" t="s">
        <v>82</v>
      </c>
      <c r="BV879" s="1" t="s">
        <v>82</v>
      </c>
      <c r="BW879" s="1" t="s">
        <v>82</v>
      </c>
      <c r="BX879" t="s">
        <v>258</v>
      </c>
      <c r="BY879" t="s">
        <v>259</v>
      </c>
    </row>
    <row r="880" spans="1:77" x14ac:dyDescent="0.25">
      <c r="A880" s="1">
        <v>2026</v>
      </c>
      <c r="B880" s="3">
        <v>857</v>
      </c>
      <c r="C880" s="1" t="s">
        <v>65</v>
      </c>
      <c r="D880" t="s">
        <v>67</v>
      </c>
      <c r="E880" t="s">
        <v>70</v>
      </c>
      <c r="F880" t="s">
        <v>71</v>
      </c>
      <c r="G880" t="s">
        <v>105</v>
      </c>
      <c r="H880" s="1" t="s">
        <v>64</v>
      </c>
      <c r="I880" s="1" t="s">
        <v>271</v>
      </c>
      <c r="J880" t="s">
        <v>4760</v>
      </c>
      <c r="K880" s="1" t="s">
        <v>78</v>
      </c>
      <c r="L880" s="87" t="s">
        <v>246</v>
      </c>
      <c r="M880" s="79" t="s">
        <v>7159</v>
      </c>
      <c r="N880" s="1" t="s">
        <v>3719</v>
      </c>
      <c r="O880" s="69" t="s">
        <v>3719</v>
      </c>
      <c r="P880" s="54" t="s">
        <v>3719</v>
      </c>
      <c r="Q880" s="1" t="s">
        <v>83</v>
      </c>
      <c r="R880" s="87" t="s">
        <v>265</v>
      </c>
      <c r="S880" s="87" t="s">
        <v>265</v>
      </c>
      <c r="T880" t="s">
        <v>4761</v>
      </c>
      <c r="U880" t="s">
        <v>4762</v>
      </c>
      <c r="V880" t="s">
        <v>4763</v>
      </c>
      <c r="W880" s="5">
        <v>38500000</v>
      </c>
      <c r="X880" s="5">
        <v>38500000</v>
      </c>
      <c r="Y880" s="90">
        <v>3500000</v>
      </c>
      <c r="Z880" s="90">
        <v>0</v>
      </c>
      <c r="AA880" s="1" t="s">
        <v>95</v>
      </c>
      <c r="AB880" t="s">
        <v>83</v>
      </c>
      <c r="AC880" t="s">
        <v>76</v>
      </c>
      <c r="AD880" s="69">
        <f>+Tabla3[[#This Row],[VALOR DEL CONTRATO
(EN NUMEROS)]]-Tabla3[[#This Row],[VALOR RECURSOS (MADS/FONAM)]]</f>
        <v>0</v>
      </c>
      <c r="AE880" s="2">
        <v>1026</v>
      </c>
      <c r="AF880" s="97">
        <v>46024</v>
      </c>
      <c r="AG880">
        <v>85826</v>
      </c>
      <c r="AH880" s="96">
        <v>46044</v>
      </c>
      <c r="AI880" s="78" t="s">
        <v>98</v>
      </c>
      <c r="AJ880" t="s">
        <v>870</v>
      </c>
      <c r="AK880" s="65">
        <v>202400000000074</v>
      </c>
      <c r="AL880" s="75">
        <v>46043</v>
      </c>
      <c r="AM880" s="1" t="s">
        <v>257</v>
      </c>
      <c r="AN880" s="1" t="s">
        <v>257</v>
      </c>
      <c r="AO880" t="s">
        <v>100</v>
      </c>
      <c r="AP880" t="s">
        <v>775</v>
      </c>
      <c r="AQ880" s="1"/>
      <c r="AR880" t="s">
        <v>776</v>
      </c>
      <c r="AS880" t="s">
        <v>776</v>
      </c>
      <c r="AT880" s="1">
        <v>80111600</v>
      </c>
      <c r="AU880" s="93" t="s">
        <v>6049</v>
      </c>
      <c r="AV880" s="1" t="s">
        <v>210</v>
      </c>
      <c r="AW880" s="87" t="s">
        <v>103</v>
      </c>
      <c r="AX880" s="75">
        <v>46043</v>
      </c>
      <c r="AY880" s="87" t="s">
        <v>116</v>
      </c>
      <c r="AZ880" s="75">
        <v>46043</v>
      </c>
      <c r="BA880" s="75">
        <v>46044</v>
      </c>
      <c r="BB880" s="6">
        <v>46377</v>
      </c>
      <c r="BC880" s="89">
        <f>+Tabla3[[#This Row],[FECHA TERMINACION
(INICIAL)]]-Tabla3[[#This Row],[FECHA INICIO]]</f>
        <v>333</v>
      </c>
      <c r="BD880" s="89">
        <f>+Tabla3[[#This Row],[PLAZO DE EJECUCIÓN EN DÍAS (INICIAL)]]/30</f>
        <v>11.1</v>
      </c>
      <c r="BE880" t="s">
        <v>804</v>
      </c>
      <c r="BF880" s="5" t="e">
        <f>+#REF!</f>
        <v>#REF!</v>
      </c>
      <c r="BG880" s="5" t="e">
        <f>+#REF!</f>
        <v>#REF!</v>
      </c>
      <c r="BH880" s="1" t="e">
        <f>+#REF!</f>
        <v>#REF!</v>
      </c>
      <c r="BI880" s="1">
        <f>+COUNTIF(Tabla3[[#This Row],[VALOR REDUCIDO]:[TOTAL TIEMPO PRORROGADO EN DÍAS
]],"&lt;&gt;0")</f>
        <v>3</v>
      </c>
      <c r="BJ880" s="1" t="e">
        <f>+#REF!</f>
        <v>#REF!</v>
      </c>
      <c r="BK880" s="75" t="e">
        <f>+#REF!</f>
        <v>#REF!</v>
      </c>
      <c r="BL880" s="1" t="s">
        <v>83</v>
      </c>
      <c r="BM880" t="e">
        <f t="shared" si="67"/>
        <v>#REF!</v>
      </c>
      <c r="BN880" s="7">
        <f t="shared" si="68"/>
        <v>46044</v>
      </c>
      <c r="BO880" s="7" t="e">
        <f t="shared" si="69"/>
        <v>#REF!</v>
      </c>
      <c r="BP880" s="5" t="e">
        <f t="shared" si="65"/>
        <v>#REF!</v>
      </c>
      <c r="BQ880" s="1">
        <v>15050000</v>
      </c>
      <c r="BR880" s="1" t="e">
        <f>+Tabla3[[#This Row],[VALOR TOTAL DE CONTRATO (ANTES DE LIQUIDACIÓN - LIBERACIÓN DE SALDOS)]]-Tabla3[[#This Row],[RECURSO TOTALES DESEMBOLSADOS]]</f>
        <v>#REF!</v>
      </c>
      <c r="BS880" s="1" t="s">
        <v>83</v>
      </c>
      <c r="BT880" s="1" t="str">
        <f t="shared" si="66"/>
        <v>enero</v>
      </c>
      <c r="BU880" s="1" t="s">
        <v>82</v>
      </c>
      <c r="BV880" s="1" t="s">
        <v>82</v>
      </c>
      <c r="BW880" s="1" t="s">
        <v>82</v>
      </c>
      <c r="BX880" t="s">
        <v>258</v>
      </c>
      <c r="BY880" t="s">
        <v>259</v>
      </c>
    </row>
    <row r="881" spans="1:77" x14ac:dyDescent="0.25">
      <c r="A881" s="1">
        <v>2026</v>
      </c>
      <c r="B881" s="3">
        <v>858</v>
      </c>
      <c r="C881" s="1" t="s">
        <v>65</v>
      </c>
      <c r="D881" t="s">
        <v>67</v>
      </c>
      <c r="E881" t="s">
        <v>70</v>
      </c>
      <c r="F881" t="s">
        <v>71</v>
      </c>
      <c r="G881" t="s">
        <v>105</v>
      </c>
      <c r="H881" s="1" t="s">
        <v>64</v>
      </c>
      <c r="I881" s="1" t="s">
        <v>75</v>
      </c>
      <c r="J881" t="s">
        <v>4764</v>
      </c>
      <c r="K881" s="1" t="s">
        <v>78</v>
      </c>
      <c r="L881" s="87" t="s">
        <v>700</v>
      </c>
      <c r="M881" s="79" t="s">
        <v>7160</v>
      </c>
      <c r="N881" s="1" t="s">
        <v>3719</v>
      </c>
      <c r="O881" s="69" t="s">
        <v>3719</v>
      </c>
      <c r="P881" s="54" t="s">
        <v>3719</v>
      </c>
      <c r="Q881" s="1" t="s">
        <v>83</v>
      </c>
      <c r="R881" s="87" t="s">
        <v>265</v>
      </c>
      <c r="S881" s="87" t="s">
        <v>265</v>
      </c>
      <c r="T881" t="s">
        <v>4765</v>
      </c>
      <c r="U881" t="s">
        <v>4766</v>
      </c>
      <c r="V881" t="s">
        <v>3679</v>
      </c>
      <c r="W881" s="5">
        <v>57200000</v>
      </c>
      <c r="X881" s="5">
        <v>57200000</v>
      </c>
      <c r="Y881" s="90">
        <v>5200000</v>
      </c>
      <c r="Z881" s="90">
        <v>0</v>
      </c>
      <c r="AA881" s="1" t="s">
        <v>95</v>
      </c>
      <c r="AB881" t="s">
        <v>83</v>
      </c>
      <c r="AC881" t="s">
        <v>76</v>
      </c>
      <c r="AD881" s="69">
        <f>+Tabla3[[#This Row],[VALOR DEL CONTRATO
(EN NUMEROS)]]-Tabla3[[#This Row],[VALOR RECURSOS (MADS/FONAM)]]</f>
        <v>0</v>
      </c>
      <c r="AE881" s="2">
        <v>1026</v>
      </c>
      <c r="AF881" s="88">
        <v>46024</v>
      </c>
      <c r="AG881">
        <v>91926</v>
      </c>
      <c r="AH881" s="96">
        <v>46045</v>
      </c>
      <c r="AI881" s="78" t="s">
        <v>98</v>
      </c>
      <c r="AJ881" t="s">
        <v>4767</v>
      </c>
      <c r="AK881" s="65">
        <v>202400000000074</v>
      </c>
      <c r="AL881" s="75">
        <v>46044</v>
      </c>
      <c r="AM881" s="1" t="s">
        <v>257</v>
      </c>
      <c r="AN881" s="1" t="s">
        <v>257</v>
      </c>
      <c r="AO881" t="s">
        <v>100</v>
      </c>
      <c r="AP881" t="s">
        <v>775</v>
      </c>
      <c r="AQ881" s="1"/>
      <c r="AR881" t="s">
        <v>776</v>
      </c>
      <c r="AS881" t="s">
        <v>776</v>
      </c>
      <c r="AT881" s="1">
        <v>80111600</v>
      </c>
      <c r="AU881" s="104" t="s">
        <v>6050</v>
      </c>
      <c r="AV881" s="1" t="s">
        <v>210</v>
      </c>
      <c r="AW881" s="87" t="s">
        <v>103</v>
      </c>
      <c r="AX881" s="75">
        <v>46045</v>
      </c>
      <c r="AY881" s="1" t="s">
        <v>116</v>
      </c>
      <c r="AZ881" s="75">
        <v>46045</v>
      </c>
      <c r="BA881" s="75">
        <v>46045</v>
      </c>
      <c r="BB881" s="6">
        <v>46378</v>
      </c>
      <c r="BC881" s="89">
        <f>+Tabla3[[#This Row],[FECHA TERMINACION
(INICIAL)]]-Tabla3[[#This Row],[FECHA INICIO]]</f>
        <v>333</v>
      </c>
      <c r="BD881" s="89">
        <f>+Tabla3[[#This Row],[PLAZO DE EJECUCIÓN EN DÍAS (INICIAL)]]/30</f>
        <v>11.1</v>
      </c>
      <c r="BE881" t="s">
        <v>804</v>
      </c>
      <c r="BF881" s="5" t="e">
        <f>+#REF!</f>
        <v>#REF!</v>
      </c>
      <c r="BG881" s="5" t="e">
        <f>+#REF!</f>
        <v>#REF!</v>
      </c>
      <c r="BH881" s="1" t="e">
        <f>+#REF!</f>
        <v>#REF!</v>
      </c>
      <c r="BI881" s="1">
        <f>+COUNTIF(Tabla3[[#This Row],[VALOR REDUCIDO]:[TOTAL TIEMPO PRORROGADO EN DÍAS
]],"&lt;&gt;0")</f>
        <v>3</v>
      </c>
      <c r="BJ881" s="1" t="e">
        <f>+#REF!</f>
        <v>#REF!</v>
      </c>
      <c r="BK881" s="75" t="e">
        <f>+#REF!</f>
        <v>#REF!</v>
      </c>
      <c r="BL881" s="1" t="s">
        <v>83</v>
      </c>
      <c r="BM881" t="e">
        <f t="shared" si="67"/>
        <v>#REF!</v>
      </c>
      <c r="BN881" s="7">
        <f t="shared" si="68"/>
        <v>46045</v>
      </c>
      <c r="BO881" s="7" t="e">
        <f t="shared" si="69"/>
        <v>#REF!</v>
      </c>
      <c r="BP881" s="5" t="e">
        <f t="shared" si="65"/>
        <v>#REF!</v>
      </c>
      <c r="BQ881" s="1">
        <v>16986667</v>
      </c>
      <c r="BR881" s="1" t="e">
        <f>+Tabla3[[#This Row],[VALOR TOTAL DE CONTRATO (ANTES DE LIQUIDACIÓN - LIBERACIÓN DE SALDOS)]]-Tabla3[[#This Row],[RECURSO TOTALES DESEMBOLSADOS]]</f>
        <v>#REF!</v>
      </c>
      <c r="BS881" s="1" t="s">
        <v>83</v>
      </c>
      <c r="BT881" s="1" t="str">
        <f t="shared" si="66"/>
        <v>enero</v>
      </c>
      <c r="BU881" s="1" t="s">
        <v>82</v>
      </c>
      <c r="BV881" s="1" t="s">
        <v>82</v>
      </c>
      <c r="BW881" s="1" t="s">
        <v>82</v>
      </c>
      <c r="BX881" t="s">
        <v>258</v>
      </c>
      <c r="BY881" t="s">
        <v>259</v>
      </c>
    </row>
    <row r="882" spans="1:77" x14ac:dyDescent="0.25">
      <c r="A882" s="1">
        <v>2026</v>
      </c>
      <c r="B882" s="3">
        <v>859</v>
      </c>
      <c r="C882" s="1" t="s">
        <v>65</v>
      </c>
      <c r="D882" t="s">
        <v>67</v>
      </c>
      <c r="E882" t="s">
        <v>70</v>
      </c>
      <c r="F882" t="s">
        <v>71</v>
      </c>
      <c r="G882" t="s">
        <v>105</v>
      </c>
      <c r="H882" s="1" t="s">
        <v>64</v>
      </c>
      <c r="I882" s="1" t="s">
        <v>75</v>
      </c>
      <c r="J882" t="s">
        <v>4768</v>
      </c>
      <c r="K882" s="1" t="s">
        <v>78</v>
      </c>
      <c r="L882" s="87" t="s">
        <v>595</v>
      </c>
      <c r="M882" s="79" t="s">
        <v>7161</v>
      </c>
      <c r="N882" s="1" t="s">
        <v>3719</v>
      </c>
      <c r="O882" s="69" t="s">
        <v>3719</v>
      </c>
      <c r="P882" s="54" t="s">
        <v>3719</v>
      </c>
      <c r="Q882" s="1" t="s">
        <v>83</v>
      </c>
      <c r="R882" s="87" t="s">
        <v>265</v>
      </c>
      <c r="S882" s="87" t="s">
        <v>265</v>
      </c>
      <c r="T882" t="s">
        <v>4769</v>
      </c>
      <c r="U882" t="s">
        <v>4770</v>
      </c>
      <c r="V882" t="s">
        <v>1572</v>
      </c>
      <c r="W882" s="5">
        <v>60500000</v>
      </c>
      <c r="X882" s="5">
        <v>60500000</v>
      </c>
      <c r="Y882" s="90">
        <v>5500000</v>
      </c>
      <c r="Z882" s="90" t="s">
        <v>1045</v>
      </c>
      <c r="AA882" s="1" t="s">
        <v>95</v>
      </c>
      <c r="AB882" t="s">
        <v>83</v>
      </c>
      <c r="AC882" t="s">
        <v>76</v>
      </c>
      <c r="AD882" s="69">
        <f>+Tabla3[[#This Row],[VALOR DEL CONTRATO
(EN NUMEROS)]]-Tabla3[[#This Row],[VALOR RECURSOS (MADS/FONAM)]]</f>
        <v>0</v>
      </c>
      <c r="AE882" s="2">
        <v>726</v>
      </c>
      <c r="AF882" s="97">
        <v>46024</v>
      </c>
      <c r="AG882">
        <v>85526</v>
      </c>
      <c r="AH882" s="96">
        <v>46044</v>
      </c>
      <c r="AI882" s="78" t="s">
        <v>98</v>
      </c>
      <c r="AJ882" t="s">
        <v>1604</v>
      </c>
      <c r="AK882" s="65">
        <v>202400000000074</v>
      </c>
      <c r="AL882" s="75">
        <v>46043</v>
      </c>
      <c r="AM882" s="1" t="s">
        <v>257</v>
      </c>
      <c r="AN882" s="1" t="s">
        <v>257</v>
      </c>
      <c r="AO882" t="s">
        <v>100</v>
      </c>
      <c r="AP882" t="s">
        <v>775</v>
      </c>
      <c r="AQ882" s="2"/>
      <c r="AR882" t="s">
        <v>776</v>
      </c>
      <c r="AS882" t="s">
        <v>776</v>
      </c>
      <c r="AT882" s="1">
        <v>80111600</v>
      </c>
      <c r="AU882" s="104" t="s">
        <v>6051</v>
      </c>
      <c r="AV882" s="1" t="s">
        <v>210</v>
      </c>
      <c r="AW882" s="87" t="s">
        <v>103</v>
      </c>
      <c r="AX882" s="75">
        <v>46043</v>
      </c>
      <c r="AY882" s="1" t="s">
        <v>116</v>
      </c>
      <c r="AZ882" s="75">
        <v>46043</v>
      </c>
      <c r="BA882" s="75">
        <v>46044</v>
      </c>
      <c r="BB882" s="6">
        <v>46377</v>
      </c>
      <c r="BC882" s="89">
        <f>+Tabla3[[#This Row],[FECHA TERMINACION
(INICIAL)]]-Tabla3[[#This Row],[FECHA INICIO]]</f>
        <v>333</v>
      </c>
      <c r="BD882" s="89">
        <f>+Tabla3[[#This Row],[PLAZO DE EJECUCIÓN EN DÍAS (INICIAL)]]/30</f>
        <v>11.1</v>
      </c>
      <c r="BE882" t="s">
        <v>2040</v>
      </c>
      <c r="BF882" s="5" t="e">
        <f>+#REF!</f>
        <v>#REF!</v>
      </c>
      <c r="BG882" s="5" t="e">
        <f>+#REF!</f>
        <v>#REF!</v>
      </c>
      <c r="BH882" s="1" t="e">
        <f>+#REF!</f>
        <v>#REF!</v>
      </c>
      <c r="BI882" s="1">
        <f>+COUNTIF(Tabla3[[#This Row],[VALOR REDUCIDO]:[TOTAL TIEMPO PRORROGADO EN DÍAS
]],"&lt;&gt;0")</f>
        <v>3</v>
      </c>
      <c r="BJ882" s="1" t="e">
        <f>+#REF!</f>
        <v>#REF!</v>
      </c>
      <c r="BK882" s="75" t="e">
        <f>+#REF!</f>
        <v>#REF!</v>
      </c>
      <c r="BL882" s="1" t="s">
        <v>83</v>
      </c>
      <c r="BM882" t="e">
        <f t="shared" si="67"/>
        <v>#REF!</v>
      </c>
      <c r="BN882" s="7">
        <f t="shared" si="68"/>
        <v>46044</v>
      </c>
      <c r="BO882" s="7" t="e">
        <f t="shared" si="69"/>
        <v>#REF!</v>
      </c>
      <c r="BP882" s="5" t="e">
        <f t="shared" si="65"/>
        <v>#REF!</v>
      </c>
      <c r="BQ882" s="1">
        <v>23650000</v>
      </c>
      <c r="BR882" s="1" t="e">
        <f>+Tabla3[[#This Row],[VALOR TOTAL DE CONTRATO (ANTES DE LIQUIDACIÓN - LIBERACIÓN DE SALDOS)]]-Tabla3[[#This Row],[RECURSO TOTALES DESEMBOLSADOS]]</f>
        <v>#REF!</v>
      </c>
      <c r="BS882" s="1" t="s">
        <v>83</v>
      </c>
      <c r="BT882" s="1" t="str">
        <f t="shared" si="66"/>
        <v>enero</v>
      </c>
      <c r="BU882" s="1" t="s">
        <v>82</v>
      </c>
      <c r="BV882" s="1" t="s">
        <v>82</v>
      </c>
      <c r="BW882" s="1" t="s">
        <v>82</v>
      </c>
      <c r="BX882" t="s">
        <v>258</v>
      </c>
      <c r="BY882" t="s">
        <v>259</v>
      </c>
    </row>
    <row r="883" spans="1:77" x14ac:dyDescent="0.25">
      <c r="A883" s="1">
        <v>2026</v>
      </c>
      <c r="B883" s="3">
        <v>860</v>
      </c>
      <c r="C883" s="1" t="s">
        <v>65</v>
      </c>
      <c r="D883" t="s">
        <v>67</v>
      </c>
      <c r="E883" t="s">
        <v>70</v>
      </c>
      <c r="F883" t="s">
        <v>71</v>
      </c>
      <c r="G883" t="s">
        <v>105</v>
      </c>
      <c r="H883" s="1" t="s">
        <v>64</v>
      </c>
      <c r="I883" s="1" t="s">
        <v>75</v>
      </c>
      <c r="J883" t="s">
        <v>4771</v>
      </c>
      <c r="K883" s="1" t="s">
        <v>78</v>
      </c>
      <c r="L883" s="87" t="s">
        <v>1130</v>
      </c>
      <c r="M883" s="79" t="s">
        <v>7162</v>
      </c>
      <c r="N883" s="1" t="s">
        <v>3719</v>
      </c>
      <c r="O883" s="69" t="s">
        <v>3719</v>
      </c>
      <c r="P883" s="54" t="s">
        <v>3719</v>
      </c>
      <c r="Q883" s="1" t="s">
        <v>83</v>
      </c>
      <c r="R883" s="87" t="s">
        <v>265</v>
      </c>
      <c r="S883" s="87" t="s">
        <v>265</v>
      </c>
      <c r="T883" t="s">
        <v>4772</v>
      </c>
      <c r="U883" t="s">
        <v>4773</v>
      </c>
      <c r="V883" t="s">
        <v>916</v>
      </c>
      <c r="W883" s="66">
        <v>77000000</v>
      </c>
      <c r="X883" s="66">
        <v>77000000</v>
      </c>
      <c r="Y883" s="105">
        <v>7000000</v>
      </c>
      <c r="Z883" s="90" t="s">
        <v>1045</v>
      </c>
      <c r="AA883" s="1" t="s">
        <v>95</v>
      </c>
      <c r="AB883" t="s">
        <v>83</v>
      </c>
      <c r="AC883" t="s">
        <v>76</v>
      </c>
      <c r="AD883" s="69">
        <f>+Tabla3[[#This Row],[VALOR DEL CONTRATO
(EN NUMEROS)]]-Tabla3[[#This Row],[VALOR RECURSOS (MADS/FONAM)]]</f>
        <v>0</v>
      </c>
      <c r="AE883" s="2">
        <v>726</v>
      </c>
      <c r="AF883" s="88">
        <v>46024</v>
      </c>
      <c r="AG883">
        <v>83026</v>
      </c>
      <c r="AH883" s="75">
        <v>46043</v>
      </c>
      <c r="AI883" s="78" t="s">
        <v>98</v>
      </c>
      <c r="AJ883" t="s">
        <v>1604</v>
      </c>
      <c r="AK883" s="65">
        <v>202400000000074</v>
      </c>
      <c r="AL883" s="75">
        <v>46043</v>
      </c>
      <c r="AM883" s="1" t="s">
        <v>257</v>
      </c>
      <c r="AN883" s="1" t="s">
        <v>257</v>
      </c>
      <c r="AO883" t="s">
        <v>100</v>
      </c>
      <c r="AP883" t="s">
        <v>775</v>
      </c>
      <c r="AQ883" s="1"/>
      <c r="AR883" t="s">
        <v>776</v>
      </c>
      <c r="AS883" t="s">
        <v>776</v>
      </c>
      <c r="AT883" s="1">
        <v>80111600</v>
      </c>
      <c r="AU883" s="104" t="s">
        <v>6052</v>
      </c>
      <c r="AV883" s="1" t="s">
        <v>210</v>
      </c>
      <c r="AW883" s="87" t="s">
        <v>103</v>
      </c>
      <c r="AX883" s="75">
        <v>46043</v>
      </c>
      <c r="AY883" s="87" t="s">
        <v>116</v>
      </c>
      <c r="AZ883" s="75">
        <v>46043</v>
      </c>
      <c r="BA883" s="75">
        <v>46043</v>
      </c>
      <c r="BB883" s="6">
        <v>46376</v>
      </c>
      <c r="BC883" s="89">
        <f>+Tabla3[[#This Row],[FECHA TERMINACION
(INICIAL)]]-Tabla3[[#This Row],[FECHA INICIO]]</f>
        <v>333</v>
      </c>
      <c r="BD883" s="89">
        <f>+Tabla3[[#This Row],[PLAZO DE EJECUCIÓN EN DÍAS (INICIAL)]]/30</f>
        <v>11.1</v>
      </c>
      <c r="BE883" t="s">
        <v>2040</v>
      </c>
      <c r="BF883" s="5" t="e">
        <f>+#REF!</f>
        <v>#REF!</v>
      </c>
      <c r="BG883" s="5" t="e">
        <f>+#REF!</f>
        <v>#REF!</v>
      </c>
      <c r="BH883" s="1" t="e">
        <f>+#REF!</f>
        <v>#REF!</v>
      </c>
      <c r="BI883" s="1">
        <f>+COUNTIF(Tabla3[[#This Row],[VALOR REDUCIDO]:[TOTAL TIEMPO PRORROGADO EN DÍAS
]],"&lt;&gt;0")</f>
        <v>3</v>
      </c>
      <c r="BJ883" s="1" t="e">
        <f>+#REF!</f>
        <v>#REF!</v>
      </c>
      <c r="BK883" s="75" t="e">
        <f>+#REF!</f>
        <v>#REF!</v>
      </c>
      <c r="BL883" s="1" t="s">
        <v>83</v>
      </c>
      <c r="BM883" t="e">
        <f t="shared" si="67"/>
        <v>#REF!</v>
      </c>
      <c r="BN883" s="7">
        <f t="shared" si="68"/>
        <v>46043</v>
      </c>
      <c r="BO883" s="7" t="e">
        <f t="shared" si="69"/>
        <v>#REF!</v>
      </c>
      <c r="BP883" s="5" t="e">
        <f t="shared" si="65"/>
        <v>#REF!</v>
      </c>
      <c r="BQ883" s="1">
        <v>23333333</v>
      </c>
      <c r="BR883" s="1" t="e">
        <f>+Tabla3[[#This Row],[VALOR TOTAL DE CONTRATO (ANTES DE LIQUIDACIÓN - LIBERACIÓN DE SALDOS)]]-Tabla3[[#This Row],[RECURSO TOTALES DESEMBOLSADOS]]</f>
        <v>#REF!</v>
      </c>
      <c r="BS883" s="1" t="s">
        <v>83</v>
      </c>
      <c r="BT883" s="1" t="str">
        <f t="shared" si="66"/>
        <v>enero</v>
      </c>
      <c r="BU883" s="1" t="s">
        <v>82</v>
      </c>
      <c r="BV883" s="1" t="s">
        <v>82</v>
      </c>
      <c r="BW883" s="1" t="s">
        <v>82</v>
      </c>
      <c r="BX883" t="s">
        <v>258</v>
      </c>
      <c r="BY883" t="s">
        <v>259</v>
      </c>
    </row>
    <row r="884" spans="1:77" x14ac:dyDescent="0.25">
      <c r="A884" s="1">
        <v>2026</v>
      </c>
      <c r="B884" s="3">
        <v>861</v>
      </c>
      <c r="C884" s="1" t="s">
        <v>65</v>
      </c>
      <c r="D884" t="s">
        <v>67</v>
      </c>
      <c r="E884" t="s">
        <v>70</v>
      </c>
      <c r="F884" t="s">
        <v>71</v>
      </c>
      <c r="G884" t="s">
        <v>105</v>
      </c>
      <c r="H884" s="1" t="s">
        <v>64</v>
      </c>
      <c r="I884" s="1" t="s">
        <v>271</v>
      </c>
      <c r="J884" t="s">
        <v>4774</v>
      </c>
      <c r="K884" s="1" t="s">
        <v>78</v>
      </c>
      <c r="L884" s="87" t="s">
        <v>869</v>
      </c>
      <c r="M884" s="79" t="s">
        <v>7163</v>
      </c>
      <c r="N884" s="1" t="s">
        <v>3719</v>
      </c>
      <c r="O884" s="59" t="s">
        <v>3719</v>
      </c>
      <c r="P884" s="54" t="s">
        <v>3719</v>
      </c>
      <c r="Q884" s="1" t="s">
        <v>83</v>
      </c>
      <c r="R884" s="87" t="s">
        <v>265</v>
      </c>
      <c r="S884" s="87" t="s">
        <v>265</v>
      </c>
      <c r="T884" t="s">
        <v>4775</v>
      </c>
      <c r="U884" t="s">
        <v>4776</v>
      </c>
      <c r="V884" s="5" t="s">
        <v>4777</v>
      </c>
      <c r="W884" s="5">
        <v>38500000</v>
      </c>
      <c r="X884" s="5">
        <v>38500000</v>
      </c>
      <c r="Y884" s="90">
        <v>3500000</v>
      </c>
      <c r="Z884" s="90"/>
      <c r="AA884" s="1" t="s">
        <v>95</v>
      </c>
      <c r="AB884" t="s">
        <v>83</v>
      </c>
      <c r="AC884" t="s">
        <v>76</v>
      </c>
      <c r="AD884" s="69">
        <f>+Tabla3[[#This Row],[VALOR DEL CONTRATO
(EN NUMEROS)]]-Tabla3[[#This Row],[VALOR RECURSOS (MADS/FONAM)]]</f>
        <v>0</v>
      </c>
      <c r="AE884" s="2">
        <v>626</v>
      </c>
      <c r="AF884" s="88">
        <v>46024</v>
      </c>
      <c r="AG884">
        <v>89426</v>
      </c>
      <c r="AH884" s="75">
        <v>46044</v>
      </c>
      <c r="AI884" s="78" t="s">
        <v>98</v>
      </c>
      <c r="AJ884" t="s">
        <v>1127</v>
      </c>
      <c r="AK884" s="65">
        <v>202400000000074</v>
      </c>
      <c r="AL884" s="75">
        <v>46044</v>
      </c>
      <c r="AM884" s="1" t="s">
        <v>257</v>
      </c>
      <c r="AN884" s="1" t="s">
        <v>257</v>
      </c>
      <c r="AO884" t="s">
        <v>100</v>
      </c>
      <c r="AP884" t="s">
        <v>775</v>
      </c>
      <c r="AQ884" s="1"/>
      <c r="AR884" t="s">
        <v>776</v>
      </c>
      <c r="AS884" t="s">
        <v>776</v>
      </c>
      <c r="AT884" s="1">
        <v>80111600</v>
      </c>
      <c r="AU884" s="104" t="s">
        <v>6053</v>
      </c>
      <c r="AV884" s="1" t="s">
        <v>210</v>
      </c>
      <c r="AW884" s="87" t="s">
        <v>103</v>
      </c>
      <c r="AX884" s="96">
        <v>46044</v>
      </c>
      <c r="AY884" s="1" t="s">
        <v>116</v>
      </c>
      <c r="AZ884" s="96">
        <v>46044</v>
      </c>
      <c r="BA884" s="96">
        <v>46044</v>
      </c>
      <c r="BB884" s="6">
        <v>46377</v>
      </c>
      <c r="BC884" s="89">
        <f>+Tabla3[[#This Row],[FECHA TERMINACION
(INICIAL)]]-Tabla3[[#This Row],[FECHA INICIO]]</f>
        <v>333</v>
      </c>
      <c r="BD884" s="89">
        <f>+Tabla3[[#This Row],[PLAZO DE EJECUCIÓN EN DÍAS (INICIAL)]]/30</f>
        <v>11.1</v>
      </c>
      <c r="BE884" t="s">
        <v>804</v>
      </c>
      <c r="BF884" s="5" t="e">
        <f>+#REF!</f>
        <v>#REF!</v>
      </c>
      <c r="BG884" s="5" t="e">
        <f>+#REF!</f>
        <v>#REF!</v>
      </c>
      <c r="BH884" s="1" t="e">
        <f>+#REF!</f>
        <v>#REF!</v>
      </c>
      <c r="BI884" s="1">
        <f>+COUNTIF(Tabla3[[#This Row],[VALOR REDUCIDO]:[TOTAL TIEMPO PRORROGADO EN DÍAS
]],"&lt;&gt;0")</f>
        <v>3</v>
      </c>
      <c r="BJ884" s="1" t="e">
        <f>+#REF!</f>
        <v>#REF!</v>
      </c>
      <c r="BK884" s="75" t="e">
        <f>+#REF!</f>
        <v>#REF!</v>
      </c>
      <c r="BL884" s="1" t="s">
        <v>83</v>
      </c>
      <c r="BM884" t="e">
        <f t="shared" si="67"/>
        <v>#REF!</v>
      </c>
      <c r="BN884" s="7">
        <f t="shared" si="68"/>
        <v>46044</v>
      </c>
      <c r="BO884" s="7" t="e">
        <f t="shared" si="69"/>
        <v>#REF!</v>
      </c>
      <c r="BP884" s="5" t="e">
        <f t="shared" si="65"/>
        <v>#REF!</v>
      </c>
      <c r="BQ884" s="1">
        <v>15050000</v>
      </c>
      <c r="BR884" s="1" t="e">
        <f>+Tabla3[[#This Row],[VALOR TOTAL DE CONTRATO (ANTES DE LIQUIDACIÓN - LIBERACIÓN DE SALDOS)]]-Tabla3[[#This Row],[RECURSO TOTALES DESEMBOLSADOS]]</f>
        <v>#REF!</v>
      </c>
      <c r="BS884" s="1" t="s">
        <v>83</v>
      </c>
      <c r="BT884" s="1" t="str">
        <f t="shared" si="66"/>
        <v>enero</v>
      </c>
      <c r="BU884" s="1" t="s">
        <v>82</v>
      </c>
      <c r="BV884" s="1" t="s">
        <v>82</v>
      </c>
      <c r="BW884" s="1" t="s">
        <v>82</v>
      </c>
      <c r="BX884" t="s">
        <v>258</v>
      </c>
      <c r="BY884" t="s">
        <v>259</v>
      </c>
    </row>
    <row r="885" spans="1:77" x14ac:dyDescent="0.25">
      <c r="A885" s="1">
        <v>2026</v>
      </c>
      <c r="B885" s="3">
        <v>862</v>
      </c>
      <c r="C885" s="1" t="s">
        <v>65</v>
      </c>
      <c r="D885" t="s">
        <v>67</v>
      </c>
      <c r="E885" t="s">
        <v>70</v>
      </c>
      <c r="F885" t="s">
        <v>71</v>
      </c>
      <c r="G885" t="s">
        <v>105</v>
      </c>
      <c r="H885" s="1" t="s">
        <v>64</v>
      </c>
      <c r="I885" s="1" t="s">
        <v>75</v>
      </c>
      <c r="J885" t="s">
        <v>4778</v>
      </c>
      <c r="K885" s="1" t="s">
        <v>78</v>
      </c>
      <c r="L885" s="87" t="s">
        <v>1130</v>
      </c>
      <c r="M885" s="79" t="s">
        <v>7164</v>
      </c>
      <c r="N885" s="1" t="s">
        <v>3719</v>
      </c>
      <c r="O885" s="59" t="s">
        <v>3719</v>
      </c>
      <c r="P885" s="54" t="s">
        <v>3719</v>
      </c>
      <c r="Q885" s="1" t="s">
        <v>83</v>
      </c>
      <c r="R885" s="87" t="s">
        <v>90</v>
      </c>
      <c r="S885" s="87" t="s">
        <v>264</v>
      </c>
      <c r="T885" t="s">
        <v>4779</v>
      </c>
      <c r="U885" t="s">
        <v>4780</v>
      </c>
      <c r="V885" s="5" t="s">
        <v>4781</v>
      </c>
      <c r="W885" s="5">
        <v>65733333</v>
      </c>
      <c r="X885" s="5">
        <v>65733333</v>
      </c>
      <c r="Y885" s="90">
        <v>5800000</v>
      </c>
      <c r="Z885" s="90" t="s">
        <v>1045</v>
      </c>
      <c r="AA885" s="1" t="s">
        <v>95</v>
      </c>
      <c r="AB885" t="s">
        <v>83</v>
      </c>
      <c r="AC885" t="s">
        <v>76</v>
      </c>
      <c r="AD885" s="69">
        <f>+Tabla3[[#This Row],[VALOR DEL CONTRATO
(EN NUMEROS)]]-Tabla3[[#This Row],[VALOR RECURSOS (MADS/FONAM)]]</f>
        <v>0</v>
      </c>
      <c r="AE885" s="2">
        <v>3226</v>
      </c>
      <c r="AF885" s="88">
        <v>46024</v>
      </c>
      <c r="AG885">
        <v>93026</v>
      </c>
      <c r="AH885" s="75">
        <v>46045</v>
      </c>
      <c r="AI885" s="78" t="s">
        <v>98</v>
      </c>
      <c r="AJ885" t="s">
        <v>282</v>
      </c>
      <c r="AK885" s="65">
        <v>202400000000095</v>
      </c>
      <c r="AL885" s="75">
        <v>46044</v>
      </c>
      <c r="AM885" s="1" t="s">
        <v>257</v>
      </c>
      <c r="AN885" s="1" t="s">
        <v>257</v>
      </c>
      <c r="AO885" t="s">
        <v>100</v>
      </c>
      <c r="AP885" t="s">
        <v>3477</v>
      </c>
      <c r="AQ885" s="1"/>
      <c r="AR885" t="s">
        <v>556</v>
      </c>
      <c r="AS885" t="s">
        <v>264</v>
      </c>
      <c r="AT885" s="1">
        <v>80111600</v>
      </c>
      <c r="AU885" s="104" t="s">
        <v>6054</v>
      </c>
      <c r="AV885" s="1" t="s">
        <v>210</v>
      </c>
      <c r="AW885" s="87" t="s">
        <v>103</v>
      </c>
      <c r="AX885" s="96">
        <v>46045</v>
      </c>
      <c r="AY885" s="1" t="s">
        <v>116</v>
      </c>
      <c r="AZ885" s="96">
        <v>46045</v>
      </c>
      <c r="BA885" s="75">
        <v>46045</v>
      </c>
      <c r="BB885" s="6">
        <v>46387</v>
      </c>
      <c r="BC885" s="89">
        <f>+Tabla3[[#This Row],[FECHA TERMINACION
(INICIAL)]]-Tabla3[[#This Row],[FECHA INICIO]]</f>
        <v>342</v>
      </c>
      <c r="BD885" s="89">
        <f>+Tabla3[[#This Row],[PLAZO DE EJECUCIÓN EN DÍAS (INICIAL)]]/30</f>
        <v>11.4</v>
      </c>
      <c r="BE885" t="s">
        <v>4782</v>
      </c>
      <c r="BF885" s="5" t="e">
        <f>+#REF!</f>
        <v>#REF!</v>
      </c>
      <c r="BG885" s="5" t="e">
        <f>+#REF!</f>
        <v>#REF!</v>
      </c>
      <c r="BH885" s="1" t="e">
        <f>+#REF!</f>
        <v>#REF!</v>
      </c>
      <c r="BI885" s="1">
        <f>+COUNTIF(Tabla3[[#This Row],[VALOR REDUCIDO]:[TOTAL TIEMPO PRORROGADO EN DÍAS
]],"&lt;&gt;0")</f>
        <v>3</v>
      </c>
      <c r="BJ885" s="1" t="e">
        <f>+#REF!</f>
        <v>#REF!</v>
      </c>
      <c r="BK885" s="75" t="e">
        <f>+#REF!</f>
        <v>#REF!</v>
      </c>
      <c r="BL885" s="1" t="s">
        <v>83</v>
      </c>
      <c r="BM885" t="e">
        <f t="shared" si="67"/>
        <v>#REF!</v>
      </c>
      <c r="BN885" s="7">
        <f t="shared" si="68"/>
        <v>46045</v>
      </c>
      <c r="BO885" s="7" t="e">
        <f t="shared" si="69"/>
        <v>#REF!</v>
      </c>
      <c r="BP885" s="5" t="e">
        <f t="shared" si="65"/>
        <v>#REF!</v>
      </c>
      <c r="BQ885" s="1">
        <v>24746667</v>
      </c>
      <c r="BR885" s="1" t="e">
        <f>+Tabla3[[#This Row],[VALOR TOTAL DE CONTRATO (ANTES DE LIQUIDACIÓN - LIBERACIÓN DE SALDOS)]]-Tabla3[[#This Row],[RECURSO TOTALES DESEMBOLSADOS]]</f>
        <v>#REF!</v>
      </c>
      <c r="BS885" s="1" t="s">
        <v>83</v>
      </c>
      <c r="BT885" s="1" t="str">
        <f t="shared" si="66"/>
        <v>enero</v>
      </c>
      <c r="BU885" s="1" t="s">
        <v>82</v>
      </c>
      <c r="BV885" s="1" t="s">
        <v>82</v>
      </c>
      <c r="BW885" s="1" t="s">
        <v>82</v>
      </c>
      <c r="BX885" t="s">
        <v>258</v>
      </c>
      <c r="BY885" t="s">
        <v>259</v>
      </c>
    </row>
    <row r="886" spans="1:77" x14ac:dyDescent="0.25">
      <c r="A886" s="1">
        <v>2026</v>
      </c>
      <c r="B886" s="3">
        <v>863</v>
      </c>
      <c r="C886" s="1" t="s">
        <v>65</v>
      </c>
      <c r="D886" t="s">
        <v>67</v>
      </c>
      <c r="E886" t="s">
        <v>70</v>
      </c>
      <c r="F886" t="s">
        <v>71</v>
      </c>
      <c r="G886" t="s">
        <v>105</v>
      </c>
      <c r="H886" s="1" t="s">
        <v>64</v>
      </c>
      <c r="I886" s="1" t="s">
        <v>75</v>
      </c>
      <c r="J886" t="s">
        <v>4783</v>
      </c>
      <c r="K886" s="1" t="s">
        <v>78</v>
      </c>
      <c r="L886" s="87" t="s">
        <v>589</v>
      </c>
      <c r="M886" s="79" t="s">
        <v>7165</v>
      </c>
      <c r="N886" s="1" t="s">
        <v>3719</v>
      </c>
      <c r="O886" s="69" t="s">
        <v>3719</v>
      </c>
      <c r="P886" s="54" t="s">
        <v>3719</v>
      </c>
      <c r="Q886" s="1" t="s">
        <v>83</v>
      </c>
      <c r="R886" s="87" t="s">
        <v>255</v>
      </c>
      <c r="S886" s="87" t="s">
        <v>255</v>
      </c>
      <c r="T886" t="s">
        <v>4784</v>
      </c>
      <c r="U886" t="s">
        <v>4785</v>
      </c>
      <c r="V886" t="s">
        <v>4786</v>
      </c>
      <c r="W886" s="5">
        <v>95370000</v>
      </c>
      <c r="X886" s="5">
        <v>95370000</v>
      </c>
      <c r="Y886" s="90">
        <v>8670000</v>
      </c>
      <c r="Z886" s="90" t="s">
        <v>1045</v>
      </c>
      <c r="AA886" s="1" t="s">
        <v>95</v>
      </c>
      <c r="AB886" t="s">
        <v>83</v>
      </c>
      <c r="AC886" t="s">
        <v>76</v>
      </c>
      <c r="AD886" s="69">
        <f>+Tabla3[[#This Row],[VALOR DEL CONTRATO
(EN NUMEROS)]]-Tabla3[[#This Row],[VALOR RECURSOS (MADS/FONAM)]]</f>
        <v>0</v>
      </c>
      <c r="AE886" s="2">
        <v>1426</v>
      </c>
      <c r="AF886" s="88">
        <v>46024</v>
      </c>
      <c r="AG886">
        <v>90426</v>
      </c>
      <c r="AH886" s="75">
        <v>46045</v>
      </c>
      <c r="AI886" s="78" t="s">
        <v>98</v>
      </c>
      <c r="AJ886" t="s">
        <v>395</v>
      </c>
      <c r="AK886" s="65">
        <v>202400000000095</v>
      </c>
      <c r="AL886" s="75">
        <v>46043</v>
      </c>
      <c r="AM886" s="1" t="s">
        <v>257</v>
      </c>
      <c r="AN886" s="1" t="s">
        <v>257</v>
      </c>
      <c r="AO886" t="s">
        <v>100</v>
      </c>
      <c r="AP886" t="s">
        <v>402</v>
      </c>
      <c r="AQ886" s="1"/>
      <c r="AR886" t="s">
        <v>396</v>
      </c>
      <c r="AS886" t="s">
        <v>255</v>
      </c>
      <c r="AT886" s="1">
        <v>80111600</v>
      </c>
      <c r="AU886" s="104" t="s">
        <v>6055</v>
      </c>
      <c r="AV886" s="1" t="s">
        <v>210</v>
      </c>
      <c r="AW886" s="87" t="s">
        <v>103</v>
      </c>
      <c r="AX886" s="96">
        <v>46043</v>
      </c>
      <c r="AY886" s="1" t="s">
        <v>116</v>
      </c>
      <c r="AZ886" s="96">
        <v>46043</v>
      </c>
      <c r="BA886" s="75">
        <v>46045</v>
      </c>
      <c r="BB886" s="6">
        <v>46378</v>
      </c>
      <c r="BC886" s="89">
        <f>+Tabla3[[#This Row],[FECHA TERMINACION
(INICIAL)]]-Tabla3[[#This Row],[FECHA INICIO]]</f>
        <v>333</v>
      </c>
      <c r="BD886" s="89">
        <f>+Tabla3[[#This Row],[PLAZO DE EJECUCIÓN EN DÍAS (INICIAL)]]/30</f>
        <v>11.1</v>
      </c>
      <c r="BE886" t="s">
        <v>4039</v>
      </c>
      <c r="BF886" s="5" t="e">
        <f>+#REF!</f>
        <v>#REF!</v>
      </c>
      <c r="BG886" s="5" t="e">
        <f>+#REF!</f>
        <v>#REF!</v>
      </c>
      <c r="BH886" s="1" t="e">
        <f>+#REF!</f>
        <v>#REF!</v>
      </c>
      <c r="BI886" s="1">
        <f>+COUNTIF(Tabla3[[#This Row],[VALOR REDUCIDO]:[TOTAL TIEMPO PRORROGADO EN DÍAS
]],"&lt;&gt;0")</f>
        <v>3</v>
      </c>
      <c r="BJ886" s="1" t="e">
        <f>+#REF!</f>
        <v>#REF!</v>
      </c>
      <c r="BK886" s="75" t="e">
        <f>+#REF!</f>
        <v>#REF!</v>
      </c>
      <c r="BL886" s="1" t="s">
        <v>83</v>
      </c>
      <c r="BM886" t="e">
        <f t="shared" si="67"/>
        <v>#REF!</v>
      </c>
      <c r="BN886" s="7">
        <f t="shared" si="68"/>
        <v>46045</v>
      </c>
      <c r="BO886" s="7" t="e">
        <f t="shared" si="69"/>
        <v>#REF!</v>
      </c>
      <c r="BP886" s="5" t="e">
        <f t="shared" si="65"/>
        <v>#REF!</v>
      </c>
      <c r="BQ886" s="1">
        <v>36992000</v>
      </c>
      <c r="BR886" s="1" t="e">
        <f>+Tabla3[[#This Row],[VALOR TOTAL DE CONTRATO (ANTES DE LIQUIDACIÓN - LIBERACIÓN DE SALDOS)]]-Tabla3[[#This Row],[RECURSO TOTALES DESEMBOLSADOS]]</f>
        <v>#REF!</v>
      </c>
      <c r="BS886" s="1" t="s">
        <v>83</v>
      </c>
      <c r="BT886" s="1" t="str">
        <f t="shared" si="66"/>
        <v>enero</v>
      </c>
      <c r="BU886" s="1" t="s">
        <v>82</v>
      </c>
      <c r="BV886" s="1" t="s">
        <v>82</v>
      </c>
      <c r="BW886" s="1" t="s">
        <v>82</v>
      </c>
      <c r="BX886" t="s">
        <v>258</v>
      </c>
      <c r="BY886" t="s">
        <v>259</v>
      </c>
    </row>
    <row r="887" spans="1:77" x14ac:dyDescent="0.25">
      <c r="A887" s="1">
        <v>2026</v>
      </c>
      <c r="B887" s="3">
        <v>864</v>
      </c>
      <c r="C887" s="1" t="s">
        <v>65</v>
      </c>
      <c r="D887" t="s">
        <v>67</v>
      </c>
      <c r="E887" t="s">
        <v>70</v>
      </c>
      <c r="F887" t="s">
        <v>71</v>
      </c>
      <c r="G887" t="s">
        <v>105</v>
      </c>
      <c r="H887" s="1" t="s">
        <v>64</v>
      </c>
      <c r="I887" s="1" t="s">
        <v>75</v>
      </c>
      <c r="J887" t="s">
        <v>4787</v>
      </c>
      <c r="K887" s="1" t="s">
        <v>78</v>
      </c>
      <c r="L887" s="87" t="s">
        <v>759</v>
      </c>
      <c r="M887" s="79" t="s">
        <v>7166</v>
      </c>
      <c r="N887" s="1" t="s">
        <v>3719</v>
      </c>
      <c r="O887" s="59" t="s">
        <v>3719</v>
      </c>
      <c r="P887" s="54" t="s">
        <v>3719</v>
      </c>
      <c r="Q887" s="1" t="s">
        <v>83</v>
      </c>
      <c r="R887" s="87" t="s">
        <v>255</v>
      </c>
      <c r="S887" s="87" t="s">
        <v>255</v>
      </c>
      <c r="T887" t="s">
        <v>4788</v>
      </c>
      <c r="U887" t="s">
        <v>4789</v>
      </c>
      <c r="V887" s="5" t="s">
        <v>4790</v>
      </c>
      <c r="W887" s="5">
        <v>91330800</v>
      </c>
      <c r="X887" s="5">
        <v>91330800</v>
      </c>
      <c r="Y887" s="5">
        <v>8302800</v>
      </c>
      <c r="Z887" s="5" t="s">
        <v>1045</v>
      </c>
      <c r="AA887" s="1" t="s">
        <v>95</v>
      </c>
      <c r="AB887" t="s">
        <v>83</v>
      </c>
      <c r="AC887" t="s">
        <v>76</v>
      </c>
      <c r="AD887" s="69">
        <f>+Tabla3[[#This Row],[VALOR DEL CONTRATO
(EN NUMEROS)]]-Tabla3[[#This Row],[VALOR RECURSOS (MADS/FONAM)]]</f>
        <v>0</v>
      </c>
      <c r="AE887" s="2">
        <v>1426</v>
      </c>
      <c r="AF887" s="88">
        <v>46024</v>
      </c>
      <c r="AG887">
        <v>91126</v>
      </c>
      <c r="AH887" s="75">
        <v>46045</v>
      </c>
      <c r="AI887" s="78" t="s">
        <v>98</v>
      </c>
      <c r="AJ887" t="s">
        <v>4044</v>
      </c>
      <c r="AK887" s="65">
        <v>202400000000095</v>
      </c>
      <c r="AL887" s="96">
        <v>46043</v>
      </c>
      <c r="AM887" s="1" t="s">
        <v>257</v>
      </c>
      <c r="AN887" s="1" t="s">
        <v>257</v>
      </c>
      <c r="AO887" t="s">
        <v>100</v>
      </c>
      <c r="AP887" t="s">
        <v>2654</v>
      </c>
      <c r="AQ887" s="1"/>
      <c r="AR887" t="s">
        <v>2655</v>
      </c>
      <c r="AS887" t="s">
        <v>255</v>
      </c>
      <c r="AT887" s="1">
        <v>80111600</v>
      </c>
      <c r="AU887" s="104" t="s">
        <v>6056</v>
      </c>
      <c r="AV887" s="1" t="s">
        <v>210</v>
      </c>
      <c r="AW887" s="87" t="s">
        <v>103</v>
      </c>
      <c r="AX887" s="96">
        <v>46044</v>
      </c>
      <c r="AY887" s="1" t="s">
        <v>116</v>
      </c>
      <c r="AZ887" s="96">
        <v>46044</v>
      </c>
      <c r="BA887" s="75">
        <v>46045</v>
      </c>
      <c r="BB887" s="6">
        <v>46378</v>
      </c>
      <c r="BC887" s="89">
        <f>+Tabla3[[#This Row],[FECHA TERMINACION
(INICIAL)]]-Tabla3[[#This Row],[FECHA INICIO]]</f>
        <v>333</v>
      </c>
      <c r="BD887" s="89">
        <f>+Tabla3[[#This Row],[PLAZO DE EJECUCIÓN EN DÍAS (INICIAL)]]/30</f>
        <v>11.1</v>
      </c>
      <c r="BE887" t="s">
        <v>4039</v>
      </c>
      <c r="BF887" s="5" t="e">
        <f>+#REF!</f>
        <v>#REF!</v>
      </c>
      <c r="BG887" s="5" t="e">
        <f>+#REF!</f>
        <v>#REF!</v>
      </c>
      <c r="BH887" s="1" t="e">
        <f>+#REF!</f>
        <v>#REF!</v>
      </c>
      <c r="BI887" s="1">
        <f>+COUNTIF(Tabla3[[#This Row],[VALOR REDUCIDO]:[TOTAL TIEMPO PRORROGADO EN DÍAS
]],"&lt;&gt;0")</f>
        <v>3</v>
      </c>
      <c r="BJ887" s="1" t="e">
        <f>+#REF!</f>
        <v>#REF!</v>
      </c>
      <c r="BK887" s="75" t="e">
        <f>+#REF!</f>
        <v>#REF!</v>
      </c>
      <c r="BL887" s="1" t="s">
        <v>83</v>
      </c>
      <c r="BM887" t="e">
        <f t="shared" si="67"/>
        <v>#REF!</v>
      </c>
      <c r="BN887" s="7">
        <f t="shared" si="68"/>
        <v>46045</v>
      </c>
      <c r="BO887" s="7" t="e">
        <f t="shared" si="69"/>
        <v>#REF!</v>
      </c>
      <c r="BP887" s="5" t="e">
        <f t="shared" si="65"/>
        <v>#REF!</v>
      </c>
      <c r="BQ887" s="1">
        <v>27122480</v>
      </c>
      <c r="BR887" s="1" t="e">
        <f>+Tabla3[[#This Row],[VALOR TOTAL DE CONTRATO (ANTES DE LIQUIDACIÓN - LIBERACIÓN DE SALDOS)]]-Tabla3[[#This Row],[RECURSO TOTALES DESEMBOLSADOS]]</f>
        <v>#REF!</v>
      </c>
      <c r="BS887" s="1" t="s">
        <v>83</v>
      </c>
      <c r="BT887" s="1" t="str">
        <f t="shared" si="66"/>
        <v>enero</v>
      </c>
      <c r="BU887" s="1" t="s">
        <v>82</v>
      </c>
      <c r="BV887" s="1" t="s">
        <v>82</v>
      </c>
      <c r="BW887" s="1" t="s">
        <v>82</v>
      </c>
      <c r="BX887" t="s">
        <v>258</v>
      </c>
      <c r="BY887" t="s">
        <v>259</v>
      </c>
    </row>
    <row r="888" spans="1:77" x14ac:dyDescent="0.25">
      <c r="A888" s="1">
        <v>2026</v>
      </c>
      <c r="B888" s="3">
        <v>865</v>
      </c>
      <c r="C888" s="1" t="s">
        <v>65</v>
      </c>
      <c r="D888" t="s">
        <v>67</v>
      </c>
      <c r="E888" t="s">
        <v>70</v>
      </c>
      <c r="F888" t="s">
        <v>71</v>
      </c>
      <c r="G888" t="s">
        <v>105</v>
      </c>
      <c r="H888" s="1" t="s">
        <v>64</v>
      </c>
      <c r="I888" s="1" t="s">
        <v>75</v>
      </c>
      <c r="J888" t="s">
        <v>4791</v>
      </c>
      <c r="K888" s="1" t="s">
        <v>78</v>
      </c>
      <c r="L888" s="87" t="s">
        <v>4138</v>
      </c>
      <c r="M888" s="79" t="s">
        <v>7167</v>
      </c>
      <c r="N888" s="1" t="s">
        <v>3719</v>
      </c>
      <c r="O888" s="69" t="s">
        <v>3719</v>
      </c>
      <c r="P888" s="54" t="s">
        <v>3719</v>
      </c>
      <c r="Q888" s="1" t="s">
        <v>83</v>
      </c>
      <c r="R888" s="87" t="s">
        <v>255</v>
      </c>
      <c r="S888" s="87" t="s">
        <v>255</v>
      </c>
      <c r="T888" t="s">
        <v>4792</v>
      </c>
      <c r="U888" t="s">
        <v>4793</v>
      </c>
      <c r="V888" t="s">
        <v>4794</v>
      </c>
      <c r="W888" s="5">
        <v>70416667</v>
      </c>
      <c r="X888" s="5">
        <v>70416667</v>
      </c>
      <c r="Y888" s="90">
        <v>6250000</v>
      </c>
      <c r="Z888" s="90">
        <v>0</v>
      </c>
      <c r="AA888" s="1" t="s">
        <v>95</v>
      </c>
      <c r="AB888" t="s">
        <v>83</v>
      </c>
      <c r="AC888" t="s">
        <v>76</v>
      </c>
      <c r="AD888" s="69">
        <f>+Tabla3[[#This Row],[VALOR DEL CONTRATO
(EN NUMEROS)]]-Tabla3[[#This Row],[VALOR RECURSOS (MADS/FONAM)]]</f>
        <v>0</v>
      </c>
      <c r="AE888" s="2">
        <v>1426</v>
      </c>
      <c r="AF888" s="88">
        <v>46024</v>
      </c>
      <c r="AG888">
        <v>86026</v>
      </c>
      <c r="AH888" s="75">
        <v>46044</v>
      </c>
      <c r="AI888" s="78" t="s">
        <v>98</v>
      </c>
      <c r="AJ888" t="s">
        <v>4044</v>
      </c>
      <c r="AK888" s="65">
        <v>202400000000095</v>
      </c>
      <c r="AL888" s="75">
        <v>46043</v>
      </c>
      <c r="AM888" s="1" t="s">
        <v>257</v>
      </c>
      <c r="AN888" s="1" t="s">
        <v>257</v>
      </c>
      <c r="AO888" t="s">
        <v>100</v>
      </c>
      <c r="AP888" t="s">
        <v>2654</v>
      </c>
      <c r="AQ888" s="2"/>
      <c r="AR888" t="s">
        <v>2655</v>
      </c>
      <c r="AS888" t="s">
        <v>255</v>
      </c>
      <c r="AT888" s="1">
        <v>80111600</v>
      </c>
      <c r="AU888" s="93" t="s">
        <v>6057</v>
      </c>
      <c r="AV888" s="1" t="s">
        <v>210</v>
      </c>
      <c r="AW888" s="87" t="s">
        <v>103</v>
      </c>
      <c r="AX888" s="75">
        <v>46044</v>
      </c>
      <c r="AY888" s="1" t="s">
        <v>116</v>
      </c>
      <c r="AZ888" s="75">
        <v>46044</v>
      </c>
      <c r="BA888" s="75">
        <v>46044</v>
      </c>
      <c r="BB888" s="6">
        <v>46099</v>
      </c>
      <c r="BC888" s="89">
        <f>+Tabla3[[#This Row],[FECHA TERMINACION
(INICIAL)]]-Tabla3[[#This Row],[FECHA INICIO]]</f>
        <v>55</v>
      </c>
      <c r="BD888" s="89">
        <f>+Tabla3[[#This Row],[PLAZO DE EJECUCIÓN EN DÍAS (INICIAL)]]/30</f>
        <v>1.8333333333333333</v>
      </c>
      <c r="BE888" t="s">
        <v>403</v>
      </c>
      <c r="BF888" s="5" t="e">
        <f>+#REF!</f>
        <v>#REF!</v>
      </c>
      <c r="BG888" s="5" t="e">
        <f>+#REF!</f>
        <v>#REF!</v>
      </c>
      <c r="BH888" s="1" t="e">
        <f>+#REF!</f>
        <v>#REF!</v>
      </c>
      <c r="BI888" s="1">
        <f>+COUNTIF(Tabla3[[#This Row],[VALOR REDUCIDO]:[TOTAL TIEMPO PRORROGADO EN DÍAS
]],"&lt;&gt;0")</f>
        <v>3</v>
      </c>
      <c r="BJ888" s="1" t="e">
        <f>+#REF!</f>
        <v>#REF!</v>
      </c>
      <c r="BK888" s="75" t="e">
        <f>+#REF!</f>
        <v>#REF!</v>
      </c>
      <c r="BL888" s="1" t="s">
        <v>82</v>
      </c>
      <c r="BM888" t="e">
        <f t="shared" si="67"/>
        <v>#REF!</v>
      </c>
      <c r="BN888" s="7">
        <f t="shared" si="68"/>
        <v>46044</v>
      </c>
      <c r="BO888" s="7" t="e">
        <f t="shared" si="69"/>
        <v>#REF!</v>
      </c>
      <c r="BP888" s="5" t="e">
        <f t="shared" si="65"/>
        <v>#REF!</v>
      </c>
      <c r="BQ888" s="1">
        <v>11875000</v>
      </c>
      <c r="BR888" s="1" t="e">
        <f>+Tabla3[[#This Row],[VALOR TOTAL DE CONTRATO (ANTES DE LIQUIDACIÓN - LIBERACIÓN DE SALDOS)]]-Tabla3[[#This Row],[RECURSO TOTALES DESEMBOLSADOS]]</f>
        <v>#REF!</v>
      </c>
      <c r="BS888" s="1" t="s">
        <v>83</v>
      </c>
      <c r="BT888" s="1" t="str">
        <f t="shared" si="66"/>
        <v>enero</v>
      </c>
      <c r="BU888" s="1" t="s">
        <v>82</v>
      </c>
      <c r="BV888" s="1" t="s">
        <v>82</v>
      </c>
      <c r="BW888" s="1" t="s">
        <v>82</v>
      </c>
      <c r="BX888" t="s">
        <v>258</v>
      </c>
      <c r="BY888" t="s">
        <v>259</v>
      </c>
    </row>
    <row r="889" spans="1:77" x14ac:dyDescent="0.25">
      <c r="A889" s="1">
        <v>2026</v>
      </c>
      <c r="B889" s="3" t="s">
        <v>7360</v>
      </c>
      <c r="C889" s="1" t="s">
        <v>65</v>
      </c>
      <c r="D889" t="s">
        <v>67</v>
      </c>
      <c r="E889" t="s">
        <v>70</v>
      </c>
      <c r="F889" t="s">
        <v>71</v>
      </c>
      <c r="G889" t="s">
        <v>105</v>
      </c>
      <c r="H889" s="1" t="s">
        <v>64</v>
      </c>
      <c r="I889" s="1" t="s">
        <v>75</v>
      </c>
      <c r="J889" t="s">
        <v>7361</v>
      </c>
      <c r="K889" s="1" t="s">
        <v>78</v>
      </c>
      <c r="L889" s="87" t="s">
        <v>4138</v>
      </c>
      <c r="M889" s="79" t="s">
        <v>7444</v>
      </c>
      <c r="N889" s="1" t="s">
        <v>3719</v>
      </c>
      <c r="O889" s="69" t="s">
        <v>3719</v>
      </c>
      <c r="P889" s="54" t="s">
        <v>3719</v>
      </c>
      <c r="Q889" s="1" t="s">
        <v>83</v>
      </c>
      <c r="R889" s="87" t="s">
        <v>255</v>
      </c>
      <c r="S889" s="87" t="s">
        <v>255</v>
      </c>
      <c r="T889" t="s">
        <v>4792</v>
      </c>
      <c r="U889" t="s">
        <v>4793</v>
      </c>
      <c r="V889" t="s">
        <v>7362</v>
      </c>
      <c r="W889" s="5">
        <v>58541667</v>
      </c>
      <c r="X889" s="5">
        <v>58541667</v>
      </c>
      <c r="Y889" s="90">
        <v>6250000</v>
      </c>
      <c r="Z889" s="90">
        <v>0</v>
      </c>
      <c r="AA889" s="1" t="s">
        <v>95</v>
      </c>
      <c r="AB889" t="s">
        <v>83</v>
      </c>
      <c r="AC889" t="s">
        <v>76</v>
      </c>
      <c r="AD889" s="69">
        <f>+Tabla3[[#This Row],[VALOR DEL CONTRATO
(EN NUMEROS)]]-Tabla3[[#This Row],[VALOR RECURSOS (MADS/FONAM)]]</f>
        <v>0</v>
      </c>
      <c r="AE889" s="2">
        <v>1426</v>
      </c>
      <c r="AF889" s="88">
        <v>46024</v>
      </c>
      <c r="AG889">
        <v>175326</v>
      </c>
      <c r="AH889" s="75">
        <v>46100</v>
      </c>
      <c r="AI889" s="78" t="s">
        <v>98</v>
      </c>
      <c r="AJ889" t="s">
        <v>4044</v>
      </c>
      <c r="AK889" s="65">
        <v>202400000000095</v>
      </c>
      <c r="AL889" s="75">
        <v>46100</v>
      </c>
      <c r="AM889" s="1" t="s">
        <v>257</v>
      </c>
      <c r="AN889" s="1" t="s">
        <v>257</v>
      </c>
      <c r="AO889" t="s">
        <v>100</v>
      </c>
      <c r="AP889" t="s">
        <v>2654</v>
      </c>
      <c r="AQ889" s="2"/>
      <c r="AR889" t="s">
        <v>2655</v>
      </c>
      <c r="AS889" t="s">
        <v>255</v>
      </c>
      <c r="AT889" s="1">
        <v>80111600</v>
      </c>
      <c r="AU889" s="93" t="s">
        <v>6057</v>
      </c>
      <c r="AV889" s="1" t="s">
        <v>210</v>
      </c>
      <c r="AW889" s="87" t="s">
        <v>103</v>
      </c>
      <c r="AX889" s="75">
        <v>46100</v>
      </c>
      <c r="AY889" s="1" t="s">
        <v>116</v>
      </c>
      <c r="AZ889" s="75">
        <v>46100</v>
      </c>
      <c r="BA889" s="75">
        <v>46100</v>
      </c>
      <c r="BB889" s="6">
        <v>46385</v>
      </c>
      <c r="BC889" s="89">
        <f>+Tabla3[[#This Row],[FECHA TERMINACION
(INICIAL)]]-Tabla3[[#This Row],[FECHA INICIO]]</f>
        <v>285</v>
      </c>
      <c r="BD889" s="89">
        <f>+Tabla3[[#This Row],[PLAZO DE EJECUCIÓN EN DÍAS (INICIAL)]]/30</f>
        <v>9.5</v>
      </c>
      <c r="BE889" t="s">
        <v>7363</v>
      </c>
      <c r="BF889" s="5" t="e">
        <f>+#REF!</f>
        <v>#REF!</v>
      </c>
      <c r="BG889" s="5" t="e">
        <f>+#REF!</f>
        <v>#REF!</v>
      </c>
      <c r="BH889" s="1" t="e">
        <f>+#REF!</f>
        <v>#REF!</v>
      </c>
      <c r="BI889" s="1">
        <f>+COUNTIF(Tabla3[[#This Row],[VALOR REDUCIDO]:[TOTAL TIEMPO PRORROGADO EN DÍAS
]],"&lt;&gt;0")</f>
        <v>3</v>
      </c>
      <c r="BJ889" s="1" t="e">
        <f>+#REF!</f>
        <v>#REF!</v>
      </c>
      <c r="BK889" s="75" t="e">
        <f>+#REF!</f>
        <v>#REF!</v>
      </c>
      <c r="BL889" s="1" t="s">
        <v>83</v>
      </c>
      <c r="BM889" t="e">
        <f>$BO889-$BN889</f>
        <v>#REF!</v>
      </c>
      <c r="BN889" s="7">
        <f>$BA889</f>
        <v>46100</v>
      </c>
      <c r="BO889" s="7" t="e">
        <f>$BB889+$BH889</f>
        <v>#REF!</v>
      </c>
      <c r="BP889" s="5" t="e">
        <f t="shared" si="65"/>
        <v>#REF!</v>
      </c>
      <c r="BQ889" s="1">
        <v>15000000</v>
      </c>
      <c r="BR889" s="1" t="e">
        <f>+Tabla3[[#This Row],[VALOR TOTAL DE CONTRATO (ANTES DE LIQUIDACIÓN - LIBERACIÓN DE SALDOS)]]-Tabla3[[#This Row],[RECURSO TOTALES DESEMBOLSADOS]]</f>
        <v>#REF!</v>
      </c>
      <c r="BS889" s="1" t="s">
        <v>83</v>
      </c>
      <c r="BT889" s="1" t="str">
        <f t="shared" si="66"/>
        <v>marzo</v>
      </c>
      <c r="BU889" s="1" t="s">
        <v>82</v>
      </c>
      <c r="BV889" s="1" t="s">
        <v>82</v>
      </c>
      <c r="BW889" s="1" t="s">
        <v>82</v>
      </c>
      <c r="BX889" t="s">
        <v>258</v>
      </c>
      <c r="BY889" t="s">
        <v>259</v>
      </c>
    </row>
    <row r="890" spans="1:77" x14ac:dyDescent="0.25">
      <c r="A890" s="1">
        <v>2026</v>
      </c>
      <c r="B890" s="3">
        <v>866</v>
      </c>
      <c r="C890" s="1" t="s">
        <v>65</v>
      </c>
      <c r="D890" t="s">
        <v>67</v>
      </c>
      <c r="E890" t="s">
        <v>70</v>
      </c>
      <c r="F890" t="s">
        <v>71</v>
      </c>
      <c r="G890" t="s">
        <v>105</v>
      </c>
      <c r="H890" s="1" t="s">
        <v>64</v>
      </c>
      <c r="I890" s="1" t="s">
        <v>271</v>
      </c>
      <c r="J890" t="s">
        <v>4795</v>
      </c>
      <c r="K890" s="1" t="s">
        <v>78</v>
      </c>
      <c r="L890" s="87" t="s">
        <v>81</v>
      </c>
      <c r="M890" s="79" t="s">
        <v>7168</v>
      </c>
      <c r="N890" s="1" t="s">
        <v>3719</v>
      </c>
      <c r="O890" s="69" t="s">
        <v>3719</v>
      </c>
      <c r="P890" s="54" t="s">
        <v>3719</v>
      </c>
      <c r="Q890" s="1" t="s">
        <v>83</v>
      </c>
      <c r="R890" s="87" t="s">
        <v>254</v>
      </c>
      <c r="S890" s="87" t="s">
        <v>254</v>
      </c>
      <c r="T890" t="s">
        <v>4796</v>
      </c>
      <c r="U890" t="s">
        <v>4797</v>
      </c>
      <c r="V890" t="s">
        <v>4798</v>
      </c>
      <c r="W890" s="5">
        <v>44098476</v>
      </c>
      <c r="X890" s="5">
        <v>44098476</v>
      </c>
      <c r="Y890" s="90">
        <v>3902520</v>
      </c>
      <c r="Z890" s="90">
        <v>0</v>
      </c>
      <c r="AA890" s="1" t="s">
        <v>95</v>
      </c>
      <c r="AB890" t="s">
        <v>83</v>
      </c>
      <c r="AC890" t="s">
        <v>76</v>
      </c>
      <c r="AD890" s="69">
        <f>+Tabla3[[#This Row],[VALOR DEL CONTRATO
(EN NUMEROS)]]-Tabla3[[#This Row],[VALOR RECURSOS (MADS/FONAM)]]</f>
        <v>0</v>
      </c>
      <c r="AE890" s="2">
        <v>5626</v>
      </c>
      <c r="AF890" s="88">
        <v>46024</v>
      </c>
      <c r="AG890">
        <v>84426</v>
      </c>
      <c r="AH890" s="75">
        <v>46044</v>
      </c>
      <c r="AI890" s="78" t="s">
        <v>98</v>
      </c>
      <c r="AJ890" t="s">
        <v>404</v>
      </c>
      <c r="AK890" s="65">
        <v>202400000000095</v>
      </c>
      <c r="AL890" s="75">
        <v>46043</v>
      </c>
      <c r="AM890" s="1" t="s">
        <v>257</v>
      </c>
      <c r="AN890" s="1" t="s">
        <v>257</v>
      </c>
      <c r="AO890" t="s">
        <v>100</v>
      </c>
      <c r="AP890" t="s">
        <v>667</v>
      </c>
      <c r="AQ890" s="1"/>
      <c r="AR890" t="s">
        <v>6274</v>
      </c>
      <c r="AS890" t="s">
        <v>254</v>
      </c>
      <c r="AT890" s="1">
        <v>80111600</v>
      </c>
      <c r="AU890" s="93" t="s">
        <v>6058</v>
      </c>
      <c r="AV890" s="1" t="s">
        <v>210</v>
      </c>
      <c r="AW890" s="87" t="s">
        <v>103</v>
      </c>
      <c r="AX890" s="96">
        <v>46043</v>
      </c>
      <c r="AY890" s="1" t="s">
        <v>115</v>
      </c>
      <c r="AZ890" s="96">
        <v>46043</v>
      </c>
      <c r="BA890" s="75">
        <v>46044</v>
      </c>
      <c r="BB890" s="6">
        <v>46387</v>
      </c>
      <c r="BC890" s="89">
        <f>+Tabla3[[#This Row],[FECHA TERMINACION
(INICIAL)]]-Tabla3[[#This Row],[FECHA INICIO]]</f>
        <v>343</v>
      </c>
      <c r="BD890" s="89">
        <f>+Tabla3[[#This Row],[PLAZO DE EJECUCIÓN EN DÍAS (INICIAL)]]/30</f>
        <v>11.433333333333334</v>
      </c>
      <c r="BE890" t="s">
        <v>4799</v>
      </c>
      <c r="BF890" s="5" t="e">
        <f>+#REF!</f>
        <v>#REF!</v>
      </c>
      <c r="BG890" s="5" t="e">
        <f>+#REF!</f>
        <v>#REF!</v>
      </c>
      <c r="BH890" s="1" t="e">
        <f>+#REF!</f>
        <v>#REF!</v>
      </c>
      <c r="BI890" s="1">
        <f>+COUNTIF(Tabla3[[#This Row],[VALOR REDUCIDO]:[TOTAL TIEMPO PRORROGADO EN DÍAS
]],"&lt;&gt;0")</f>
        <v>3</v>
      </c>
      <c r="BJ890" s="1" t="e">
        <f>+#REF!</f>
        <v>#REF!</v>
      </c>
      <c r="BK890" s="75" t="e">
        <f>+#REF!</f>
        <v>#REF!</v>
      </c>
      <c r="BL890" s="1" t="s">
        <v>83</v>
      </c>
      <c r="BM890" t="e">
        <f t="shared" si="67"/>
        <v>#REF!</v>
      </c>
      <c r="BN890" s="7">
        <f t="shared" si="68"/>
        <v>46044</v>
      </c>
      <c r="BO890" s="7" t="e">
        <f t="shared" si="69"/>
        <v>#REF!</v>
      </c>
      <c r="BP890" s="5" t="e">
        <f t="shared" si="65"/>
        <v>#REF!</v>
      </c>
      <c r="BQ890" s="1">
        <v>16780836</v>
      </c>
      <c r="BR890" s="1" t="e">
        <f>+Tabla3[[#This Row],[VALOR TOTAL DE CONTRATO (ANTES DE LIQUIDACIÓN - LIBERACIÓN DE SALDOS)]]-Tabla3[[#This Row],[RECURSO TOTALES DESEMBOLSADOS]]</f>
        <v>#REF!</v>
      </c>
      <c r="BS890" s="1" t="s">
        <v>83</v>
      </c>
      <c r="BT890" s="1" t="str">
        <f t="shared" si="66"/>
        <v>enero</v>
      </c>
      <c r="BU890" s="1" t="s">
        <v>82</v>
      </c>
      <c r="BV890" s="1" t="s">
        <v>82</v>
      </c>
      <c r="BW890" s="1" t="s">
        <v>82</v>
      </c>
      <c r="BX890" t="s">
        <v>258</v>
      </c>
      <c r="BY890" t="s">
        <v>259</v>
      </c>
    </row>
    <row r="891" spans="1:77" x14ac:dyDescent="0.25">
      <c r="A891" s="1">
        <v>2026</v>
      </c>
      <c r="B891" s="3">
        <v>867</v>
      </c>
      <c r="C891" s="1" t="s">
        <v>65</v>
      </c>
      <c r="D891" t="s">
        <v>67</v>
      </c>
      <c r="E891" t="s">
        <v>70</v>
      </c>
      <c r="F891" t="s">
        <v>71</v>
      </c>
      <c r="G891" t="s">
        <v>105</v>
      </c>
      <c r="H891" s="1" t="s">
        <v>64</v>
      </c>
      <c r="I891" s="1" t="s">
        <v>75</v>
      </c>
      <c r="J891" t="s">
        <v>4800</v>
      </c>
      <c r="K891" s="1" t="s">
        <v>78</v>
      </c>
      <c r="L891" s="87" t="s">
        <v>81</v>
      </c>
      <c r="M891" s="79" t="s">
        <v>7169</v>
      </c>
      <c r="N891" s="1" t="s">
        <v>3719</v>
      </c>
      <c r="O891" s="59" t="s">
        <v>3719</v>
      </c>
      <c r="P891" s="54" t="s">
        <v>3719</v>
      </c>
      <c r="Q891" s="1" t="s">
        <v>83</v>
      </c>
      <c r="R891" s="87" t="s">
        <v>254</v>
      </c>
      <c r="S891" s="87" t="s">
        <v>254</v>
      </c>
      <c r="T891" t="s">
        <v>4801</v>
      </c>
      <c r="U891" t="s">
        <v>4802</v>
      </c>
      <c r="V891" s="5" t="s">
        <v>4803</v>
      </c>
      <c r="W891" s="5">
        <v>62000000</v>
      </c>
      <c r="X891" s="5">
        <v>62000000</v>
      </c>
      <c r="Y891" s="90">
        <v>7750000</v>
      </c>
      <c r="Z891" s="90">
        <v>0</v>
      </c>
      <c r="AA891" s="1" t="s">
        <v>95</v>
      </c>
      <c r="AB891" t="s">
        <v>83</v>
      </c>
      <c r="AC891" t="s">
        <v>76</v>
      </c>
      <c r="AD891" s="69">
        <f>+Tabla3[[#This Row],[VALOR DEL CONTRATO
(EN NUMEROS)]]-Tabla3[[#This Row],[VALOR RECURSOS (MADS/FONAM)]]</f>
        <v>0</v>
      </c>
      <c r="AE891" s="2">
        <v>5626</v>
      </c>
      <c r="AF891" s="88">
        <v>46024</v>
      </c>
      <c r="AG891">
        <v>91326</v>
      </c>
      <c r="AH891" s="75">
        <v>46045</v>
      </c>
      <c r="AI891" s="78" t="s">
        <v>98</v>
      </c>
      <c r="AJ891" t="s">
        <v>404</v>
      </c>
      <c r="AK891" s="65">
        <v>202400000000095</v>
      </c>
      <c r="AL891" s="75">
        <v>46044</v>
      </c>
      <c r="AM891" s="1" t="s">
        <v>257</v>
      </c>
      <c r="AN891" s="1" t="s">
        <v>257</v>
      </c>
      <c r="AO891" t="s">
        <v>100</v>
      </c>
      <c r="AP891" t="s">
        <v>2109</v>
      </c>
      <c r="AQ891" s="2"/>
      <c r="AR891" t="s">
        <v>2110</v>
      </c>
      <c r="AS891" t="s">
        <v>254</v>
      </c>
      <c r="AT891" s="1">
        <v>80111600</v>
      </c>
      <c r="AU891" s="93" t="s">
        <v>6059</v>
      </c>
      <c r="AV891" s="1" t="s">
        <v>210</v>
      </c>
      <c r="AW891" s="87" t="s">
        <v>103</v>
      </c>
      <c r="AX891" s="96">
        <v>46044</v>
      </c>
      <c r="AY891" s="1" t="s">
        <v>115</v>
      </c>
      <c r="AZ891" s="96">
        <v>46044</v>
      </c>
      <c r="BA891" s="96">
        <v>46045</v>
      </c>
      <c r="BB891" s="6">
        <v>46287</v>
      </c>
      <c r="BC891" s="89">
        <f>+Tabla3[[#This Row],[FECHA TERMINACION
(INICIAL)]]-Tabla3[[#This Row],[FECHA INICIO]]</f>
        <v>242</v>
      </c>
      <c r="BD891" s="89">
        <f>+Tabla3[[#This Row],[PLAZO DE EJECUCIÓN EN DÍAS (INICIAL)]]/30</f>
        <v>8.0666666666666664</v>
      </c>
      <c r="BE891" t="s">
        <v>4804</v>
      </c>
      <c r="BF891" s="5" t="e">
        <f>+#REF!</f>
        <v>#REF!</v>
      </c>
      <c r="BG891" s="5" t="e">
        <f>+#REF!</f>
        <v>#REF!</v>
      </c>
      <c r="BH891" s="1" t="e">
        <f>+#REF!</f>
        <v>#REF!</v>
      </c>
      <c r="BI891" s="1">
        <f>+COUNTIF(Tabla3[[#This Row],[VALOR REDUCIDO]:[TOTAL TIEMPO PRORROGADO EN DÍAS
]],"&lt;&gt;0")</f>
        <v>3</v>
      </c>
      <c r="BJ891" s="1" t="e">
        <f>+#REF!</f>
        <v>#REF!</v>
      </c>
      <c r="BK891" s="75" t="e">
        <f>+#REF!</f>
        <v>#REF!</v>
      </c>
      <c r="BL891" s="1" t="s">
        <v>83</v>
      </c>
      <c r="BM891" t="e">
        <f t="shared" si="67"/>
        <v>#REF!</v>
      </c>
      <c r="BN891" s="7">
        <f t="shared" si="68"/>
        <v>46045</v>
      </c>
      <c r="BO891" s="7" t="e">
        <f t="shared" si="69"/>
        <v>#REF!</v>
      </c>
      <c r="BP891" s="5" t="e">
        <f t="shared" si="65"/>
        <v>#REF!</v>
      </c>
      <c r="BQ891" s="1">
        <v>17566667</v>
      </c>
      <c r="BR891" s="1" t="e">
        <f>+Tabla3[[#This Row],[VALOR TOTAL DE CONTRATO (ANTES DE LIQUIDACIÓN - LIBERACIÓN DE SALDOS)]]-Tabla3[[#This Row],[RECURSO TOTALES DESEMBOLSADOS]]</f>
        <v>#REF!</v>
      </c>
      <c r="BS891" s="1" t="s">
        <v>83</v>
      </c>
      <c r="BT891" s="1" t="str">
        <f t="shared" si="66"/>
        <v>enero</v>
      </c>
      <c r="BU891" s="1" t="s">
        <v>82</v>
      </c>
      <c r="BV891" s="1" t="s">
        <v>82</v>
      </c>
      <c r="BW891" s="1" t="s">
        <v>82</v>
      </c>
      <c r="BX891" t="s">
        <v>258</v>
      </c>
      <c r="BY891" t="s">
        <v>259</v>
      </c>
    </row>
    <row r="892" spans="1:77" x14ac:dyDescent="0.25">
      <c r="A892" s="1">
        <v>2026</v>
      </c>
      <c r="B892" s="3">
        <v>868</v>
      </c>
      <c r="C892" s="1" t="s">
        <v>65</v>
      </c>
      <c r="D892" t="s">
        <v>67</v>
      </c>
      <c r="E892" t="s">
        <v>70</v>
      </c>
      <c r="F892" t="s">
        <v>71</v>
      </c>
      <c r="G892" t="s">
        <v>105</v>
      </c>
      <c r="H892" s="1" t="s">
        <v>64</v>
      </c>
      <c r="I892" s="1" t="s">
        <v>75</v>
      </c>
      <c r="J892" t="s">
        <v>4805</v>
      </c>
      <c r="K892" s="1" t="s">
        <v>78</v>
      </c>
      <c r="L892" s="87" t="s">
        <v>700</v>
      </c>
      <c r="M892" s="79" t="s">
        <v>7170</v>
      </c>
      <c r="N892" s="1" t="s">
        <v>3719</v>
      </c>
      <c r="O892" s="69" t="s">
        <v>3719</v>
      </c>
      <c r="P892" s="54" t="s">
        <v>3719</v>
      </c>
      <c r="Q892" s="1" t="s">
        <v>83</v>
      </c>
      <c r="R892" s="87" t="s">
        <v>254</v>
      </c>
      <c r="S892" s="87" t="s">
        <v>254</v>
      </c>
      <c r="T892" t="s">
        <v>4007</v>
      </c>
      <c r="U892" t="s">
        <v>4806</v>
      </c>
      <c r="V892" t="s">
        <v>4807</v>
      </c>
      <c r="W892" s="5">
        <v>56000000</v>
      </c>
      <c r="X892" s="5">
        <v>56000000</v>
      </c>
      <c r="Y892" s="90">
        <v>7000000</v>
      </c>
      <c r="Z892" s="90">
        <v>0</v>
      </c>
      <c r="AA892" s="1" t="s">
        <v>95</v>
      </c>
      <c r="AB892" t="s">
        <v>83</v>
      </c>
      <c r="AC892" t="s">
        <v>76</v>
      </c>
      <c r="AD892" s="69">
        <f>+Tabla3[[#This Row],[VALOR DEL CONTRATO
(EN NUMEROS)]]-Tabla3[[#This Row],[VALOR RECURSOS (MADS/FONAM)]]</f>
        <v>0</v>
      </c>
      <c r="AE892" s="2">
        <v>5626</v>
      </c>
      <c r="AF892" s="88">
        <v>46024</v>
      </c>
      <c r="AG892">
        <v>93226</v>
      </c>
      <c r="AH892" s="75">
        <v>46045</v>
      </c>
      <c r="AI892" s="78" t="s">
        <v>98</v>
      </c>
      <c r="AJ892" t="s">
        <v>404</v>
      </c>
      <c r="AK892" s="65">
        <v>202400000000095</v>
      </c>
      <c r="AL892" s="75">
        <v>46044</v>
      </c>
      <c r="AM892" s="1" t="s">
        <v>257</v>
      </c>
      <c r="AN892" s="1" t="s">
        <v>257</v>
      </c>
      <c r="AO892" t="s">
        <v>100</v>
      </c>
      <c r="AP892" t="s">
        <v>4009</v>
      </c>
      <c r="AQ892" s="1"/>
      <c r="AR892" t="s">
        <v>1688</v>
      </c>
      <c r="AS892" t="s">
        <v>607</v>
      </c>
      <c r="AT892" s="1">
        <v>80111600</v>
      </c>
      <c r="AU892" s="93" t="s">
        <v>6060</v>
      </c>
      <c r="AV892" s="1" t="s">
        <v>210</v>
      </c>
      <c r="AW892" s="87" t="s">
        <v>103</v>
      </c>
      <c r="AX892" s="96">
        <v>46044</v>
      </c>
      <c r="AY892" s="1" t="s">
        <v>115</v>
      </c>
      <c r="AZ892" s="75">
        <v>46044</v>
      </c>
      <c r="BA892" s="96">
        <v>46045</v>
      </c>
      <c r="BB892" s="6">
        <v>46287</v>
      </c>
      <c r="BC892" s="89">
        <f>+Tabla3[[#This Row],[FECHA TERMINACION
(INICIAL)]]-Tabla3[[#This Row],[FECHA INICIO]]</f>
        <v>242</v>
      </c>
      <c r="BD892" s="89">
        <f>+Tabla3[[#This Row],[PLAZO DE EJECUCIÓN EN DÍAS (INICIAL)]]/30</f>
        <v>8.0666666666666664</v>
      </c>
      <c r="BE892" t="s">
        <v>4010</v>
      </c>
      <c r="BF892" s="5" t="e">
        <f>+#REF!</f>
        <v>#REF!</v>
      </c>
      <c r="BG892" s="5" t="e">
        <f>+#REF!</f>
        <v>#REF!</v>
      </c>
      <c r="BH892" s="1" t="e">
        <f>+#REF!</f>
        <v>#REF!</v>
      </c>
      <c r="BI892" s="1">
        <f>+COUNTIF(Tabla3[[#This Row],[VALOR REDUCIDO]:[TOTAL TIEMPO PRORROGADO EN DÍAS
]],"&lt;&gt;0")</f>
        <v>3</v>
      </c>
      <c r="BJ892" s="1" t="e">
        <f>+#REF!</f>
        <v>#REF!</v>
      </c>
      <c r="BK892" s="75" t="e">
        <f>+#REF!</f>
        <v>#REF!</v>
      </c>
      <c r="BL892" s="1" t="s">
        <v>83</v>
      </c>
      <c r="BM892" t="e">
        <f t="shared" si="67"/>
        <v>#REF!</v>
      </c>
      <c r="BN892" s="7">
        <f t="shared" si="68"/>
        <v>46045</v>
      </c>
      <c r="BO892" s="7" t="e">
        <f t="shared" si="69"/>
        <v>#REF!</v>
      </c>
      <c r="BP892" s="5" t="e">
        <f t="shared" si="65"/>
        <v>#REF!</v>
      </c>
      <c r="BQ892" s="1">
        <v>29866667</v>
      </c>
      <c r="BR892" s="1" t="e">
        <f>+Tabla3[[#This Row],[VALOR TOTAL DE CONTRATO (ANTES DE LIQUIDACIÓN - LIBERACIÓN DE SALDOS)]]-Tabla3[[#This Row],[RECURSO TOTALES DESEMBOLSADOS]]</f>
        <v>#REF!</v>
      </c>
      <c r="BS892" s="1" t="s">
        <v>83</v>
      </c>
      <c r="BT892" s="1" t="str">
        <f t="shared" si="66"/>
        <v>enero</v>
      </c>
      <c r="BU892" s="1" t="s">
        <v>82</v>
      </c>
      <c r="BV892" s="1" t="s">
        <v>82</v>
      </c>
      <c r="BW892" s="1" t="s">
        <v>82</v>
      </c>
      <c r="BX892" t="s">
        <v>258</v>
      </c>
      <c r="BY892" t="s">
        <v>259</v>
      </c>
    </row>
    <row r="893" spans="1:77" x14ac:dyDescent="0.25">
      <c r="A893" s="1">
        <v>2026</v>
      </c>
      <c r="B893" s="3">
        <v>869</v>
      </c>
      <c r="C893" s="1" t="s">
        <v>65</v>
      </c>
      <c r="D893" t="s">
        <v>67</v>
      </c>
      <c r="E893" t="s">
        <v>70</v>
      </c>
      <c r="F893" t="s">
        <v>71</v>
      </c>
      <c r="G893" t="s">
        <v>105</v>
      </c>
      <c r="H893" s="1" t="s">
        <v>64</v>
      </c>
      <c r="I893" s="1" t="s">
        <v>75</v>
      </c>
      <c r="J893" t="s">
        <v>4808</v>
      </c>
      <c r="K893" s="1" t="s">
        <v>78</v>
      </c>
      <c r="L893" s="57" t="s">
        <v>493</v>
      </c>
      <c r="M893" s="79" t="s">
        <v>7171</v>
      </c>
      <c r="N893" s="1" t="s">
        <v>3719</v>
      </c>
      <c r="O893" s="69" t="s">
        <v>3719</v>
      </c>
      <c r="P893" s="54" t="s">
        <v>3719</v>
      </c>
      <c r="Q893" s="1" t="s">
        <v>83</v>
      </c>
      <c r="R893" s="87" t="s">
        <v>261</v>
      </c>
      <c r="S893" s="87" t="s">
        <v>261</v>
      </c>
      <c r="T893" t="s">
        <v>4809</v>
      </c>
      <c r="U893" t="s">
        <v>4810</v>
      </c>
      <c r="V893" t="s">
        <v>2543</v>
      </c>
      <c r="W893" s="5">
        <v>63000000</v>
      </c>
      <c r="X893" s="5">
        <v>63000000</v>
      </c>
      <c r="Y893" s="90">
        <v>9000000</v>
      </c>
      <c r="Z893" s="90">
        <v>0</v>
      </c>
      <c r="AA893" s="1" t="s">
        <v>95</v>
      </c>
      <c r="AB893" t="s">
        <v>83</v>
      </c>
      <c r="AC893" t="s">
        <v>76</v>
      </c>
      <c r="AD893" s="69">
        <f>+Tabla3[[#This Row],[VALOR DEL CONTRATO
(EN NUMEROS)]]-Tabla3[[#This Row],[VALOR RECURSOS (MADS/FONAM)]]</f>
        <v>0</v>
      </c>
      <c r="AE893" s="2">
        <v>6226</v>
      </c>
      <c r="AF893" s="97">
        <v>46024</v>
      </c>
      <c r="AG893">
        <v>90226</v>
      </c>
      <c r="AH893" s="75">
        <v>46045</v>
      </c>
      <c r="AI893" s="78" t="s">
        <v>98</v>
      </c>
      <c r="AJ893" t="s">
        <v>4120</v>
      </c>
      <c r="AK893" s="65">
        <v>202300000000041</v>
      </c>
      <c r="AL893" s="96">
        <v>46044</v>
      </c>
      <c r="AM893" s="1" t="s">
        <v>257</v>
      </c>
      <c r="AN893" s="1" t="s">
        <v>257</v>
      </c>
      <c r="AO893" t="s">
        <v>100</v>
      </c>
      <c r="AP893" t="s">
        <v>1242</v>
      </c>
      <c r="AQ893" s="1"/>
      <c r="AR893" t="s">
        <v>1243</v>
      </c>
      <c r="AS893" t="s">
        <v>261</v>
      </c>
      <c r="AT893" s="1">
        <v>80111600</v>
      </c>
      <c r="AU893" s="93" t="s">
        <v>6061</v>
      </c>
      <c r="AV893" s="1" t="s">
        <v>210</v>
      </c>
      <c r="AW893" s="87" t="s">
        <v>103</v>
      </c>
      <c r="AX893" s="96">
        <v>46044</v>
      </c>
      <c r="AY893" s="1" t="s">
        <v>116</v>
      </c>
      <c r="AZ893" s="96">
        <v>46044</v>
      </c>
      <c r="BA893" s="96">
        <v>46045</v>
      </c>
      <c r="BB893" s="6">
        <v>46256</v>
      </c>
      <c r="BC893" s="89">
        <f>+Tabla3[[#This Row],[FECHA TERMINACION
(INICIAL)]]-Tabla3[[#This Row],[FECHA INICIO]]</f>
        <v>211</v>
      </c>
      <c r="BD893" s="89">
        <f>+Tabla3[[#This Row],[PLAZO DE EJECUCIÓN EN DÍAS (INICIAL)]]/30</f>
        <v>7.0333333333333332</v>
      </c>
      <c r="BE893" t="s">
        <v>3849</v>
      </c>
      <c r="BF893" s="5" t="e">
        <f>+#REF!</f>
        <v>#REF!</v>
      </c>
      <c r="BG893" s="5" t="e">
        <f>+#REF!</f>
        <v>#REF!</v>
      </c>
      <c r="BH893" s="1" t="e">
        <f>+#REF!</f>
        <v>#REF!</v>
      </c>
      <c r="BI893" s="1">
        <f>+COUNTIF(Tabla3[[#This Row],[VALOR REDUCIDO]:[TOTAL TIEMPO PRORROGADO EN DÍAS
]],"&lt;&gt;0")</f>
        <v>3</v>
      </c>
      <c r="BJ893" s="1" t="e">
        <f>+#REF!</f>
        <v>#REF!</v>
      </c>
      <c r="BK893" s="75" t="e">
        <f>+#REF!</f>
        <v>#REF!</v>
      </c>
      <c r="BL893" s="1" t="s">
        <v>83</v>
      </c>
      <c r="BM893" t="e">
        <f t="shared" si="67"/>
        <v>#REF!</v>
      </c>
      <c r="BN893" s="7">
        <f t="shared" si="68"/>
        <v>46045</v>
      </c>
      <c r="BO893" s="7" t="e">
        <f t="shared" si="69"/>
        <v>#REF!</v>
      </c>
      <c r="BP893" s="5" t="e">
        <f t="shared" si="65"/>
        <v>#REF!</v>
      </c>
      <c r="BQ893" s="1">
        <v>38400000</v>
      </c>
      <c r="BR893" s="1" t="e">
        <f>+Tabla3[[#This Row],[VALOR TOTAL DE CONTRATO (ANTES DE LIQUIDACIÓN - LIBERACIÓN DE SALDOS)]]-Tabla3[[#This Row],[RECURSO TOTALES DESEMBOLSADOS]]</f>
        <v>#REF!</v>
      </c>
      <c r="BS893" s="1" t="s">
        <v>83</v>
      </c>
      <c r="BT893" s="1" t="str">
        <f t="shared" si="66"/>
        <v>enero</v>
      </c>
      <c r="BU893" s="1" t="s">
        <v>82</v>
      </c>
      <c r="BV893" s="1" t="s">
        <v>82</v>
      </c>
      <c r="BW893" s="1" t="s">
        <v>82</v>
      </c>
      <c r="BX893" t="s">
        <v>258</v>
      </c>
      <c r="BY893" t="s">
        <v>259</v>
      </c>
    </row>
    <row r="894" spans="1:77" x14ac:dyDescent="0.25">
      <c r="A894" s="1">
        <v>2026</v>
      </c>
      <c r="B894" s="3">
        <v>870</v>
      </c>
      <c r="C894" s="1" t="s">
        <v>65</v>
      </c>
      <c r="D894" t="s">
        <v>67</v>
      </c>
      <c r="E894" t="s">
        <v>70</v>
      </c>
      <c r="F894" t="s">
        <v>71</v>
      </c>
      <c r="G894" t="s">
        <v>105</v>
      </c>
      <c r="H894" s="1" t="s">
        <v>64</v>
      </c>
      <c r="I894" s="1" t="s">
        <v>75</v>
      </c>
      <c r="J894" t="s">
        <v>5087</v>
      </c>
      <c r="K894" s="1" t="s">
        <v>78</v>
      </c>
      <c r="L894" s="57" t="s">
        <v>390</v>
      </c>
      <c r="M894" s="79" t="s">
        <v>7172</v>
      </c>
      <c r="N894" s="1" t="s">
        <v>3719</v>
      </c>
      <c r="O894" s="69" t="s">
        <v>3719</v>
      </c>
      <c r="P894" s="54" t="s">
        <v>3719</v>
      </c>
      <c r="Q894" s="1" t="s">
        <v>83</v>
      </c>
      <c r="R894" s="87" t="s">
        <v>261</v>
      </c>
      <c r="S894" s="87" t="s">
        <v>261</v>
      </c>
      <c r="T894" t="s">
        <v>5089</v>
      </c>
      <c r="U894" t="s">
        <v>5090</v>
      </c>
      <c r="V894" t="s">
        <v>5088</v>
      </c>
      <c r="W894" s="5">
        <v>56700000</v>
      </c>
      <c r="X894" s="5">
        <v>56700000</v>
      </c>
      <c r="Y894" s="90">
        <v>8100000</v>
      </c>
      <c r="Z894" s="90">
        <v>0</v>
      </c>
      <c r="AA894" s="1" t="s">
        <v>95</v>
      </c>
      <c r="AB894" t="s">
        <v>83</v>
      </c>
      <c r="AC894" t="s">
        <v>76</v>
      </c>
      <c r="AD894" s="69">
        <f>+Tabla3[[#This Row],[VALOR DEL CONTRATO
(EN NUMEROS)]]-Tabla3[[#This Row],[VALOR RECURSOS (MADS/FONAM)]]</f>
        <v>0</v>
      </c>
      <c r="AE894" s="2">
        <v>6226</v>
      </c>
      <c r="AF894" s="97">
        <v>46024</v>
      </c>
      <c r="AG894">
        <v>104126</v>
      </c>
      <c r="AH894" s="96">
        <v>46050</v>
      </c>
      <c r="AI894" s="78" t="s">
        <v>98</v>
      </c>
      <c r="AJ894" t="s">
        <v>4120</v>
      </c>
      <c r="AK894" s="65">
        <v>202300000000041</v>
      </c>
      <c r="AL894" s="75">
        <v>46049</v>
      </c>
      <c r="AM894" s="1" t="s">
        <v>257</v>
      </c>
      <c r="AN894" s="1" t="s">
        <v>257</v>
      </c>
      <c r="AO894" t="s">
        <v>100</v>
      </c>
      <c r="AP894" t="s">
        <v>5006</v>
      </c>
      <c r="AQ894" s="1"/>
      <c r="AR894" t="s">
        <v>5007</v>
      </c>
      <c r="AS894" t="s">
        <v>261</v>
      </c>
      <c r="AT894" s="1">
        <v>80111600</v>
      </c>
      <c r="AU894" s="93" t="s">
        <v>6062</v>
      </c>
      <c r="AV894" s="1" t="s">
        <v>210</v>
      </c>
      <c r="AW894" s="87" t="s">
        <v>103</v>
      </c>
      <c r="AX894" s="75">
        <v>46049</v>
      </c>
      <c r="AY894" s="1" t="s">
        <v>116</v>
      </c>
      <c r="AZ894" s="75">
        <v>46049</v>
      </c>
      <c r="BA894" s="75">
        <v>46051</v>
      </c>
      <c r="BB894" s="6">
        <v>46262</v>
      </c>
      <c r="BC894" s="89">
        <f>+Tabla3[[#This Row],[FECHA TERMINACION
(INICIAL)]]-Tabla3[[#This Row],[FECHA INICIO]]</f>
        <v>211</v>
      </c>
      <c r="BD894" s="89">
        <f>+Tabla3[[#This Row],[PLAZO DE EJECUCIÓN EN DÍAS (INICIAL)]]/30</f>
        <v>7.0333333333333332</v>
      </c>
      <c r="BE894" t="s">
        <v>3849</v>
      </c>
      <c r="BF894" s="5" t="e">
        <f>+#REF!</f>
        <v>#REF!</v>
      </c>
      <c r="BG894" s="5" t="e">
        <f>+#REF!</f>
        <v>#REF!</v>
      </c>
      <c r="BH894" s="1" t="e">
        <f>+#REF!</f>
        <v>#REF!</v>
      </c>
      <c r="BI894" s="1">
        <f>+COUNTIF(Tabla3[[#This Row],[VALOR REDUCIDO]:[TOTAL TIEMPO PRORROGADO EN DÍAS
]],"&lt;&gt;0")</f>
        <v>3</v>
      </c>
      <c r="BJ894" s="1" t="e">
        <f>+#REF!</f>
        <v>#REF!</v>
      </c>
      <c r="BK894" s="75" t="e">
        <f>+#REF!</f>
        <v>#REF!</v>
      </c>
      <c r="BL894" s="1" t="s">
        <v>83</v>
      </c>
      <c r="BM894" t="e">
        <f t="shared" si="67"/>
        <v>#REF!</v>
      </c>
      <c r="BN894" s="7">
        <f t="shared" si="68"/>
        <v>46051</v>
      </c>
      <c r="BO894" s="7" t="e">
        <f t="shared" si="69"/>
        <v>#REF!</v>
      </c>
      <c r="BP894" s="5" t="e">
        <f t="shared" si="65"/>
        <v>#REF!</v>
      </c>
      <c r="BQ894" s="1">
        <v>32940000</v>
      </c>
      <c r="BR894" s="1" t="e">
        <f>+Tabla3[[#This Row],[VALOR TOTAL DE CONTRATO (ANTES DE LIQUIDACIÓN - LIBERACIÓN DE SALDOS)]]-Tabla3[[#This Row],[RECURSO TOTALES DESEMBOLSADOS]]</f>
        <v>#REF!</v>
      </c>
      <c r="BS894" s="1" t="s">
        <v>83</v>
      </c>
      <c r="BT894" s="1" t="str">
        <f t="shared" si="66"/>
        <v>enero</v>
      </c>
      <c r="BU894" s="1" t="s">
        <v>82</v>
      </c>
      <c r="BV894" s="1" t="s">
        <v>82</v>
      </c>
      <c r="BW894" s="1" t="s">
        <v>82</v>
      </c>
      <c r="BX894" t="s">
        <v>258</v>
      </c>
      <c r="BY894" t="s">
        <v>259</v>
      </c>
    </row>
    <row r="895" spans="1:77" x14ac:dyDescent="0.25">
      <c r="A895" s="1">
        <v>2026</v>
      </c>
      <c r="B895" s="3">
        <v>871</v>
      </c>
      <c r="C895" s="1" t="s">
        <v>65</v>
      </c>
      <c r="D895" t="s">
        <v>67</v>
      </c>
      <c r="E895" t="s">
        <v>70</v>
      </c>
      <c r="F895" t="s">
        <v>71</v>
      </c>
      <c r="G895" t="s">
        <v>105</v>
      </c>
      <c r="H895" s="1" t="s">
        <v>64</v>
      </c>
      <c r="I895" s="1" t="s">
        <v>75</v>
      </c>
      <c r="J895" t="s">
        <v>4811</v>
      </c>
      <c r="K895" s="1" t="s">
        <v>78</v>
      </c>
      <c r="L895" s="87" t="s">
        <v>2294</v>
      </c>
      <c r="M895" s="79" t="s">
        <v>7173</v>
      </c>
      <c r="N895" s="1" t="s">
        <v>3719</v>
      </c>
      <c r="O895" s="69" t="s">
        <v>3719</v>
      </c>
      <c r="P895" s="54" t="s">
        <v>3719</v>
      </c>
      <c r="Q895" s="1" t="s">
        <v>83</v>
      </c>
      <c r="R895" s="87" t="s">
        <v>261</v>
      </c>
      <c r="S895" s="87" t="s">
        <v>261</v>
      </c>
      <c r="T895" t="s">
        <v>4812</v>
      </c>
      <c r="U895" t="s">
        <v>4813</v>
      </c>
      <c r="V895" t="s">
        <v>2543</v>
      </c>
      <c r="W895" s="5">
        <v>63000000</v>
      </c>
      <c r="X895" s="5">
        <v>63000000</v>
      </c>
      <c r="Y895" s="90">
        <v>7000000</v>
      </c>
      <c r="Z895" s="90">
        <v>0</v>
      </c>
      <c r="AA895" s="1" t="s">
        <v>95</v>
      </c>
      <c r="AB895" t="s">
        <v>83</v>
      </c>
      <c r="AC895" t="s">
        <v>76</v>
      </c>
      <c r="AD895" s="69">
        <f>+Tabla3[[#This Row],[VALOR DEL CONTRATO
(EN NUMEROS)]]-Tabla3[[#This Row],[VALOR RECURSOS (MADS/FONAM)]]</f>
        <v>0</v>
      </c>
      <c r="AE895" s="2">
        <v>6226</v>
      </c>
      <c r="AF895" s="88">
        <v>46024</v>
      </c>
      <c r="AG895">
        <v>92926</v>
      </c>
      <c r="AH895" s="75">
        <v>46045</v>
      </c>
      <c r="AI895" s="78" t="s">
        <v>98</v>
      </c>
      <c r="AJ895" t="s">
        <v>514</v>
      </c>
      <c r="AK895" s="65">
        <v>202300000000041</v>
      </c>
      <c r="AL895" s="75">
        <v>46045</v>
      </c>
      <c r="AM895" s="1" t="s">
        <v>257</v>
      </c>
      <c r="AN895" s="1" t="s">
        <v>257</v>
      </c>
      <c r="AO895" t="s">
        <v>100</v>
      </c>
      <c r="AP895" t="s">
        <v>516</v>
      </c>
      <c r="AQ895" s="2"/>
      <c r="AR895" t="s">
        <v>515</v>
      </c>
      <c r="AS895" t="s">
        <v>261</v>
      </c>
      <c r="AT895" s="1">
        <v>80111600</v>
      </c>
      <c r="AU895" s="93" t="s">
        <v>6063</v>
      </c>
      <c r="AV895" s="1" t="s">
        <v>210</v>
      </c>
      <c r="AW895" s="87" t="s">
        <v>103</v>
      </c>
      <c r="AX895" s="96">
        <v>46045</v>
      </c>
      <c r="AY895" s="1" t="s">
        <v>116</v>
      </c>
      <c r="AZ895" s="96">
        <v>46045</v>
      </c>
      <c r="BA895" s="96">
        <v>46045</v>
      </c>
      <c r="BB895" s="6">
        <v>46317</v>
      </c>
      <c r="BC895" s="89">
        <f>+Tabla3[[#This Row],[FECHA TERMINACION
(INICIAL)]]-Tabla3[[#This Row],[FECHA INICIO]]</f>
        <v>272</v>
      </c>
      <c r="BD895" s="89">
        <f>+Tabla3[[#This Row],[PLAZO DE EJECUCIÓN EN DÍAS (INICIAL)]]/30</f>
        <v>9.0666666666666664</v>
      </c>
      <c r="BE895" t="s">
        <v>4814</v>
      </c>
      <c r="BF895" s="5" t="e">
        <f>+#REF!</f>
        <v>#REF!</v>
      </c>
      <c r="BG895" s="5" t="e">
        <f>+#REF!</f>
        <v>#REF!</v>
      </c>
      <c r="BH895" s="1" t="e">
        <f>+#REF!</f>
        <v>#REF!</v>
      </c>
      <c r="BI895" s="1">
        <f>+COUNTIF(Tabla3[[#This Row],[VALOR REDUCIDO]:[TOTAL TIEMPO PRORROGADO EN DÍAS
]],"&lt;&gt;0")</f>
        <v>3</v>
      </c>
      <c r="BJ895" s="1" t="e">
        <f>+#REF!</f>
        <v>#REF!</v>
      </c>
      <c r="BK895" s="75" t="e">
        <f>+#REF!</f>
        <v>#REF!</v>
      </c>
      <c r="BL895" s="1" t="s">
        <v>83</v>
      </c>
      <c r="BM895" t="e">
        <f t="shared" si="67"/>
        <v>#REF!</v>
      </c>
      <c r="BN895" s="7">
        <f t="shared" si="68"/>
        <v>46045</v>
      </c>
      <c r="BO895" s="7" t="e">
        <f t="shared" si="69"/>
        <v>#REF!</v>
      </c>
      <c r="BP895" s="5" t="e">
        <f t="shared" si="65"/>
        <v>#REF!</v>
      </c>
      <c r="BQ895" s="1">
        <v>29866667</v>
      </c>
      <c r="BR895" s="1" t="e">
        <f>+Tabla3[[#This Row],[VALOR TOTAL DE CONTRATO (ANTES DE LIQUIDACIÓN - LIBERACIÓN DE SALDOS)]]-Tabla3[[#This Row],[RECURSO TOTALES DESEMBOLSADOS]]</f>
        <v>#REF!</v>
      </c>
      <c r="BS895" s="1" t="s">
        <v>83</v>
      </c>
      <c r="BT895" s="1" t="str">
        <f t="shared" si="66"/>
        <v>enero</v>
      </c>
      <c r="BU895" s="1" t="s">
        <v>82</v>
      </c>
      <c r="BV895" s="1" t="s">
        <v>82</v>
      </c>
      <c r="BW895" s="1" t="s">
        <v>82</v>
      </c>
      <c r="BX895" t="s">
        <v>258</v>
      </c>
      <c r="BY895" t="s">
        <v>259</v>
      </c>
    </row>
    <row r="896" spans="1:77" x14ac:dyDescent="0.25">
      <c r="A896" s="1">
        <v>2026</v>
      </c>
      <c r="B896" s="3">
        <v>872</v>
      </c>
      <c r="C896" s="1" t="s">
        <v>65</v>
      </c>
      <c r="D896" t="s">
        <v>67</v>
      </c>
      <c r="E896" t="s">
        <v>70</v>
      </c>
      <c r="F896" t="s">
        <v>71</v>
      </c>
      <c r="G896" t="s">
        <v>105</v>
      </c>
      <c r="H896" s="1" t="s">
        <v>64</v>
      </c>
      <c r="I896" s="1" t="s">
        <v>75</v>
      </c>
      <c r="J896" t="s">
        <v>5091</v>
      </c>
      <c r="K896" s="1" t="s">
        <v>78</v>
      </c>
      <c r="L896" t="s">
        <v>1909</v>
      </c>
      <c r="M896" s="79" t="s">
        <v>7174</v>
      </c>
      <c r="N896" s="1" t="s">
        <v>3719</v>
      </c>
      <c r="O896" s="69" t="s">
        <v>3719</v>
      </c>
      <c r="P896" s="54" t="s">
        <v>3719</v>
      </c>
      <c r="Q896" s="1" t="s">
        <v>83</v>
      </c>
      <c r="R896" s="87" t="s">
        <v>261</v>
      </c>
      <c r="S896" s="87" t="s">
        <v>261</v>
      </c>
      <c r="T896" t="s">
        <v>5092</v>
      </c>
      <c r="U896" t="s">
        <v>5093</v>
      </c>
      <c r="V896" t="s">
        <v>3026</v>
      </c>
      <c r="W896" s="5">
        <v>81000000</v>
      </c>
      <c r="X896" s="5">
        <v>81000000</v>
      </c>
      <c r="Y896" s="90">
        <v>9000000</v>
      </c>
      <c r="Z896" s="90">
        <v>0</v>
      </c>
      <c r="AA896" s="1" t="s">
        <v>95</v>
      </c>
      <c r="AB896" t="s">
        <v>83</v>
      </c>
      <c r="AC896" t="s">
        <v>76</v>
      </c>
      <c r="AD896" s="69">
        <f>+Tabla3[[#This Row],[VALOR DEL CONTRATO
(EN NUMEROS)]]-Tabla3[[#This Row],[VALOR RECURSOS (MADS/FONAM)]]</f>
        <v>0</v>
      </c>
      <c r="AE896" s="2">
        <v>6226</v>
      </c>
      <c r="AF896" s="88">
        <v>46024</v>
      </c>
      <c r="AG896">
        <v>99426</v>
      </c>
      <c r="AH896" s="75">
        <v>46049</v>
      </c>
      <c r="AI896" s="78" t="s">
        <v>98</v>
      </c>
      <c r="AJ896" t="s">
        <v>514</v>
      </c>
      <c r="AK896" s="65">
        <v>202300000000041</v>
      </c>
      <c r="AL896" s="75">
        <v>46048</v>
      </c>
      <c r="AM896" s="1" t="s">
        <v>257</v>
      </c>
      <c r="AN896" s="1" t="s">
        <v>257</v>
      </c>
      <c r="AO896" t="s">
        <v>100</v>
      </c>
      <c r="AP896" t="s">
        <v>2283</v>
      </c>
      <c r="AQ896" s="2"/>
      <c r="AR896" t="s">
        <v>1695</v>
      </c>
      <c r="AS896" t="s">
        <v>261</v>
      </c>
      <c r="AT896" s="1">
        <v>80111600</v>
      </c>
      <c r="AU896" s="93" t="s">
        <v>6064</v>
      </c>
      <c r="AV896" s="1" t="s">
        <v>210</v>
      </c>
      <c r="AW896" s="87" t="s">
        <v>103</v>
      </c>
      <c r="AX896" s="75">
        <v>46048</v>
      </c>
      <c r="AY896" s="87" t="s">
        <v>116</v>
      </c>
      <c r="AZ896" s="75">
        <v>46048</v>
      </c>
      <c r="BA896" s="75">
        <v>46049</v>
      </c>
      <c r="BB896" s="6">
        <v>46321</v>
      </c>
      <c r="BC896" s="89">
        <f>+Tabla3[[#This Row],[FECHA TERMINACION
(INICIAL)]]-Tabla3[[#This Row],[FECHA INICIO]]</f>
        <v>272</v>
      </c>
      <c r="BD896" s="89">
        <f>+Tabla3[[#This Row],[PLAZO DE EJECUCIÓN EN DÍAS (INICIAL)]]/30</f>
        <v>9.0666666666666664</v>
      </c>
      <c r="BE896" t="s">
        <v>4814</v>
      </c>
      <c r="BF896" s="5" t="e">
        <f>+#REF!</f>
        <v>#REF!</v>
      </c>
      <c r="BG896" s="5" t="e">
        <f>+#REF!</f>
        <v>#REF!</v>
      </c>
      <c r="BH896" s="1" t="e">
        <f>+#REF!</f>
        <v>#REF!</v>
      </c>
      <c r="BI896" s="1">
        <f>+COUNTIF(Tabla3[[#This Row],[VALOR REDUCIDO]:[TOTAL TIEMPO PRORROGADO EN DÍAS
]],"&lt;&gt;0")</f>
        <v>3</v>
      </c>
      <c r="BJ896" s="1" t="e">
        <f>+#REF!</f>
        <v>#REF!</v>
      </c>
      <c r="BK896" s="75" t="e">
        <f>+#REF!</f>
        <v>#REF!</v>
      </c>
      <c r="BL896" s="1" t="s">
        <v>83</v>
      </c>
      <c r="BM896" t="e">
        <f t="shared" si="67"/>
        <v>#REF!</v>
      </c>
      <c r="BN896" s="7">
        <f t="shared" si="68"/>
        <v>46049</v>
      </c>
      <c r="BO896" s="7" t="e">
        <f t="shared" si="69"/>
        <v>#REF!</v>
      </c>
      <c r="BP896" s="5" t="e">
        <f t="shared" si="65"/>
        <v>#REF!</v>
      </c>
      <c r="BQ896" s="1">
        <v>37200000</v>
      </c>
      <c r="BR896" s="1" t="e">
        <f>+Tabla3[[#This Row],[VALOR TOTAL DE CONTRATO (ANTES DE LIQUIDACIÓN - LIBERACIÓN DE SALDOS)]]-Tabla3[[#This Row],[RECURSO TOTALES DESEMBOLSADOS]]</f>
        <v>#REF!</v>
      </c>
      <c r="BS896" s="1" t="s">
        <v>83</v>
      </c>
      <c r="BT896" s="1" t="str">
        <f t="shared" si="66"/>
        <v>enero</v>
      </c>
      <c r="BU896" s="1" t="s">
        <v>82</v>
      </c>
      <c r="BV896" s="1" t="s">
        <v>82</v>
      </c>
      <c r="BW896" s="1" t="s">
        <v>82</v>
      </c>
      <c r="BX896" t="s">
        <v>258</v>
      </c>
      <c r="BY896" t="s">
        <v>259</v>
      </c>
    </row>
    <row r="897" spans="1:77" x14ac:dyDescent="0.25">
      <c r="A897" s="1">
        <v>2026</v>
      </c>
      <c r="B897" s="3">
        <v>873</v>
      </c>
      <c r="C897" s="1" t="s">
        <v>65</v>
      </c>
      <c r="D897" t="s">
        <v>67</v>
      </c>
      <c r="E897" t="s">
        <v>70</v>
      </c>
      <c r="F897" t="s">
        <v>71</v>
      </c>
      <c r="G897" t="s">
        <v>105</v>
      </c>
      <c r="H897" s="1" t="s">
        <v>64</v>
      </c>
      <c r="I897" s="1" t="s">
        <v>75</v>
      </c>
      <c r="J897" t="s">
        <v>5003</v>
      </c>
      <c r="K897" s="1" t="s">
        <v>78</v>
      </c>
      <c r="L897" s="87" t="s">
        <v>721</v>
      </c>
      <c r="M897" s="79" t="s">
        <v>7175</v>
      </c>
      <c r="N897" s="1" t="s">
        <v>3719</v>
      </c>
      <c r="O897" s="69" t="s">
        <v>3719</v>
      </c>
      <c r="P897" s="54" t="s">
        <v>3719</v>
      </c>
      <c r="Q897" s="1" t="s">
        <v>83</v>
      </c>
      <c r="R897" s="87" t="s">
        <v>261</v>
      </c>
      <c r="S897" s="87" t="s">
        <v>261</v>
      </c>
      <c r="T897" t="s">
        <v>5004</v>
      </c>
      <c r="U897" t="s">
        <v>5005</v>
      </c>
      <c r="V897" t="s">
        <v>1705</v>
      </c>
      <c r="W897" s="5">
        <v>85000000</v>
      </c>
      <c r="X897" s="5">
        <v>85000000</v>
      </c>
      <c r="Y897" s="90">
        <v>8500000</v>
      </c>
      <c r="Z897" s="90">
        <v>0</v>
      </c>
      <c r="AA897" s="1" t="s">
        <v>95</v>
      </c>
      <c r="AB897" t="s">
        <v>83</v>
      </c>
      <c r="AC897" t="s">
        <v>76</v>
      </c>
      <c r="AD897" s="69">
        <f>+Tabla3[[#This Row],[VALOR DEL CONTRATO
(EN NUMEROS)]]-Tabla3[[#This Row],[VALOR RECURSOS (MADS/FONAM)]]</f>
        <v>0</v>
      </c>
      <c r="AE897" s="2">
        <v>6226</v>
      </c>
      <c r="AF897" s="97">
        <v>46024</v>
      </c>
      <c r="AG897">
        <v>97126</v>
      </c>
      <c r="AH897" s="96">
        <v>46048</v>
      </c>
      <c r="AI897" s="78" t="s">
        <v>98</v>
      </c>
      <c r="AJ897" t="s">
        <v>514</v>
      </c>
      <c r="AK897" s="65">
        <v>202300000000041</v>
      </c>
      <c r="AL897" s="75">
        <v>46045</v>
      </c>
      <c r="AM897" s="1" t="s">
        <v>257</v>
      </c>
      <c r="AN897" s="1" t="s">
        <v>257</v>
      </c>
      <c r="AO897" t="s">
        <v>100</v>
      </c>
      <c r="AP897" t="s">
        <v>5006</v>
      </c>
      <c r="AQ897" s="1"/>
      <c r="AR897" t="s">
        <v>5007</v>
      </c>
      <c r="AS897" t="s">
        <v>261</v>
      </c>
      <c r="AT897" s="1">
        <v>80111600</v>
      </c>
      <c r="AU897" s="93" t="s">
        <v>6065</v>
      </c>
      <c r="AV897" s="1" t="s">
        <v>210</v>
      </c>
      <c r="AW897" s="87" t="s">
        <v>103</v>
      </c>
      <c r="AX897" s="75">
        <v>46048</v>
      </c>
      <c r="AY897" s="1" t="s">
        <v>116</v>
      </c>
      <c r="AZ897" s="75">
        <v>46048</v>
      </c>
      <c r="BA897" s="6">
        <v>46048</v>
      </c>
      <c r="BB897" s="6">
        <v>46351</v>
      </c>
      <c r="BC897" s="89">
        <f>+Tabla3[[#This Row],[FECHA TERMINACION
(INICIAL)]]-Tabla3[[#This Row],[FECHA INICIO]]</f>
        <v>303</v>
      </c>
      <c r="BD897" s="89">
        <f>+Tabla3[[#This Row],[PLAZO DE EJECUCIÓN EN DÍAS (INICIAL)]]/30</f>
        <v>10.1</v>
      </c>
      <c r="BE897" t="s">
        <v>2279</v>
      </c>
      <c r="BF897" s="5" t="e">
        <f>+#REF!</f>
        <v>#REF!</v>
      </c>
      <c r="BG897" s="5" t="e">
        <f>+#REF!</f>
        <v>#REF!</v>
      </c>
      <c r="BH897" s="1" t="e">
        <f>+#REF!</f>
        <v>#REF!</v>
      </c>
      <c r="BI897" s="1">
        <f>+COUNTIF(Tabla3[[#This Row],[VALOR REDUCIDO]:[TOTAL TIEMPO PRORROGADO EN DÍAS
]],"&lt;&gt;0")</f>
        <v>3</v>
      </c>
      <c r="BJ897" s="1" t="e">
        <f>+#REF!</f>
        <v>#REF!</v>
      </c>
      <c r="BK897" s="75" t="e">
        <f>+#REF!</f>
        <v>#REF!</v>
      </c>
      <c r="BL897" s="1" t="s">
        <v>83</v>
      </c>
      <c r="BM897" t="e">
        <f t="shared" si="67"/>
        <v>#REF!</v>
      </c>
      <c r="BN897" s="7">
        <f t="shared" si="68"/>
        <v>46048</v>
      </c>
      <c r="BO897" s="7" t="e">
        <f t="shared" si="69"/>
        <v>#REF!</v>
      </c>
      <c r="BP897" s="5" t="e">
        <f t="shared" ref="BP897:BP960" si="70">$X897+$BG897-$BF897</f>
        <v>#REF!</v>
      </c>
      <c r="BQ897" s="1">
        <v>35416667</v>
      </c>
      <c r="BR897" s="1" t="e">
        <f>+Tabla3[[#This Row],[VALOR TOTAL DE CONTRATO (ANTES DE LIQUIDACIÓN - LIBERACIÓN DE SALDOS)]]-Tabla3[[#This Row],[RECURSO TOTALES DESEMBOLSADOS]]</f>
        <v>#REF!</v>
      </c>
      <c r="BS897" s="1" t="s">
        <v>83</v>
      </c>
      <c r="BT897" s="1" t="str">
        <f t="shared" ref="BT897:BT960" si="71">TEXT(AL897,"MMMM")</f>
        <v>enero</v>
      </c>
      <c r="BU897" s="1" t="s">
        <v>82</v>
      </c>
      <c r="BV897" s="1" t="s">
        <v>82</v>
      </c>
      <c r="BW897" s="1" t="s">
        <v>82</v>
      </c>
      <c r="BX897" t="s">
        <v>258</v>
      </c>
      <c r="BY897" t="s">
        <v>259</v>
      </c>
    </row>
    <row r="898" spans="1:77" x14ac:dyDescent="0.25">
      <c r="A898" s="1">
        <v>2026</v>
      </c>
      <c r="B898" s="3">
        <v>874</v>
      </c>
      <c r="C898" s="1" t="s">
        <v>65</v>
      </c>
      <c r="D898" t="s">
        <v>67</v>
      </c>
      <c r="E898" t="s">
        <v>70</v>
      </c>
      <c r="F898" t="s">
        <v>71</v>
      </c>
      <c r="G898" t="s">
        <v>105</v>
      </c>
      <c r="H898" s="1" t="s">
        <v>64</v>
      </c>
      <c r="I898" s="1" t="s">
        <v>75</v>
      </c>
      <c r="J898" t="s">
        <v>4815</v>
      </c>
      <c r="K898" s="1" t="s">
        <v>78</v>
      </c>
      <c r="L898" s="87" t="s">
        <v>446</v>
      </c>
      <c r="M898" s="79" t="s">
        <v>7176</v>
      </c>
      <c r="N898" s="1" t="s">
        <v>3719</v>
      </c>
      <c r="O898" s="69" t="s">
        <v>3719</v>
      </c>
      <c r="P898" s="54" t="s">
        <v>3719</v>
      </c>
      <c r="Q898" s="1" t="s">
        <v>83</v>
      </c>
      <c r="R898" s="87" t="s">
        <v>1105</v>
      </c>
      <c r="S898" s="87" t="s">
        <v>212</v>
      </c>
      <c r="T898" t="s">
        <v>4816</v>
      </c>
      <c r="U898" t="s">
        <v>4817</v>
      </c>
      <c r="V898" t="s">
        <v>4818</v>
      </c>
      <c r="W898" s="5">
        <v>113333333</v>
      </c>
      <c r="X898" s="5">
        <v>113333333</v>
      </c>
      <c r="Y898" s="90">
        <v>10000000</v>
      </c>
      <c r="Z898" s="90">
        <v>0</v>
      </c>
      <c r="AA898" s="1" t="s">
        <v>95</v>
      </c>
      <c r="AB898" t="s">
        <v>83</v>
      </c>
      <c r="AC898" t="s">
        <v>76</v>
      </c>
      <c r="AD898" s="69">
        <f>+Tabla3[[#This Row],[VALOR DEL CONTRATO
(EN NUMEROS)]]-Tabla3[[#This Row],[VALOR RECURSOS (MADS/FONAM)]]</f>
        <v>0</v>
      </c>
      <c r="AE898" s="2">
        <v>1126</v>
      </c>
      <c r="AF898" s="97">
        <v>46024</v>
      </c>
      <c r="AG898">
        <v>95926</v>
      </c>
      <c r="AH898" s="96">
        <v>46045</v>
      </c>
      <c r="AI898" s="78" t="s">
        <v>98</v>
      </c>
      <c r="AJ898" t="s">
        <v>3476</v>
      </c>
      <c r="AK898" s="65">
        <v>202400000000065</v>
      </c>
      <c r="AL898" s="75">
        <v>46045</v>
      </c>
      <c r="AM898" s="1" t="s">
        <v>257</v>
      </c>
      <c r="AN898" s="1" t="s">
        <v>257</v>
      </c>
      <c r="AO898" t="s">
        <v>100</v>
      </c>
      <c r="AP898" t="s">
        <v>1109</v>
      </c>
      <c r="AQ898" s="2"/>
      <c r="AR898" t="s">
        <v>1110</v>
      </c>
      <c r="AS898" t="s">
        <v>212</v>
      </c>
      <c r="AT898" s="1">
        <v>80111600</v>
      </c>
      <c r="AU898" s="93" t="s">
        <v>6066</v>
      </c>
      <c r="AV898" s="1" t="s">
        <v>210</v>
      </c>
      <c r="AW898" s="87" t="s">
        <v>103</v>
      </c>
      <c r="AX898" s="96">
        <v>46045</v>
      </c>
      <c r="AY898" s="1" t="s">
        <v>116</v>
      </c>
      <c r="AZ898" s="96">
        <v>46045</v>
      </c>
      <c r="BA898" s="75">
        <v>46045</v>
      </c>
      <c r="BB898" s="6">
        <v>46387</v>
      </c>
      <c r="BC898" s="89">
        <f>+Tabla3[[#This Row],[FECHA TERMINACION
(INICIAL)]]-Tabla3[[#This Row],[FECHA INICIO]]</f>
        <v>342</v>
      </c>
      <c r="BD898" s="89">
        <f>+Tabla3[[#This Row],[PLAZO DE EJECUCIÓN EN DÍAS (INICIAL)]]/30</f>
        <v>11.4</v>
      </c>
      <c r="BE898" t="s">
        <v>4819</v>
      </c>
      <c r="BF898" s="5" t="e">
        <f>+#REF!</f>
        <v>#REF!</v>
      </c>
      <c r="BG898" s="5" t="e">
        <f>+#REF!</f>
        <v>#REF!</v>
      </c>
      <c r="BH898" s="1" t="e">
        <f>+#REF!</f>
        <v>#REF!</v>
      </c>
      <c r="BI898" s="1">
        <f>+COUNTIF(Tabla3[[#This Row],[VALOR REDUCIDO]:[TOTAL TIEMPO PRORROGADO EN DÍAS
]],"&lt;&gt;0")</f>
        <v>3</v>
      </c>
      <c r="BJ898" s="1" t="e">
        <f>+#REF!</f>
        <v>#REF!</v>
      </c>
      <c r="BK898" s="75" t="e">
        <f>+#REF!</f>
        <v>#REF!</v>
      </c>
      <c r="BL898" s="1" t="s">
        <v>83</v>
      </c>
      <c r="BM898" t="e">
        <f t="shared" si="67"/>
        <v>#REF!</v>
      </c>
      <c r="BN898" s="7">
        <f t="shared" si="68"/>
        <v>46045</v>
      </c>
      <c r="BO898" s="7" t="e">
        <f t="shared" si="69"/>
        <v>#REF!</v>
      </c>
      <c r="BP898" s="5" t="e">
        <f t="shared" si="70"/>
        <v>#REF!</v>
      </c>
      <c r="BQ898" s="1">
        <v>42666667</v>
      </c>
      <c r="BR898" s="1" t="e">
        <f>+Tabla3[[#This Row],[VALOR TOTAL DE CONTRATO (ANTES DE LIQUIDACIÓN - LIBERACIÓN DE SALDOS)]]-Tabla3[[#This Row],[RECURSO TOTALES DESEMBOLSADOS]]</f>
        <v>#REF!</v>
      </c>
      <c r="BS898" s="1" t="s">
        <v>83</v>
      </c>
      <c r="BT898" s="1" t="str">
        <f t="shared" si="71"/>
        <v>enero</v>
      </c>
      <c r="BU898" s="1" t="s">
        <v>82</v>
      </c>
      <c r="BV898" s="1" t="s">
        <v>82</v>
      </c>
      <c r="BW898" s="1" t="s">
        <v>82</v>
      </c>
      <c r="BX898" t="s">
        <v>258</v>
      </c>
      <c r="BY898" t="s">
        <v>259</v>
      </c>
    </row>
    <row r="899" spans="1:77" x14ac:dyDescent="0.25">
      <c r="A899" s="1">
        <v>2026</v>
      </c>
      <c r="B899" s="3">
        <v>875</v>
      </c>
      <c r="C899" s="1" t="s">
        <v>65</v>
      </c>
      <c r="D899" t="s">
        <v>67</v>
      </c>
      <c r="E899" t="s">
        <v>70</v>
      </c>
      <c r="F899" t="s">
        <v>71</v>
      </c>
      <c r="G899" t="s">
        <v>105</v>
      </c>
      <c r="H899" s="1" t="s">
        <v>64</v>
      </c>
      <c r="I899" s="1" t="s">
        <v>271</v>
      </c>
      <c r="J899" t="s">
        <v>4820</v>
      </c>
      <c r="K899" s="1" t="s">
        <v>78</v>
      </c>
      <c r="L899" s="87" t="s">
        <v>1650</v>
      </c>
      <c r="M899" s="79" t="s">
        <v>7177</v>
      </c>
      <c r="N899" s="1" t="s">
        <v>3719</v>
      </c>
      <c r="O899" s="69" t="s">
        <v>3719</v>
      </c>
      <c r="P899" s="54" t="s">
        <v>3719</v>
      </c>
      <c r="Q899" s="1" t="s">
        <v>83</v>
      </c>
      <c r="R899" s="87" t="s">
        <v>1105</v>
      </c>
      <c r="S899" s="87" t="s">
        <v>212</v>
      </c>
      <c r="T899" t="s">
        <v>4821</v>
      </c>
      <c r="U899" t="s">
        <v>4822</v>
      </c>
      <c r="V899" t="s">
        <v>4823</v>
      </c>
      <c r="W899" s="5">
        <v>44070000</v>
      </c>
      <c r="X899" s="5">
        <v>44070000</v>
      </c>
      <c r="Y899" s="90">
        <v>3900000</v>
      </c>
      <c r="Z899" s="90">
        <v>0</v>
      </c>
      <c r="AA899" s="1" t="s">
        <v>95</v>
      </c>
      <c r="AB899" t="s">
        <v>83</v>
      </c>
      <c r="AC899" t="s">
        <v>76</v>
      </c>
      <c r="AD899" s="69">
        <f>+Tabla3[[#This Row],[VALOR DEL CONTRATO
(EN NUMEROS)]]-Tabla3[[#This Row],[VALOR RECURSOS (MADS/FONAM)]]</f>
        <v>0</v>
      </c>
      <c r="AE899" s="2">
        <v>1126</v>
      </c>
      <c r="AF899" s="88">
        <v>46024</v>
      </c>
      <c r="AG899">
        <v>96226</v>
      </c>
      <c r="AH899" s="96">
        <v>46045</v>
      </c>
      <c r="AI899" s="78" t="s">
        <v>98</v>
      </c>
      <c r="AJ899" t="s">
        <v>282</v>
      </c>
      <c r="AK899" s="65">
        <v>202400000000065</v>
      </c>
      <c r="AL899" s="96">
        <v>46045</v>
      </c>
      <c r="AM899" s="1" t="s">
        <v>257</v>
      </c>
      <c r="AN899" s="1" t="s">
        <v>257</v>
      </c>
      <c r="AO899" t="s">
        <v>100</v>
      </c>
      <c r="AP899" t="s">
        <v>1109</v>
      </c>
      <c r="AQ899" s="1"/>
      <c r="AR899" t="s">
        <v>1110</v>
      </c>
      <c r="AS899" t="s">
        <v>212</v>
      </c>
      <c r="AT899" s="1">
        <v>80111600</v>
      </c>
      <c r="AU899" s="93" t="s">
        <v>6067</v>
      </c>
      <c r="AV899" s="1" t="s">
        <v>210</v>
      </c>
      <c r="AW899" s="87" t="s">
        <v>103</v>
      </c>
      <c r="AX899" s="96">
        <v>46045</v>
      </c>
      <c r="AY899" s="1" t="s">
        <v>115</v>
      </c>
      <c r="AZ899" s="96">
        <v>46045</v>
      </c>
      <c r="BA899" s="96">
        <v>46048</v>
      </c>
      <c r="BB899" s="6">
        <v>46387</v>
      </c>
      <c r="BC899" s="89">
        <f>+Tabla3[[#This Row],[FECHA TERMINACION
(INICIAL)]]-Tabla3[[#This Row],[FECHA INICIO]]</f>
        <v>339</v>
      </c>
      <c r="BD899" s="89">
        <f>+Tabla3[[#This Row],[PLAZO DE EJECUCIÓN EN DÍAS (INICIAL)]]/30</f>
        <v>11.3</v>
      </c>
      <c r="BE899" t="s">
        <v>4824</v>
      </c>
      <c r="BF899" s="5" t="e">
        <f>+#REF!</f>
        <v>#REF!</v>
      </c>
      <c r="BG899" s="5" t="e">
        <f>+#REF!</f>
        <v>#REF!</v>
      </c>
      <c r="BH899" s="1" t="e">
        <f>+#REF!</f>
        <v>#REF!</v>
      </c>
      <c r="BI899" s="1">
        <f>+COUNTIF(Tabla3[[#This Row],[VALOR REDUCIDO]:[TOTAL TIEMPO PRORROGADO EN DÍAS
]],"&lt;&gt;0")</f>
        <v>3</v>
      </c>
      <c r="BJ899" s="1" t="e">
        <f>+#REF!</f>
        <v>#REF!</v>
      </c>
      <c r="BK899" s="75" t="e">
        <f>+#REF!</f>
        <v>#REF!</v>
      </c>
      <c r="BL899" s="1" t="s">
        <v>83</v>
      </c>
      <c r="BM899" t="e">
        <f t="shared" si="67"/>
        <v>#REF!</v>
      </c>
      <c r="BN899" s="7">
        <f t="shared" si="68"/>
        <v>46048</v>
      </c>
      <c r="BO899" s="7" t="e">
        <f t="shared" si="69"/>
        <v>#REF!</v>
      </c>
      <c r="BP899" s="5" t="e">
        <f t="shared" si="70"/>
        <v>#REF!</v>
      </c>
      <c r="BQ899" s="1">
        <v>16250000</v>
      </c>
      <c r="BR899" s="1" t="e">
        <f>+Tabla3[[#This Row],[VALOR TOTAL DE CONTRATO (ANTES DE LIQUIDACIÓN - LIBERACIÓN DE SALDOS)]]-Tabla3[[#This Row],[RECURSO TOTALES DESEMBOLSADOS]]</f>
        <v>#REF!</v>
      </c>
      <c r="BS899" s="1" t="s">
        <v>83</v>
      </c>
      <c r="BT899" s="1" t="str">
        <f t="shared" si="71"/>
        <v>enero</v>
      </c>
      <c r="BU899" s="1" t="s">
        <v>82</v>
      </c>
      <c r="BV899" s="1" t="s">
        <v>82</v>
      </c>
      <c r="BW899" s="1" t="s">
        <v>82</v>
      </c>
      <c r="BX899" t="s">
        <v>258</v>
      </c>
      <c r="BY899" t="s">
        <v>259</v>
      </c>
    </row>
    <row r="900" spans="1:77" x14ac:dyDescent="0.25">
      <c r="A900" s="1">
        <v>2026</v>
      </c>
      <c r="B900" s="3">
        <v>876</v>
      </c>
      <c r="C900" s="1" t="s">
        <v>65</v>
      </c>
      <c r="D900" t="s">
        <v>67</v>
      </c>
      <c r="E900" t="s">
        <v>70</v>
      </c>
      <c r="F900" t="s">
        <v>71</v>
      </c>
      <c r="G900" t="s">
        <v>105</v>
      </c>
      <c r="H900" s="1" t="s">
        <v>64</v>
      </c>
      <c r="I900" s="1" t="s">
        <v>271</v>
      </c>
      <c r="J900" t="s">
        <v>5008</v>
      </c>
      <c r="K900" s="1" t="s">
        <v>78</v>
      </c>
      <c r="L900" s="87" t="s">
        <v>5009</v>
      </c>
      <c r="M900" s="79" t="s">
        <v>7178</v>
      </c>
      <c r="N900" s="1" t="s">
        <v>3719</v>
      </c>
      <c r="O900" s="69" t="s">
        <v>3719</v>
      </c>
      <c r="P900" s="54" t="s">
        <v>3719</v>
      </c>
      <c r="Q900" s="1" t="s">
        <v>83</v>
      </c>
      <c r="R900" s="87" t="s">
        <v>1436</v>
      </c>
      <c r="S900" s="87" t="s">
        <v>212</v>
      </c>
      <c r="T900" t="s">
        <v>5010</v>
      </c>
      <c r="U900" t="s">
        <v>2426</v>
      </c>
      <c r="V900" t="s">
        <v>5011</v>
      </c>
      <c r="W900" s="5">
        <v>37461666</v>
      </c>
      <c r="X900" s="5">
        <v>37461666</v>
      </c>
      <c r="Y900" s="90">
        <v>3325000</v>
      </c>
      <c r="Z900" s="90">
        <v>0</v>
      </c>
      <c r="AA900" s="1" t="s">
        <v>95</v>
      </c>
      <c r="AB900" t="s">
        <v>83</v>
      </c>
      <c r="AC900" t="s">
        <v>76</v>
      </c>
      <c r="AD900" s="69">
        <f>+Tabla3[[#This Row],[VALOR DEL CONTRATO
(EN NUMEROS)]]-Tabla3[[#This Row],[VALOR RECURSOS (MADS/FONAM)]]</f>
        <v>0</v>
      </c>
      <c r="AE900" s="2">
        <v>1126</v>
      </c>
      <c r="AF900" s="88">
        <v>46024</v>
      </c>
      <c r="AG900">
        <v>96826</v>
      </c>
      <c r="AH900" s="96">
        <v>46045</v>
      </c>
      <c r="AI900" s="78" t="s">
        <v>98</v>
      </c>
      <c r="AJ900" t="s">
        <v>282</v>
      </c>
      <c r="AK900" s="65">
        <v>202400000000095</v>
      </c>
      <c r="AL900" s="96">
        <v>46045</v>
      </c>
      <c r="AM900" s="1" t="s">
        <v>257</v>
      </c>
      <c r="AN900" s="1" t="s">
        <v>257</v>
      </c>
      <c r="AO900" t="s">
        <v>100</v>
      </c>
      <c r="AP900" t="s">
        <v>1440</v>
      </c>
      <c r="AQ900" s="1"/>
      <c r="AR900" t="s">
        <v>1441</v>
      </c>
      <c r="AS900" t="s">
        <v>212</v>
      </c>
      <c r="AT900" s="1">
        <v>80111600</v>
      </c>
      <c r="AU900" s="93" t="s">
        <v>6068</v>
      </c>
      <c r="AV900" s="1" t="s">
        <v>210</v>
      </c>
      <c r="AW900" s="87" t="s">
        <v>103</v>
      </c>
      <c r="AX900" s="96">
        <v>46046</v>
      </c>
      <c r="AY900" s="1" t="s">
        <v>116</v>
      </c>
      <c r="AZ900" s="96">
        <v>46046</v>
      </c>
      <c r="BA900" s="96">
        <v>46048</v>
      </c>
      <c r="BB900" s="6">
        <v>46386</v>
      </c>
      <c r="BC900" s="89">
        <f>+Tabla3[[#This Row],[FECHA TERMINACION
(INICIAL)]]-Tabla3[[#This Row],[FECHA INICIO]]</f>
        <v>338</v>
      </c>
      <c r="BD900" s="89">
        <f>+Tabla3[[#This Row],[PLAZO DE EJECUCIÓN EN DÍAS (INICIAL)]]/30</f>
        <v>11.266666666666667</v>
      </c>
      <c r="BE900" t="s">
        <v>5012</v>
      </c>
      <c r="BF900" s="5" t="e">
        <f>+#REF!</f>
        <v>#REF!</v>
      </c>
      <c r="BG900" s="5" t="e">
        <f>+#REF!</f>
        <v>#REF!</v>
      </c>
      <c r="BH900" s="1" t="e">
        <f>+#REF!</f>
        <v>#REF!</v>
      </c>
      <c r="BI900" s="1">
        <f>+COUNTIF(Tabla3[[#This Row],[VALOR REDUCIDO]:[TOTAL TIEMPO PRORROGADO EN DÍAS
]],"&lt;&gt;0")</f>
        <v>3</v>
      </c>
      <c r="BJ900" s="1" t="e">
        <f>+#REF!</f>
        <v>#REF!</v>
      </c>
      <c r="BK900" s="75" t="e">
        <f>+#REF!</f>
        <v>#REF!</v>
      </c>
      <c r="BL900" s="1" t="s">
        <v>83</v>
      </c>
      <c r="BM900" t="e">
        <f t="shared" si="67"/>
        <v>#REF!</v>
      </c>
      <c r="BN900" s="7">
        <f t="shared" si="68"/>
        <v>46048</v>
      </c>
      <c r="BO900" s="7" t="e">
        <f t="shared" si="69"/>
        <v>#REF!</v>
      </c>
      <c r="BP900" s="5" t="e">
        <f t="shared" si="70"/>
        <v>#REF!</v>
      </c>
      <c r="BQ900" s="1">
        <v>13854166</v>
      </c>
      <c r="BR900" s="1" t="e">
        <f>+Tabla3[[#This Row],[VALOR TOTAL DE CONTRATO (ANTES DE LIQUIDACIÓN - LIBERACIÓN DE SALDOS)]]-Tabla3[[#This Row],[RECURSO TOTALES DESEMBOLSADOS]]</f>
        <v>#REF!</v>
      </c>
      <c r="BS900" s="1" t="s">
        <v>83</v>
      </c>
      <c r="BT900" s="1" t="str">
        <f t="shared" si="71"/>
        <v>enero</v>
      </c>
      <c r="BU900" s="1" t="s">
        <v>82</v>
      </c>
      <c r="BV900" s="1" t="s">
        <v>82</v>
      </c>
      <c r="BW900" s="1" t="s">
        <v>82</v>
      </c>
      <c r="BX900" t="s">
        <v>258</v>
      </c>
      <c r="BY900" t="s">
        <v>259</v>
      </c>
    </row>
    <row r="901" spans="1:77" x14ac:dyDescent="0.25">
      <c r="A901" s="1">
        <v>2026</v>
      </c>
      <c r="B901" s="3">
        <v>877</v>
      </c>
      <c r="C901" s="1" t="s">
        <v>65</v>
      </c>
      <c r="D901" t="s">
        <v>67</v>
      </c>
      <c r="E901" t="s">
        <v>70</v>
      </c>
      <c r="F901" t="s">
        <v>71</v>
      </c>
      <c r="G901" t="s">
        <v>105</v>
      </c>
      <c r="H901" s="1" t="s">
        <v>64</v>
      </c>
      <c r="I901" s="1" t="s">
        <v>75</v>
      </c>
      <c r="J901" t="s">
        <v>5094</v>
      </c>
      <c r="K901" s="1" t="s">
        <v>78</v>
      </c>
      <c r="L901" s="87" t="s">
        <v>446</v>
      </c>
      <c r="M901" s="79" t="s">
        <v>7179</v>
      </c>
      <c r="N901" s="1" t="s">
        <v>3719</v>
      </c>
      <c r="O901" s="69" t="s">
        <v>3719</v>
      </c>
      <c r="P901" s="54" t="s">
        <v>3719</v>
      </c>
      <c r="Q901" s="1" t="s">
        <v>83</v>
      </c>
      <c r="R901" s="87" t="s">
        <v>1436</v>
      </c>
      <c r="S901" s="87" t="s">
        <v>212</v>
      </c>
      <c r="T901" t="s">
        <v>5095</v>
      </c>
      <c r="U901" t="s">
        <v>5097</v>
      </c>
      <c r="V901" t="s">
        <v>5096</v>
      </c>
      <c r="W901" s="5">
        <v>62417333</v>
      </c>
      <c r="X901" s="5">
        <v>62417333</v>
      </c>
      <c r="Y901" s="90">
        <v>5540000</v>
      </c>
      <c r="Z901" s="90">
        <v>0</v>
      </c>
      <c r="AA901" s="1" t="s">
        <v>95</v>
      </c>
      <c r="AB901" t="s">
        <v>83</v>
      </c>
      <c r="AC901" t="s">
        <v>76</v>
      </c>
      <c r="AD901" s="69">
        <f>+Tabla3[[#This Row],[VALOR DEL CONTRATO
(EN NUMEROS)]]-Tabla3[[#This Row],[VALOR RECURSOS (MADS/FONAM)]]</f>
        <v>0</v>
      </c>
      <c r="AE901" s="2">
        <v>1126</v>
      </c>
      <c r="AF901" s="88">
        <v>46024</v>
      </c>
      <c r="AG901">
        <v>104726</v>
      </c>
      <c r="AH901" s="75">
        <v>46050</v>
      </c>
      <c r="AI901" s="78" t="s">
        <v>98</v>
      </c>
      <c r="AJ901" t="s">
        <v>282</v>
      </c>
      <c r="AK901" s="65">
        <v>202400000000095</v>
      </c>
      <c r="AL901" s="96">
        <v>46048</v>
      </c>
      <c r="AM901" s="1" t="s">
        <v>257</v>
      </c>
      <c r="AN901" s="1" t="s">
        <v>257</v>
      </c>
      <c r="AO901" t="s">
        <v>100</v>
      </c>
      <c r="AP901" t="s">
        <v>1440</v>
      </c>
      <c r="AQ901" s="1"/>
      <c r="AR901" t="s">
        <v>1441</v>
      </c>
      <c r="AS901" t="s">
        <v>212</v>
      </c>
      <c r="AT901" s="1">
        <v>80111600</v>
      </c>
      <c r="AU901" s="93" t="s">
        <v>6069</v>
      </c>
      <c r="AV901" s="1" t="s">
        <v>210</v>
      </c>
      <c r="AW901" s="87" t="s">
        <v>103</v>
      </c>
      <c r="AX901" s="96">
        <v>46049</v>
      </c>
      <c r="AY901" s="1" t="s">
        <v>116</v>
      </c>
      <c r="AZ901" s="96">
        <v>46049</v>
      </c>
      <c r="BA901" s="75">
        <v>46050</v>
      </c>
      <c r="BB901" s="6">
        <v>46386</v>
      </c>
      <c r="BC901" s="89">
        <f>+Tabla3[[#This Row],[FECHA TERMINACION
(INICIAL)]]-Tabla3[[#This Row],[FECHA INICIO]]</f>
        <v>336</v>
      </c>
      <c r="BD901" s="89">
        <f>+Tabla3[[#This Row],[PLAZO DE EJECUCIÓN EN DÍAS (INICIAL)]]/30</f>
        <v>11.2</v>
      </c>
      <c r="BE901" t="s">
        <v>5098</v>
      </c>
      <c r="BF901" s="5" t="e">
        <f>+#REF!</f>
        <v>#REF!</v>
      </c>
      <c r="BG901" s="5" t="e">
        <f>+#REF!</f>
        <v>#REF!</v>
      </c>
      <c r="BH901" s="1" t="e">
        <f>+#REF!</f>
        <v>#REF!</v>
      </c>
      <c r="BI901" s="1">
        <f>+COUNTIF(Tabla3[[#This Row],[VALOR REDUCIDO]:[TOTAL TIEMPO PRORROGADO EN DÍAS
]],"&lt;&gt;0")</f>
        <v>3</v>
      </c>
      <c r="BJ901" s="1" t="e">
        <f>+#REF!</f>
        <v>#REF!</v>
      </c>
      <c r="BK901" s="75" t="e">
        <f>+#REF!</f>
        <v>#REF!</v>
      </c>
      <c r="BL901" s="1" t="s">
        <v>83</v>
      </c>
      <c r="BM901" t="e">
        <f t="shared" si="67"/>
        <v>#REF!</v>
      </c>
      <c r="BN901" s="7">
        <f t="shared" si="68"/>
        <v>46050</v>
      </c>
      <c r="BO901" s="7" t="e">
        <f t="shared" si="69"/>
        <v>#REF!</v>
      </c>
      <c r="BP901" s="5" t="e">
        <f t="shared" si="70"/>
        <v>#REF!</v>
      </c>
      <c r="BQ901" s="1">
        <v>22714000</v>
      </c>
      <c r="BR901" s="1" t="e">
        <f>+Tabla3[[#This Row],[VALOR TOTAL DE CONTRATO (ANTES DE LIQUIDACIÓN - LIBERACIÓN DE SALDOS)]]-Tabla3[[#This Row],[RECURSO TOTALES DESEMBOLSADOS]]</f>
        <v>#REF!</v>
      </c>
      <c r="BS901" s="1" t="s">
        <v>83</v>
      </c>
      <c r="BT901" s="1" t="str">
        <f t="shared" si="71"/>
        <v>enero</v>
      </c>
      <c r="BU901" s="1" t="s">
        <v>82</v>
      </c>
      <c r="BV901" s="1" t="s">
        <v>82</v>
      </c>
      <c r="BW901" s="1" t="s">
        <v>82</v>
      </c>
      <c r="BX901" t="s">
        <v>258</v>
      </c>
      <c r="BY901" t="s">
        <v>259</v>
      </c>
    </row>
    <row r="902" spans="1:77" x14ac:dyDescent="0.25">
      <c r="A902" s="1">
        <v>2026</v>
      </c>
      <c r="B902" s="3">
        <v>878</v>
      </c>
      <c r="C902" s="1" t="s">
        <v>65</v>
      </c>
      <c r="D902" t="s">
        <v>67</v>
      </c>
      <c r="E902" t="s">
        <v>70</v>
      </c>
      <c r="F902" t="s">
        <v>71</v>
      </c>
      <c r="G902" t="s">
        <v>105</v>
      </c>
      <c r="H902" s="1" t="s">
        <v>64</v>
      </c>
      <c r="I902" s="1" t="s">
        <v>271</v>
      </c>
      <c r="J902" t="s">
        <v>4928</v>
      </c>
      <c r="K902" s="1" t="s">
        <v>78</v>
      </c>
      <c r="L902" s="87" t="s">
        <v>246</v>
      </c>
      <c r="M902" s="79" t="s">
        <v>7180</v>
      </c>
      <c r="N902" s="1" t="s">
        <v>3719</v>
      </c>
      <c r="O902" s="69" t="s">
        <v>3719</v>
      </c>
      <c r="P902" s="54" t="s">
        <v>3719</v>
      </c>
      <c r="Q902" s="1" t="s">
        <v>83</v>
      </c>
      <c r="R902" s="87" t="s">
        <v>1436</v>
      </c>
      <c r="S902" s="87" t="s">
        <v>212</v>
      </c>
      <c r="T902" t="s">
        <v>4929</v>
      </c>
      <c r="U902" t="s">
        <v>4931</v>
      </c>
      <c r="V902" t="s">
        <v>4930</v>
      </c>
      <c r="W902" s="5">
        <v>37461667</v>
      </c>
      <c r="X902" s="5">
        <v>37461667</v>
      </c>
      <c r="Y902" s="90">
        <v>3325000</v>
      </c>
      <c r="Z902" s="90">
        <v>0</v>
      </c>
      <c r="AA902" s="1" t="s">
        <v>95</v>
      </c>
      <c r="AB902" t="s">
        <v>83</v>
      </c>
      <c r="AC902" t="s">
        <v>76</v>
      </c>
      <c r="AD902" s="69">
        <f>+Tabla3[[#This Row],[VALOR DEL CONTRATO
(EN NUMEROS)]]-Tabla3[[#This Row],[VALOR RECURSOS (MADS/FONAM)]]</f>
        <v>0</v>
      </c>
      <c r="AE902" s="2">
        <v>1126</v>
      </c>
      <c r="AF902" s="88">
        <v>46024</v>
      </c>
      <c r="AG902">
        <v>96526</v>
      </c>
      <c r="AH902" s="75">
        <v>46045</v>
      </c>
      <c r="AI902" s="78" t="s">
        <v>98</v>
      </c>
      <c r="AJ902" t="s">
        <v>282</v>
      </c>
      <c r="AK902" s="65">
        <v>202400000000065</v>
      </c>
      <c r="AL902" s="96">
        <v>46045</v>
      </c>
      <c r="AM902" s="1" t="s">
        <v>257</v>
      </c>
      <c r="AN902" s="1" t="s">
        <v>257</v>
      </c>
      <c r="AO902" t="s">
        <v>100</v>
      </c>
      <c r="AP902" t="s">
        <v>1440</v>
      </c>
      <c r="AQ902" s="1"/>
      <c r="AR902" t="s">
        <v>1441</v>
      </c>
      <c r="AS902" t="s">
        <v>212</v>
      </c>
      <c r="AT902" s="1">
        <v>80111600</v>
      </c>
      <c r="AU902" s="93" t="s">
        <v>6070</v>
      </c>
      <c r="AV902" s="1" t="s">
        <v>210</v>
      </c>
      <c r="AW902" s="87" t="s">
        <v>103</v>
      </c>
      <c r="AX902" s="75">
        <v>46048</v>
      </c>
      <c r="AY902" s="87" t="s">
        <v>115</v>
      </c>
      <c r="AZ902" s="75">
        <v>46048</v>
      </c>
      <c r="BA902" s="75">
        <v>46048</v>
      </c>
      <c r="BB902" s="6">
        <v>46386</v>
      </c>
      <c r="BC902" s="89">
        <f>+Tabla3[[#This Row],[FECHA TERMINACION
(INICIAL)]]-Tabla3[[#This Row],[FECHA INICIO]]</f>
        <v>338</v>
      </c>
      <c r="BD902" s="89">
        <f>+Tabla3[[#This Row],[PLAZO DE EJECUCIÓN EN DÍAS (INICIAL)]]/30</f>
        <v>11.266666666666667</v>
      </c>
      <c r="BE902" t="s">
        <v>4932</v>
      </c>
      <c r="BF902" s="5" t="e">
        <f>+#REF!</f>
        <v>#REF!</v>
      </c>
      <c r="BG902" s="5" t="e">
        <f>+#REF!</f>
        <v>#REF!</v>
      </c>
      <c r="BH902" s="1" t="e">
        <f>+#REF!</f>
        <v>#REF!</v>
      </c>
      <c r="BI902" s="1">
        <f>+COUNTIF(Tabla3[[#This Row],[VALOR REDUCIDO]:[TOTAL TIEMPO PRORROGADO EN DÍAS
]],"&lt;&gt;0")</f>
        <v>3</v>
      </c>
      <c r="BJ902" s="1" t="e">
        <f>+#REF!</f>
        <v>#REF!</v>
      </c>
      <c r="BK902" s="75" t="e">
        <f>+#REF!</f>
        <v>#REF!</v>
      </c>
      <c r="BL902" s="1" t="s">
        <v>83</v>
      </c>
      <c r="BM902" t="e">
        <f t="shared" si="67"/>
        <v>#REF!</v>
      </c>
      <c r="BN902" s="7">
        <f t="shared" si="68"/>
        <v>46048</v>
      </c>
      <c r="BO902" s="7" t="e">
        <f t="shared" si="69"/>
        <v>#REF!</v>
      </c>
      <c r="BP902" s="5" t="e">
        <f t="shared" si="70"/>
        <v>#REF!</v>
      </c>
      <c r="BQ902" s="1">
        <v>13854167</v>
      </c>
      <c r="BR902" s="1" t="e">
        <f>+Tabla3[[#This Row],[VALOR TOTAL DE CONTRATO (ANTES DE LIQUIDACIÓN - LIBERACIÓN DE SALDOS)]]-Tabla3[[#This Row],[RECURSO TOTALES DESEMBOLSADOS]]</f>
        <v>#REF!</v>
      </c>
      <c r="BS902" s="1" t="s">
        <v>83</v>
      </c>
      <c r="BT902" s="1" t="str">
        <f t="shared" si="71"/>
        <v>enero</v>
      </c>
      <c r="BU902" s="1" t="s">
        <v>82</v>
      </c>
      <c r="BV902" s="1" t="s">
        <v>82</v>
      </c>
      <c r="BW902" s="1" t="s">
        <v>82</v>
      </c>
      <c r="BX902" t="s">
        <v>258</v>
      </c>
      <c r="BY902" t="s">
        <v>259</v>
      </c>
    </row>
    <row r="903" spans="1:77" x14ac:dyDescent="0.25">
      <c r="A903" s="1">
        <v>2026</v>
      </c>
      <c r="B903" s="3">
        <v>879</v>
      </c>
      <c r="C903" s="1" t="s">
        <v>65</v>
      </c>
      <c r="D903" t="s">
        <v>67</v>
      </c>
      <c r="E903" t="s">
        <v>70</v>
      </c>
      <c r="F903" t="s">
        <v>71</v>
      </c>
      <c r="G903" t="s">
        <v>105</v>
      </c>
      <c r="H903" s="1" t="s">
        <v>64</v>
      </c>
      <c r="I903" s="1" t="s">
        <v>75</v>
      </c>
      <c r="J903" t="s">
        <v>4825</v>
      </c>
      <c r="K903" s="1" t="s">
        <v>78</v>
      </c>
      <c r="L903" s="87" t="s">
        <v>524</v>
      </c>
      <c r="M903" s="79" t="s">
        <v>7181</v>
      </c>
      <c r="N903" s="1" t="s">
        <v>3719</v>
      </c>
      <c r="O903" s="69" t="s">
        <v>3719</v>
      </c>
      <c r="P903" s="54" t="s">
        <v>3719</v>
      </c>
      <c r="Q903" s="1" t="s">
        <v>83</v>
      </c>
      <c r="R903" s="87" t="s">
        <v>4826</v>
      </c>
      <c r="S903" s="87" t="s">
        <v>212</v>
      </c>
      <c r="T903" t="s">
        <v>4827</v>
      </c>
      <c r="U903" t="s">
        <v>4828</v>
      </c>
      <c r="V903" t="s">
        <v>4829</v>
      </c>
      <c r="W903" s="5">
        <v>67320000</v>
      </c>
      <c r="X903" s="5">
        <v>67320000</v>
      </c>
      <c r="Y903" s="90">
        <v>6732000</v>
      </c>
      <c r="Z903" s="90">
        <v>0</v>
      </c>
      <c r="AA903" s="1" t="s">
        <v>95</v>
      </c>
      <c r="AB903" t="s">
        <v>83</v>
      </c>
      <c r="AC903" t="s">
        <v>76</v>
      </c>
      <c r="AD903" s="69">
        <f>+Tabla3[[#This Row],[VALOR DEL CONTRATO
(EN NUMEROS)]]-Tabla3[[#This Row],[VALOR RECURSOS (MADS/FONAM)]]</f>
        <v>0</v>
      </c>
      <c r="AE903" s="2">
        <v>1626</v>
      </c>
      <c r="AF903" s="97">
        <v>46024</v>
      </c>
      <c r="AG903">
        <v>80326</v>
      </c>
      <c r="AH903" s="96">
        <v>46043</v>
      </c>
      <c r="AI903" s="78" t="s">
        <v>98</v>
      </c>
      <c r="AJ903" t="s">
        <v>282</v>
      </c>
      <c r="AK903" s="65">
        <v>202400000000095</v>
      </c>
      <c r="AL903" s="75">
        <v>46043</v>
      </c>
      <c r="AM903" s="1" t="s">
        <v>257</v>
      </c>
      <c r="AN903" s="1" t="s">
        <v>1559</v>
      </c>
      <c r="AO903" t="s">
        <v>100</v>
      </c>
      <c r="AP903" t="s">
        <v>1410</v>
      </c>
      <c r="AQ903" s="2"/>
      <c r="AR903" t="s">
        <v>1411</v>
      </c>
      <c r="AS903" t="s">
        <v>212</v>
      </c>
      <c r="AT903" s="1">
        <v>80111600</v>
      </c>
      <c r="AU903" s="93" t="s">
        <v>6071</v>
      </c>
      <c r="AV903" s="1" t="s">
        <v>210</v>
      </c>
      <c r="AW903" s="87" t="s">
        <v>103</v>
      </c>
      <c r="AX903" s="96">
        <v>46043</v>
      </c>
      <c r="AY903" s="1" t="s">
        <v>115</v>
      </c>
      <c r="AZ903" s="96">
        <v>46043</v>
      </c>
      <c r="BA903" s="75">
        <v>46043</v>
      </c>
      <c r="BB903" s="6">
        <v>46346</v>
      </c>
      <c r="BC903" s="89">
        <f>+Tabla3[[#This Row],[FECHA TERMINACION
(INICIAL)]]-Tabla3[[#This Row],[FECHA INICIO]]</f>
        <v>303</v>
      </c>
      <c r="BD903" s="89">
        <f>+Tabla3[[#This Row],[PLAZO DE EJECUCIÓN EN DÍAS (INICIAL)]]/30</f>
        <v>10.1</v>
      </c>
      <c r="BE903" t="s">
        <v>4830</v>
      </c>
      <c r="BF903" s="5" t="e">
        <f>+#REF!</f>
        <v>#REF!</v>
      </c>
      <c r="BG903" s="5" t="e">
        <f>+#REF!</f>
        <v>#REF!</v>
      </c>
      <c r="BH903" s="1" t="e">
        <f>+#REF!</f>
        <v>#REF!</v>
      </c>
      <c r="BI903" s="1">
        <f>+COUNTIF(Tabla3[[#This Row],[VALOR REDUCIDO]:[TOTAL TIEMPO PRORROGADO EN DÍAS
]],"&lt;&gt;0")</f>
        <v>3</v>
      </c>
      <c r="BJ903" s="1" t="e">
        <f>+#REF!</f>
        <v>#REF!</v>
      </c>
      <c r="BK903" s="75" t="e">
        <f>+#REF!</f>
        <v>#REF!</v>
      </c>
      <c r="BL903" s="1" t="s">
        <v>83</v>
      </c>
      <c r="BM903" t="e">
        <f t="shared" si="67"/>
        <v>#REF!</v>
      </c>
      <c r="BN903" s="7">
        <f t="shared" si="68"/>
        <v>46043</v>
      </c>
      <c r="BO903" s="7" t="e">
        <f t="shared" si="69"/>
        <v>#REF!</v>
      </c>
      <c r="BP903" s="5" t="e">
        <f t="shared" si="70"/>
        <v>#REF!</v>
      </c>
      <c r="BQ903" s="1">
        <v>29172000</v>
      </c>
      <c r="BR903" s="1" t="e">
        <f>+Tabla3[[#This Row],[VALOR TOTAL DE CONTRATO (ANTES DE LIQUIDACIÓN - LIBERACIÓN DE SALDOS)]]-Tabla3[[#This Row],[RECURSO TOTALES DESEMBOLSADOS]]</f>
        <v>#REF!</v>
      </c>
      <c r="BS903" s="1" t="s">
        <v>83</v>
      </c>
      <c r="BT903" s="1" t="str">
        <f t="shared" si="71"/>
        <v>enero</v>
      </c>
      <c r="BU903" s="1" t="s">
        <v>82</v>
      </c>
      <c r="BV903" s="1" t="s">
        <v>82</v>
      </c>
      <c r="BW903" s="1" t="s">
        <v>82</v>
      </c>
      <c r="BX903" t="s">
        <v>258</v>
      </c>
      <c r="BY903" t="s">
        <v>259</v>
      </c>
    </row>
    <row r="904" spans="1:77" x14ac:dyDescent="0.25">
      <c r="A904" s="1">
        <v>2026</v>
      </c>
      <c r="B904" s="3">
        <v>880</v>
      </c>
      <c r="C904" s="1" t="s">
        <v>65</v>
      </c>
      <c r="D904" t="s">
        <v>67</v>
      </c>
      <c r="E904" t="s">
        <v>70</v>
      </c>
      <c r="F904" t="s">
        <v>71</v>
      </c>
      <c r="G904" t="s">
        <v>105</v>
      </c>
      <c r="H904" s="1" t="s">
        <v>64</v>
      </c>
      <c r="I904" s="1" t="s">
        <v>271</v>
      </c>
      <c r="J904" t="s">
        <v>4831</v>
      </c>
      <c r="K904" s="1" t="s">
        <v>78</v>
      </c>
      <c r="L904" s="57" t="s">
        <v>246</v>
      </c>
      <c r="M904" s="79" t="s">
        <v>7182</v>
      </c>
      <c r="N904" s="1" t="s">
        <v>3719</v>
      </c>
      <c r="O904" s="69" t="s">
        <v>3719</v>
      </c>
      <c r="P904" s="54" t="s">
        <v>3719</v>
      </c>
      <c r="Q904" s="1" t="s">
        <v>83</v>
      </c>
      <c r="R904" s="87" t="s">
        <v>263</v>
      </c>
      <c r="S904" s="87" t="s">
        <v>212</v>
      </c>
      <c r="T904" t="s">
        <v>3896</v>
      </c>
      <c r="U904" t="s">
        <v>4832</v>
      </c>
      <c r="V904" t="s">
        <v>3944</v>
      </c>
      <c r="W904" s="5">
        <v>33042900</v>
      </c>
      <c r="X904" s="5">
        <v>33042900</v>
      </c>
      <c r="Y904" s="90">
        <v>2907000</v>
      </c>
      <c r="Z904" s="90" t="s">
        <v>1045</v>
      </c>
      <c r="AA904" s="1" t="s">
        <v>95</v>
      </c>
      <c r="AB904" t="s">
        <v>83</v>
      </c>
      <c r="AC904" t="s">
        <v>76</v>
      </c>
      <c r="AD904" s="69">
        <f>+Tabla3[[#This Row],[VALOR DEL CONTRATO
(EN NUMEROS)]]-Tabla3[[#This Row],[VALOR RECURSOS (MADS/FONAM)]]</f>
        <v>0</v>
      </c>
      <c r="AE904" s="2">
        <v>1626</v>
      </c>
      <c r="AF904" s="88">
        <v>46024</v>
      </c>
      <c r="AG904">
        <v>81626</v>
      </c>
      <c r="AH904" s="96">
        <v>46043</v>
      </c>
      <c r="AI904" s="78" t="s">
        <v>98</v>
      </c>
      <c r="AJ904" t="s">
        <v>282</v>
      </c>
      <c r="AK904" s="65">
        <v>202400000000095</v>
      </c>
      <c r="AL904" s="75">
        <v>46043</v>
      </c>
      <c r="AM904" s="1" t="s">
        <v>257</v>
      </c>
      <c r="AN904" s="1" t="s">
        <v>1559</v>
      </c>
      <c r="AO904" t="s">
        <v>100</v>
      </c>
      <c r="AP904" t="s">
        <v>1410</v>
      </c>
      <c r="AQ904" s="1"/>
      <c r="AR904" t="s">
        <v>1411</v>
      </c>
      <c r="AS904" t="s">
        <v>212</v>
      </c>
      <c r="AT904" s="1">
        <v>80111600</v>
      </c>
      <c r="AU904" s="93" t="s">
        <v>6072</v>
      </c>
      <c r="AV904" s="1" t="s">
        <v>210</v>
      </c>
      <c r="AW904" s="87" t="s">
        <v>103</v>
      </c>
      <c r="AX904" s="96">
        <v>46043</v>
      </c>
      <c r="AY904" s="1" t="s">
        <v>115</v>
      </c>
      <c r="AZ904" s="96">
        <v>46043</v>
      </c>
      <c r="BA904" s="75">
        <v>46044</v>
      </c>
      <c r="BB904" s="6">
        <v>46387</v>
      </c>
      <c r="BC904" s="89">
        <f>+Tabla3[[#This Row],[FECHA TERMINACION
(INICIAL)]]-Tabla3[[#This Row],[FECHA INICIO]]</f>
        <v>343</v>
      </c>
      <c r="BD904" s="89">
        <f>+Tabla3[[#This Row],[PLAZO DE EJECUCIÓN EN DÍAS (INICIAL)]]/30</f>
        <v>11.433333333333334</v>
      </c>
      <c r="BE904" t="s">
        <v>4833</v>
      </c>
      <c r="BF904" s="5" t="e">
        <f>+#REF!</f>
        <v>#REF!</v>
      </c>
      <c r="BG904" s="5" t="e">
        <f>+#REF!</f>
        <v>#REF!</v>
      </c>
      <c r="BH904" s="1" t="e">
        <f>+#REF!</f>
        <v>#REF!</v>
      </c>
      <c r="BI904" s="1">
        <f>+COUNTIF(Tabla3[[#This Row],[VALOR REDUCIDO]:[TOTAL TIEMPO PRORROGADO EN DÍAS
]],"&lt;&gt;0")</f>
        <v>3</v>
      </c>
      <c r="BJ904" s="1" t="e">
        <f>+#REF!</f>
        <v>#REF!</v>
      </c>
      <c r="BK904" s="75" t="e">
        <f>+#REF!</f>
        <v>#REF!</v>
      </c>
      <c r="BL904" s="1" t="s">
        <v>83</v>
      </c>
      <c r="BM904" t="e">
        <f t="shared" si="67"/>
        <v>#REF!</v>
      </c>
      <c r="BN904" s="7">
        <f t="shared" si="68"/>
        <v>46044</v>
      </c>
      <c r="BO904" s="7" t="e">
        <f t="shared" si="69"/>
        <v>#REF!</v>
      </c>
      <c r="BP904" s="5" t="e">
        <f t="shared" si="70"/>
        <v>#REF!</v>
      </c>
      <c r="BQ904" s="1">
        <v>12500100</v>
      </c>
      <c r="BR904" s="1" t="e">
        <f>+Tabla3[[#This Row],[VALOR TOTAL DE CONTRATO (ANTES DE LIQUIDACIÓN - LIBERACIÓN DE SALDOS)]]-Tabla3[[#This Row],[RECURSO TOTALES DESEMBOLSADOS]]</f>
        <v>#REF!</v>
      </c>
      <c r="BS904" s="1" t="s">
        <v>83</v>
      </c>
      <c r="BT904" s="1" t="str">
        <f t="shared" si="71"/>
        <v>enero</v>
      </c>
      <c r="BU904" s="1" t="s">
        <v>82</v>
      </c>
      <c r="BV904" s="1" t="s">
        <v>82</v>
      </c>
      <c r="BW904" s="1" t="s">
        <v>82</v>
      </c>
      <c r="BX904" t="s">
        <v>258</v>
      </c>
      <c r="BY904" t="s">
        <v>259</v>
      </c>
    </row>
    <row r="905" spans="1:77" x14ac:dyDescent="0.25">
      <c r="A905" s="1">
        <v>2026</v>
      </c>
      <c r="B905" s="3">
        <v>881</v>
      </c>
      <c r="C905" s="1" t="s">
        <v>65</v>
      </c>
      <c r="D905" t="s">
        <v>67</v>
      </c>
      <c r="E905" t="s">
        <v>70</v>
      </c>
      <c r="F905" t="s">
        <v>71</v>
      </c>
      <c r="G905" t="s">
        <v>105</v>
      </c>
      <c r="H905" s="1" t="s">
        <v>64</v>
      </c>
      <c r="I905" s="1" t="s">
        <v>75</v>
      </c>
      <c r="J905" t="s">
        <v>4834</v>
      </c>
      <c r="K905" s="1" t="s">
        <v>78</v>
      </c>
      <c r="L905" s="57" t="s">
        <v>1034</v>
      </c>
      <c r="M905" s="79" t="s">
        <v>7183</v>
      </c>
      <c r="N905" s="1" t="s">
        <v>3719</v>
      </c>
      <c r="O905" s="69" t="s">
        <v>3719</v>
      </c>
      <c r="P905" s="54" t="s">
        <v>3719</v>
      </c>
      <c r="Q905" s="1" t="s">
        <v>83</v>
      </c>
      <c r="R905" s="87" t="s">
        <v>269</v>
      </c>
      <c r="S905" s="87" t="s">
        <v>269</v>
      </c>
      <c r="T905" t="s">
        <v>3708</v>
      </c>
      <c r="U905" t="s">
        <v>4835</v>
      </c>
      <c r="V905" t="s">
        <v>4836</v>
      </c>
      <c r="W905" s="5">
        <v>68250000</v>
      </c>
      <c r="X905" s="5">
        <v>68250000</v>
      </c>
      <c r="Y905" s="90">
        <v>6500000</v>
      </c>
      <c r="Z905" s="90" t="s">
        <v>1045</v>
      </c>
      <c r="AA905" s="1" t="s">
        <v>95</v>
      </c>
      <c r="AB905" t="s">
        <v>83</v>
      </c>
      <c r="AC905" t="s">
        <v>76</v>
      </c>
      <c r="AD905" s="69">
        <f>+Tabla3[[#This Row],[VALOR DEL CONTRATO
(EN NUMEROS)]]-Tabla3[[#This Row],[VALOR RECURSOS (MADS/FONAM)]]</f>
        <v>0</v>
      </c>
      <c r="AE905" s="2">
        <v>4726</v>
      </c>
      <c r="AF905" s="97">
        <v>46024</v>
      </c>
      <c r="AG905">
        <v>94626</v>
      </c>
      <c r="AH905" s="96">
        <v>46045</v>
      </c>
      <c r="AI905" s="78" t="s">
        <v>98</v>
      </c>
      <c r="AJ905" t="s">
        <v>736</v>
      </c>
      <c r="AK905" s="65">
        <v>202400000000054</v>
      </c>
      <c r="AL905" s="75">
        <v>46044</v>
      </c>
      <c r="AM905" s="1" t="s">
        <v>257</v>
      </c>
      <c r="AN905" s="1" t="s">
        <v>257</v>
      </c>
      <c r="AO905" t="s">
        <v>100</v>
      </c>
      <c r="AP905" t="s">
        <v>2152</v>
      </c>
      <c r="AQ905" s="1"/>
      <c r="AR905" t="s">
        <v>515</v>
      </c>
      <c r="AS905" t="s">
        <v>418</v>
      </c>
      <c r="AT905" s="1">
        <v>80111600</v>
      </c>
      <c r="AU905" s="93" t="s">
        <v>6073</v>
      </c>
      <c r="AV905" s="1" t="s">
        <v>210</v>
      </c>
      <c r="AW905" s="87" t="s">
        <v>103</v>
      </c>
      <c r="AX905" s="75">
        <v>46044</v>
      </c>
      <c r="AY905" s="1" t="s">
        <v>115</v>
      </c>
      <c r="AZ905" s="75">
        <v>46044</v>
      </c>
      <c r="BA905" s="75">
        <v>46045</v>
      </c>
      <c r="BB905" s="6">
        <v>46363</v>
      </c>
      <c r="BC905" s="89">
        <f>+Tabla3[[#This Row],[FECHA TERMINACION
(INICIAL)]]-Tabla3[[#This Row],[FECHA INICIO]]</f>
        <v>318</v>
      </c>
      <c r="BD905" s="89">
        <f>+Tabla3[[#This Row],[PLAZO DE EJECUCIÓN EN DÍAS (INICIAL)]]/30</f>
        <v>10.6</v>
      </c>
      <c r="BE905" t="s">
        <v>3711</v>
      </c>
      <c r="BF905" s="5" t="e">
        <f>+#REF!</f>
        <v>#REF!</v>
      </c>
      <c r="BG905" s="5" t="e">
        <f>+#REF!</f>
        <v>#REF!</v>
      </c>
      <c r="BH905" s="1" t="e">
        <f>+#REF!</f>
        <v>#REF!</v>
      </c>
      <c r="BI905" s="1">
        <f>+COUNTIF(Tabla3[[#This Row],[VALOR REDUCIDO]:[TOTAL TIEMPO PRORROGADO EN DÍAS
]],"&lt;&gt;0")</f>
        <v>3</v>
      </c>
      <c r="BJ905" s="1" t="e">
        <f>+#REF!</f>
        <v>#REF!</v>
      </c>
      <c r="BK905" s="75" t="e">
        <f>+#REF!</f>
        <v>#REF!</v>
      </c>
      <c r="BL905" s="1" t="s">
        <v>83</v>
      </c>
      <c r="BM905" t="e">
        <f t="shared" si="67"/>
        <v>#REF!</v>
      </c>
      <c r="BN905" s="7">
        <f t="shared" si="68"/>
        <v>46045</v>
      </c>
      <c r="BO905" s="7" t="e">
        <f t="shared" si="69"/>
        <v>#REF!</v>
      </c>
      <c r="BP905" s="5" t="e">
        <f t="shared" si="70"/>
        <v>#REF!</v>
      </c>
      <c r="BQ905" s="1">
        <v>27733333</v>
      </c>
      <c r="BR905" s="1" t="e">
        <f>+Tabla3[[#This Row],[VALOR TOTAL DE CONTRATO (ANTES DE LIQUIDACIÓN - LIBERACIÓN DE SALDOS)]]-Tabla3[[#This Row],[RECURSO TOTALES DESEMBOLSADOS]]</f>
        <v>#REF!</v>
      </c>
      <c r="BS905" s="1" t="s">
        <v>83</v>
      </c>
      <c r="BT905" s="1" t="str">
        <f t="shared" si="71"/>
        <v>enero</v>
      </c>
      <c r="BU905" s="1" t="s">
        <v>82</v>
      </c>
      <c r="BV905" s="1" t="s">
        <v>82</v>
      </c>
      <c r="BW905" s="1" t="s">
        <v>82</v>
      </c>
      <c r="BX905" t="s">
        <v>258</v>
      </c>
      <c r="BY905" t="s">
        <v>259</v>
      </c>
    </row>
    <row r="906" spans="1:77" x14ac:dyDescent="0.25">
      <c r="A906" s="1">
        <v>2026</v>
      </c>
      <c r="B906" s="3">
        <v>882</v>
      </c>
      <c r="C906" s="1" t="s">
        <v>65</v>
      </c>
      <c r="D906" t="s">
        <v>67</v>
      </c>
      <c r="E906" t="s">
        <v>70</v>
      </c>
      <c r="F906" t="s">
        <v>71</v>
      </c>
      <c r="G906" t="s">
        <v>105</v>
      </c>
      <c r="H906" s="1" t="s">
        <v>64</v>
      </c>
      <c r="I906" s="1" t="s">
        <v>75</v>
      </c>
      <c r="J906" t="s">
        <v>4837</v>
      </c>
      <c r="K906" s="1" t="s">
        <v>78</v>
      </c>
      <c r="L906" s="57" t="s">
        <v>1034</v>
      </c>
      <c r="M906" s="79" t="s">
        <v>7184</v>
      </c>
      <c r="N906" s="1" t="s">
        <v>3719</v>
      </c>
      <c r="O906" s="59" t="s">
        <v>3719</v>
      </c>
      <c r="P906" s="54" t="s">
        <v>3719</v>
      </c>
      <c r="Q906" s="1" t="s">
        <v>83</v>
      </c>
      <c r="R906" s="87" t="s">
        <v>269</v>
      </c>
      <c r="S906" s="87" t="s">
        <v>269</v>
      </c>
      <c r="T906" t="s">
        <v>3708</v>
      </c>
      <c r="U906" t="s">
        <v>4838</v>
      </c>
      <c r="V906" s="5" t="s">
        <v>4836</v>
      </c>
      <c r="W906" s="5">
        <v>68250000</v>
      </c>
      <c r="X906" s="5">
        <v>68250000</v>
      </c>
      <c r="Y906" s="90">
        <v>6500000</v>
      </c>
      <c r="Z906" s="90"/>
      <c r="AA906" s="1" t="s">
        <v>95</v>
      </c>
      <c r="AB906" t="s">
        <v>83</v>
      </c>
      <c r="AC906" t="s">
        <v>76</v>
      </c>
      <c r="AD906" s="69">
        <f>+Tabla3[[#This Row],[VALOR DEL CONTRATO
(EN NUMEROS)]]-Tabla3[[#This Row],[VALOR RECURSOS (MADS/FONAM)]]</f>
        <v>0</v>
      </c>
      <c r="AE906" s="2">
        <v>4726</v>
      </c>
      <c r="AF906" s="97">
        <v>46024</v>
      </c>
      <c r="AG906">
        <v>103026</v>
      </c>
      <c r="AH906" s="96">
        <v>46049</v>
      </c>
      <c r="AI906" s="78" t="s">
        <v>98</v>
      </c>
      <c r="AJ906" t="s">
        <v>736</v>
      </c>
      <c r="AK906" s="65">
        <v>202400000000054</v>
      </c>
      <c r="AL906" s="96">
        <v>46044</v>
      </c>
      <c r="AM906" s="1" t="s">
        <v>257</v>
      </c>
      <c r="AN906" s="1" t="s">
        <v>257</v>
      </c>
      <c r="AO906" t="s">
        <v>100</v>
      </c>
      <c r="AP906" t="s">
        <v>2702</v>
      </c>
      <c r="AQ906" s="1"/>
      <c r="AR906" t="s">
        <v>2703</v>
      </c>
      <c r="AS906" t="s">
        <v>418</v>
      </c>
      <c r="AT906" s="1">
        <v>80111600</v>
      </c>
      <c r="AU906" s="93" t="s">
        <v>6074</v>
      </c>
      <c r="AV906" s="1" t="s">
        <v>210</v>
      </c>
      <c r="AW906" s="87" t="s">
        <v>103</v>
      </c>
      <c r="AX906" s="96">
        <v>46046</v>
      </c>
      <c r="AY906" s="1" t="s">
        <v>115</v>
      </c>
      <c r="AZ906" s="96">
        <v>46046</v>
      </c>
      <c r="BA906" s="75">
        <v>46049</v>
      </c>
      <c r="BB906" s="6">
        <v>46367</v>
      </c>
      <c r="BC906" s="89">
        <f>+Tabla3[[#This Row],[FECHA TERMINACION
(INICIAL)]]-Tabla3[[#This Row],[FECHA INICIO]]</f>
        <v>318</v>
      </c>
      <c r="BD906" s="89">
        <f>+Tabla3[[#This Row],[PLAZO DE EJECUCIÓN EN DÍAS (INICIAL)]]/30</f>
        <v>10.6</v>
      </c>
      <c r="BE906" t="s">
        <v>3711</v>
      </c>
      <c r="BF906" s="5" t="e">
        <f>+#REF!</f>
        <v>#REF!</v>
      </c>
      <c r="BG906" s="5" t="e">
        <f>+#REF!</f>
        <v>#REF!</v>
      </c>
      <c r="BH906" s="1" t="e">
        <f>+#REF!</f>
        <v>#REF!</v>
      </c>
      <c r="BI906" s="1">
        <f>+COUNTIF(Tabla3[[#This Row],[VALOR REDUCIDO]:[TOTAL TIEMPO PRORROGADO EN DÍAS
]],"&lt;&gt;0")</f>
        <v>3</v>
      </c>
      <c r="BJ906" s="1" t="e">
        <f>+#REF!</f>
        <v>#REF!</v>
      </c>
      <c r="BK906" s="75" t="e">
        <f>+#REF!</f>
        <v>#REF!</v>
      </c>
      <c r="BL906" s="1" t="s">
        <v>83</v>
      </c>
      <c r="BM906" t="e">
        <f t="shared" si="67"/>
        <v>#REF!</v>
      </c>
      <c r="BN906" s="7">
        <f t="shared" si="68"/>
        <v>46049</v>
      </c>
      <c r="BO906" s="7" t="e">
        <f t="shared" si="69"/>
        <v>#REF!</v>
      </c>
      <c r="BP906" s="5" t="e">
        <f t="shared" si="70"/>
        <v>#REF!</v>
      </c>
      <c r="BQ906" s="1">
        <v>26866667</v>
      </c>
      <c r="BR906" s="1" t="e">
        <f>+Tabla3[[#This Row],[VALOR TOTAL DE CONTRATO (ANTES DE LIQUIDACIÓN - LIBERACIÓN DE SALDOS)]]-Tabla3[[#This Row],[RECURSO TOTALES DESEMBOLSADOS]]</f>
        <v>#REF!</v>
      </c>
      <c r="BS906" s="1" t="s">
        <v>83</v>
      </c>
      <c r="BT906" s="1" t="str">
        <f t="shared" si="71"/>
        <v>enero</v>
      </c>
      <c r="BU906" s="1" t="s">
        <v>82</v>
      </c>
      <c r="BV906" s="1" t="s">
        <v>82</v>
      </c>
      <c r="BW906" s="1" t="s">
        <v>82</v>
      </c>
      <c r="BX906" t="s">
        <v>258</v>
      </c>
      <c r="BY906" t="s">
        <v>259</v>
      </c>
    </row>
    <row r="907" spans="1:77" x14ac:dyDescent="0.25">
      <c r="A907" s="1">
        <v>2026</v>
      </c>
      <c r="B907" s="3">
        <v>883</v>
      </c>
      <c r="C907" s="1" t="s">
        <v>65</v>
      </c>
      <c r="D907" t="s">
        <v>67</v>
      </c>
      <c r="E907" t="s">
        <v>70</v>
      </c>
      <c r="F907" t="s">
        <v>71</v>
      </c>
      <c r="G907" t="s">
        <v>105</v>
      </c>
      <c r="H907" s="1" t="s">
        <v>64</v>
      </c>
      <c r="I907" s="1" t="s">
        <v>75</v>
      </c>
      <c r="J907" t="s">
        <v>4839</v>
      </c>
      <c r="K907" s="1" t="s">
        <v>78</v>
      </c>
      <c r="L907" s="57" t="s">
        <v>908</v>
      </c>
      <c r="M907" s="79" t="s">
        <v>7185</v>
      </c>
      <c r="N907" s="1" t="s">
        <v>3719</v>
      </c>
      <c r="O907" s="69" t="s">
        <v>3719</v>
      </c>
      <c r="P907" s="54" t="s">
        <v>3719</v>
      </c>
      <c r="Q907" s="1" t="s">
        <v>83</v>
      </c>
      <c r="R907" s="87" t="s">
        <v>269</v>
      </c>
      <c r="S907" s="87" t="s">
        <v>269</v>
      </c>
      <c r="T907" t="s">
        <v>4840</v>
      </c>
      <c r="U907" t="s">
        <v>4841</v>
      </c>
      <c r="V907" t="s">
        <v>4842</v>
      </c>
      <c r="W907" s="5">
        <v>113557500</v>
      </c>
      <c r="X907" s="5">
        <v>113557500</v>
      </c>
      <c r="Y907" s="90">
        <v>10815000</v>
      </c>
      <c r="Z907" s="90"/>
      <c r="AA907" s="1" t="s">
        <v>95</v>
      </c>
      <c r="AB907" t="s">
        <v>83</v>
      </c>
      <c r="AC907" t="s">
        <v>76</v>
      </c>
      <c r="AD907" s="69">
        <f>+Tabla3[[#This Row],[VALOR DEL CONTRATO
(EN NUMEROS)]]-Tabla3[[#This Row],[VALOR RECURSOS (MADS/FONAM)]]</f>
        <v>0</v>
      </c>
      <c r="AE907" s="2">
        <v>4726</v>
      </c>
      <c r="AF907" s="97">
        <v>46024</v>
      </c>
      <c r="AG907">
        <v>84126</v>
      </c>
      <c r="AH907" s="96">
        <v>46044</v>
      </c>
      <c r="AI907" s="78" t="s">
        <v>98</v>
      </c>
      <c r="AJ907" t="s">
        <v>4843</v>
      </c>
      <c r="AK907" s="65">
        <v>202400000000054</v>
      </c>
      <c r="AL907" s="75">
        <v>46043</v>
      </c>
      <c r="AM907" s="1" t="s">
        <v>257</v>
      </c>
      <c r="AN907" s="1" t="s">
        <v>257</v>
      </c>
      <c r="AO907" t="s">
        <v>100</v>
      </c>
      <c r="AP907" t="s">
        <v>1724</v>
      </c>
      <c r="AQ907" s="2"/>
      <c r="AR907" t="s">
        <v>1725</v>
      </c>
      <c r="AS907" t="s">
        <v>418</v>
      </c>
      <c r="AT907" s="1">
        <v>80111600</v>
      </c>
      <c r="AU907" s="104" t="s">
        <v>6075</v>
      </c>
      <c r="AV907" s="1" t="s">
        <v>210</v>
      </c>
      <c r="AW907" s="87" t="s">
        <v>103</v>
      </c>
      <c r="AX907" s="96">
        <v>46043</v>
      </c>
      <c r="AY907" s="1" t="s">
        <v>115</v>
      </c>
      <c r="AZ907" s="96">
        <v>46043</v>
      </c>
      <c r="BA907" s="75">
        <v>46044</v>
      </c>
      <c r="BB907" s="6">
        <v>46362</v>
      </c>
      <c r="BC907" s="89">
        <f>+Tabla3[[#This Row],[FECHA TERMINACION
(INICIAL)]]-Tabla3[[#This Row],[FECHA INICIO]]</f>
        <v>318</v>
      </c>
      <c r="BD907" s="89">
        <f>+Tabla3[[#This Row],[PLAZO DE EJECUCIÓN EN DÍAS (INICIAL)]]/30</f>
        <v>10.6</v>
      </c>
      <c r="BE907" t="s">
        <v>4844</v>
      </c>
      <c r="BF907" s="5" t="e">
        <f>+#REF!</f>
        <v>#REF!</v>
      </c>
      <c r="BG907" s="5" t="e">
        <f>+#REF!</f>
        <v>#REF!</v>
      </c>
      <c r="BH907" s="1" t="e">
        <f>+#REF!</f>
        <v>#REF!</v>
      </c>
      <c r="BI907" s="1">
        <f>+COUNTIF(Tabla3[[#This Row],[VALOR REDUCIDO]:[TOTAL TIEMPO PRORROGADO EN DÍAS
]],"&lt;&gt;0")</f>
        <v>3</v>
      </c>
      <c r="BJ907" s="1" t="e">
        <f>+#REF!</f>
        <v>#REF!</v>
      </c>
      <c r="BK907" s="75" t="e">
        <f>+#REF!</f>
        <v>#REF!</v>
      </c>
      <c r="BL907" s="1" t="s">
        <v>83</v>
      </c>
      <c r="BM907" t="e">
        <f t="shared" si="67"/>
        <v>#REF!</v>
      </c>
      <c r="BN907" s="7">
        <f t="shared" si="68"/>
        <v>46044</v>
      </c>
      <c r="BO907" s="7" t="e">
        <f t="shared" si="69"/>
        <v>#REF!</v>
      </c>
      <c r="BP907" s="5" t="e">
        <f t="shared" si="70"/>
        <v>#REF!</v>
      </c>
      <c r="BQ907" s="1">
        <v>46504500</v>
      </c>
      <c r="BR907" s="1" t="e">
        <f>+Tabla3[[#This Row],[VALOR TOTAL DE CONTRATO (ANTES DE LIQUIDACIÓN - LIBERACIÓN DE SALDOS)]]-Tabla3[[#This Row],[RECURSO TOTALES DESEMBOLSADOS]]</f>
        <v>#REF!</v>
      </c>
      <c r="BS907" s="1" t="s">
        <v>83</v>
      </c>
      <c r="BT907" s="1" t="str">
        <f t="shared" si="71"/>
        <v>enero</v>
      </c>
      <c r="BU907" s="1" t="s">
        <v>82</v>
      </c>
      <c r="BV907" s="1" t="s">
        <v>82</v>
      </c>
      <c r="BW907" s="1" t="s">
        <v>82</v>
      </c>
      <c r="BX907" t="s">
        <v>258</v>
      </c>
      <c r="BY907" t="s">
        <v>259</v>
      </c>
    </row>
    <row r="908" spans="1:77" x14ac:dyDescent="0.25">
      <c r="A908" s="1">
        <v>2026</v>
      </c>
      <c r="B908" s="3">
        <v>884</v>
      </c>
      <c r="C908" s="1" t="s">
        <v>65</v>
      </c>
      <c r="D908" t="s">
        <v>67</v>
      </c>
      <c r="E908" t="s">
        <v>70</v>
      </c>
      <c r="F908" t="s">
        <v>71</v>
      </c>
      <c r="G908" t="s">
        <v>105</v>
      </c>
      <c r="H908" s="1" t="s">
        <v>64</v>
      </c>
      <c r="I908" s="1" t="s">
        <v>75</v>
      </c>
      <c r="J908" t="s">
        <v>4845</v>
      </c>
      <c r="K908" s="1" t="s">
        <v>78</v>
      </c>
      <c r="L908" s="57" t="s">
        <v>538</v>
      </c>
      <c r="M908" s="79" t="s">
        <v>7186</v>
      </c>
      <c r="N908" s="1" t="s">
        <v>3719</v>
      </c>
      <c r="O908" s="69" t="s">
        <v>3719</v>
      </c>
      <c r="P908" s="54" t="s">
        <v>3719</v>
      </c>
      <c r="Q908" s="1" t="s">
        <v>83</v>
      </c>
      <c r="R908" s="87" t="s">
        <v>269</v>
      </c>
      <c r="S908" s="87" t="s">
        <v>269</v>
      </c>
      <c r="T908" t="s">
        <v>4846</v>
      </c>
      <c r="U908" t="s">
        <v>4847</v>
      </c>
      <c r="V908" t="s">
        <v>4848</v>
      </c>
      <c r="W908" s="5">
        <v>73500000</v>
      </c>
      <c r="X908" s="5">
        <v>73500000</v>
      </c>
      <c r="Y908" s="90">
        <v>7000000</v>
      </c>
      <c r="Z908" s="90" t="s">
        <v>1045</v>
      </c>
      <c r="AA908" s="1" t="s">
        <v>95</v>
      </c>
      <c r="AB908" t="s">
        <v>83</v>
      </c>
      <c r="AC908" t="s">
        <v>76</v>
      </c>
      <c r="AD908" s="69">
        <f>+Tabla3[[#This Row],[VALOR DEL CONTRATO
(EN NUMEROS)]]-Tabla3[[#This Row],[VALOR RECURSOS (MADS/FONAM)]]</f>
        <v>0</v>
      </c>
      <c r="AE908" s="2">
        <v>4726</v>
      </c>
      <c r="AF908" s="97">
        <v>46024</v>
      </c>
      <c r="AG908">
        <v>95426</v>
      </c>
      <c r="AH908" s="96">
        <v>46045</v>
      </c>
      <c r="AI908" s="78" t="s">
        <v>98</v>
      </c>
      <c r="AJ908" t="s">
        <v>4843</v>
      </c>
      <c r="AK908" s="65">
        <v>202400000000054</v>
      </c>
      <c r="AL908" s="96">
        <v>46044</v>
      </c>
      <c r="AM908" s="1" t="s">
        <v>257</v>
      </c>
      <c r="AN908" s="1" t="s">
        <v>257</v>
      </c>
      <c r="AO908" t="s">
        <v>100</v>
      </c>
      <c r="AP908" t="s">
        <v>1724</v>
      </c>
      <c r="AQ908" s="1"/>
      <c r="AR908" t="s">
        <v>1725</v>
      </c>
      <c r="AS908" t="s">
        <v>418</v>
      </c>
      <c r="AT908" s="1">
        <v>80111600</v>
      </c>
      <c r="AU908" s="104" t="s">
        <v>6076</v>
      </c>
      <c r="AV908" s="1" t="s">
        <v>210</v>
      </c>
      <c r="AW908" s="87" t="s">
        <v>103</v>
      </c>
      <c r="AX908" s="96">
        <v>46045</v>
      </c>
      <c r="AY908" s="1" t="s">
        <v>115</v>
      </c>
      <c r="AZ908" s="96">
        <v>46045</v>
      </c>
      <c r="BA908" s="75">
        <v>46045</v>
      </c>
      <c r="BB908" s="6">
        <v>46363</v>
      </c>
      <c r="BC908" s="89">
        <f>+Tabla3[[#This Row],[FECHA TERMINACION
(INICIAL)]]-Tabla3[[#This Row],[FECHA INICIO]]</f>
        <v>318</v>
      </c>
      <c r="BD908" s="89">
        <f>+Tabla3[[#This Row],[PLAZO DE EJECUCIÓN EN DÍAS (INICIAL)]]/30</f>
        <v>10.6</v>
      </c>
      <c r="BE908" t="s">
        <v>1286</v>
      </c>
      <c r="BF908" s="5" t="e">
        <f>+#REF!</f>
        <v>#REF!</v>
      </c>
      <c r="BG908" s="5" t="e">
        <f>+#REF!</f>
        <v>#REF!</v>
      </c>
      <c r="BH908" s="1" t="e">
        <f>+#REF!</f>
        <v>#REF!</v>
      </c>
      <c r="BI908" s="1">
        <f>+COUNTIF(Tabla3[[#This Row],[VALOR REDUCIDO]:[TOTAL TIEMPO PRORROGADO EN DÍAS
]],"&lt;&gt;0")</f>
        <v>3</v>
      </c>
      <c r="BJ908" s="1" t="e">
        <f>+#REF!</f>
        <v>#REF!</v>
      </c>
      <c r="BK908" s="75" t="e">
        <f>+#REF!</f>
        <v>#REF!</v>
      </c>
      <c r="BL908" s="1" t="s">
        <v>83</v>
      </c>
      <c r="BM908" t="e">
        <f t="shared" si="67"/>
        <v>#REF!</v>
      </c>
      <c r="BN908" s="7">
        <f t="shared" si="68"/>
        <v>46045</v>
      </c>
      <c r="BO908" s="7" t="e">
        <f t="shared" si="69"/>
        <v>#REF!</v>
      </c>
      <c r="BP908" s="5" t="e">
        <f t="shared" si="70"/>
        <v>#REF!</v>
      </c>
      <c r="BQ908" s="1">
        <v>29866667</v>
      </c>
      <c r="BR908" s="1" t="e">
        <f>+Tabla3[[#This Row],[VALOR TOTAL DE CONTRATO (ANTES DE LIQUIDACIÓN - LIBERACIÓN DE SALDOS)]]-Tabla3[[#This Row],[RECURSO TOTALES DESEMBOLSADOS]]</f>
        <v>#REF!</v>
      </c>
      <c r="BS908" s="1" t="s">
        <v>83</v>
      </c>
      <c r="BT908" s="1" t="str">
        <f t="shared" si="71"/>
        <v>enero</v>
      </c>
      <c r="BU908" s="1" t="s">
        <v>82</v>
      </c>
      <c r="BV908" s="1" t="s">
        <v>82</v>
      </c>
      <c r="BW908" s="1" t="s">
        <v>82</v>
      </c>
      <c r="BX908" t="s">
        <v>258</v>
      </c>
      <c r="BY908" t="s">
        <v>259</v>
      </c>
    </row>
    <row r="909" spans="1:77" x14ac:dyDescent="0.25">
      <c r="A909" s="1">
        <v>2026</v>
      </c>
      <c r="B909" s="3">
        <v>885</v>
      </c>
      <c r="C909" s="1" t="s">
        <v>65</v>
      </c>
      <c r="D909" t="s">
        <v>67</v>
      </c>
      <c r="E909" t="s">
        <v>70</v>
      </c>
      <c r="F909" t="s">
        <v>71</v>
      </c>
      <c r="G909" t="s">
        <v>105</v>
      </c>
      <c r="H909" s="1" t="s">
        <v>64</v>
      </c>
      <c r="I909" s="1" t="s">
        <v>75</v>
      </c>
      <c r="J909" t="s">
        <v>4849</v>
      </c>
      <c r="K909" s="1" t="s">
        <v>78</v>
      </c>
      <c r="L909" s="87" t="s">
        <v>493</v>
      </c>
      <c r="M909" s="79" t="s">
        <v>7187</v>
      </c>
      <c r="N909" s="1" t="s">
        <v>3719</v>
      </c>
      <c r="O909" s="69" t="s">
        <v>3719</v>
      </c>
      <c r="P909" s="54" t="s">
        <v>3719</v>
      </c>
      <c r="Q909" s="1" t="s">
        <v>83</v>
      </c>
      <c r="R909" s="87" t="s">
        <v>269</v>
      </c>
      <c r="S909" s="87" t="s">
        <v>269</v>
      </c>
      <c r="T909" t="s">
        <v>739</v>
      </c>
      <c r="U909" t="s">
        <v>4850</v>
      </c>
      <c r="V909" t="s">
        <v>4851</v>
      </c>
      <c r="W909" s="5">
        <v>63000000</v>
      </c>
      <c r="X909" s="5">
        <v>63000000</v>
      </c>
      <c r="Y909" s="90">
        <v>6000000</v>
      </c>
      <c r="Z909" s="90" t="s">
        <v>1045</v>
      </c>
      <c r="AA909" s="1" t="s">
        <v>95</v>
      </c>
      <c r="AB909" t="s">
        <v>83</v>
      </c>
      <c r="AC909" t="s">
        <v>76</v>
      </c>
      <c r="AD909" s="69">
        <f>+Tabla3[[#This Row],[VALOR DEL CONTRATO
(EN NUMEROS)]]-Tabla3[[#This Row],[VALOR RECURSOS (MADS/FONAM)]]</f>
        <v>0</v>
      </c>
      <c r="AE909" s="2">
        <v>4726</v>
      </c>
      <c r="AF909" s="97">
        <v>46024</v>
      </c>
      <c r="AG909">
        <v>94526</v>
      </c>
      <c r="AH909" s="96">
        <v>46045</v>
      </c>
      <c r="AI909" s="78" t="s">
        <v>98</v>
      </c>
      <c r="AJ909" t="s">
        <v>736</v>
      </c>
      <c r="AK909" s="65">
        <v>202400000000054</v>
      </c>
      <c r="AL909" s="75">
        <v>46044</v>
      </c>
      <c r="AM909" s="1" t="s">
        <v>257</v>
      </c>
      <c r="AN909" s="1" t="s">
        <v>257</v>
      </c>
      <c r="AO909" t="s">
        <v>100</v>
      </c>
      <c r="AP909" t="s">
        <v>737</v>
      </c>
      <c r="AQ909" s="1"/>
      <c r="AR909" t="s">
        <v>738</v>
      </c>
      <c r="AS909" t="s">
        <v>418</v>
      </c>
      <c r="AT909" s="1">
        <v>80111600</v>
      </c>
      <c r="AU909" s="104" t="s">
        <v>6077</v>
      </c>
      <c r="AV909" s="1" t="s">
        <v>210</v>
      </c>
      <c r="AW909" s="87" t="s">
        <v>103</v>
      </c>
      <c r="AX909" s="96">
        <v>46045</v>
      </c>
      <c r="AY909" s="1" t="s">
        <v>115</v>
      </c>
      <c r="AZ909" s="96">
        <v>46045</v>
      </c>
      <c r="BA909" s="75">
        <v>46045</v>
      </c>
      <c r="BB909" s="6">
        <v>46363</v>
      </c>
      <c r="BC909" s="89">
        <f>+Tabla3[[#This Row],[FECHA TERMINACION
(INICIAL)]]-Tabla3[[#This Row],[FECHA INICIO]]</f>
        <v>318</v>
      </c>
      <c r="BD909" s="89">
        <f>+Tabla3[[#This Row],[PLAZO DE EJECUCIÓN EN DÍAS (INICIAL)]]/30</f>
        <v>10.6</v>
      </c>
      <c r="BE909" t="s">
        <v>1286</v>
      </c>
      <c r="BF909" s="5" t="e">
        <f>+#REF!</f>
        <v>#REF!</v>
      </c>
      <c r="BG909" s="5" t="e">
        <f>+#REF!</f>
        <v>#REF!</v>
      </c>
      <c r="BH909" s="1" t="e">
        <f>+#REF!</f>
        <v>#REF!</v>
      </c>
      <c r="BI909" s="1">
        <f>+COUNTIF(Tabla3[[#This Row],[VALOR REDUCIDO]:[TOTAL TIEMPO PRORROGADO EN DÍAS
]],"&lt;&gt;0")</f>
        <v>3</v>
      </c>
      <c r="BJ909" s="1" t="e">
        <f>+#REF!</f>
        <v>#REF!</v>
      </c>
      <c r="BK909" s="75" t="e">
        <f>+#REF!</f>
        <v>#REF!</v>
      </c>
      <c r="BL909" s="1" t="s">
        <v>83</v>
      </c>
      <c r="BM909" t="e">
        <f t="shared" si="67"/>
        <v>#REF!</v>
      </c>
      <c r="BN909" s="7">
        <f t="shared" si="68"/>
        <v>46045</v>
      </c>
      <c r="BO909" s="7" t="e">
        <f t="shared" si="69"/>
        <v>#REF!</v>
      </c>
      <c r="BP909" s="5" t="e">
        <f t="shared" si="70"/>
        <v>#REF!</v>
      </c>
      <c r="BQ909" s="1">
        <v>25600000</v>
      </c>
      <c r="BR909" s="1" t="e">
        <f>+Tabla3[[#This Row],[VALOR TOTAL DE CONTRATO (ANTES DE LIQUIDACIÓN - LIBERACIÓN DE SALDOS)]]-Tabla3[[#This Row],[RECURSO TOTALES DESEMBOLSADOS]]</f>
        <v>#REF!</v>
      </c>
      <c r="BS909" s="1" t="s">
        <v>83</v>
      </c>
      <c r="BT909" s="1" t="str">
        <f t="shared" si="71"/>
        <v>enero</v>
      </c>
      <c r="BU909" s="1" t="s">
        <v>82</v>
      </c>
      <c r="BV909" s="1" t="s">
        <v>82</v>
      </c>
      <c r="BW909" s="1" t="s">
        <v>82</v>
      </c>
      <c r="BX909" t="s">
        <v>258</v>
      </c>
      <c r="BY909" t="s">
        <v>259</v>
      </c>
    </row>
    <row r="910" spans="1:77" x14ac:dyDescent="0.25">
      <c r="A910" s="1">
        <v>2026</v>
      </c>
      <c r="B910" s="3">
        <v>886</v>
      </c>
      <c r="C910" s="1" t="s">
        <v>65</v>
      </c>
      <c r="D910" t="s">
        <v>67</v>
      </c>
      <c r="E910" t="s">
        <v>70</v>
      </c>
      <c r="F910" t="s">
        <v>71</v>
      </c>
      <c r="G910" t="s">
        <v>105</v>
      </c>
      <c r="H910" s="1" t="s">
        <v>64</v>
      </c>
      <c r="I910" s="1" t="s">
        <v>75</v>
      </c>
      <c r="J910" t="s">
        <v>4852</v>
      </c>
      <c r="K910" s="1" t="s">
        <v>78</v>
      </c>
      <c r="L910" s="57" t="s">
        <v>759</v>
      </c>
      <c r="M910" s="79" t="s">
        <v>7187</v>
      </c>
      <c r="N910" s="1" t="s">
        <v>3719</v>
      </c>
      <c r="O910" s="69" t="s">
        <v>3719</v>
      </c>
      <c r="P910" s="54" t="s">
        <v>3719</v>
      </c>
      <c r="Q910" s="1" t="s">
        <v>83</v>
      </c>
      <c r="R910" s="87" t="s">
        <v>92</v>
      </c>
      <c r="S910" s="87" t="s">
        <v>92</v>
      </c>
      <c r="T910" t="s">
        <v>4853</v>
      </c>
      <c r="U910" t="s">
        <v>4854</v>
      </c>
      <c r="V910" t="s">
        <v>4855</v>
      </c>
      <c r="W910" s="5">
        <v>38974320</v>
      </c>
      <c r="X910" s="5">
        <v>38974320</v>
      </c>
      <c r="Y910" s="90">
        <v>4330480</v>
      </c>
      <c r="Z910" s="90" t="s">
        <v>1045</v>
      </c>
      <c r="AA910" s="1" t="s">
        <v>95</v>
      </c>
      <c r="AB910" t="s">
        <v>83</v>
      </c>
      <c r="AC910" t="s">
        <v>76</v>
      </c>
      <c r="AD910" s="69">
        <f>+Tabla3[[#This Row],[VALOR DEL CONTRATO
(EN NUMEROS)]]-Tabla3[[#This Row],[VALOR RECURSOS (MADS/FONAM)]]</f>
        <v>0</v>
      </c>
      <c r="AE910" s="2">
        <v>7926</v>
      </c>
      <c r="AF910" s="97">
        <v>46024</v>
      </c>
      <c r="AG910">
        <v>85626</v>
      </c>
      <c r="AH910" s="96">
        <v>46044</v>
      </c>
      <c r="AI910" s="78" t="s">
        <v>98</v>
      </c>
      <c r="AJ910" t="s">
        <v>404</v>
      </c>
      <c r="AK910" s="65">
        <v>202400000000095</v>
      </c>
      <c r="AL910" s="96">
        <v>46044</v>
      </c>
      <c r="AM910" s="1" t="s">
        <v>257</v>
      </c>
      <c r="AN910" s="1" t="s">
        <v>257</v>
      </c>
      <c r="AO910" t="s">
        <v>100</v>
      </c>
      <c r="AP910" t="s">
        <v>906</v>
      </c>
      <c r="AQ910" s="1"/>
      <c r="AR910" t="s">
        <v>901</v>
      </c>
      <c r="AS910" t="s">
        <v>902</v>
      </c>
      <c r="AT910" s="1">
        <v>80111600</v>
      </c>
      <c r="AU910" s="104" t="s">
        <v>6078</v>
      </c>
      <c r="AV910" s="1" t="s">
        <v>210</v>
      </c>
      <c r="AW910" s="87" t="s">
        <v>103</v>
      </c>
      <c r="AX910" s="96">
        <v>46045</v>
      </c>
      <c r="AY910" s="1" t="s">
        <v>115</v>
      </c>
      <c r="AZ910" s="96">
        <v>46044</v>
      </c>
      <c r="BA910" s="96">
        <v>46045</v>
      </c>
      <c r="BB910" s="6">
        <v>46317</v>
      </c>
      <c r="BC910" s="89">
        <f>+Tabla3[[#This Row],[FECHA TERMINACION
(INICIAL)]]-Tabla3[[#This Row],[FECHA INICIO]]</f>
        <v>272</v>
      </c>
      <c r="BD910" s="89">
        <f>+Tabla3[[#This Row],[PLAZO DE EJECUCIÓN EN DÍAS (INICIAL)]]/30</f>
        <v>9.0666666666666664</v>
      </c>
      <c r="BE910" t="s">
        <v>1822</v>
      </c>
      <c r="BF910" s="5" t="e">
        <f>+#REF!</f>
        <v>#REF!</v>
      </c>
      <c r="BG910" s="5" t="e">
        <f>+#REF!</f>
        <v>#REF!</v>
      </c>
      <c r="BH910" s="1" t="e">
        <f>+#REF!</f>
        <v>#REF!</v>
      </c>
      <c r="BI910" s="1">
        <f>+COUNTIF(Tabla3[[#This Row],[VALOR REDUCIDO]:[TOTAL TIEMPO PRORROGADO EN DÍAS
]],"&lt;&gt;0")</f>
        <v>3</v>
      </c>
      <c r="BJ910" s="1" t="e">
        <f>+#REF!</f>
        <v>#REF!</v>
      </c>
      <c r="BK910" s="75" t="e">
        <f>+#REF!</f>
        <v>#REF!</v>
      </c>
      <c r="BL910" s="1" t="s">
        <v>83</v>
      </c>
      <c r="BM910" t="e">
        <f t="shared" si="67"/>
        <v>#REF!</v>
      </c>
      <c r="BN910" s="7">
        <f t="shared" si="68"/>
        <v>46045</v>
      </c>
      <c r="BO910" s="7" t="e">
        <f t="shared" si="69"/>
        <v>#REF!</v>
      </c>
      <c r="BP910" s="5" t="e">
        <f t="shared" si="70"/>
        <v>#REF!</v>
      </c>
      <c r="BQ910" s="1">
        <v>18476715</v>
      </c>
      <c r="BR910" s="1" t="e">
        <f>+Tabla3[[#This Row],[VALOR TOTAL DE CONTRATO (ANTES DE LIQUIDACIÓN - LIBERACIÓN DE SALDOS)]]-Tabla3[[#This Row],[RECURSO TOTALES DESEMBOLSADOS]]</f>
        <v>#REF!</v>
      </c>
      <c r="BS910" s="1" t="s">
        <v>83</v>
      </c>
      <c r="BT910" s="1" t="str">
        <f t="shared" si="71"/>
        <v>enero</v>
      </c>
      <c r="BU910" s="1" t="s">
        <v>82</v>
      </c>
      <c r="BV910" s="1" t="s">
        <v>82</v>
      </c>
      <c r="BW910" s="1" t="s">
        <v>82</v>
      </c>
      <c r="BX910" t="s">
        <v>258</v>
      </c>
      <c r="BY910" t="s">
        <v>259</v>
      </c>
    </row>
    <row r="911" spans="1:77" x14ac:dyDescent="0.25">
      <c r="A911" s="1">
        <v>2026</v>
      </c>
      <c r="B911" s="3">
        <v>887</v>
      </c>
      <c r="C911" s="1" t="s">
        <v>65</v>
      </c>
      <c r="D911" t="s">
        <v>67</v>
      </c>
      <c r="E911" t="s">
        <v>70</v>
      </c>
      <c r="F911" t="s">
        <v>71</v>
      </c>
      <c r="G911" t="s">
        <v>105</v>
      </c>
      <c r="H911" s="1" t="s">
        <v>64</v>
      </c>
      <c r="I911" s="1" t="s">
        <v>271</v>
      </c>
      <c r="J911" t="s">
        <v>4856</v>
      </c>
      <c r="K911" s="1" t="s">
        <v>78</v>
      </c>
      <c r="L911" s="87" t="s">
        <v>246</v>
      </c>
      <c r="M911" s="79" t="s">
        <v>7188</v>
      </c>
      <c r="N911" s="1" t="s">
        <v>3719</v>
      </c>
      <c r="O911" s="69" t="s">
        <v>3719</v>
      </c>
      <c r="P911" s="54" t="s">
        <v>3719</v>
      </c>
      <c r="Q911" s="1" t="s">
        <v>83</v>
      </c>
      <c r="R911" s="87" t="s">
        <v>89</v>
      </c>
      <c r="S911" s="87" t="s">
        <v>212</v>
      </c>
      <c r="T911" t="s">
        <v>2509</v>
      </c>
      <c r="U911" t="s">
        <v>4857</v>
      </c>
      <c r="V911" t="s">
        <v>4858</v>
      </c>
      <c r="W911" s="5">
        <v>33339040</v>
      </c>
      <c r="X911" s="5">
        <v>33339040</v>
      </c>
      <c r="Y911" s="90">
        <v>2941680</v>
      </c>
      <c r="Z911" s="90"/>
      <c r="AA911" s="1" t="s">
        <v>95</v>
      </c>
      <c r="AB911" t="s">
        <v>83</v>
      </c>
      <c r="AC911" t="s">
        <v>76</v>
      </c>
      <c r="AD911" s="69">
        <f>+Tabla3[[#This Row],[VALOR DEL CONTRATO
(EN NUMEROS)]]-Tabla3[[#This Row],[VALOR RECURSOS (MADS/FONAM)]]</f>
        <v>0</v>
      </c>
      <c r="AE911" s="2">
        <v>8526</v>
      </c>
      <c r="AF911" s="88">
        <v>46027</v>
      </c>
      <c r="AG911">
        <v>81926</v>
      </c>
      <c r="AH911" s="75">
        <v>46043</v>
      </c>
      <c r="AI911" s="78" t="s">
        <v>97</v>
      </c>
      <c r="AJ911" t="s">
        <v>657</v>
      </c>
      <c r="AK911" s="65" t="s">
        <v>76</v>
      </c>
      <c r="AL911" s="75">
        <v>46043</v>
      </c>
      <c r="AM911" s="1" t="s">
        <v>257</v>
      </c>
      <c r="AN911" s="1" t="s">
        <v>257</v>
      </c>
      <c r="AO911" t="s">
        <v>100</v>
      </c>
      <c r="AP911" t="s">
        <v>479</v>
      </c>
      <c r="AQ911" s="2"/>
      <c r="AR911" t="s">
        <v>480</v>
      </c>
      <c r="AS911" t="s">
        <v>212</v>
      </c>
      <c r="AT911" s="1">
        <v>80111600</v>
      </c>
      <c r="AU911" s="104" t="s">
        <v>6079</v>
      </c>
      <c r="AV911" s="1" t="s">
        <v>210</v>
      </c>
      <c r="AW911" s="87" t="s">
        <v>103</v>
      </c>
      <c r="AX911" s="96">
        <v>46043</v>
      </c>
      <c r="AY911" s="1" t="s">
        <v>115</v>
      </c>
      <c r="AZ911" s="96">
        <v>46043</v>
      </c>
      <c r="BA911" s="96">
        <v>46043</v>
      </c>
      <c r="BB911" s="6">
        <v>46387</v>
      </c>
      <c r="BC911" s="89">
        <f>+Tabla3[[#This Row],[FECHA TERMINACION
(INICIAL)]]-Tabla3[[#This Row],[FECHA INICIO]]</f>
        <v>344</v>
      </c>
      <c r="BD911" s="89">
        <f>+Tabla3[[#This Row],[PLAZO DE EJECUCIÓN EN DÍAS (INICIAL)]]/30</f>
        <v>11.466666666666667</v>
      </c>
      <c r="BE911" t="s">
        <v>4859</v>
      </c>
      <c r="BF911" s="5" t="e">
        <f>+#REF!</f>
        <v>#REF!</v>
      </c>
      <c r="BG911" s="5" t="e">
        <f>+#REF!</f>
        <v>#REF!</v>
      </c>
      <c r="BH911" s="1" t="e">
        <f>+#REF!</f>
        <v>#REF!</v>
      </c>
      <c r="BI911" s="1">
        <f>+COUNTIF(Tabla3[[#This Row],[VALOR REDUCIDO]:[TOTAL TIEMPO PRORROGADO EN DÍAS
]],"&lt;&gt;0")</f>
        <v>3</v>
      </c>
      <c r="BJ911" s="1" t="e">
        <f>+#REF!</f>
        <v>#REF!</v>
      </c>
      <c r="BK911" s="75" t="e">
        <f>+#REF!</f>
        <v>#REF!</v>
      </c>
      <c r="BL911" s="1" t="s">
        <v>83</v>
      </c>
      <c r="BM911" t="e">
        <f t="shared" si="67"/>
        <v>#REF!</v>
      </c>
      <c r="BN911" s="7">
        <f t="shared" si="68"/>
        <v>46043</v>
      </c>
      <c r="BO911" s="7" t="e">
        <f t="shared" si="69"/>
        <v>#REF!</v>
      </c>
      <c r="BP911" s="5" t="e">
        <f t="shared" si="70"/>
        <v>#REF!</v>
      </c>
      <c r="BQ911" s="1">
        <v>12747280</v>
      </c>
      <c r="BR911" s="1" t="e">
        <f>+Tabla3[[#This Row],[VALOR TOTAL DE CONTRATO (ANTES DE LIQUIDACIÓN - LIBERACIÓN DE SALDOS)]]-Tabla3[[#This Row],[RECURSO TOTALES DESEMBOLSADOS]]</f>
        <v>#REF!</v>
      </c>
      <c r="BS911" s="1" t="s">
        <v>83</v>
      </c>
      <c r="BT911" s="1" t="str">
        <f t="shared" si="71"/>
        <v>enero</v>
      </c>
      <c r="BU911" s="1" t="s">
        <v>82</v>
      </c>
      <c r="BV911" s="1" t="s">
        <v>82</v>
      </c>
      <c r="BW911" s="1" t="s">
        <v>82</v>
      </c>
      <c r="BX911" t="s">
        <v>258</v>
      </c>
      <c r="BY911" t="s">
        <v>259</v>
      </c>
    </row>
    <row r="912" spans="1:77" x14ac:dyDescent="0.25">
      <c r="A912" s="1">
        <v>2026</v>
      </c>
      <c r="B912" s="3">
        <v>888</v>
      </c>
      <c r="C912" s="1" t="s">
        <v>65</v>
      </c>
      <c r="D912" t="s">
        <v>67</v>
      </c>
      <c r="E912" t="s">
        <v>70</v>
      </c>
      <c r="F912" t="s">
        <v>71</v>
      </c>
      <c r="G912" t="s">
        <v>105</v>
      </c>
      <c r="H912" s="1" t="s">
        <v>64</v>
      </c>
      <c r="I912" s="1" t="s">
        <v>75</v>
      </c>
      <c r="J912" t="s">
        <v>4860</v>
      </c>
      <c r="K912" s="1" t="s">
        <v>78</v>
      </c>
      <c r="L912" s="87" t="s">
        <v>538</v>
      </c>
      <c r="M912" s="79" t="s">
        <v>7189</v>
      </c>
      <c r="N912" s="1" t="s">
        <v>3719</v>
      </c>
      <c r="O912" s="69" t="s">
        <v>3719</v>
      </c>
      <c r="P912" s="54" t="s">
        <v>3719</v>
      </c>
      <c r="Q912" s="1" t="s">
        <v>83</v>
      </c>
      <c r="R912" s="87" t="s">
        <v>92</v>
      </c>
      <c r="S912" s="87" t="s">
        <v>92</v>
      </c>
      <c r="T912" t="s">
        <v>4861</v>
      </c>
      <c r="U912" t="s">
        <v>4862</v>
      </c>
      <c r="V912" t="s">
        <v>4863</v>
      </c>
      <c r="W912" s="5">
        <v>43304800</v>
      </c>
      <c r="X912" s="5">
        <v>43304800</v>
      </c>
      <c r="Y912" s="90">
        <v>5413100</v>
      </c>
      <c r="Z912" s="90" t="s">
        <v>1045</v>
      </c>
      <c r="AA912" s="1" t="s">
        <v>95</v>
      </c>
      <c r="AB912" t="s">
        <v>83</v>
      </c>
      <c r="AC912" t="s">
        <v>76</v>
      </c>
      <c r="AD912" s="69">
        <f>+Tabla3[[#This Row],[VALOR DEL CONTRATO
(EN NUMEROS)]]-Tabla3[[#This Row],[VALOR RECURSOS (MADS/FONAM)]]</f>
        <v>0</v>
      </c>
      <c r="AE912" s="2">
        <v>7926</v>
      </c>
      <c r="AF912" s="88">
        <v>46024</v>
      </c>
      <c r="AG912">
        <v>91826</v>
      </c>
      <c r="AH912" s="75">
        <v>46045</v>
      </c>
      <c r="AI912" s="78" t="s">
        <v>98</v>
      </c>
      <c r="AJ912" t="s">
        <v>404</v>
      </c>
      <c r="AK912" s="65">
        <v>202400000000095</v>
      </c>
      <c r="AL912" s="75">
        <v>46045</v>
      </c>
      <c r="AM912" s="1" t="s">
        <v>257</v>
      </c>
      <c r="AN912" s="1" t="s">
        <v>257</v>
      </c>
      <c r="AO912" t="s">
        <v>100</v>
      </c>
      <c r="AP912" t="s">
        <v>906</v>
      </c>
      <c r="AQ912" s="2"/>
      <c r="AR912" t="s">
        <v>901</v>
      </c>
      <c r="AS912" t="s">
        <v>902</v>
      </c>
      <c r="AT912" s="1">
        <v>80111600</v>
      </c>
      <c r="AU912" s="104" t="s">
        <v>6080</v>
      </c>
      <c r="AV912" s="1" t="s">
        <v>210</v>
      </c>
      <c r="AW912" s="87" t="s">
        <v>103</v>
      </c>
      <c r="AX912" s="96">
        <v>46045</v>
      </c>
      <c r="AY912" s="1" t="s">
        <v>116</v>
      </c>
      <c r="AZ912" s="96">
        <v>46045</v>
      </c>
      <c r="BA912" s="75">
        <v>46045</v>
      </c>
      <c r="BB912" s="6">
        <v>46287</v>
      </c>
      <c r="BC912" s="89">
        <f>+Tabla3[[#This Row],[FECHA TERMINACION
(INICIAL)]]-Tabla3[[#This Row],[FECHA INICIO]]</f>
        <v>242</v>
      </c>
      <c r="BD912" s="89">
        <f>+Tabla3[[#This Row],[PLAZO DE EJECUCIÓN EN DÍAS (INICIAL)]]/30</f>
        <v>8.0666666666666664</v>
      </c>
      <c r="BE912" t="s">
        <v>3091</v>
      </c>
      <c r="BF912" s="5" t="e">
        <f>+#REF!</f>
        <v>#REF!</v>
      </c>
      <c r="BG912" s="5" t="e">
        <f>+#REF!</f>
        <v>#REF!</v>
      </c>
      <c r="BH912" s="1" t="e">
        <f>+#REF!</f>
        <v>#REF!</v>
      </c>
      <c r="BI912" s="1">
        <f>+COUNTIF(Tabla3[[#This Row],[VALOR REDUCIDO]:[TOTAL TIEMPO PRORROGADO EN DÍAS
]],"&lt;&gt;0")</f>
        <v>3</v>
      </c>
      <c r="BJ912" s="1" t="e">
        <f>+#REF!</f>
        <v>#REF!</v>
      </c>
      <c r="BK912" s="75" t="e">
        <f>+#REF!</f>
        <v>#REF!</v>
      </c>
      <c r="BL912" s="1" t="s">
        <v>83</v>
      </c>
      <c r="BM912" t="e">
        <f t="shared" si="67"/>
        <v>#REF!</v>
      </c>
      <c r="BN912" s="7">
        <f t="shared" si="68"/>
        <v>46045</v>
      </c>
      <c r="BO912" s="7" t="e">
        <f t="shared" si="69"/>
        <v>#REF!</v>
      </c>
      <c r="BP912" s="5" t="e">
        <f t="shared" si="70"/>
        <v>#REF!</v>
      </c>
      <c r="BQ912" s="1">
        <v>23095893</v>
      </c>
      <c r="BR912" s="1" t="e">
        <f>+Tabla3[[#This Row],[VALOR TOTAL DE CONTRATO (ANTES DE LIQUIDACIÓN - LIBERACIÓN DE SALDOS)]]-Tabla3[[#This Row],[RECURSO TOTALES DESEMBOLSADOS]]</f>
        <v>#REF!</v>
      </c>
      <c r="BS912" s="1" t="s">
        <v>83</v>
      </c>
      <c r="BT912" s="1" t="str">
        <f t="shared" si="71"/>
        <v>enero</v>
      </c>
      <c r="BU912" s="1" t="s">
        <v>82</v>
      </c>
      <c r="BV912" s="1" t="s">
        <v>82</v>
      </c>
      <c r="BW912" s="1" t="s">
        <v>82</v>
      </c>
      <c r="BX912" t="s">
        <v>258</v>
      </c>
      <c r="BY912" t="s">
        <v>259</v>
      </c>
    </row>
    <row r="913" spans="1:77" x14ac:dyDescent="0.25">
      <c r="A913" s="1">
        <v>2026</v>
      </c>
      <c r="B913" s="3">
        <v>889</v>
      </c>
      <c r="C913" s="1" t="s">
        <v>65</v>
      </c>
      <c r="D913" t="s">
        <v>67</v>
      </c>
      <c r="E913" t="s">
        <v>70</v>
      </c>
      <c r="F913" t="s">
        <v>71</v>
      </c>
      <c r="G913" t="s">
        <v>105</v>
      </c>
      <c r="H913" s="1" t="s">
        <v>64</v>
      </c>
      <c r="I913" s="1" t="s">
        <v>75</v>
      </c>
      <c r="J913" t="s">
        <v>4933</v>
      </c>
      <c r="K913" s="1" t="s">
        <v>78</v>
      </c>
      <c r="L913" s="87" t="s">
        <v>1130</v>
      </c>
      <c r="M913" s="79" t="s">
        <v>7190</v>
      </c>
      <c r="N913" s="1" t="s">
        <v>3719</v>
      </c>
      <c r="O913" s="69" t="s">
        <v>3719</v>
      </c>
      <c r="P913" s="54" t="s">
        <v>3719</v>
      </c>
      <c r="Q913" s="1" t="s">
        <v>83</v>
      </c>
      <c r="R913" s="87" t="s">
        <v>269</v>
      </c>
      <c r="S913" s="87" t="s">
        <v>269</v>
      </c>
      <c r="T913" t="s">
        <v>4934</v>
      </c>
      <c r="U913" t="s">
        <v>4936</v>
      </c>
      <c r="V913" t="s">
        <v>4935</v>
      </c>
      <c r="W913" s="5">
        <v>93112000</v>
      </c>
      <c r="X913" s="5">
        <v>93112000</v>
      </c>
      <c r="Y913" s="90">
        <v>8240000</v>
      </c>
      <c r="Z913" s="90">
        <v>0</v>
      </c>
      <c r="AA913" s="1" t="s">
        <v>95</v>
      </c>
      <c r="AB913" t="s">
        <v>83</v>
      </c>
      <c r="AC913" t="s">
        <v>76</v>
      </c>
      <c r="AD913" s="69">
        <f>+Tabla3[[#This Row],[VALOR DEL CONTRATO
(EN NUMEROS)]]-Tabla3[[#This Row],[VALOR RECURSOS (MADS/FONAM)]]</f>
        <v>0</v>
      </c>
      <c r="AE913" s="2">
        <v>4026</v>
      </c>
      <c r="AF913" s="88">
        <v>46024</v>
      </c>
      <c r="AG913">
        <v>89026</v>
      </c>
      <c r="AH913" s="75">
        <v>46044</v>
      </c>
      <c r="AI913" s="78" t="s">
        <v>98</v>
      </c>
      <c r="AJ913" t="s">
        <v>928</v>
      </c>
      <c r="AK913" s="65">
        <v>202400000000071</v>
      </c>
      <c r="AL913" s="75">
        <v>46044</v>
      </c>
      <c r="AM913" s="1" t="s">
        <v>257</v>
      </c>
      <c r="AN913" s="1" t="s">
        <v>257</v>
      </c>
      <c r="AO913" t="s">
        <v>100</v>
      </c>
      <c r="AP913" t="s">
        <v>233</v>
      </c>
      <c r="AQ913" s="2"/>
      <c r="AR913" t="s">
        <v>1695</v>
      </c>
      <c r="AS913" t="s">
        <v>2752</v>
      </c>
      <c r="AT913" s="1">
        <v>80111600</v>
      </c>
      <c r="AU913" s="104" t="s">
        <v>6081</v>
      </c>
      <c r="AV913" s="1" t="s">
        <v>211</v>
      </c>
      <c r="AW913" s="87" t="s">
        <v>104</v>
      </c>
      <c r="AX913" s="75" t="s">
        <v>76</v>
      </c>
      <c r="AY913" s="87" t="s">
        <v>108</v>
      </c>
      <c r="AZ913" s="75">
        <v>46042</v>
      </c>
      <c r="BA913" s="75">
        <v>46044</v>
      </c>
      <c r="BB913" s="6">
        <v>46387</v>
      </c>
      <c r="BC913" s="89">
        <f>+Tabla3[[#This Row],[FECHA TERMINACION
(INICIAL)]]-Tabla3[[#This Row],[FECHA INICIO]]</f>
        <v>343</v>
      </c>
      <c r="BD913" s="89">
        <f>+Tabla3[[#This Row],[PLAZO DE EJECUCIÓN EN DÍAS (INICIAL)]]/30</f>
        <v>11.433333333333334</v>
      </c>
      <c r="BE913" t="s">
        <v>4937</v>
      </c>
      <c r="BF913" s="5" t="e">
        <f>+#REF!</f>
        <v>#REF!</v>
      </c>
      <c r="BG913" s="5" t="e">
        <f>+#REF!</f>
        <v>#REF!</v>
      </c>
      <c r="BH913" s="1" t="e">
        <f>+#REF!</f>
        <v>#REF!</v>
      </c>
      <c r="BI913" s="1">
        <f>+COUNTIF(Tabla3[[#This Row],[VALOR REDUCIDO]:[TOTAL TIEMPO PRORROGADO EN DÍAS
]],"&lt;&gt;0")</f>
        <v>3</v>
      </c>
      <c r="BJ913" s="1" t="e">
        <f>+#REF!</f>
        <v>#REF!</v>
      </c>
      <c r="BK913" s="75" t="e">
        <f>+#REF!</f>
        <v>#REF!</v>
      </c>
      <c r="BL913" s="1" t="s">
        <v>83</v>
      </c>
      <c r="BM913" t="e">
        <f t="shared" si="67"/>
        <v>#REF!</v>
      </c>
      <c r="BN913" s="7">
        <f t="shared" si="68"/>
        <v>46044</v>
      </c>
      <c r="BO913" s="7" t="e">
        <f t="shared" si="69"/>
        <v>#REF!</v>
      </c>
      <c r="BP913" s="5" t="e">
        <f t="shared" si="70"/>
        <v>#REF!</v>
      </c>
      <c r="BQ913" s="1">
        <v>35432000</v>
      </c>
      <c r="BR913" s="1" t="e">
        <f>+Tabla3[[#This Row],[VALOR TOTAL DE CONTRATO (ANTES DE LIQUIDACIÓN - LIBERACIÓN DE SALDOS)]]-Tabla3[[#This Row],[RECURSO TOTALES DESEMBOLSADOS]]</f>
        <v>#REF!</v>
      </c>
      <c r="BS913" s="1" t="s">
        <v>83</v>
      </c>
      <c r="BT913" s="1" t="str">
        <f t="shared" si="71"/>
        <v>enero</v>
      </c>
      <c r="BU913" s="1" t="s">
        <v>82</v>
      </c>
      <c r="BV913" s="1" t="s">
        <v>82</v>
      </c>
      <c r="BW913" s="1" t="s">
        <v>82</v>
      </c>
      <c r="BX913" t="s">
        <v>258</v>
      </c>
      <c r="BY913" t="s">
        <v>259</v>
      </c>
    </row>
    <row r="914" spans="1:77" x14ac:dyDescent="0.25">
      <c r="A914" s="1">
        <v>2026</v>
      </c>
      <c r="B914" s="3">
        <v>890</v>
      </c>
      <c r="C914" s="1" t="s">
        <v>65</v>
      </c>
      <c r="D914" t="s">
        <v>67</v>
      </c>
      <c r="E914" t="s">
        <v>70</v>
      </c>
      <c r="F914" t="s">
        <v>71</v>
      </c>
      <c r="G914" t="s">
        <v>105</v>
      </c>
      <c r="H914" s="1" t="s">
        <v>64</v>
      </c>
      <c r="I914" s="1" t="s">
        <v>75</v>
      </c>
      <c r="J914" t="s">
        <v>4864</v>
      </c>
      <c r="K914" s="1" t="s">
        <v>78</v>
      </c>
      <c r="L914" s="87" t="s">
        <v>2867</v>
      </c>
      <c r="M914" s="79" t="s">
        <v>7191</v>
      </c>
      <c r="N914" s="1" t="s">
        <v>3719</v>
      </c>
      <c r="O914" s="69" t="s">
        <v>3719</v>
      </c>
      <c r="P914" s="54" t="s">
        <v>3719</v>
      </c>
      <c r="Q914" s="1" t="s">
        <v>83</v>
      </c>
      <c r="R914" s="87" t="s">
        <v>269</v>
      </c>
      <c r="S914" s="87" t="s">
        <v>269</v>
      </c>
      <c r="T914" t="s">
        <v>1671</v>
      </c>
      <c r="U914" t="s">
        <v>4865</v>
      </c>
      <c r="V914" t="s">
        <v>4866</v>
      </c>
      <c r="W914" s="5">
        <v>64184450</v>
      </c>
      <c r="X914" s="5">
        <v>64184450</v>
      </c>
      <c r="Y914" s="90">
        <v>5834950</v>
      </c>
      <c r="Z914" s="90" t="s">
        <v>1045</v>
      </c>
      <c r="AA914" s="1" t="s">
        <v>95</v>
      </c>
      <c r="AB914" t="s">
        <v>83</v>
      </c>
      <c r="AC914" t="s">
        <v>76</v>
      </c>
      <c r="AD914" s="69">
        <f>+Tabla3[[#This Row],[VALOR DEL CONTRATO
(EN NUMEROS)]]-Tabla3[[#This Row],[VALOR RECURSOS (MADS/FONAM)]]</f>
        <v>0</v>
      </c>
      <c r="AE914" s="2">
        <v>4226</v>
      </c>
      <c r="AF914" s="88">
        <v>46024</v>
      </c>
      <c r="AG914">
        <v>88026</v>
      </c>
      <c r="AH914" s="75">
        <v>46044</v>
      </c>
      <c r="AI914" s="78" t="s">
        <v>98</v>
      </c>
      <c r="AJ914" t="s">
        <v>784</v>
      </c>
      <c r="AK914" s="65">
        <v>202400000000071</v>
      </c>
      <c r="AL914" s="75">
        <v>46044</v>
      </c>
      <c r="AM914" s="1" t="s">
        <v>257</v>
      </c>
      <c r="AN914" s="1" t="s">
        <v>257</v>
      </c>
      <c r="AO914" t="s">
        <v>100</v>
      </c>
      <c r="AP914" t="s">
        <v>785</v>
      </c>
      <c r="AQ914" s="2"/>
      <c r="AR914" t="s">
        <v>786</v>
      </c>
      <c r="AS914" t="s">
        <v>418</v>
      </c>
      <c r="AT914" s="1">
        <v>80111600</v>
      </c>
      <c r="AU914" s="104" t="s">
        <v>6082</v>
      </c>
      <c r="AV914" s="1" t="s">
        <v>211</v>
      </c>
      <c r="AW914" s="87" t="s">
        <v>104</v>
      </c>
      <c r="AX914" s="96" t="s">
        <v>76</v>
      </c>
      <c r="AY914" s="1" t="s">
        <v>108</v>
      </c>
      <c r="AZ914" s="75">
        <v>46044</v>
      </c>
      <c r="BA914" s="75">
        <v>46044</v>
      </c>
      <c r="BB914" s="6">
        <v>46377</v>
      </c>
      <c r="BC914" s="89">
        <f>+Tabla3[[#This Row],[FECHA TERMINACION
(INICIAL)]]-Tabla3[[#This Row],[FECHA INICIO]]</f>
        <v>333</v>
      </c>
      <c r="BD914" s="89">
        <f>+Tabla3[[#This Row],[PLAZO DE EJECUCIÓN EN DÍAS (INICIAL)]]/30</f>
        <v>11.1</v>
      </c>
      <c r="BE914" t="s">
        <v>4867</v>
      </c>
      <c r="BF914" s="5" t="e">
        <f>+#REF!</f>
        <v>#REF!</v>
      </c>
      <c r="BG914" s="5" t="e">
        <f>+#REF!</f>
        <v>#REF!</v>
      </c>
      <c r="BH914" s="1" t="e">
        <f>+#REF!</f>
        <v>#REF!</v>
      </c>
      <c r="BI914" s="1">
        <f>+COUNTIF(Tabla3[[#This Row],[VALOR REDUCIDO]:[TOTAL TIEMPO PRORROGADO EN DÍAS
]],"&lt;&gt;0")</f>
        <v>3</v>
      </c>
      <c r="BJ914" s="1" t="e">
        <f>+#REF!</f>
        <v>#REF!</v>
      </c>
      <c r="BK914" s="75" t="e">
        <f>+#REF!</f>
        <v>#REF!</v>
      </c>
      <c r="BL914" s="1" t="s">
        <v>83</v>
      </c>
      <c r="BM914" t="e">
        <f t="shared" si="67"/>
        <v>#REF!</v>
      </c>
      <c r="BN914" s="7">
        <f t="shared" si="68"/>
        <v>46044</v>
      </c>
      <c r="BO914" s="7" t="e">
        <f t="shared" si="69"/>
        <v>#REF!</v>
      </c>
      <c r="BP914" s="5" t="e">
        <f t="shared" si="70"/>
        <v>#REF!</v>
      </c>
      <c r="BQ914" s="1">
        <v>25090285</v>
      </c>
      <c r="BR914" s="1" t="e">
        <f>+Tabla3[[#This Row],[VALOR TOTAL DE CONTRATO (ANTES DE LIQUIDACIÓN - LIBERACIÓN DE SALDOS)]]-Tabla3[[#This Row],[RECURSO TOTALES DESEMBOLSADOS]]</f>
        <v>#REF!</v>
      </c>
      <c r="BS914" s="1" t="s">
        <v>83</v>
      </c>
      <c r="BT914" s="1" t="str">
        <f t="shared" si="71"/>
        <v>enero</v>
      </c>
      <c r="BU914" s="1" t="s">
        <v>82</v>
      </c>
      <c r="BV914" s="1" t="s">
        <v>82</v>
      </c>
      <c r="BW914" s="1" t="s">
        <v>82</v>
      </c>
      <c r="BX914" t="s">
        <v>258</v>
      </c>
      <c r="BY914" t="s">
        <v>259</v>
      </c>
    </row>
    <row r="915" spans="1:77" x14ac:dyDescent="0.25">
      <c r="A915" s="1">
        <v>2026</v>
      </c>
      <c r="B915" s="3">
        <v>891</v>
      </c>
      <c r="C915" s="1" t="s">
        <v>65</v>
      </c>
      <c r="D915" t="s">
        <v>67</v>
      </c>
      <c r="E915" t="s">
        <v>70</v>
      </c>
      <c r="F915" t="s">
        <v>71</v>
      </c>
      <c r="G915" t="s">
        <v>105</v>
      </c>
      <c r="H915" s="1" t="s">
        <v>64</v>
      </c>
      <c r="I915" s="1" t="s">
        <v>75</v>
      </c>
      <c r="J915" t="s">
        <v>4868</v>
      </c>
      <c r="K915" s="1" t="s">
        <v>78</v>
      </c>
      <c r="L915" s="57" t="s">
        <v>81</v>
      </c>
      <c r="M915" s="79" t="s">
        <v>7192</v>
      </c>
      <c r="N915" s="1" t="s">
        <v>3719</v>
      </c>
      <c r="O915" s="69" t="s">
        <v>3719</v>
      </c>
      <c r="P915" s="54" t="s">
        <v>3719</v>
      </c>
      <c r="Q915" s="1" t="s">
        <v>83</v>
      </c>
      <c r="R915" s="87" t="s">
        <v>269</v>
      </c>
      <c r="S915" s="87" t="s">
        <v>269</v>
      </c>
      <c r="T915" t="s">
        <v>2174</v>
      </c>
      <c r="U915" t="s">
        <v>4869</v>
      </c>
      <c r="V915" t="s">
        <v>4870</v>
      </c>
      <c r="W915" s="5">
        <v>113557500</v>
      </c>
      <c r="X915" s="5">
        <v>113557500</v>
      </c>
      <c r="Y915" s="90">
        <v>10815000</v>
      </c>
      <c r="Z915" s="90"/>
      <c r="AA915" s="1" t="s">
        <v>95</v>
      </c>
      <c r="AB915" t="s">
        <v>83</v>
      </c>
      <c r="AC915" t="s">
        <v>76</v>
      </c>
      <c r="AD915" s="69">
        <f>+Tabla3[[#This Row],[VALOR DEL CONTRATO
(EN NUMEROS)]]-Tabla3[[#This Row],[VALOR RECURSOS (MADS/FONAM)]]</f>
        <v>0</v>
      </c>
      <c r="AE915" s="2">
        <v>4726</v>
      </c>
      <c r="AF915" s="88">
        <v>46024</v>
      </c>
      <c r="AG915">
        <v>88826</v>
      </c>
      <c r="AH915" s="75">
        <v>46044</v>
      </c>
      <c r="AI915" s="78" t="s">
        <v>98</v>
      </c>
      <c r="AJ915" t="s">
        <v>4843</v>
      </c>
      <c r="AK915" s="65">
        <v>202400000000054</v>
      </c>
      <c r="AL915" s="75">
        <v>46044</v>
      </c>
      <c r="AM915" s="1" t="s">
        <v>257</v>
      </c>
      <c r="AN915" s="1" t="s">
        <v>257</v>
      </c>
      <c r="AO915" t="s">
        <v>100</v>
      </c>
      <c r="AP915" t="s">
        <v>253</v>
      </c>
      <c r="AQ915" s="2"/>
      <c r="AR915" t="s">
        <v>4871</v>
      </c>
      <c r="AS915" t="s">
        <v>418</v>
      </c>
      <c r="AT915" s="1">
        <v>80111600</v>
      </c>
      <c r="AU915" s="104" t="s">
        <v>6083</v>
      </c>
      <c r="AV915" s="1" t="s">
        <v>210</v>
      </c>
      <c r="AW915" s="87" t="s">
        <v>103</v>
      </c>
      <c r="AX915" s="96">
        <v>46045</v>
      </c>
      <c r="AY915" s="1" t="s">
        <v>115</v>
      </c>
      <c r="AZ915" s="96">
        <v>46045</v>
      </c>
      <c r="BA915" s="96">
        <v>46045</v>
      </c>
      <c r="BB915" s="6">
        <v>46363</v>
      </c>
      <c r="BC915" s="89">
        <f>+Tabla3[[#This Row],[FECHA TERMINACION
(INICIAL)]]-Tabla3[[#This Row],[FECHA INICIO]]</f>
        <v>318</v>
      </c>
      <c r="BD915" s="89">
        <f>+Tabla3[[#This Row],[PLAZO DE EJECUCIÓN EN DÍAS (INICIAL)]]/30</f>
        <v>10.6</v>
      </c>
      <c r="BE915" t="s">
        <v>1966</v>
      </c>
      <c r="BF915" s="5" t="e">
        <f>+#REF!</f>
        <v>#REF!</v>
      </c>
      <c r="BG915" s="5" t="e">
        <f>+#REF!</f>
        <v>#REF!</v>
      </c>
      <c r="BH915" s="1" t="e">
        <f>+#REF!</f>
        <v>#REF!</v>
      </c>
      <c r="BI915" s="1">
        <f>+COUNTIF(Tabla3[[#This Row],[VALOR REDUCIDO]:[TOTAL TIEMPO PRORROGADO EN DÍAS
]],"&lt;&gt;0")</f>
        <v>3</v>
      </c>
      <c r="BJ915" s="1" t="e">
        <f>+#REF!</f>
        <v>#REF!</v>
      </c>
      <c r="BK915" s="75" t="e">
        <f>+#REF!</f>
        <v>#REF!</v>
      </c>
      <c r="BL915" s="1" t="s">
        <v>83</v>
      </c>
      <c r="BM915" t="e">
        <f t="shared" si="67"/>
        <v>#REF!</v>
      </c>
      <c r="BN915" s="7">
        <f t="shared" si="68"/>
        <v>46045</v>
      </c>
      <c r="BO915" s="7" t="e">
        <f t="shared" si="69"/>
        <v>#REF!</v>
      </c>
      <c r="BP915" s="5" t="e">
        <f t="shared" si="70"/>
        <v>#REF!</v>
      </c>
      <c r="BQ915" s="1">
        <v>46144000</v>
      </c>
      <c r="BR915" s="1" t="e">
        <f>+Tabla3[[#This Row],[VALOR TOTAL DE CONTRATO (ANTES DE LIQUIDACIÓN - LIBERACIÓN DE SALDOS)]]-Tabla3[[#This Row],[RECURSO TOTALES DESEMBOLSADOS]]</f>
        <v>#REF!</v>
      </c>
      <c r="BS915" s="1" t="s">
        <v>83</v>
      </c>
      <c r="BT915" s="1" t="str">
        <f t="shared" si="71"/>
        <v>enero</v>
      </c>
      <c r="BU915" s="1" t="s">
        <v>82</v>
      </c>
      <c r="BV915" s="1" t="s">
        <v>82</v>
      </c>
      <c r="BW915" s="1" t="s">
        <v>82</v>
      </c>
      <c r="BX915" t="s">
        <v>258</v>
      </c>
      <c r="BY915" t="s">
        <v>259</v>
      </c>
    </row>
    <row r="916" spans="1:77" x14ac:dyDescent="0.25">
      <c r="A916" s="1">
        <v>2026</v>
      </c>
      <c r="B916" s="3">
        <v>892</v>
      </c>
      <c r="C916" s="1" t="s">
        <v>65</v>
      </c>
      <c r="D916" t="s">
        <v>67</v>
      </c>
      <c r="E916" t="s">
        <v>70</v>
      </c>
      <c r="F916" t="s">
        <v>71</v>
      </c>
      <c r="G916" t="s">
        <v>105</v>
      </c>
      <c r="H916" s="1" t="s">
        <v>64</v>
      </c>
      <c r="I916" s="1" t="s">
        <v>75</v>
      </c>
      <c r="J916" t="s">
        <v>4872</v>
      </c>
      <c r="K916" s="1" t="s">
        <v>78</v>
      </c>
      <c r="L916" s="87" t="s">
        <v>800</v>
      </c>
      <c r="M916" s="79" t="s">
        <v>7193</v>
      </c>
      <c r="N916" s="1" t="s">
        <v>3719</v>
      </c>
      <c r="O916" s="69" t="s">
        <v>3719</v>
      </c>
      <c r="P916" s="54" t="s">
        <v>3719</v>
      </c>
      <c r="Q916" s="1" t="s">
        <v>83</v>
      </c>
      <c r="R916" s="87" t="s">
        <v>269</v>
      </c>
      <c r="S916" s="87" t="s">
        <v>269</v>
      </c>
      <c r="T916" t="s">
        <v>2743</v>
      </c>
      <c r="U916" t="s">
        <v>4873</v>
      </c>
      <c r="V916" t="s">
        <v>4874</v>
      </c>
      <c r="W916" s="5">
        <v>57712960</v>
      </c>
      <c r="X916" s="5">
        <v>57712960</v>
      </c>
      <c r="Y916" s="90">
        <v>7214120</v>
      </c>
      <c r="Z916" s="90" t="s">
        <v>1045</v>
      </c>
      <c r="AA916" s="1" t="s">
        <v>95</v>
      </c>
      <c r="AB916" t="s">
        <v>83</v>
      </c>
      <c r="AC916" t="s">
        <v>76</v>
      </c>
      <c r="AD916" s="69">
        <f>+Tabla3[[#This Row],[VALOR DEL CONTRATO
(EN NUMEROS)]]-Tabla3[[#This Row],[VALOR RECURSOS (MADS/FONAM)]]</f>
        <v>0</v>
      </c>
      <c r="AE916" s="2">
        <v>4226</v>
      </c>
      <c r="AF916" s="97">
        <v>46024</v>
      </c>
      <c r="AG916">
        <v>87826</v>
      </c>
      <c r="AH916" s="75">
        <v>46044</v>
      </c>
      <c r="AI916" s="78" t="s">
        <v>98</v>
      </c>
      <c r="AJ916" t="s">
        <v>3253</v>
      </c>
      <c r="AK916" s="65">
        <v>202400000000071</v>
      </c>
      <c r="AL916" s="75">
        <v>46044</v>
      </c>
      <c r="AM916" s="1" t="s">
        <v>257</v>
      </c>
      <c r="AN916" s="1" t="s">
        <v>257</v>
      </c>
      <c r="AO916" t="s">
        <v>100</v>
      </c>
      <c r="AP916" t="s">
        <v>785</v>
      </c>
      <c r="AQ916" s="1"/>
      <c r="AR916" t="s">
        <v>786</v>
      </c>
      <c r="AS916" t="s">
        <v>418</v>
      </c>
      <c r="AT916" s="1">
        <v>80111600</v>
      </c>
      <c r="AU916" s="104" t="s">
        <v>6084</v>
      </c>
      <c r="AV916" s="1" t="s">
        <v>211</v>
      </c>
      <c r="AW916" s="87" t="s">
        <v>104</v>
      </c>
      <c r="AX916" s="96" t="s">
        <v>76</v>
      </c>
      <c r="AY916" s="1" t="s">
        <v>108</v>
      </c>
      <c r="AZ916" s="75">
        <v>46044</v>
      </c>
      <c r="BA916" s="75">
        <v>46044</v>
      </c>
      <c r="BB916" s="6">
        <v>46286</v>
      </c>
      <c r="BC916" s="89">
        <f>+Tabla3[[#This Row],[FECHA TERMINACION
(INICIAL)]]-Tabla3[[#This Row],[FECHA INICIO]]</f>
        <v>242</v>
      </c>
      <c r="BD916" s="89">
        <f>+Tabla3[[#This Row],[PLAZO DE EJECUCIÓN EN DÍAS (INICIAL)]]/30</f>
        <v>8.0666666666666664</v>
      </c>
      <c r="BE916" t="s">
        <v>4875</v>
      </c>
      <c r="BF916" s="5" t="e">
        <f>+#REF!</f>
        <v>#REF!</v>
      </c>
      <c r="BG916" s="5" t="e">
        <f>+#REF!</f>
        <v>#REF!</v>
      </c>
      <c r="BH916" s="1" t="e">
        <f>+#REF!</f>
        <v>#REF!</v>
      </c>
      <c r="BI916" s="1">
        <f>+COUNTIF(Tabla3[[#This Row],[VALOR REDUCIDO]:[TOTAL TIEMPO PRORROGADO EN DÍAS
]],"&lt;&gt;0")</f>
        <v>3</v>
      </c>
      <c r="BJ916" s="1" t="e">
        <f>+#REF!</f>
        <v>#REF!</v>
      </c>
      <c r="BK916" s="75" t="e">
        <f>+#REF!</f>
        <v>#REF!</v>
      </c>
      <c r="BL916" s="1" t="s">
        <v>83</v>
      </c>
      <c r="BM916" t="e">
        <f t="shared" si="67"/>
        <v>#REF!</v>
      </c>
      <c r="BN916" s="7">
        <f t="shared" si="68"/>
        <v>46044</v>
      </c>
      <c r="BO916" s="7" t="e">
        <f t="shared" si="69"/>
        <v>#REF!</v>
      </c>
      <c r="BP916" s="5" t="e">
        <f t="shared" si="70"/>
        <v>#REF!</v>
      </c>
      <c r="BQ916" s="1">
        <v>31020716</v>
      </c>
      <c r="BR916" s="1" t="e">
        <f>+Tabla3[[#This Row],[VALOR TOTAL DE CONTRATO (ANTES DE LIQUIDACIÓN - LIBERACIÓN DE SALDOS)]]-Tabla3[[#This Row],[RECURSO TOTALES DESEMBOLSADOS]]</f>
        <v>#REF!</v>
      </c>
      <c r="BS916" s="1" t="s">
        <v>83</v>
      </c>
      <c r="BT916" s="1" t="str">
        <f t="shared" si="71"/>
        <v>enero</v>
      </c>
      <c r="BU916" s="1" t="s">
        <v>82</v>
      </c>
      <c r="BV916" s="1" t="s">
        <v>82</v>
      </c>
      <c r="BW916" s="1" t="s">
        <v>82</v>
      </c>
      <c r="BX916" t="s">
        <v>258</v>
      </c>
      <c r="BY916" t="s">
        <v>259</v>
      </c>
    </row>
    <row r="917" spans="1:77" x14ac:dyDescent="0.25">
      <c r="A917" s="1">
        <v>2026</v>
      </c>
      <c r="B917" s="3">
        <v>893</v>
      </c>
      <c r="C917" s="1" t="s">
        <v>65</v>
      </c>
      <c r="D917" t="s">
        <v>67</v>
      </c>
      <c r="E917" t="s">
        <v>70</v>
      </c>
      <c r="F917" t="s">
        <v>71</v>
      </c>
      <c r="G917" t="s">
        <v>105</v>
      </c>
      <c r="H917" s="1" t="s">
        <v>64</v>
      </c>
      <c r="I917" s="1" t="s">
        <v>75</v>
      </c>
      <c r="J917" t="s">
        <v>4876</v>
      </c>
      <c r="K917" s="1" t="s">
        <v>78</v>
      </c>
      <c r="L917" s="87" t="s">
        <v>1034</v>
      </c>
      <c r="M917" s="79" t="s">
        <v>7194</v>
      </c>
      <c r="N917" s="1" t="s">
        <v>3719</v>
      </c>
      <c r="O917" s="69" t="s">
        <v>3719</v>
      </c>
      <c r="P917" s="54" t="s">
        <v>3719</v>
      </c>
      <c r="Q917" s="1" t="s">
        <v>83</v>
      </c>
      <c r="R917" s="87" t="s">
        <v>269</v>
      </c>
      <c r="S917" s="87" t="s">
        <v>269</v>
      </c>
      <c r="T917" t="s">
        <v>2743</v>
      </c>
      <c r="U917" t="s">
        <v>4877</v>
      </c>
      <c r="V917" t="s">
        <v>4878</v>
      </c>
      <c r="W917" s="5">
        <v>64184450</v>
      </c>
      <c r="X917" s="5">
        <v>64184450</v>
      </c>
      <c r="Y917" s="90">
        <v>5834950</v>
      </c>
      <c r="Z917" s="90" t="s">
        <v>1045</v>
      </c>
      <c r="AA917" s="1" t="s">
        <v>95</v>
      </c>
      <c r="AB917" t="s">
        <v>83</v>
      </c>
      <c r="AC917" t="s">
        <v>76</v>
      </c>
      <c r="AD917" s="69">
        <f>+Tabla3[[#This Row],[VALOR DEL CONTRATO
(EN NUMEROS)]]-Tabla3[[#This Row],[VALOR RECURSOS (MADS/FONAM)]]</f>
        <v>0</v>
      </c>
      <c r="AE917" s="2">
        <v>4226</v>
      </c>
      <c r="AF917" s="88">
        <v>46024</v>
      </c>
      <c r="AG917">
        <v>86126</v>
      </c>
      <c r="AH917" s="75">
        <v>46044</v>
      </c>
      <c r="AI917" s="78" t="s">
        <v>98</v>
      </c>
      <c r="AJ917" t="s">
        <v>784</v>
      </c>
      <c r="AK917" s="65">
        <v>202400000000071</v>
      </c>
      <c r="AL917" s="75">
        <v>46044</v>
      </c>
      <c r="AM917" s="1" t="s">
        <v>257</v>
      </c>
      <c r="AN917" s="1" t="s">
        <v>257</v>
      </c>
      <c r="AO917" t="s">
        <v>100</v>
      </c>
      <c r="AP917" t="s">
        <v>785</v>
      </c>
      <c r="AQ917" s="1"/>
      <c r="AR917" t="s">
        <v>786</v>
      </c>
      <c r="AS917" t="s">
        <v>418</v>
      </c>
      <c r="AT917" s="1">
        <v>80111600</v>
      </c>
      <c r="AU917" s="104" t="s">
        <v>6085</v>
      </c>
      <c r="AV917" s="1" t="s">
        <v>211</v>
      </c>
      <c r="AW917" s="87" t="s">
        <v>104</v>
      </c>
      <c r="AX917" s="75" t="s">
        <v>76</v>
      </c>
      <c r="AY917" s="87" t="s">
        <v>108</v>
      </c>
      <c r="AZ917" s="75">
        <v>46044</v>
      </c>
      <c r="BA917" s="75">
        <v>46044</v>
      </c>
      <c r="BB917" s="6">
        <v>46377</v>
      </c>
      <c r="BC917" s="89">
        <f>+Tabla3[[#This Row],[FECHA TERMINACION
(INICIAL)]]-Tabla3[[#This Row],[FECHA INICIO]]</f>
        <v>333</v>
      </c>
      <c r="BD917" s="89">
        <f>+Tabla3[[#This Row],[PLAZO DE EJECUCIÓN EN DÍAS (INICIAL)]]/30</f>
        <v>11.1</v>
      </c>
      <c r="BE917" t="s">
        <v>4879</v>
      </c>
      <c r="BF917" s="5" t="e">
        <f>+#REF!</f>
        <v>#REF!</v>
      </c>
      <c r="BG917" s="5" t="e">
        <f>+#REF!</f>
        <v>#REF!</v>
      </c>
      <c r="BH917" s="1" t="e">
        <f>+#REF!</f>
        <v>#REF!</v>
      </c>
      <c r="BI917" s="1">
        <f>+COUNTIF(Tabla3[[#This Row],[VALOR REDUCIDO]:[TOTAL TIEMPO PRORROGADO EN DÍAS
]],"&lt;&gt;0")</f>
        <v>3</v>
      </c>
      <c r="BJ917" s="1" t="e">
        <f>+#REF!</f>
        <v>#REF!</v>
      </c>
      <c r="BK917" s="75" t="e">
        <f>+#REF!</f>
        <v>#REF!</v>
      </c>
      <c r="BL917" s="1" t="s">
        <v>83</v>
      </c>
      <c r="BM917" t="e">
        <f t="shared" ref="BM917:BM982" si="72">$BO917-$BN917</f>
        <v>#REF!</v>
      </c>
      <c r="BN917" s="7">
        <f t="shared" ref="BN917:BN982" si="73">$BA917</f>
        <v>46044</v>
      </c>
      <c r="BO917" s="7" t="e">
        <f t="shared" ref="BO917:BO982" si="74">$BB917+$BH917</f>
        <v>#REF!</v>
      </c>
      <c r="BP917" s="5" t="e">
        <f t="shared" si="70"/>
        <v>#REF!</v>
      </c>
      <c r="BQ917" s="1">
        <v>25090285</v>
      </c>
      <c r="BR917" s="1" t="e">
        <f>+Tabla3[[#This Row],[VALOR TOTAL DE CONTRATO (ANTES DE LIQUIDACIÓN - LIBERACIÓN DE SALDOS)]]-Tabla3[[#This Row],[RECURSO TOTALES DESEMBOLSADOS]]</f>
        <v>#REF!</v>
      </c>
      <c r="BS917" s="1" t="s">
        <v>83</v>
      </c>
      <c r="BT917" s="1" t="str">
        <f t="shared" si="71"/>
        <v>enero</v>
      </c>
      <c r="BU917" s="1" t="s">
        <v>82</v>
      </c>
      <c r="BV917" s="1" t="s">
        <v>82</v>
      </c>
      <c r="BW917" s="1" t="s">
        <v>82</v>
      </c>
      <c r="BX917" t="s">
        <v>258</v>
      </c>
      <c r="BY917" t="s">
        <v>259</v>
      </c>
    </row>
    <row r="918" spans="1:77" x14ac:dyDescent="0.25">
      <c r="A918" s="1">
        <v>2026</v>
      </c>
      <c r="B918" s="3">
        <v>894</v>
      </c>
      <c r="C918" s="1" t="s">
        <v>65</v>
      </c>
      <c r="D918" t="s">
        <v>67</v>
      </c>
      <c r="E918" t="s">
        <v>70</v>
      </c>
      <c r="F918" t="s">
        <v>71</v>
      </c>
      <c r="G918" t="s">
        <v>105</v>
      </c>
      <c r="H918" s="1" t="s">
        <v>64</v>
      </c>
      <c r="I918" s="1" t="s">
        <v>75</v>
      </c>
      <c r="J918" t="s">
        <v>5028</v>
      </c>
      <c r="K918" s="1" t="s">
        <v>78</v>
      </c>
      <c r="L918" s="57" t="s">
        <v>3591</v>
      </c>
      <c r="M918" s="79" t="s">
        <v>7195</v>
      </c>
      <c r="N918" s="1" t="s">
        <v>3719</v>
      </c>
      <c r="O918" s="69" t="s">
        <v>3719</v>
      </c>
      <c r="P918" s="54" t="s">
        <v>3719</v>
      </c>
      <c r="Q918" s="1" t="s">
        <v>83</v>
      </c>
      <c r="R918" s="87" t="s">
        <v>269</v>
      </c>
      <c r="S918" s="87" t="s">
        <v>269</v>
      </c>
      <c r="T918" t="s">
        <v>5029</v>
      </c>
      <c r="U918" t="s">
        <v>5030</v>
      </c>
      <c r="V918" t="s">
        <v>2134</v>
      </c>
      <c r="W918" s="5">
        <v>90000000</v>
      </c>
      <c r="X918" s="5">
        <v>90000000</v>
      </c>
      <c r="Y918" s="90">
        <v>9000000</v>
      </c>
      <c r="Z918" s="90">
        <v>0</v>
      </c>
      <c r="AA918" s="1" t="s">
        <v>95</v>
      </c>
      <c r="AB918" t="s">
        <v>83</v>
      </c>
      <c r="AC918" t="s">
        <v>76</v>
      </c>
      <c r="AD918" s="69">
        <f>+Tabla3[[#This Row],[VALOR DEL CONTRATO
(EN NUMEROS)]]-Tabla3[[#This Row],[VALOR RECURSOS (MADS/FONAM)]]</f>
        <v>0</v>
      </c>
      <c r="AE918" s="2">
        <v>4026</v>
      </c>
      <c r="AF918" s="88">
        <v>46024</v>
      </c>
      <c r="AG918">
        <v>99226</v>
      </c>
      <c r="AH918" s="75">
        <v>46048</v>
      </c>
      <c r="AI918" s="78" t="s">
        <v>98</v>
      </c>
      <c r="AJ918" t="s">
        <v>928</v>
      </c>
      <c r="AK918" s="65">
        <v>202400000000071</v>
      </c>
      <c r="AL918" s="75">
        <v>46044</v>
      </c>
      <c r="AM918" s="1" t="s">
        <v>257</v>
      </c>
      <c r="AN918" s="1" t="s">
        <v>257</v>
      </c>
      <c r="AO918" t="s">
        <v>100</v>
      </c>
      <c r="AP918" t="s">
        <v>233</v>
      </c>
      <c r="AQ918" s="2"/>
      <c r="AR918" t="s">
        <v>1695</v>
      </c>
      <c r="AS918" t="s">
        <v>2752</v>
      </c>
      <c r="AT918" s="1">
        <v>80111600</v>
      </c>
      <c r="AU918" s="104" t="s">
        <v>6086</v>
      </c>
      <c r="AV918" s="1" t="s">
        <v>211</v>
      </c>
      <c r="AW918" s="87" t="s">
        <v>104</v>
      </c>
      <c r="AX918" s="75" t="s">
        <v>76</v>
      </c>
      <c r="AY918" s="87" t="s">
        <v>108</v>
      </c>
      <c r="AZ918" s="75">
        <v>46044</v>
      </c>
      <c r="BA918" s="96">
        <v>46048</v>
      </c>
      <c r="BB918" s="6">
        <v>46351</v>
      </c>
      <c r="BC918" s="89">
        <f>+Tabla3[[#This Row],[FECHA TERMINACION
(INICIAL)]]-Tabla3[[#This Row],[FECHA INICIO]]</f>
        <v>303</v>
      </c>
      <c r="BD918" s="89">
        <f>+Tabla3[[#This Row],[PLAZO DE EJECUCIÓN EN DÍAS (INICIAL)]]/30</f>
        <v>10.1</v>
      </c>
      <c r="BE918" t="s">
        <v>5031</v>
      </c>
      <c r="BF918" s="5" t="e">
        <f>+#REF!</f>
        <v>#REF!</v>
      </c>
      <c r="BG918" s="5" t="e">
        <f>+#REF!</f>
        <v>#REF!</v>
      </c>
      <c r="BH918" s="1" t="e">
        <f>+#REF!</f>
        <v>#REF!</v>
      </c>
      <c r="BI918" s="1">
        <f>+COUNTIF(Tabla3[[#This Row],[VALOR REDUCIDO]:[TOTAL TIEMPO PRORROGADO EN DÍAS
]],"&lt;&gt;0")</f>
        <v>3</v>
      </c>
      <c r="BJ918" s="1" t="e">
        <f>+#REF!</f>
        <v>#REF!</v>
      </c>
      <c r="BK918" s="75" t="e">
        <f>+#REF!</f>
        <v>#REF!</v>
      </c>
      <c r="BL918" s="1" t="s">
        <v>83</v>
      </c>
      <c r="BM918" t="e">
        <f t="shared" si="72"/>
        <v>#REF!</v>
      </c>
      <c r="BN918" s="7">
        <f t="shared" si="73"/>
        <v>46048</v>
      </c>
      <c r="BO918" s="7" t="e">
        <f t="shared" si="74"/>
        <v>#REF!</v>
      </c>
      <c r="BP918" s="5" t="e">
        <f t="shared" si="70"/>
        <v>#REF!</v>
      </c>
      <c r="BQ918" s="1">
        <v>37500000</v>
      </c>
      <c r="BR918" s="1" t="e">
        <f>+Tabla3[[#This Row],[VALOR TOTAL DE CONTRATO (ANTES DE LIQUIDACIÓN - LIBERACIÓN DE SALDOS)]]-Tabla3[[#This Row],[RECURSO TOTALES DESEMBOLSADOS]]</f>
        <v>#REF!</v>
      </c>
      <c r="BS918" s="1" t="s">
        <v>83</v>
      </c>
      <c r="BT918" s="1" t="str">
        <f t="shared" si="71"/>
        <v>enero</v>
      </c>
      <c r="BU918" s="1" t="s">
        <v>82</v>
      </c>
      <c r="BV918" s="1" t="s">
        <v>82</v>
      </c>
      <c r="BW918" s="1" t="s">
        <v>82</v>
      </c>
      <c r="BX918" t="s">
        <v>258</v>
      </c>
      <c r="BY918" t="s">
        <v>259</v>
      </c>
    </row>
    <row r="919" spans="1:77" x14ac:dyDescent="0.25">
      <c r="A919" s="1">
        <v>2026</v>
      </c>
      <c r="B919" s="3">
        <v>895</v>
      </c>
      <c r="C919" s="1" t="s">
        <v>65</v>
      </c>
      <c r="D919" t="s">
        <v>67</v>
      </c>
      <c r="E919" t="s">
        <v>70</v>
      </c>
      <c r="F919" t="s">
        <v>71</v>
      </c>
      <c r="G919" t="s">
        <v>105</v>
      </c>
      <c r="H919" s="1" t="s">
        <v>64</v>
      </c>
      <c r="I919" s="1" t="s">
        <v>271</v>
      </c>
      <c r="J919" t="s">
        <v>4880</v>
      </c>
      <c r="K919" s="1" t="s">
        <v>78</v>
      </c>
      <c r="L919" s="57" t="s">
        <v>4881</v>
      </c>
      <c r="M919" s="79" t="s">
        <v>7196</v>
      </c>
      <c r="N919" s="1" t="s">
        <v>3719</v>
      </c>
      <c r="O919" s="69" t="s">
        <v>3719</v>
      </c>
      <c r="P919" s="54" t="s">
        <v>3719</v>
      </c>
      <c r="Q919" s="1" t="s">
        <v>83</v>
      </c>
      <c r="R919" s="87" t="s">
        <v>1558</v>
      </c>
      <c r="S919" s="87" t="s">
        <v>212</v>
      </c>
      <c r="T919" t="s">
        <v>3896</v>
      </c>
      <c r="U919" t="s">
        <v>3898</v>
      </c>
      <c r="V919" t="s">
        <v>4882</v>
      </c>
      <c r="W919" s="5">
        <v>32752200</v>
      </c>
      <c r="X919" s="5">
        <v>32752200</v>
      </c>
      <c r="Y919" s="90">
        <v>2907000</v>
      </c>
      <c r="Z919" s="90"/>
      <c r="AA919" s="1" t="s">
        <v>95</v>
      </c>
      <c r="AB919" t="s">
        <v>83</v>
      </c>
      <c r="AC919" t="s">
        <v>76</v>
      </c>
      <c r="AD919" s="69">
        <f>+Tabla3[[#This Row],[VALOR DEL CONTRATO
(EN NUMEROS)]]-Tabla3[[#This Row],[VALOR RECURSOS (MADS/FONAM)]]</f>
        <v>0</v>
      </c>
      <c r="AE919" s="2">
        <v>1626</v>
      </c>
      <c r="AF919" s="97">
        <v>46024</v>
      </c>
      <c r="AG919">
        <v>92026</v>
      </c>
      <c r="AH919" s="96">
        <v>46045</v>
      </c>
      <c r="AI919" s="78" t="s">
        <v>98</v>
      </c>
      <c r="AJ919" t="s">
        <v>282</v>
      </c>
      <c r="AK919" s="65">
        <v>202400000000095</v>
      </c>
      <c r="AL919" s="75">
        <v>46045</v>
      </c>
      <c r="AM919" s="1" t="s">
        <v>257</v>
      </c>
      <c r="AN919" s="1" t="s">
        <v>1559</v>
      </c>
      <c r="AO919" t="s">
        <v>100</v>
      </c>
      <c r="AP919" t="s">
        <v>1410</v>
      </c>
      <c r="AQ919" s="1"/>
      <c r="AR919" t="s">
        <v>1411</v>
      </c>
      <c r="AS919" t="s">
        <v>212</v>
      </c>
      <c r="AT919" s="1">
        <v>80111600</v>
      </c>
      <c r="AU919" s="104" t="s">
        <v>6087</v>
      </c>
      <c r="AV919" s="1" t="s">
        <v>210</v>
      </c>
      <c r="AW919" s="87" t="s">
        <v>103</v>
      </c>
      <c r="AX919" s="96">
        <v>46045</v>
      </c>
      <c r="AY919" s="1" t="s">
        <v>115</v>
      </c>
      <c r="AZ919" s="96">
        <v>46045</v>
      </c>
      <c r="BA919" s="96">
        <v>46045</v>
      </c>
      <c r="BB919" s="6">
        <v>46387</v>
      </c>
      <c r="BC919" s="89">
        <f>+Tabla3[[#This Row],[FECHA TERMINACION
(INICIAL)]]-Tabla3[[#This Row],[FECHA INICIO]]</f>
        <v>342</v>
      </c>
      <c r="BD919" s="89">
        <f>+Tabla3[[#This Row],[PLAZO DE EJECUCIÓN EN DÍAS (INICIAL)]]/30</f>
        <v>11.4</v>
      </c>
      <c r="BE919" t="s">
        <v>4883</v>
      </c>
      <c r="BF919" s="5" t="e">
        <f>+#REF!</f>
        <v>#REF!</v>
      </c>
      <c r="BG919" s="5" t="e">
        <f>+#REF!</f>
        <v>#REF!</v>
      </c>
      <c r="BH919" s="1" t="e">
        <f>+#REF!</f>
        <v>#REF!</v>
      </c>
      <c r="BI919" s="1">
        <f>+COUNTIF(Tabla3[[#This Row],[VALOR REDUCIDO]:[TOTAL TIEMPO PRORROGADO EN DÍAS
]],"&lt;&gt;0")</f>
        <v>3</v>
      </c>
      <c r="BJ919" s="1" t="e">
        <f>+#REF!</f>
        <v>#REF!</v>
      </c>
      <c r="BK919" s="75" t="e">
        <f>+#REF!</f>
        <v>#REF!</v>
      </c>
      <c r="BL919" s="1" t="s">
        <v>83</v>
      </c>
      <c r="BM919" t="e">
        <f t="shared" si="72"/>
        <v>#REF!</v>
      </c>
      <c r="BN919" s="7">
        <f t="shared" si="73"/>
        <v>46045</v>
      </c>
      <c r="BO919" s="7" t="e">
        <f t="shared" si="74"/>
        <v>#REF!</v>
      </c>
      <c r="BP919" s="5" t="e">
        <f t="shared" si="70"/>
        <v>#REF!</v>
      </c>
      <c r="BQ919" s="1">
        <v>12403200</v>
      </c>
      <c r="BR919" s="1" t="e">
        <f>+Tabla3[[#This Row],[VALOR TOTAL DE CONTRATO (ANTES DE LIQUIDACIÓN - LIBERACIÓN DE SALDOS)]]-Tabla3[[#This Row],[RECURSO TOTALES DESEMBOLSADOS]]</f>
        <v>#REF!</v>
      </c>
      <c r="BS919" s="1" t="s">
        <v>83</v>
      </c>
      <c r="BT919" s="1" t="str">
        <f t="shared" si="71"/>
        <v>enero</v>
      </c>
      <c r="BU919" s="1" t="s">
        <v>82</v>
      </c>
      <c r="BV919" s="1" t="s">
        <v>82</v>
      </c>
      <c r="BW919" s="1" t="s">
        <v>82</v>
      </c>
      <c r="BX919" t="s">
        <v>258</v>
      </c>
      <c r="BY919" t="s">
        <v>259</v>
      </c>
    </row>
    <row r="920" spans="1:77" x14ac:dyDescent="0.25">
      <c r="A920" s="1">
        <v>2026</v>
      </c>
      <c r="B920" s="3">
        <v>896</v>
      </c>
      <c r="C920" s="1" t="s">
        <v>65</v>
      </c>
      <c r="D920" t="s">
        <v>67</v>
      </c>
      <c r="E920" t="s">
        <v>70</v>
      </c>
      <c r="F920" t="s">
        <v>71</v>
      </c>
      <c r="G920" t="s">
        <v>105</v>
      </c>
      <c r="H920" s="1" t="s">
        <v>64</v>
      </c>
      <c r="I920" s="1" t="s">
        <v>271</v>
      </c>
      <c r="J920" t="s">
        <v>4884</v>
      </c>
      <c r="K920" s="1" t="s">
        <v>78</v>
      </c>
      <c r="L920" s="87" t="s">
        <v>246</v>
      </c>
      <c r="M920" s="79" t="s">
        <v>7197</v>
      </c>
      <c r="N920" s="1" t="s">
        <v>3719</v>
      </c>
      <c r="O920" s="69" t="s">
        <v>3719</v>
      </c>
      <c r="P920" s="54" t="s">
        <v>3719</v>
      </c>
      <c r="Q920" s="1" t="s">
        <v>83</v>
      </c>
      <c r="R920" s="87" t="s">
        <v>1558</v>
      </c>
      <c r="S920" s="87" t="s">
        <v>212</v>
      </c>
      <c r="T920" t="s">
        <v>3896</v>
      </c>
      <c r="U920" t="s">
        <v>3898</v>
      </c>
      <c r="V920" t="s">
        <v>4885</v>
      </c>
      <c r="W920" s="5">
        <v>32946000</v>
      </c>
      <c r="X920" s="5">
        <v>32946000</v>
      </c>
      <c r="Y920" s="90">
        <v>2907000</v>
      </c>
      <c r="Z920" s="90" t="s">
        <v>1045</v>
      </c>
      <c r="AA920" s="1" t="s">
        <v>95</v>
      </c>
      <c r="AB920" t="s">
        <v>83</v>
      </c>
      <c r="AC920" t="s">
        <v>76</v>
      </c>
      <c r="AD920" s="69">
        <f>+Tabla3[[#This Row],[VALOR DEL CONTRATO
(EN NUMEROS)]]-Tabla3[[#This Row],[VALOR RECURSOS (MADS/FONAM)]]</f>
        <v>0</v>
      </c>
      <c r="AE920" s="2">
        <v>1626</v>
      </c>
      <c r="AF920" s="97">
        <v>46024</v>
      </c>
      <c r="AG920">
        <v>91426</v>
      </c>
      <c r="AH920" s="75">
        <v>46045</v>
      </c>
      <c r="AI920" s="78" t="s">
        <v>98</v>
      </c>
      <c r="AJ920" t="s">
        <v>282</v>
      </c>
      <c r="AK920" s="65">
        <v>202400000000095</v>
      </c>
      <c r="AL920" s="75">
        <v>46045</v>
      </c>
      <c r="AM920" s="1" t="s">
        <v>257</v>
      </c>
      <c r="AN920" s="1" t="s">
        <v>1559</v>
      </c>
      <c r="AO920" t="s">
        <v>100</v>
      </c>
      <c r="AP920" t="s">
        <v>1410</v>
      </c>
      <c r="AQ920" s="2"/>
      <c r="AR920" t="s">
        <v>1411</v>
      </c>
      <c r="AS920" t="s">
        <v>212</v>
      </c>
      <c r="AT920" s="1">
        <v>80111600</v>
      </c>
      <c r="AU920" s="104" t="s">
        <v>6088</v>
      </c>
      <c r="AV920" s="1" t="s">
        <v>210</v>
      </c>
      <c r="AW920" s="87" t="s">
        <v>103</v>
      </c>
      <c r="AX920" s="96">
        <v>46045</v>
      </c>
      <c r="AY920" s="1" t="s">
        <v>115</v>
      </c>
      <c r="AZ920" s="96">
        <v>46045</v>
      </c>
      <c r="BA920" s="96">
        <v>46045</v>
      </c>
      <c r="BB920" s="6">
        <v>46387</v>
      </c>
      <c r="BC920" s="89">
        <f>+Tabla3[[#This Row],[FECHA TERMINACION
(INICIAL)]]-Tabla3[[#This Row],[FECHA INICIO]]</f>
        <v>342</v>
      </c>
      <c r="BD920" s="89">
        <f>+Tabla3[[#This Row],[PLAZO DE EJECUCIÓN EN DÍAS (INICIAL)]]/30</f>
        <v>11.4</v>
      </c>
      <c r="BE920" t="s">
        <v>4886</v>
      </c>
      <c r="BF920" s="5" t="e">
        <f>+#REF!</f>
        <v>#REF!</v>
      </c>
      <c r="BG920" s="5" t="e">
        <f>+#REF!</f>
        <v>#REF!</v>
      </c>
      <c r="BH920" s="1" t="e">
        <f>+#REF!</f>
        <v>#REF!</v>
      </c>
      <c r="BI920" s="1">
        <f>+COUNTIF(Tabla3[[#This Row],[VALOR REDUCIDO]:[TOTAL TIEMPO PRORROGADO EN DÍAS
]],"&lt;&gt;0")</f>
        <v>3</v>
      </c>
      <c r="BJ920" s="1" t="e">
        <f>+#REF!</f>
        <v>#REF!</v>
      </c>
      <c r="BK920" s="75" t="e">
        <f>+#REF!</f>
        <v>#REF!</v>
      </c>
      <c r="BL920" s="1" t="s">
        <v>83</v>
      </c>
      <c r="BM920" t="e">
        <f t="shared" si="72"/>
        <v>#REF!</v>
      </c>
      <c r="BN920" s="7">
        <f t="shared" si="73"/>
        <v>46045</v>
      </c>
      <c r="BO920" s="7" t="e">
        <f t="shared" si="74"/>
        <v>#REF!</v>
      </c>
      <c r="BP920" s="5" t="e">
        <f t="shared" si="70"/>
        <v>#REF!</v>
      </c>
      <c r="BQ920" s="1">
        <v>12403200</v>
      </c>
      <c r="BR920" s="1" t="e">
        <f>+Tabla3[[#This Row],[VALOR TOTAL DE CONTRATO (ANTES DE LIQUIDACIÓN - LIBERACIÓN DE SALDOS)]]-Tabla3[[#This Row],[RECURSO TOTALES DESEMBOLSADOS]]</f>
        <v>#REF!</v>
      </c>
      <c r="BS920" s="1" t="s">
        <v>83</v>
      </c>
      <c r="BT920" s="1" t="str">
        <f t="shared" si="71"/>
        <v>enero</v>
      </c>
      <c r="BU920" s="1" t="s">
        <v>82</v>
      </c>
      <c r="BV920" s="1" t="s">
        <v>82</v>
      </c>
      <c r="BW920" s="1" t="s">
        <v>82</v>
      </c>
      <c r="BX920" t="s">
        <v>258</v>
      </c>
      <c r="BY920" t="s">
        <v>259</v>
      </c>
    </row>
    <row r="921" spans="1:77" x14ac:dyDescent="0.25">
      <c r="A921" s="1">
        <v>2026</v>
      </c>
      <c r="B921" s="3">
        <v>897</v>
      </c>
      <c r="C921" s="1" t="s">
        <v>65</v>
      </c>
      <c r="D921" t="s">
        <v>67</v>
      </c>
      <c r="E921" t="s">
        <v>70</v>
      </c>
      <c r="F921" t="s">
        <v>71</v>
      </c>
      <c r="G921" t="s">
        <v>105</v>
      </c>
      <c r="H921" s="1" t="s">
        <v>64</v>
      </c>
      <c r="I921" s="1" t="s">
        <v>75</v>
      </c>
      <c r="J921" t="s">
        <v>4887</v>
      </c>
      <c r="K921" s="1" t="s">
        <v>78</v>
      </c>
      <c r="L921" s="87" t="s">
        <v>4888</v>
      </c>
      <c r="M921" s="79" t="s">
        <v>7198</v>
      </c>
      <c r="N921" s="1" t="s">
        <v>3719</v>
      </c>
      <c r="O921" s="69" t="s">
        <v>3719</v>
      </c>
      <c r="P921" s="54" t="s">
        <v>3719</v>
      </c>
      <c r="Q921" s="1" t="s">
        <v>83</v>
      </c>
      <c r="R921" s="87" t="s">
        <v>1558</v>
      </c>
      <c r="S921" s="87" t="s">
        <v>212</v>
      </c>
      <c r="T921" t="s">
        <v>4889</v>
      </c>
      <c r="U921" t="s">
        <v>4890</v>
      </c>
      <c r="V921" t="s">
        <v>4891</v>
      </c>
      <c r="W921" s="5">
        <v>51600000</v>
      </c>
      <c r="X921" s="5">
        <v>51600000</v>
      </c>
      <c r="Y921" s="90">
        <v>6000000</v>
      </c>
      <c r="Z921" s="90"/>
      <c r="AA921" s="1" t="s">
        <v>95</v>
      </c>
      <c r="AB921" t="s">
        <v>83</v>
      </c>
      <c r="AC921" t="s">
        <v>76</v>
      </c>
      <c r="AD921" s="69">
        <f>+Tabla3[[#This Row],[VALOR DEL CONTRATO
(EN NUMEROS)]]-Tabla3[[#This Row],[VALOR RECURSOS (MADS/FONAM)]]</f>
        <v>0</v>
      </c>
      <c r="AE921" s="2">
        <v>1626</v>
      </c>
      <c r="AF921" s="97">
        <v>46024</v>
      </c>
      <c r="AG921">
        <v>88926</v>
      </c>
      <c r="AH921" s="96">
        <v>46044</v>
      </c>
      <c r="AI921" s="78" t="s">
        <v>98</v>
      </c>
      <c r="AJ921" t="s">
        <v>282</v>
      </c>
      <c r="AK921" s="65">
        <v>202400000000095</v>
      </c>
      <c r="AL921" s="96">
        <v>46044</v>
      </c>
      <c r="AM921" s="1" t="s">
        <v>257</v>
      </c>
      <c r="AN921" s="1" t="s">
        <v>1559</v>
      </c>
      <c r="AO921" t="s">
        <v>100</v>
      </c>
      <c r="AP921" t="s">
        <v>1410</v>
      </c>
      <c r="AQ921" s="2"/>
      <c r="AR921" t="s">
        <v>1411</v>
      </c>
      <c r="AS921" t="s">
        <v>212</v>
      </c>
      <c r="AT921" s="1">
        <v>80111600</v>
      </c>
      <c r="AU921" s="104" t="s">
        <v>6089</v>
      </c>
      <c r="AV921" s="1" t="s">
        <v>210</v>
      </c>
      <c r="AW921" s="87" t="s">
        <v>103</v>
      </c>
      <c r="AX921" s="96">
        <v>46044</v>
      </c>
      <c r="AY921" s="1" t="s">
        <v>115</v>
      </c>
      <c r="AZ921" s="96">
        <v>46044</v>
      </c>
      <c r="BA921" s="75">
        <v>46044</v>
      </c>
      <c r="BB921" s="6">
        <v>46304</v>
      </c>
      <c r="BC921" s="89">
        <f>+Tabla3[[#This Row],[FECHA TERMINACION
(INICIAL)]]-Tabla3[[#This Row],[FECHA INICIO]]</f>
        <v>260</v>
      </c>
      <c r="BD921" s="89">
        <f>+Tabla3[[#This Row],[PLAZO DE EJECUCIÓN EN DÍAS (INICIAL)]]/30</f>
        <v>8.6666666666666661</v>
      </c>
      <c r="BE921" t="s">
        <v>4892</v>
      </c>
      <c r="BF921" s="5" t="e">
        <f>+#REF!</f>
        <v>#REF!</v>
      </c>
      <c r="BG921" s="5" t="e">
        <f>+#REF!</f>
        <v>#REF!</v>
      </c>
      <c r="BH921" s="1" t="e">
        <f>+#REF!</f>
        <v>#REF!</v>
      </c>
      <c r="BI921" s="1">
        <f>+COUNTIF(Tabla3[[#This Row],[VALOR REDUCIDO]:[TOTAL TIEMPO PRORROGADO EN DÍAS
]],"&lt;&gt;0")</f>
        <v>3</v>
      </c>
      <c r="BJ921" s="1" t="e">
        <f>+#REF!</f>
        <v>#REF!</v>
      </c>
      <c r="BK921" s="75" t="e">
        <f>+#REF!</f>
        <v>#REF!</v>
      </c>
      <c r="BL921" s="1" t="s">
        <v>83</v>
      </c>
      <c r="BM921" t="e">
        <f t="shared" si="72"/>
        <v>#REF!</v>
      </c>
      <c r="BN921" s="7">
        <f t="shared" si="73"/>
        <v>46044</v>
      </c>
      <c r="BO921" s="7" t="e">
        <f t="shared" si="74"/>
        <v>#REF!</v>
      </c>
      <c r="BP921" s="5" t="e">
        <f t="shared" si="70"/>
        <v>#REF!</v>
      </c>
      <c r="BQ921" s="1">
        <v>25800000</v>
      </c>
      <c r="BR921" s="1" t="e">
        <f>+Tabla3[[#This Row],[VALOR TOTAL DE CONTRATO (ANTES DE LIQUIDACIÓN - LIBERACIÓN DE SALDOS)]]-Tabla3[[#This Row],[RECURSO TOTALES DESEMBOLSADOS]]</f>
        <v>#REF!</v>
      </c>
      <c r="BS921" s="1" t="s">
        <v>83</v>
      </c>
      <c r="BT921" s="1" t="str">
        <f t="shared" si="71"/>
        <v>enero</v>
      </c>
      <c r="BU921" s="1" t="s">
        <v>82</v>
      </c>
      <c r="BV921" s="1" t="s">
        <v>82</v>
      </c>
      <c r="BW921" s="1" t="s">
        <v>82</v>
      </c>
      <c r="BX921" t="s">
        <v>258</v>
      </c>
      <c r="BY921" t="s">
        <v>259</v>
      </c>
    </row>
    <row r="922" spans="1:77" x14ac:dyDescent="0.25">
      <c r="A922" s="1">
        <v>2026</v>
      </c>
      <c r="B922" s="3">
        <v>898</v>
      </c>
      <c r="C922" s="1" t="s">
        <v>65</v>
      </c>
      <c r="D922" t="s">
        <v>67</v>
      </c>
      <c r="E922" t="s">
        <v>70</v>
      </c>
      <c r="F922" t="s">
        <v>71</v>
      </c>
      <c r="G922" t="s">
        <v>105</v>
      </c>
      <c r="H922" s="1" t="s">
        <v>64</v>
      </c>
      <c r="I922" s="1" t="s">
        <v>75</v>
      </c>
      <c r="J922" t="s">
        <v>4938</v>
      </c>
      <c r="K922" s="1" t="s">
        <v>78</v>
      </c>
      <c r="L922" s="87" t="s">
        <v>4939</v>
      </c>
      <c r="M922" s="79" t="s">
        <v>7454</v>
      </c>
      <c r="N922" s="1" t="s">
        <v>3719</v>
      </c>
      <c r="O922" s="69" t="s">
        <v>3719</v>
      </c>
      <c r="P922" s="54" t="s">
        <v>3719</v>
      </c>
      <c r="Q922" s="1" t="s">
        <v>83</v>
      </c>
      <c r="R922" s="87" t="s">
        <v>2212</v>
      </c>
      <c r="S922" s="87" t="s">
        <v>212</v>
      </c>
      <c r="T922" t="s">
        <v>4940</v>
      </c>
      <c r="U922" t="s">
        <v>4942</v>
      </c>
      <c r="V922" t="s">
        <v>4941</v>
      </c>
      <c r="W922" s="5">
        <v>35700000</v>
      </c>
      <c r="X922" s="5">
        <v>35700000</v>
      </c>
      <c r="Y922" s="90">
        <v>5100000</v>
      </c>
      <c r="Z922" s="90">
        <v>0</v>
      </c>
      <c r="AA922" s="1" t="s">
        <v>95</v>
      </c>
      <c r="AB922" t="s">
        <v>83</v>
      </c>
      <c r="AC922" t="s">
        <v>76</v>
      </c>
      <c r="AD922" s="69">
        <f>+Tabla3[[#This Row],[VALOR DEL CONTRATO
(EN NUMEROS)]]-Tabla3[[#This Row],[VALOR RECURSOS (MADS/FONAM)]]</f>
        <v>0</v>
      </c>
      <c r="AE922" s="2">
        <v>1126</v>
      </c>
      <c r="AF922" s="88">
        <v>46024</v>
      </c>
      <c r="AG922">
        <v>97026</v>
      </c>
      <c r="AH922" s="75">
        <v>46048</v>
      </c>
      <c r="AI922" s="78" t="s">
        <v>98</v>
      </c>
      <c r="AJ922" t="s">
        <v>282</v>
      </c>
      <c r="AK922" s="65">
        <v>202400000000095</v>
      </c>
      <c r="AL922" s="96">
        <v>46045</v>
      </c>
      <c r="AM922" s="1" t="s">
        <v>257</v>
      </c>
      <c r="AN922" s="1" t="s">
        <v>257</v>
      </c>
      <c r="AO922" t="s">
        <v>100</v>
      </c>
      <c r="AP922" t="s">
        <v>2215</v>
      </c>
      <c r="AQ922" s="1"/>
      <c r="AR922" t="s">
        <v>4898</v>
      </c>
      <c r="AS922" t="s">
        <v>264</v>
      </c>
      <c r="AT922" s="1">
        <v>78111502</v>
      </c>
      <c r="AU922" s="104" t="s">
        <v>6090</v>
      </c>
      <c r="AV922" s="1" t="s">
        <v>210</v>
      </c>
      <c r="AW922" s="87" t="s">
        <v>103</v>
      </c>
      <c r="AX922" s="96">
        <v>46045</v>
      </c>
      <c r="AY922" s="1" t="s">
        <v>116</v>
      </c>
      <c r="AZ922" s="75">
        <v>46045</v>
      </c>
      <c r="BA922" s="75">
        <v>46048</v>
      </c>
      <c r="BB922" s="6">
        <v>46259</v>
      </c>
      <c r="BC922" s="89">
        <f>+Tabla3[[#This Row],[FECHA TERMINACION
(INICIAL)]]-Tabla3[[#This Row],[FECHA INICIO]]</f>
        <v>211</v>
      </c>
      <c r="BD922" s="89">
        <f>+Tabla3[[#This Row],[PLAZO DE EJECUCIÓN EN DÍAS (INICIAL)]]/30</f>
        <v>7.0333333333333332</v>
      </c>
      <c r="BE922" t="s">
        <v>4943</v>
      </c>
      <c r="BF922" s="5" t="e">
        <f>+#REF!</f>
        <v>#REF!</v>
      </c>
      <c r="BG922" s="5" t="e">
        <f>+#REF!</f>
        <v>#REF!</v>
      </c>
      <c r="BH922" s="1" t="e">
        <f>+#REF!</f>
        <v>#REF!</v>
      </c>
      <c r="BI922" s="1">
        <f>+COUNTIF(Tabla3[[#This Row],[VALOR REDUCIDO]:[TOTAL TIEMPO PRORROGADO EN DÍAS
]],"&lt;&gt;0")</f>
        <v>3</v>
      </c>
      <c r="BJ922" s="1" t="e">
        <f>+#REF!</f>
        <v>#REF!</v>
      </c>
      <c r="BK922" s="75" t="e">
        <f>+#REF!</f>
        <v>#REF!</v>
      </c>
      <c r="BL922" s="1" t="s">
        <v>83</v>
      </c>
      <c r="BM922" t="e">
        <f t="shared" si="72"/>
        <v>#REF!</v>
      </c>
      <c r="BN922" s="7">
        <f t="shared" si="73"/>
        <v>46048</v>
      </c>
      <c r="BO922" s="7" t="e">
        <f t="shared" si="74"/>
        <v>#REF!</v>
      </c>
      <c r="BP922" s="5" t="e">
        <f t="shared" si="70"/>
        <v>#REF!</v>
      </c>
      <c r="BQ922" s="1">
        <v>21250000</v>
      </c>
      <c r="BR922" s="1" t="e">
        <f>+Tabla3[[#This Row],[VALOR TOTAL DE CONTRATO (ANTES DE LIQUIDACIÓN - LIBERACIÓN DE SALDOS)]]-Tabla3[[#This Row],[RECURSO TOTALES DESEMBOLSADOS]]</f>
        <v>#REF!</v>
      </c>
      <c r="BS922" s="1" t="s">
        <v>83</v>
      </c>
      <c r="BT922" s="1" t="str">
        <f t="shared" si="71"/>
        <v>enero</v>
      </c>
      <c r="BU922" s="1" t="s">
        <v>82</v>
      </c>
      <c r="BV922" s="1" t="s">
        <v>82</v>
      </c>
      <c r="BW922" s="1" t="s">
        <v>82</v>
      </c>
      <c r="BX922" t="s">
        <v>258</v>
      </c>
      <c r="BY922" t="s">
        <v>259</v>
      </c>
    </row>
    <row r="923" spans="1:77" x14ac:dyDescent="0.25">
      <c r="A923" s="1">
        <v>2026</v>
      </c>
      <c r="B923" s="3">
        <v>899</v>
      </c>
      <c r="C923" s="1" t="s">
        <v>65</v>
      </c>
      <c r="D923" t="s">
        <v>67</v>
      </c>
      <c r="E923" t="s">
        <v>70</v>
      </c>
      <c r="F923" t="s">
        <v>71</v>
      </c>
      <c r="G923" t="s">
        <v>105</v>
      </c>
      <c r="H923" s="1" t="s">
        <v>64</v>
      </c>
      <c r="I923" s="1" t="s">
        <v>271</v>
      </c>
      <c r="J923" t="s">
        <v>4893</v>
      </c>
      <c r="K923" s="1" t="s">
        <v>78</v>
      </c>
      <c r="L923" s="57" t="s">
        <v>4894</v>
      </c>
      <c r="M923" s="79" t="s">
        <v>7199</v>
      </c>
      <c r="N923" s="1" t="s">
        <v>3719</v>
      </c>
      <c r="O923" s="69" t="s">
        <v>3719</v>
      </c>
      <c r="P923" s="54" t="s">
        <v>3719</v>
      </c>
      <c r="Q923" s="1" t="s">
        <v>83</v>
      </c>
      <c r="R923" s="87" t="s">
        <v>2212</v>
      </c>
      <c r="S923" s="87" t="s">
        <v>212</v>
      </c>
      <c r="T923" t="s">
        <v>4895</v>
      </c>
      <c r="U923" t="s">
        <v>4896</v>
      </c>
      <c r="V923" t="s">
        <v>4897</v>
      </c>
      <c r="W923" s="5">
        <v>40133333</v>
      </c>
      <c r="X923" s="5">
        <v>40133333</v>
      </c>
      <c r="Y923" s="90">
        <v>4300000</v>
      </c>
      <c r="Z923" s="90"/>
      <c r="AA923" s="1" t="s">
        <v>95</v>
      </c>
      <c r="AB923" t="s">
        <v>83</v>
      </c>
      <c r="AC923" t="s">
        <v>76</v>
      </c>
      <c r="AD923" s="69">
        <f>+Tabla3[[#This Row],[VALOR DEL CONTRATO
(EN NUMEROS)]]-Tabla3[[#This Row],[VALOR RECURSOS (MADS/FONAM)]]</f>
        <v>0</v>
      </c>
      <c r="AE923" s="2">
        <v>1126</v>
      </c>
      <c r="AF923" s="88">
        <v>46024</v>
      </c>
      <c r="AG923">
        <v>90726</v>
      </c>
      <c r="AH923" s="75">
        <v>46045</v>
      </c>
      <c r="AI923" s="78" t="s">
        <v>98</v>
      </c>
      <c r="AJ923" t="s">
        <v>282</v>
      </c>
      <c r="AK923" s="65">
        <v>202400000000095</v>
      </c>
      <c r="AL923" s="96">
        <v>46044</v>
      </c>
      <c r="AM923" s="1" t="s">
        <v>257</v>
      </c>
      <c r="AN923" s="1" t="s">
        <v>257</v>
      </c>
      <c r="AO923" t="s">
        <v>100</v>
      </c>
      <c r="AP923" t="s">
        <v>2215</v>
      </c>
      <c r="AQ923" s="1"/>
      <c r="AR923" t="s">
        <v>4898</v>
      </c>
      <c r="AS923" t="s">
        <v>264</v>
      </c>
      <c r="AT923" s="1">
        <v>78111502</v>
      </c>
      <c r="AU923" s="104" t="s">
        <v>6091</v>
      </c>
      <c r="AV923" s="1" t="s">
        <v>210</v>
      </c>
      <c r="AW923" s="87" t="s">
        <v>103</v>
      </c>
      <c r="AX923" s="96">
        <v>46045</v>
      </c>
      <c r="AY923" s="1" t="s">
        <v>116</v>
      </c>
      <c r="AZ923" s="75">
        <v>46045</v>
      </c>
      <c r="BA923" s="75">
        <v>46045</v>
      </c>
      <c r="BB923" s="6">
        <v>46328</v>
      </c>
      <c r="BC923" s="89">
        <f>+Tabla3[[#This Row],[FECHA TERMINACION
(INICIAL)]]-Tabla3[[#This Row],[FECHA INICIO]]</f>
        <v>283</v>
      </c>
      <c r="BD923" s="89">
        <f>+Tabla3[[#This Row],[PLAZO DE EJECUCIÓN EN DÍAS (INICIAL)]]/30</f>
        <v>9.4333333333333336</v>
      </c>
      <c r="BE923" t="s">
        <v>4899</v>
      </c>
      <c r="BF923" s="5" t="e">
        <f>+#REF!</f>
        <v>#REF!</v>
      </c>
      <c r="BG923" s="5" t="e">
        <f>+#REF!</f>
        <v>#REF!</v>
      </c>
      <c r="BH923" s="1" t="e">
        <f>+#REF!</f>
        <v>#REF!</v>
      </c>
      <c r="BI923" s="1">
        <f>+COUNTIF(Tabla3[[#This Row],[VALOR REDUCIDO]:[TOTAL TIEMPO PRORROGADO EN DÍAS
]],"&lt;&gt;0")</f>
        <v>3</v>
      </c>
      <c r="BJ923" s="1" t="e">
        <f>+#REF!</f>
        <v>#REF!</v>
      </c>
      <c r="BK923" s="75" t="e">
        <f>+#REF!</f>
        <v>#REF!</v>
      </c>
      <c r="BL923" s="1" t="s">
        <v>83</v>
      </c>
      <c r="BM923" t="e">
        <f t="shared" si="72"/>
        <v>#REF!</v>
      </c>
      <c r="BN923" s="7">
        <f t="shared" si="73"/>
        <v>46045</v>
      </c>
      <c r="BO923" s="7" t="e">
        <f t="shared" si="74"/>
        <v>#REF!</v>
      </c>
      <c r="BP923" s="5" t="e">
        <f t="shared" si="70"/>
        <v>#REF!</v>
      </c>
      <c r="BQ923" s="1">
        <v>18346667</v>
      </c>
      <c r="BR923" s="1" t="e">
        <f>+Tabla3[[#This Row],[VALOR TOTAL DE CONTRATO (ANTES DE LIQUIDACIÓN - LIBERACIÓN DE SALDOS)]]-Tabla3[[#This Row],[RECURSO TOTALES DESEMBOLSADOS]]</f>
        <v>#REF!</v>
      </c>
      <c r="BS923" s="1" t="s">
        <v>83</v>
      </c>
      <c r="BT923" s="1" t="str">
        <f t="shared" si="71"/>
        <v>enero</v>
      </c>
      <c r="BU923" s="1" t="s">
        <v>82</v>
      </c>
      <c r="BV923" s="1" t="s">
        <v>82</v>
      </c>
      <c r="BW923" s="1" t="s">
        <v>82</v>
      </c>
      <c r="BX923" t="s">
        <v>258</v>
      </c>
      <c r="BY923" t="s">
        <v>259</v>
      </c>
    </row>
    <row r="924" spans="1:77" x14ac:dyDescent="0.25">
      <c r="A924" s="1">
        <v>2026</v>
      </c>
      <c r="B924" s="3">
        <v>900</v>
      </c>
      <c r="C924" s="1" t="s">
        <v>65</v>
      </c>
      <c r="D924" t="s">
        <v>67</v>
      </c>
      <c r="E924" t="s">
        <v>70</v>
      </c>
      <c r="F924" t="s">
        <v>71</v>
      </c>
      <c r="G924" t="s">
        <v>105</v>
      </c>
      <c r="H924" s="1" t="s">
        <v>64</v>
      </c>
      <c r="I924" s="1" t="s">
        <v>75</v>
      </c>
      <c r="J924" t="s">
        <v>5013</v>
      </c>
      <c r="K924" s="1" t="s">
        <v>78</v>
      </c>
      <c r="L924" s="87" t="s">
        <v>5014</v>
      </c>
      <c r="M924" s="79" t="s">
        <v>7200</v>
      </c>
      <c r="N924" s="1" t="s">
        <v>3719</v>
      </c>
      <c r="O924" s="69" t="s">
        <v>3719</v>
      </c>
      <c r="P924" s="54" t="s">
        <v>3719</v>
      </c>
      <c r="Q924" s="1" t="s">
        <v>83</v>
      </c>
      <c r="R924" s="87" t="s">
        <v>255</v>
      </c>
      <c r="S924" s="87" t="s">
        <v>255</v>
      </c>
      <c r="T924" t="s">
        <v>5015</v>
      </c>
      <c r="U924" t="s">
        <v>5016</v>
      </c>
      <c r="V924" t="s">
        <v>2502</v>
      </c>
      <c r="W924" s="5">
        <v>57200000</v>
      </c>
      <c r="X924" s="5">
        <v>57200000</v>
      </c>
      <c r="Y924" s="90">
        <v>5200000</v>
      </c>
      <c r="Z924" s="90"/>
      <c r="AA924" s="1" t="s">
        <v>121</v>
      </c>
      <c r="AB924" t="s">
        <v>83</v>
      </c>
      <c r="AC924" t="s">
        <v>76</v>
      </c>
      <c r="AD924" s="69">
        <f>+Tabla3[[#This Row],[VALOR DEL CONTRATO
(EN NUMEROS)]]-Tabla3[[#This Row],[VALOR RECURSOS (MADS/FONAM)]]</f>
        <v>0</v>
      </c>
      <c r="AE924" s="2">
        <v>4625</v>
      </c>
      <c r="AF924" s="88">
        <v>45671</v>
      </c>
      <c r="AG924">
        <v>2526</v>
      </c>
      <c r="AH924" s="75">
        <v>46045</v>
      </c>
      <c r="AI924" s="78" t="s">
        <v>99</v>
      </c>
      <c r="AJ924" t="s">
        <v>1372</v>
      </c>
      <c r="AK924" s="72" t="s">
        <v>76</v>
      </c>
      <c r="AL924" s="96">
        <v>46045</v>
      </c>
      <c r="AM924" s="1" t="s">
        <v>257</v>
      </c>
      <c r="AN924" s="1" t="s">
        <v>257</v>
      </c>
      <c r="AO924" t="s">
        <v>100</v>
      </c>
      <c r="AP924" t="s">
        <v>2486</v>
      </c>
      <c r="AQ924" s="2"/>
      <c r="AR924" t="s">
        <v>2487</v>
      </c>
      <c r="AS924" t="s">
        <v>255</v>
      </c>
      <c r="AT924" s="1">
        <v>80111600</v>
      </c>
      <c r="AU924" s="104" t="s">
        <v>6092</v>
      </c>
      <c r="AV924" s="1" t="s">
        <v>210</v>
      </c>
      <c r="AW924" s="87" t="s">
        <v>103</v>
      </c>
      <c r="AX924" s="96">
        <v>46045</v>
      </c>
      <c r="AY924" s="1" t="s">
        <v>116</v>
      </c>
      <c r="AZ924" s="96">
        <v>46045</v>
      </c>
      <c r="BA924" s="75">
        <v>46045</v>
      </c>
      <c r="BB924" s="6">
        <v>46378</v>
      </c>
      <c r="BC924" s="89">
        <f>+Tabla3[[#This Row],[FECHA TERMINACION
(INICIAL)]]-Tabla3[[#This Row],[FECHA INICIO]]</f>
        <v>333</v>
      </c>
      <c r="BD924" s="89">
        <f>+Tabla3[[#This Row],[PLAZO DE EJECUCIÓN EN DÍAS (INICIAL)]]/30</f>
        <v>11.1</v>
      </c>
      <c r="BE924" t="s">
        <v>3759</v>
      </c>
      <c r="BF924" s="5" t="e">
        <f>+#REF!</f>
        <v>#REF!</v>
      </c>
      <c r="BG924" s="5" t="e">
        <f>+#REF!</f>
        <v>#REF!</v>
      </c>
      <c r="BH924" s="1" t="e">
        <f>+#REF!</f>
        <v>#REF!</v>
      </c>
      <c r="BI924" s="1">
        <f>+COUNTIF(Tabla3[[#This Row],[VALOR REDUCIDO]:[TOTAL TIEMPO PRORROGADO EN DÍAS
]],"&lt;&gt;0")</f>
        <v>3</v>
      </c>
      <c r="BJ924" s="1" t="e">
        <f>+#REF!</f>
        <v>#REF!</v>
      </c>
      <c r="BK924" s="75" t="e">
        <f>+#REF!</f>
        <v>#REF!</v>
      </c>
      <c r="BL924" s="1" t="s">
        <v>83</v>
      </c>
      <c r="BM924" t="e">
        <f t="shared" si="72"/>
        <v>#REF!</v>
      </c>
      <c r="BN924" s="7">
        <f t="shared" si="73"/>
        <v>46045</v>
      </c>
      <c r="BO924" s="7" t="e">
        <f t="shared" si="74"/>
        <v>#REF!</v>
      </c>
      <c r="BP924" s="5" t="e">
        <f t="shared" si="70"/>
        <v>#REF!</v>
      </c>
      <c r="BQ924" s="1">
        <v>22186667</v>
      </c>
      <c r="BR924" s="1" t="e">
        <f>+Tabla3[[#This Row],[VALOR TOTAL DE CONTRATO (ANTES DE LIQUIDACIÓN - LIBERACIÓN DE SALDOS)]]-Tabla3[[#This Row],[RECURSO TOTALES DESEMBOLSADOS]]</f>
        <v>#REF!</v>
      </c>
      <c r="BS924" s="1" t="s">
        <v>83</v>
      </c>
      <c r="BT924" s="1" t="str">
        <f t="shared" si="71"/>
        <v>enero</v>
      </c>
      <c r="BU924" s="1" t="s">
        <v>82</v>
      </c>
      <c r="BV924" s="1" t="s">
        <v>82</v>
      </c>
      <c r="BW924" s="1" t="s">
        <v>82</v>
      </c>
      <c r="BX924" t="s">
        <v>258</v>
      </c>
      <c r="BY924" t="s">
        <v>259</v>
      </c>
    </row>
    <row r="925" spans="1:77" x14ac:dyDescent="0.25">
      <c r="A925" s="1">
        <v>2026</v>
      </c>
      <c r="B925" s="3">
        <v>901</v>
      </c>
      <c r="C925" s="1" t="s">
        <v>65</v>
      </c>
      <c r="D925" t="s">
        <v>67</v>
      </c>
      <c r="E925" t="s">
        <v>70</v>
      </c>
      <c r="F925" t="s">
        <v>71</v>
      </c>
      <c r="G925" t="s">
        <v>105</v>
      </c>
      <c r="H925" s="1" t="s">
        <v>64</v>
      </c>
      <c r="I925" s="1" t="s">
        <v>75</v>
      </c>
      <c r="J925" t="s">
        <v>3950</v>
      </c>
      <c r="K925" s="1" t="s">
        <v>78</v>
      </c>
      <c r="L925" s="57" t="s">
        <v>3951</v>
      </c>
      <c r="M925" s="79" t="s">
        <v>7201</v>
      </c>
      <c r="N925" s="1" t="s">
        <v>3719</v>
      </c>
      <c r="O925" s="69" t="s">
        <v>3719</v>
      </c>
      <c r="P925" s="54" t="s">
        <v>3719</v>
      </c>
      <c r="Q925" s="1" t="s">
        <v>83</v>
      </c>
      <c r="R925" s="87" t="s">
        <v>256</v>
      </c>
      <c r="S925" s="87" t="s">
        <v>256</v>
      </c>
      <c r="T925" t="s">
        <v>3954</v>
      </c>
      <c r="U925" t="s">
        <v>3953</v>
      </c>
      <c r="V925" t="s">
        <v>3952</v>
      </c>
      <c r="W925" s="5">
        <v>52000000</v>
      </c>
      <c r="X925" s="5">
        <v>52000000</v>
      </c>
      <c r="Y925" s="90">
        <v>5200000</v>
      </c>
      <c r="Z925" s="90"/>
      <c r="AA925" s="1" t="s">
        <v>95</v>
      </c>
      <c r="AB925" t="s">
        <v>83</v>
      </c>
      <c r="AC925" t="s">
        <v>76</v>
      </c>
      <c r="AD925" s="69">
        <f>+Tabla3[[#This Row],[VALOR DEL CONTRATO
(EN NUMEROS)]]-Tabla3[[#This Row],[VALOR RECURSOS (MADS/FONAM)]]</f>
        <v>0</v>
      </c>
      <c r="AE925" s="2">
        <v>2426</v>
      </c>
      <c r="AF925" s="88">
        <v>46024</v>
      </c>
      <c r="AG925">
        <v>85926</v>
      </c>
      <c r="AH925" s="75">
        <v>46044</v>
      </c>
      <c r="AI925" s="78" t="s">
        <v>98</v>
      </c>
      <c r="AJ925" t="s">
        <v>590</v>
      </c>
      <c r="AK925" s="72">
        <v>202400000000078</v>
      </c>
      <c r="AL925" s="96">
        <v>46044</v>
      </c>
      <c r="AM925" s="1" t="s">
        <v>257</v>
      </c>
      <c r="AN925" s="1" t="s">
        <v>257</v>
      </c>
      <c r="AO925" t="s">
        <v>100</v>
      </c>
      <c r="AP925" t="s">
        <v>2361</v>
      </c>
      <c r="AQ925" s="1"/>
      <c r="AR925" t="s">
        <v>599</v>
      </c>
      <c r="AS925" t="s">
        <v>256</v>
      </c>
      <c r="AT925" s="1">
        <v>80111600</v>
      </c>
      <c r="AU925" s="104" t="s">
        <v>6093</v>
      </c>
      <c r="AV925" s="1" t="s">
        <v>210</v>
      </c>
      <c r="AW925" s="87" t="s">
        <v>103</v>
      </c>
      <c r="AX925" s="75">
        <v>46044</v>
      </c>
      <c r="AY925" s="1" t="s">
        <v>116</v>
      </c>
      <c r="AZ925" s="75">
        <v>46044</v>
      </c>
      <c r="BA925" s="75">
        <v>46044</v>
      </c>
      <c r="BB925" s="6">
        <v>46347</v>
      </c>
      <c r="BC925" s="89">
        <f>+Tabla3[[#This Row],[FECHA TERMINACION
(INICIAL)]]-Tabla3[[#This Row],[FECHA INICIO]]</f>
        <v>303</v>
      </c>
      <c r="BD925" s="89">
        <f>+Tabla3[[#This Row],[PLAZO DE EJECUCIÓN EN DÍAS (INICIAL)]]/30</f>
        <v>10.1</v>
      </c>
      <c r="BE925" t="s">
        <v>3955</v>
      </c>
      <c r="BF925" s="5" t="e">
        <f>+#REF!</f>
        <v>#REF!</v>
      </c>
      <c r="BG925" s="5" t="e">
        <f>+#REF!</f>
        <v>#REF!</v>
      </c>
      <c r="BH925" s="1" t="e">
        <f>+#REF!</f>
        <v>#REF!</v>
      </c>
      <c r="BI925" s="1">
        <f>+COUNTIF(Tabla3[[#This Row],[VALOR REDUCIDO]:[TOTAL TIEMPO PRORROGADO EN DÍAS
]],"&lt;&gt;0")</f>
        <v>3</v>
      </c>
      <c r="BJ925" s="1" t="e">
        <f>+#REF!</f>
        <v>#REF!</v>
      </c>
      <c r="BK925" s="75" t="e">
        <f>+#REF!</f>
        <v>#REF!</v>
      </c>
      <c r="BL925" s="1" t="s">
        <v>83</v>
      </c>
      <c r="BM925" t="e">
        <f t="shared" si="72"/>
        <v>#REF!</v>
      </c>
      <c r="BN925" s="7">
        <f t="shared" si="73"/>
        <v>46044</v>
      </c>
      <c r="BO925" s="7" t="e">
        <f t="shared" si="74"/>
        <v>#REF!</v>
      </c>
      <c r="BP925" s="5" t="e">
        <f t="shared" si="70"/>
        <v>#REF!</v>
      </c>
      <c r="BQ925" s="1">
        <v>22360000</v>
      </c>
      <c r="BR925" s="1" t="e">
        <f>+Tabla3[[#This Row],[VALOR TOTAL DE CONTRATO (ANTES DE LIQUIDACIÓN - LIBERACIÓN DE SALDOS)]]-Tabla3[[#This Row],[RECURSO TOTALES DESEMBOLSADOS]]</f>
        <v>#REF!</v>
      </c>
      <c r="BS925" s="1" t="s">
        <v>83</v>
      </c>
      <c r="BT925" s="1" t="str">
        <f t="shared" si="71"/>
        <v>enero</v>
      </c>
      <c r="BU925" s="1" t="s">
        <v>82</v>
      </c>
      <c r="BV925" s="1" t="s">
        <v>82</v>
      </c>
      <c r="BW925" s="1" t="s">
        <v>82</v>
      </c>
      <c r="BX925" t="s">
        <v>258</v>
      </c>
      <c r="BY925" t="s">
        <v>259</v>
      </c>
    </row>
    <row r="926" spans="1:77" x14ac:dyDescent="0.25">
      <c r="A926" s="1">
        <v>2026</v>
      </c>
      <c r="B926" s="3">
        <v>902</v>
      </c>
      <c r="C926" s="1" t="s">
        <v>65</v>
      </c>
      <c r="D926" t="s">
        <v>67</v>
      </c>
      <c r="E926" t="s">
        <v>70</v>
      </c>
      <c r="F926" t="s">
        <v>71</v>
      </c>
      <c r="G926" t="s">
        <v>105</v>
      </c>
      <c r="H926" s="1" t="s">
        <v>64</v>
      </c>
      <c r="I926" s="1" t="s">
        <v>75</v>
      </c>
      <c r="J926" t="s">
        <v>3956</v>
      </c>
      <c r="K926" s="1" t="s">
        <v>78</v>
      </c>
      <c r="L926" s="57" t="s">
        <v>3957</v>
      </c>
      <c r="M926" s="79" t="s">
        <v>7202</v>
      </c>
      <c r="N926" s="1" t="s">
        <v>3719</v>
      </c>
      <c r="O926" s="69" t="s">
        <v>3719</v>
      </c>
      <c r="P926" s="54" t="s">
        <v>3719</v>
      </c>
      <c r="Q926" s="1" t="s">
        <v>83</v>
      </c>
      <c r="R926" s="87" t="s">
        <v>87</v>
      </c>
      <c r="S926" s="87" t="s">
        <v>87</v>
      </c>
      <c r="T926" t="s">
        <v>3958</v>
      </c>
      <c r="U926" t="s">
        <v>3921</v>
      </c>
      <c r="V926" t="s">
        <v>3960</v>
      </c>
      <c r="W926" s="5">
        <v>74562000</v>
      </c>
      <c r="X926" s="5">
        <v>74562000</v>
      </c>
      <c r="Y926" s="90">
        <v>8670000</v>
      </c>
      <c r="Z926" s="90">
        <v>0</v>
      </c>
      <c r="AA926" s="1" t="s">
        <v>95</v>
      </c>
      <c r="AB926" t="s">
        <v>83</v>
      </c>
      <c r="AC926" t="s">
        <v>76</v>
      </c>
      <c r="AD926" s="69">
        <f>+Tabla3[[#This Row],[VALOR DEL CONTRATO
(EN NUMEROS)]]-Tabla3[[#This Row],[VALOR RECURSOS (MADS/FONAM)]]</f>
        <v>0</v>
      </c>
      <c r="AE926" s="2">
        <v>7026</v>
      </c>
      <c r="AF926" s="88">
        <v>46024</v>
      </c>
      <c r="AG926">
        <v>86426</v>
      </c>
      <c r="AH926" s="75">
        <v>46044</v>
      </c>
      <c r="AI926" s="78" t="s">
        <v>98</v>
      </c>
      <c r="AJ926" t="s">
        <v>395</v>
      </c>
      <c r="AK926" s="72">
        <v>202400000000095</v>
      </c>
      <c r="AL926" s="75">
        <v>46044</v>
      </c>
      <c r="AM926" s="1" t="s">
        <v>257</v>
      </c>
      <c r="AN926" s="1" t="s">
        <v>257</v>
      </c>
      <c r="AO926" t="s">
        <v>100</v>
      </c>
      <c r="AP926" t="s">
        <v>1833</v>
      </c>
      <c r="AQ926" s="1"/>
      <c r="AR926" t="s">
        <v>1834</v>
      </c>
      <c r="AS926" t="s">
        <v>87</v>
      </c>
      <c r="AT926" s="1">
        <v>80111600</v>
      </c>
      <c r="AU926" s="104" t="s">
        <v>6094</v>
      </c>
      <c r="AV926" s="1" t="s">
        <v>210</v>
      </c>
      <c r="AW926" s="87" t="s">
        <v>103</v>
      </c>
      <c r="AX926" s="75">
        <v>46042</v>
      </c>
      <c r="AY926" s="87" t="s">
        <v>116</v>
      </c>
      <c r="AZ926" s="75">
        <v>46042</v>
      </c>
      <c r="BA926" s="75">
        <v>46045</v>
      </c>
      <c r="BB926" s="6">
        <v>46305</v>
      </c>
      <c r="BC926" s="89">
        <f>+Tabla3[[#This Row],[FECHA TERMINACION
(INICIAL)]]-Tabla3[[#This Row],[FECHA INICIO]]</f>
        <v>260</v>
      </c>
      <c r="BD926" s="89">
        <f>+Tabla3[[#This Row],[PLAZO DE EJECUCIÓN EN DÍAS (INICIAL)]]/30</f>
        <v>8.6666666666666661</v>
      </c>
      <c r="BE926" t="s">
        <v>3959</v>
      </c>
      <c r="BF926" s="5" t="e">
        <f>+#REF!</f>
        <v>#REF!</v>
      </c>
      <c r="BG926" s="5" t="e">
        <f>+#REF!</f>
        <v>#REF!</v>
      </c>
      <c r="BH926" s="1" t="e">
        <f>+#REF!</f>
        <v>#REF!</v>
      </c>
      <c r="BI926" s="1">
        <f>+COUNTIF(Tabla3[[#This Row],[VALOR REDUCIDO]:[TOTAL TIEMPO PRORROGADO EN DÍAS
]],"&lt;&gt;0")</f>
        <v>3</v>
      </c>
      <c r="BJ926" s="1" t="e">
        <f>+#REF!</f>
        <v>#REF!</v>
      </c>
      <c r="BK926" s="75" t="e">
        <f>+#REF!</f>
        <v>#REF!</v>
      </c>
      <c r="BL926" s="1" t="s">
        <v>83</v>
      </c>
      <c r="BM926" t="e">
        <f t="shared" si="72"/>
        <v>#REF!</v>
      </c>
      <c r="BN926" s="7">
        <f t="shared" si="73"/>
        <v>46045</v>
      </c>
      <c r="BO926" s="7" t="e">
        <f t="shared" si="74"/>
        <v>#REF!</v>
      </c>
      <c r="BP926" s="5" t="e">
        <f t="shared" si="70"/>
        <v>#REF!</v>
      </c>
      <c r="BQ926" s="1">
        <v>36992000</v>
      </c>
      <c r="BR926" s="1" t="e">
        <f>+Tabla3[[#This Row],[VALOR TOTAL DE CONTRATO (ANTES DE LIQUIDACIÓN - LIBERACIÓN DE SALDOS)]]-Tabla3[[#This Row],[RECURSO TOTALES DESEMBOLSADOS]]</f>
        <v>#REF!</v>
      </c>
      <c r="BS926" s="1" t="s">
        <v>83</v>
      </c>
      <c r="BT926" s="1" t="str">
        <f t="shared" si="71"/>
        <v>enero</v>
      </c>
      <c r="BU926" s="1" t="s">
        <v>82</v>
      </c>
      <c r="BV926" s="1" t="s">
        <v>82</v>
      </c>
      <c r="BW926" s="1" t="s">
        <v>82</v>
      </c>
      <c r="BX926" t="s">
        <v>258</v>
      </c>
      <c r="BY926" t="s">
        <v>259</v>
      </c>
    </row>
    <row r="927" spans="1:77" x14ac:dyDescent="0.25">
      <c r="A927" s="1">
        <v>2026</v>
      </c>
      <c r="B927" s="3">
        <v>903</v>
      </c>
      <c r="C927" s="1" t="s">
        <v>65</v>
      </c>
      <c r="D927" t="s">
        <v>67</v>
      </c>
      <c r="E927" t="s">
        <v>70</v>
      </c>
      <c r="F927" t="s">
        <v>71</v>
      </c>
      <c r="G927" t="s">
        <v>105</v>
      </c>
      <c r="H927" s="1" t="s">
        <v>64</v>
      </c>
      <c r="I927" s="1" t="s">
        <v>75</v>
      </c>
      <c r="J927" t="s">
        <v>3961</v>
      </c>
      <c r="K927" s="1" t="s">
        <v>78</v>
      </c>
      <c r="L927" s="57" t="s">
        <v>286</v>
      </c>
      <c r="M927" s="79" t="s">
        <v>7203</v>
      </c>
      <c r="N927" s="1" t="s">
        <v>3719</v>
      </c>
      <c r="O927" s="69" t="s">
        <v>3719</v>
      </c>
      <c r="P927" s="54" t="s">
        <v>3719</v>
      </c>
      <c r="Q927" s="1" t="s">
        <v>83</v>
      </c>
      <c r="R927" s="87" t="s">
        <v>87</v>
      </c>
      <c r="S927" s="87" t="s">
        <v>87</v>
      </c>
      <c r="T927" t="s">
        <v>3962</v>
      </c>
      <c r="U927" t="s">
        <v>3964</v>
      </c>
      <c r="V927" t="s">
        <v>3963</v>
      </c>
      <c r="W927" s="5">
        <v>74820000</v>
      </c>
      <c r="X927" s="5">
        <v>74820000</v>
      </c>
      <c r="Y927" s="90">
        <v>8700000</v>
      </c>
      <c r="Z927" s="90">
        <v>0</v>
      </c>
      <c r="AA927" s="1" t="s">
        <v>95</v>
      </c>
      <c r="AB927" t="s">
        <v>83</v>
      </c>
      <c r="AC927" t="s">
        <v>76</v>
      </c>
      <c r="AD927" s="69">
        <f>+Tabla3[[#This Row],[VALOR DEL CONTRATO
(EN NUMEROS)]]-Tabla3[[#This Row],[VALOR RECURSOS (MADS/FONAM)]]</f>
        <v>0</v>
      </c>
      <c r="AE927" s="2">
        <v>7026</v>
      </c>
      <c r="AF927" s="88">
        <v>46024</v>
      </c>
      <c r="AG927">
        <v>86726</v>
      </c>
      <c r="AH927" s="75">
        <v>46044</v>
      </c>
      <c r="AI927" s="78" t="s">
        <v>98</v>
      </c>
      <c r="AJ927" t="s">
        <v>395</v>
      </c>
      <c r="AK927" s="72">
        <v>202400000000095</v>
      </c>
      <c r="AL927" s="75">
        <v>46044</v>
      </c>
      <c r="AM927" s="1" t="s">
        <v>257</v>
      </c>
      <c r="AN927" s="1" t="s">
        <v>257</v>
      </c>
      <c r="AO927" t="s">
        <v>100</v>
      </c>
      <c r="AP927" t="s">
        <v>1833</v>
      </c>
      <c r="AQ927" s="1"/>
      <c r="AR927" t="s">
        <v>1834</v>
      </c>
      <c r="AS927" t="s">
        <v>87</v>
      </c>
      <c r="AT927" s="1">
        <v>80111600</v>
      </c>
      <c r="AU927" s="104" t="s">
        <v>6095</v>
      </c>
      <c r="AV927" s="1" t="s">
        <v>210</v>
      </c>
      <c r="AW927" s="87" t="s">
        <v>103</v>
      </c>
      <c r="AX927" s="75">
        <v>46044</v>
      </c>
      <c r="AY927" s="1" t="s">
        <v>116</v>
      </c>
      <c r="AZ927" s="75">
        <v>46044</v>
      </c>
      <c r="BA927" s="75">
        <v>46044</v>
      </c>
      <c r="BB927" s="6">
        <v>46304</v>
      </c>
      <c r="BC927" s="89">
        <f>+Tabla3[[#This Row],[FECHA TERMINACION
(INICIAL)]]-Tabla3[[#This Row],[FECHA INICIO]]</f>
        <v>260</v>
      </c>
      <c r="BD927" s="89">
        <f>+Tabla3[[#This Row],[PLAZO DE EJECUCIÓN EN DÍAS (INICIAL)]]/30</f>
        <v>8.6666666666666661</v>
      </c>
      <c r="BE927" t="s">
        <v>3965</v>
      </c>
      <c r="BF927" s="5" t="e">
        <f>+#REF!</f>
        <v>#REF!</v>
      </c>
      <c r="BG927" s="5" t="e">
        <f>+#REF!</f>
        <v>#REF!</v>
      </c>
      <c r="BH927" s="1" t="e">
        <f>+#REF!</f>
        <v>#REF!</v>
      </c>
      <c r="BI927" s="1">
        <f>+COUNTIF(Tabla3[[#This Row],[VALOR REDUCIDO]:[TOTAL TIEMPO PRORROGADO EN DÍAS
]],"&lt;&gt;0")</f>
        <v>3</v>
      </c>
      <c r="BJ927" s="1" t="e">
        <f>+#REF!</f>
        <v>#REF!</v>
      </c>
      <c r="BK927" s="75" t="e">
        <f>+#REF!</f>
        <v>#REF!</v>
      </c>
      <c r="BL927" s="1" t="s">
        <v>83</v>
      </c>
      <c r="BM927" t="e">
        <f t="shared" si="72"/>
        <v>#REF!</v>
      </c>
      <c r="BN927" s="7">
        <f t="shared" si="73"/>
        <v>46044</v>
      </c>
      <c r="BO927" s="7" t="e">
        <f t="shared" si="74"/>
        <v>#REF!</v>
      </c>
      <c r="BP927" s="5" t="e">
        <f t="shared" si="70"/>
        <v>#REF!</v>
      </c>
      <c r="BQ927" s="1">
        <v>37410000</v>
      </c>
      <c r="BR927" s="1" t="e">
        <f>+Tabla3[[#This Row],[VALOR TOTAL DE CONTRATO (ANTES DE LIQUIDACIÓN - LIBERACIÓN DE SALDOS)]]-Tabla3[[#This Row],[RECURSO TOTALES DESEMBOLSADOS]]</f>
        <v>#REF!</v>
      </c>
      <c r="BS927" s="1" t="s">
        <v>83</v>
      </c>
      <c r="BT927" s="1" t="str">
        <f t="shared" si="71"/>
        <v>enero</v>
      </c>
      <c r="BU927" s="1" t="s">
        <v>82</v>
      </c>
      <c r="BV927" s="1" t="s">
        <v>82</v>
      </c>
      <c r="BW927" s="1" t="s">
        <v>82</v>
      </c>
      <c r="BX927" t="s">
        <v>258</v>
      </c>
      <c r="BY927" t="s">
        <v>259</v>
      </c>
    </row>
    <row r="928" spans="1:77" x14ac:dyDescent="0.25">
      <c r="A928" s="1">
        <v>2026</v>
      </c>
      <c r="B928" s="3">
        <v>904</v>
      </c>
      <c r="C928" s="1" t="s">
        <v>65</v>
      </c>
      <c r="D928" t="s">
        <v>67</v>
      </c>
      <c r="E928" t="s">
        <v>70</v>
      </c>
      <c r="F928" t="s">
        <v>71</v>
      </c>
      <c r="G928" t="s">
        <v>105</v>
      </c>
      <c r="H928" s="1" t="s">
        <v>64</v>
      </c>
      <c r="I928" s="1" t="s">
        <v>75</v>
      </c>
      <c r="J928" t="s">
        <v>3966</v>
      </c>
      <c r="K928" s="1" t="s">
        <v>78</v>
      </c>
      <c r="L928" s="87" t="s">
        <v>3967</v>
      </c>
      <c r="M928" s="79" t="s">
        <v>7204</v>
      </c>
      <c r="N928" s="1" t="s">
        <v>3719</v>
      </c>
      <c r="O928" s="69" t="s">
        <v>3719</v>
      </c>
      <c r="P928" s="54" t="s">
        <v>3719</v>
      </c>
      <c r="Q928" s="1" t="s">
        <v>83</v>
      </c>
      <c r="R928" s="87" t="s">
        <v>87</v>
      </c>
      <c r="S928" s="87" t="s">
        <v>87</v>
      </c>
      <c r="T928" t="s">
        <v>3968</v>
      </c>
      <c r="U928" t="s">
        <v>3970</v>
      </c>
      <c r="V928" t="s">
        <v>3969</v>
      </c>
      <c r="W928" s="5">
        <v>86700000</v>
      </c>
      <c r="X928" s="5">
        <v>86700000</v>
      </c>
      <c r="Y928" s="90">
        <v>7650000</v>
      </c>
      <c r="Z928" s="90">
        <v>0</v>
      </c>
      <c r="AA928" s="1" t="s">
        <v>95</v>
      </c>
      <c r="AB928" t="s">
        <v>83</v>
      </c>
      <c r="AC928" t="s">
        <v>76</v>
      </c>
      <c r="AD928" s="69">
        <f>+Tabla3[[#This Row],[VALOR DEL CONTRATO
(EN NUMEROS)]]-Tabla3[[#This Row],[VALOR RECURSOS (MADS/FONAM)]]</f>
        <v>0</v>
      </c>
      <c r="AE928" s="2">
        <v>7026</v>
      </c>
      <c r="AF928" s="88">
        <v>46024</v>
      </c>
      <c r="AG928">
        <v>86626</v>
      </c>
      <c r="AH928" s="75">
        <v>46044</v>
      </c>
      <c r="AI928" s="78" t="s">
        <v>98</v>
      </c>
      <c r="AJ928" t="s">
        <v>395</v>
      </c>
      <c r="AK928" s="72">
        <v>202400000000095</v>
      </c>
      <c r="AL928" s="75">
        <v>46044</v>
      </c>
      <c r="AM928" s="1" t="s">
        <v>257</v>
      </c>
      <c r="AN928" s="1" t="s">
        <v>257</v>
      </c>
      <c r="AO928" t="s">
        <v>100</v>
      </c>
      <c r="AP928" t="s">
        <v>1833</v>
      </c>
      <c r="AQ928" s="1"/>
      <c r="AR928" t="s">
        <v>1834</v>
      </c>
      <c r="AS928" t="s">
        <v>87</v>
      </c>
      <c r="AT928" s="1">
        <v>80111600</v>
      </c>
      <c r="AU928" s="104" t="s">
        <v>6096</v>
      </c>
      <c r="AV928" s="1" t="s">
        <v>210</v>
      </c>
      <c r="AW928" s="87" t="s">
        <v>103</v>
      </c>
      <c r="AX928" s="75">
        <v>46044</v>
      </c>
      <c r="AY928" s="1" t="s">
        <v>116</v>
      </c>
      <c r="AZ928" s="75">
        <v>46044</v>
      </c>
      <c r="BA928" s="75">
        <v>46044</v>
      </c>
      <c r="BB928" s="6">
        <v>46387</v>
      </c>
      <c r="BC928" s="89">
        <f>+Tabla3[[#This Row],[FECHA TERMINACION
(INICIAL)]]-Tabla3[[#This Row],[FECHA INICIO]]</f>
        <v>343</v>
      </c>
      <c r="BD928" s="89">
        <f>+Tabla3[[#This Row],[PLAZO DE EJECUCIÓN EN DÍAS (INICIAL)]]/30</f>
        <v>11.433333333333334</v>
      </c>
      <c r="BE928" t="s">
        <v>3971</v>
      </c>
      <c r="BF928" s="5" t="e">
        <f>+#REF!</f>
        <v>#REF!</v>
      </c>
      <c r="BG928" s="5" t="e">
        <f>+#REF!</f>
        <v>#REF!</v>
      </c>
      <c r="BH928" s="1" t="e">
        <f>+#REF!</f>
        <v>#REF!</v>
      </c>
      <c r="BI928" s="1">
        <f>+COUNTIF(Tabla3[[#This Row],[VALOR REDUCIDO]:[TOTAL TIEMPO PRORROGADO EN DÍAS
]],"&lt;&gt;0")</f>
        <v>3</v>
      </c>
      <c r="BJ928" s="1" t="e">
        <f>+#REF!</f>
        <v>#REF!</v>
      </c>
      <c r="BK928" s="75" t="e">
        <f>+#REF!</f>
        <v>#REF!</v>
      </c>
      <c r="BL928" s="1" t="s">
        <v>83</v>
      </c>
      <c r="BM928" t="e">
        <f t="shared" si="72"/>
        <v>#REF!</v>
      </c>
      <c r="BN928" s="7">
        <f t="shared" si="73"/>
        <v>46044</v>
      </c>
      <c r="BO928" s="7" t="e">
        <f t="shared" si="74"/>
        <v>#REF!</v>
      </c>
      <c r="BP928" s="5" t="e">
        <f t="shared" si="70"/>
        <v>#REF!</v>
      </c>
      <c r="BQ928" s="1">
        <v>32895000</v>
      </c>
      <c r="BR928" s="1" t="e">
        <f>+Tabla3[[#This Row],[VALOR TOTAL DE CONTRATO (ANTES DE LIQUIDACIÓN - LIBERACIÓN DE SALDOS)]]-Tabla3[[#This Row],[RECURSO TOTALES DESEMBOLSADOS]]</f>
        <v>#REF!</v>
      </c>
      <c r="BS928" s="1" t="s">
        <v>83</v>
      </c>
      <c r="BT928" s="1" t="str">
        <f t="shared" si="71"/>
        <v>enero</v>
      </c>
      <c r="BU928" s="1" t="s">
        <v>82</v>
      </c>
      <c r="BV928" s="1" t="s">
        <v>82</v>
      </c>
      <c r="BW928" s="1" t="s">
        <v>82</v>
      </c>
      <c r="BX928" t="s">
        <v>258</v>
      </c>
      <c r="BY928" t="s">
        <v>259</v>
      </c>
    </row>
    <row r="929" spans="1:77" x14ac:dyDescent="0.25">
      <c r="A929" s="1">
        <v>2026</v>
      </c>
      <c r="B929" s="3">
        <v>905</v>
      </c>
      <c r="C929" s="1" t="s">
        <v>65</v>
      </c>
      <c r="D929" t="s">
        <v>67</v>
      </c>
      <c r="E929" t="s">
        <v>70</v>
      </c>
      <c r="F929" t="s">
        <v>71</v>
      </c>
      <c r="G929" t="s">
        <v>105</v>
      </c>
      <c r="H929" s="1" t="s">
        <v>64</v>
      </c>
      <c r="I929" s="1" t="s">
        <v>75</v>
      </c>
      <c r="J929" t="s">
        <v>3972</v>
      </c>
      <c r="K929" s="1" t="s">
        <v>78</v>
      </c>
      <c r="L929" s="57" t="s">
        <v>2045</v>
      </c>
      <c r="M929" s="79" t="s">
        <v>7205</v>
      </c>
      <c r="N929" s="1" t="s">
        <v>3719</v>
      </c>
      <c r="O929" s="69" t="s">
        <v>3719</v>
      </c>
      <c r="P929" s="54" t="s">
        <v>3719</v>
      </c>
      <c r="Q929" s="1" t="s">
        <v>83</v>
      </c>
      <c r="R929" s="87" t="s">
        <v>93</v>
      </c>
      <c r="S929" s="87" t="s">
        <v>93</v>
      </c>
      <c r="T929" t="s">
        <v>3973</v>
      </c>
      <c r="U929" t="s">
        <v>3975</v>
      </c>
      <c r="V929" t="s">
        <v>3974</v>
      </c>
      <c r="W929" s="5">
        <v>39000000</v>
      </c>
      <c r="X929" s="5">
        <v>39000000</v>
      </c>
      <c r="Y929" s="90">
        <v>6500000</v>
      </c>
      <c r="Z929" s="90">
        <v>0</v>
      </c>
      <c r="AA929" s="1" t="s">
        <v>95</v>
      </c>
      <c r="AB929" t="s">
        <v>83</v>
      </c>
      <c r="AC929" t="s">
        <v>76</v>
      </c>
      <c r="AD929" s="69">
        <f>+Tabla3[[#This Row],[VALOR DEL CONTRATO
(EN NUMEROS)]]-Tabla3[[#This Row],[VALOR RECURSOS (MADS/FONAM)]]</f>
        <v>0</v>
      </c>
      <c r="AE929" s="2">
        <v>826</v>
      </c>
      <c r="AF929" s="88">
        <v>46024</v>
      </c>
      <c r="AG929">
        <v>89926</v>
      </c>
      <c r="AH929" s="75">
        <v>46045</v>
      </c>
      <c r="AI929" s="78" t="s">
        <v>98</v>
      </c>
      <c r="AJ929" t="s">
        <v>822</v>
      </c>
      <c r="AK929" s="65">
        <v>202300000000267</v>
      </c>
      <c r="AL929" s="96">
        <v>46044</v>
      </c>
      <c r="AM929" s="1" t="s">
        <v>257</v>
      </c>
      <c r="AN929" s="1" t="s">
        <v>257</v>
      </c>
      <c r="AO929" t="s">
        <v>100</v>
      </c>
      <c r="AP929" t="s">
        <v>3388</v>
      </c>
      <c r="AQ929" s="2"/>
      <c r="AR929" t="s">
        <v>1892</v>
      </c>
      <c r="AS929" s="87" t="s">
        <v>93</v>
      </c>
      <c r="AT929" s="1">
        <v>80111600</v>
      </c>
      <c r="AU929" s="104" t="s">
        <v>6097</v>
      </c>
      <c r="AV929" s="1" t="s">
        <v>210</v>
      </c>
      <c r="AW929" s="87" t="s">
        <v>103</v>
      </c>
      <c r="AX929" s="75">
        <v>46044</v>
      </c>
      <c r="AY929" s="1" t="s">
        <v>116</v>
      </c>
      <c r="AZ929" s="75">
        <v>46044</v>
      </c>
      <c r="BA929" s="75">
        <v>46045</v>
      </c>
      <c r="BB929" s="6">
        <v>46225</v>
      </c>
      <c r="BC929" s="89">
        <f>+Tabla3[[#This Row],[FECHA TERMINACION
(INICIAL)]]-Tabla3[[#This Row],[FECHA INICIO]]</f>
        <v>180</v>
      </c>
      <c r="BD929" s="89">
        <f>+Tabla3[[#This Row],[PLAZO DE EJECUCIÓN EN DÍAS (INICIAL)]]/30</f>
        <v>6</v>
      </c>
      <c r="BE929" t="s">
        <v>2267</v>
      </c>
      <c r="BF929" s="5" t="e">
        <f>+#REF!</f>
        <v>#REF!</v>
      </c>
      <c r="BG929" s="5" t="e">
        <f>+#REF!</f>
        <v>#REF!</v>
      </c>
      <c r="BH929" s="1" t="e">
        <f>+#REF!</f>
        <v>#REF!</v>
      </c>
      <c r="BI929" s="1">
        <f>+COUNTIF(Tabla3[[#This Row],[VALOR REDUCIDO]:[TOTAL TIEMPO PRORROGADO EN DÍAS
]],"&lt;&gt;0")</f>
        <v>3</v>
      </c>
      <c r="BJ929" s="1" t="e">
        <f>+#REF!</f>
        <v>#REF!</v>
      </c>
      <c r="BK929" s="75" t="e">
        <f>+#REF!</f>
        <v>#REF!</v>
      </c>
      <c r="BL929" s="1" t="s">
        <v>83</v>
      </c>
      <c r="BM929" t="e">
        <f t="shared" si="72"/>
        <v>#REF!</v>
      </c>
      <c r="BN929" s="7">
        <f t="shared" si="73"/>
        <v>46045</v>
      </c>
      <c r="BO929" s="7" t="e">
        <f t="shared" si="74"/>
        <v>#REF!</v>
      </c>
      <c r="BP929" s="5" t="e">
        <f t="shared" si="70"/>
        <v>#REF!</v>
      </c>
      <c r="BQ929" s="1">
        <v>27733333</v>
      </c>
      <c r="BR929" s="1" t="e">
        <f>+Tabla3[[#This Row],[VALOR TOTAL DE CONTRATO (ANTES DE LIQUIDACIÓN - LIBERACIÓN DE SALDOS)]]-Tabla3[[#This Row],[RECURSO TOTALES DESEMBOLSADOS]]</f>
        <v>#REF!</v>
      </c>
      <c r="BS929" s="1" t="s">
        <v>83</v>
      </c>
      <c r="BT929" s="1" t="str">
        <f t="shared" si="71"/>
        <v>enero</v>
      </c>
      <c r="BU929" s="1" t="s">
        <v>82</v>
      </c>
      <c r="BV929" s="1" t="s">
        <v>82</v>
      </c>
      <c r="BW929" s="1" t="s">
        <v>82</v>
      </c>
      <c r="BX929" t="s">
        <v>258</v>
      </c>
      <c r="BY929" t="s">
        <v>259</v>
      </c>
    </row>
    <row r="930" spans="1:77" x14ac:dyDescent="0.25">
      <c r="A930" s="1">
        <v>2026</v>
      </c>
      <c r="B930" s="3">
        <v>906</v>
      </c>
      <c r="C930" s="1" t="s">
        <v>65</v>
      </c>
      <c r="D930" t="s">
        <v>67</v>
      </c>
      <c r="E930" t="s">
        <v>70</v>
      </c>
      <c r="F930" t="s">
        <v>71</v>
      </c>
      <c r="G930" t="s">
        <v>105</v>
      </c>
      <c r="H930" s="1" t="s">
        <v>64</v>
      </c>
      <c r="I930" s="1" t="s">
        <v>75</v>
      </c>
      <c r="J930" t="s">
        <v>3976</v>
      </c>
      <c r="K930" s="1" t="s">
        <v>78</v>
      </c>
      <c r="L930" s="87" t="s">
        <v>538</v>
      </c>
      <c r="M930" s="79" t="s">
        <v>7206</v>
      </c>
      <c r="N930" s="1" t="s">
        <v>3719</v>
      </c>
      <c r="O930" s="69" t="s">
        <v>3719</v>
      </c>
      <c r="P930" s="54" t="s">
        <v>3719</v>
      </c>
      <c r="Q930" s="1" t="s">
        <v>83</v>
      </c>
      <c r="R930" s="87" t="s">
        <v>256</v>
      </c>
      <c r="S930" s="87" t="s">
        <v>256</v>
      </c>
      <c r="T930" t="s">
        <v>3979</v>
      </c>
      <c r="U930" t="s">
        <v>3980</v>
      </c>
      <c r="V930" t="s">
        <v>3978</v>
      </c>
      <c r="W930" s="5">
        <v>73500000</v>
      </c>
      <c r="X930" s="5">
        <v>73500000</v>
      </c>
      <c r="Y930" s="90">
        <v>10500000</v>
      </c>
      <c r="Z930" s="90">
        <v>0</v>
      </c>
      <c r="AA930" s="1" t="s">
        <v>95</v>
      </c>
      <c r="AB930" t="s">
        <v>83</v>
      </c>
      <c r="AC930" t="s">
        <v>76</v>
      </c>
      <c r="AD930" s="69">
        <f>+Tabla3[[#This Row],[VALOR DEL CONTRATO
(EN NUMEROS)]]-Tabla3[[#This Row],[VALOR RECURSOS (MADS/FONAM)]]</f>
        <v>0</v>
      </c>
      <c r="AE930" s="2">
        <v>2426</v>
      </c>
      <c r="AF930" s="88">
        <v>46024</v>
      </c>
      <c r="AG930">
        <v>85426</v>
      </c>
      <c r="AH930" s="75">
        <v>46044</v>
      </c>
      <c r="AI930" s="78" t="s">
        <v>98</v>
      </c>
      <c r="AJ930" t="s">
        <v>590</v>
      </c>
      <c r="AK930" s="72">
        <v>202400000000078</v>
      </c>
      <c r="AL930" s="96">
        <v>46044</v>
      </c>
      <c r="AM930" s="1" t="s">
        <v>257</v>
      </c>
      <c r="AN930" s="1" t="s">
        <v>257</v>
      </c>
      <c r="AO930" t="s">
        <v>100</v>
      </c>
      <c r="AP930" t="s">
        <v>293</v>
      </c>
      <c r="AQ930" s="1"/>
      <c r="AR930" t="s">
        <v>294</v>
      </c>
      <c r="AS930" t="s">
        <v>1403</v>
      </c>
      <c r="AT930" s="1">
        <v>80111600</v>
      </c>
      <c r="AU930" s="104" t="s">
        <v>6098</v>
      </c>
      <c r="AV930" s="1" t="s">
        <v>210</v>
      </c>
      <c r="AW930" s="87" t="s">
        <v>103</v>
      </c>
      <c r="AX930" s="75">
        <v>46044</v>
      </c>
      <c r="AY930" s="1" t="s">
        <v>116</v>
      </c>
      <c r="AZ930" s="75">
        <v>46044</v>
      </c>
      <c r="BA930" s="75">
        <v>46044</v>
      </c>
      <c r="BB930" s="6">
        <v>46255</v>
      </c>
      <c r="BC930" s="89">
        <f>+Tabla3[[#This Row],[FECHA TERMINACION
(INICIAL)]]-Tabla3[[#This Row],[FECHA INICIO]]</f>
        <v>211</v>
      </c>
      <c r="BD930" s="89">
        <f>+Tabla3[[#This Row],[PLAZO DE EJECUCIÓN EN DÍAS (INICIAL)]]/30</f>
        <v>7.0333333333333332</v>
      </c>
      <c r="BE930" t="s">
        <v>3977</v>
      </c>
      <c r="BF930" s="5" t="e">
        <f>+#REF!</f>
        <v>#REF!</v>
      </c>
      <c r="BG930" s="5" t="e">
        <f>+#REF!</f>
        <v>#REF!</v>
      </c>
      <c r="BH930" s="1" t="e">
        <f>+#REF!</f>
        <v>#REF!</v>
      </c>
      <c r="BI930" s="1">
        <f>+COUNTIF(Tabla3[[#This Row],[VALOR REDUCIDO]:[TOTAL TIEMPO PRORROGADO EN DÍAS
]],"&lt;&gt;0")</f>
        <v>3</v>
      </c>
      <c r="BJ930" s="1" t="e">
        <f>+#REF!</f>
        <v>#REF!</v>
      </c>
      <c r="BK930" s="75" t="e">
        <f>+#REF!</f>
        <v>#REF!</v>
      </c>
      <c r="BL930" s="1" t="s">
        <v>83</v>
      </c>
      <c r="BM930" t="e">
        <f t="shared" si="72"/>
        <v>#REF!</v>
      </c>
      <c r="BN930" s="7">
        <f t="shared" si="73"/>
        <v>46044</v>
      </c>
      <c r="BO930" s="7" t="e">
        <f t="shared" si="74"/>
        <v>#REF!</v>
      </c>
      <c r="BP930" s="5" t="e">
        <f t="shared" si="70"/>
        <v>#REF!</v>
      </c>
      <c r="BQ930" s="1">
        <v>45150000</v>
      </c>
      <c r="BR930" s="1" t="e">
        <f>+Tabla3[[#This Row],[VALOR TOTAL DE CONTRATO (ANTES DE LIQUIDACIÓN - LIBERACIÓN DE SALDOS)]]-Tabla3[[#This Row],[RECURSO TOTALES DESEMBOLSADOS]]</f>
        <v>#REF!</v>
      </c>
      <c r="BS930" s="1" t="s">
        <v>83</v>
      </c>
      <c r="BT930" s="1" t="str">
        <f t="shared" si="71"/>
        <v>enero</v>
      </c>
      <c r="BU930" s="1" t="s">
        <v>82</v>
      </c>
      <c r="BV930" s="1" t="s">
        <v>82</v>
      </c>
      <c r="BW930" s="1" t="s">
        <v>82</v>
      </c>
      <c r="BX930" t="s">
        <v>258</v>
      </c>
      <c r="BY930" t="s">
        <v>259</v>
      </c>
    </row>
    <row r="931" spans="1:77" x14ac:dyDescent="0.25">
      <c r="A931" s="1">
        <v>2026</v>
      </c>
      <c r="B931" s="3">
        <v>907</v>
      </c>
      <c r="C931" s="1" t="s">
        <v>65</v>
      </c>
      <c r="D931" t="s">
        <v>67</v>
      </c>
      <c r="E931" t="s">
        <v>70</v>
      </c>
      <c r="F931" t="s">
        <v>71</v>
      </c>
      <c r="G931" t="s">
        <v>105</v>
      </c>
      <c r="H931" s="1" t="s">
        <v>64</v>
      </c>
      <c r="I931" s="1" t="s">
        <v>75</v>
      </c>
      <c r="J931" t="s">
        <v>3981</v>
      </c>
      <c r="K931" s="1" t="s">
        <v>78</v>
      </c>
      <c r="L931" s="87" t="s">
        <v>3982</v>
      </c>
      <c r="M931" s="79" t="s">
        <v>7207</v>
      </c>
      <c r="N931" s="1" t="s">
        <v>3719</v>
      </c>
      <c r="O931" s="69" t="s">
        <v>3719</v>
      </c>
      <c r="P931" s="54" t="s">
        <v>3719</v>
      </c>
      <c r="Q931" s="1" t="s">
        <v>83</v>
      </c>
      <c r="R931" s="87" t="s">
        <v>93</v>
      </c>
      <c r="S931" s="87" t="s">
        <v>93</v>
      </c>
      <c r="T931" t="s">
        <v>3983</v>
      </c>
      <c r="U931" t="s">
        <v>3984</v>
      </c>
      <c r="V931" t="s">
        <v>3480</v>
      </c>
      <c r="W931" s="5">
        <v>52000000</v>
      </c>
      <c r="X931" s="5">
        <v>52000000</v>
      </c>
      <c r="Y931" s="90">
        <v>5200000</v>
      </c>
      <c r="Z931" s="90">
        <v>0</v>
      </c>
      <c r="AA931" s="1" t="s">
        <v>95</v>
      </c>
      <c r="AB931" t="s">
        <v>83</v>
      </c>
      <c r="AC931" t="s">
        <v>76</v>
      </c>
      <c r="AD931" s="69">
        <f>+Tabla3[[#This Row],[VALOR DEL CONTRATO
(EN NUMEROS)]]-Tabla3[[#This Row],[VALOR RECURSOS (MADS/FONAM)]]</f>
        <v>0</v>
      </c>
      <c r="AE931" s="2">
        <v>3526</v>
      </c>
      <c r="AF931" s="88">
        <v>46024</v>
      </c>
      <c r="AG931">
        <v>90026</v>
      </c>
      <c r="AH931" s="75">
        <v>46045</v>
      </c>
      <c r="AI931" s="78" t="s">
        <v>98</v>
      </c>
      <c r="AJ931" t="s">
        <v>534</v>
      </c>
      <c r="AK931" s="65">
        <v>202300000000267</v>
      </c>
      <c r="AL931" s="96">
        <v>46044</v>
      </c>
      <c r="AM931" s="1" t="s">
        <v>257</v>
      </c>
      <c r="AN931" s="1" t="s">
        <v>257</v>
      </c>
      <c r="AO931" t="s">
        <v>100</v>
      </c>
      <c r="AP931" t="s">
        <v>2549</v>
      </c>
      <c r="AQ931" s="1"/>
      <c r="AR931" t="s">
        <v>515</v>
      </c>
      <c r="AS931" t="s">
        <v>530</v>
      </c>
      <c r="AT931" s="1">
        <v>80111600</v>
      </c>
      <c r="AU931" s="93" t="s">
        <v>6099</v>
      </c>
      <c r="AV931" s="1" t="s">
        <v>210</v>
      </c>
      <c r="AW931" s="87" t="s">
        <v>103</v>
      </c>
      <c r="AX931" s="75">
        <v>46044</v>
      </c>
      <c r="AY931" s="87" t="s">
        <v>116</v>
      </c>
      <c r="AZ931" s="75">
        <v>46044</v>
      </c>
      <c r="BA931" s="75">
        <v>46045</v>
      </c>
      <c r="BB931" s="6">
        <v>46348</v>
      </c>
      <c r="BC931" s="89">
        <f>+Tabla3[[#This Row],[FECHA TERMINACION
(INICIAL)]]-Tabla3[[#This Row],[FECHA INICIO]]</f>
        <v>303</v>
      </c>
      <c r="BD931" s="89">
        <f>+Tabla3[[#This Row],[PLAZO DE EJECUCIÓN EN DÍAS (INICIAL)]]/30</f>
        <v>10.1</v>
      </c>
      <c r="BE931" t="s">
        <v>631</v>
      </c>
      <c r="BF931" s="5" t="e">
        <f>+#REF!</f>
        <v>#REF!</v>
      </c>
      <c r="BG931" s="5" t="e">
        <f>+#REF!</f>
        <v>#REF!</v>
      </c>
      <c r="BH931" s="1" t="e">
        <f>+#REF!</f>
        <v>#REF!</v>
      </c>
      <c r="BI931" s="1">
        <f>+COUNTIF(Tabla3[[#This Row],[VALOR REDUCIDO]:[TOTAL TIEMPO PRORROGADO EN DÍAS
]],"&lt;&gt;0")</f>
        <v>3</v>
      </c>
      <c r="BJ931" s="1" t="e">
        <f>+#REF!</f>
        <v>#REF!</v>
      </c>
      <c r="BK931" s="75" t="e">
        <f>+#REF!</f>
        <v>#REF!</v>
      </c>
      <c r="BL931" s="1" t="s">
        <v>83</v>
      </c>
      <c r="BM931" t="e">
        <f t="shared" si="72"/>
        <v>#REF!</v>
      </c>
      <c r="BN931" s="7">
        <f t="shared" si="73"/>
        <v>46045</v>
      </c>
      <c r="BO931" s="7" t="e">
        <f t="shared" si="74"/>
        <v>#REF!</v>
      </c>
      <c r="BP931" s="5" t="e">
        <f t="shared" si="70"/>
        <v>#REF!</v>
      </c>
      <c r="BQ931" s="1">
        <v>22186667</v>
      </c>
      <c r="BR931" s="1" t="e">
        <f>+Tabla3[[#This Row],[VALOR TOTAL DE CONTRATO (ANTES DE LIQUIDACIÓN - LIBERACIÓN DE SALDOS)]]-Tabla3[[#This Row],[RECURSO TOTALES DESEMBOLSADOS]]</f>
        <v>#REF!</v>
      </c>
      <c r="BS931" s="1" t="s">
        <v>83</v>
      </c>
      <c r="BT931" s="1" t="str">
        <f t="shared" si="71"/>
        <v>enero</v>
      </c>
      <c r="BU931" s="1" t="s">
        <v>82</v>
      </c>
      <c r="BV931" s="1" t="s">
        <v>82</v>
      </c>
      <c r="BW931" s="1" t="s">
        <v>82</v>
      </c>
      <c r="BX931" t="s">
        <v>258</v>
      </c>
      <c r="BY931" t="s">
        <v>259</v>
      </c>
    </row>
    <row r="932" spans="1:77" x14ac:dyDescent="0.25">
      <c r="A932" s="1">
        <v>2026</v>
      </c>
      <c r="B932" s="3">
        <v>908</v>
      </c>
      <c r="C932" s="1" t="s">
        <v>65</v>
      </c>
      <c r="D932" t="s">
        <v>67</v>
      </c>
      <c r="E932" t="s">
        <v>70</v>
      </c>
      <c r="F932" t="s">
        <v>71</v>
      </c>
      <c r="G932" t="s">
        <v>105</v>
      </c>
      <c r="H932" s="1" t="s">
        <v>64</v>
      </c>
      <c r="I932" s="1" t="s">
        <v>75</v>
      </c>
      <c r="J932" t="s">
        <v>3985</v>
      </c>
      <c r="K932" s="1" t="s">
        <v>78</v>
      </c>
      <c r="L932" s="87" t="s">
        <v>81</v>
      </c>
      <c r="M932" s="79" t="s">
        <v>7208</v>
      </c>
      <c r="N932" s="1" t="s">
        <v>3719</v>
      </c>
      <c r="O932" s="69" t="s">
        <v>3719</v>
      </c>
      <c r="P932" s="54" t="s">
        <v>3719</v>
      </c>
      <c r="Q932" s="1" t="s">
        <v>83</v>
      </c>
      <c r="R932" s="87" t="s">
        <v>93</v>
      </c>
      <c r="S932" s="87" t="s">
        <v>93</v>
      </c>
      <c r="T932" t="s">
        <v>3986</v>
      </c>
      <c r="U932" t="s">
        <v>3987</v>
      </c>
      <c r="V932" t="s">
        <v>1481</v>
      </c>
      <c r="W932" s="5">
        <v>100000000</v>
      </c>
      <c r="X932" s="5">
        <v>100000000</v>
      </c>
      <c r="Y932" s="90">
        <v>10000000</v>
      </c>
      <c r="Z932" s="90">
        <v>0</v>
      </c>
      <c r="AA932" s="1" t="s">
        <v>95</v>
      </c>
      <c r="AB932" t="s">
        <v>83</v>
      </c>
      <c r="AC932" t="s">
        <v>76</v>
      </c>
      <c r="AD932" s="69">
        <f>+Tabla3[[#This Row],[VALOR DEL CONTRATO
(EN NUMEROS)]]-Tabla3[[#This Row],[VALOR RECURSOS (MADS/FONAM)]]</f>
        <v>0</v>
      </c>
      <c r="AE932" s="2">
        <v>826</v>
      </c>
      <c r="AF932" s="88">
        <v>46024</v>
      </c>
      <c r="AG932">
        <v>92826</v>
      </c>
      <c r="AH932" s="75">
        <v>46045</v>
      </c>
      <c r="AI932" s="78" t="s">
        <v>98</v>
      </c>
      <c r="AJ932" t="s">
        <v>822</v>
      </c>
      <c r="AK932" s="65">
        <v>202300000000267</v>
      </c>
      <c r="AL932" s="75">
        <v>46044</v>
      </c>
      <c r="AM932" s="1" t="s">
        <v>257</v>
      </c>
      <c r="AN932" s="1" t="s">
        <v>257</v>
      </c>
      <c r="AO932" t="s">
        <v>100</v>
      </c>
      <c r="AP932" t="s">
        <v>535</v>
      </c>
      <c r="AQ932" s="1"/>
      <c r="AR932" t="s">
        <v>529</v>
      </c>
      <c r="AS932" t="s">
        <v>530</v>
      </c>
      <c r="AT932" s="1">
        <v>80111600</v>
      </c>
      <c r="AU932" s="93" t="s">
        <v>6100</v>
      </c>
      <c r="AV932" s="1" t="s">
        <v>210</v>
      </c>
      <c r="AW932" s="87" t="s">
        <v>103</v>
      </c>
      <c r="AX932" s="75">
        <v>46044</v>
      </c>
      <c r="AY932" s="1" t="s">
        <v>116</v>
      </c>
      <c r="AZ932" s="75">
        <v>46044</v>
      </c>
      <c r="BA932" s="75">
        <v>46045</v>
      </c>
      <c r="BB932" s="6">
        <v>46348</v>
      </c>
      <c r="BC932" s="89">
        <f>+Tabla3[[#This Row],[FECHA TERMINACION
(INICIAL)]]-Tabla3[[#This Row],[FECHA INICIO]]</f>
        <v>303</v>
      </c>
      <c r="BD932" s="89">
        <f>+Tabla3[[#This Row],[PLAZO DE EJECUCIÓN EN DÍAS (INICIAL)]]/30</f>
        <v>10.1</v>
      </c>
      <c r="BE932" t="s">
        <v>3988</v>
      </c>
      <c r="BF932" s="5" t="e">
        <f>+#REF!</f>
        <v>#REF!</v>
      </c>
      <c r="BG932" s="5" t="e">
        <f>+#REF!</f>
        <v>#REF!</v>
      </c>
      <c r="BH932" s="1" t="e">
        <f>+#REF!</f>
        <v>#REF!</v>
      </c>
      <c r="BI932" s="1">
        <f>+COUNTIF(Tabla3[[#This Row],[VALOR REDUCIDO]:[TOTAL TIEMPO PRORROGADO EN DÍAS
]],"&lt;&gt;0")</f>
        <v>3</v>
      </c>
      <c r="BJ932" s="1" t="e">
        <f>+#REF!</f>
        <v>#REF!</v>
      </c>
      <c r="BK932" s="75" t="e">
        <f>+#REF!</f>
        <v>#REF!</v>
      </c>
      <c r="BL932" s="1" t="s">
        <v>83</v>
      </c>
      <c r="BM932" t="e">
        <f t="shared" si="72"/>
        <v>#REF!</v>
      </c>
      <c r="BN932" s="7">
        <f t="shared" si="73"/>
        <v>46045</v>
      </c>
      <c r="BO932" s="7" t="e">
        <f t="shared" si="74"/>
        <v>#REF!</v>
      </c>
      <c r="BP932" s="5" t="e">
        <f t="shared" si="70"/>
        <v>#REF!</v>
      </c>
      <c r="BQ932" s="1">
        <v>42666667</v>
      </c>
      <c r="BR932" s="1" t="e">
        <f>+Tabla3[[#This Row],[VALOR TOTAL DE CONTRATO (ANTES DE LIQUIDACIÓN - LIBERACIÓN DE SALDOS)]]-Tabla3[[#This Row],[RECURSO TOTALES DESEMBOLSADOS]]</f>
        <v>#REF!</v>
      </c>
      <c r="BS932" s="1" t="s">
        <v>83</v>
      </c>
      <c r="BT932" s="1" t="str">
        <f t="shared" si="71"/>
        <v>enero</v>
      </c>
      <c r="BU932" s="1" t="s">
        <v>82</v>
      </c>
      <c r="BV932" s="1" t="s">
        <v>82</v>
      </c>
      <c r="BW932" s="1" t="s">
        <v>82</v>
      </c>
      <c r="BX932" t="s">
        <v>258</v>
      </c>
      <c r="BY932" t="s">
        <v>259</v>
      </c>
    </row>
    <row r="933" spans="1:77" x14ac:dyDescent="0.25">
      <c r="A933" s="1">
        <v>2026</v>
      </c>
      <c r="B933" s="3">
        <v>909</v>
      </c>
      <c r="C933" s="1" t="s">
        <v>65</v>
      </c>
      <c r="D933" t="s">
        <v>67</v>
      </c>
      <c r="E933" t="s">
        <v>70</v>
      </c>
      <c r="F933" t="s">
        <v>71</v>
      </c>
      <c r="G933" t="s">
        <v>105</v>
      </c>
      <c r="H933" s="1" t="s">
        <v>64</v>
      </c>
      <c r="I933" s="1" t="s">
        <v>75</v>
      </c>
      <c r="J933" t="s">
        <v>4900</v>
      </c>
      <c r="K933" s="1" t="s">
        <v>78</v>
      </c>
      <c r="L933" s="57" t="s">
        <v>4901</v>
      </c>
      <c r="M933" s="79" t="s">
        <v>7209</v>
      </c>
      <c r="N933" s="1" t="s">
        <v>3719</v>
      </c>
      <c r="O933" s="69" t="s">
        <v>3719</v>
      </c>
      <c r="P933" s="54" t="s">
        <v>3719</v>
      </c>
      <c r="Q933" s="1" t="s">
        <v>83</v>
      </c>
      <c r="R933" s="87" t="s">
        <v>266</v>
      </c>
      <c r="S933" s="87" t="s">
        <v>266</v>
      </c>
      <c r="T933" t="s">
        <v>4902</v>
      </c>
      <c r="U933" t="s">
        <v>4903</v>
      </c>
      <c r="V933" t="s">
        <v>4904</v>
      </c>
      <c r="W933" s="5">
        <v>55000000</v>
      </c>
      <c r="X933" s="5">
        <v>55000000</v>
      </c>
      <c r="Y933" s="90">
        <v>5000000</v>
      </c>
      <c r="Z933" s="90" t="s">
        <v>1045</v>
      </c>
      <c r="AA933" s="1" t="s">
        <v>95</v>
      </c>
      <c r="AB933" t="s">
        <v>83</v>
      </c>
      <c r="AC933" t="s">
        <v>76</v>
      </c>
      <c r="AD933" s="69">
        <f>+Tabla3[[#This Row],[VALOR DEL CONTRATO
(EN NUMEROS)]]-Tabla3[[#This Row],[VALOR RECURSOS (MADS/FONAM)]]</f>
        <v>0</v>
      </c>
      <c r="AE933" s="2">
        <v>426</v>
      </c>
      <c r="AF933" s="97">
        <v>46024</v>
      </c>
      <c r="AG933">
        <v>85126</v>
      </c>
      <c r="AH933" s="96">
        <v>46044</v>
      </c>
      <c r="AI933" s="78" t="s">
        <v>98</v>
      </c>
      <c r="AJ933" t="s">
        <v>1139</v>
      </c>
      <c r="AK933" s="65">
        <v>202400000000095</v>
      </c>
      <c r="AL933" s="75">
        <v>46044</v>
      </c>
      <c r="AM933" s="1" t="s">
        <v>257</v>
      </c>
      <c r="AN933" s="1" t="s">
        <v>257</v>
      </c>
      <c r="AO933" t="s">
        <v>100</v>
      </c>
      <c r="AP933" t="s">
        <v>406</v>
      </c>
      <c r="AQ933" s="2"/>
      <c r="AR933" t="s">
        <v>407</v>
      </c>
      <c r="AS933" t="s">
        <v>408</v>
      </c>
      <c r="AT933" s="1">
        <v>80111600</v>
      </c>
      <c r="AU933" s="93" t="s">
        <v>6101</v>
      </c>
      <c r="AV933" s="1" t="s">
        <v>210</v>
      </c>
      <c r="AW933" s="87" t="s">
        <v>103</v>
      </c>
      <c r="AX933" s="75">
        <v>46044</v>
      </c>
      <c r="AY933" s="1" t="s">
        <v>116</v>
      </c>
      <c r="AZ933" s="75">
        <v>46044</v>
      </c>
      <c r="BA933" s="96">
        <v>46044</v>
      </c>
      <c r="BB933" s="6">
        <v>46377</v>
      </c>
      <c r="BC933" s="89">
        <f>+Tabla3[[#This Row],[FECHA TERMINACION
(INICIAL)]]-Tabla3[[#This Row],[FECHA INICIO]]</f>
        <v>333</v>
      </c>
      <c r="BD933" s="89">
        <f>+Tabla3[[#This Row],[PLAZO DE EJECUCIÓN EN DÍAS (INICIAL)]]/30</f>
        <v>11.1</v>
      </c>
      <c r="BE933" t="s">
        <v>1918</v>
      </c>
      <c r="BF933" s="5" t="e">
        <f>+#REF!</f>
        <v>#REF!</v>
      </c>
      <c r="BG933" s="5" t="e">
        <f>+#REF!</f>
        <v>#REF!</v>
      </c>
      <c r="BH933" s="1" t="e">
        <f>+#REF!</f>
        <v>#REF!</v>
      </c>
      <c r="BI933" s="1">
        <f>+COUNTIF(Tabla3[[#This Row],[VALOR REDUCIDO]:[TOTAL TIEMPO PRORROGADO EN DÍAS
]],"&lt;&gt;0")</f>
        <v>3</v>
      </c>
      <c r="BJ933" s="1" t="e">
        <f>+#REF!</f>
        <v>#REF!</v>
      </c>
      <c r="BK933" s="75" t="e">
        <f>+#REF!</f>
        <v>#REF!</v>
      </c>
      <c r="BL933" s="1" t="s">
        <v>83</v>
      </c>
      <c r="BM933" t="e">
        <f t="shared" si="72"/>
        <v>#REF!</v>
      </c>
      <c r="BN933" s="7">
        <f t="shared" si="73"/>
        <v>46044</v>
      </c>
      <c r="BO933" s="7" t="e">
        <f t="shared" si="74"/>
        <v>#REF!</v>
      </c>
      <c r="BP933" s="5" t="e">
        <f t="shared" si="70"/>
        <v>#REF!</v>
      </c>
      <c r="BQ933" s="1">
        <v>21500000</v>
      </c>
      <c r="BR933" s="1" t="e">
        <f>+Tabla3[[#This Row],[VALOR TOTAL DE CONTRATO (ANTES DE LIQUIDACIÓN - LIBERACIÓN DE SALDOS)]]-Tabla3[[#This Row],[RECURSO TOTALES DESEMBOLSADOS]]</f>
        <v>#REF!</v>
      </c>
      <c r="BS933" s="1" t="s">
        <v>83</v>
      </c>
      <c r="BT933" s="1" t="str">
        <f t="shared" si="71"/>
        <v>enero</v>
      </c>
      <c r="BU933" s="1" t="s">
        <v>82</v>
      </c>
      <c r="BV933" s="1" t="s">
        <v>82</v>
      </c>
      <c r="BW933" s="1" t="s">
        <v>82</v>
      </c>
      <c r="BX933" t="s">
        <v>258</v>
      </c>
      <c r="BY933" t="s">
        <v>259</v>
      </c>
    </row>
    <row r="934" spans="1:77" x14ac:dyDescent="0.25">
      <c r="A934" s="1">
        <v>2026</v>
      </c>
      <c r="B934" s="3">
        <v>910</v>
      </c>
      <c r="C934" s="1" t="s">
        <v>65</v>
      </c>
      <c r="D934" t="s">
        <v>67</v>
      </c>
      <c r="E934" t="s">
        <v>70</v>
      </c>
      <c r="F934" t="s">
        <v>71</v>
      </c>
      <c r="G934" t="s">
        <v>105</v>
      </c>
      <c r="H934" s="1" t="s">
        <v>64</v>
      </c>
      <c r="I934" s="1" t="s">
        <v>75</v>
      </c>
      <c r="J934" t="s">
        <v>3989</v>
      </c>
      <c r="K934" s="1" t="s">
        <v>78</v>
      </c>
      <c r="L934" s="87" t="s">
        <v>843</v>
      </c>
      <c r="M934" s="79" t="s">
        <v>7210</v>
      </c>
      <c r="N934" s="1" t="s">
        <v>3719</v>
      </c>
      <c r="O934" s="69" t="s">
        <v>3719</v>
      </c>
      <c r="P934" s="54" t="s">
        <v>3719</v>
      </c>
      <c r="Q934" s="1" t="s">
        <v>83</v>
      </c>
      <c r="R934" s="87" t="s">
        <v>266</v>
      </c>
      <c r="S934" s="87" t="s">
        <v>266</v>
      </c>
      <c r="T934" t="s">
        <v>3990</v>
      </c>
      <c r="U934" t="s">
        <v>3991</v>
      </c>
      <c r="V934" t="s">
        <v>2710</v>
      </c>
      <c r="W934" s="5">
        <v>99000000</v>
      </c>
      <c r="X934" s="5">
        <v>99000000</v>
      </c>
      <c r="Y934" s="90">
        <v>9000000</v>
      </c>
      <c r="Z934" s="90">
        <v>0</v>
      </c>
      <c r="AA934" s="1" t="s">
        <v>95</v>
      </c>
      <c r="AB934" t="s">
        <v>83</v>
      </c>
      <c r="AC934" t="s">
        <v>76</v>
      </c>
      <c r="AD934" s="69">
        <f>+Tabla3[[#This Row],[VALOR DEL CONTRATO
(EN NUMEROS)]]-Tabla3[[#This Row],[VALOR RECURSOS (MADS/FONAM)]]</f>
        <v>0</v>
      </c>
      <c r="AE934" s="2">
        <v>426</v>
      </c>
      <c r="AF934" s="88">
        <v>46024</v>
      </c>
      <c r="AG934">
        <v>85226</v>
      </c>
      <c r="AH934" s="75">
        <v>46044</v>
      </c>
      <c r="AI934" s="78" t="s">
        <v>98</v>
      </c>
      <c r="AJ934" t="s">
        <v>1139</v>
      </c>
      <c r="AK934" s="65">
        <v>202400000000095</v>
      </c>
      <c r="AL934" s="75">
        <v>46044</v>
      </c>
      <c r="AM934" s="1" t="s">
        <v>257</v>
      </c>
      <c r="AN934" s="1" t="s">
        <v>257</v>
      </c>
      <c r="AO934" t="s">
        <v>100</v>
      </c>
      <c r="AP934" t="s">
        <v>406</v>
      </c>
      <c r="AQ934" s="2"/>
      <c r="AR934" t="s">
        <v>407</v>
      </c>
      <c r="AS934" t="s">
        <v>408</v>
      </c>
      <c r="AT934" s="1">
        <v>80111600</v>
      </c>
      <c r="AU934" s="93" t="s">
        <v>6102</v>
      </c>
      <c r="AV934" s="1" t="s">
        <v>210</v>
      </c>
      <c r="AW934" s="87" t="s">
        <v>103</v>
      </c>
      <c r="AX934" s="96">
        <v>46044</v>
      </c>
      <c r="AY934" s="1" t="s">
        <v>116</v>
      </c>
      <c r="AZ934" s="96">
        <v>46044</v>
      </c>
      <c r="BA934" s="96">
        <v>46044</v>
      </c>
      <c r="BB934" s="6">
        <v>46377</v>
      </c>
      <c r="BC934" s="89">
        <f>+Tabla3[[#This Row],[FECHA TERMINACION
(INICIAL)]]-Tabla3[[#This Row],[FECHA INICIO]]</f>
        <v>333</v>
      </c>
      <c r="BD934" s="89">
        <f>+Tabla3[[#This Row],[PLAZO DE EJECUCIÓN EN DÍAS (INICIAL)]]/30</f>
        <v>11.1</v>
      </c>
      <c r="BE934" t="s">
        <v>1918</v>
      </c>
      <c r="BF934" s="5" t="e">
        <f>+#REF!</f>
        <v>#REF!</v>
      </c>
      <c r="BG934" s="5" t="e">
        <f>+#REF!</f>
        <v>#REF!</v>
      </c>
      <c r="BH934" s="1" t="e">
        <f>+#REF!</f>
        <v>#REF!</v>
      </c>
      <c r="BI934" s="1">
        <f>+COUNTIF(Tabla3[[#This Row],[VALOR REDUCIDO]:[TOTAL TIEMPO PRORROGADO EN DÍAS
]],"&lt;&gt;0")</f>
        <v>3</v>
      </c>
      <c r="BJ934" s="1" t="e">
        <f>+#REF!</f>
        <v>#REF!</v>
      </c>
      <c r="BK934" s="75" t="e">
        <f>+#REF!</f>
        <v>#REF!</v>
      </c>
      <c r="BL934" s="1" t="s">
        <v>83</v>
      </c>
      <c r="BM934" t="e">
        <f t="shared" si="72"/>
        <v>#REF!</v>
      </c>
      <c r="BN934" s="7">
        <f t="shared" si="73"/>
        <v>46044</v>
      </c>
      <c r="BO934" s="7" t="e">
        <f t="shared" si="74"/>
        <v>#REF!</v>
      </c>
      <c r="BP934" s="5" t="e">
        <f t="shared" si="70"/>
        <v>#REF!</v>
      </c>
      <c r="BQ934" s="1">
        <v>38700000</v>
      </c>
      <c r="BR934" s="1" t="e">
        <f>+Tabla3[[#This Row],[VALOR TOTAL DE CONTRATO (ANTES DE LIQUIDACIÓN - LIBERACIÓN DE SALDOS)]]-Tabla3[[#This Row],[RECURSO TOTALES DESEMBOLSADOS]]</f>
        <v>#REF!</v>
      </c>
      <c r="BS934" s="1" t="s">
        <v>83</v>
      </c>
      <c r="BT934" s="1" t="str">
        <f t="shared" si="71"/>
        <v>enero</v>
      </c>
      <c r="BU934" s="1" t="s">
        <v>82</v>
      </c>
      <c r="BV934" s="1" t="s">
        <v>82</v>
      </c>
      <c r="BW934" s="1" t="s">
        <v>82</v>
      </c>
      <c r="BX934" t="s">
        <v>258</v>
      </c>
      <c r="BY934" t="s">
        <v>259</v>
      </c>
    </row>
    <row r="935" spans="1:77" x14ac:dyDescent="0.25">
      <c r="A935" s="1">
        <v>2026</v>
      </c>
      <c r="B935" s="3">
        <v>911</v>
      </c>
      <c r="C935" s="1" t="s">
        <v>65</v>
      </c>
      <c r="D935" t="s">
        <v>67</v>
      </c>
      <c r="E935" t="s">
        <v>70</v>
      </c>
      <c r="F935" t="s">
        <v>71</v>
      </c>
      <c r="G935" t="s">
        <v>105</v>
      </c>
      <c r="H935" s="1" t="s">
        <v>64</v>
      </c>
      <c r="I935" s="1" t="s">
        <v>271</v>
      </c>
      <c r="J935" t="s">
        <v>4944</v>
      </c>
      <c r="K935" s="1" t="s">
        <v>78</v>
      </c>
      <c r="L935" s="87" t="s">
        <v>246</v>
      </c>
      <c r="M935" s="79" t="s">
        <v>7211</v>
      </c>
      <c r="N935" s="1" t="s">
        <v>3719</v>
      </c>
      <c r="O935" s="69" t="s">
        <v>3719</v>
      </c>
      <c r="P935" s="54" t="s">
        <v>3719</v>
      </c>
      <c r="Q935" s="1" t="s">
        <v>83</v>
      </c>
      <c r="R935" s="87" t="s">
        <v>1558</v>
      </c>
      <c r="S935" s="87" t="s">
        <v>212</v>
      </c>
      <c r="T935" t="s">
        <v>4718</v>
      </c>
      <c r="U935" t="s">
        <v>4720</v>
      </c>
      <c r="V935" t="s">
        <v>4945</v>
      </c>
      <c r="W935" s="5">
        <v>18833333</v>
      </c>
      <c r="X935" s="5">
        <v>18833333</v>
      </c>
      <c r="Y935" s="90">
        <v>2500000</v>
      </c>
      <c r="Z935" s="90">
        <v>0</v>
      </c>
      <c r="AA935" s="1" t="s">
        <v>95</v>
      </c>
      <c r="AB935" t="s">
        <v>83</v>
      </c>
      <c r="AC935" t="s">
        <v>76</v>
      </c>
      <c r="AD935" s="69">
        <f>+Tabla3[[#This Row],[VALOR DEL CONTRATO
(EN NUMEROS)]]-Tabla3[[#This Row],[VALOR RECURSOS (MADS/FONAM)]]</f>
        <v>0</v>
      </c>
      <c r="AE935" s="2">
        <v>1626</v>
      </c>
      <c r="AF935" s="97">
        <v>46024</v>
      </c>
      <c r="AG935">
        <v>97326</v>
      </c>
      <c r="AH935" s="96">
        <v>46048</v>
      </c>
      <c r="AI935" s="78" t="s">
        <v>98</v>
      </c>
      <c r="AJ935" t="s">
        <v>282</v>
      </c>
      <c r="AK935" s="65">
        <v>202400000000095</v>
      </c>
      <c r="AL935" s="96">
        <v>46045</v>
      </c>
      <c r="AM935" s="1" t="s">
        <v>257</v>
      </c>
      <c r="AN935" s="1" t="s">
        <v>1559</v>
      </c>
      <c r="AO935" t="s">
        <v>100</v>
      </c>
      <c r="AP935" t="s">
        <v>1410</v>
      </c>
      <c r="AQ935" s="1"/>
      <c r="AR935" t="s">
        <v>1411</v>
      </c>
      <c r="AS935" t="s">
        <v>212</v>
      </c>
      <c r="AT935" s="1">
        <v>80111600</v>
      </c>
      <c r="AU935" s="93" t="s">
        <v>6103</v>
      </c>
      <c r="AV935" s="1" t="s">
        <v>210</v>
      </c>
      <c r="AW935" s="87" t="s">
        <v>103</v>
      </c>
      <c r="AX935" s="96">
        <v>46048</v>
      </c>
      <c r="AY935" s="1" t="s">
        <v>115</v>
      </c>
      <c r="AZ935" s="96">
        <v>46048</v>
      </c>
      <c r="BA935" s="75">
        <v>46050</v>
      </c>
      <c r="BB935" s="6">
        <v>46278</v>
      </c>
      <c r="BC935" s="89">
        <f>+Tabla3[[#This Row],[FECHA TERMINACION
(INICIAL)]]-Tabla3[[#This Row],[FECHA INICIO]]</f>
        <v>228</v>
      </c>
      <c r="BD935" s="89">
        <f>+Tabla3[[#This Row],[PLAZO DE EJECUCIÓN EN DÍAS (INICIAL)]]/30</f>
        <v>7.6</v>
      </c>
      <c r="BE935" t="s">
        <v>4721</v>
      </c>
      <c r="BF935" s="5" t="e">
        <f>+#REF!</f>
        <v>#REF!</v>
      </c>
      <c r="BG935" s="5" t="e">
        <f>+#REF!</f>
        <v>#REF!</v>
      </c>
      <c r="BH935" s="1" t="e">
        <f>+#REF!</f>
        <v>#REF!</v>
      </c>
      <c r="BI935" s="1">
        <f>+COUNTIF(Tabla3[[#This Row],[VALOR REDUCIDO]:[TOTAL TIEMPO PRORROGADO EN DÍAS
]],"&lt;&gt;0")</f>
        <v>3</v>
      </c>
      <c r="BJ935" s="1" t="e">
        <f>+#REF!</f>
        <v>#REF!</v>
      </c>
      <c r="BK935" s="75" t="e">
        <f>+#REF!</f>
        <v>#REF!</v>
      </c>
      <c r="BL935" s="1" t="s">
        <v>83</v>
      </c>
      <c r="BM935" t="e">
        <f t="shared" si="72"/>
        <v>#REF!</v>
      </c>
      <c r="BN935" s="7">
        <f t="shared" si="73"/>
        <v>46050</v>
      </c>
      <c r="BO935" s="7" t="e">
        <f t="shared" si="74"/>
        <v>#REF!</v>
      </c>
      <c r="BP935" s="5" t="e">
        <f t="shared" si="70"/>
        <v>#REF!</v>
      </c>
      <c r="BQ935" s="1">
        <v>7750000</v>
      </c>
      <c r="BR935" s="1" t="e">
        <f>+Tabla3[[#This Row],[VALOR TOTAL DE CONTRATO (ANTES DE LIQUIDACIÓN - LIBERACIÓN DE SALDOS)]]-Tabla3[[#This Row],[RECURSO TOTALES DESEMBOLSADOS]]</f>
        <v>#REF!</v>
      </c>
      <c r="BS935" s="1" t="s">
        <v>83</v>
      </c>
      <c r="BT935" s="1" t="str">
        <f t="shared" si="71"/>
        <v>enero</v>
      </c>
      <c r="BU935" s="1" t="s">
        <v>82</v>
      </c>
      <c r="BV935" s="1" t="s">
        <v>82</v>
      </c>
      <c r="BW935" s="1" t="s">
        <v>82</v>
      </c>
      <c r="BX935" t="s">
        <v>258</v>
      </c>
      <c r="BY935" t="s">
        <v>259</v>
      </c>
    </row>
    <row r="936" spans="1:77" x14ac:dyDescent="0.25">
      <c r="A936" s="1">
        <v>2026</v>
      </c>
      <c r="B936" s="3">
        <v>912</v>
      </c>
      <c r="C936" s="1" t="s">
        <v>65</v>
      </c>
      <c r="D936" t="s">
        <v>67</v>
      </c>
      <c r="E936" t="s">
        <v>70</v>
      </c>
      <c r="F936" t="s">
        <v>71</v>
      </c>
      <c r="G936" t="s">
        <v>105</v>
      </c>
      <c r="H936" s="1" t="s">
        <v>64</v>
      </c>
      <c r="I936" s="1" t="s">
        <v>271</v>
      </c>
      <c r="J936" t="s">
        <v>4946</v>
      </c>
      <c r="K936" s="1" t="s">
        <v>78</v>
      </c>
      <c r="L936" s="87" t="s">
        <v>4947</v>
      </c>
      <c r="M936" s="79" t="s">
        <v>7212</v>
      </c>
      <c r="N936" s="1" t="s">
        <v>3719</v>
      </c>
      <c r="O936" s="69" t="s">
        <v>3719</v>
      </c>
      <c r="P936" s="54" t="s">
        <v>3719</v>
      </c>
      <c r="Q936" s="1" t="s">
        <v>83</v>
      </c>
      <c r="R936" s="87" t="s">
        <v>1558</v>
      </c>
      <c r="S936" s="87" t="s">
        <v>212</v>
      </c>
      <c r="T936" t="s">
        <v>4718</v>
      </c>
      <c r="U936" t="s">
        <v>4720</v>
      </c>
      <c r="V936" t="s">
        <v>4945</v>
      </c>
      <c r="W936" s="5">
        <v>18833333</v>
      </c>
      <c r="X936" s="5">
        <v>18833333</v>
      </c>
      <c r="Y936" s="90">
        <v>2500000</v>
      </c>
      <c r="Z936" s="90">
        <v>0</v>
      </c>
      <c r="AA936" s="1" t="s">
        <v>95</v>
      </c>
      <c r="AB936" t="s">
        <v>83</v>
      </c>
      <c r="AC936" t="s">
        <v>76</v>
      </c>
      <c r="AD936" s="69">
        <f>+Tabla3[[#This Row],[VALOR DEL CONTRATO
(EN NUMEROS)]]-Tabla3[[#This Row],[VALOR RECURSOS (MADS/FONAM)]]</f>
        <v>0</v>
      </c>
      <c r="AE936" s="2">
        <v>1626</v>
      </c>
      <c r="AF936" s="97">
        <v>46024</v>
      </c>
      <c r="AG936">
        <v>100026</v>
      </c>
      <c r="AH936" s="96">
        <v>46049</v>
      </c>
      <c r="AI936" s="78" t="s">
        <v>98</v>
      </c>
      <c r="AJ936" t="s">
        <v>282</v>
      </c>
      <c r="AK936" s="65">
        <v>202400000000095</v>
      </c>
      <c r="AL936" s="96">
        <v>46045</v>
      </c>
      <c r="AM936" s="1" t="s">
        <v>257</v>
      </c>
      <c r="AN936" s="1" t="s">
        <v>1559</v>
      </c>
      <c r="AO936" t="s">
        <v>100</v>
      </c>
      <c r="AP936" t="s">
        <v>1410</v>
      </c>
      <c r="AQ936" s="1"/>
      <c r="AR936" t="s">
        <v>1411</v>
      </c>
      <c r="AS936" t="s">
        <v>212</v>
      </c>
      <c r="AT936" s="1">
        <v>80111600</v>
      </c>
      <c r="AU936" s="93" t="s">
        <v>6104</v>
      </c>
      <c r="AV936" s="1" t="s">
        <v>210</v>
      </c>
      <c r="AW936" s="87" t="s">
        <v>103</v>
      </c>
      <c r="AX936" s="96">
        <v>46049</v>
      </c>
      <c r="AY936" s="1" t="s">
        <v>115</v>
      </c>
      <c r="AZ936" s="96">
        <v>46049</v>
      </c>
      <c r="BA936" s="75">
        <v>46050</v>
      </c>
      <c r="BB936" s="6">
        <v>46278</v>
      </c>
      <c r="BC936" s="89">
        <f>+Tabla3[[#This Row],[FECHA TERMINACION
(INICIAL)]]-Tabla3[[#This Row],[FECHA INICIO]]</f>
        <v>228</v>
      </c>
      <c r="BD936" s="89">
        <f>+Tabla3[[#This Row],[PLAZO DE EJECUCIÓN EN DÍAS (INICIAL)]]/30</f>
        <v>7.6</v>
      </c>
      <c r="BE936" t="s">
        <v>4721</v>
      </c>
      <c r="BF936" s="5" t="e">
        <f>+#REF!</f>
        <v>#REF!</v>
      </c>
      <c r="BG936" s="5" t="e">
        <f>+#REF!</f>
        <v>#REF!</v>
      </c>
      <c r="BH936" s="1" t="e">
        <f>+#REF!</f>
        <v>#REF!</v>
      </c>
      <c r="BI936" s="1">
        <f>+COUNTIF(Tabla3[[#This Row],[VALOR REDUCIDO]:[TOTAL TIEMPO PRORROGADO EN DÍAS
]],"&lt;&gt;0")</f>
        <v>3</v>
      </c>
      <c r="BJ936" s="1" t="e">
        <f>+#REF!</f>
        <v>#REF!</v>
      </c>
      <c r="BK936" s="75" t="e">
        <f>+#REF!</f>
        <v>#REF!</v>
      </c>
      <c r="BL936" s="1" t="s">
        <v>83</v>
      </c>
      <c r="BM936" t="e">
        <f t="shared" si="72"/>
        <v>#REF!</v>
      </c>
      <c r="BN936" s="7">
        <f t="shared" si="73"/>
        <v>46050</v>
      </c>
      <c r="BO936" s="7" t="e">
        <f t="shared" si="74"/>
        <v>#REF!</v>
      </c>
      <c r="BP936" s="5" t="e">
        <f t="shared" si="70"/>
        <v>#REF!</v>
      </c>
      <c r="BQ936" s="1">
        <v>10250000</v>
      </c>
      <c r="BR936" s="1" t="e">
        <f>+Tabla3[[#This Row],[VALOR TOTAL DE CONTRATO (ANTES DE LIQUIDACIÓN - LIBERACIÓN DE SALDOS)]]-Tabla3[[#This Row],[RECURSO TOTALES DESEMBOLSADOS]]</f>
        <v>#REF!</v>
      </c>
      <c r="BS936" s="1" t="s">
        <v>83</v>
      </c>
      <c r="BT936" s="1" t="str">
        <f t="shared" si="71"/>
        <v>enero</v>
      </c>
      <c r="BU936" s="1" t="s">
        <v>82</v>
      </c>
      <c r="BV936" s="1" t="s">
        <v>82</v>
      </c>
      <c r="BW936" s="1" t="s">
        <v>82</v>
      </c>
      <c r="BX936" t="s">
        <v>258</v>
      </c>
      <c r="BY936" t="s">
        <v>259</v>
      </c>
    </row>
    <row r="937" spans="1:77" x14ac:dyDescent="0.25">
      <c r="A937" s="1">
        <v>2026</v>
      </c>
      <c r="B937" s="3">
        <v>913</v>
      </c>
      <c r="C937" s="1" t="s">
        <v>65</v>
      </c>
      <c r="D937" t="s">
        <v>67</v>
      </c>
      <c r="E937" t="s">
        <v>70</v>
      </c>
      <c r="F937" t="s">
        <v>71</v>
      </c>
      <c r="G937" t="s">
        <v>105</v>
      </c>
      <c r="H937" s="1" t="s">
        <v>64</v>
      </c>
      <c r="I937" s="1" t="s">
        <v>75</v>
      </c>
      <c r="J937" t="s">
        <v>5307</v>
      </c>
      <c r="K937" s="1" t="s">
        <v>78</v>
      </c>
      <c r="L937" t="s">
        <v>5308</v>
      </c>
      <c r="M937" s="79" t="s">
        <v>7213</v>
      </c>
      <c r="N937" s="1" t="s">
        <v>3719</v>
      </c>
      <c r="O937" s="69" t="s">
        <v>3719</v>
      </c>
      <c r="P937" s="54" t="s">
        <v>3719</v>
      </c>
      <c r="Q937" s="1" t="s">
        <v>83</v>
      </c>
      <c r="R937" s="87" t="s">
        <v>1558</v>
      </c>
      <c r="S937" s="87" t="s">
        <v>212</v>
      </c>
      <c r="T937" t="s">
        <v>5309</v>
      </c>
      <c r="U937" t="s">
        <v>5311</v>
      </c>
      <c r="V937" t="s">
        <v>5310</v>
      </c>
      <c r="W937" s="5">
        <v>32340000</v>
      </c>
      <c r="X937" s="5">
        <v>32340000</v>
      </c>
      <c r="Y937" s="90">
        <v>4200000</v>
      </c>
      <c r="Z937" s="90">
        <v>0</v>
      </c>
      <c r="AA937" s="1" t="s">
        <v>95</v>
      </c>
      <c r="AB937" t="s">
        <v>83</v>
      </c>
      <c r="AC937" t="s">
        <v>76</v>
      </c>
      <c r="AD937" s="69">
        <f>+Tabla3[[#This Row],[VALOR DEL CONTRATO
(EN NUMEROS)]]-Tabla3[[#This Row],[VALOR RECURSOS (MADS/FONAM)]]</f>
        <v>0</v>
      </c>
      <c r="AE937" s="2">
        <v>1626</v>
      </c>
      <c r="AF937" s="97">
        <v>46024</v>
      </c>
      <c r="AG937">
        <v>107226</v>
      </c>
      <c r="AH937" s="96">
        <v>46050</v>
      </c>
      <c r="AI937" s="78" t="s">
        <v>98</v>
      </c>
      <c r="AJ937" t="s">
        <v>282</v>
      </c>
      <c r="AK937" s="65">
        <v>202400000000095</v>
      </c>
      <c r="AL937" s="96">
        <v>46050</v>
      </c>
      <c r="AM937" s="1" t="s">
        <v>257</v>
      </c>
      <c r="AN937" s="1" t="s">
        <v>1559</v>
      </c>
      <c r="AO937" t="s">
        <v>100</v>
      </c>
      <c r="AP937" t="s">
        <v>1410</v>
      </c>
      <c r="AQ937" s="1"/>
      <c r="AR937" t="s">
        <v>1411</v>
      </c>
      <c r="AS937" t="s">
        <v>212</v>
      </c>
      <c r="AT937" s="1">
        <v>80111600</v>
      </c>
      <c r="AU937" s="93" t="s">
        <v>6105</v>
      </c>
      <c r="AV937" s="1" t="s">
        <v>210</v>
      </c>
      <c r="AW937" s="87" t="s">
        <v>103</v>
      </c>
      <c r="AX937" s="96">
        <v>46050</v>
      </c>
      <c r="AY937" s="1" t="s">
        <v>115</v>
      </c>
      <c r="AZ937" s="96">
        <v>46050</v>
      </c>
      <c r="BA937" s="75">
        <v>46051</v>
      </c>
      <c r="BB937" s="6">
        <v>46284</v>
      </c>
      <c r="BC937" s="89">
        <f>+Tabla3[[#This Row],[FECHA TERMINACION
(INICIAL)]]-Tabla3[[#This Row],[FECHA INICIO]]</f>
        <v>233</v>
      </c>
      <c r="BD937" s="89">
        <f>+Tabla3[[#This Row],[PLAZO DE EJECUCIÓN EN DÍAS (INICIAL)]]/30</f>
        <v>7.7666666666666666</v>
      </c>
      <c r="BE937" t="s">
        <v>5312</v>
      </c>
      <c r="BF937" s="5" t="e">
        <f>+#REF!</f>
        <v>#REF!</v>
      </c>
      <c r="BG937" s="5" t="e">
        <f>+#REF!</f>
        <v>#REF!</v>
      </c>
      <c r="BH937" s="1" t="e">
        <f>+#REF!</f>
        <v>#REF!</v>
      </c>
      <c r="BI937" s="1">
        <f>+COUNTIF(Tabla3[[#This Row],[VALOR REDUCIDO]:[TOTAL TIEMPO PRORROGADO EN DÍAS
]],"&lt;&gt;0")</f>
        <v>3</v>
      </c>
      <c r="BJ937" s="1" t="e">
        <f>+#REF!</f>
        <v>#REF!</v>
      </c>
      <c r="BK937" s="75" t="e">
        <f>+#REF!</f>
        <v>#REF!</v>
      </c>
      <c r="BL937" s="1" t="s">
        <v>83</v>
      </c>
      <c r="BM937" t="e">
        <f t="shared" si="72"/>
        <v>#REF!</v>
      </c>
      <c r="BN937" s="7">
        <f t="shared" si="73"/>
        <v>46051</v>
      </c>
      <c r="BO937" s="7" t="e">
        <f t="shared" si="74"/>
        <v>#REF!</v>
      </c>
      <c r="BP937" s="5" t="e">
        <f t="shared" si="70"/>
        <v>#REF!</v>
      </c>
      <c r="BQ937" s="1">
        <v>17080000</v>
      </c>
      <c r="BR937" s="1" t="e">
        <f>+Tabla3[[#This Row],[VALOR TOTAL DE CONTRATO (ANTES DE LIQUIDACIÓN - LIBERACIÓN DE SALDOS)]]-Tabla3[[#This Row],[RECURSO TOTALES DESEMBOLSADOS]]</f>
        <v>#REF!</v>
      </c>
      <c r="BS937" s="1" t="s">
        <v>83</v>
      </c>
      <c r="BT937" s="1" t="str">
        <f t="shared" si="71"/>
        <v>enero</v>
      </c>
      <c r="BU937" s="1" t="s">
        <v>82</v>
      </c>
      <c r="BV937" s="1" t="s">
        <v>82</v>
      </c>
      <c r="BW937" s="1" t="s">
        <v>82</v>
      </c>
      <c r="BX937" t="s">
        <v>258</v>
      </c>
      <c r="BY937" t="s">
        <v>259</v>
      </c>
    </row>
    <row r="938" spans="1:77" x14ac:dyDescent="0.25">
      <c r="A938" s="1">
        <v>2026</v>
      </c>
      <c r="B938" s="3">
        <v>914</v>
      </c>
      <c r="C938" s="1" t="s">
        <v>65</v>
      </c>
      <c r="D938" t="s">
        <v>67</v>
      </c>
      <c r="E938" t="s">
        <v>70</v>
      </c>
      <c r="F938" t="s">
        <v>71</v>
      </c>
      <c r="G938" t="s">
        <v>105</v>
      </c>
      <c r="H938" s="1" t="s">
        <v>64</v>
      </c>
      <c r="I938" s="1" t="s">
        <v>75</v>
      </c>
      <c r="J938" t="s">
        <v>5313</v>
      </c>
      <c r="K938" s="1" t="s">
        <v>78</v>
      </c>
      <c r="L938" s="87" t="s">
        <v>5314</v>
      </c>
      <c r="M938" s="79" t="s">
        <v>7214</v>
      </c>
      <c r="N938" s="1" t="s">
        <v>3719</v>
      </c>
      <c r="O938" s="69" t="s">
        <v>3719</v>
      </c>
      <c r="P938" s="54" t="s">
        <v>3719</v>
      </c>
      <c r="Q938" s="1" t="s">
        <v>83</v>
      </c>
      <c r="R938" s="87" t="s">
        <v>1558</v>
      </c>
      <c r="S938" s="87" t="s">
        <v>212</v>
      </c>
      <c r="T938" t="s">
        <v>5315</v>
      </c>
      <c r="U938" t="s">
        <v>5317</v>
      </c>
      <c r="V938" t="s">
        <v>5316</v>
      </c>
      <c r="W938" s="5">
        <v>33000000</v>
      </c>
      <c r="X938" s="5">
        <v>33000000</v>
      </c>
      <c r="Y938" s="90">
        <v>5500000</v>
      </c>
      <c r="Z938" s="90">
        <v>0</v>
      </c>
      <c r="AA938" s="1" t="s">
        <v>95</v>
      </c>
      <c r="AB938" t="s">
        <v>83</v>
      </c>
      <c r="AC938" t="s">
        <v>76</v>
      </c>
      <c r="AD938" s="69">
        <f>+Tabla3[[#This Row],[VALOR DEL CONTRATO
(EN NUMEROS)]]-Tabla3[[#This Row],[VALOR RECURSOS (MADS/FONAM)]]</f>
        <v>0</v>
      </c>
      <c r="AE938" s="2">
        <v>1626</v>
      </c>
      <c r="AF938" s="97">
        <v>46024</v>
      </c>
      <c r="AG938">
        <v>107926</v>
      </c>
      <c r="AH938" s="96">
        <v>46051</v>
      </c>
      <c r="AI938" s="78" t="s">
        <v>98</v>
      </c>
      <c r="AJ938" t="s">
        <v>282</v>
      </c>
      <c r="AK938" s="65">
        <v>202400000000095</v>
      </c>
      <c r="AL938" s="96">
        <v>46050</v>
      </c>
      <c r="AM938" s="1" t="s">
        <v>257</v>
      </c>
      <c r="AN938" s="1" t="s">
        <v>1559</v>
      </c>
      <c r="AO938" t="s">
        <v>100</v>
      </c>
      <c r="AP938" t="s">
        <v>1410</v>
      </c>
      <c r="AQ938" s="1"/>
      <c r="AR938" t="s">
        <v>1411</v>
      </c>
      <c r="AS938" t="s">
        <v>212</v>
      </c>
      <c r="AT938" s="1">
        <v>80111600</v>
      </c>
      <c r="AU938" s="93" t="s">
        <v>6106</v>
      </c>
      <c r="AV938" s="1" t="s">
        <v>210</v>
      </c>
      <c r="AW938" s="87" t="s">
        <v>103</v>
      </c>
      <c r="AX938" s="96">
        <v>46050</v>
      </c>
      <c r="AY938" s="1" t="s">
        <v>115</v>
      </c>
      <c r="AZ938" s="96">
        <v>46050</v>
      </c>
      <c r="BA938" s="75">
        <v>46051</v>
      </c>
      <c r="BB938" s="6">
        <v>46231</v>
      </c>
      <c r="BC938" s="89">
        <f>+Tabla3[[#This Row],[FECHA TERMINACION
(INICIAL)]]-Tabla3[[#This Row],[FECHA INICIO]]</f>
        <v>180</v>
      </c>
      <c r="BD938" s="89">
        <f>+Tabla3[[#This Row],[PLAZO DE EJECUCIÓN EN DÍAS (INICIAL)]]/30</f>
        <v>6</v>
      </c>
      <c r="BE938" t="s">
        <v>5318</v>
      </c>
      <c r="BF938" s="5" t="e">
        <f>+#REF!</f>
        <v>#REF!</v>
      </c>
      <c r="BG938" s="5" t="e">
        <f>+#REF!</f>
        <v>#REF!</v>
      </c>
      <c r="BH938" s="1" t="e">
        <f>+#REF!</f>
        <v>#REF!</v>
      </c>
      <c r="BI938" s="1">
        <f>+COUNTIF(Tabla3[[#This Row],[VALOR REDUCIDO]:[TOTAL TIEMPO PRORROGADO EN DÍAS
]],"&lt;&gt;0")</f>
        <v>3</v>
      </c>
      <c r="BJ938" s="1" t="e">
        <f>+#REF!</f>
        <v>#REF!</v>
      </c>
      <c r="BK938" s="75" t="e">
        <f>+#REF!</f>
        <v>#REF!</v>
      </c>
      <c r="BL938" s="1" t="s">
        <v>83</v>
      </c>
      <c r="BM938" t="e">
        <f t="shared" si="72"/>
        <v>#REF!</v>
      </c>
      <c r="BN938" s="7">
        <f t="shared" si="73"/>
        <v>46051</v>
      </c>
      <c r="BO938" s="7" t="e">
        <f t="shared" si="74"/>
        <v>#REF!</v>
      </c>
      <c r="BP938" s="5" t="e">
        <f t="shared" si="70"/>
        <v>#REF!</v>
      </c>
      <c r="BQ938" s="1">
        <v>22366667</v>
      </c>
      <c r="BR938" s="1" t="e">
        <f>+Tabla3[[#This Row],[VALOR TOTAL DE CONTRATO (ANTES DE LIQUIDACIÓN - LIBERACIÓN DE SALDOS)]]-Tabla3[[#This Row],[RECURSO TOTALES DESEMBOLSADOS]]</f>
        <v>#REF!</v>
      </c>
      <c r="BS938" s="1" t="s">
        <v>83</v>
      </c>
      <c r="BT938" s="1" t="str">
        <f t="shared" si="71"/>
        <v>enero</v>
      </c>
      <c r="BU938" s="1" t="s">
        <v>82</v>
      </c>
      <c r="BV938" s="1" t="s">
        <v>82</v>
      </c>
      <c r="BW938" s="1" t="s">
        <v>82</v>
      </c>
      <c r="BX938" t="s">
        <v>258</v>
      </c>
      <c r="BY938" t="s">
        <v>259</v>
      </c>
    </row>
    <row r="939" spans="1:77" x14ac:dyDescent="0.25">
      <c r="A939" s="1">
        <v>2026</v>
      </c>
      <c r="B939" s="3">
        <v>915</v>
      </c>
      <c r="C939" s="1" t="s">
        <v>65</v>
      </c>
      <c r="D939" t="s">
        <v>67</v>
      </c>
      <c r="E939" t="s">
        <v>70</v>
      </c>
      <c r="F939" t="s">
        <v>71</v>
      </c>
      <c r="G939" t="s">
        <v>105</v>
      </c>
      <c r="H939" s="1" t="s">
        <v>64</v>
      </c>
      <c r="I939" s="1" t="s">
        <v>75</v>
      </c>
      <c r="J939" t="s">
        <v>5099</v>
      </c>
      <c r="K939" s="1" t="s">
        <v>78</v>
      </c>
      <c r="L939" s="87" t="s">
        <v>1358</v>
      </c>
      <c r="M939" s="79" t="s">
        <v>7215</v>
      </c>
      <c r="N939" s="1" t="s">
        <v>3719</v>
      </c>
      <c r="O939" s="69" t="s">
        <v>3719</v>
      </c>
      <c r="P939" s="54" t="s">
        <v>3719</v>
      </c>
      <c r="Q939" s="1" t="s">
        <v>83</v>
      </c>
      <c r="R939" s="87" t="s">
        <v>260</v>
      </c>
      <c r="S939" s="87" t="s">
        <v>260</v>
      </c>
      <c r="T939" t="s">
        <v>5100</v>
      </c>
      <c r="U939" t="s">
        <v>5101</v>
      </c>
      <c r="V939" t="s">
        <v>1361</v>
      </c>
      <c r="W939" s="5">
        <v>107100000</v>
      </c>
      <c r="X939" s="5">
        <v>107100000</v>
      </c>
      <c r="Y939" s="90">
        <v>10710000</v>
      </c>
      <c r="Z939" s="90">
        <v>0</v>
      </c>
      <c r="AA939" s="1" t="s">
        <v>95</v>
      </c>
      <c r="AB939" t="s">
        <v>83</v>
      </c>
      <c r="AC939" t="s">
        <v>76</v>
      </c>
      <c r="AD939" s="69">
        <f>+Tabla3[[#This Row],[VALOR DEL CONTRATO
(EN NUMEROS)]]-Tabla3[[#This Row],[VALOR RECURSOS (MADS/FONAM)]]</f>
        <v>0</v>
      </c>
      <c r="AE939" s="2">
        <v>6626</v>
      </c>
      <c r="AF939" s="88">
        <v>46024</v>
      </c>
      <c r="AG939">
        <v>106926</v>
      </c>
      <c r="AH939" s="75">
        <v>46050</v>
      </c>
      <c r="AI939" s="78" t="s">
        <v>98</v>
      </c>
      <c r="AJ939" t="s">
        <v>1321</v>
      </c>
      <c r="AK939" s="72">
        <v>202300000000177</v>
      </c>
      <c r="AL939" s="75">
        <v>46049</v>
      </c>
      <c r="AM939" s="1" t="s">
        <v>257</v>
      </c>
      <c r="AN939" s="1" t="s">
        <v>257</v>
      </c>
      <c r="AO939" t="s">
        <v>100</v>
      </c>
      <c r="AP939" t="s">
        <v>300</v>
      </c>
      <c r="AQ939" s="1"/>
      <c r="AR939" t="s">
        <v>301</v>
      </c>
      <c r="AS939" t="s">
        <v>260</v>
      </c>
      <c r="AT939" s="1">
        <v>80111600</v>
      </c>
      <c r="AU939" s="93" t="s">
        <v>6107</v>
      </c>
      <c r="AV939" s="1" t="s">
        <v>210</v>
      </c>
      <c r="AW939" s="87" t="s">
        <v>103</v>
      </c>
      <c r="AX939" s="96">
        <v>46049</v>
      </c>
      <c r="AY939" s="1" t="s">
        <v>115</v>
      </c>
      <c r="AZ939" s="96">
        <v>46049</v>
      </c>
      <c r="BA939" s="75">
        <v>46050</v>
      </c>
      <c r="BB939" s="6">
        <v>46353</v>
      </c>
      <c r="BC939" s="89">
        <f>+Tabla3[[#This Row],[FECHA TERMINACION
(INICIAL)]]-Tabla3[[#This Row],[FECHA INICIO]]</f>
        <v>303</v>
      </c>
      <c r="BD939" s="89">
        <f>+Tabla3[[#This Row],[PLAZO DE EJECUCIÓN EN DÍAS (INICIAL)]]/30</f>
        <v>10.1</v>
      </c>
      <c r="BE939" t="s">
        <v>5100</v>
      </c>
      <c r="BF939" s="5" t="e">
        <f>+#REF!</f>
        <v>#REF!</v>
      </c>
      <c r="BG939" s="5" t="e">
        <f>+#REF!</f>
        <v>#REF!</v>
      </c>
      <c r="BH939" s="1" t="e">
        <f>+#REF!</f>
        <v>#REF!</v>
      </c>
      <c r="BI939" s="1">
        <f>+COUNTIF(Tabla3[[#This Row],[VALOR REDUCIDO]:[TOTAL TIEMPO PRORROGADO EN DÍAS
]],"&lt;&gt;0")</f>
        <v>3</v>
      </c>
      <c r="BJ939" s="1" t="e">
        <f>+#REF!</f>
        <v>#REF!</v>
      </c>
      <c r="BK939" s="75" t="e">
        <f>+#REF!</f>
        <v>#REF!</v>
      </c>
      <c r="BL939" s="1" t="s">
        <v>83</v>
      </c>
      <c r="BM939" t="e">
        <f t="shared" si="72"/>
        <v>#REF!</v>
      </c>
      <c r="BN939" s="7">
        <f t="shared" si="73"/>
        <v>46050</v>
      </c>
      <c r="BO939" s="7" t="e">
        <f t="shared" si="74"/>
        <v>#REF!</v>
      </c>
      <c r="BP939" s="5" t="e">
        <f t="shared" si="70"/>
        <v>#REF!</v>
      </c>
      <c r="BQ939" s="1">
        <v>43911000</v>
      </c>
      <c r="BR939" s="1" t="e">
        <f>+Tabla3[[#This Row],[VALOR TOTAL DE CONTRATO (ANTES DE LIQUIDACIÓN - LIBERACIÓN DE SALDOS)]]-Tabla3[[#This Row],[RECURSO TOTALES DESEMBOLSADOS]]</f>
        <v>#REF!</v>
      </c>
      <c r="BS939" s="1" t="s">
        <v>83</v>
      </c>
      <c r="BT939" s="1" t="str">
        <f t="shared" si="71"/>
        <v>enero</v>
      </c>
      <c r="BU939" s="1" t="s">
        <v>82</v>
      </c>
      <c r="BV939" s="1" t="s">
        <v>82</v>
      </c>
      <c r="BW939" s="1" t="s">
        <v>82</v>
      </c>
      <c r="BX939" t="s">
        <v>258</v>
      </c>
      <c r="BY939" t="s">
        <v>259</v>
      </c>
    </row>
    <row r="940" spans="1:77" x14ac:dyDescent="0.25">
      <c r="A940" s="1">
        <v>2026</v>
      </c>
      <c r="B940" s="3">
        <v>916</v>
      </c>
      <c r="C940" s="1" t="s">
        <v>65</v>
      </c>
      <c r="D940" t="s">
        <v>67</v>
      </c>
      <c r="E940" t="s">
        <v>70</v>
      </c>
      <c r="F940" t="s">
        <v>71</v>
      </c>
      <c r="G940" t="s">
        <v>105</v>
      </c>
      <c r="H940" s="1" t="s">
        <v>64</v>
      </c>
      <c r="I940" s="1" t="s">
        <v>75</v>
      </c>
      <c r="J940" t="s">
        <v>3992</v>
      </c>
      <c r="K940" s="1" t="s">
        <v>78</v>
      </c>
      <c r="L940" s="87" t="s">
        <v>1339</v>
      </c>
      <c r="M940" s="79" t="s">
        <v>7216</v>
      </c>
      <c r="N940" s="1" t="s">
        <v>3719</v>
      </c>
      <c r="O940" s="69" t="s">
        <v>3719</v>
      </c>
      <c r="P940" s="54" t="s">
        <v>3719</v>
      </c>
      <c r="Q940" s="1" t="s">
        <v>83</v>
      </c>
      <c r="R940" s="87" t="s">
        <v>260</v>
      </c>
      <c r="S940" s="87" t="s">
        <v>260</v>
      </c>
      <c r="T940" t="s">
        <v>3993</v>
      </c>
      <c r="U940" t="s">
        <v>3995</v>
      </c>
      <c r="V940" t="s">
        <v>3994</v>
      </c>
      <c r="W940" s="5">
        <v>56000000</v>
      </c>
      <c r="X940" s="5">
        <v>56000000</v>
      </c>
      <c r="Y940" s="90">
        <v>7000000</v>
      </c>
      <c r="Z940" s="90">
        <v>0</v>
      </c>
      <c r="AA940" s="1" t="s">
        <v>95</v>
      </c>
      <c r="AB940" t="s">
        <v>83</v>
      </c>
      <c r="AC940" t="s">
        <v>76</v>
      </c>
      <c r="AD940" s="69">
        <f>+Tabla3[[#This Row],[VALOR DEL CONTRATO
(EN NUMEROS)]]-Tabla3[[#This Row],[VALOR RECURSOS (MADS/FONAM)]]</f>
        <v>0</v>
      </c>
      <c r="AE940" s="2">
        <v>6626</v>
      </c>
      <c r="AF940" s="88">
        <v>46024</v>
      </c>
      <c r="AG940">
        <v>91726</v>
      </c>
      <c r="AH940" s="75">
        <v>46045</v>
      </c>
      <c r="AI940" s="78" t="s">
        <v>98</v>
      </c>
      <c r="AJ940" t="s">
        <v>1321</v>
      </c>
      <c r="AK940" s="72">
        <v>202300000000177</v>
      </c>
      <c r="AL940" s="96">
        <v>46044</v>
      </c>
      <c r="AM940" s="1" t="s">
        <v>257</v>
      </c>
      <c r="AN940" s="1" t="s">
        <v>257</v>
      </c>
      <c r="AO940" t="s">
        <v>100</v>
      </c>
      <c r="AP940" t="s">
        <v>1314</v>
      </c>
      <c r="AQ940" s="2"/>
      <c r="AR940" t="s">
        <v>1315</v>
      </c>
      <c r="AS940" t="s">
        <v>260</v>
      </c>
      <c r="AT940" s="1">
        <v>80111600</v>
      </c>
      <c r="AU940" s="93" t="s">
        <v>6261</v>
      </c>
      <c r="AV940" s="1" t="s">
        <v>210</v>
      </c>
      <c r="AW940" s="87" t="s">
        <v>103</v>
      </c>
      <c r="AX940" s="96">
        <v>46044</v>
      </c>
      <c r="AY940" s="1" t="s">
        <v>115</v>
      </c>
      <c r="AZ940" s="96">
        <v>46044</v>
      </c>
      <c r="BA940" s="75">
        <v>46045</v>
      </c>
      <c r="BB940" s="6">
        <v>46287</v>
      </c>
      <c r="BC940" s="89">
        <f>+Tabla3[[#This Row],[FECHA TERMINACION
(INICIAL)]]-Tabla3[[#This Row],[FECHA INICIO]]</f>
        <v>242</v>
      </c>
      <c r="BD940" s="89">
        <f>+Tabla3[[#This Row],[PLAZO DE EJECUCIÓN EN DÍAS (INICIAL)]]/30</f>
        <v>8.0666666666666664</v>
      </c>
      <c r="BE940" t="s">
        <v>3871</v>
      </c>
      <c r="BF940" s="5" t="e">
        <f>+#REF!</f>
        <v>#REF!</v>
      </c>
      <c r="BG940" s="5" t="e">
        <f>+#REF!</f>
        <v>#REF!</v>
      </c>
      <c r="BH940" s="1" t="e">
        <f>+#REF!</f>
        <v>#REF!</v>
      </c>
      <c r="BI940" s="1">
        <f>+COUNTIF(Tabla3[[#This Row],[VALOR REDUCIDO]:[TOTAL TIEMPO PRORROGADO EN DÍAS
]],"&lt;&gt;0")</f>
        <v>3</v>
      </c>
      <c r="BJ940" s="1" t="e">
        <f>+#REF!</f>
        <v>#REF!</v>
      </c>
      <c r="BK940" s="75" t="e">
        <f>+#REF!</f>
        <v>#REF!</v>
      </c>
      <c r="BL940" s="1" t="s">
        <v>83</v>
      </c>
      <c r="BM940" t="e">
        <f t="shared" si="72"/>
        <v>#REF!</v>
      </c>
      <c r="BN940" s="7">
        <f t="shared" si="73"/>
        <v>46045</v>
      </c>
      <c r="BO940" s="7" t="e">
        <f t="shared" si="74"/>
        <v>#REF!</v>
      </c>
      <c r="BP940" s="5" t="e">
        <f t="shared" si="70"/>
        <v>#REF!</v>
      </c>
      <c r="BQ940" s="1">
        <v>29866667</v>
      </c>
      <c r="BR940" s="1" t="e">
        <f>+Tabla3[[#This Row],[VALOR TOTAL DE CONTRATO (ANTES DE LIQUIDACIÓN - LIBERACIÓN DE SALDOS)]]-Tabla3[[#This Row],[RECURSO TOTALES DESEMBOLSADOS]]</f>
        <v>#REF!</v>
      </c>
      <c r="BS940" s="1" t="s">
        <v>83</v>
      </c>
      <c r="BT940" s="1" t="str">
        <f t="shared" si="71"/>
        <v>enero</v>
      </c>
      <c r="BU940" s="1" t="s">
        <v>82</v>
      </c>
      <c r="BV940" s="1" t="s">
        <v>82</v>
      </c>
      <c r="BW940" s="1" t="s">
        <v>82</v>
      </c>
      <c r="BX940" t="s">
        <v>258</v>
      </c>
      <c r="BY940" t="s">
        <v>259</v>
      </c>
    </row>
    <row r="941" spans="1:77" x14ac:dyDescent="0.25">
      <c r="A941" s="1">
        <v>2026</v>
      </c>
      <c r="B941" s="3">
        <v>917</v>
      </c>
      <c r="C941" s="1" t="s">
        <v>65</v>
      </c>
      <c r="D941" t="s">
        <v>67</v>
      </c>
      <c r="E941" t="s">
        <v>70</v>
      </c>
      <c r="F941" t="s">
        <v>71</v>
      </c>
      <c r="G941" t="s">
        <v>105</v>
      </c>
      <c r="H941" s="1" t="s">
        <v>64</v>
      </c>
      <c r="I941" s="1" t="s">
        <v>75</v>
      </c>
      <c r="J941" t="s">
        <v>4948</v>
      </c>
      <c r="K941" s="1" t="s">
        <v>78</v>
      </c>
      <c r="L941" s="57" t="s">
        <v>446</v>
      </c>
      <c r="M941" s="79" t="s">
        <v>7217</v>
      </c>
      <c r="N941" s="1" t="s">
        <v>3719</v>
      </c>
      <c r="O941" s="69" t="s">
        <v>3719</v>
      </c>
      <c r="P941" s="54" t="s">
        <v>3719</v>
      </c>
      <c r="Q941" s="1" t="s">
        <v>83</v>
      </c>
      <c r="R941" s="87" t="s">
        <v>93</v>
      </c>
      <c r="S941" s="87" t="s">
        <v>93</v>
      </c>
      <c r="T941" t="s">
        <v>4949</v>
      </c>
      <c r="U941" t="s">
        <v>4950</v>
      </c>
      <c r="V941" t="s">
        <v>3026</v>
      </c>
      <c r="W941" s="5">
        <v>81000000</v>
      </c>
      <c r="X941" s="5">
        <v>81000000</v>
      </c>
      <c r="Y941" s="90">
        <v>9000000</v>
      </c>
      <c r="Z941" s="90">
        <v>0</v>
      </c>
      <c r="AA941" s="1" t="s">
        <v>95</v>
      </c>
      <c r="AB941" t="s">
        <v>83</v>
      </c>
      <c r="AC941" t="s">
        <v>76</v>
      </c>
      <c r="AD941" s="69">
        <f>+Tabla3[[#This Row],[VALOR DEL CONTRATO
(EN NUMEROS)]]-Tabla3[[#This Row],[VALOR RECURSOS (MADS/FONAM)]]</f>
        <v>0</v>
      </c>
      <c r="AE941" s="2">
        <v>326</v>
      </c>
      <c r="AF941" s="88">
        <v>46024</v>
      </c>
      <c r="AG941">
        <v>94126</v>
      </c>
      <c r="AH941" s="75">
        <v>46045</v>
      </c>
      <c r="AI941" s="78" t="s">
        <v>98</v>
      </c>
      <c r="AJ941" t="s">
        <v>534</v>
      </c>
      <c r="AK941" s="72">
        <v>202300000000267</v>
      </c>
      <c r="AL941" s="75">
        <v>46045</v>
      </c>
      <c r="AM941" s="1" t="s">
        <v>257</v>
      </c>
      <c r="AN941" s="1" t="s">
        <v>257</v>
      </c>
      <c r="AO941" t="s">
        <v>100</v>
      </c>
      <c r="AP941" t="s">
        <v>535</v>
      </c>
      <c r="AQ941" s="1"/>
      <c r="AR941" t="s">
        <v>529</v>
      </c>
      <c r="AS941" t="s">
        <v>530</v>
      </c>
      <c r="AT941" s="1">
        <v>80111600</v>
      </c>
      <c r="AU941" s="93" t="s">
        <v>6108</v>
      </c>
      <c r="AV941" s="1" t="s">
        <v>210</v>
      </c>
      <c r="AW941" s="87" t="s">
        <v>103</v>
      </c>
      <c r="AX941" s="75">
        <v>46045</v>
      </c>
      <c r="AY941" s="87" t="s">
        <v>116</v>
      </c>
      <c r="AZ941" s="75">
        <v>46045</v>
      </c>
      <c r="BA941" s="75">
        <v>46045</v>
      </c>
      <c r="BB941" s="6">
        <v>46317</v>
      </c>
      <c r="BC941" s="89">
        <f>+Tabla3[[#This Row],[FECHA TERMINACION
(INICIAL)]]-Tabla3[[#This Row],[FECHA INICIO]]</f>
        <v>272</v>
      </c>
      <c r="BD941" s="89">
        <f>+Tabla3[[#This Row],[PLAZO DE EJECUCIÓN EN DÍAS (INICIAL)]]/30</f>
        <v>9.0666666666666664</v>
      </c>
      <c r="BE941" t="s">
        <v>2049</v>
      </c>
      <c r="BF941" s="5" t="e">
        <f>+#REF!</f>
        <v>#REF!</v>
      </c>
      <c r="BG941" s="5" t="e">
        <f>+#REF!</f>
        <v>#REF!</v>
      </c>
      <c r="BH941" s="1" t="e">
        <f>+#REF!</f>
        <v>#REF!</v>
      </c>
      <c r="BI941" s="1">
        <f>+COUNTIF(Tabla3[[#This Row],[VALOR REDUCIDO]:[TOTAL TIEMPO PRORROGADO EN DÍAS
]],"&lt;&gt;0")</f>
        <v>3</v>
      </c>
      <c r="BJ941" s="1" t="e">
        <f>+#REF!</f>
        <v>#REF!</v>
      </c>
      <c r="BK941" s="75" t="e">
        <f>+#REF!</f>
        <v>#REF!</v>
      </c>
      <c r="BL941" s="1" t="s">
        <v>83</v>
      </c>
      <c r="BM941" t="e">
        <f t="shared" si="72"/>
        <v>#REF!</v>
      </c>
      <c r="BN941" s="7">
        <f t="shared" si="73"/>
        <v>46045</v>
      </c>
      <c r="BO941" s="7" t="e">
        <f t="shared" si="74"/>
        <v>#REF!</v>
      </c>
      <c r="BP941" s="5" t="e">
        <f t="shared" si="70"/>
        <v>#REF!</v>
      </c>
      <c r="BQ941" s="1">
        <v>38400000</v>
      </c>
      <c r="BR941" s="1" t="e">
        <f>+Tabla3[[#This Row],[VALOR TOTAL DE CONTRATO (ANTES DE LIQUIDACIÓN - LIBERACIÓN DE SALDOS)]]-Tabla3[[#This Row],[RECURSO TOTALES DESEMBOLSADOS]]</f>
        <v>#REF!</v>
      </c>
      <c r="BS941" s="1" t="s">
        <v>83</v>
      </c>
      <c r="BT941" s="1" t="str">
        <f t="shared" si="71"/>
        <v>enero</v>
      </c>
      <c r="BU941" s="1" t="s">
        <v>82</v>
      </c>
      <c r="BV941" s="1" t="s">
        <v>82</v>
      </c>
      <c r="BW941" s="1" t="s">
        <v>82</v>
      </c>
      <c r="BX941" t="s">
        <v>258</v>
      </c>
      <c r="BY941" t="s">
        <v>259</v>
      </c>
    </row>
    <row r="942" spans="1:77" x14ac:dyDescent="0.25">
      <c r="A942" s="1">
        <v>2026</v>
      </c>
      <c r="B942" s="3">
        <v>918</v>
      </c>
      <c r="C942" s="1" t="s">
        <v>65</v>
      </c>
      <c r="D942" t="s">
        <v>67</v>
      </c>
      <c r="E942" t="s">
        <v>70</v>
      </c>
      <c r="F942" t="s">
        <v>71</v>
      </c>
      <c r="G942" t="s">
        <v>105</v>
      </c>
      <c r="H942" s="1" t="s">
        <v>64</v>
      </c>
      <c r="I942" s="1" t="s">
        <v>75</v>
      </c>
      <c r="J942" t="s">
        <v>4584</v>
      </c>
      <c r="K942" s="1" t="s">
        <v>78</v>
      </c>
      <c r="L942" s="57" t="s">
        <v>1693</v>
      </c>
      <c r="M942" s="79" t="s">
        <v>7218</v>
      </c>
      <c r="N942" s="1" t="s">
        <v>3719</v>
      </c>
      <c r="O942" s="69" t="s">
        <v>3719</v>
      </c>
      <c r="P942" s="54" t="s">
        <v>3719</v>
      </c>
      <c r="Q942" s="1" t="s">
        <v>83</v>
      </c>
      <c r="R942" s="87" t="s">
        <v>93</v>
      </c>
      <c r="S942" s="87" t="s">
        <v>93</v>
      </c>
      <c r="T942" t="s">
        <v>4585</v>
      </c>
      <c r="U942" t="s">
        <v>4586</v>
      </c>
      <c r="V942" t="s">
        <v>3480</v>
      </c>
      <c r="W942" s="5">
        <v>52000000</v>
      </c>
      <c r="X942" s="5">
        <v>52000000</v>
      </c>
      <c r="Y942" s="90">
        <v>5200000</v>
      </c>
      <c r="Z942" s="90">
        <v>0</v>
      </c>
      <c r="AA942" s="1" t="s">
        <v>95</v>
      </c>
      <c r="AB942" t="s">
        <v>83</v>
      </c>
      <c r="AC942" t="s">
        <v>76</v>
      </c>
      <c r="AD942" s="69">
        <f>+Tabla3[[#This Row],[VALOR DEL CONTRATO
(EN NUMEROS)]]-Tabla3[[#This Row],[VALOR RECURSOS (MADS/FONAM)]]</f>
        <v>0</v>
      </c>
      <c r="AE942" s="2">
        <v>326</v>
      </c>
      <c r="AF942" s="88">
        <v>46024</v>
      </c>
      <c r="AG942">
        <v>18226</v>
      </c>
      <c r="AH942" s="75">
        <v>46028</v>
      </c>
      <c r="AI942" s="78" t="s">
        <v>98</v>
      </c>
      <c r="AJ942" t="s">
        <v>534</v>
      </c>
      <c r="AK942" s="72">
        <v>202300000000267</v>
      </c>
      <c r="AL942" s="75">
        <v>46044</v>
      </c>
      <c r="AM942" s="1" t="s">
        <v>257</v>
      </c>
      <c r="AN942" s="1" t="s">
        <v>257</v>
      </c>
      <c r="AO942" t="s">
        <v>100</v>
      </c>
      <c r="AP942" t="s">
        <v>535</v>
      </c>
      <c r="AQ942" s="1"/>
      <c r="AR942" t="s">
        <v>529</v>
      </c>
      <c r="AS942" t="s">
        <v>530</v>
      </c>
      <c r="AT942" s="1">
        <v>80111600</v>
      </c>
      <c r="AU942" s="93" t="s">
        <v>6109</v>
      </c>
      <c r="AV942" s="1" t="s">
        <v>210</v>
      </c>
      <c r="AW942" s="87" t="s">
        <v>103</v>
      </c>
      <c r="AX942" s="75">
        <v>46044</v>
      </c>
      <c r="AY942" s="87" t="s">
        <v>116</v>
      </c>
      <c r="AZ942" s="75">
        <v>46044</v>
      </c>
      <c r="BA942" s="75">
        <v>46045</v>
      </c>
      <c r="BB942" s="75">
        <v>46100</v>
      </c>
      <c r="BC942" s="89">
        <f>+Tabla3[[#This Row],[FECHA TERMINACION
(INICIAL)]]-Tabla3[[#This Row],[FECHA INICIO]]</f>
        <v>55</v>
      </c>
      <c r="BD942" s="89">
        <f>+Tabla3[[#This Row],[PLAZO DE EJECUCIÓN EN DÍAS (INICIAL)]]/30</f>
        <v>1.8333333333333333</v>
      </c>
      <c r="BE942" t="s">
        <v>631</v>
      </c>
      <c r="BF942" s="5" t="e">
        <f>+#REF!</f>
        <v>#REF!</v>
      </c>
      <c r="BG942" s="5" t="e">
        <f>+#REF!</f>
        <v>#REF!</v>
      </c>
      <c r="BH942" s="1" t="e">
        <f>+#REF!</f>
        <v>#REF!</v>
      </c>
      <c r="BI942" s="1">
        <f>+COUNTIF(Tabla3[[#This Row],[VALOR REDUCIDO]:[TOTAL TIEMPO PRORROGADO EN DÍAS
]],"&lt;&gt;0")</f>
        <v>3</v>
      </c>
      <c r="BJ942" s="1" t="e">
        <f>+#REF!</f>
        <v>#REF!</v>
      </c>
      <c r="BK942" s="75" t="e">
        <f>+#REF!</f>
        <v>#REF!</v>
      </c>
      <c r="BL942" s="1" t="s">
        <v>82</v>
      </c>
      <c r="BM942" t="e">
        <f t="shared" si="72"/>
        <v>#REF!</v>
      </c>
      <c r="BN942" s="7">
        <f t="shared" si="73"/>
        <v>46045</v>
      </c>
      <c r="BO942" s="7" t="e">
        <f t="shared" si="74"/>
        <v>#REF!</v>
      </c>
      <c r="BP942" s="5" t="e">
        <f t="shared" si="70"/>
        <v>#REF!</v>
      </c>
      <c r="BQ942" s="1">
        <v>9880000</v>
      </c>
      <c r="BR942" s="1" t="e">
        <f>+Tabla3[[#This Row],[VALOR TOTAL DE CONTRATO (ANTES DE LIQUIDACIÓN - LIBERACIÓN DE SALDOS)]]-Tabla3[[#This Row],[RECURSO TOTALES DESEMBOLSADOS]]</f>
        <v>#REF!</v>
      </c>
      <c r="BS942" s="1" t="s">
        <v>83</v>
      </c>
      <c r="BT942" s="1" t="str">
        <f t="shared" si="71"/>
        <v>enero</v>
      </c>
      <c r="BU942" s="1" t="s">
        <v>82</v>
      </c>
      <c r="BV942" s="1" t="s">
        <v>82</v>
      </c>
      <c r="BW942" s="1" t="s">
        <v>82</v>
      </c>
      <c r="BX942" t="s">
        <v>258</v>
      </c>
      <c r="BY942" t="s">
        <v>259</v>
      </c>
    </row>
    <row r="943" spans="1:77" x14ac:dyDescent="0.25">
      <c r="A943" s="1">
        <v>2026</v>
      </c>
      <c r="B943" s="3" t="s">
        <v>7364</v>
      </c>
      <c r="C943" s="1" t="s">
        <v>65</v>
      </c>
      <c r="D943" t="s">
        <v>67</v>
      </c>
      <c r="E943" t="s">
        <v>70</v>
      </c>
      <c r="F943" t="s">
        <v>71</v>
      </c>
      <c r="G943" t="s">
        <v>105</v>
      </c>
      <c r="H943" s="1" t="s">
        <v>64</v>
      </c>
      <c r="I943" s="1" t="s">
        <v>75</v>
      </c>
      <c r="J943" t="s">
        <v>7365</v>
      </c>
      <c r="K943" s="1" t="s">
        <v>78</v>
      </c>
      <c r="L943" s="57" t="s">
        <v>700</v>
      </c>
      <c r="M943" s="79" t="s">
        <v>7445</v>
      </c>
      <c r="N943" s="1" t="s">
        <v>3719</v>
      </c>
      <c r="O943" s="69" t="s">
        <v>3719</v>
      </c>
      <c r="P943" s="54" t="s">
        <v>3719</v>
      </c>
      <c r="Q943" s="1" t="s">
        <v>83</v>
      </c>
      <c r="R943" s="87" t="s">
        <v>93</v>
      </c>
      <c r="S943" s="87" t="s">
        <v>93</v>
      </c>
      <c r="T943" t="s">
        <v>4585</v>
      </c>
      <c r="U943" t="s">
        <v>4586</v>
      </c>
      <c r="V943" t="s">
        <v>7366</v>
      </c>
      <c r="W943" s="5">
        <v>42120000</v>
      </c>
      <c r="X943" s="5">
        <v>42120000</v>
      </c>
      <c r="Y943" s="90">
        <v>5200000</v>
      </c>
      <c r="Z943" s="90">
        <v>0</v>
      </c>
      <c r="AA943" s="1" t="s">
        <v>95</v>
      </c>
      <c r="AB943" t="s">
        <v>83</v>
      </c>
      <c r="AC943" t="s">
        <v>76</v>
      </c>
      <c r="AD943" s="69">
        <f>+Tabla3[[#This Row],[VALOR DEL CONTRATO
(EN NUMEROS)]]-Tabla3[[#This Row],[VALOR RECURSOS (MADS/FONAM)]]</f>
        <v>0</v>
      </c>
      <c r="AE943" s="2">
        <v>326</v>
      </c>
      <c r="AF943" s="88">
        <v>46024</v>
      </c>
      <c r="AG943">
        <v>179126</v>
      </c>
      <c r="AH943" s="75">
        <v>46103</v>
      </c>
      <c r="AI943" s="78" t="s">
        <v>98</v>
      </c>
      <c r="AJ943" t="s">
        <v>534</v>
      </c>
      <c r="AK943" s="72">
        <v>202300000000267</v>
      </c>
      <c r="AL943" s="75">
        <v>46101</v>
      </c>
      <c r="AM943" s="1" t="s">
        <v>257</v>
      </c>
      <c r="AN943" s="1" t="s">
        <v>257</v>
      </c>
      <c r="AO943" t="s">
        <v>100</v>
      </c>
      <c r="AP943" t="s">
        <v>1756</v>
      </c>
      <c r="AQ943" s="1"/>
      <c r="AR943" t="s">
        <v>1757</v>
      </c>
      <c r="AS943" t="s">
        <v>530</v>
      </c>
      <c r="AT943" s="1">
        <v>80111600</v>
      </c>
      <c r="AU943" s="93" t="s">
        <v>6109</v>
      </c>
      <c r="AV943" s="1" t="s">
        <v>210</v>
      </c>
      <c r="AW943" s="87" t="s">
        <v>103</v>
      </c>
      <c r="AX943" s="75">
        <v>46101</v>
      </c>
      <c r="AY943" s="87" t="s">
        <v>116</v>
      </c>
      <c r="AZ943" s="75">
        <v>46101</v>
      </c>
      <c r="BA943" s="75">
        <v>46101</v>
      </c>
      <c r="BB943" s="6">
        <v>46348</v>
      </c>
      <c r="BC943" s="89">
        <f>+Tabla3[[#This Row],[FECHA TERMINACION
(INICIAL)]]-Tabla3[[#This Row],[FECHA INICIO]]</f>
        <v>247</v>
      </c>
      <c r="BD943" s="89">
        <f>+Tabla3[[#This Row],[PLAZO DE EJECUCIÓN EN DÍAS (INICIAL)]]/30</f>
        <v>8.2333333333333325</v>
      </c>
      <c r="BE943" t="s">
        <v>7367</v>
      </c>
      <c r="BF943" s="5" t="e">
        <f>+#REF!</f>
        <v>#REF!</v>
      </c>
      <c r="BG943" s="5" t="e">
        <f>+#REF!</f>
        <v>#REF!</v>
      </c>
      <c r="BH943" s="1" t="e">
        <f>+#REF!</f>
        <v>#REF!</v>
      </c>
      <c r="BI943" s="1">
        <f>+COUNTIF(Tabla3[[#This Row],[VALOR REDUCIDO]:[TOTAL TIEMPO PRORROGADO EN DÍAS
]],"&lt;&gt;0")</f>
        <v>3</v>
      </c>
      <c r="BJ943" s="1" t="e">
        <f>+#REF!</f>
        <v>#REF!</v>
      </c>
      <c r="BK943" s="75" t="e">
        <f>+#REF!</f>
        <v>#REF!</v>
      </c>
      <c r="BL943" s="1" t="s">
        <v>83</v>
      </c>
      <c r="BM943" t="e">
        <f>$BO943-$BN943</f>
        <v>#REF!</v>
      </c>
      <c r="BN943" s="7">
        <f>$BB942</f>
        <v>46100</v>
      </c>
      <c r="BO943" s="7" t="e">
        <f t="shared" si="74"/>
        <v>#REF!</v>
      </c>
      <c r="BP943" s="5" t="e">
        <f t="shared" si="70"/>
        <v>#REF!</v>
      </c>
      <c r="BQ943" s="1">
        <v>12306667</v>
      </c>
      <c r="BR943" s="1" t="e">
        <f>+Tabla3[[#This Row],[VALOR TOTAL DE CONTRATO (ANTES DE LIQUIDACIÓN - LIBERACIÓN DE SALDOS)]]-Tabla3[[#This Row],[RECURSO TOTALES DESEMBOLSADOS]]</f>
        <v>#REF!</v>
      </c>
      <c r="BS943" s="1" t="s">
        <v>83</v>
      </c>
      <c r="BT943" s="1" t="str">
        <f t="shared" si="71"/>
        <v>marzo</v>
      </c>
      <c r="BU943" s="1" t="s">
        <v>82</v>
      </c>
      <c r="BV943" s="1" t="s">
        <v>82</v>
      </c>
      <c r="BW943" s="1" t="s">
        <v>82</v>
      </c>
      <c r="BX943" t="s">
        <v>258</v>
      </c>
      <c r="BY943" t="s">
        <v>259</v>
      </c>
    </row>
    <row r="944" spans="1:77" x14ac:dyDescent="0.25">
      <c r="A944" s="1">
        <v>2026</v>
      </c>
      <c r="B944" s="3">
        <v>919</v>
      </c>
      <c r="C944" s="1" t="s">
        <v>65</v>
      </c>
      <c r="D944" t="s">
        <v>67</v>
      </c>
      <c r="E944" t="s">
        <v>70</v>
      </c>
      <c r="F944" t="s">
        <v>71</v>
      </c>
      <c r="G944" t="s">
        <v>105</v>
      </c>
      <c r="H944" s="1" t="s">
        <v>64</v>
      </c>
      <c r="I944" s="1" t="s">
        <v>75</v>
      </c>
      <c r="J944" t="s">
        <v>4587</v>
      </c>
      <c r="K944" s="1" t="s">
        <v>78</v>
      </c>
      <c r="L944" s="87" t="s">
        <v>800</v>
      </c>
      <c r="M944" s="79" t="s">
        <v>7219</v>
      </c>
      <c r="N944" s="1" t="s">
        <v>3719</v>
      </c>
      <c r="O944" s="69" t="s">
        <v>3719</v>
      </c>
      <c r="P944" s="54" t="s">
        <v>3719</v>
      </c>
      <c r="Q944" s="1" t="s">
        <v>83</v>
      </c>
      <c r="R944" s="87" t="s">
        <v>93</v>
      </c>
      <c r="S944" s="87" t="s">
        <v>93</v>
      </c>
      <c r="T944" t="s">
        <v>4588</v>
      </c>
      <c r="U944" t="s">
        <v>4589</v>
      </c>
      <c r="V944" t="s">
        <v>3480</v>
      </c>
      <c r="W944" s="5">
        <v>52000000</v>
      </c>
      <c r="X944" s="5">
        <v>52000000</v>
      </c>
      <c r="Y944" s="90">
        <v>5200000</v>
      </c>
      <c r="Z944" s="90">
        <v>0</v>
      </c>
      <c r="AA944" s="1" t="s">
        <v>95</v>
      </c>
      <c r="AB944" t="s">
        <v>83</v>
      </c>
      <c r="AC944" t="s">
        <v>76</v>
      </c>
      <c r="AD944" s="69">
        <f>+Tabla3[[#This Row],[VALOR DEL CONTRATO
(EN NUMEROS)]]-Tabla3[[#This Row],[VALOR RECURSOS (MADS/FONAM)]]</f>
        <v>0</v>
      </c>
      <c r="AE944" s="2">
        <v>826</v>
      </c>
      <c r="AF944" s="88">
        <v>46024</v>
      </c>
      <c r="AG944">
        <v>92726</v>
      </c>
      <c r="AH944" s="75">
        <v>46045</v>
      </c>
      <c r="AI944" s="78" t="s">
        <v>98</v>
      </c>
      <c r="AJ944" t="s">
        <v>822</v>
      </c>
      <c r="AK944" s="65">
        <v>202300000000267</v>
      </c>
      <c r="AL944" s="75">
        <v>46044</v>
      </c>
      <c r="AM944" s="1" t="s">
        <v>257</v>
      </c>
      <c r="AN944" s="1" t="s">
        <v>257</v>
      </c>
      <c r="AO944" t="s">
        <v>100</v>
      </c>
      <c r="AP944" t="s">
        <v>1980</v>
      </c>
      <c r="AQ944" s="1"/>
      <c r="AR944" t="s">
        <v>515</v>
      </c>
      <c r="AS944" s="87" t="s">
        <v>93</v>
      </c>
      <c r="AT944" s="1">
        <v>80111600</v>
      </c>
      <c r="AU944" s="93" t="s">
        <v>6110</v>
      </c>
      <c r="AV944" s="1" t="s">
        <v>210</v>
      </c>
      <c r="AW944" s="87" t="s">
        <v>103</v>
      </c>
      <c r="AX944" s="75">
        <v>46045</v>
      </c>
      <c r="AY944" s="87" t="s">
        <v>116</v>
      </c>
      <c r="AZ944" s="75">
        <v>46045</v>
      </c>
      <c r="BA944" s="75">
        <v>46045</v>
      </c>
      <c r="BB944" s="6">
        <v>46348</v>
      </c>
      <c r="BC944" s="89">
        <f>+Tabla3[[#This Row],[FECHA TERMINACION
(INICIAL)]]-Tabla3[[#This Row],[FECHA INICIO]]</f>
        <v>303</v>
      </c>
      <c r="BD944" s="89">
        <f>+Tabla3[[#This Row],[PLAZO DE EJECUCIÓN EN DÍAS (INICIAL)]]/30</f>
        <v>10.1</v>
      </c>
      <c r="BE944" t="s">
        <v>631</v>
      </c>
      <c r="BF944" s="5" t="e">
        <f>+#REF!</f>
        <v>#REF!</v>
      </c>
      <c r="BG944" s="5" t="e">
        <f>+#REF!</f>
        <v>#REF!</v>
      </c>
      <c r="BH944" s="1" t="e">
        <f>+#REF!</f>
        <v>#REF!</v>
      </c>
      <c r="BI944" s="1">
        <f>+COUNTIF(Tabla3[[#This Row],[VALOR REDUCIDO]:[TOTAL TIEMPO PRORROGADO EN DÍAS
]],"&lt;&gt;0")</f>
        <v>3</v>
      </c>
      <c r="BJ944" s="1" t="e">
        <f>+#REF!</f>
        <v>#REF!</v>
      </c>
      <c r="BK944" s="75" t="e">
        <f>+#REF!</f>
        <v>#REF!</v>
      </c>
      <c r="BL944" s="1" t="s">
        <v>83</v>
      </c>
      <c r="BM944" t="e">
        <f t="shared" si="72"/>
        <v>#REF!</v>
      </c>
      <c r="BN944" s="7">
        <f t="shared" si="73"/>
        <v>46045</v>
      </c>
      <c r="BO944" s="7" t="e">
        <f t="shared" si="74"/>
        <v>#REF!</v>
      </c>
      <c r="BP944" s="5" t="e">
        <f t="shared" si="70"/>
        <v>#REF!</v>
      </c>
      <c r="BQ944" s="1">
        <v>22186667</v>
      </c>
      <c r="BR944" s="1" t="e">
        <f>+Tabla3[[#This Row],[VALOR TOTAL DE CONTRATO (ANTES DE LIQUIDACIÓN - LIBERACIÓN DE SALDOS)]]-Tabla3[[#This Row],[RECURSO TOTALES DESEMBOLSADOS]]</f>
        <v>#REF!</v>
      </c>
      <c r="BS944" s="1" t="s">
        <v>83</v>
      </c>
      <c r="BT944" s="1" t="str">
        <f t="shared" si="71"/>
        <v>enero</v>
      </c>
      <c r="BU944" s="1" t="s">
        <v>82</v>
      </c>
      <c r="BV944" s="1" t="s">
        <v>82</v>
      </c>
      <c r="BW944" s="1" t="s">
        <v>82</v>
      </c>
      <c r="BX944" t="s">
        <v>258</v>
      </c>
      <c r="BY944" t="s">
        <v>259</v>
      </c>
    </row>
    <row r="945" spans="1:77" x14ac:dyDescent="0.25">
      <c r="A945" s="1">
        <v>2026</v>
      </c>
      <c r="B945" s="3">
        <v>920</v>
      </c>
      <c r="C945" s="1" t="s">
        <v>65</v>
      </c>
      <c r="D945" t="s">
        <v>67</v>
      </c>
      <c r="E945" t="s">
        <v>70</v>
      </c>
      <c r="F945" t="s">
        <v>71</v>
      </c>
      <c r="G945" t="s">
        <v>105</v>
      </c>
      <c r="H945" s="1" t="s">
        <v>64</v>
      </c>
      <c r="I945" s="1" t="s">
        <v>75</v>
      </c>
      <c r="J945" t="s">
        <v>4590</v>
      </c>
      <c r="K945" s="1" t="s">
        <v>78</v>
      </c>
      <c r="L945" s="57" t="s">
        <v>1580</v>
      </c>
      <c r="M945" s="79" t="s">
        <v>7220</v>
      </c>
      <c r="N945" s="1" t="s">
        <v>3719</v>
      </c>
      <c r="O945" s="69" t="s">
        <v>3719</v>
      </c>
      <c r="P945" s="54" t="s">
        <v>3719</v>
      </c>
      <c r="Q945" s="1" t="s">
        <v>83</v>
      </c>
      <c r="R945" s="87" t="s">
        <v>265</v>
      </c>
      <c r="S945" s="87" t="s">
        <v>265</v>
      </c>
      <c r="T945" t="s">
        <v>4591</v>
      </c>
      <c r="U945" t="s">
        <v>4593</v>
      </c>
      <c r="V945" t="s">
        <v>4592</v>
      </c>
      <c r="W945" s="5">
        <v>55000000</v>
      </c>
      <c r="X945" s="5">
        <v>55000000</v>
      </c>
      <c r="Y945" s="90">
        <v>5500000</v>
      </c>
      <c r="Z945" s="90">
        <v>0</v>
      </c>
      <c r="AA945" s="1" t="s">
        <v>95</v>
      </c>
      <c r="AB945" t="s">
        <v>83</v>
      </c>
      <c r="AC945" t="s">
        <v>76</v>
      </c>
      <c r="AD945" s="69">
        <f>+Tabla3[[#This Row],[VALOR DEL CONTRATO
(EN NUMEROS)]]-Tabla3[[#This Row],[VALOR RECURSOS (MADS/FONAM)]]</f>
        <v>0</v>
      </c>
      <c r="AE945" s="2">
        <v>1026</v>
      </c>
      <c r="AF945" s="88">
        <v>46024</v>
      </c>
      <c r="AG945">
        <v>89526</v>
      </c>
      <c r="AH945" s="75">
        <v>46044</v>
      </c>
      <c r="AI945" s="78" t="s">
        <v>98</v>
      </c>
      <c r="AJ945" t="s">
        <v>870</v>
      </c>
      <c r="AK945" s="72">
        <v>202400000000074</v>
      </c>
      <c r="AL945" s="75">
        <v>46044</v>
      </c>
      <c r="AM945" s="1" t="s">
        <v>257</v>
      </c>
      <c r="AN945" s="1" t="s">
        <v>257</v>
      </c>
      <c r="AO945" t="s">
        <v>100</v>
      </c>
      <c r="AP945" t="s">
        <v>775</v>
      </c>
      <c r="AQ945" s="2"/>
      <c r="AR945" t="s">
        <v>776</v>
      </c>
      <c r="AS945" t="s">
        <v>776</v>
      </c>
      <c r="AT945" s="1">
        <v>80111600</v>
      </c>
      <c r="AU945" s="93" t="s">
        <v>6111</v>
      </c>
      <c r="AV945" s="1" t="s">
        <v>210</v>
      </c>
      <c r="AW945" s="87" t="s">
        <v>103</v>
      </c>
      <c r="AX945" s="96">
        <v>46044</v>
      </c>
      <c r="AY945" s="87" t="s">
        <v>116</v>
      </c>
      <c r="AZ945" s="96">
        <v>46044</v>
      </c>
      <c r="BA945" s="75">
        <v>46044</v>
      </c>
      <c r="BB945" s="6">
        <v>46347</v>
      </c>
      <c r="BC945" s="89">
        <f>+Tabla3[[#This Row],[FECHA TERMINACION
(INICIAL)]]-Tabla3[[#This Row],[FECHA INICIO]]</f>
        <v>303</v>
      </c>
      <c r="BD945" s="89">
        <f>+Tabla3[[#This Row],[PLAZO DE EJECUCIÓN EN DÍAS (INICIAL)]]/30</f>
        <v>10.1</v>
      </c>
      <c r="BE945" t="s">
        <v>1712</v>
      </c>
      <c r="BF945" s="5" t="e">
        <f>+#REF!</f>
        <v>#REF!</v>
      </c>
      <c r="BG945" s="5" t="e">
        <f>+#REF!</f>
        <v>#REF!</v>
      </c>
      <c r="BH945" s="1" t="e">
        <f>+#REF!</f>
        <v>#REF!</v>
      </c>
      <c r="BI945" s="1">
        <f>+COUNTIF(Tabla3[[#This Row],[VALOR REDUCIDO]:[TOTAL TIEMPO PRORROGADO EN DÍAS
]],"&lt;&gt;0")</f>
        <v>3</v>
      </c>
      <c r="BJ945" s="1" t="e">
        <f>+#REF!</f>
        <v>#REF!</v>
      </c>
      <c r="BK945" s="75" t="e">
        <f>+#REF!</f>
        <v>#REF!</v>
      </c>
      <c r="BL945" s="1" t="s">
        <v>83</v>
      </c>
      <c r="BM945" t="e">
        <f t="shared" si="72"/>
        <v>#REF!</v>
      </c>
      <c r="BN945" s="7">
        <f t="shared" si="73"/>
        <v>46044</v>
      </c>
      <c r="BO945" s="7" t="e">
        <f t="shared" si="74"/>
        <v>#REF!</v>
      </c>
      <c r="BP945" s="5" t="e">
        <f t="shared" si="70"/>
        <v>#REF!</v>
      </c>
      <c r="BQ945" s="1">
        <v>23650000</v>
      </c>
      <c r="BR945" s="1" t="e">
        <f>+Tabla3[[#This Row],[VALOR TOTAL DE CONTRATO (ANTES DE LIQUIDACIÓN - LIBERACIÓN DE SALDOS)]]-Tabla3[[#This Row],[RECURSO TOTALES DESEMBOLSADOS]]</f>
        <v>#REF!</v>
      </c>
      <c r="BS945" s="1" t="s">
        <v>83</v>
      </c>
      <c r="BT945" s="1" t="str">
        <f t="shared" si="71"/>
        <v>enero</v>
      </c>
      <c r="BU945" s="1" t="s">
        <v>82</v>
      </c>
      <c r="BV945" s="1" t="s">
        <v>82</v>
      </c>
      <c r="BW945" s="1" t="s">
        <v>82</v>
      </c>
      <c r="BX945" t="s">
        <v>258</v>
      </c>
      <c r="BY945" t="s">
        <v>259</v>
      </c>
    </row>
    <row r="946" spans="1:77" x14ac:dyDescent="0.25">
      <c r="A946" s="1">
        <v>2026</v>
      </c>
      <c r="B946" s="3">
        <v>921</v>
      </c>
      <c r="C946" s="1" t="s">
        <v>65</v>
      </c>
      <c r="D946" t="s">
        <v>67</v>
      </c>
      <c r="E946" t="s">
        <v>70</v>
      </c>
      <c r="F946" t="s">
        <v>71</v>
      </c>
      <c r="G946" t="s">
        <v>105</v>
      </c>
      <c r="H946" s="1" t="s">
        <v>64</v>
      </c>
      <c r="I946" s="1" t="s">
        <v>75</v>
      </c>
      <c r="J946" t="s">
        <v>4594</v>
      </c>
      <c r="K946" s="1" t="s">
        <v>78</v>
      </c>
      <c r="L946" s="87" t="s">
        <v>4596</v>
      </c>
      <c r="M946" s="79" t="s">
        <v>7221</v>
      </c>
      <c r="N946" s="1" t="s">
        <v>3719</v>
      </c>
      <c r="O946" s="69" t="s">
        <v>3719</v>
      </c>
      <c r="P946" s="54" t="s">
        <v>3719</v>
      </c>
      <c r="Q946" s="1" t="s">
        <v>83</v>
      </c>
      <c r="R946" s="87" t="s">
        <v>265</v>
      </c>
      <c r="S946" s="87" t="s">
        <v>265</v>
      </c>
      <c r="T946" t="s">
        <v>4595</v>
      </c>
      <c r="U946" t="s">
        <v>4597</v>
      </c>
      <c r="V946" t="s">
        <v>3679</v>
      </c>
      <c r="W946" s="5">
        <v>57200000</v>
      </c>
      <c r="X946" s="5">
        <v>57200000</v>
      </c>
      <c r="Y946" s="90">
        <v>5200000</v>
      </c>
      <c r="Z946" s="90">
        <v>0</v>
      </c>
      <c r="AA946" s="1" t="s">
        <v>95</v>
      </c>
      <c r="AB946" t="s">
        <v>83</v>
      </c>
      <c r="AC946" t="s">
        <v>76</v>
      </c>
      <c r="AD946" s="69">
        <f>+Tabla3[[#This Row],[VALOR DEL CONTRATO
(EN NUMEROS)]]-Tabla3[[#This Row],[VALOR RECURSOS (MADS/FONAM)]]</f>
        <v>0</v>
      </c>
      <c r="AE946" s="2">
        <v>726</v>
      </c>
      <c r="AF946" s="88">
        <v>46024</v>
      </c>
      <c r="AG946">
        <v>89326</v>
      </c>
      <c r="AH946" s="75">
        <v>46044</v>
      </c>
      <c r="AI946" s="78" t="s">
        <v>98</v>
      </c>
      <c r="AJ946" t="s">
        <v>1604</v>
      </c>
      <c r="AK946" s="65">
        <v>202400000000074</v>
      </c>
      <c r="AL946" s="96">
        <v>46044</v>
      </c>
      <c r="AM946" s="1" t="s">
        <v>257</v>
      </c>
      <c r="AN946" s="1" t="s">
        <v>257</v>
      </c>
      <c r="AO946" t="s">
        <v>100</v>
      </c>
      <c r="AP946" t="s">
        <v>775</v>
      </c>
      <c r="AQ946" s="1"/>
      <c r="AR946" t="s">
        <v>776</v>
      </c>
      <c r="AS946" t="s">
        <v>776</v>
      </c>
      <c r="AT946" s="1">
        <v>80111600</v>
      </c>
      <c r="AU946" s="93" t="s">
        <v>6112</v>
      </c>
      <c r="AV946" s="1" t="s">
        <v>210</v>
      </c>
      <c r="AW946" s="87" t="s">
        <v>103</v>
      </c>
      <c r="AX946" s="96">
        <v>46044</v>
      </c>
      <c r="AY946" s="1" t="s">
        <v>116</v>
      </c>
      <c r="AZ946" s="96">
        <v>46044</v>
      </c>
      <c r="BA946" s="75">
        <v>46044</v>
      </c>
      <c r="BB946" s="6">
        <v>46377</v>
      </c>
      <c r="BC946" s="89">
        <f>+Tabla3[[#This Row],[FECHA TERMINACION
(INICIAL)]]-Tabla3[[#This Row],[FECHA INICIO]]</f>
        <v>333</v>
      </c>
      <c r="BD946" s="89">
        <f>+Tabla3[[#This Row],[PLAZO DE EJECUCIÓN EN DÍAS (INICIAL)]]/30</f>
        <v>11.1</v>
      </c>
      <c r="BE946" t="s">
        <v>2040</v>
      </c>
      <c r="BF946" s="5" t="e">
        <f>+#REF!</f>
        <v>#REF!</v>
      </c>
      <c r="BG946" s="5" t="e">
        <f>+#REF!</f>
        <v>#REF!</v>
      </c>
      <c r="BH946" s="1" t="e">
        <f>+#REF!</f>
        <v>#REF!</v>
      </c>
      <c r="BI946" s="1">
        <f>+COUNTIF(Tabla3[[#This Row],[VALOR REDUCIDO]:[TOTAL TIEMPO PRORROGADO EN DÍAS
]],"&lt;&gt;0")</f>
        <v>3</v>
      </c>
      <c r="BJ946" s="1" t="e">
        <f>+#REF!</f>
        <v>#REF!</v>
      </c>
      <c r="BK946" s="75" t="e">
        <f>+#REF!</f>
        <v>#REF!</v>
      </c>
      <c r="BL946" s="1" t="s">
        <v>83</v>
      </c>
      <c r="BM946" t="e">
        <f t="shared" si="72"/>
        <v>#REF!</v>
      </c>
      <c r="BN946" s="7">
        <f t="shared" si="73"/>
        <v>46044</v>
      </c>
      <c r="BO946" s="7" t="e">
        <f t="shared" si="74"/>
        <v>#REF!</v>
      </c>
      <c r="BP946" s="5" t="e">
        <f t="shared" si="70"/>
        <v>#REF!</v>
      </c>
      <c r="BQ946" s="1">
        <v>22360000</v>
      </c>
      <c r="BR946" s="1" t="e">
        <f>+Tabla3[[#This Row],[VALOR TOTAL DE CONTRATO (ANTES DE LIQUIDACIÓN - LIBERACIÓN DE SALDOS)]]-Tabla3[[#This Row],[RECURSO TOTALES DESEMBOLSADOS]]</f>
        <v>#REF!</v>
      </c>
      <c r="BS946" s="1" t="s">
        <v>83</v>
      </c>
      <c r="BT946" s="1" t="str">
        <f t="shared" si="71"/>
        <v>enero</v>
      </c>
      <c r="BU946" s="1" t="s">
        <v>82</v>
      </c>
      <c r="BV946" s="1" t="s">
        <v>82</v>
      </c>
      <c r="BW946" s="1" t="s">
        <v>82</v>
      </c>
      <c r="BX946" t="s">
        <v>258</v>
      </c>
      <c r="BY946" t="s">
        <v>259</v>
      </c>
    </row>
    <row r="947" spans="1:77" x14ac:dyDescent="0.25">
      <c r="A947" s="1">
        <v>2026</v>
      </c>
      <c r="B947" s="3">
        <v>922</v>
      </c>
      <c r="C947" s="1" t="s">
        <v>65</v>
      </c>
      <c r="D947" t="s">
        <v>67</v>
      </c>
      <c r="E947" t="s">
        <v>70</v>
      </c>
      <c r="F947" t="s">
        <v>71</v>
      </c>
      <c r="G947" t="s">
        <v>105</v>
      </c>
      <c r="H947" s="1" t="s">
        <v>64</v>
      </c>
      <c r="I947" s="1" t="s">
        <v>75</v>
      </c>
      <c r="J947" t="s">
        <v>4598</v>
      </c>
      <c r="K947" s="1" t="s">
        <v>78</v>
      </c>
      <c r="L947" s="87" t="s">
        <v>800</v>
      </c>
      <c r="M947" s="79" t="s">
        <v>7222</v>
      </c>
      <c r="N947" s="1" t="s">
        <v>3719</v>
      </c>
      <c r="O947" s="69" t="s">
        <v>3719</v>
      </c>
      <c r="P947" s="54" t="s">
        <v>3719</v>
      </c>
      <c r="Q947" s="1" t="s">
        <v>83</v>
      </c>
      <c r="R947" s="87" t="s">
        <v>265</v>
      </c>
      <c r="S947" s="87" t="s">
        <v>265</v>
      </c>
      <c r="T947" t="s">
        <v>4599</v>
      </c>
      <c r="U947" t="s">
        <v>4601</v>
      </c>
      <c r="V947" t="s">
        <v>4600</v>
      </c>
      <c r="W947" s="5">
        <v>104500000</v>
      </c>
      <c r="X947" s="5">
        <v>104500000</v>
      </c>
      <c r="Y947" s="90">
        <v>9500000</v>
      </c>
      <c r="Z947" s="90">
        <v>0</v>
      </c>
      <c r="AA947" s="1" t="s">
        <v>95</v>
      </c>
      <c r="AB947" t="s">
        <v>83</v>
      </c>
      <c r="AC947" t="s">
        <v>76</v>
      </c>
      <c r="AD947" s="69">
        <f>+Tabla3[[#This Row],[VALOR DEL CONTRATO
(EN NUMEROS)]]-Tabla3[[#This Row],[VALOR RECURSOS (MADS/FONAM)]]</f>
        <v>0</v>
      </c>
      <c r="AE947" s="2">
        <v>626</v>
      </c>
      <c r="AF947" s="88">
        <v>46024</v>
      </c>
      <c r="AG947">
        <v>93126</v>
      </c>
      <c r="AH947" s="75">
        <v>46045</v>
      </c>
      <c r="AI947" s="78" t="s">
        <v>98</v>
      </c>
      <c r="AJ947" t="s">
        <v>1734</v>
      </c>
      <c r="AK947" s="72">
        <v>202400000000074</v>
      </c>
      <c r="AL947" s="75">
        <v>46044</v>
      </c>
      <c r="AM947" s="1" t="s">
        <v>257</v>
      </c>
      <c r="AN947" s="1" t="s">
        <v>257</v>
      </c>
      <c r="AO947" t="s">
        <v>100</v>
      </c>
      <c r="AP947" t="s">
        <v>775</v>
      </c>
      <c r="AQ947" s="1"/>
      <c r="AR947" t="s">
        <v>776</v>
      </c>
      <c r="AS947" t="s">
        <v>776</v>
      </c>
      <c r="AT947" s="1">
        <v>80111600</v>
      </c>
      <c r="AU947" s="93" t="s">
        <v>6113</v>
      </c>
      <c r="AV947" s="1" t="s">
        <v>210</v>
      </c>
      <c r="AW947" s="87" t="s">
        <v>103</v>
      </c>
      <c r="AX947" s="96">
        <v>46045</v>
      </c>
      <c r="AY947" s="1" t="s">
        <v>116</v>
      </c>
      <c r="AZ947" s="96">
        <v>46045</v>
      </c>
      <c r="BA947" s="75">
        <v>46045</v>
      </c>
      <c r="BB947" s="6">
        <v>46378</v>
      </c>
      <c r="BC947" s="89">
        <f>+Tabla3[[#This Row],[FECHA TERMINACION
(INICIAL)]]-Tabla3[[#This Row],[FECHA INICIO]]</f>
        <v>333</v>
      </c>
      <c r="BD947" s="89">
        <f>+Tabla3[[#This Row],[PLAZO DE EJECUCIÓN EN DÍAS (INICIAL)]]/30</f>
        <v>11.1</v>
      </c>
      <c r="BE947" t="s">
        <v>4602</v>
      </c>
      <c r="BF947" s="5" t="e">
        <f>+#REF!</f>
        <v>#REF!</v>
      </c>
      <c r="BG947" s="5" t="e">
        <f>+#REF!</f>
        <v>#REF!</v>
      </c>
      <c r="BH947" s="1" t="e">
        <f>+#REF!</f>
        <v>#REF!</v>
      </c>
      <c r="BI947" s="1">
        <f>+COUNTIF(Tabla3[[#This Row],[VALOR REDUCIDO]:[TOTAL TIEMPO PRORROGADO EN DÍAS
]],"&lt;&gt;0")</f>
        <v>3</v>
      </c>
      <c r="BJ947" s="1" t="e">
        <f>+#REF!</f>
        <v>#REF!</v>
      </c>
      <c r="BK947" s="75" t="e">
        <f>+#REF!</f>
        <v>#REF!</v>
      </c>
      <c r="BL947" s="1" t="s">
        <v>83</v>
      </c>
      <c r="BM947" t="e">
        <f t="shared" si="72"/>
        <v>#REF!</v>
      </c>
      <c r="BN947" s="7">
        <f t="shared" si="73"/>
        <v>46045</v>
      </c>
      <c r="BO947" s="7" t="e">
        <f t="shared" si="74"/>
        <v>#REF!</v>
      </c>
      <c r="BP947" s="5" t="e">
        <f t="shared" si="70"/>
        <v>#REF!</v>
      </c>
      <c r="BQ947" s="1">
        <v>40533333</v>
      </c>
      <c r="BR947" s="1" t="e">
        <f>+Tabla3[[#This Row],[VALOR TOTAL DE CONTRATO (ANTES DE LIQUIDACIÓN - LIBERACIÓN DE SALDOS)]]-Tabla3[[#This Row],[RECURSO TOTALES DESEMBOLSADOS]]</f>
        <v>#REF!</v>
      </c>
      <c r="BS947" s="1" t="s">
        <v>83</v>
      </c>
      <c r="BT947" s="1" t="str">
        <f t="shared" si="71"/>
        <v>enero</v>
      </c>
      <c r="BU947" s="1" t="s">
        <v>82</v>
      </c>
      <c r="BV947" s="1" t="s">
        <v>82</v>
      </c>
      <c r="BW947" s="1" t="s">
        <v>82</v>
      </c>
      <c r="BX947" t="s">
        <v>258</v>
      </c>
      <c r="BY947" t="s">
        <v>259</v>
      </c>
    </row>
    <row r="948" spans="1:77" x14ac:dyDescent="0.25">
      <c r="A948" s="1">
        <v>2026</v>
      </c>
      <c r="B948" s="3">
        <v>923</v>
      </c>
      <c r="C948" s="1" t="s">
        <v>65</v>
      </c>
      <c r="D948" t="s">
        <v>67</v>
      </c>
      <c r="E948" t="s">
        <v>70</v>
      </c>
      <c r="F948" t="s">
        <v>71</v>
      </c>
      <c r="G948" t="s">
        <v>105</v>
      </c>
      <c r="H948" s="1" t="s">
        <v>64</v>
      </c>
      <c r="I948" s="1" t="s">
        <v>75</v>
      </c>
      <c r="J948" t="s">
        <v>4603</v>
      </c>
      <c r="K948" s="1" t="s">
        <v>78</v>
      </c>
      <c r="L948" s="87" t="s">
        <v>4604</v>
      </c>
      <c r="M948" s="79" t="s">
        <v>7223</v>
      </c>
      <c r="N948" s="1" t="s">
        <v>3719</v>
      </c>
      <c r="O948" s="69" t="s">
        <v>3719</v>
      </c>
      <c r="P948" s="54" t="s">
        <v>3719</v>
      </c>
      <c r="Q948" s="1" t="s">
        <v>83</v>
      </c>
      <c r="R948" s="87" t="s">
        <v>2772</v>
      </c>
      <c r="S948" s="87" t="s">
        <v>2772</v>
      </c>
      <c r="T948" t="s">
        <v>4606</v>
      </c>
      <c r="U948" t="s">
        <v>4605</v>
      </c>
      <c r="V948" t="s">
        <v>4607</v>
      </c>
      <c r="W948" s="5">
        <v>79333333</v>
      </c>
      <c r="X948" s="5">
        <v>79333333</v>
      </c>
      <c r="Y948" s="90">
        <v>7000000</v>
      </c>
      <c r="Z948" s="90">
        <v>0</v>
      </c>
      <c r="AA948" s="1" t="s">
        <v>95</v>
      </c>
      <c r="AB948" t="s">
        <v>83</v>
      </c>
      <c r="AC948" t="s">
        <v>76</v>
      </c>
      <c r="AD948" s="69">
        <f>+Tabla3[[#This Row],[VALOR DEL CONTRATO
(EN NUMEROS)]]-Tabla3[[#This Row],[VALOR RECURSOS (MADS/FONAM)]]</f>
        <v>0</v>
      </c>
      <c r="AE948" s="2">
        <v>1326</v>
      </c>
      <c r="AF948" s="88">
        <v>46024</v>
      </c>
      <c r="AG948">
        <v>88126</v>
      </c>
      <c r="AH948" s="75">
        <v>46044</v>
      </c>
      <c r="AI948" s="78" t="s">
        <v>98</v>
      </c>
      <c r="AJ948" t="s">
        <v>774</v>
      </c>
      <c r="AK948" s="72">
        <v>202400000000074</v>
      </c>
      <c r="AL948" s="75">
        <v>46044</v>
      </c>
      <c r="AM948" s="1" t="s">
        <v>257</v>
      </c>
      <c r="AN948" s="1" t="s">
        <v>257</v>
      </c>
      <c r="AO948" t="s">
        <v>100</v>
      </c>
      <c r="AP948" t="s">
        <v>5205</v>
      </c>
      <c r="AQ948" s="1"/>
      <c r="AR948" t="s">
        <v>5286</v>
      </c>
      <c r="AS948" t="s">
        <v>268</v>
      </c>
      <c r="AT948" s="1">
        <v>80111600</v>
      </c>
      <c r="AU948" s="93" t="s">
        <v>6114</v>
      </c>
      <c r="AV948" s="1" t="s">
        <v>210</v>
      </c>
      <c r="AW948" s="87" t="s">
        <v>103</v>
      </c>
      <c r="AX948" s="96">
        <v>46044</v>
      </c>
      <c r="AY948" s="87" t="s">
        <v>116</v>
      </c>
      <c r="AZ948" s="96">
        <v>46044</v>
      </c>
      <c r="BA948" s="75">
        <v>46045</v>
      </c>
      <c r="BB948" s="6">
        <v>46387</v>
      </c>
      <c r="BC948" s="89">
        <f>+Tabla3[[#This Row],[FECHA TERMINACION
(INICIAL)]]-Tabla3[[#This Row],[FECHA INICIO]]</f>
        <v>342</v>
      </c>
      <c r="BD948" s="89">
        <f>+Tabla3[[#This Row],[PLAZO DE EJECUCIÓN EN DÍAS (INICIAL)]]/30</f>
        <v>11.4</v>
      </c>
      <c r="BE948" t="s">
        <v>4608</v>
      </c>
      <c r="BF948" s="5" t="e">
        <f>+#REF!</f>
        <v>#REF!</v>
      </c>
      <c r="BG948" s="5" t="e">
        <f>+#REF!</f>
        <v>#REF!</v>
      </c>
      <c r="BH948" s="1" t="e">
        <f>+#REF!</f>
        <v>#REF!</v>
      </c>
      <c r="BI948" s="1">
        <f>+COUNTIF(Tabla3[[#This Row],[VALOR REDUCIDO]:[TOTAL TIEMPO PRORROGADO EN DÍAS
]],"&lt;&gt;0")</f>
        <v>3</v>
      </c>
      <c r="BJ948" s="1" t="e">
        <f>+#REF!</f>
        <v>#REF!</v>
      </c>
      <c r="BK948" s="75" t="e">
        <f>+#REF!</f>
        <v>#REF!</v>
      </c>
      <c r="BL948" s="1" t="s">
        <v>83</v>
      </c>
      <c r="BM948" t="e">
        <f t="shared" si="72"/>
        <v>#REF!</v>
      </c>
      <c r="BN948" s="7">
        <f t="shared" si="73"/>
        <v>46045</v>
      </c>
      <c r="BO948" s="7" t="e">
        <f t="shared" si="74"/>
        <v>#REF!</v>
      </c>
      <c r="BP948" s="5" t="e">
        <f t="shared" si="70"/>
        <v>#REF!</v>
      </c>
      <c r="BQ948" s="1">
        <v>29866667</v>
      </c>
      <c r="BR948" s="1" t="e">
        <f>+Tabla3[[#This Row],[VALOR TOTAL DE CONTRATO (ANTES DE LIQUIDACIÓN - LIBERACIÓN DE SALDOS)]]-Tabla3[[#This Row],[RECURSO TOTALES DESEMBOLSADOS]]</f>
        <v>#REF!</v>
      </c>
      <c r="BS948" s="1" t="s">
        <v>83</v>
      </c>
      <c r="BT948" s="1" t="str">
        <f t="shared" si="71"/>
        <v>enero</v>
      </c>
      <c r="BU948" s="1" t="s">
        <v>82</v>
      </c>
      <c r="BV948" s="1" t="s">
        <v>82</v>
      </c>
      <c r="BW948" s="1" t="s">
        <v>82</v>
      </c>
      <c r="BX948" t="s">
        <v>258</v>
      </c>
      <c r="BY948" t="s">
        <v>259</v>
      </c>
    </row>
    <row r="949" spans="1:77" x14ac:dyDescent="0.25">
      <c r="A949" s="1">
        <v>2026</v>
      </c>
      <c r="B949" s="3">
        <v>924</v>
      </c>
      <c r="C949" s="1" t="s">
        <v>65</v>
      </c>
      <c r="D949" t="s">
        <v>67</v>
      </c>
      <c r="E949" t="s">
        <v>70</v>
      </c>
      <c r="F949" t="s">
        <v>71</v>
      </c>
      <c r="G949" t="s">
        <v>105</v>
      </c>
      <c r="H949" s="1" t="s">
        <v>64</v>
      </c>
      <c r="I949" s="1" t="s">
        <v>75</v>
      </c>
      <c r="J949" t="s">
        <v>4609</v>
      </c>
      <c r="K949" s="1" t="s">
        <v>78</v>
      </c>
      <c r="L949" s="57" t="s">
        <v>800</v>
      </c>
      <c r="M949" s="79" t="s">
        <v>7224</v>
      </c>
      <c r="N949" s="1" t="s">
        <v>3719</v>
      </c>
      <c r="O949" s="69" t="s">
        <v>3719</v>
      </c>
      <c r="P949" s="54" t="s">
        <v>3719</v>
      </c>
      <c r="Q949" s="1" t="s">
        <v>83</v>
      </c>
      <c r="R949" s="87" t="s">
        <v>265</v>
      </c>
      <c r="S949" s="87" t="s">
        <v>265</v>
      </c>
      <c r="T949" t="s">
        <v>4610</v>
      </c>
      <c r="U949" t="s">
        <v>4612</v>
      </c>
      <c r="V949" t="s">
        <v>4611</v>
      </c>
      <c r="W949" s="5">
        <v>55000000</v>
      </c>
      <c r="X949" s="5">
        <v>55000000</v>
      </c>
      <c r="Y949" s="90">
        <v>5500000</v>
      </c>
      <c r="Z949" s="90">
        <v>0</v>
      </c>
      <c r="AA949" s="1" t="s">
        <v>95</v>
      </c>
      <c r="AB949" t="s">
        <v>83</v>
      </c>
      <c r="AC949" t="s">
        <v>76</v>
      </c>
      <c r="AD949" s="69">
        <f>+Tabla3[[#This Row],[VALOR DEL CONTRATO
(EN NUMEROS)]]-Tabla3[[#This Row],[VALOR RECURSOS (MADS/FONAM)]]</f>
        <v>0</v>
      </c>
      <c r="AE949" s="2">
        <v>626</v>
      </c>
      <c r="AF949" s="88">
        <v>46024</v>
      </c>
      <c r="AG949">
        <v>92226</v>
      </c>
      <c r="AH949" s="75">
        <v>46349</v>
      </c>
      <c r="AI949" s="78" t="s">
        <v>98</v>
      </c>
      <c r="AJ949" t="s">
        <v>1734</v>
      </c>
      <c r="AK949" s="72">
        <v>202400000000074</v>
      </c>
      <c r="AL949" s="75">
        <v>46045</v>
      </c>
      <c r="AM949" s="1" t="s">
        <v>257</v>
      </c>
      <c r="AN949" s="1" t="s">
        <v>257</v>
      </c>
      <c r="AO949" t="s">
        <v>100</v>
      </c>
      <c r="AP949" t="s">
        <v>775</v>
      </c>
      <c r="AQ949" s="1"/>
      <c r="AR949" t="s">
        <v>776</v>
      </c>
      <c r="AS949" t="s">
        <v>776</v>
      </c>
      <c r="AT949" s="1">
        <v>80111600</v>
      </c>
      <c r="AU949" s="93" t="s">
        <v>6115</v>
      </c>
      <c r="AV949" s="1" t="s">
        <v>210</v>
      </c>
      <c r="AW949" s="87" t="s">
        <v>103</v>
      </c>
      <c r="AX949" s="96">
        <v>46045</v>
      </c>
      <c r="AY949" s="1" t="s">
        <v>116</v>
      </c>
      <c r="AZ949" s="96">
        <v>46045</v>
      </c>
      <c r="BA949" s="75">
        <v>46045</v>
      </c>
      <c r="BB949" s="6">
        <v>46348</v>
      </c>
      <c r="BC949" s="89">
        <f>+Tabla3[[#This Row],[FECHA TERMINACION
(INICIAL)]]-Tabla3[[#This Row],[FECHA INICIO]]</f>
        <v>303</v>
      </c>
      <c r="BD949" s="89">
        <f>+Tabla3[[#This Row],[PLAZO DE EJECUCIÓN EN DÍAS (INICIAL)]]/30</f>
        <v>10.1</v>
      </c>
      <c r="BE949" t="s">
        <v>4613</v>
      </c>
      <c r="BF949" s="5" t="e">
        <f>+#REF!</f>
        <v>#REF!</v>
      </c>
      <c r="BG949" s="5" t="e">
        <f>+#REF!</f>
        <v>#REF!</v>
      </c>
      <c r="BH949" s="1" t="e">
        <f>+#REF!</f>
        <v>#REF!</v>
      </c>
      <c r="BI949" s="1">
        <f>+COUNTIF(Tabla3[[#This Row],[VALOR REDUCIDO]:[TOTAL TIEMPO PRORROGADO EN DÍAS
]],"&lt;&gt;0")</f>
        <v>3</v>
      </c>
      <c r="BJ949" s="1" t="e">
        <f>+#REF!</f>
        <v>#REF!</v>
      </c>
      <c r="BK949" s="75" t="e">
        <f>+#REF!</f>
        <v>#REF!</v>
      </c>
      <c r="BL949" s="1" t="s">
        <v>83</v>
      </c>
      <c r="BM949" t="e">
        <f t="shared" si="72"/>
        <v>#REF!</v>
      </c>
      <c r="BN949" s="7">
        <f t="shared" si="73"/>
        <v>46045</v>
      </c>
      <c r="BO949" s="7" t="e">
        <f t="shared" si="74"/>
        <v>#REF!</v>
      </c>
      <c r="BP949" s="5" t="e">
        <f t="shared" si="70"/>
        <v>#REF!</v>
      </c>
      <c r="BQ949" s="1">
        <v>23466667</v>
      </c>
      <c r="BR949" s="1" t="e">
        <f>+Tabla3[[#This Row],[VALOR TOTAL DE CONTRATO (ANTES DE LIQUIDACIÓN - LIBERACIÓN DE SALDOS)]]-Tabla3[[#This Row],[RECURSO TOTALES DESEMBOLSADOS]]</f>
        <v>#REF!</v>
      </c>
      <c r="BS949" s="1" t="s">
        <v>83</v>
      </c>
      <c r="BT949" s="1" t="str">
        <f t="shared" si="71"/>
        <v>enero</v>
      </c>
      <c r="BU949" s="1" t="s">
        <v>82</v>
      </c>
      <c r="BV949" s="1" t="s">
        <v>82</v>
      </c>
      <c r="BW949" s="1" t="s">
        <v>82</v>
      </c>
      <c r="BX949" t="s">
        <v>258</v>
      </c>
      <c r="BY949" t="s">
        <v>259</v>
      </c>
    </row>
    <row r="950" spans="1:77" x14ac:dyDescent="0.25">
      <c r="A950" s="1">
        <v>2026</v>
      </c>
      <c r="B950" s="3">
        <v>925</v>
      </c>
      <c r="C950" s="1" t="s">
        <v>65</v>
      </c>
      <c r="D950" t="s">
        <v>67</v>
      </c>
      <c r="E950" t="s">
        <v>70</v>
      </c>
      <c r="F950" t="s">
        <v>71</v>
      </c>
      <c r="G950" t="s">
        <v>105</v>
      </c>
      <c r="H950" s="1" t="s">
        <v>64</v>
      </c>
      <c r="I950" s="1" t="s">
        <v>75</v>
      </c>
      <c r="J950" t="s">
        <v>4614</v>
      </c>
      <c r="K950" s="1" t="s">
        <v>78</v>
      </c>
      <c r="L950" s="87" t="s">
        <v>1627</v>
      </c>
      <c r="M950" s="79" t="s">
        <v>7225</v>
      </c>
      <c r="N950" s="1" t="s">
        <v>3719</v>
      </c>
      <c r="O950" s="69" t="s">
        <v>3719</v>
      </c>
      <c r="P950" s="54" t="s">
        <v>3719</v>
      </c>
      <c r="Q950" s="1" t="s">
        <v>83</v>
      </c>
      <c r="R950" s="87" t="s">
        <v>265</v>
      </c>
      <c r="S950" s="87" t="s">
        <v>265</v>
      </c>
      <c r="T950" t="s">
        <v>4615</v>
      </c>
      <c r="U950" t="s">
        <v>4616</v>
      </c>
      <c r="V950" t="s">
        <v>4592</v>
      </c>
      <c r="W950" s="5">
        <v>55000000</v>
      </c>
      <c r="X950" s="5">
        <v>55000000</v>
      </c>
      <c r="Y950" s="90">
        <v>5500000</v>
      </c>
      <c r="Z950" s="90">
        <v>0</v>
      </c>
      <c r="AA950" s="1" t="s">
        <v>95</v>
      </c>
      <c r="AB950" t="s">
        <v>83</v>
      </c>
      <c r="AC950" t="s">
        <v>76</v>
      </c>
      <c r="AD950" s="69">
        <f>+Tabla3[[#This Row],[VALOR DEL CONTRATO
(EN NUMEROS)]]-Tabla3[[#This Row],[VALOR RECURSOS (MADS/FONAM)]]</f>
        <v>0</v>
      </c>
      <c r="AE950" s="2">
        <v>626</v>
      </c>
      <c r="AF950" s="88">
        <v>46024</v>
      </c>
      <c r="AG950">
        <v>89126</v>
      </c>
      <c r="AH950" s="75">
        <v>46044</v>
      </c>
      <c r="AI950" s="78" t="s">
        <v>98</v>
      </c>
      <c r="AJ950" t="s">
        <v>1734</v>
      </c>
      <c r="AK950" s="72">
        <v>202400000000074</v>
      </c>
      <c r="AL950" s="96">
        <v>46044</v>
      </c>
      <c r="AM950" s="1" t="s">
        <v>257</v>
      </c>
      <c r="AN950" s="1" t="s">
        <v>257</v>
      </c>
      <c r="AO950" t="s">
        <v>100</v>
      </c>
      <c r="AP950" t="s">
        <v>775</v>
      </c>
      <c r="AQ950" s="2"/>
      <c r="AR950" t="s">
        <v>776</v>
      </c>
      <c r="AS950" t="s">
        <v>776</v>
      </c>
      <c r="AT950" s="1">
        <v>80111600</v>
      </c>
      <c r="AU950" s="93" t="s">
        <v>6116</v>
      </c>
      <c r="AV950" s="1" t="s">
        <v>210</v>
      </c>
      <c r="AW950" s="87" t="s">
        <v>103</v>
      </c>
      <c r="AX950" s="96">
        <v>46044</v>
      </c>
      <c r="AY950" s="1" t="s">
        <v>116</v>
      </c>
      <c r="AZ950" s="96">
        <v>46044</v>
      </c>
      <c r="BA950" s="75">
        <v>46044</v>
      </c>
      <c r="BB950" s="6">
        <v>46347</v>
      </c>
      <c r="BC950" s="89">
        <f>+Tabla3[[#This Row],[FECHA TERMINACION
(INICIAL)]]-Tabla3[[#This Row],[FECHA INICIO]]</f>
        <v>303</v>
      </c>
      <c r="BD950" s="89">
        <f>+Tabla3[[#This Row],[PLAZO DE EJECUCIÓN EN DÍAS (INICIAL)]]/30</f>
        <v>10.1</v>
      </c>
      <c r="BE950" t="s">
        <v>4617</v>
      </c>
      <c r="BF950" s="5" t="e">
        <f>+#REF!</f>
        <v>#REF!</v>
      </c>
      <c r="BG950" s="5" t="e">
        <f>+#REF!</f>
        <v>#REF!</v>
      </c>
      <c r="BH950" s="1" t="e">
        <f>+#REF!</f>
        <v>#REF!</v>
      </c>
      <c r="BI950" s="1">
        <f>+COUNTIF(Tabla3[[#This Row],[VALOR REDUCIDO]:[TOTAL TIEMPO PRORROGADO EN DÍAS
]],"&lt;&gt;0")</f>
        <v>3</v>
      </c>
      <c r="BJ950" s="1" t="e">
        <f>+#REF!</f>
        <v>#REF!</v>
      </c>
      <c r="BK950" s="75" t="e">
        <f>+#REF!</f>
        <v>#REF!</v>
      </c>
      <c r="BL950" s="1" t="s">
        <v>83</v>
      </c>
      <c r="BM950" t="e">
        <f t="shared" si="72"/>
        <v>#REF!</v>
      </c>
      <c r="BN950" s="7">
        <f t="shared" si="73"/>
        <v>46044</v>
      </c>
      <c r="BO950" s="7" t="e">
        <f t="shared" si="74"/>
        <v>#REF!</v>
      </c>
      <c r="BP950" s="5" t="e">
        <f t="shared" si="70"/>
        <v>#REF!</v>
      </c>
      <c r="BQ950" s="1">
        <v>23650000</v>
      </c>
      <c r="BR950" s="1" t="e">
        <f>+Tabla3[[#This Row],[VALOR TOTAL DE CONTRATO (ANTES DE LIQUIDACIÓN - LIBERACIÓN DE SALDOS)]]-Tabla3[[#This Row],[RECURSO TOTALES DESEMBOLSADOS]]</f>
        <v>#REF!</v>
      </c>
      <c r="BS950" s="1" t="s">
        <v>83</v>
      </c>
      <c r="BT950" s="1" t="str">
        <f t="shared" si="71"/>
        <v>enero</v>
      </c>
      <c r="BU950" s="1" t="s">
        <v>82</v>
      </c>
      <c r="BV950" s="1" t="s">
        <v>82</v>
      </c>
      <c r="BW950" s="1" t="s">
        <v>82</v>
      </c>
      <c r="BX950" t="s">
        <v>258</v>
      </c>
      <c r="BY950" t="s">
        <v>259</v>
      </c>
    </row>
    <row r="951" spans="1:77" x14ac:dyDescent="0.25">
      <c r="A951" s="1">
        <v>2026</v>
      </c>
      <c r="B951" s="3">
        <v>926</v>
      </c>
      <c r="C951" s="1" t="s">
        <v>65</v>
      </c>
      <c r="D951" t="s">
        <v>67</v>
      </c>
      <c r="E951" t="s">
        <v>70</v>
      </c>
      <c r="F951" t="s">
        <v>71</v>
      </c>
      <c r="G951" t="s">
        <v>105</v>
      </c>
      <c r="H951" s="1" t="s">
        <v>64</v>
      </c>
      <c r="I951" s="1" t="s">
        <v>75</v>
      </c>
      <c r="J951" t="s">
        <v>4618</v>
      </c>
      <c r="K951" s="1" t="s">
        <v>78</v>
      </c>
      <c r="L951" s="87" t="s">
        <v>791</v>
      </c>
      <c r="M951" s="79" t="s">
        <v>7226</v>
      </c>
      <c r="N951" s="1" t="s">
        <v>3719</v>
      </c>
      <c r="O951" s="69" t="s">
        <v>3719</v>
      </c>
      <c r="P951" s="54" t="s">
        <v>3719</v>
      </c>
      <c r="Q951" s="1" t="s">
        <v>83</v>
      </c>
      <c r="R951" s="87" t="s">
        <v>260</v>
      </c>
      <c r="S951" s="87" t="s">
        <v>260</v>
      </c>
      <c r="T951" t="s">
        <v>4619</v>
      </c>
      <c r="U951" t="s">
        <v>4621</v>
      </c>
      <c r="V951" t="s">
        <v>4620</v>
      </c>
      <c r="W951" s="5">
        <v>60000000</v>
      </c>
      <c r="X951" s="5">
        <v>60000000</v>
      </c>
      <c r="Y951" s="90">
        <v>10000000</v>
      </c>
      <c r="Z951" s="90">
        <v>0</v>
      </c>
      <c r="AA951" s="1" t="s">
        <v>95</v>
      </c>
      <c r="AB951" t="s">
        <v>83</v>
      </c>
      <c r="AC951" t="s">
        <v>76</v>
      </c>
      <c r="AD951" s="69">
        <f>+Tabla3[[#This Row],[VALOR DEL CONTRATO
(EN NUMEROS)]]-Tabla3[[#This Row],[VALOR RECURSOS (MADS/FONAM)]]</f>
        <v>0</v>
      </c>
      <c r="AE951" s="2">
        <v>6626</v>
      </c>
      <c r="AF951" s="88">
        <v>46024</v>
      </c>
      <c r="AG951">
        <v>88326</v>
      </c>
      <c r="AH951" s="75">
        <v>46044</v>
      </c>
      <c r="AI951" s="78" t="s">
        <v>98</v>
      </c>
      <c r="AJ951" t="s">
        <v>1321</v>
      </c>
      <c r="AK951" s="72">
        <v>202300000000177</v>
      </c>
      <c r="AL951" s="96">
        <v>46044</v>
      </c>
      <c r="AM951" s="1" t="s">
        <v>257</v>
      </c>
      <c r="AN951" s="1" t="s">
        <v>257</v>
      </c>
      <c r="AO951" t="s">
        <v>100</v>
      </c>
      <c r="AP951" t="s">
        <v>1536</v>
      </c>
      <c r="AQ951" s="1"/>
      <c r="AR951" t="s">
        <v>1537</v>
      </c>
      <c r="AS951" t="s">
        <v>260</v>
      </c>
      <c r="AT951" s="1">
        <v>80111600</v>
      </c>
      <c r="AU951" s="93" t="s">
        <v>6117</v>
      </c>
      <c r="AV951" s="1" t="s">
        <v>210</v>
      </c>
      <c r="AW951" s="87" t="s">
        <v>103</v>
      </c>
      <c r="AX951" s="96">
        <v>46044</v>
      </c>
      <c r="AY951" s="1" t="s">
        <v>115</v>
      </c>
      <c r="AZ951" s="96">
        <v>46044</v>
      </c>
      <c r="BA951" s="75">
        <v>46045</v>
      </c>
      <c r="BB951" s="6">
        <v>46225</v>
      </c>
      <c r="BC951" s="89">
        <f>+Tabla3[[#This Row],[FECHA TERMINACION
(INICIAL)]]-Tabla3[[#This Row],[FECHA INICIO]]</f>
        <v>180</v>
      </c>
      <c r="BD951" s="89">
        <f>+Tabla3[[#This Row],[PLAZO DE EJECUCIÓN EN DÍAS (INICIAL)]]/30</f>
        <v>6</v>
      </c>
      <c r="BE951" t="s">
        <v>4622</v>
      </c>
      <c r="BF951" s="5" t="e">
        <f>+#REF!</f>
        <v>#REF!</v>
      </c>
      <c r="BG951" s="5" t="e">
        <f>+#REF!</f>
        <v>#REF!</v>
      </c>
      <c r="BH951" s="1" t="e">
        <f>+#REF!</f>
        <v>#REF!</v>
      </c>
      <c r="BI951" s="1">
        <f>+COUNTIF(Tabla3[[#This Row],[VALOR REDUCIDO]:[TOTAL TIEMPO PRORROGADO EN DÍAS
]],"&lt;&gt;0")</f>
        <v>3</v>
      </c>
      <c r="BJ951" s="1" t="e">
        <f>+#REF!</f>
        <v>#REF!</v>
      </c>
      <c r="BK951" s="75" t="e">
        <f>+#REF!</f>
        <v>#REF!</v>
      </c>
      <c r="BL951" s="1" t="s">
        <v>83</v>
      </c>
      <c r="BM951" t="e">
        <f t="shared" si="72"/>
        <v>#REF!</v>
      </c>
      <c r="BN951" s="7">
        <f t="shared" si="73"/>
        <v>46045</v>
      </c>
      <c r="BO951" s="7" t="e">
        <f t="shared" si="74"/>
        <v>#REF!</v>
      </c>
      <c r="BP951" s="5" t="e">
        <f t="shared" si="70"/>
        <v>#REF!</v>
      </c>
      <c r="BQ951" s="1">
        <v>22666667</v>
      </c>
      <c r="BR951" s="1" t="e">
        <f>+Tabla3[[#This Row],[VALOR TOTAL DE CONTRATO (ANTES DE LIQUIDACIÓN - LIBERACIÓN DE SALDOS)]]-Tabla3[[#This Row],[RECURSO TOTALES DESEMBOLSADOS]]</f>
        <v>#REF!</v>
      </c>
      <c r="BS951" s="1" t="s">
        <v>83</v>
      </c>
      <c r="BT951" s="1" t="str">
        <f t="shared" si="71"/>
        <v>enero</v>
      </c>
      <c r="BU951" s="1" t="s">
        <v>82</v>
      </c>
      <c r="BV951" s="1" t="s">
        <v>82</v>
      </c>
      <c r="BW951" s="1" t="s">
        <v>82</v>
      </c>
      <c r="BX951" t="s">
        <v>258</v>
      </c>
      <c r="BY951" t="s">
        <v>259</v>
      </c>
    </row>
    <row r="952" spans="1:77" x14ac:dyDescent="0.25">
      <c r="A952" s="1">
        <v>2026</v>
      </c>
      <c r="B952" s="3">
        <v>927</v>
      </c>
      <c r="C952" s="1" t="s">
        <v>65</v>
      </c>
      <c r="D952" t="s">
        <v>67</v>
      </c>
      <c r="E952" t="s">
        <v>70</v>
      </c>
      <c r="F952" t="s">
        <v>71</v>
      </c>
      <c r="G952" t="s">
        <v>105</v>
      </c>
      <c r="H952" s="1" t="s">
        <v>64</v>
      </c>
      <c r="I952" s="1" t="s">
        <v>75</v>
      </c>
      <c r="J952" t="s">
        <v>4623</v>
      </c>
      <c r="K952" s="1" t="s">
        <v>78</v>
      </c>
      <c r="L952" s="87" t="s">
        <v>4624</v>
      </c>
      <c r="M952" s="79" t="s">
        <v>7227</v>
      </c>
      <c r="N952" s="1" t="s">
        <v>3719</v>
      </c>
      <c r="O952" s="69" t="s">
        <v>3719</v>
      </c>
      <c r="P952" s="54" t="s">
        <v>3719</v>
      </c>
      <c r="Q952" s="1" t="s">
        <v>83</v>
      </c>
      <c r="R952" s="87" t="s">
        <v>260</v>
      </c>
      <c r="S952" s="87" t="s">
        <v>260</v>
      </c>
      <c r="T952" t="s">
        <v>4625</v>
      </c>
      <c r="U952" t="s">
        <v>4627</v>
      </c>
      <c r="V952" t="s">
        <v>4626</v>
      </c>
      <c r="W952" s="5">
        <v>30000000</v>
      </c>
      <c r="X952" s="5">
        <v>30000000</v>
      </c>
      <c r="Y952" s="90">
        <v>7500000</v>
      </c>
      <c r="Z952" s="90">
        <v>0</v>
      </c>
      <c r="AA952" s="1" t="s">
        <v>95</v>
      </c>
      <c r="AB952" t="s">
        <v>83</v>
      </c>
      <c r="AC952" t="s">
        <v>76</v>
      </c>
      <c r="AD952" s="69">
        <f>+Tabla3[[#This Row],[VALOR DEL CONTRATO
(EN NUMEROS)]]-Tabla3[[#This Row],[VALOR RECURSOS (MADS/FONAM)]]</f>
        <v>0</v>
      </c>
      <c r="AE952" s="2">
        <v>6626</v>
      </c>
      <c r="AF952" s="88">
        <v>46024</v>
      </c>
      <c r="AG952">
        <v>88526</v>
      </c>
      <c r="AH952" s="75">
        <v>46044</v>
      </c>
      <c r="AI952" s="78" t="s">
        <v>98</v>
      </c>
      <c r="AJ952" t="s">
        <v>1321</v>
      </c>
      <c r="AK952" s="72">
        <v>202300000000177</v>
      </c>
      <c r="AL952" s="96">
        <v>46044</v>
      </c>
      <c r="AM952" s="1" t="s">
        <v>257</v>
      </c>
      <c r="AN952" s="1" t="s">
        <v>257</v>
      </c>
      <c r="AO952" t="s">
        <v>100</v>
      </c>
      <c r="AP952" t="s">
        <v>1314</v>
      </c>
      <c r="AQ952" s="2"/>
      <c r="AR952" t="s">
        <v>1315</v>
      </c>
      <c r="AS952" t="s">
        <v>260</v>
      </c>
      <c r="AT952" s="1">
        <v>80111600</v>
      </c>
      <c r="AU952" s="93" t="s">
        <v>6118</v>
      </c>
      <c r="AV952" s="1" t="s">
        <v>210</v>
      </c>
      <c r="AW952" s="87" t="s">
        <v>103</v>
      </c>
      <c r="AX952" s="96">
        <v>46044</v>
      </c>
      <c r="AY952" s="1" t="s">
        <v>115</v>
      </c>
      <c r="AZ952" s="96">
        <v>46044</v>
      </c>
      <c r="BA952" s="75">
        <v>46044</v>
      </c>
      <c r="BB952" s="6">
        <v>46079</v>
      </c>
      <c r="BC952" s="89">
        <f>+Tabla3[[#This Row],[FECHA TERMINACION
(INICIAL)]]-Tabla3[[#This Row],[FECHA INICIO]]</f>
        <v>35</v>
      </c>
      <c r="BD952" s="89">
        <f>+Tabla3[[#This Row],[PLAZO DE EJECUCIÓN EN DÍAS (INICIAL)]]/30</f>
        <v>1.1666666666666667</v>
      </c>
      <c r="BE952" t="s">
        <v>4628</v>
      </c>
      <c r="BF952" s="5" t="e">
        <f>+#REF!</f>
        <v>#REF!</v>
      </c>
      <c r="BG952" s="5" t="e">
        <f>+#REF!</f>
        <v>#REF!</v>
      </c>
      <c r="BH952" s="1" t="e">
        <f>+#REF!</f>
        <v>#REF!</v>
      </c>
      <c r="BI952" s="1">
        <f>+COUNTIF(Tabla3[[#This Row],[VALOR REDUCIDO]:[TOTAL TIEMPO PRORROGADO EN DÍAS
]],"&lt;&gt;0")</f>
        <v>3</v>
      </c>
      <c r="BJ952" s="1" t="e">
        <f>+#REF!</f>
        <v>#REF!</v>
      </c>
      <c r="BK952" s="75" t="e">
        <f>+#REF!</f>
        <v>#REF!</v>
      </c>
      <c r="BL952" s="1" t="s">
        <v>82</v>
      </c>
      <c r="BM952" t="e">
        <f t="shared" si="72"/>
        <v>#REF!</v>
      </c>
      <c r="BN952" s="7">
        <f t="shared" si="73"/>
        <v>46044</v>
      </c>
      <c r="BO952" s="7" t="e">
        <f t="shared" si="74"/>
        <v>#REF!</v>
      </c>
      <c r="BP952" s="5" t="e">
        <f t="shared" si="70"/>
        <v>#REF!</v>
      </c>
      <c r="BQ952" s="1">
        <v>8750000</v>
      </c>
      <c r="BR952" s="1" t="e">
        <f>+Tabla3[[#This Row],[VALOR TOTAL DE CONTRATO (ANTES DE LIQUIDACIÓN - LIBERACIÓN DE SALDOS)]]-Tabla3[[#This Row],[RECURSO TOTALES DESEMBOLSADOS]]</f>
        <v>#REF!</v>
      </c>
      <c r="BS952" s="1" t="s">
        <v>83</v>
      </c>
      <c r="BT952" s="1" t="str">
        <f t="shared" si="71"/>
        <v>enero</v>
      </c>
      <c r="BU952" s="1" t="s">
        <v>82</v>
      </c>
      <c r="BV952" s="1" t="s">
        <v>82</v>
      </c>
      <c r="BW952" s="1" t="s">
        <v>82</v>
      </c>
      <c r="BX952" t="s">
        <v>258</v>
      </c>
      <c r="BY952" t="s">
        <v>259</v>
      </c>
    </row>
    <row r="953" spans="1:77" ht="16.5" x14ac:dyDescent="0.35">
      <c r="A953" s="1">
        <v>2026</v>
      </c>
      <c r="B953" s="3" t="s">
        <v>6294</v>
      </c>
      <c r="C953" s="1" t="s">
        <v>65</v>
      </c>
      <c r="D953" t="s">
        <v>67</v>
      </c>
      <c r="E953" t="s">
        <v>70</v>
      </c>
      <c r="F953" t="s">
        <v>71</v>
      </c>
      <c r="G953" t="s">
        <v>105</v>
      </c>
      <c r="H953" s="1" t="s">
        <v>64</v>
      </c>
      <c r="I953" s="1" t="s">
        <v>75</v>
      </c>
      <c r="J953" t="s">
        <v>6295</v>
      </c>
      <c r="K953" s="1" t="s">
        <v>78</v>
      </c>
      <c r="L953" s="87" t="s">
        <v>493</v>
      </c>
      <c r="M953" s="79" t="s">
        <v>7446</v>
      </c>
      <c r="N953" s="1" t="s">
        <v>3719</v>
      </c>
      <c r="O953" s="69" t="s">
        <v>3719</v>
      </c>
      <c r="P953" s="54" t="s">
        <v>3719</v>
      </c>
      <c r="Q953" s="26" t="s">
        <v>83</v>
      </c>
      <c r="R953" s="29" t="s">
        <v>260</v>
      </c>
      <c r="S953" s="29" t="s">
        <v>260</v>
      </c>
      <c r="T953" t="s">
        <v>4625</v>
      </c>
      <c r="U953" t="s">
        <v>4627</v>
      </c>
      <c r="V953" t="s">
        <v>6296</v>
      </c>
      <c r="W953" s="5">
        <v>21250000</v>
      </c>
      <c r="X953" s="5">
        <v>21250000</v>
      </c>
      <c r="Y953" s="90">
        <v>7500000</v>
      </c>
      <c r="Z953" s="90">
        <v>0</v>
      </c>
      <c r="AA953" s="1" t="s">
        <v>95</v>
      </c>
      <c r="AB953" t="s">
        <v>83</v>
      </c>
      <c r="AC953" t="s">
        <v>76</v>
      </c>
      <c r="AD953" s="69">
        <f>+Tabla3[[#This Row],[VALOR DEL CONTRATO
(EN NUMEROS)]]-Tabla3[[#This Row],[VALOR RECURSOS (MADS/FONAM)]]</f>
        <v>0</v>
      </c>
      <c r="AE953" s="2">
        <v>6626</v>
      </c>
      <c r="AF953" s="88">
        <v>46024</v>
      </c>
      <c r="AG953">
        <v>150326</v>
      </c>
      <c r="AH953" s="75">
        <v>46115</v>
      </c>
      <c r="AI953" s="78" t="s">
        <v>98</v>
      </c>
      <c r="AJ953" t="s">
        <v>1321</v>
      </c>
      <c r="AK953" s="72">
        <v>202300000000177</v>
      </c>
      <c r="AL953" s="96">
        <v>46080</v>
      </c>
      <c r="AM953" s="1" t="s">
        <v>257</v>
      </c>
      <c r="AN953" s="1" t="s">
        <v>257</v>
      </c>
      <c r="AO953" t="s">
        <v>100</v>
      </c>
      <c r="AP953" t="s">
        <v>1314</v>
      </c>
      <c r="AQ953" s="2"/>
      <c r="AR953" t="s">
        <v>1315</v>
      </c>
      <c r="AS953" t="s">
        <v>260</v>
      </c>
      <c r="AT953" s="1">
        <v>80111600</v>
      </c>
      <c r="AU953" s="93" t="s">
        <v>6118</v>
      </c>
      <c r="AV953" s="1" t="s">
        <v>210</v>
      </c>
      <c r="AW953" s="87" t="s">
        <v>103</v>
      </c>
      <c r="AX953" s="96">
        <v>46080</v>
      </c>
      <c r="AY953" s="1" t="s">
        <v>115</v>
      </c>
      <c r="AZ953" s="96">
        <v>46080</v>
      </c>
      <c r="BA953" s="75">
        <v>46080</v>
      </c>
      <c r="BB953" s="6">
        <v>46163</v>
      </c>
      <c r="BC953" s="89">
        <f>+Tabla3[[#This Row],[FECHA TERMINACION
(INICIAL)]]-Tabla3[[#This Row],[FECHA INICIO]]</f>
        <v>83</v>
      </c>
      <c r="BD953" s="89">
        <f>+Tabla3[[#This Row],[PLAZO DE EJECUCIÓN EN DÍAS (INICIAL)]]/30</f>
        <v>2.7666666666666666</v>
      </c>
      <c r="BE953" t="s">
        <v>6297</v>
      </c>
      <c r="BF953" s="5" t="e">
        <f>+#REF!</f>
        <v>#REF!</v>
      </c>
      <c r="BG953" s="5" t="e">
        <f>+#REF!</f>
        <v>#REF!</v>
      </c>
      <c r="BH953" s="1" t="e">
        <f>+#REF!</f>
        <v>#REF!</v>
      </c>
      <c r="BI953" s="1">
        <f>+COUNTIF(Tabla3[[#This Row],[VALOR REDUCIDO]:[TOTAL TIEMPO PRORROGADO EN DÍAS
]],"&lt;&gt;0")</f>
        <v>3</v>
      </c>
      <c r="BJ953" s="1" t="e">
        <f>+#REF!</f>
        <v>#REF!</v>
      </c>
      <c r="BK953" s="75" t="e">
        <f>+#REF!</f>
        <v>#REF!</v>
      </c>
      <c r="BL953" s="1" t="s">
        <v>83</v>
      </c>
      <c r="BM953" t="e">
        <f>$BO953-$BN953</f>
        <v>#REF!</v>
      </c>
      <c r="BN953" s="7">
        <f>$BA953</f>
        <v>46080</v>
      </c>
      <c r="BO953" s="7" t="e">
        <f t="shared" si="74"/>
        <v>#REF!</v>
      </c>
      <c r="BP953" s="5" t="e">
        <f t="shared" si="70"/>
        <v>#REF!</v>
      </c>
      <c r="BQ953" s="1">
        <v>23500000</v>
      </c>
      <c r="BR953" s="1" t="e">
        <f>+Tabla3[[#This Row],[VALOR TOTAL DE CONTRATO (ANTES DE LIQUIDACIÓN - LIBERACIÓN DE SALDOS)]]-Tabla3[[#This Row],[RECURSO TOTALES DESEMBOLSADOS]]</f>
        <v>#REF!</v>
      </c>
      <c r="BS953" s="1" t="s">
        <v>83</v>
      </c>
      <c r="BT953" s="1" t="str">
        <f t="shared" si="71"/>
        <v>febrero</v>
      </c>
      <c r="BU953" s="1" t="s">
        <v>82</v>
      </c>
      <c r="BV953" s="1" t="s">
        <v>82</v>
      </c>
      <c r="BW953" s="1" t="s">
        <v>82</v>
      </c>
      <c r="BX953" t="s">
        <v>258</v>
      </c>
      <c r="BY953" t="s">
        <v>259</v>
      </c>
    </row>
    <row r="954" spans="1:77" x14ac:dyDescent="0.25">
      <c r="A954" s="1">
        <v>2026</v>
      </c>
      <c r="B954" s="3">
        <v>928</v>
      </c>
      <c r="C954" s="1" t="s">
        <v>65</v>
      </c>
      <c r="D954" t="s">
        <v>67</v>
      </c>
      <c r="E954" t="s">
        <v>70</v>
      </c>
      <c r="F954" t="s">
        <v>71</v>
      </c>
      <c r="G954" t="s">
        <v>105</v>
      </c>
      <c r="H954" s="1" t="s">
        <v>64</v>
      </c>
      <c r="I954" s="1" t="s">
        <v>75</v>
      </c>
      <c r="J954" t="s">
        <v>4629</v>
      </c>
      <c r="K954" s="1" t="s">
        <v>78</v>
      </c>
      <c r="L954" s="87" t="s">
        <v>461</v>
      </c>
      <c r="M954" s="79" t="s">
        <v>7228</v>
      </c>
      <c r="N954" s="1" t="s">
        <v>3719</v>
      </c>
      <c r="O954" s="69" t="s">
        <v>3719</v>
      </c>
      <c r="P954" s="54" t="s">
        <v>3719</v>
      </c>
      <c r="Q954" s="1" t="s">
        <v>83</v>
      </c>
      <c r="R954" s="87" t="s">
        <v>266</v>
      </c>
      <c r="S954" s="87" t="s">
        <v>266</v>
      </c>
      <c r="T954" t="s">
        <v>4630</v>
      </c>
      <c r="U954" t="s">
        <v>4631</v>
      </c>
      <c r="V954" t="s">
        <v>2912</v>
      </c>
      <c r="W954" s="5">
        <v>60500000</v>
      </c>
      <c r="X954" s="5">
        <v>60500000</v>
      </c>
      <c r="Y954" s="90">
        <v>5500000</v>
      </c>
      <c r="Z954" s="90">
        <v>0</v>
      </c>
      <c r="AA954" s="1" t="s">
        <v>95</v>
      </c>
      <c r="AB954" t="s">
        <v>83</v>
      </c>
      <c r="AC954" t="s">
        <v>76</v>
      </c>
      <c r="AD954" s="69">
        <f>+Tabla3[[#This Row],[VALOR DEL CONTRATO
(EN NUMEROS)]]-Tabla3[[#This Row],[VALOR RECURSOS (MADS/FONAM)]]</f>
        <v>0</v>
      </c>
      <c r="AE954" s="2">
        <v>426</v>
      </c>
      <c r="AF954" s="88">
        <v>46024</v>
      </c>
      <c r="AG954">
        <v>85326</v>
      </c>
      <c r="AH954" s="75">
        <v>46044</v>
      </c>
      <c r="AI954" s="78" t="s">
        <v>98</v>
      </c>
      <c r="AJ954" t="s">
        <v>1139</v>
      </c>
      <c r="AK954" s="65">
        <v>202400000000095</v>
      </c>
      <c r="AL954" s="75">
        <v>46044</v>
      </c>
      <c r="AM954" s="1" t="s">
        <v>257</v>
      </c>
      <c r="AN954" s="1" t="s">
        <v>257</v>
      </c>
      <c r="AO954" t="s">
        <v>100</v>
      </c>
      <c r="AP954" t="s">
        <v>406</v>
      </c>
      <c r="AQ954" s="2"/>
      <c r="AR954" t="s">
        <v>407</v>
      </c>
      <c r="AS954" t="s">
        <v>408</v>
      </c>
      <c r="AT954" s="1">
        <v>80111600</v>
      </c>
      <c r="AU954" s="93" t="s">
        <v>6119</v>
      </c>
      <c r="AV954" s="1" t="s">
        <v>210</v>
      </c>
      <c r="AW954" s="87" t="s">
        <v>103</v>
      </c>
      <c r="AX954" s="96">
        <v>46044</v>
      </c>
      <c r="AY954" s="1" t="s">
        <v>116</v>
      </c>
      <c r="AZ954" s="96">
        <v>46044</v>
      </c>
      <c r="BA954" s="75">
        <v>46044</v>
      </c>
      <c r="BB954" s="6">
        <v>46377</v>
      </c>
      <c r="BC954" s="89">
        <f>+Tabla3[[#This Row],[FECHA TERMINACION
(INICIAL)]]-Tabla3[[#This Row],[FECHA INICIO]]</f>
        <v>333</v>
      </c>
      <c r="BD954" s="89">
        <f>+Tabla3[[#This Row],[PLAZO DE EJECUCIÓN EN DÍAS (INICIAL)]]/30</f>
        <v>11.1</v>
      </c>
      <c r="BE954" t="s">
        <v>1918</v>
      </c>
      <c r="BF954" s="5" t="e">
        <f>+#REF!</f>
        <v>#REF!</v>
      </c>
      <c r="BG954" s="5" t="e">
        <f>+#REF!</f>
        <v>#REF!</v>
      </c>
      <c r="BH954" s="1" t="e">
        <f>+#REF!</f>
        <v>#REF!</v>
      </c>
      <c r="BI954" s="1">
        <f>+COUNTIF(Tabla3[[#This Row],[VALOR REDUCIDO]:[TOTAL TIEMPO PRORROGADO EN DÍAS
]],"&lt;&gt;0")</f>
        <v>3</v>
      </c>
      <c r="BJ954" s="1" t="e">
        <f>+#REF!</f>
        <v>#REF!</v>
      </c>
      <c r="BK954" s="75" t="e">
        <f>+#REF!</f>
        <v>#REF!</v>
      </c>
      <c r="BL954" s="1" t="s">
        <v>83</v>
      </c>
      <c r="BM954" t="e">
        <f t="shared" si="72"/>
        <v>#REF!</v>
      </c>
      <c r="BN954" s="7">
        <f t="shared" si="73"/>
        <v>46044</v>
      </c>
      <c r="BO954" s="7" t="e">
        <f t="shared" si="74"/>
        <v>#REF!</v>
      </c>
      <c r="BP954" s="5" t="e">
        <f t="shared" si="70"/>
        <v>#REF!</v>
      </c>
      <c r="BQ954" s="1">
        <v>23650000</v>
      </c>
      <c r="BR954" s="1" t="e">
        <f>+Tabla3[[#This Row],[VALOR TOTAL DE CONTRATO (ANTES DE LIQUIDACIÓN - LIBERACIÓN DE SALDOS)]]-Tabla3[[#This Row],[RECURSO TOTALES DESEMBOLSADOS]]</f>
        <v>#REF!</v>
      </c>
      <c r="BS954" s="1" t="s">
        <v>83</v>
      </c>
      <c r="BT954" s="1" t="str">
        <f t="shared" si="71"/>
        <v>enero</v>
      </c>
      <c r="BU954" s="1" t="s">
        <v>82</v>
      </c>
      <c r="BV954" s="1" t="s">
        <v>82</v>
      </c>
      <c r="BW954" s="1" t="s">
        <v>82</v>
      </c>
      <c r="BX954" t="s">
        <v>258</v>
      </c>
      <c r="BY954" t="s">
        <v>259</v>
      </c>
    </row>
    <row r="955" spans="1:77" x14ac:dyDescent="0.25">
      <c r="A955" s="1">
        <v>2026</v>
      </c>
      <c r="B955" s="3">
        <v>929</v>
      </c>
      <c r="C955" s="1" t="s">
        <v>65</v>
      </c>
      <c r="D955" t="s">
        <v>67</v>
      </c>
      <c r="E955" t="s">
        <v>70</v>
      </c>
      <c r="F955" t="s">
        <v>71</v>
      </c>
      <c r="G955" t="s">
        <v>105</v>
      </c>
      <c r="H955" s="1" t="s">
        <v>64</v>
      </c>
      <c r="I955" s="1" t="s">
        <v>75</v>
      </c>
      <c r="J955" t="s">
        <v>4951</v>
      </c>
      <c r="K955" s="1" t="s">
        <v>78</v>
      </c>
      <c r="L955" s="87" t="s">
        <v>691</v>
      </c>
      <c r="M955" s="79" t="s">
        <v>7229</v>
      </c>
      <c r="N955" s="1" t="s">
        <v>3719</v>
      </c>
      <c r="O955" s="69" t="s">
        <v>3719</v>
      </c>
      <c r="P955" s="54" t="s">
        <v>3719</v>
      </c>
      <c r="Q955" s="1" t="s">
        <v>83</v>
      </c>
      <c r="R955" s="87" t="s">
        <v>255</v>
      </c>
      <c r="S955" s="87" t="s">
        <v>255</v>
      </c>
      <c r="T955" t="s">
        <v>4952</v>
      </c>
      <c r="U955" t="s">
        <v>4954</v>
      </c>
      <c r="V955" t="s">
        <v>4953</v>
      </c>
      <c r="W955" s="5">
        <v>77000000</v>
      </c>
      <c r="X955" s="5">
        <v>77000000</v>
      </c>
      <c r="Y955" s="90">
        <v>7000000</v>
      </c>
      <c r="Z955" s="90">
        <v>0</v>
      </c>
      <c r="AA955" s="1" t="s">
        <v>95</v>
      </c>
      <c r="AB955" t="s">
        <v>83</v>
      </c>
      <c r="AC955" t="s">
        <v>76</v>
      </c>
      <c r="AD955" s="69">
        <f>+Tabla3[[#This Row],[VALOR DEL CONTRATO
(EN NUMEROS)]]-Tabla3[[#This Row],[VALOR RECURSOS (MADS/FONAM)]]</f>
        <v>0</v>
      </c>
      <c r="AE955" s="2">
        <v>1426</v>
      </c>
      <c r="AF955" s="88">
        <v>46024</v>
      </c>
      <c r="AG955">
        <v>95026</v>
      </c>
      <c r="AH955" s="75">
        <v>46045</v>
      </c>
      <c r="AI955" s="78" t="s">
        <v>98</v>
      </c>
      <c r="AJ955" t="s">
        <v>395</v>
      </c>
      <c r="AK955" s="65">
        <v>202400000000095</v>
      </c>
      <c r="AL955" s="96">
        <v>46045</v>
      </c>
      <c r="AM955" s="1" t="s">
        <v>257</v>
      </c>
      <c r="AN955" s="1" t="s">
        <v>257</v>
      </c>
      <c r="AO955" t="s">
        <v>100</v>
      </c>
      <c r="AP955" t="s">
        <v>402</v>
      </c>
      <c r="AQ955" s="2"/>
      <c r="AR955" t="s">
        <v>396</v>
      </c>
      <c r="AS955" t="s">
        <v>255</v>
      </c>
      <c r="AT955" s="1">
        <v>80111600</v>
      </c>
      <c r="AU955" s="93" t="s">
        <v>6120</v>
      </c>
      <c r="AV955" s="1" t="s">
        <v>210</v>
      </c>
      <c r="AW955" s="87" t="s">
        <v>103</v>
      </c>
      <c r="AX955" s="96">
        <v>46045</v>
      </c>
      <c r="AY955" s="1" t="s">
        <v>116</v>
      </c>
      <c r="AZ955" s="96">
        <v>46045</v>
      </c>
      <c r="BA955" s="96">
        <v>46045</v>
      </c>
      <c r="BB955" s="6">
        <v>46378</v>
      </c>
      <c r="BC955" s="89">
        <f>+Tabla3[[#This Row],[FECHA TERMINACION
(INICIAL)]]-Tabla3[[#This Row],[FECHA INICIO]]</f>
        <v>333</v>
      </c>
      <c r="BD955" s="89">
        <f>+Tabla3[[#This Row],[PLAZO DE EJECUCIÓN EN DÍAS (INICIAL)]]/30</f>
        <v>11.1</v>
      </c>
      <c r="BE955" t="s">
        <v>4070</v>
      </c>
      <c r="BF955" s="5" t="e">
        <f>+#REF!</f>
        <v>#REF!</v>
      </c>
      <c r="BG955" s="5" t="e">
        <f>+#REF!</f>
        <v>#REF!</v>
      </c>
      <c r="BH955" s="1" t="e">
        <f>+#REF!</f>
        <v>#REF!</v>
      </c>
      <c r="BI955" s="1">
        <f>+COUNTIF(Tabla3[[#This Row],[VALOR REDUCIDO]:[TOTAL TIEMPO PRORROGADO EN DÍAS
]],"&lt;&gt;0")</f>
        <v>3</v>
      </c>
      <c r="BJ955" s="1" t="e">
        <f>+#REF!</f>
        <v>#REF!</v>
      </c>
      <c r="BK955" s="75" t="e">
        <f>+#REF!</f>
        <v>#REF!</v>
      </c>
      <c r="BL955" s="1" t="s">
        <v>83</v>
      </c>
      <c r="BM955" t="e">
        <f t="shared" si="72"/>
        <v>#REF!</v>
      </c>
      <c r="BN955" s="7">
        <f t="shared" si="73"/>
        <v>46045</v>
      </c>
      <c r="BO955" s="7" t="e">
        <f t="shared" si="74"/>
        <v>#REF!</v>
      </c>
      <c r="BP955" s="5" t="e">
        <f t="shared" si="70"/>
        <v>#REF!</v>
      </c>
      <c r="BQ955" s="1">
        <v>29866667</v>
      </c>
      <c r="BR955" s="1" t="e">
        <f>+Tabla3[[#This Row],[VALOR TOTAL DE CONTRATO (ANTES DE LIQUIDACIÓN - LIBERACIÓN DE SALDOS)]]-Tabla3[[#This Row],[RECURSO TOTALES DESEMBOLSADOS]]</f>
        <v>#REF!</v>
      </c>
      <c r="BS955" s="1" t="s">
        <v>83</v>
      </c>
      <c r="BT955" s="1" t="str">
        <f t="shared" si="71"/>
        <v>enero</v>
      </c>
      <c r="BU955" s="1" t="s">
        <v>82</v>
      </c>
      <c r="BV955" s="1" t="s">
        <v>82</v>
      </c>
      <c r="BW955" s="1" t="s">
        <v>82</v>
      </c>
      <c r="BX955" t="s">
        <v>258</v>
      </c>
      <c r="BY955" t="s">
        <v>259</v>
      </c>
    </row>
    <row r="956" spans="1:77" x14ac:dyDescent="0.25">
      <c r="A956" s="1">
        <v>2026</v>
      </c>
      <c r="B956" s="3">
        <v>930</v>
      </c>
      <c r="C956" s="1" t="s">
        <v>65</v>
      </c>
      <c r="D956" t="s">
        <v>67</v>
      </c>
      <c r="E956" t="s">
        <v>70</v>
      </c>
      <c r="F956" t="s">
        <v>71</v>
      </c>
      <c r="G956" t="s">
        <v>105</v>
      </c>
      <c r="H956" s="1" t="s">
        <v>64</v>
      </c>
      <c r="I956" s="1" t="s">
        <v>75</v>
      </c>
      <c r="J956" t="s">
        <v>4632</v>
      </c>
      <c r="K956" s="1" t="s">
        <v>78</v>
      </c>
      <c r="L956" s="87" t="s">
        <v>4624</v>
      </c>
      <c r="M956" s="79" t="s">
        <v>7230</v>
      </c>
      <c r="N956" s="1" t="s">
        <v>3719</v>
      </c>
      <c r="O956" s="69" t="s">
        <v>3719</v>
      </c>
      <c r="P956" s="54" t="s">
        <v>3719</v>
      </c>
      <c r="Q956" s="1" t="s">
        <v>83</v>
      </c>
      <c r="R956" s="87" t="s">
        <v>266</v>
      </c>
      <c r="S956" s="87" t="s">
        <v>266</v>
      </c>
      <c r="T956" t="s">
        <v>4633</v>
      </c>
      <c r="U956" t="s">
        <v>4635</v>
      </c>
      <c r="V956" t="s">
        <v>4634</v>
      </c>
      <c r="W956" s="5">
        <v>36300000</v>
      </c>
      <c r="X956" s="5">
        <v>36300000</v>
      </c>
      <c r="Y956" s="90">
        <v>3300000</v>
      </c>
      <c r="Z956" s="90">
        <v>0</v>
      </c>
      <c r="AA956" s="1" t="s">
        <v>95</v>
      </c>
      <c r="AB956" t="s">
        <v>83</v>
      </c>
      <c r="AC956" t="s">
        <v>76</v>
      </c>
      <c r="AD956" s="69">
        <f>+Tabla3[[#This Row],[VALOR DEL CONTRATO
(EN NUMEROS)]]-Tabla3[[#This Row],[VALOR RECURSOS (MADS/FONAM)]]</f>
        <v>0</v>
      </c>
      <c r="AE956" s="2">
        <v>426</v>
      </c>
      <c r="AF956" s="88">
        <v>46024</v>
      </c>
      <c r="AG956">
        <v>86326</v>
      </c>
      <c r="AH956" s="75">
        <v>46044</v>
      </c>
      <c r="AI956" s="78" t="s">
        <v>98</v>
      </c>
      <c r="AJ956" t="s">
        <v>1139</v>
      </c>
      <c r="AK956" s="65">
        <v>202400000000095</v>
      </c>
      <c r="AL956" s="75">
        <v>46044</v>
      </c>
      <c r="AM956" s="1" t="s">
        <v>257</v>
      </c>
      <c r="AN956" s="1" t="s">
        <v>257</v>
      </c>
      <c r="AO956" t="s">
        <v>100</v>
      </c>
      <c r="AP956" t="s">
        <v>406</v>
      </c>
      <c r="AQ956" s="2"/>
      <c r="AR956" t="s">
        <v>407</v>
      </c>
      <c r="AS956" t="s">
        <v>408</v>
      </c>
      <c r="AT956" s="1">
        <v>80111600</v>
      </c>
      <c r="AU956" s="93" t="s">
        <v>6121</v>
      </c>
      <c r="AV956" s="1" t="s">
        <v>210</v>
      </c>
      <c r="AW956" s="87" t="s">
        <v>103</v>
      </c>
      <c r="AX956" s="96">
        <v>46044</v>
      </c>
      <c r="AY956" s="1" t="s">
        <v>116</v>
      </c>
      <c r="AZ956" s="96">
        <v>46044</v>
      </c>
      <c r="BA956" s="96">
        <v>46045</v>
      </c>
      <c r="BB956" s="6">
        <v>46378</v>
      </c>
      <c r="BC956" s="89">
        <f>+Tabla3[[#This Row],[FECHA TERMINACION
(INICIAL)]]-Tabla3[[#This Row],[FECHA INICIO]]</f>
        <v>333</v>
      </c>
      <c r="BD956" s="89">
        <f>+Tabla3[[#This Row],[PLAZO DE EJECUCIÓN EN DÍAS (INICIAL)]]/30</f>
        <v>11.1</v>
      </c>
      <c r="BE956" t="s">
        <v>1918</v>
      </c>
      <c r="BF956" s="5" t="e">
        <f>+#REF!</f>
        <v>#REF!</v>
      </c>
      <c r="BG956" s="5" t="e">
        <f>+#REF!</f>
        <v>#REF!</v>
      </c>
      <c r="BH956" s="1" t="e">
        <f>+#REF!</f>
        <v>#REF!</v>
      </c>
      <c r="BI956" s="1">
        <f>+COUNTIF(Tabla3[[#This Row],[VALOR REDUCIDO]:[TOTAL TIEMPO PRORROGADO EN DÍAS
]],"&lt;&gt;0")</f>
        <v>3</v>
      </c>
      <c r="BJ956" s="1" t="e">
        <f>+#REF!</f>
        <v>#REF!</v>
      </c>
      <c r="BK956" s="75" t="e">
        <f>+#REF!</f>
        <v>#REF!</v>
      </c>
      <c r="BL956" s="1" t="s">
        <v>83</v>
      </c>
      <c r="BM956" t="e">
        <f t="shared" si="72"/>
        <v>#REF!</v>
      </c>
      <c r="BN956" s="7">
        <f t="shared" si="73"/>
        <v>46045</v>
      </c>
      <c r="BO956" s="7" t="e">
        <f t="shared" si="74"/>
        <v>#REF!</v>
      </c>
      <c r="BP956" s="5" t="e">
        <f t="shared" si="70"/>
        <v>#REF!</v>
      </c>
      <c r="BQ956" s="1">
        <v>14080000</v>
      </c>
      <c r="BR956" s="1" t="e">
        <f>+Tabla3[[#This Row],[VALOR TOTAL DE CONTRATO (ANTES DE LIQUIDACIÓN - LIBERACIÓN DE SALDOS)]]-Tabla3[[#This Row],[RECURSO TOTALES DESEMBOLSADOS]]</f>
        <v>#REF!</v>
      </c>
      <c r="BS956" s="1" t="s">
        <v>83</v>
      </c>
      <c r="BT956" s="1" t="str">
        <f t="shared" si="71"/>
        <v>enero</v>
      </c>
      <c r="BU956" s="1" t="s">
        <v>82</v>
      </c>
      <c r="BV956" s="1" t="s">
        <v>82</v>
      </c>
      <c r="BW956" s="1" t="s">
        <v>82</v>
      </c>
      <c r="BX956" t="s">
        <v>258</v>
      </c>
      <c r="BY956" t="s">
        <v>259</v>
      </c>
    </row>
    <row r="957" spans="1:77" x14ac:dyDescent="0.25">
      <c r="A957" s="1">
        <v>2026</v>
      </c>
      <c r="B957" s="3">
        <v>931</v>
      </c>
      <c r="C957" s="1" t="s">
        <v>65</v>
      </c>
      <c r="D957" t="s">
        <v>67</v>
      </c>
      <c r="E957" t="s">
        <v>70</v>
      </c>
      <c r="F957" t="s">
        <v>71</v>
      </c>
      <c r="G957" t="s">
        <v>105</v>
      </c>
      <c r="H957" s="1" t="s">
        <v>64</v>
      </c>
      <c r="I957" s="1" t="s">
        <v>75</v>
      </c>
      <c r="J957" t="s">
        <v>4636</v>
      </c>
      <c r="K957" s="1" t="s">
        <v>78</v>
      </c>
      <c r="L957" s="87" t="s">
        <v>81</v>
      </c>
      <c r="M957" s="79" t="s">
        <v>7231</v>
      </c>
      <c r="N957" s="1" t="s">
        <v>3719</v>
      </c>
      <c r="O957" s="69" t="s">
        <v>3719</v>
      </c>
      <c r="P957" s="54" t="s">
        <v>3719</v>
      </c>
      <c r="Q957" s="1" t="s">
        <v>83</v>
      </c>
      <c r="R957" s="87" t="s">
        <v>256</v>
      </c>
      <c r="S957" s="87" t="s">
        <v>256</v>
      </c>
      <c r="T957" t="s">
        <v>4637</v>
      </c>
      <c r="U957" t="s">
        <v>4639</v>
      </c>
      <c r="V957" t="s">
        <v>4638</v>
      </c>
      <c r="W957" s="5">
        <v>97850000</v>
      </c>
      <c r="X957" s="5">
        <v>97850000</v>
      </c>
      <c r="Y957" s="90">
        <v>9500000</v>
      </c>
      <c r="Z957" s="90">
        <v>0</v>
      </c>
      <c r="AA957" s="1" t="s">
        <v>95</v>
      </c>
      <c r="AB957" t="s">
        <v>83</v>
      </c>
      <c r="AC957" t="s">
        <v>76</v>
      </c>
      <c r="AD957" s="69">
        <f>+Tabla3[[#This Row],[VALOR DEL CONTRATO
(EN NUMEROS)]]-Tabla3[[#This Row],[VALOR RECURSOS (MADS/FONAM)]]</f>
        <v>0</v>
      </c>
      <c r="AE957" s="2">
        <v>2426</v>
      </c>
      <c r="AF957" s="88">
        <v>46024</v>
      </c>
      <c r="AG957">
        <v>94826</v>
      </c>
      <c r="AH957" s="75">
        <v>46045</v>
      </c>
      <c r="AI957" s="78" t="s">
        <v>98</v>
      </c>
      <c r="AJ957" t="s">
        <v>590</v>
      </c>
      <c r="AK957" s="72">
        <v>202400000000078</v>
      </c>
      <c r="AL957" s="96">
        <v>46045</v>
      </c>
      <c r="AM957" s="1" t="s">
        <v>257</v>
      </c>
      <c r="AN957" s="1" t="s">
        <v>257</v>
      </c>
      <c r="AO957" t="s">
        <v>100</v>
      </c>
      <c r="AP957" t="s">
        <v>293</v>
      </c>
      <c r="AQ957" s="1"/>
      <c r="AR957" t="s">
        <v>294</v>
      </c>
      <c r="AS957" t="s">
        <v>1403</v>
      </c>
      <c r="AT957" s="1">
        <v>80111600</v>
      </c>
      <c r="AU957" s="93" t="s">
        <v>6122</v>
      </c>
      <c r="AV957" s="1" t="s">
        <v>210</v>
      </c>
      <c r="AW957" s="87" t="s">
        <v>103</v>
      </c>
      <c r="AX957" s="75">
        <v>46045</v>
      </c>
      <c r="AY957" s="1" t="s">
        <v>116</v>
      </c>
      <c r="AZ957" s="75">
        <v>46045</v>
      </c>
      <c r="BA957" s="96">
        <v>46045</v>
      </c>
      <c r="BB957" s="6">
        <v>46357</v>
      </c>
      <c r="BC957" s="89">
        <f>+Tabla3[[#This Row],[FECHA TERMINACION
(INICIAL)]]-Tabla3[[#This Row],[FECHA INICIO]]</f>
        <v>312</v>
      </c>
      <c r="BD957" s="89">
        <f>+Tabla3[[#This Row],[PLAZO DE EJECUCIÓN EN DÍAS (INICIAL)]]/30</f>
        <v>10.4</v>
      </c>
      <c r="BE957" t="s">
        <v>4640</v>
      </c>
      <c r="BF957" s="5" t="e">
        <f>+#REF!</f>
        <v>#REF!</v>
      </c>
      <c r="BG957" s="5" t="e">
        <f>+#REF!</f>
        <v>#REF!</v>
      </c>
      <c r="BH957" s="1" t="e">
        <f>+#REF!</f>
        <v>#REF!</v>
      </c>
      <c r="BI957" s="1">
        <f>+COUNTIF(Tabla3[[#This Row],[VALOR REDUCIDO]:[TOTAL TIEMPO PRORROGADO EN DÍAS
]],"&lt;&gt;0")</f>
        <v>3</v>
      </c>
      <c r="BJ957" s="1" t="e">
        <f>+#REF!</f>
        <v>#REF!</v>
      </c>
      <c r="BK957" s="75" t="e">
        <f>+#REF!</f>
        <v>#REF!</v>
      </c>
      <c r="BL957" s="1" t="s">
        <v>83</v>
      </c>
      <c r="BM957" t="e">
        <f t="shared" si="72"/>
        <v>#REF!</v>
      </c>
      <c r="BN957" s="7">
        <f t="shared" si="73"/>
        <v>46045</v>
      </c>
      <c r="BO957" s="7" t="e">
        <f t="shared" si="74"/>
        <v>#REF!</v>
      </c>
      <c r="BP957" s="5" t="e">
        <f t="shared" si="70"/>
        <v>#REF!</v>
      </c>
      <c r="BQ957" s="1">
        <v>40533333</v>
      </c>
      <c r="BR957" s="1" t="e">
        <f>+Tabla3[[#This Row],[VALOR TOTAL DE CONTRATO (ANTES DE LIQUIDACIÓN - LIBERACIÓN DE SALDOS)]]-Tabla3[[#This Row],[RECURSO TOTALES DESEMBOLSADOS]]</f>
        <v>#REF!</v>
      </c>
      <c r="BS957" s="1" t="s">
        <v>83</v>
      </c>
      <c r="BT957" s="1" t="str">
        <f t="shared" si="71"/>
        <v>enero</v>
      </c>
      <c r="BU957" s="1" t="s">
        <v>82</v>
      </c>
      <c r="BV957" s="1" t="s">
        <v>82</v>
      </c>
      <c r="BW957" s="1" t="s">
        <v>82</v>
      </c>
      <c r="BX957" t="s">
        <v>258</v>
      </c>
      <c r="BY957" t="s">
        <v>259</v>
      </c>
    </row>
    <row r="958" spans="1:77" x14ac:dyDescent="0.25">
      <c r="A958" s="1">
        <v>2026</v>
      </c>
      <c r="B958" s="3">
        <v>932</v>
      </c>
      <c r="C958" s="1" t="s">
        <v>65</v>
      </c>
      <c r="D958" t="s">
        <v>67</v>
      </c>
      <c r="E958" t="s">
        <v>70</v>
      </c>
      <c r="F958" t="s">
        <v>71</v>
      </c>
      <c r="G958" t="s">
        <v>105</v>
      </c>
      <c r="H958" s="1" t="s">
        <v>64</v>
      </c>
      <c r="I958" s="1" t="s">
        <v>75</v>
      </c>
      <c r="J958" t="s">
        <v>4641</v>
      </c>
      <c r="K958" s="1" t="s">
        <v>78</v>
      </c>
      <c r="L958" s="87" t="s">
        <v>1034</v>
      </c>
      <c r="M958" s="79" t="s">
        <v>7232</v>
      </c>
      <c r="N958" s="1" t="s">
        <v>3719</v>
      </c>
      <c r="O958" s="69" t="s">
        <v>3719</v>
      </c>
      <c r="P958" s="54" t="s">
        <v>3719</v>
      </c>
      <c r="Q958" s="1" t="s">
        <v>83</v>
      </c>
      <c r="R958" s="87" t="s">
        <v>256</v>
      </c>
      <c r="S958" s="87" t="s">
        <v>256</v>
      </c>
      <c r="T958" t="s">
        <v>4642</v>
      </c>
      <c r="U958" t="s">
        <v>4644</v>
      </c>
      <c r="V958" t="s">
        <v>4643</v>
      </c>
      <c r="W958" s="5">
        <v>94554000</v>
      </c>
      <c r="X958" s="5">
        <v>94554000</v>
      </c>
      <c r="Y958" s="90">
        <v>9455400</v>
      </c>
      <c r="Z958" s="90">
        <v>0</v>
      </c>
      <c r="AA958" s="1" t="s">
        <v>95</v>
      </c>
      <c r="AB958" t="s">
        <v>83</v>
      </c>
      <c r="AC958" t="s">
        <v>76</v>
      </c>
      <c r="AD958" s="69">
        <f>+Tabla3[[#This Row],[VALOR DEL CONTRATO
(EN NUMEROS)]]-Tabla3[[#This Row],[VALOR RECURSOS (MADS/FONAM)]]</f>
        <v>0</v>
      </c>
      <c r="AE958" s="2">
        <v>2426</v>
      </c>
      <c r="AF958" s="88">
        <v>46024</v>
      </c>
      <c r="AG958">
        <v>93726</v>
      </c>
      <c r="AH958" s="75">
        <v>46045</v>
      </c>
      <c r="AI958" s="78" t="s">
        <v>98</v>
      </c>
      <c r="AJ958" t="s">
        <v>590</v>
      </c>
      <c r="AK958" s="72">
        <v>202400000000078</v>
      </c>
      <c r="AL958" s="96">
        <v>46045</v>
      </c>
      <c r="AM958" s="1" t="s">
        <v>257</v>
      </c>
      <c r="AN958" s="1" t="s">
        <v>257</v>
      </c>
      <c r="AO958" t="s">
        <v>100</v>
      </c>
      <c r="AP958" t="s">
        <v>1401</v>
      </c>
      <c r="AQ958" s="2"/>
      <c r="AR958" t="s">
        <v>1402</v>
      </c>
      <c r="AS958" t="s">
        <v>1403</v>
      </c>
      <c r="AT958" s="1">
        <v>80111600</v>
      </c>
      <c r="AU958" s="93" t="s">
        <v>6123</v>
      </c>
      <c r="AV958" s="1" t="s">
        <v>210</v>
      </c>
      <c r="AW958" s="87" t="s">
        <v>103</v>
      </c>
      <c r="AX958" s="96">
        <v>46045</v>
      </c>
      <c r="AY958" s="1" t="s">
        <v>116</v>
      </c>
      <c r="AZ958" s="96">
        <v>46045</v>
      </c>
      <c r="BA958" s="96">
        <v>46052</v>
      </c>
      <c r="BB958" s="6">
        <v>46355</v>
      </c>
      <c r="BC958" s="89">
        <f>+Tabla3[[#This Row],[FECHA TERMINACION
(INICIAL)]]-Tabla3[[#This Row],[FECHA INICIO]]</f>
        <v>303</v>
      </c>
      <c r="BD958" s="89">
        <f>+Tabla3[[#This Row],[PLAZO DE EJECUCIÓN EN DÍAS (INICIAL)]]/30</f>
        <v>10.1</v>
      </c>
      <c r="BE958" t="s">
        <v>4645</v>
      </c>
      <c r="BF958" s="5" t="e">
        <f>+#REF!</f>
        <v>#REF!</v>
      </c>
      <c r="BG958" s="5" t="e">
        <f>+#REF!</f>
        <v>#REF!</v>
      </c>
      <c r="BH958" s="1" t="e">
        <f>+#REF!</f>
        <v>#REF!</v>
      </c>
      <c r="BI958" s="1">
        <f>+COUNTIF(Tabla3[[#This Row],[VALOR REDUCIDO]:[TOTAL TIEMPO PRORROGADO EN DÍAS
]],"&lt;&gt;0")</f>
        <v>3</v>
      </c>
      <c r="BJ958" s="1" t="e">
        <f>+#REF!</f>
        <v>#REF!</v>
      </c>
      <c r="BK958" s="75" t="e">
        <f>+#REF!</f>
        <v>#REF!</v>
      </c>
      <c r="BL958" s="1" t="s">
        <v>83</v>
      </c>
      <c r="BM958" t="e">
        <f t="shared" si="72"/>
        <v>#REF!</v>
      </c>
      <c r="BN958" s="7">
        <f t="shared" si="73"/>
        <v>46052</v>
      </c>
      <c r="BO958" s="7" t="e">
        <f t="shared" si="74"/>
        <v>#REF!</v>
      </c>
      <c r="BP958" s="5" t="e">
        <f t="shared" si="70"/>
        <v>#REF!</v>
      </c>
      <c r="BQ958" s="1">
        <v>38136780</v>
      </c>
      <c r="BR958" s="1" t="e">
        <f>+Tabla3[[#This Row],[VALOR TOTAL DE CONTRATO (ANTES DE LIQUIDACIÓN - LIBERACIÓN DE SALDOS)]]-Tabla3[[#This Row],[RECURSO TOTALES DESEMBOLSADOS]]</f>
        <v>#REF!</v>
      </c>
      <c r="BS958" s="1" t="s">
        <v>83</v>
      </c>
      <c r="BT958" s="1" t="str">
        <f t="shared" si="71"/>
        <v>enero</v>
      </c>
      <c r="BU958" s="1" t="s">
        <v>82</v>
      </c>
      <c r="BV958" s="1" t="s">
        <v>82</v>
      </c>
      <c r="BW958" s="1" t="s">
        <v>82</v>
      </c>
      <c r="BX958" t="s">
        <v>258</v>
      </c>
      <c r="BY958" t="s">
        <v>259</v>
      </c>
    </row>
    <row r="959" spans="1:77" x14ac:dyDescent="0.25">
      <c r="A959" s="1">
        <v>2026</v>
      </c>
      <c r="B959" s="3">
        <v>933</v>
      </c>
      <c r="C959" s="1" t="s">
        <v>65</v>
      </c>
      <c r="D959" t="s">
        <v>67</v>
      </c>
      <c r="E959" t="s">
        <v>70</v>
      </c>
      <c r="F959" t="s">
        <v>71</v>
      </c>
      <c r="G959" t="s">
        <v>105</v>
      </c>
      <c r="H959" s="1" t="s">
        <v>64</v>
      </c>
      <c r="I959" s="1" t="s">
        <v>271</v>
      </c>
      <c r="J959" t="s">
        <v>4646</v>
      </c>
      <c r="K959" s="1" t="s">
        <v>78</v>
      </c>
      <c r="L959" s="87" t="s">
        <v>81</v>
      </c>
      <c r="M959" s="79" t="s">
        <v>7233</v>
      </c>
      <c r="N959" s="1" t="s">
        <v>3719</v>
      </c>
      <c r="O959" s="69" t="s">
        <v>3719</v>
      </c>
      <c r="P959" s="54" t="s">
        <v>3719</v>
      </c>
      <c r="Q959" s="1" t="s">
        <v>83</v>
      </c>
      <c r="R959" s="87" t="s">
        <v>88</v>
      </c>
      <c r="S959" s="87" t="s">
        <v>264</v>
      </c>
      <c r="T959" t="s">
        <v>2767</v>
      </c>
      <c r="U959" t="s">
        <v>2769</v>
      </c>
      <c r="V959" t="s">
        <v>4647</v>
      </c>
      <c r="W959" s="5">
        <v>33890133</v>
      </c>
      <c r="X959" s="5">
        <v>33890133</v>
      </c>
      <c r="Y959" s="90">
        <v>3008000</v>
      </c>
      <c r="Z959" s="90">
        <v>0</v>
      </c>
      <c r="AA959" s="1" t="s">
        <v>95</v>
      </c>
      <c r="AB959" t="s">
        <v>83</v>
      </c>
      <c r="AC959" t="s">
        <v>76</v>
      </c>
      <c r="AD959" s="69">
        <f>+Tabla3[[#This Row],[VALOR DEL CONTRATO
(EN NUMEROS)]]-Tabla3[[#This Row],[VALOR RECURSOS (MADS/FONAM)]]</f>
        <v>0</v>
      </c>
      <c r="AE959" s="2">
        <v>2126</v>
      </c>
      <c r="AF959" s="88">
        <v>46024</v>
      </c>
      <c r="AG959">
        <v>89226</v>
      </c>
      <c r="AH959" s="75">
        <v>46044</v>
      </c>
      <c r="AI959" s="78" t="s">
        <v>98</v>
      </c>
      <c r="AJ959" t="s">
        <v>282</v>
      </c>
      <c r="AK959" s="72">
        <v>202400000000095</v>
      </c>
      <c r="AL959" s="96">
        <v>46044</v>
      </c>
      <c r="AM959" s="1" t="s">
        <v>257</v>
      </c>
      <c r="AN959" s="1" t="s">
        <v>257</v>
      </c>
      <c r="AO959" t="s">
        <v>100</v>
      </c>
      <c r="AP959" t="s">
        <v>319</v>
      </c>
      <c r="AQ959" s="1"/>
      <c r="AR959" t="s">
        <v>245</v>
      </c>
      <c r="AS959" t="s">
        <v>264</v>
      </c>
      <c r="AT959" s="1">
        <v>80111600</v>
      </c>
      <c r="AU959" s="93" t="s">
        <v>6124</v>
      </c>
      <c r="AV959" s="1" t="s">
        <v>210</v>
      </c>
      <c r="AW959" s="87" t="s">
        <v>103</v>
      </c>
      <c r="AX959" s="96">
        <v>46045</v>
      </c>
      <c r="AY959" s="1" t="s">
        <v>115</v>
      </c>
      <c r="AZ959" s="96">
        <v>46045</v>
      </c>
      <c r="BA959" s="75">
        <v>46046</v>
      </c>
      <c r="BB959" s="6">
        <v>46387</v>
      </c>
      <c r="BC959" s="89">
        <f>+Tabla3[[#This Row],[FECHA TERMINACION
(INICIAL)]]-Tabla3[[#This Row],[FECHA INICIO]]</f>
        <v>341</v>
      </c>
      <c r="BD959" s="89">
        <f>+Tabla3[[#This Row],[PLAZO DE EJECUCIÓN EN DÍAS (INICIAL)]]/30</f>
        <v>11.366666666666667</v>
      </c>
      <c r="BE959" t="s">
        <v>4648</v>
      </c>
      <c r="BF959" s="5" t="e">
        <f>+#REF!</f>
        <v>#REF!</v>
      </c>
      <c r="BG959" s="5" t="e">
        <f>+#REF!</f>
        <v>#REF!</v>
      </c>
      <c r="BH959" s="1" t="e">
        <f>+#REF!</f>
        <v>#REF!</v>
      </c>
      <c r="BI959" s="1">
        <f>+COUNTIF(Tabla3[[#This Row],[VALOR REDUCIDO]:[TOTAL TIEMPO PRORROGADO EN DÍAS
]],"&lt;&gt;0")</f>
        <v>3</v>
      </c>
      <c r="BJ959" s="1" t="e">
        <f>+#REF!</f>
        <v>#REF!</v>
      </c>
      <c r="BK959" s="75" t="e">
        <f>+#REF!</f>
        <v>#REF!</v>
      </c>
      <c r="BL959" s="1" t="s">
        <v>83</v>
      </c>
      <c r="BM959" t="e">
        <f t="shared" si="72"/>
        <v>#REF!</v>
      </c>
      <c r="BN959" s="7">
        <f t="shared" si="73"/>
        <v>46046</v>
      </c>
      <c r="BO959" s="7" t="e">
        <f t="shared" si="74"/>
        <v>#REF!</v>
      </c>
      <c r="BP959" s="5" t="e">
        <f t="shared" si="70"/>
        <v>#REF!</v>
      </c>
      <c r="BQ959" s="1">
        <v>9725867</v>
      </c>
      <c r="BR959" s="1" t="e">
        <f>+Tabla3[[#This Row],[VALOR TOTAL DE CONTRATO (ANTES DE LIQUIDACIÓN - LIBERACIÓN DE SALDOS)]]-Tabla3[[#This Row],[RECURSO TOTALES DESEMBOLSADOS]]</f>
        <v>#REF!</v>
      </c>
      <c r="BS959" s="1" t="s">
        <v>83</v>
      </c>
      <c r="BT959" s="1" t="str">
        <f t="shared" si="71"/>
        <v>enero</v>
      </c>
      <c r="BU959" s="1" t="s">
        <v>82</v>
      </c>
      <c r="BV959" s="1" t="s">
        <v>82</v>
      </c>
      <c r="BW959" s="1" t="s">
        <v>82</v>
      </c>
      <c r="BX959" t="s">
        <v>258</v>
      </c>
      <c r="BY959" t="s">
        <v>259</v>
      </c>
    </row>
    <row r="960" spans="1:77" x14ac:dyDescent="0.25">
      <c r="A960" s="1">
        <v>2026</v>
      </c>
      <c r="B960" s="3">
        <v>934</v>
      </c>
      <c r="C960" s="1" t="s">
        <v>65</v>
      </c>
      <c r="D960" t="s">
        <v>67</v>
      </c>
      <c r="E960" t="s">
        <v>70</v>
      </c>
      <c r="F960" t="s">
        <v>71</v>
      </c>
      <c r="G960" t="s">
        <v>105</v>
      </c>
      <c r="H960" s="1" t="s">
        <v>64</v>
      </c>
      <c r="I960" s="1" t="s">
        <v>75</v>
      </c>
      <c r="J960" t="s">
        <v>4955</v>
      </c>
      <c r="K960" s="1" t="s">
        <v>78</v>
      </c>
      <c r="L960" s="57" t="s">
        <v>286</v>
      </c>
      <c r="M960" s="79" t="s">
        <v>7234</v>
      </c>
      <c r="N960" s="1" t="s">
        <v>3719</v>
      </c>
      <c r="O960" s="69" t="s">
        <v>3719</v>
      </c>
      <c r="P960" s="54" t="s">
        <v>3719</v>
      </c>
      <c r="Q960" s="1" t="s">
        <v>83</v>
      </c>
      <c r="R960" s="87" t="s">
        <v>87</v>
      </c>
      <c r="S960" s="87" t="s">
        <v>87</v>
      </c>
      <c r="T960" t="s">
        <v>4956</v>
      </c>
      <c r="U960" t="s">
        <v>4958</v>
      </c>
      <c r="V960" t="s">
        <v>4957</v>
      </c>
      <c r="W960" s="5">
        <v>76894400</v>
      </c>
      <c r="X960" s="5">
        <v>76894400</v>
      </c>
      <c r="Y960" s="90">
        <v>8976000</v>
      </c>
      <c r="Z960" s="90">
        <v>0</v>
      </c>
      <c r="AA960" s="1" t="s">
        <v>95</v>
      </c>
      <c r="AB960" t="s">
        <v>83</v>
      </c>
      <c r="AC960" t="s">
        <v>76</v>
      </c>
      <c r="AD960" s="69">
        <f>+Tabla3[[#This Row],[VALOR DEL CONTRATO
(EN NUMEROS)]]-Tabla3[[#This Row],[VALOR RECURSOS (MADS/FONAM)]]</f>
        <v>0</v>
      </c>
      <c r="AE960" s="2">
        <v>7026</v>
      </c>
      <c r="AF960" s="88">
        <v>46024</v>
      </c>
      <c r="AG960">
        <v>96126</v>
      </c>
      <c r="AH960" s="75">
        <v>46045</v>
      </c>
      <c r="AI960" s="78" t="s">
        <v>98</v>
      </c>
      <c r="AJ960" t="s">
        <v>395</v>
      </c>
      <c r="AK960" s="72">
        <v>202400000000095</v>
      </c>
      <c r="AL960" s="96">
        <v>46045</v>
      </c>
      <c r="AM960" s="1" t="s">
        <v>257</v>
      </c>
      <c r="AN960" s="1" t="s">
        <v>257</v>
      </c>
      <c r="AO960" t="s">
        <v>100</v>
      </c>
      <c r="AP960" t="s">
        <v>1833</v>
      </c>
      <c r="AQ960" s="1"/>
      <c r="AR960" t="s">
        <v>1834</v>
      </c>
      <c r="AS960" t="s">
        <v>87</v>
      </c>
      <c r="AT960" s="1">
        <v>80111600</v>
      </c>
      <c r="AU960" s="93" t="s">
        <v>6125</v>
      </c>
      <c r="AV960" s="1" t="s">
        <v>210</v>
      </c>
      <c r="AW960" s="87" t="s">
        <v>103</v>
      </c>
      <c r="AX960" s="96">
        <v>46045</v>
      </c>
      <c r="AY960" s="1" t="s">
        <v>116</v>
      </c>
      <c r="AZ960" s="96">
        <v>46045</v>
      </c>
      <c r="BA960" s="75">
        <v>46048</v>
      </c>
      <c r="BB960" s="6">
        <v>46307</v>
      </c>
      <c r="BC960" s="89">
        <f>+Tabla3[[#This Row],[FECHA TERMINACION
(INICIAL)]]-Tabla3[[#This Row],[FECHA INICIO]]</f>
        <v>259</v>
      </c>
      <c r="BD960" s="89">
        <f>+Tabla3[[#This Row],[PLAZO DE EJECUCIÓN EN DÍAS (INICIAL)]]/30</f>
        <v>8.6333333333333329</v>
      </c>
      <c r="BE960" t="s">
        <v>4959</v>
      </c>
      <c r="BF960" s="5" t="e">
        <f>+#REF!</f>
        <v>#REF!</v>
      </c>
      <c r="BG960" s="5" t="e">
        <f>+#REF!</f>
        <v>#REF!</v>
      </c>
      <c r="BH960" s="1" t="e">
        <f>+#REF!</f>
        <v>#REF!</v>
      </c>
      <c r="BI960" s="1">
        <f>+COUNTIF(Tabla3[[#This Row],[VALOR REDUCIDO]:[TOTAL TIEMPO PRORROGADO EN DÍAS
]],"&lt;&gt;0")</f>
        <v>3</v>
      </c>
      <c r="BJ960" s="1" t="e">
        <f>+#REF!</f>
        <v>#REF!</v>
      </c>
      <c r="BK960" s="75" t="e">
        <f>+#REF!</f>
        <v>#REF!</v>
      </c>
      <c r="BL960" s="1" t="s">
        <v>83</v>
      </c>
      <c r="BM960" t="e">
        <f t="shared" si="72"/>
        <v>#REF!</v>
      </c>
      <c r="BN960" s="7">
        <f t="shared" si="73"/>
        <v>46048</v>
      </c>
      <c r="BO960" s="7" t="e">
        <f t="shared" si="74"/>
        <v>#REF!</v>
      </c>
      <c r="BP960" s="5" t="e">
        <f t="shared" si="70"/>
        <v>#REF!</v>
      </c>
      <c r="BQ960" s="1">
        <v>37400000</v>
      </c>
      <c r="BR960" s="1" t="e">
        <f>+Tabla3[[#This Row],[VALOR TOTAL DE CONTRATO (ANTES DE LIQUIDACIÓN - LIBERACIÓN DE SALDOS)]]-Tabla3[[#This Row],[RECURSO TOTALES DESEMBOLSADOS]]</f>
        <v>#REF!</v>
      </c>
      <c r="BS960" s="1" t="s">
        <v>83</v>
      </c>
      <c r="BT960" s="1" t="str">
        <f t="shared" si="71"/>
        <v>enero</v>
      </c>
      <c r="BU960" s="1" t="s">
        <v>82</v>
      </c>
      <c r="BV960" s="1" t="s">
        <v>82</v>
      </c>
      <c r="BW960" s="1" t="s">
        <v>82</v>
      </c>
      <c r="BX960" t="s">
        <v>258</v>
      </c>
      <c r="BY960" t="s">
        <v>259</v>
      </c>
    </row>
    <row r="961" spans="1:77" x14ac:dyDescent="0.25">
      <c r="A961" s="1">
        <v>2026</v>
      </c>
      <c r="B961" s="3">
        <v>935</v>
      </c>
      <c r="C961" s="1" t="s">
        <v>65</v>
      </c>
      <c r="D961" t="s">
        <v>67</v>
      </c>
      <c r="E961" t="s">
        <v>70</v>
      </c>
      <c r="F961" t="s">
        <v>71</v>
      </c>
      <c r="G961" t="s">
        <v>105</v>
      </c>
      <c r="H961" s="1" t="s">
        <v>64</v>
      </c>
      <c r="I961" s="1" t="s">
        <v>75</v>
      </c>
      <c r="J961" t="s">
        <v>5102</v>
      </c>
      <c r="K961" s="1" t="s">
        <v>78</v>
      </c>
      <c r="L961" s="87" t="s">
        <v>2463</v>
      </c>
      <c r="M961" s="79" t="s">
        <v>7235</v>
      </c>
      <c r="N961" s="1" t="s">
        <v>3719</v>
      </c>
      <c r="O961" s="59" t="s">
        <v>3719</v>
      </c>
      <c r="P961" s="54" t="s">
        <v>3719</v>
      </c>
      <c r="Q961" s="1" t="s">
        <v>83</v>
      </c>
      <c r="R961" s="87" t="s">
        <v>261</v>
      </c>
      <c r="S961" s="87" t="s">
        <v>261</v>
      </c>
      <c r="T961" t="s">
        <v>5103</v>
      </c>
      <c r="U961" t="s">
        <v>5104</v>
      </c>
      <c r="V961" s="5" t="s">
        <v>1508</v>
      </c>
      <c r="W961" s="5">
        <v>89000000</v>
      </c>
      <c r="X961" s="5">
        <v>89000000</v>
      </c>
      <c r="Y961" s="90">
        <v>8900000</v>
      </c>
      <c r="Z961" s="90">
        <v>0</v>
      </c>
      <c r="AA961" s="1" t="s">
        <v>95</v>
      </c>
      <c r="AB961" t="s">
        <v>83</v>
      </c>
      <c r="AC961" t="s">
        <v>76</v>
      </c>
      <c r="AD961" s="69">
        <f>+Tabla3[[#This Row],[VALOR DEL CONTRATO
(EN NUMEROS)]]-Tabla3[[#This Row],[VALOR RECURSOS (MADS/FONAM)]]</f>
        <v>0</v>
      </c>
      <c r="AE961" s="2">
        <v>6226</v>
      </c>
      <c r="AF961" s="97">
        <v>46024</v>
      </c>
      <c r="AG961">
        <v>104426</v>
      </c>
      <c r="AH961" s="96">
        <v>46050</v>
      </c>
      <c r="AI961" s="78" t="s">
        <v>98</v>
      </c>
      <c r="AJ961" t="s">
        <v>514</v>
      </c>
      <c r="AK961" s="65">
        <v>202300000000041</v>
      </c>
      <c r="AL961" s="96">
        <v>46048</v>
      </c>
      <c r="AM961" s="1" t="s">
        <v>257</v>
      </c>
      <c r="AN961" s="1" t="s">
        <v>257</v>
      </c>
      <c r="AO961" t="s">
        <v>100</v>
      </c>
      <c r="AP961" t="s">
        <v>516</v>
      </c>
      <c r="AQ961" s="2"/>
      <c r="AR961" t="s">
        <v>515</v>
      </c>
      <c r="AS961" t="s">
        <v>261</v>
      </c>
      <c r="AT961" s="1">
        <v>80111600</v>
      </c>
      <c r="AU961" s="93" t="s">
        <v>6126</v>
      </c>
      <c r="AV961" s="1" t="s">
        <v>210</v>
      </c>
      <c r="AW961" s="87" t="s">
        <v>103</v>
      </c>
      <c r="AX961" s="96">
        <v>46048</v>
      </c>
      <c r="AY961" s="1" t="s">
        <v>116</v>
      </c>
      <c r="AZ961" s="96">
        <v>46048</v>
      </c>
      <c r="BA961" s="75">
        <v>46050</v>
      </c>
      <c r="BB961" s="6">
        <v>46353</v>
      </c>
      <c r="BC961" s="89">
        <f>+Tabla3[[#This Row],[FECHA TERMINACION
(INICIAL)]]-Tabla3[[#This Row],[FECHA INICIO]]</f>
        <v>303</v>
      </c>
      <c r="BD961" s="89">
        <f>+Tabla3[[#This Row],[PLAZO DE EJECUCIÓN EN DÍAS (INICIAL)]]/30</f>
        <v>10.1</v>
      </c>
      <c r="BE961" t="s">
        <v>517</v>
      </c>
      <c r="BF961" s="5" t="e">
        <f>+#REF!</f>
        <v>#REF!</v>
      </c>
      <c r="BG961" s="5" t="e">
        <f>+#REF!</f>
        <v>#REF!</v>
      </c>
      <c r="BH961" s="1" t="e">
        <f>+#REF!</f>
        <v>#REF!</v>
      </c>
      <c r="BI961" s="1">
        <f>+COUNTIF(Tabla3[[#This Row],[VALOR REDUCIDO]:[TOTAL TIEMPO PRORROGADO EN DÍAS
]],"&lt;&gt;0")</f>
        <v>3</v>
      </c>
      <c r="BJ961" s="1" t="e">
        <f>+#REF!</f>
        <v>#REF!</v>
      </c>
      <c r="BK961" s="75" t="e">
        <f>+#REF!</f>
        <v>#REF!</v>
      </c>
      <c r="BL961" s="1" t="s">
        <v>83</v>
      </c>
      <c r="BM961" t="e">
        <f t="shared" si="72"/>
        <v>#REF!</v>
      </c>
      <c r="BN961" s="7">
        <f t="shared" si="73"/>
        <v>46050</v>
      </c>
      <c r="BO961" s="7" t="e">
        <f t="shared" si="74"/>
        <v>#REF!</v>
      </c>
      <c r="BP961" s="5" t="e">
        <f t="shared" ref="BP961:BP1023" si="75">$X961+$BG961-$BF961</f>
        <v>#REF!</v>
      </c>
      <c r="BQ961" s="1">
        <v>36490000</v>
      </c>
      <c r="BR961" s="1" t="e">
        <f>+Tabla3[[#This Row],[VALOR TOTAL DE CONTRATO (ANTES DE LIQUIDACIÓN - LIBERACIÓN DE SALDOS)]]-Tabla3[[#This Row],[RECURSO TOTALES DESEMBOLSADOS]]</f>
        <v>#REF!</v>
      </c>
      <c r="BS961" s="1" t="s">
        <v>83</v>
      </c>
      <c r="BT961" s="1" t="str">
        <f t="shared" ref="BT961:BT1023" si="76">TEXT(AL961,"MMMM")</f>
        <v>enero</v>
      </c>
      <c r="BU961" s="1" t="s">
        <v>82</v>
      </c>
      <c r="BV961" s="1" t="s">
        <v>82</v>
      </c>
      <c r="BW961" s="1" t="s">
        <v>82</v>
      </c>
      <c r="BX961" t="s">
        <v>258</v>
      </c>
      <c r="BY961" t="s">
        <v>259</v>
      </c>
    </row>
    <row r="962" spans="1:77" x14ac:dyDescent="0.25">
      <c r="A962" s="1">
        <v>2026</v>
      </c>
      <c r="B962" s="3">
        <v>936</v>
      </c>
      <c r="C962" s="1" t="s">
        <v>65</v>
      </c>
      <c r="D962" t="s">
        <v>67</v>
      </c>
      <c r="E962" t="s">
        <v>70</v>
      </c>
      <c r="F962" t="s">
        <v>71</v>
      </c>
      <c r="G962" t="s">
        <v>105</v>
      </c>
      <c r="H962" s="1" t="s">
        <v>64</v>
      </c>
      <c r="I962" s="1" t="s">
        <v>75</v>
      </c>
      <c r="J962" t="s">
        <v>5105</v>
      </c>
      <c r="K962" s="1" t="s">
        <v>78</v>
      </c>
      <c r="L962" s="87" t="s">
        <v>2599</v>
      </c>
      <c r="M962" s="79" t="s">
        <v>7236</v>
      </c>
      <c r="N962" s="1" t="s">
        <v>3719</v>
      </c>
      <c r="O962" s="69" t="s">
        <v>3719</v>
      </c>
      <c r="P962" s="54" t="s">
        <v>3719</v>
      </c>
      <c r="Q962" s="1" t="s">
        <v>83</v>
      </c>
      <c r="R962" s="87" t="s">
        <v>261</v>
      </c>
      <c r="S962" s="87" t="s">
        <v>261</v>
      </c>
      <c r="T962" t="s">
        <v>5106</v>
      </c>
      <c r="U962" t="s">
        <v>5108</v>
      </c>
      <c r="V962" t="s">
        <v>5107</v>
      </c>
      <c r="W962" s="5">
        <v>60900000</v>
      </c>
      <c r="X962" s="5">
        <v>60900000</v>
      </c>
      <c r="Y962" s="90">
        <v>8700000</v>
      </c>
      <c r="Z962" s="90">
        <v>0</v>
      </c>
      <c r="AA962" s="1" t="s">
        <v>95</v>
      </c>
      <c r="AB962" t="s">
        <v>83</v>
      </c>
      <c r="AC962" t="s">
        <v>76</v>
      </c>
      <c r="AD962" s="69">
        <f>+Tabla3[[#This Row],[VALOR DEL CONTRATO
(EN NUMEROS)]]-Tabla3[[#This Row],[VALOR RECURSOS (MADS/FONAM)]]</f>
        <v>0</v>
      </c>
      <c r="AE962" s="2">
        <v>6226</v>
      </c>
      <c r="AF962" s="97">
        <v>46024</v>
      </c>
      <c r="AG962">
        <v>99726</v>
      </c>
      <c r="AH962" s="96">
        <v>46049</v>
      </c>
      <c r="AI962" s="78" t="s">
        <v>98</v>
      </c>
      <c r="AJ962" t="s">
        <v>514</v>
      </c>
      <c r="AK962" s="65">
        <v>202300000000041</v>
      </c>
      <c r="AL962" s="96">
        <v>46048</v>
      </c>
      <c r="AM962" s="1" t="s">
        <v>257</v>
      </c>
      <c r="AN962" s="1" t="s">
        <v>257</v>
      </c>
      <c r="AO962" t="s">
        <v>100</v>
      </c>
      <c r="AP962" t="s">
        <v>1428</v>
      </c>
      <c r="AQ962" s="2"/>
      <c r="AR962" t="s">
        <v>1502</v>
      </c>
      <c r="AS962" t="s">
        <v>261</v>
      </c>
      <c r="AT962" s="1">
        <v>80111600</v>
      </c>
      <c r="AU962" s="93" t="s">
        <v>6127</v>
      </c>
      <c r="AV962" s="1" t="s">
        <v>210</v>
      </c>
      <c r="AW962" s="87" t="s">
        <v>103</v>
      </c>
      <c r="AX962" s="96">
        <v>46049</v>
      </c>
      <c r="AY962" s="1" t="s">
        <v>116</v>
      </c>
      <c r="AZ962" s="96">
        <v>46049</v>
      </c>
      <c r="BA962" s="75">
        <v>46049</v>
      </c>
      <c r="BB962" s="6">
        <v>46260</v>
      </c>
      <c r="BC962" s="89">
        <f>+Tabla3[[#This Row],[FECHA TERMINACION
(INICIAL)]]-Tabla3[[#This Row],[FECHA INICIO]]</f>
        <v>211</v>
      </c>
      <c r="BD962" s="89">
        <f>+Tabla3[[#This Row],[PLAZO DE EJECUCIÓN EN DÍAS (INICIAL)]]/30</f>
        <v>7.0333333333333332</v>
      </c>
      <c r="BE962" t="s">
        <v>3849</v>
      </c>
      <c r="BF962" s="5" t="e">
        <f>+#REF!</f>
        <v>#REF!</v>
      </c>
      <c r="BG962" s="5" t="e">
        <f>+#REF!</f>
        <v>#REF!</v>
      </c>
      <c r="BH962" s="1" t="e">
        <f>+#REF!</f>
        <v>#REF!</v>
      </c>
      <c r="BI962" s="1">
        <f>+COUNTIF(Tabla3[[#This Row],[VALOR REDUCIDO]:[TOTAL TIEMPO PRORROGADO EN DÍAS
]],"&lt;&gt;0")</f>
        <v>3</v>
      </c>
      <c r="BJ962" s="1" t="e">
        <f>+#REF!</f>
        <v>#REF!</v>
      </c>
      <c r="BK962" s="75" t="e">
        <f>+#REF!</f>
        <v>#REF!</v>
      </c>
      <c r="BL962" s="1" t="s">
        <v>83</v>
      </c>
      <c r="BM962" t="e">
        <f t="shared" si="72"/>
        <v>#REF!</v>
      </c>
      <c r="BN962" s="7">
        <f t="shared" si="73"/>
        <v>46049</v>
      </c>
      <c r="BO962" s="7" t="e">
        <f t="shared" si="74"/>
        <v>#REF!</v>
      </c>
      <c r="BP962" s="5" t="e">
        <f t="shared" si="75"/>
        <v>#REF!</v>
      </c>
      <c r="BQ962" s="1">
        <v>35960000</v>
      </c>
      <c r="BR962" s="1" t="e">
        <f>+Tabla3[[#This Row],[VALOR TOTAL DE CONTRATO (ANTES DE LIQUIDACIÓN - LIBERACIÓN DE SALDOS)]]-Tabla3[[#This Row],[RECURSO TOTALES DESEMBOLSADOS]]</f>
        <v>#REF!</v>
      </c>
      <c r="BS962" s="1" t="s">
        <v>83</v>
      </c>
      <c r="BT962" s="1" t="str">
        <f t="shared" si="76"/>
        <v>enero</v>
      </c>
      <c r="BU962" s="1" t="s">
        <v>82</v>
      </c>
      <c r="BV962" s="1" t="s">
        <v>82</v>
      </c>
      <c r="BW962" s="1" t="s">
        <v>82</v>
      </c>
      <c r="BX962" t="s">
        <v>258</v>
      </c>
      <c r="BY962" t="s">
        <v>259</v>
      </c>
    </row>
    <row r="963" spans="1:77" x14ac:dyDescent="0.25">
      <c r="A963" s="1">
        <v>2026</v>
      </c>
      <c r="B963" s="3">
        <v>937</v>
      </c>
      <c r="C963" s="1" t="s">
        <v>65</v>
      </c>
      <c r="D963" t="s">
        <v>67</v>
      </c>
      <c r="E963" t="s">
        <v>70</v>
      </c>
      <c r="F963" t="s">
        <v>71</v>
      </c>
      <c r="G963" t="s">
        <v>105</v>
      </c>
      <c r="H963" s="1" t="s">
        <v>64</v>
      </c>
      <c r="I963" s="1" t="s">
        <v>75</v>
      </c>
      <c r="J963" t="s">
        <v>5319</v>
      </c>
      <c r="K963" s="1" t="s">
        <v>78</v>
      </c>
      <c r="L963" s="87" t="s">
        <v>538</v>
      </c>
      <c r="M963" s="79" t="s">
        <v>7237</v>
      </c>
      <c r="N963" s="1" t="s">
        <v>3719</v>
      </c>
      <c r="O963" s="69" t="s">
        <v>3719</v>
      </c>
      <c r="P963" s="54" t="s">
        <v>3719</v>
      </c>
      <c r="Q963" s="1" t="s">
        <v>83</v>
      </c>
      <c r="R963" s="87" t="s">
        <v>261</v>
      </c>
      <c r="S963" s="87" t="s">
        <v>261</v>
      </c>
      <c r="T963" t="s">
        <v>5320</v>
      </c>
      <c r="U963" t="s">
        <v>5321</v>
      </c>
      <c r="V963" t="s">
        <v>3994</v>
      </c>
      <c r="W963" s="5">
        <v>56000000</v>
      </c>
      <c r="X963" s="5">
        <v>56000000</v>
      </c>
      <c r="Y963" s="90">
        <v>7000000</v>
      </c>
      <c r="Z963" s="90">
        <v>0</v>
      </c>
      <c r="AA963" s="1" t="s">
        <v>95</v>
      </c>
      <c r="AB963" t="s">
        <v>83</v>
      </c>
      <c r="AC963" t="s">
        <v>76</v>
      </c>
      <c r="AD963" s="69">
        <f>+Tabla3[[#This Row],[VALOR DEL CONTRATO
(EN NUMEROS)]]-Tabla3[[#This Row],[VALOR RECURSOS (MADS/FONAM)]]</f>
        <v>0</v>
      </c>
      <c r="AE963" s="2">
        <v>6226</v>
      </c>
      <c r="AF963" s="97">
        <v>46024</v>
      </c>
      <c r="AG963">
        <v>111026</v>
      </c>
      <c r="AH963" s="96">
        <v>46051</v>
      </c>
      <c r="AI963" s="78" t="s">
        <v>98</v>
      </c>
      <c r="AJ963" t="s">
        <v>514</v>
      </c>
      <c r="AK963" s="65">
        <v>202300000000041</v>
      </c>
      <c r="AL963" s="96">
        <v>46050</v>
      </c>
      <c r="AM963" s="1" t="s">
        <v>257</v>
      </c>
      <c r="AN963" s="1" t="s">
        <v>257</v>
      </c>
      <c r="AO963" t="s">
        <v>100</v>
      </c>
      <c r="AP963" t="s">
        <v>516</v>
      </c>
      <c r="AQ963" s="2"/>
      <c r="AR963" t="s">
        <v>515</v>
      </c>
      <c r="AS963" t="s">
        <v>261</v>
      </c>
      <c r="AT963" s="1">
        <v>80111600</v>
      </c>
      <c r="AU963" s="93" t="s">
        <v>6128</v>
      </c>
      <c r="AV963" s="1" t="s">
        <v>210</v>
      </c>
      <c r="AW963" s="87" t="s">
        <v>103</v>
      </c>
      <c r="AX963" s="96">
        <v>46050</v>
      </c>
      <c r="AY963" s="1" t="s">
        <v>116</v>
      </c>
      <c r="AZ963" s="96">
        <v>46050</v>
      </c>
      <c r="BA963" s="75">
        <v>46051</v>
      </c>
      <c r="BB963" s="6">
        <v>46293</v>
      </c>
      <c r="BC963" s="89">
        <f>+Tabla3[[#This Row],[FECHA TERMINACION
(INICIAL)]]-Tabla3[[#This Row],[FECHA INICIO]]</f>
        <v>242</v>
      </c>
      <c r="BD963" s="89">
        <f>+Tabla3[[#This Row],[PLAZO DE EJECUCIÓN EN DÍAS (INICIAL)]]/30</f>
        <v>8.0666666666666664</v>
      </c>
      <c r="BE963" t="s">
        <v>3845</v>
      </c>
      <c r="BF963" s="5" t="e">
        <f>+#REF!</f>
        <v>#REF!</v>
      </c>
      <c r="BG963" s="5" t="e">
        <f>+#REF!</f>
        <v>#REF!</v>
      </c>
      <c r="BH963" s="1" t="e">
        <f>+#REF!</f>
        <v>#REF!</v>
      </c>
      <c r="BI963" s="1">
        <f>+COUNTIF(Tabla3[[#This Row],[VALOR REDUCIDO]:[TOTAL TIEMPO PRORROGADO EN DÍAS
]],"&lt;&gt;0")</f>
        <v>3</v>
      </c>
      <c r="BJ963" s="1" t="e">
        <f>+#REF!</f>
        <v>#REF!</v>
      </c>
      <c r="BK963" s="75" t="e">
        <f>+#REF!</f>
        <v>#REF!</v>
      </c>
      <c r="BL963" s="1" t="s">
        <v>83</v>
      </c>
      <c r="BM963" t="e">
        <f t="shared" si="72"/>
        <v>#REF!</v>
      </c>
      <c r="BN963" s="7">
        <f t="shared" si="73"/>
        <v>46051</v>
      </c>
      <c r="BO963" s="7" t="e">
        <f t="shared" si="74"/>
        <v>#REF!</v>
      </c>
      <c r="BP963" s="5" t="e">
        <f t="shared" si="75"/>
        <v>#REF!</v>
      </c>
      <c r="BQ963" s="1">
        <v>28466667</v>
      </c>
      <c r="BR963" s="1" t="e">
        <f>+Tabla3[[#This Row],[VALOR TOTAL DE CONTRATO (ANTES DE LIQUIDACIÓN - LIBERACIÓN DE SALDOS)]]-Tabla3[[#This Row],[RECURSO TOTALES DESEMBOLSADOS]]</f>
        <v>#REF!</v>
      </c>
      <c r="BS963" s="1" t="s">
        <v>83</v>
      </c>
      <c r="BT963" s="1" t="str">
        <f t="shared" si="76"/>
        <v>enero</v>
      </c>
      <c r="BU963" s="1" t="s">
        <v>82</v>
      </c>
      <c r="BV963" s="1" t="s">
        <v>82</v>
      </c>
      <c r="BW963" s="1" t="s">
        <v>82</v>
      </c>
      <c r="BX963" t="s">
        <v>258</v>
      </c>
      <c r="BY963" t="s">
        <v>259</v>
      </c>
    </row>
    <row r="964" spans="1:77" x14ac:dyDescent="0.25">
      <c r="A964" s="1">
        <v>2026</v>
      </c>
      <c r="B964" s="3">
        <v>938</v>
      </c>
      <c r="C964" s="1" t="s">
        <v>65</v>
      </c>
      <c r="D964" t="s">
        <v>67</v>
      </c>
      <c r="E964" t="s">
        <v>70</v>
      </c>
      <c r="F964" t="s">
        <v>71</v>
      </c>
      <c r="G964" t="s">
        <v>105</v>
      </c>
      <c r="H964" s="1" t="s">
        <v>64</v>
      </c>
      <c r="I964" s="1" t="s">
        <v>75</v>
      </c>
      <c r="J964" t="s">
        <v>5109</v>
      </c>
      <c r="K964" s="1" t="s">
        <v>78</v>
      </c>
      <c r="L964" s="87" t="s">
        <v>1034</v>
      </c>
      <c r="M964" s="79" t="s">
        <v>7238</v>
      </c>
      <c r="N964" s="1" t="s">
        <v>3719</v>
      </c>
      <c r="O964" s="69" t="s">
        <v>3719</v>
      </c>
      <c r="P964" s="54" t="s">
        <v>3719</v>
      </c>
      <c r="Q964" s="1" t="s">
        <v>83</v>
      </c>
      <c r="R964" s="87" t="s">
        <v>261</v>
      </c>
      <c r="S964" s="87" t="s">
        <v>261</v>
      </c>
      <c r="T964" t="s">
        <v>5110</v>
      </c>
      <c r="U964" t="s">
        <v>5111</v>
      </c>
      <c r="V964" t="s">
        <v>2864</v>
      </c>
      <c r="W964" s="5">
        <v>70000000</v>
      </c>
      <c r="X964" s="5">
        <v>70000000</v>
      </c>
      <c r="Y964" s="90">
        <v>7000000</v>
      </c>
      <c r="Z964" s="90">
        <v>0</v>
      </c>
      <c r="AA964" s="1" t="s">
        <v>95</v>
      </c>
      <c r="AB964" t="s">
        <v>83</v>
      </c>
      <c r="AC964" t="s">
        <v>76</v>
      </c>
      <c r="AD964" s="69">
        <f>+Tabla3[[#This Row],[VALOR DEL CONTRATO
(EN NUMEROS)]]-Tabla3[[#This Row],[VALOR RECURSOS (MADS/FONAM)]]</f>
        <v>0</v>
      </c>
      <c r="AE964" s="2">
        <v>6226</v>
      </c>
      <c r="AF964" s="97">
        <v>46024</v>
      </c>
      <c r="AG964">
        <v>103826</v>
      </c>
      <c r="AH964" s="96">
        <v>46050</v>
      </c>
      <c r="AI964" s="78" t="s">
        <v>98</v>
      </c>
      <c r="AJ964" t="s">
        <v>514</v>
      </c>
      <c r="AK964" s="65">
        <v>202300000000041</v>
      </c>
      <c r="AL964" s="96">
        <v>46049</v>
      </c>
      <c r="AM964" s="1" t="s">
        <v>257</v>
      </c>
      <c r="AN964" s="1" t="s">
        <v>257</v>
      </c>
      <c r="AO964" t="s">
        <v>100</v>
      </c>
      <c r="AP964" t="s">
        <v>1443</v>
      </c>
      <c r="AQ964" s="1"/>
      <c r="AR964" t="s">
        <v>1444</v>
      </c>
      <c r="AS964" t="s">
        <v>261</v>
      </c>
      <c r="AT964" s="1">
        <v>80111600</v>
      </c>
      <c r="AU964" s="93" t="s">
        <v>6129</v>
      </c>
      <c r="AV964" s="1" t="s">
        <v>210</v>
      </c>
      <c r="AW964" s="87" t="s">
        <v>103</v>
      </c>
      <c r="AX964" s="96">
        <v>46050</v>
      </c>
      <c r="AY964" s="1" t="s">
        <v>116</v>
      </c>
      <c r="AZ964" s="96">
        <v>46050</v>
      </c>
      <c r="BA964" s="75">
        <v>46051</v>
      </c>
      <c r="BB964" s="6">
        <v>46354</v>
      </c>
      <c r="BC964" s="89">
        <f>+Tabla3[[#This Row],[FECHA TERMINACION
(INICIAL)]]-Tabla3[[#This Row],[FECHA INICIO]]</f>
        <v>303</v>
      </c>
      <c r="BD964" s="89">
        <f>+Tabla3[[#This Row],[PLAZO DE EJECUCIÓN EN DÍAS (INICIAL)]]/30</f>
        <v>10.1</v>
      </c>
      <c r="BE964" t="s">
        <v>517</v>
      </c>
      <c r="BF964" s="5" t="e">
        <f>+#REF!</f>
        <v>#REF!</v>
      </c>
      <c r="BG964" s="5" t="e">
        <f>+#REF!</f>
        <v>#REF!</v>
      </c>
      <c r="BH964" s="1" t="e">
        <f>+#REF!</f>
        <v>#REF!</v>
      </c>
      <c r="BI964" s="1">
        <f>+COUNTIF(Tabla3[[#This Row],[VALOR REDUCIDO]:[TOTAL TIEMPO PRORROGADO EN DÍAS
]],"&lt;&gt;0")</f>
        <v>3</v>
      </c>
      <c r="BJ964" s="1" t="e">
        <f>+#REF!</f>
        <v>#REF!</v>
      </c>
      <c r="BK964" s="75" t="e">
        <f>+#REF!</f>
        <v>#REF!</v>
      </c>
      <c r="BL964" s="1" t="s">
        <v>83</v>
      </c>
      <c r="BM964" t="e">
        <f t="shared" si="72"/>
        <v>#REF!</v>
      </c>
      <c r="BN964" s="7">
        <f t="shared" si="73"/>
        <v>46051</v>
      </c>
      <c r="BO964" s="7" t="e">
        <f t="shared" si="74"/>
        <v>#REF!</v>
      </c>
      <c r="BP964" s="5" t="e">
        <f t="shared" si="75"/>
        <v>#REF!</v>
      </c>
      <c r="BQ964" s="1">
        <v>28466667</v>
      </c>
      <c r="BR964" s="1" t="e">
        <f>+Tabla3[[#This Row],[VALOR TOTAL DE CONTRATO (ANTES DE LIQUIDACIÓN - LIBERACIÓN DE SALDOS)]]-Tabla3[[#This Row],[RECURSO TOTALES DESEMBOLSADOS]]</f>
        <v>#REF!</v>
      </c>
      <c r="BS964" s="1" t="s">
        <v>83</v>
      </c>
      <c r="BT964" s="1" t="str">
        <f t="shared" si="76"/>
        <v>enero</v>
      </c>
      <c r="BU964" s="1" t="s">
        <v>82</v>
      </c>
      <c r="BV964" s="1" t="s">
        <v>82</v>
      </c>
      <c r="BW964" s="1" t="s">
        <v>82</v>
      </c>
      <c r="BX964" t="s">
        <v>258</v>
      </c>
      <c r="BY964" t="s">
        <v>259</v>
      </c>
    </row>
    <row r="965" spans="1:77" x14ac:dyDescent="0.25">
      <c r="A965" s="1">
        <v>2026</v>
      </c>
      <c r="B965" s="3">
        <v>939</v>
      </c>
      <c r="C965" s="1" t="s">
        <v>65</v>
      </c>
      <c r="D965" t="s">
        <v>67</v>
      </c>
      <c r="E965" t="s">
        <v>70</v>
      </c>
      <c r="F965" t="s">
        <v>71</v>
      </c>
      <c r="G965" t="s">
        <v>105</v>
      </c>
      <c r="H965" s="1" t="s">
        <v>64</v>
      </c>
      <c r="I965" s="1" t="s">
        <v>75</v>
      </c>
      <c r="J965" t="s">
        <v>5322</v>
      </c>
      <c r="K965" s="1" t="s">
        <v>78</v>
      </c>
      <c r="L965" s="87" t="s">
        <v>538</v>
      </c>
      <c r="M965" s="79" t="s">
        <v>7239</v>
      </c>
      <c r="N965" s="1" t="s">
        <v>3719</v>
      </c>
      <c r="O965" s="69" t="s">
        <v>3719</v>
      </c>
      <c r="P965" s="54" t="s">
        <v>3719</v>
      </c>
      <c r="Q965" s="1" t="s">
        <v>83</v>
      </c>
      <c r="R965" s="87" t="s">
        <v>261</v>
      </c>
      <c r="S965" s="87" t="s">
        <v>261</v>
      </c>
      <c r="T965" t="s">
        <v>5323</v>
      </c>
      <c r="U965" t="s">
        <v>5324</v>
      </c>
      <c r="V965" t="s">
        <v>2864</v>
      </c>
      <c r="W965" s="5">
        <v>70000000</v>
      </c>
      <c r="X965" s="5">
        <v>70000000</v>
      </c>
      <c r="Y965" s="90">
        <v>7000000</v>
      </c>
      <c r="Z965" s="90">
        <v>0</v>
      </c>
      <c r="AA965" s="1" t="s">
        <v>95</v>
      </c>
      <c r="AB965" t="s">
        <v>83</v>
      </c>
      <c r="AC965" t="s">
        <v>76</v>
      </c>
      <c r="AD965" s="69">
        <f>+Tabla3[[#This Row],[VALOR DEL CONTRATO
(EN NUMEROS)]]-Tabla3[[#This Row],[VALOR RECURSOS (MADS/FONAM)]]</f>
        <v>0</v>
      </c>
      <c r="AE965" s="2">
        <v>6226</v>
      </c>
      <c r="AF965" s="97">
        <v>46024</v>
      </c>
      <c r="AG965">
        <v>108526</v>
      </c>
      <c r="AH965" s="96">
        <v>46051</v>
      </c>
      <c r="AI965" s="78" t="s">
        <v>98</v>
      </c>
      <c r="AJ965" t="s">
        <v>514</v>
      </c>
      <c r="AK965" s="65">
        <v>202300000000041</v>
      </c>
      <c r="AL965" s="96">
        <v>46050</v>
      </c>
      <c r="AM965" s="1" t="s">
        <v>257</v>
      </c>
      <c r="AN965" s="1" t="s">
        <v>257</v>
      </c>
      <c r="AO965" t="s">
        <v>100</v>
      </c>
      <c r="AP965" t="s">
        <v>1443</v>
      </c>
      <c r="AQ965" s="2"/>
      <c r="AR965" t="s">
        <v>1444</v>
      </c>
      <c r="AS965" t="s">
        <v>261</v>
      </c>
      <c r="AT965" s="1">
        <v>80111600</v>
      </c>
      <c r="AU965" s="93" t="s">
        <v>6130</v>
      </c>
      <c r="AV965" s="1" t="s">
        <v>210</v>
      </c>
      <c r="AW965" s="87" t="s">
        <v>103</v>
      </c>
      <c r="AX965" s="96">
        <v>46050</v>
      </c>
      <c r="AY965" s="1" t="s">
        <v>116</v>
      </c>
      <c r="AZ965" s="96">
        <v>46050</v>
      </c>
      <c r="BA965" s="96">
        <v>46051</v>
      </c>
      <c r="BB965" s="6">
        <v>46354</v>
      </c>
      <c r="BC965" s="89">
        <f>+Tabla3[[#This Row],[FECHA TERMINACION
(INICIAL)]]-Tabla3[[#This Row],[FECHA INICIO]]</f>
        <v>303</v>
      </c>
      <c r="BD965" s="89">
        <f>+Tabla3[[#This Row],[PLAZO DE EJECUCIÓN EN DÍAS (INICIAL)]]/30</f>
        <v>10.1</v>
      </c>
      <c r="BE965" t="s">
        <v>517</v>
      </c>
      <c r="BF965" s="5" t="e">
        <f>+#REF!</f>
        <v>#REF!</v>
      </c>
      <c r="BG965" s="5" t="e">
        <f>+#REF!</f>
        <v>#REF!</v>
      </c>
      <c r="BH965" s="1" t="e">
        <f>+#REF!</f>
        <v>#REF!</v>
      </c>
      <c r="BI965" s="1">
        <f>+COUNTIF(Tabla3[[#This Row],[VALOR REDUCIDO]:[TOTAL TIEMPO PRORROGADO EN DÍAS
]],"&lt;&gt;0")</f>
        <v>3</v>
      </c>
      <c r="BJ965" s="1" t="e">
        <f>+#REF!</f>
        <v>#REF!</v>
      </c>
      <c r="BK965" s="75" t="e">
        <f>+#REF!</f>
        <v>#REF!</v>
      </c>
      <c r="BL965" s="1" t="s">
        <v>83</v>
      </c>
      <c r="BM965" t="e">
        <f t="shared" si="72"/>
        <v>#REF!</v>
      </c>
      <c r="BN965" s="7">
        <f t="shared" si="73"/>
        <v>46051</v>
      </c>
      <c r="BO965" s="7" t="e">
        <f t="shared" si="74"/>
        <v>#REF!</v>
      </c>
      <c r="BP965" s="5" t="e">
        <f t="shared" si="75"/>
        <v>#REF!</v>
      </c>
      <c r="BQ965" s="1">
        <v>28466667</v>
      </c>
      <c r="BR965" s="1" t="e">
        <f>+Tabla3[[#This Row],[VALOR TOTAL DE CONTRATO (ANTES DE LIQUIDACIÓN - LIBERACIÓN DE SALDOS)]]-Tabla3[[#This Row],[RECURSO TOTALES DESEMBOLSADOS]]</f>
        <v>#REF!</v>
      </c>
      <c r="BS965" s="1" t="s">
        <v>83</v>
      </c>
      <c r="BT965" s="1" t="str">
        <f t="shared" si="76"/>
        <v>enero</v>
      </c>
      <c r="BU965" s="1" t="s">
        <v>82</v>
      </c>
      <c r="BV965" s="1" t="s">
        <v>82</v>
      </c>
      <c r="BW965" s="1" t="s">
        <v>82</v>
      </c>
      <c r="BX965" t="s">
        <v>258</v>
      </c>
      <c r="BY965" t="s">
        <v>259</v>
      </c>
    </row>
    <row r="966" spans="1:77" x14ac:dyDescent="0.25">
      <c r="A966" s="1">
        <v>2026</v>
      </c>
      <c r="B966" s="3">
        <v>940</v>
      </c>
      <c r="C966" s="1" t="s">
        <v>65</v>
      </c>
      <c r="D966" t="s">
        <v>67</v>
      </c>
      <c r="E966" t="s">
        <v>70</v>
      </c>
      <c r="F966" t="s">
        <v>71</v>
      </c>
      <c r="G966" t="s">
        <v>105</v>
      </c>
      <c r="H966" s="1" t="s">
        <v>64</v>
      </c>
      <c r="I966" s="1" t="s">
        <v>75</v>
      </c>
      <c r="J966" t="s">
        <v>4960</v>
      </c>
      <c r="K966" s="1" t="s">
        <v>78</v>
      </c>
      <c r="L966" s="87" t="s">
        <v>390</v>
      </c>
      <c r="M966" s="79" t="s">
        <v>7240</v>
      </c>
      <c r="N966" s="1" t="s">
        <v>3719</v>
      </c>
      <c r="O966" s="69" t="s">
        <v>3719</v>
      </c>
      <c r="P966" s="54" t="s">
        <v>3719</v>
      </c>
      <c r="Q966" s="1" t="s">
        <v>83</v>
      </c>
      <c r="R966" t="s">
        <v>90</v>
      </c>
      <c r="S966" s="87" t="s">
        <v>264</v>
      </c>
      <c r="T966" t="s">
        <v>4961</v>
      </c>
      <c r="U966" t="s">
        <v>4963</v>
      </c>
      <c r="V966" t="s">
        <v>4962</v>
      </c>
      <c r="W966" s="5">
        <v>42381000</v>
      </c>
      <c r="X966" s="5">
        <v>42381000</v>
      </c>
      <c r="Y966" s="90">
        <v>4590000</v>
      </c>
      <c r="Z966" s="90">
        <v>0</v>
      </c>
      <c r="AA966" s="1" t="s">
        <v>95</v>
      </c>
      <c r="AB966" t="s">
        <v>83</v>
      </c>
      <c r="AC966" t="s">
        <v>76</v>
      </c>
      <c r="AD966" s="69">
        <f>+Tabla3[[#This Row],[VALOR DEL CONTRATO
(EN NUMEROS)]]-Tabla3[[#This Row],[VALOR RECURSOS (MADS/FONAM)]]</f>
        <v>0</v>
      </c>
      <c r="AE966" s="2">
        <v>3226</v>
      </c>
      <c r="AF966" s="88">
        <v>46024</v>
      </c>
      <c r="AG966">
        <v>97726</v>
      </c>
      <c r="AH966" s="75">
        <v>46048</v>
      </c>
      <c r="AI966" s="78" t="s">
        <v>98</v>
      </c>
      <c r="AJ966" t="s">
        <v>282</v>
      </c>
      <c r="AK966" s="65">
        <v>202400000000095</v>
      </c>
      <c r="AL966" s="96">
        <v>46045</v>
      </c>
      <c r="AM966" s="1" t="s">
        <v>257</v>
      </c>
      <c r="AN966" s="1" t="s">
        <v>257</v>
      </c>
      <c r="AO966" t="s">
        <v>100</v>
      </c>
      <c r="AP966" t="s">
        <v>3477</v>
      </c>
      <c r="AQ966" s="1"/>
      <c r="AR966" t="s">
        <v>556</v>
      </c>
      <c r="AS966" t="s">
        <v>264</v>
      </c>
      <c r="AT966" s="1">
        <v>80111600</v>
      </c>
      <c r="AU966" s="93" t="s">
        <v>6131</v>
      </c>
      <c r="AV966" s="1" t="s">
        <v>210</v>
      </c>
      <c r="AW966" s="87" t="s">
        <v>103</v>
      </c>
      <c r="AX966" s="96">
        <v>46046</v>
      </c>
      <c r="AY966" s="1" t="s">
        <v>116</v>
      </c>
      <c r="AZ966" s="75">
        <v>46048</v>
      </c>
      <c r="BA966" s="75">
        <v>46048</v>
      </c>
      <c r="BB966" s="6">
        <v>46328</v>
      </c>
      <c r="BC966" s="89">
        <f>+Tabla3[[#This Row],[FECHA TERMINACION
(INICIAL)]]-Tabla3[[#This Row],[FECHA INICIO]]</f>
        <v>280</v>
      </c>
      <c r="BD966" s="89">
        <f>+Tabla3[[#This Row],[PLAZO DE EJECUCIÓN EN DÍAS (INICIAL)]]/30</f>
        <v>9.3333333333333339</v>
      </c>
      <c r="BE966" t="s">
        <v>4964</v>
      </c>
      <c r="BF966" s="5" t="e">
        <f>+#REF!</f>
        <v>#REF!</v>
      </c>
      <c r="BG966" s="5" t="e">
        <f>+#REF!</f>
        <v>#REF!</v>
      </c>
      <c r="BH966" s="1" t="e">
        <f>+#REF!</f>
        <v>#REF!</v>
      </c>
      <c r="BI966" s="1">
        <f>+COUNTIF(Tabla3[[#This Row],[VALOR REDUCIDO]:[TOTAL TIEMPO PRORROGADO EN DÍAS
]],"&lt;&gt;0")</f>
        <v>3</v>
      </c>
      <c r="BJ966" s="1" t="e">
        <f>+#REF!</f>
        <v>#REF!</v>
      </c>
      <c r="BK966" s="75" t="e">
        <f>+#REF!</f>
        <v>#REF!</v>
      </c>
      <c r="BL966" s="1" t="s">
        <v>83</v>
      </c>
      <c r="BM966" t="e">
        <f t="shared" si="72"/>
        <v>#REF!</v>
      </c>
      <c r="BN966" s="7">
        <f t="shared" si="73"/>
        <v>46048</v>
      </c>
      <c r="BO966" s="7" t="e">
        <f t="shared" si="74"/>
        <v>#REF!</v>
      </c>
      <c r="BP966" s="5" t="e">
        <f t="shared" si="75"/>
        <v>#REF!</v>
      </c>
      <c r="BQ966" s="1">
        <v>19125000</v>
      </c>
      <c r="BR966" s="1" t="e">
        <f>+Tabla3[[#This Row],[VALOR TOTAL DE CONTRATO (ANTES DE LIQUIDACIÓN - LIBERACIÓN DE SALDOS)]]-Tabla3[[#This Row],[RECURSO TOTALES DESEMBOLSADOS]]</f>
        <v>#REF!</v>
      </c>
      <c r="BS966" s="1" t="s">
        <v>83</v>
      </c>
      <c r="BT966" s="1" t="str">
        <f t="shared" si="76"/>
        <v>enero</v>
      </c>
      <c r="BU966" s="1" t="s">
        <v>82</v>
      </c>
      <c r="BV966" s="1" t="s">
        <v>82</v>
      </c>
      <c r="BW966" s="1" t="s">
        <v>82</v>
      </c>
      <c r="BX966" t="s">
        <v>258</v>
      </c>
      <c r="BY966" t="s">
        <v>259</v>
      </c>
    </row>
    <row r="967" spans="1:77" x14ac:dyDescent="0.25">
      <c r="A967" s="1">
        <v>2026</v>
      </c>
      <c r="B967" s="3">
        <v>941</v>
      </c>
      <c r="C967" s="1" t="s">
        <v>65</v>
      </c>
      <c r="D967" t="s">
        <v>67</v>
      </c>
      <c r="E967" t="s">
        <v>70</v>
      </c>
      <c r="F967" t="s">
        <v>71</v>
      </c>
      <c r="G967" t="s">
        <v>105</v>
      </c>
      <c r="H967" s="1" t="s">
        <v>64</v>
      </c>
      <c r="I967" s="1" t="s">
        <v>75</v>
      </c>
      <c r="J967" t="s">
        <v>4965</v>
      </c>
      <c r="K967" s="1" t="s">
        <v>78</v>
      </c>
      <c r="L967" s="87" t="s">
        <v>1130</v>
      </c>
      <c r="M967" s="79" t="s">
        <v>7241</v>
      </c>
      <c r="N967" s="1" t="s">
        <v>3719</v>
      </c>
      <c r="O967" s="69" t="s">
        <v>3719</v>
      </c>
      <c r="P967" s="54" t="s">
        <v>3719</v>
      </c>
      <c r="Q967" s="1" t="s">
        <v>83</v>
      </c>
      <c r="R967" s="87" t="s">
        <v>90</v>
      </c>
      <c r="S967" s="87" t="s">
        <v>264</v>
      </c>
      <c r="T967" t="s">
        <v>4966</v>
      </c>
      <c r="U967" t="s">
        <v>4968</v>
      </c>
      <c r="V967" t="s">
        <v>4967</v>
      </c>
      <c r="W967" s="5">
        <v>91936000</v>
      </c>
      <c r="X967" s="5">
        <v>91936000</v>
      </c>
      <c r="Y967" s="90">
        <v>8160000</v>
      </c>
      <c r="Z967" s="90">
        <v>0</v>
      </c>
      <c r="AA967" s="1" t="s">
        <v>95</v>
      </c>
      <c r="AB967" t="s">
        <v>83</v>
      </c>
      <c r="AC967" t="s">
        <v>76</v>
      </c>
      <c r="AD967" s="69">
        <f>+Tabla3[[#This Row],[VALOR DEL CONTRATO
(EN NUMEROS)]]-Tabla3[[#This Row],[VALOR RECURSOS (MADS/FONAM)]]</f>
        <v>0</v>
      </c>
      <c r="AE967" s="2">
        <v>3226</v>
      </c>
      <c r="AF967" s="88">
        <v>46024</v>
      </c>
      <c r="AG967">
        <v>94226</v>
      </c>
      <c r="AH967" s="75">
        <v>46045</v>
      </c>
      <c r="AI967" s="78" t="s">
        <v>98</v>
      </c>
      <c r="AJ967" t="s">
        <v>282</v>
      </c>
      <c r="AK967" s="65">
        <v>202400000000095</v>
      </c>
      <c r="AL967" s="96">
        <v>46045</v>
      </c>
      <c r="AM967" s="1" t="s">
        <v>257</v>
      </c>
      <c r="AN967" s="1" t="s">
        <v>257</v>
      </c>
      <c r="AO967" t="s">
        <v>100</v>
      </c>
      <c r="AP967" t="s">
        <v>3477</v>
      </c>
      <c r="AQ967" s="1"/>
      <c r="AR967" t="s">
        <v>556</v>
      </c>
      <c r="AS967" t="s">
        <v>264</v>
      </c>
      <c r="AT967" s="1">
        <v>80111600</v>
      </c>
      <c r="AU967" s="93" t="s">
        <v>6132</v>
      </c>
      <c r="AV967" s="1" t="s">
        <v>210</v>
      </c>
      <c r="AW967" s="87" t="s">
        <v>103</v>
      </c>
      <c r="AX967" s="96">
        <v>46045</v>
      </c>
      <c r="AY967" s="1" t="s">
        <v>116</v>
      </c>
      <c r="AZ967" s="96">
        <v>46045</v>
      </c>
      <c r="BA967" s="75">
        <v>46045</v>
      </c>
      <c r="BB967" s="6">
        <v>46387</v>
      </c>
      <c r="BC967" s="89">
        <f>+Tabla3[[#This Row],[FECHA TERMINACION
(INICIAL)]]-Tabla3[[#This Row],[FECHA INICIO]]</f>
        <v>342</v>
      </c>
      <c r="BD967" s="89">
        <f>+Tabla3[[#This Row],[PLAZO DE EJECUCIÓN EN DÍAS (INICIAL)]]/30</f>
        <v>11.4</v>
      </c>
      <c r="BE967" t="s">
        <v>4969</v>
      </c>
      <c r="BF967" s="5" t="e">
        <f>+#REF!</f>
        <v>#REF!</v>
      </c>
      <c r="BG967" s="5" t="e">
        <f>+#REF!</f>
        <v>#REF!</v>
      </c>
      <c r="BH967" s="1" t="e">
        <f>+#REF!</f>
        <v>#REF!</v>
      </c>
      <c r="BI967" s="1">
        <f>+COUNTIF(Tabla3[[#This Row],[VALOR REDUCIDO]:[TOTAL TIEMPO PRORROGADO EN DÍAS
]],"&lt;&gt;0")</f>
        <v>3</v>
      </c>
      <c r="BJ967" s="1" t="e">
        <f>+#REF!</f>
        <v>#REF!</v>
      </c>
      <c r="BK967" s="75" t="e">
        <f>+#REF!</f>
        <v>#REF!</v>
      </c>
      <c r="BL967" s="1" t="s">
        <v>83</v>
      </c>
      <c r="BM967" t="e">
        <f t="shared" si="72"/>
        <v>#REF!</v>
      </c>
      <c r="BN967" s="7">
        <f t="shared" si="73"/>
        <v>46045</v>
      </c>
      <c r="BO967" s="7" t="e">
        <f t="shared" si="74"/>
        <v>#REF!</v>
      </c>
      <c r="BP967" s="5" t="e">
        <f t="shared" si="75"/>
        <v>#REF!</v>
      </c>
      <c r="BQ967" s="1">
        <v>34816000</v>
      </c>
      <c r="BR967" s="1" t="e">
        <f>+Tabla3[[#This Row],[VALOR TOTAL DE CONTRATO (ANTES DE LIQUIDACIÓN - LIBERACIÓN DE SALDOS)]]-Tabla3[[#This Row],[RECURSO TOTALES DESEMBOLSADOS]]</f>
        <v>#REF!</v>
      </c>
      <c r="BS967" s="1" t="s">
        <v>83</v>
      </c>
      <c r="BT967" s="1" t="str">
        <f t="shared" si="76"/>
        <v>enero</v>
      </c>
      <c r="BU967" s="1" t="s">
        <v>82</v>
      </c>
      <c r="BV967" s="1" t="s">
        <v>82</v>
      </c>
      <c r="BW967" s="1" t="s">
        <v>82</v>
      </c>
      <c r="BX967" t="s">
        <v>258</v>
      </c>
      <c r="BY967" t="s">
        <v>259</v>
      </c>
    </row>
    <row r="968" spans="1:77" x14ac:dyDescent="0.25">
      <c r="A968" s="1">
        <v>2026</v>
      </c>
      <c r="B968" s="3">
        <v>942</v>
      </c>
      <c r="C968" s="1" t="s">
        <v>65</v>
      </c>
      <c r="D968" t="s">
        <v>67</v>
      </c>
      <c r="E968" t="s">
        <v>70</v>
      </c>
      <c r="F968" t="s">
        <v>71</v>
      </c>
      <c r="G968" t="s">
        <v>105</v>
      </c>
      <c r="H968" s="1" t="s">
        <v>64</v>
      </c>
      <c r="I968" s="1" t="s">
        <v>75</v>
      </c>
      <c r="J968" t="s">
        <v>4970</v>
      </c>
      <c r="K968" s="1" t="s">
        <v>78</v>
      </c>
      <c r="L968" s="87" t="s">
        <v>81</v>
      </c>
      <c r="M968" s="79" t="s">
        <v>7242</v>
      </c>
      <c r="N968" s="1" t="s">
        <v>3719</v>
      </c>
      <c r="O968" s="59" t="s">
        <v>3719</v>
      </c>
      <c r="P968" s="99" t="s">
        <v>3719</v>
      </c>
      <c r="Q968" s="1" t="s">
        <v>83</v>
      </c>
      <c r="R968" s="87" t="s">
        <v>88</v>
      </c>
      <c r="S968" s="87" t="s">
        <v>264</v>
      </c>
      <c r="T968" t="s">
        <v>4649</v>
      </c>
      <c r="U968" t="s">
        <v>4651</v>
      </c>
      <c r="V968" t="s">
        <v>4650</v>
      </c>
      <c r="W968" s="5">
        <v>45066667</v>
      </c>
      <c r="X968" s="5">
        <v>45066667</v>
      </c>
      <c r="Y968" s="90">
        <v>8000000</v>
      </c>
      <c r="Z968" s="90">
        <v>0</v>
      </c>
      <c r="AA968" s="1" t="s">
        <v>95</v>
      </c>
      <c r="AB968" t="s">
        <v>83</v>
      </c>
      <c r="AC968" t="s">
        <v>76</v>
      </c>
      <c r="AD968" s="69">
        <f>+Tabla3[[#This Row],[VALOR DEL CONTRATO
(EN NUMEROS)]]-Tabla3[[#This Row],[VALOR RECURSOS (MADS/FONAM)]]</f>
        <v>0</v>
      </c>
      <c r="AE968" s="2">
        <v>2126</v>
      </c>
      <c r="AF968" s="88">
        <v>46024</v>
      </c>
      <c r="AG968">
        <v>94326</v>
      </c>
      <c r="AH968" s="75">
        <v>46045</v>
      </c>
      <c r="AI968" s="78" t="s">
        <v>98</v>
      </c>
      <c r="AJ968" t="s">
        <v>282</v>
      </c>
      <c r="AK968" s="72">
        <v>202400000000095</v>
      </c>
      <c r="AL968" s="96">
        <v>46045</v>
      </c>
      <c r="AM968" s="1" t="s">
        <v>257</v>
      </c>
      <c r="AN968" s="1" t="s">
        <v>257</v>
      </c>
      <c r="AO968" t="s">
        <v>100</v>
      </c>
      <c r="AP968" t="s">
        <v>319</v>
      </c>
      <c r="AQ968" s="1"/>
      <c r="AR968" t="s">
        <v>245</v>
      </c>
      <c r="AS968" t="s">
        <v>264</v>
      </c>
      <c r="AT968" s="1">
        <v>80111600</v>
      </c>
      <c r="AU968" s="93" t="s">
        <v>6133</v>
      </c>
      <c r="AV968" s="1" t="s">
        <v>210</v>
      </c>
      <c r="AW968" s="87" t="s">
        <v>103</v>
      </c>
      <c r="AX968" s="96">
        <v>46045</v>
      </c>
      <c r="AY968" s="1" t="s">
        <v>115</v>
      </c>
      <c r="AZ968" s="96">
        <v>46045</v>
      </c>
      <c r="BA968" s="75">
        <v>46049</v>
      </c>
      <c r="BB968" s="6">
        <v>46218</v>
      </c>
      <c r="BC968" s="89">
        <f>+Tabla3[[#This Row],[FECHA TERMINACION
(INICIAL)]]-Tabla3[[#This Row],[FECHA INICIO]]</f>
        <v>169</v>
      </c>
      <c r="BD968" s="89">
        <f>+Tabla3[[#This Row],[PLAZO DE EJECUCIÓN EN DÍAS (INICIAL)]]/30</f>
        <v>5.6333333333333337</v>
      </c>
      <c r="BE968" t="s">
        <v>4652</v>
      </c>
      <c r="BF968" s="5" t="e">
        <f>+#REF!</f>
        <v>#REF!</v>
      </c>
      <c r="BG968" s="5" t="e">
        <f>+#REF!</f>
        <v>#REF!</v>
      </c>
      <c r="BH968" s="1" t="e">
        <f>+#REF!</f>
        <v>#REF!</v>
      </c>
      <c r="BI968" s="1">
        <f>+COUNTIF(Tabla3[[#This Row],[VALOR REDUCIDO]:[TOTAL TIEMPO PRORROGADO EN DÍAS
]],"&lt;&gt;0")</f>
        <v>3</v>
      </c>
      <c r="BJ968" s="1" t="e">
        <f>+#REF!</f>
        <v>#REF!</v>
      </c>
      <c r="BK968" s="75" t="e">
        <f>+#REF!</f>
        <v>#REF!</v>
      </c>
      <c r="BL968" s="1" t="s">
        <v>83</v>
      </c>
      <c r="BM968" t="e">
        <f t="shared" si="72"/>
        <v>#REF!</v>
      </c>
      <c r="BN968" s="7">
        <f t="shared" si="73"/>
        <v>46049</v>
      </c>
      <c r="BO968" s="7" t="e">
        <f t="shared" si="74"/>
        <v>#REF!</v>
      </c>
      <c r="BP968" s="5" t="e">
        <f t="shared" si="75"/>
        <v>#REF!</v>
      </c>
      <c r="BQ968" s="1">
        <v>33066667</v>
      </c>
      <c r="BR968" s="1" t="e">
        <f>+Tabla3[[#This Row],[VALOR TOTAL DE CONTRATO (ANTES DE LIQUIDACIÓN - LIBERACIÓN DE SALDOS)]]-Tabla3[[#This Row],[RECURSO TOTALES DESEMBOLSADOS]]</f>
        <v>#REF!</v>
      </c>
      <c r="BS968" s="1" t="s">
        <v>83</v>
      </c>
      <c r="BT968" s="1" t="str">
        <f t="shared" si="76"/>
        <v>enero</v>
      </c>
      <c r="BU968" s="1" t="s">
        <v>82</v>
      </c>
      <c r="BV968" s="1" t="s">
        <v>82</v>
      </c>
      <c r="BW968" s="1" t="s">
        <v>82</v>
      </c>
      <c r="BX968" t="s">
        <v>258</v>
      </c>
      <c r="BY968" t="s">
        <v>259</v>
      </c>
    </row>
    <row r="969" spans="1:77" x14ac:dyDescent="0.25">
      <c r="A969" s="1">
        <v>2026</v>
      </c>
      <c r="B969" s="3">
        <v>943</v>
      </c>
      <c r="C969" s="1" t="s">
        <v>65</v>
      </c>
      <c r="D969" t="s">
        <v>67</v>
      </c>
      <c r="E969" t="s">
        <v>70</v>
      </c>
      <c r="F969" t="s">
        <v>71</v>
      </c>
      <c r="G969" t="s">
        <v>105</v>
      </c>
      <c r="H969" s="1" t="s">
        <v>64</v>
      </c>
      <c r="I969" s="1" t="s">
        <v>75</v>
      </c>
      <c r="J969" t="s">
        <v>275</v>
      </c>
      <c r="K969" s="1" t="s">
        <v>78</v>
      </c>
      <c r="L969" s="60" t="s">
        <v>81</v>
      </c>
      <c r="M969" s="79" t="s">
        <v>7243</v>
      </c>
      <c r="N969" s="1" t="s">
        <v>3719</v>
      </c>
      <c r="O969" s="69" t="s">
        <v>3719</v>
      </c>
      <c r="P969" s="99" t="s">
        <v>3719</v>
      </c>
      <c r="Q969" s="1" t="s">
        <v>83</v>
      </c>
      <c r="R969" s="87" t="s">
        <v>88</v>
      </c>
      <c r="S969" s="87" t="s">
        <v>264</v>
      </c>
      <c r="T969" t="s">
        <v>4649</v>
      </c>
      <c r="U969" t="s">
        <v>4651</v>
      </c>
      <c r="V969" t="s">
        <v>4650</v>
      </c>
      <c r="W969" s="5">
        <v>45066667</v>
      </c>
      <c r="X969" s="5">
        <v>45066667</v>
      </c>
      <c r="Y969" s="90">
        <v>8000000</v>
      </c>
      <c r="Z969" s="90">
        <v>0</v>
      </c>
      <c r="AA969" s="1" t="s">
        <v>95</v>
      </c>
      <c r="AB969" t="s">
        <v>83</v>
      </c>
      <c r="AC969" t="s">
        <v>76</v>
      </c>
      <c r="AD969" s="69">
        <f>+Tabla3[[#This Row],[VALOR DEL CONTRATO
(EN NUMEROS)]]-Tabla3[[#This Row],[VALOR RECURSOS (MADS/FONAM)]]</f>
        <v>0</v>
      </c>
      <c r="AE969" s="2">
        <v>2126</v>
      </c>
      <c r="AF969" s="88">
        <v>46024</v>
      </c>
      <c r="AG969">
        <v>93626</v>
      </c>
      <c r="AH969" s="75">
        <v>46045</v>
      </c>
      <c r="AI969" s="78" t="s">
        <v>98</v>
      </c>
      <c r="AJ969" t="s">
        <v>282</v>
      </c>
      <c r="AK969" s="72">
        <v>202400000000095</v>
      </c>
      <c r="AL969" s="96">
        <v>46045</v>
      </c>
      <c r="AM969" s="1" t="s">
        <v>257</v>
      </c>
      <c r="AN969" s="1" t="s">
        <v>257</v>
      </c>
      <c r="AO969" t="s">
        <v>100</v>
      </c>
      <c r="AP969" t="s">
        <v>319</v>
      </c>
      <c r="AQ969" s="1"/>
      <c r="AR969" t="s">
        <v>245</v>
      </c>
      <c r="AS969" t="s">
        <v>264</v>
      </c>
      <c r="AT969" s="1">
        <v>80111600</v>
      </c>
      <c r="AU969" s="93" t="s">
        <v>6134</v>
      </c>
      <c r="AV969" s="1" t="s">
        <v>210</v>
      </c>
      <c r="AW969" s="87" t="s">
        <v>103</v>
      </c>
      <c r="AX969" s="96">
        <v>46045</v>
      </c>
      <c r="AY969" s="1" t="s">
        <v>115</v>
      </c>
      <c r="AZ969" s="96">
        <v>46045</v>
      </c>
      <c r="BA969" s="75">
        <v>46048</v>
      </c>
      <c r="BB969" s="6">
        <v>46217</v>
      </c>
      <c r="BC969" s="89">
        <f>+Tabla3[[#This Row],[FECHA TERMINACION
(INICIAL)]]-Tabla3[[#This Row],[FECHA INICIO]]</f>
        <v>169</v>
      </c>
      <c r="BD969" s="89">
        <f>+Tabla3[[#This Row],[PLAZO DE EJECUCIÓN EN DÍAS (INICIAL)]]/30</f>
        <v>5.6333333333333337</v>
      </c>
      <c r="BE969" t="s">
        <v>4652</v>
      </c>
      <c r="BF969" s="5" t="e">
        <f>+#REF!</f>
        <v>#REF!</v>
      </c>
      <c r="BG969" s="5" t="e">
        <f>+#REF!</f>
        <v>#REF!</v>
      </c>
      <c r="BH969" s="1" t="e">
        <f>+#REF!</f>
        <v>#REF!</v>
      </c>
      <c r="BI969" s="1">
        <f>+COUNTIF(Tabla3[[#This Row],[VALOR REDUCIDO]:[TOTAL TIEMPO PRORROGADO EN DÍAS
]],"&lt;&gt;0")</f>
        <v>3</v>
      </c>
      <c r="BJ969" s="1" t="e">
        <f>+#REF!</f>
        <v>#REF!</v>
      </c>
      <c r="BK969" s="75" t="e">
        <f>+#REF!</f>
        <v>#REF!</v>
      </c>
      <c r="BL969" s="1" t="s">
        <v>83</v>
      </c>
      <c r="BM969" t="e">
        <f t="shared" si="72"/>
        <v>#REF!</v>
      </c>
      <c r="BN969" s="7">
        <f t="shared" si="73"/>
        <v>46048</v>
      </c>
      <c r="BO969" s="7" t="e">
        <f t="shared" si="74"/>
        <v>#REF!</v>
      </c>
      <c r="BP969" s="5" t="e">
        <f t="shared" si="75"/>
        <v>#REF!</v>
      </c>
      <c r="BQ969" s="1">
        <v>33333333</v>
      </c>
      <c r="BR969" s="1" t="e">
        <f>+Tabla3[[#This Row],[VALOR TOTAL DE CONTRATO (ANTES DE LIQUIDACIÓN - LIBERACIÓN DE SALDOS)]]-Tabla3[[#This Row],[RECURSO TOTALES DESEMBOLSADOS]]</f>
        <v>#REF!</v>
      </c>
      <c r="BS969" s="1" t="s">
        <v>83</v>
      </c>
      <c r="BT969" s="1" t="str">
        <f t="shared" si="76"/>
        <v>enero</v>
      </c>
      <c r="BU969" s="1" t="s">
        <v>82</v>
      </c>
      <c r="BV969" s="1" t="s">
        <v>82</v>
      </c>
      <c r="BW969" s="1" t="s">
        <v>82</v>
      </c>
      <c r="BX969" t="s">
        <v>258</v>
      </c>
      <c r="BY969" t="s">
        <v>259</v>
      </c>
    </row>
    <row r="970" spans="1:77" x14ac:dyDescent="0.25">
      <c r="A970" s="1">
        <v>2026</v>
      </c>
      <c r="B970" s="3">
        <v>944</v>
      </c>
      <c r="C970" s="1" t="s">
        <v>65</v>
      </c>
      <c r="D970" t="s">
        <v>67</v>
      </c>
      <c r="E970" t="s">
        <v>70</v>
      </c>
      <c r="F970" t="s">
        <v>71</v>
      </c>
      <c r="G970" t="s">
        <v>105</v>
      </c>
      <c r="H970" s="1" t="s">
        <v>64</v>
      </c>
      <c r="I970" s="1" t="s">
        <v>75</v>
      </c>
      <c r="J970" t="s">
        <v>4971</v>
      </c>
      <c r="K970" s="1" t="s">
        <v>78</v>
      </c>
      <c r="L970" s="87" t="s">
        <v>81</v>
      </c>
      <c r="M970" s="79" t="s">
        <v>7244</v>
      </c>
      <c r="N970" s="1" t="s">
        <v>3719</v>
      </c>
      <c r="O970" s="69" t="s">
        <v>3719</v>
      </c>
      <c r="P970" s="99" t="s">
        <v>3719</v>
      </c>
      <c r="Q970" s="1" t="s">
        <v>83</v>
      </c>
      <c r="R970" s="87" t="s">
        <v>733</v>
      </c>
      <c r="S970" s="87" t="s">
        <v>733</v>
      </c>
      <c r="T970" t="s">
        <v>4972</v>
      </c>
      <c r="U970" t="s">
        <v>4974</v>
      </c>
      <c r="V970" t="s">
        <v>4973</v>
      </c>
      <c r="W970" s="5">
        <v>90000000</v>
      </c>
      <c r="X970" s="5">
        <v>90000000</v>
      </c>
      <c r="Y970" s="90">
        <v>9000000</v>
      </c>
      <c r="Z970" s="90">
        <v>0</v>
      </c>
      <c r="AA970" s="1" t="s">
        <v>95</v>
      </c>
      <c r="AB970" t="s">
        <v>83</v>
      </c>
      <c r="AC970" t="s">
        <v>76</v>
      </c>
      <c r="AD970" s="69">
        <f>+Tabla3[[#This Row],[VALOR DEL CONTRATO
(EN NUMEROS)]]-Tabla3[[#This Row],[VALOR RECURSOS (MADS/FONAM)]]</f>
        <v>0</v>
      </c>
      <c r="AE970" s="2">
        <v>3026</v>
      </c>
      <c r="AF970" s="88">
        <v>46024</v>
      </c>
      <c r="AG970">
        <v>96726</v>
      </c>
      <c r="AH970" s="75">
        <v>46045</v>
      </c>
      <c r="AI970" s="78" t="s">
        <v>98</v>
      </c>
      <c r="AJ970" t="s">
        <v>590</v>
      </c>
      <c r="AK970" s="65">
        <v>202400000000078</v>
      </c>
      <c r="AL970" s="96">
        <v>46045</v>
      </c>
      <c r="AM970" s="1" t="s">
        <v>257</v>
      </c>
      <c r="AN970" s="1" t="s">
        <v>257</v>
      </c>
      <c r="AO970" t="s">
        <v>100</v>
      </c>
      <c r="AP970" t="s">
        <v>5205</v>
      </c>
      <c r="AQ970" s="2" t="s">
        <v>5286</v>
      </c>
      <c r="AR970" t="s">
        <v>5286</v>
      </c>
      <c r="AS970" t="s">
        <v>268</v>
      </c>
      <c r="AT970" s="1">
        <v>80111600</v>
      </c>
      <c r="AU970" s="93" t="s">
        <v>6135</v>
      </c>
      <c r="AV970" s="1" t="s">
        <v>210</v>
      </c>
      <c r="AW970" s="87" t="s">
        <v>103</v>
      </c>
      <c r="AX970" s="96">
        <v>46046</v>
      </c>
      <c r="AY970" s="1" t="s">
        <v>116</v>
      </c>
      <c r="AZ970" s="96">
        <v>46046</v>
      </c>
      <c r="BA970" s="96">
        <v>46048</v>
      </c>
      <c r="BB970" s="6">
        <v>46351</v>
      </c>
      <c r="BC970" s="89">
        <f>+Tabla3[[#This Row],[FECHA TERMINACION
(INICIAL)]]-Tabla3[[#This Row],[FECHA INICIO]]</f>
        <v>303</v>
      </c>
      <c r="BD970" s="89">
        <f>+Tabla3[[#This Row],[PLAZO DE EJECUCIÓN EN DÍAS (INICIAL)]]/30</f>
        <v>10.1</v>
      </c>
      <c r="BE970" t="s">
        <v>4975</v>
      </c>
      <c r="BF970" s="5" t="e">
        <f>+#REF!</f>
        <v>#REF!</v>
      </c>
      <c r="BG970" s="5" t="e">
        <f>+#REF!</f>
        <v>#REF!</v>
      </c>
      <c r="BH970" s="1" t="e">
        <f>+#REF!</f>
        <v>#REF!</v>
      </c>
      <c r="BI970" s="1">
        <f>+COUNTIF(Tabla3[[#This Row],[VALOR REDUCIDO]:[TOTAL TIEMPO PRORROGADO EN DÍAS
]],"&lt;&gt;0")</f>
        <v>3</v>
      </c>
      <c r="BJ970" s="1" t="e">
        <f>+#REF!</f>
        <v>#REF!</v>
      </c>
      <c r="BK970" s="75" t="e">
        <f>+#REF!</f>
        <v>#REF!</v>
      </c>
      <c r="BL970" s="1" t="s">
        <v>83</v>
      </c>
      <c r="BM970" t="e">
        <f t="shared" si="72"/>
        <v>#REF!</v>
      </c>
      <c r="BN970" s="7">
        <f t="shared" si="73"/>
        <v>46048</v>
      </c>
      <c r="BO970" s="7" t="e">
        <f t="shared" si="74"/>
        <v>#REF!</v>
      </c>
      <c r="BP970" s="5" t="e">
        <f t="shared" si="75"/>
        <v>#REF!</v>
      </c>
      <c r="BQ970" s="1">
        <v>37500000</v>
      </c>
      <c r="BR970" s="1" t="e">
        <f>+Tabla3[[#This Row],[VALOR TOTAL DE CONTRATO (ANTES DE LIQUIDACIÓN - LIBERACIÓN DE SALDOS)]]-Tabla3[[#This Row],[RECURSO TOTALES DESEMBOLSADOS]]</f>
        <v>#REF!</v>
      </c>
      <c r="BS970" s="1" t="s">
        <v>83</v>
      </c>
      <c r="BT970" s="1" t="str">
        <f t="shared" si="76"/>
        <v>enero</v>
      </c>
      <c r="BU970" s="1" t="s">
        <v>82</v>
      </c>
      <c r="BV970" s="1" t="s">
        <v>82</v>
      </c>
      <c r="BW970" s="1" t="s">
        <v>82</v>
      </c>
      <c r="BX970" t="s">
        <v>258</v>
      </c>
      <c r="BY970" t="s">
        <v>259</v>
      </c>
    </row>
    <row r="971" spans="1:77" x14ac:dyDescent="0.25">
      <c r="A971" s="1">
        <v>2026</v>
      </c>
      <c r="B971" s="3">
        <v>945</v>
      </c>
      <c r="C971" s="1" t="s">
        <v>65</v>
      </c>
      <c r="D971" t="s">
        <v>67</v>
      </c>
      <c r="E971" t="s">
        <v>70</v>
      </c>
      <c r="F971" t="s">
        <v>71</v>
      </c>
      <c r="G971" t="s">
        <v>105</v>
      </c>
      <c r="H971" s="1" t="s">
        <v>64</v>
      </c>
      <c r="I971" s="1" t="s">
        <v>75</v>
      </c>
      <c r="J971" t="s">
        <v>5032</v>
      </c>
      <c r="K971" s="1" t="s">
        <v>78</v>
      </c>
      <c r="L971" s="60" t="s">
        <v>538</v>
      </c>
      <c r="M971" s="79" t="s">
        <v>7245</v>
      </c>
      <c r="N971" s="1" t="s">
        <v>3719</v>
      </c>
      <c r="O971" s="69" t="s">
        <v>3719</v>
      </c>
      <c r="P971" s="99" t="s">
        <v>3719</v>
      </c>
      <c r="Q971" s="1" t="s">
        <v>83</v>
      </c>
      <c r="R971" s="87" t="s">
        <v>269</v>
      </c>
      <c r="S971" s="87" t="s">
        <v>269</v>
      </c>
      <c r="T971" t="s">
        <v>2234</v>
      </c>
      <c r="U971" t="s">
        <v>3763</v>
      </c>
      <c r="V971" t="s">
        <v>1617</v>
      </c>
      <c r="W971" s="5">
        <v>84000000</v>
      </c>
      <c r="X971" s="5">
        <v>84000000</v>
      </c>
      <c r="Y971" s="90">
        <v>8000000</v>
      </c>
      <c r="Z971" s="90">
        <v>0</v>
      </c>
      <c r="AA971" s="1" t="s">
        <v>95</v>
      </c>
      <c r="AB971" t="s">
        <v>83</v>
      </c>
      <c r="AC971" t="s">
        <v>76</v>
      </c>
      <c r="AD971" s="69">
        <f>+Tabla3[[#This Row],[VALOR DEL CONTRATO
(EN NUMEROS)]]-Tabla3[[#This Row],[VALOR RECURSOS (MADS/FONAM)]]</f>
        <v>0</v>
      </c>
      <c r="AE971" s="2">
        <v>4726</v>
      </c>
      <c r="AF971" s="88">
        <v>46024</v>
      </c>
      <c r="AG971">
        <v>98926</v>
      </c>
      <c r="AH971" s="75">
        <v>46048</v>
      </c>
      <c r="AI971" s="78" t="s">
        <v>98</v>
      </c>
      <c r="AJ971" t="s">
        <v>4843</v>
      </c>
      <c r="AK971" s="65">
        <v>202400000000054</v>
      </c>
      <c r="AL971" s="96">
        <v>46048</v>
      </c>
      <c r="AM971" s="1" t="s">
        <v>257</v>
      </c>
      <c r="AN971" s="1" t="s">
        <v>257</v>
      </c>
      <c r="AO971" t="s">
        <v>100</v>
      </c>
      <c r="AP971" t="s">
        <v>1724</v>
      </c>
      <c r="AQ971" s="1"/>
      <c r="AR971" t="s">
        <v>1725</v>
      </c>
      <c r="AS971" t="s">
        <v>418</v>
      </c>
      <c r="AT971" s="1">
        <v>80111600</v>
      </c>
      <c r="AU971" s="93" t="s">
        <v>6136</v>
      </c>
      <c r="AV971" s="1" t="s">
        <v>210</v>
      </c>
      <c r="AW971" s="87" t="s">
        <v>103</v>
      </c>
      <c r="AX971" s="96">
        <v>46052</v>
      </c>
      <c r="AY971" s="1" t="s">
        <v>115</v>
      </c>
      <c r="AZ971" s="96">
        <v>46052</v>
      </c>
      <c r="BA971" s="75">
        <v>46055</v>
      </c>
      <c r="BB971" s="6">
        <v>46372</v>
      </c>
      <c r="BC971" s="89">
        <f>+Tabla3[[#This Row],[FECHA TERMINACION
(INICIAL)]]-Tabla3[[#This Row],[FECHA INICIO]]</f>
        <v>317</v>
      </c>
      <c r="BD971" s="89">
        <f>+Tabla3[[#This Row],[PLAZO DE EJECUCIÓN EN DÍAS (INICIAL)]]/30</f>
        <v>10.566666666666666</v>
      </c>
      <c r="BE971" t="s">
        <v>2236</v>
      </c>
      <c r="BF971" s="5" t="e">
        <f>+#REF!</f>
        <v>#REF!</v>
      </c>
      <c r="BG971" s="5" t="e">
        <f>+#REF!</f>
        <v>#REF!</v>
      </c>
      <c r="BH971" s="1" t="e">
        <f>+#REF!</f>
        <v>#REF!</v>
      </c>
      <c r="BI971" s="1">
        <f>+COUNTIF(Tabla3[[#This Row],[VALOR REDUCIDO]:[TOTAL TIEMPO PRORROGADO EN DÍAS
]],"&lt;&gt;0")</f>
        <v>3</v>
      </c>
      <c r="BJ971" s="1" t="e">
        <f>+#REF!</f>
        <v>#REF!</v>
      </c>
      <c r="BK971" s="75" t="e">
        <f>+#REF!</f>
        <v>#REF!</v>
      </c>
      <c r="BL971" s="1" t="s">
        <v>83</v>
      </c>
      <c r="BM971" t="e">
        <f t="shared" si="72"/>
        <v>#REF!</v>
      </c>
      <c r="BN971" s="7">
        <f t="shared" si="73"/>
        <v>46055</v>
      </c>
      <c r="BO971" s="7" t="e">
        <f t="shared" si="74"/>
        <v>#REF!</v>
      </c>
      <c r="BP971" s="5" t="e">
        <f t="shared" si="75"/>
        <v>#REF!</v>
      </c>
      <c r="BQ971" s="1">
        <v>31733333</v>
      </c>
      <c r="BR971" s="1" t="e">
        <f>+Tabla3[[#This Row],[VALOR TOTAL DE CONTRATO (ANTES DE LIQUIDACIÓN - LIBERACIÓN DE SALDOS)]]-Tabla3[[#This Row],[RECURSO TOTALES DESEMBOLSADOS]]</f>
        <v>#REF!</v>
      </c>
      <c r="BS971" s="1" t="s">
        <v>83</v>
      </c>
      <c r="BT971" s="1" t="str">
        <f t="shared" si="76"/>
        <v>enero</v>
      </c>
      <c r="BU971" s="1" t="s">
        <v>82</v>
      </c>
      <c r="BV971" s="1" t="s">
        <v>82</v>
      </c>
      <c r="BW971" s="1" t="s">
        <v>82</v>
      </c>
      <c r="BX971" t="s">
        <v>258</v>
      </c>
      <c r="BY971" t="s">
        <v>259</v>
      </c>
    </row>
    <row r="972" spans="1:77" x14ac:dyDescent="0.25">
      <c r="A972" s="1">
        <v>2026</v>
      </c>
      <c r="B972" s="3">
        <v>946</v>
      </c>
      <c r="C972" s="1" t="s">
        <v>65</v>
      </c>
      <c r="D972" t="s">
        <v>67</v>
      </c>
      <c r="E972" t="s">
        <v>70</v>
      </c>
      <c r="F972" t="s">
        <v>71</v>
      </c>
      <c r="G972" t="s">
        <v>105</v>
      </c>
      <c r="H972" s="1" t="s">
        <v>64</v>
      </c>
      <c r="I972" s="1" t="s">
        <v>75</v>
      </c>
      <c r="J972" t="s">
        <v>5033</v>
      </c>
      <c r="K972" s="1" t="s">
        <v>78</v>
      </c>
      <c r="L972" s="87" t="s">
        <v>2388</v>
      </c>
      <c r="M972" s="79" t="s">
        <v>7246</v>
      </c>
      <c r="N972" s="1" t="s">
        <v>3719</v>
      </c>
      <c r="O972" s="69" t="s">
        <v>3719</v>
      </c>
      <c r="P972" s="99" t="s">
        <v>3719</v>
      </c>
      <c r="Q972" s="1" t="s">
        <v>83</v>
      </c>
      <c r="R972" s="87" t="s">
        <v>87</v>
      </c>
      <c r="S972" s="87" t="s">
        <v>87</v>
      </c>
      <c r="T972" t="s">
        <v>5034</v>
      </c>
      <c r="U972" t="s">
        <v>5036</v>
      </c>
      <c r="V972" t="s">
        <v>5035</v>
      </c>
      <c r="W972" s="5">
        <v>67200000</v>
      </c>
      <c r="X972" s="5">
        <v>67200000</v>
      </c>
      <c r="Y972" s="90">
        <v>8000000</v>
      </c>
      <c r="Z972" s="90">
        <v>0</v>
      </c>
      <c r="AA972" s="1" t="s">
        <v>95</v>
      </c>
      <c r="AB972" t="s">
        <v>83</v>
      </c>
      <c r="AC972" t="s">
        <v>76</v>
      </c>
      <c r="AD972" s="69">
        <f>+Tabla3[[#This Row],[VALOR DEL CONTRATO
(EN NUMEROS)]]-Tabla3[[#This Row],[VALOR RECURSOS (MADS/FONAM)]]</f>
        <v>0</v>
      </c>
      <c r="AE972" s="2">
        <v>7026</v>
      </c>
      <c r="AF972" s="88">
        <v>46024</v>
      </c>
      <c r="AG972">
        <v>98726</v>
      </c>
      <c r="AH972" s="75">
        <v>46051</v>
      </c>
      <c r="AI972" s="78" t="s">
        <v>98</v>
      </c>
      <c r="AJ972" t="s">
        <v>395</v>
      </c>
      <c r="AK972" s="72">
        <v>202400000000095</v>
      </c>
      <c r="AL972" s="96">
        <v>46048</v>
      </c>
      <c r="AM972" s="1" t="s">
        <v>257</v>
      </c>
      <c r="AN972" s="1" t="s">
        <v>257</v>
      </c>
      <c r="AO972" t="s">
        <v>100</v>
      </c>
      <c r="AP972" t="s">
        <v>1833</v>
      </c>
      <c r="AQ972" s="1"/>
      <c r="AR972" t="s">
        <v>1834</v>
      </c>
      <c r="AS972" t="s">
        <v>87</v>
      </c>
      <c r="AT972" s="1">
        <v>80111600</v>
      </c>
      <c r="AU972" s="93" t="s">
        <v>6137</v>
      </c>
      <c r="AV972" s="1" t="s">
        <v>210</v>
      </c>
      <c r="AW972" s="87" t="s">
        <v>103</v>
      </c>
      <c r="AX972" s="75">
        <v>46049</v>
      </c>
      <c r="AY972" s="1" t="s">
        <v>116</v>
      </c>
      <c r="AZ972" s="96">
        <v>46051</v>
      </c>
      <c r="BA972" s="75">
        <v>46051</v>
      </c>
      <c r="BB972" s="6">
        <v>46305</v>
      </c>
      <c r="BC972" s="89">
        <f>+Tabla3[[#This Row],[FECHA TERMINACION
(INICIAL)]]-Tabla3[[#This Row],[FECHA INICIO]]</f>
        <v>254</v>
      </c>
      <c r="BD972" s="89">
        <f>+Tabla3[[#This Row],[PLAZO DE EJECUCIÓN EN DÍAS (INICIAL)]]/30</f>
        <v>8.4666666666666668</v>
      </c>
      <c r="BE972" t="s">
        <v>5037</v>
      </c>
      <c r="BF972" s="5" t="e">
        <f>+#REF!</f>
        <v>#REF!</v>
      </c>
      <c r="BG972" s="5" t="e">
        <f>+#REF!</f>
        <v>#REF!</v>
      </c>
      <c r="BH972" s="1" t="e">
        <f>+#REF!</f>
        <v>#REF!</v>
      </c>
      <c r="BI972" s="1">
        <f>+COUNTIF(Tabla3[[#This Row],[VALOR REDUCIDO]:[TOTAL TIEMPO PRORROGADO EN DÍAS
]],"&lt;&gt;0")</f>
        <v>3</v>
      </c>
      <c r="BJ972" s="1" t="e">
        <f>+#REF!</f>
        <v>#REF!</v>
      </c>
      <c r="BK972" s="75" t="e">
        <f>+#REF!</f>
        <v>#REF!</v>
      </c>
      <c r="BL972" s="1" t="s">
        <v>83</v>
      </c>
      <c r="BM972" t="e">
        <f t="shared" si="72"/>
        <v>#REF!</v>
      </c>
      <c r="BN972" s="7">
        <f t="shared" si="73"/>
        <v>46051</v>
      </c>
      <c r="BO972" s="7" t="e">
        <f t="shared" si="74"/>
        <v>#REF!</v>
      </c>
      <c r="BP972" s="5" t="e">
        <f t="shared" si="75"/>
        <v>#REF!</v>
      </c>
      <c r="BQ972" s="1">
        <v>32533333</v>
      </c>
      <c r="BR972" s="1" t="e">
        <f>+Tabla3[[#This Row],[VALOR TOTAL DE CONTRATO (ANTES DE LIQUIDACIÓN - LIBERACIÓN DE SALDOS)]]-Tabla3[[#This Row],[RECURSO TOTALES DESEMBOLSADOS]]</f>
        <v>#REF!</v>
      </c>
      <c r="BS972" s="1" t="s">
        <v>83</v>
      </c>
      <c r="BT972" s="1" t="str">
        <f t="shared" si="76"/>
        <v>enero</v>
      </c>
      <c r="BU972" s="1" t="s">
        <v>82</v>
      </c>
      <c r="BV972" s="1" t="s">
        <v>82</v>
      </c>
      <c r="BW972" s="1" t="s">
        <v>82</v>
      </c>
      <c r="BX972" t="s">
        <v>258</v>
      </c>
      <c r="BY972" t="s">
        <v>259</v>
      </c>
    </row>
    <row r="973" spans="1:77" x14ac:dyDescent="0.25">
      <c r="A973" s="1">
        <v>2026</v>
      </c>
      <c r="B973" s="3">
        <v>947</v>
      </c>
      <c r="C973" s="1" t="s">
        <v>65</v>
      </c>
      <c r="D973" t="s">
        <v>67</v>
      </c>
      <c r="E973" t="s">
        <v>70</v>
      </c>
      <c r="F973" t="s">
        <v>71</v>
      </c>
      <c r="G973" t="s">
        <v>105</v>
      </c>
      <c r="H973" s="1" t="s">
        <v>64</v>
      </c>
      <c r="I973" s="1" t="s">
        <v>75</v>
      </c>
      <c r="J973" t="s">
        <v>4976</v>
      </c>
      <c r="K973" s="1" t="s">
        <v>78</v>
      </c>
      <c r="L973" s="87" t="s">
        <v>4977</v>
      </c>
      <c r="M973" s="79" t="s">
        <v>7247</v>
      </c>
      <c r="N973" s="1" t="s">
        <v>3719</v>
      </c>
      <c r="O973" s="69" t="s">
        <v>3719</v>
      </c>
      <c r="P973" s="99" t="s">
        <v>3719</v>
      </c>
      <c r="Q973" s="1" t="s">
        <v>83</v>
      </c>
      <c r="R973" s="87" t="s">
        <v>269</v>
      </c>
      <c r="S973" s="87" t="s">
        <v>269</v>
      </c>
      <c r="T973" t="s">
        <v>4728</v>
      </c>
      <c r="U973" t="s">
        <v>4978</v>
      </c>
      <c r="V973" t="s">
        <v>1880</v>
      </c>
      <c r="W973" s="5">
        <v>110000000</v>
      </c>
      <c r="X973" s="5">
        <v>110000000</v>
      </c>
      <c r="Y973" s="90">
        <v>10000000</v>
      </c>
      <c r="Z973" s="90">
        <v>0</v>
      </c>
      <c r="AA973" s="1" t="s">
        <v>95</v>
      </c>
      <c r="AB973" t="s">
        <v>83</v>
      </c>
      <c r="AC973" t="s">
        <v>76</v>
      </c>
      <c r="AD973" s="69">
        <f>+Tabla3[[#This Row],[VALOR DEL CONTRATO
(EN NUMEROS)]]-Tabla3[[#This Row],[VALOR RECURSOS (MADS/FONAM)]]</f>
        <v>0</v>
      </c>
      <c r="AE973" s="2">
        <v>4126</v>
      </c>
      <c r="AF973" s="88">
        <v>46024</v>
      </c>
      <c r="AG973">
        <v>97626</v>
      </c>
      <c r="AH973" s="75">
        <v>46048</v>
      </c>
      <c r="AI973" s="78" t="s">
        <v>98</v>
      </c>
      <c r="AJ973" t="s">
        <v>3253</v>
      </c>
      <c r="AK973" s="72">
        <v>202400000000071</v>
      </c>
      <c r="AL973" s="96">
        <v>46045</v>
      </c>
      <c r="AM973" s="1" t="s">
        <v>257</v>
      </c>
      <c r="AN973" s="1" t="s">
        <v>257</v>
      </c>
      <c r="AO973" t="s">
        <v>100</v>
      </c>
      <c r="AP973" t="s">
        <v>1881</v>
      </c>
      <c r="AQ973" s="1"/>
      <c r="AR973" t="s">
        <v>645</v>
      </c>
      <c r="AS973" t="s">
        <v>418</v>
      </c>
      <c r="AT973" s="1">
        <v>80111600</v>
      </c>
      <c r="AU973" s="93" t="s">
        <v>6138</v>
      </c>
      <c r="AV973" s="1" t="s">
        <v>211</v>
      </c>
      <c r="AW973" s="87" t="s">
        <v>104</v>
      </c>
      <c r="AX973" s="96" t="s">
        <v>76</v>
      </c>
      <c r="AY973" s="1" t="s">
        <v>108</v>
      </c>
      <c r="AZ973" s="75">
        <v>46048</v>
      </c>
      <c r="BA973" s="75">
        <v>46048</v>
      </c>
      <c r="BB973" s="6">
        <v>46381</v>
      </c>
      <c r="BC973" s="89">
        <f>+Tabla3[[#This Row],[FECHA TERMINACION
(INICIAL)]]-Tabla3[[#This Row],[FECHA INICIO]]</f>
        <v>333</v>
      </c>
      <c r="BD973" s="89">
        <f>+Tabla3[[#This Row],[PLAZO DE EJECUCIÓN EN DÍAS (INICIAL)]]/30</f>
        <v>11.1</v>
      </c>
      <c r="BE973" t="s">
        <v>4979</v>
      </c>
      <c r="BF973" s="5" t="e">
        <f>+#REF!</f>
        <v>#REF!</v>
      </c>
      <c r="BG973" s="5" t="e">
        <f>+#REF!</f>
        <v>#REF!</v>
      </c>
      <c r="BH973" s="1" t="e">
        <f>+#REF!</f>
        <v>#REF!</v>
      </c>
      <c r="BI973" s="1">
        <f>+COUNTIF(Tabla3[[#This Row],[VALOR REDUCIDO]:[TOTAL TIEMPO PRORROGADO EN DÍAS
]],"&lt;&gt;0")</f>
        <v>3</v>
      </c>
      <c r="BJ973" s="1" t="e">
        <f>+#REF!</f>
        <v>#REF!</v>
      </c>
      <c r="BK973" s="75" t="e">
        <f>+#REF!</f>
        <v>#REF!</v>
      </c>
      <c r="BL973" s="1" t="s">
        <v>83</v>
      </c>
      <c r="BM973" t="e">
        <f t="shared" si="72"/>
        <v>#REF!</v>
      </c>
      <c r="BN973" s="7">
        <f t="shared" si="73"/>
        <v>46048</v>
      </c>
      <c r="BO973" s="7" t="e">
        <f t="shared" si="74"/>
        <v>#REF!</v>
      </c>
      <c r="BP973" s="5" t="e">
        <f t="shared" si="75"/>
        <v>#REF!</v>
      </c>
      <c r="BQ973" s="1">
        <v>41666667</v>
      </c>
      <c r="BR973" s="1" t="e">
        <f>+Tabla3[[#This Row],[VALOR TOTAL DE CONTRATO (ANTES DE LIQUIDACIÓN - LIBERACIÓN DE SALDOS)]]-Tabla3[[#This Row],[RECURSO TOTALES DESEMBOLSADOS]]</f>
        <v>#REF!</v>
      </c>
      <c r="BS973" s="1" t="s">
        <v>83</v>
      </c>
      <c r="BT973" s="1" t="str">
        <f t="shared" si="76"/>
        <v>enero</v>
      </c>
      <c r="BU973" s="1" t="s">
        <v>82</v>
      </c>
      <c r="BV973" s="1" t="s">
        <v>82</v>
      </c>
      <c r="BW973" s="1" t="s">
        <v>82</v>
      </c>
      <c r="BX973" t="s">
        <v>258</v>
      </c>
      <c r="BY973" t="s">
        <v>259</v>
      </c>
    </row>
    <row r="974" spans="1:77" x14ac:dyDescent="0.25">
      <c r="A974" s="1">
        <v>2026</v>
      </c>
      <c r="B974" s="3">
        <v>948</v>
      </c>
      <c r="C974" s="1" t="s">
        <v>65</v>
      </c>
      <c r="D974" t="s">
        <v>67</v>
      </c>
      <c r="E974" t="s">
        <v>70</v>
      </c>
      <c r="F974" t="s">
        <v>71</v>
      </c>
      <c r="G974" t="s">
        <v>105</v>
      </c>
      <c r="H974" s="1" t="s">
        <v>64</v>
      </c>
      <c r="I974" s="1" t="s">
        <v>75</v>
      </c>
      <c r="J974" t="s">
        <v>4653</v>
      </c>
      <c r="K974" s="1" t="s">
        <v>78</v>
      </c>
      <c r="L974" s="87" t="s">
        <v>538</v>
      </c>
      <c r="M974" s="79" t="s">
        <v>7248</v>
      </c>
      <c r="N974" s="1" t="s">
        <v>3719</v>
      </c>
      <c r="O974" s="69" t="s">
        <v>3719</v>
      </c>
      <c r="P974" s="99" t="s">
        <v>3719</v>
      </c>
      <c r="Q974" s="1" t="s">
        <v>83</v>
      </c>
      <c r="R974" s="87" t="s">
        <v>269</v>
      </c>
      <c r="S974" s="87" t="s">
        <v>269</v>
      </c>
      <c r="T974" t="s">
        <v>4654</v>
      </c>
      <c r="U974" t="s">
        <v>4656</v>
      </c>
      <c r="V974" t="s">
        <v>4655</v>
      </c>
      <c r="W974" s="5">
        <v>49440000</v>
      </c>
      <c r="X974" s="5">
        <v>49440000</v>
      </c>
      <c r="Y974" s="90">
        <v>8240000</v>
      </c>
      <c r="Z974" s="90">
        <v>0</v>
      </c>
      <c r="AA974" s="1" t="s">
        <v>95</v>
      </c>
      <c r="AB974" t="s">
        <v>83</v>
      </c>
      <c r="AC974" t="s">
        <v>76</v>
      </c>
      <c r="AD974" s="69">
        <f>+Tabla3[[#This Row],[VALOR DEL CONTRATO
(EN NUMEROS)]]-Tabla3[[#This Row],[VALOR RECURSOS (MADS/FONAM)]]</f>
        <v>0</v>
      </c>
      <c r="AE974" s="2">
        <v>8726</v>
      </c>
      <c r="AF974" s="88">
        <v>46027</v>
      </c>
      <c r="AG974">
        <v>96026</v>
      </c>
      <c r="AH974" s="75">
        <v>46045</v>
      </c>
      <c r="AI974" s="78" t="s">
        <v>98</v>
      </c>
      <c r="AJ974" t="s">
        <v>736</v>
      </c>
      <c r="AK974" s="72">
        <v>202400000000054</v>
      </c>
      <c r="AL974" s="96">
        <v>46045</v>
      </c>
      <c r="AM974" s="1" t="s">
        <v>257</v>
      </c>
      <c r="AN974" s="1" t="s">
        <v>257</v>
      </c>
      <c r="AO974" t="s">
        <v>100</v>
      </c>
      <c r="AP974" t="s">
        <v>2074</v>
      </c>
      <c r="AQ974" s="1"/>
      <c r="AR974" t="s">
        <v>2075</v>
      </c>
      <c r="AS974" t="s">
        <v>418</v>
      </c>
      <c r="AT974" s="1">
        <v>80111600</v>
      </c>
      <c r="AU974" s="93" t="s">
        <v>6139</v>
      </c>
      <c r="AV974" s="1" t="s">
        <v>211</v>
      </c>
      <c r="AW974" s="87" t="s">
        <v>104</v>
      </c>
      <c r="AX974" s="75" t="s">
        <v>76</v>
      </c>
      <c r="AY974" s="1" t="s">
        <v>108</v>
      </c>
      <c r="AZ974" s="75">
        <v>46051</v>
      </c>
      <c r="BA974" s="75">
        <v>46051</v>
      </c>
      <c r="BB974" s="6">
        <v>46231</v>
      </c>
      <c r="BC974" s="89">
        <f>+Tabla3[[#This Row],[FECHA TERMINACION
(INICIAL)]]-Tabla3[[#This Row],[FECHA INICIO]]</f>
        <v>180</v>
      </c>
      <c r="BD974" s="89">
        <f>+Tabla3[[#This Row],[PLAZO DE EJECUCIÓN EN DÍAS (INICIAL)]]/30</f>
        <v>6</v>
      </c>
      <c r="BE974" t="s">
        <v>2606</v>
      </c>
      <c r="BF974" s="5" t="e">
        <f>+#REF!</f>
        <v>#REF!</v>
      </c>
      <c r="BG974" s="5" t="e">
        <f>+#REF!</f>
        <v>#REF!</v>
      </c>
      <c r="BH974" s="1" t="e">
        <f>+#REF!</f>
        <v>#REF!</v>
      </c>
      <c r="BI974" s="1">
        <f>+COUNTIF(Tabla3[[#This Row],[VALOR REDUCIDO]:[TOTAL TIEMPO PRORROGADO EN DÍAS
]],"&lt;&gt;0")</f>
        <v>3</v>
      </c>
      <c r="BJ974" s="1" t="e">
        <f>+#REF!</f>
        <v>#REF!</v>
      </c>
      <c r="BK974" s="75" t="e">
        <f>+#REF!</f>
        <v>#REF!</v>
      </c>
      <c r="BL974" s="1" t="s">
        <v>83</v>
      </c>
      <c r="BM974" t="e">
        <f t="shared" si="72"/>
        <v>#REF!</v>
      </c>
      <c r="BN974" s="7">
        <f t="shared" si="73"/>
        <v>46051</v>
      </c>
      <c r="BO974" s="7" t="e">
        <f t="shared" si="74"/>
        <v>#REF!</v>
      </c>
      <c r="BP974" s="5" t="e">
        <f t="shared" si="75"/>
        <v>#REF!</v>
      </c>
      <c r="BQ974" s="1">
        <v>33509333</v>
      </c>
      <c r="BR974" s="1" t="e">
        <f>+Tabla3[[#This Row],[VALOR TOTAL DE CONTRATO (ANTES DE LIQUIDACIÓN - LIBERACIÓN DE SALDOS)]]-Tabla3[[#This Row],[RECURSO TOTALES DESEMBOLSADOS]]</f>
        <v>#REF!</v>
      </c>
      <c r="BS974" s="1" t="s">
        <v>83</v>
      </c>
      <c r="BT974" s="1" t="str">
        <f t="shared" si="76"/>
        <v>enero</v>
      </c>
      <c r="BU974" s="1" t="s">
        <v>82</v>
      </c>
      <c r="BV974" s="1" t="s">
        <v>82</v>
      </c>
      <c r="BW974" s="1" t="s">
        <v>82</v>
      </c>
      <c r="BX974" t="s">
        <v>258</v>
      </c>
      <c r="BY974" t="s">
        <v>259</v>
      </c>
    </row>
    <row r="975" spans="1:77" x14ac:dyDescent="0.25">
      <c r="A975" s="1">
        <v>2026</v>
      </c>
      <c r="B975" s="3">
        <v>949</v>
      </c>
      <c r="C975" s="1" t="s">
        <v>65</v>
      </c>
      <c r="D975" t="s">
        <v>67</v>
      </c>
      <c r="E975" t="s">
        <v>70</v>
      </c>
      <c r="F975" t="s">
        <v>71</v>
      </c>
      <c r="G975" t="s">
        <v>105</v>
      </c>
      <c r="H975" s="1" t="s">
        <v>64</v>
      </c>
      <c r="I975" s="1" t="s">
        <v>75</v>
      </c>
      <c r="J975" t="s">
        <v>5112</v>
      </c>
      <c r="K975" s="1" t="s">
        <v>78</v>
      </c>
      <c r="L975" s="87" t="s">
        <v>2383</v>
      </c>
      <c r="M975" s="79" t="s">
        <v>7249</v>
      </c>
      <c r="N975" s="1" t="s">
        <v>3719</v>
      </c>
      <c r="O975" s="69" t="s">
        <v>3719</v>
      </c>
      <c r="P975" s="99" t="s">
        <v>3719</v>
      </c>
      <c r="Q975" s="1" t="s">
        <v>83</v>
      </c>
      <c r="R975" s="87" t="s">
        <v>87</v>
      </c>
      <c r="S975" s="87" t="s">
        <v>87</v>
      </c>
      <c r="T975" t="s">
        <v>5113</v>
      </c>
      <c r="U975" t="s">
        <v>5115</v>
      </c>
      <c r="V975" t="s">
        <v>5114</v>
      </c>
      <c r="W975" s="5">
        <v>57866667</v>
      </c>
      <c r="X975" s="5">
        <v>57866667</v>
      </c>
      <c r="Y975" s="90">
        <v>7000000</v>
      </c>
      <c r="Z975" s="90">
        <v>0</v>
      </c>
      <c r="AA975" s="1" t="s">
        <v>95</v>
      </c>
      <c r="AB975" t="s">
        <v>83</v>
      </c>
      <c r="AC975" t="s">
        <v>76</v>
      </c>
      <c r="AD975" s="69">
        <f>+Tabla3[[#This Row],[VALOR DEL CONTRATO
(EN NUMEROS)]]-Tabla3[[#This Row],[VALOR RECURSOS (MADS/FONAM)]]</f>
        <v>0</v>
      </c>
      <c r="AE975" s="2">
        <v>7026</v>
      </c>
      <c r="AF975" s="88">
        <v>46024</v>
      </c>
      <c r="AG975">
        <v>116826</v>
      </c>
      <c r="AH975" s="75">
        <v>46055</v>
      </c>
      <c r="AI975" s="78" t="s">
        <v>98</v>
      </c>
      <c r="AJ975" t="s">
        <v>395</v>
      </c>
      <c r="AK975" s="72">
        <v>202400000000095</v>
      </c>
      <c r="AL975" s="96">
        <v>46048</v>
      </c>
      <c r="AM975" s="1" t="s">
        <v>257</v>
      </c>
      <c r="AN975" s="1" t="s">
        <v>257</v>
      </c>
      <c r="AO975" t="s">
        <v>100</v>
      </c>
      <c r="AP975" t="s">
        <v>1833</v>
      </c>
      <c r="AQ975" s="2"/>
      <c r="AR975" t="s">
        <v>1834</v>
      </c>
      <c r="AS975" t="s">
        <v>87</v>
      </c>
      <c r="AT975" s="1">
        <v>80111600</v>
      </c>
      <c r="AU975" s="93" t="s">
        <v>6140</v>
      </c>
      <c r="AV975" s="1" t="s">
        <v>210</v>
      </c>
      <c r="AW975" s="87" t="s">
        <v>103</v>
      </c>
      <c r="AX975" s="96">
        <v>46048</v>
      </c>
      <c r="AY975" s="87" t="s">
        <v>116</v>
      </c>
      <c r="AZ975" s="96">
        <v>46048</v>
      </c>
      <c r="BA975" s="75">
        <v>46055</v>
      </c>
      <c r="BB975" s="6">
        <v>46304</v>
      </c>
      <c r="BC975" s="89">
        <f>+Tabla3[[#This Row],[FECHA TERMINACION
(INICIAL)]]-Tabla3[[#This Row],[FECHA INICIO]]</f>
        <v>249</v>
      </c>
      <c r="BD975" s="89">
        <f>+Tabla3[[#This Row],[PLAZO DE EJECUCIÓN EN DÍAS (INICIAL)]]/30</f>
        <v>8.3000000000000007</v>
      </c>
      <c r="BE975" t="s">
        <v>5116</v>
      </c>
      <c r="BF975" s="5" t="e">
        <f>+#REF!</f>
        <v>#REF!</v>
      </c>
      <c r="BG975" s="5" t="e">
        <f>+#REF!</f>
        <v>#REF!</v>
      </c>
      <c r="BH975" s="1" t="e">
        <f>+#REF!</f>
        <v>#REF!</v>
      </c>
      <c r="BI975" s="1">
        <f>+COUNTIF(Tabla3[[#This Row],[VALOR REDUCIDO]:[TOTAL TIEMPO PRORROGADO EN DÍAS
]],"&lt;&gt;0")</f>
        <v>3</v>
      </c>
      <c r="BJ975" s="1" t="e">
        <f>+#REF!</f>
        <v>#REF!</v>
      </c>
      <c r="BK975" s="75" t="e">
        <f>+#REF!</f>
        <v>#REF!</v>
      </c>
      <c r="BL975" s="1" t="s">
        <v>83</v>
      </c>
      <c r="BM975" t="e">
        <f t="shared" si="72"/>
        <v>#REF!</v>
      </c>
      <c r="BN975" s="7">
        <f t="shared" si="73"/>
        <v>46055</v>
      </c>
      <c r="BO975" s="7" t="e">
        <f t="shared" si="74"/>
        <v>#REF!</v>
      </c>
      <c r="BP975" s="5" t="e">
        <f t="shared" si="75"/>
        <v>#REF!</v>
      </c>
      <c r="BQ975" s="1">
        <v>27766667</v>
      </c>
      <c r="BR975" s="1" t="e">
        <f>+Tabla3[[#This Row],[VALOR TOTAL DE CONTRATO (ANTES DE LIQUIDACIÓN - LIBERACIÓN DE SALDOS)]]-Tabla3[[#This Row],[RECURSO TOTALES DESEMBOLSADOS]]</f>
        <v>#REF!</v>
      </c>
      <c r="BS975" s="1" t="s">
        <v>83</v>
      </c>
      <c r="BT975" s="1" t="str">
        <f t="shared" si="76"/>
        <v>enero</v>
      </c>
      <c r="BU975" s="1" t="s">
        <v>82</v>
      </c>
      <c r="BV975" s="1" t="s">
        <v>82</v>
      </c>
      <c r="BW975" s="1" t="s">
        <v>82</v>
      </c>
      <c r="BX975" t="s">
        <v>258</v>
      </c>
      <c r="BY975" t="s">
        <v>259</v>
      </c>
    </row>
    <row r="976" spans="1:77" x14ac:dyDescent="0.25">
      <c r="A976" s="1">
        <v>2026</v>
      </c>
      <c r="B976" s="3">
        <v>950</v>
      </c>
      <c r="C976" s="1" t="s">
        <v>65</v>
      </c>
      <c r="D976" t="s">
        <v>67</v>
      </c>
      <c r="E976" t="s">
        <v>70</v>
      </c>
      <c r="F976" t="s">
        <v>71</v>
      </c>
      <c r="G976" t="s">
        <v>105</v>
      </c>
      <c r="H976" s="1" t="s">
        <v>64</v>
      </c>
      <c r="I976" s="1" t="s">
        <v>75</v>
      </c>
      <c r="J976" t="s">
        <v>4657</v>
      </c>
      <c r="K976" s="1" t="s">
        <v>78</v>
      </c>
      <c r="L976" s="87" t="s">
        <v>595</v>
      </c>
      <c r="M976" s="79" t="s">
        <v>7250</v>
      </c>
      <c r="N976" s="1" t="s">
        <v>3719</v>
      </c>
      <c r="O976" s="69" t="s">
        <v>3719</v>
      </c>
      <c r="P976" s="99" t="s">
        <v>3719</v>
      </c>
      <c r="Q976" s="1" t="s">
        <v>83</v>
      </c>
      <c r="R976" s="87" t="s">
        <v>265</v>
      </c>
      <c r="S976" s="87" t="s">
        <v>265</v>
      </c>
      <c r="T976" t="s">
        <v>4658</v>
      </c>
      <c r="U976" t="s">
        <v>4660</v>
      </c>
      <c r="V976" t="s">
        <v>4659</v>
      </c>
      <c r="W976" s="5">
        <v>85000000</v>
      </c>
      <c r="X976" s="5">
        <v>85000000</v>
      </c>
      <c r="Y976" s="90">
        <v>8500000</v>
      </c>
      <c r="Z976" s="90">
        <v>0</v>
      </c>
      <c r="AA976" s="1" t="s">
        <v>95</v>
      </c>
      <c r="AB976" t="s">
        <v>83</v>
      </c>
      <c r="AC976" t="s">
        <v>76</v>
      </c>
      <c r="AD976" s="69">
        <f>+Tabla3[[#This Row],[VALOR DEL CONTRATO
(EN NUMEROS)]]-Tabla3[[#This Row],[VALOR RECURSOS (MADS/FONAM)]]</f>
        <v>0</v>
      </c>
      <c r="AE976" s="2">
        <v>1026</v>
      </c>
      <c r="AF976" s="88">
        <v>46024</v>
      </c>
      <c r="AG976">
        <v>95326</v>
      </c>
      <c r="AH976" s="75">
        <v>46045</v>
      </c>
      <c r="AI976" s="78" t="s">
        <v>98</v>
      </c>
      <c r="AJ976" t="s">
        <v>870</v>
      </c>
      <c r="AK976" s="72">
        <v>202400000000074</v>
      </c>
      <c r="AL976" s="96">
        <v>46045</v>
      </c>
      <c r="AM976" s="1" t="s">
        <v>257</v>
      </c>
      <c r="AN976" s="1" t="s">
        <v>257</v>
      </c>
      <c r="AO976" t="s">
        <v>100</v>
      </c>
      <c r="AP976" t="s">
        <v>775</v>
      </c>
      <c r="AQ976" s="2"/>
      <c r="AR976" t="s">
        <v>776</v>
      </c>
      <c r="AS976" t="s">
        <v>776</v>
      </c>
      <c r="AT976" s="1">
        <v>80111600</v>
      </c>
      <c r="AU976" s="93" t="s">
        <v>6141</v>
      </c>
      <c r="AV976" s="1" t="s">
        <v>210</v>
      </c>
      <c r="AW976" s="87" t="s">
        <v>103</v>
      </c>
      <c r="AX976" s="96">
        <v>46045</v>
      </c>
      <c r="AY976" s="87" t="s">
        <v>116</v>
      </c>
      <c r="AZ976" s="96">
        <v>46045</v>
      </c>
      <c r="BA976" s="75">
        <v>46045</v>
      </c>
      <c r="BB976" s="6">
        <v>46348</v>
      </c>
      <c r="BC976" s="89">
        <f>+Tabla3[[#This Row],[FECHA TERMINACION
(INICIAL)]]-Tabla3[[#This Row],[FECHA INICIO]]</f>
        <v>303</v>
      </c>
      <c r="BD976" s="89">
        <f>+Tabla3[[#This Row],[PLAZO DE EJECUCIÓN EN DÍAS (INICIAL)]]/30</f>
        <v>10.1</v>
      </c>
      <c r="BE976" t="s">
        <v>1712</v>
      </c>
      <c r="BF976" s="5" t="e">
        <f>+#REF!</f>
        <v>#REF!</v>
      </c>
      <c r="BG976" s="5" t="e">
        <f>+#REF!</f>
        <v>#REF!</v>
      </c>
      <c r="BH976" s="1" t="e">
        <f>+#REF!</f>
        <v>#REF!</v>
      </c>
      <c r="BI976" s="1">
        <f>+COUNTIF(Tabla3[[#This Row],[VALOR REDUCIDO]:[TOTAL TIEMPO PRORROGADO EN DÍAS
]],"&lt;&gt;0")</f>
        <v>3</v>
      </c>
      <c r="BJ976" s="1" t="e">
        <f>+#REF!</f>
        <v>#REF!</v>
      </c>
      <c r="BK976" s="75" t="e">
        <f>+#REF!</f>
        <v>#REF!</v>
      </c>
      <c r="BL976" s="1" t="s">
        <v>83</v>
      </c>
      <c r="BM976" t="e">
        <f t="shared" si="72"/>
        <v>#REF!</v>
      </c>
      <c r="BN976" s="7">
        <f t="shared" si="73"/>
        <v>46045</v>
      </c>
      <c r="BO976" s="7" t="e">
        <f t="shared" si="74"/>
        <v>#REF!</v>
      </c>
      <c r="BP976" s="5" t="e">
        <f t="shared" si="75"/>
        <v>#REF!</v>
      </c>
      <c r="BQ976" s="1">
        <v>36266667</v>
      </c>
      <c r="BR976" s="1" t="e">
        <f>+Tabla3[[#This Row],[VALOR TOTAL DE CONTRATO (ANTES DE LIQUIDACIÓN - LIBERACIÓN DE SALDOS)]]-Tabla3[[#This Row],[RECURSO TOTALES DESEMBOLSADOS]]</f>
        <v>#REF!</v>
      </c>
      <c r="BS976" s="1" t="s">
        <v>83</v>
      </c>
      <c r="BT976" s="1" t="str">
        <f t="shared" si="76"/>
        <v>enero</v>
      </c>
      <c r="BU976" s="1" t="s">
        <v>82</v>
      </c>
      <c r="BV976" s="1" t="s">
        <v>82</v>
      </c>
      <c r="BW976" s="1" t="s">
        <v>82</v>
      </c>
      <c r="BX976" t="s">
        <v>258</v>
      </c>
      <c r="BY976" t="s">
        <v>259</v>
      </c>
    </row>
    <row r="977" spans="1:77" x14ac:dyDescent="0.25">
      <c r="A977" s="1">
        <v>2026</v>
      </c>
      <c r="B977" s="3">
        <v>951</v>
      </c>
      <c r="C977" s="1" t="s">
        <v>65</v>
      </c>
      <c r="D977" t="s">
        <v>67</v>
      </c>
      <c r="E977" t="s">
        <v>70</v>
      </c>
      <c r="F977" t="s">
        <v>71</v>
      </c>
      <c r="G977" t="s">
        <v>105</v>
      </c>
      <c r="H977" s="1" t="s">
        <v>64</v>
      </c>
      <c r="I977" s="1" t="s">
        <v>75</v>
      </c>
      <c r="J977" t="s">
        <v>5038</v>
      </c>
      <c r="K977" s="1" t="s">
        <v>78</v>
      </c>
      <c r="L977" s="60" t="s">
        <v>5039</v>
      </c>
      <c r="M977" t="s">
        <v>7251</v>
      </c>
      <c r="N977" s="1" t="s">
        <v>3719</v>
      </c>
      <c r="O977" s="69" t="s">
        <v>3719</v>
      </c>
      <c r="P977" s="99" t="s">
        <v>3719</v>
      </c>
      <c r="Q977" s="1" t="s">
        <v>83</v>
      </c>
      <c r="R977" s="87" t="s">
        <v>265</v>
      </c>
      <c r="S977" s="87" t="s">
        <v>265</v>
      </c>
      <c r="T977" t="s">
        <v>5040</v>
      </c>
      <c r="U977" t="s">
        <v>5042</v>
      </c>
      <c r="V977" t="s">
        <v>5041</v>
      </c>
      <c r="W977" s="5">
        <v>80000000</v>
      </c>
      <c r="X977" s="5">
        <v>80000000</v>
      </c>
      <c r="Y977" s="90">
        <v>8000000</v>
      </c>
      <c r="Z977" s="90">
        <v>0</v>
      </c>
      <c r="AA977" s="1" t="s">
        <v>95</v>
      </c>
      <c r="AB977" t="s">
        <v>83</v>
      </c>
      <c r="AC977" t="s">
        <v>76</v>
      </c>
      <c r="AD977" s="69">
        <f>+Tabla3[[#This Row],[VALOR DEL CONTRATO
(EN NUMEROS)]]-Tabla3[[#This Row],[VALOR RECURSOS (MADS/FONAM)]]</f>
        <v>0</v>
      </c>
      <c r="AE977" s="2">
        <v>1026</v>
      </c>
      <c r="AF977" s="88">
        <v>46024</v>
      </c>
      <c r="AG977">
        <v>107726</v>
      </c>
      <c r="AH977" s="75">
        <v>46051</v>
      </c>
      <c r="AI977" s="78" t="s">
        <v>98</v>
      </c>
      <c r="AJ977" t="s">
        <v>870</v>
      </c>
      <c r="AK977" s="72">
        <v>202400000000074</v>
      </c>
      <c r="AL977" s="96">
        <v>46048</v>
      </c>
      <c r="AM977" s="1" t="s">
        <v>257</v>
      </c>
      <c r="AN977" s="1" t="s">
        <v>257</v>
      </c>
      <c r="AO977" t="s">
        <v>100</v>
      </c>
      <c r="AP977" t="s">
        <v>775</v>
      </c>
      <c r="AQ977" s="2"/>
      <c r="AR977" t="s">
        <v>776</v>
      </c>
      <c r="AS977" t="s">
        <v>776</v>
      </c>
      <c r="AT977" s="1">
        <v>80111600</v>
      </c>
      <c r="AU977" s="93" t="s">
        <v>6142</v>
      </c>
      <c r="AV977" s="1" t="s">
        <v>210</v>
      </c>
      <c r="AW977" s="87" t="s">
        <v>103</v>
      </c>
      <c r="AX977" s="96">
        <v>46048</v>
      </c>
      <c r="AY977" s="87" t="s">
        <v>116</v>
      </c>
      <c r="AZ977" s="96">
        <v>46048</v>
      </c>
      <c r="BA977" s="96">
        <v>46051</v>
      </c>
      <c r="BB977" s="6">
        <v>46354</v>
      </c>
      <c r="BC977" s="89">
        <f>+Tabla3[[#This Row],[FECHA TERMINACION
(INICIAL)]]-Tabla3[[#This Row],[FECHA INICIO]]</f>
        <v>303</v>
      </c>
      <c r="BD977" s="89">
        <f>+Tabla3[[#This Row],[PLAZO DE EJECUCIÓN EN DÍAS (INICIAL)]]/30</f>
        <v>10.1</v>
      </c>
      <c r="BE977" t="s">
        <v>1712</v>
      </c>
      <c r="BF977" s="5" t="e">
        <f>+#REF!</f>
        <v>#REF!</v>
      </c>
      <c r="BG977" s="5" t="e">
        <f>+#REF!</f>
        <v>#REF!</v>
      </c>
      <c r="BH977" s="1" t="e">
        <f>+#REF!</f>
        <v>#REF!</v>
      </c>
      <c r="BI977" s="1">
        <f>+COUNTIF(Tabla3[[#This Row],[VALOR REDUCIDO]:[TOTAL TIEMPO PRORROGADO EN DÍAS
]],"&lt;&gt;0")</f>
        <v>3</v>
      </c>
      <c r="BJ977" s="1" t="e">
        <f>+#REF!</f>
        <v>#REF!</v>
      </c>
      <c r="BK977" s="75" t="e">
        <f>+#REF!</f>
        <v>#REF!</v>
      </c>
      <c r="BL977" s="1" t="s">
        <v>83</v>
      </c>
      <c r="BM977" t="e">
        <f t="shared" si="72"/>
        <v>#REF!</v>
      </c>
      <c r="BN977" s="7">
        <f t="shared" si="73"/>
        <v>46051</v>
      </c>
      <c r="BO977" s="7" t="e">
        <f t="shared" si="74"/>
        <v>#REF!</v>
      </c>
      <c r="BP977" s="5" t="e">
        <f t="shared" si="75"/>
        <v>#REF!</v>
      </c>
      <c r="BQ977" s="1">
        <v>32533333</v>
      </c>
      <c r="BR977" s="1" t="e">
        <f>+Tabla3[[#This Row],[VALOR TOTAL DE CONTRATO (ANTES DE LIQUIDACIÓN - LIBERACIÓN DE SALDOS)]]-Tabla3[[#This Row],[RECURSO TOTALES DESEMBOLSADOS]]</f>
        <v>#REF!</v>
      </c>
      <c r="BS977" s="1" t="s">
        <v>83</v>
      </c>
      <c r="BT977" s="1" t="str">
        <f t="shared" si="76"/>
        <v>enero</v>
      </c>
      <c r="BU977" s="1" t="s">
        <v>82</v>
      </c>
      <c r="BV977" s="1" t="s">
        <v>82</v>
      </c>
      <c r="BW977" s="1" t="s">
        <v>82</v>
      </c>
      <c r="BX977" t="s">
        <v>258</v>
      </c>
      <c r="BY977" t="s">
        <v>259</v>
      </c>
    </row>
    <row r="978" spans="1:77" x14ac:dyDescent="0.25">
      <c r="A978" s="1">
        <v>2026</v>
      </c>
      <c r="B978" s="3">
        <v>952</v>
      </c>
      <c r="C978" s="1" t="s">
        <v>65</v>
      </c>
      <c r="D978" t="s">
        <v>67</v>
      </c>
      <c r="E978" t="s">
        <v>70</v>
      </c>
      <c r="F978" t="s">
        <v>71</v>
      </c>
      <c r="G978" t="s">
        <v>105</v>
      </c>
      <c r="H978" s="1" t="s">
        <v>64</v>
      </c>
      <c r="I978" s="1" t="s">
        <v>75</v>
      </c>
      <c r="J978" t="s">
        <v>4661</v>
      </c>
      <c r="K978" s="1" t="s">
        <v>78</v>
      </c>
      <c r="L978" s="60" t="s">
        <v>538</v>
      </c>
      <c r="M978" t="s">
        <v>7252</v>
      </c>
      <c r="N978" s="1" t="s">
        <v>3719</v>
      </c>
      <c r="O978" s="59" t="s">
        <v>3719</v>
      </c>
      <c r="P978" s="99" t="s">
        <v>3719</v>
      </c>
      <c r="Q978" s="1" t="s">
        <v>83</v>
      </c>
      <c r="R978" s="87" t="s">
        <v>265</v>
      </c>
      <c r="S978" s="87" t="s">
        <v>265</v>
      </c>
      <c r="T978" t="s">
        <v>4662</v>
      </c>
      <c r="U978" t="s">
        <v>4663</v>
      </c>
      <c r="V978" s="5" t="s">
        <v>4592</v>
      </c>
      <c r="W978" s="5">
        <v>55000000</v>
      </c>
      <c r="X978" s="5">
        <v>55000000</v>
      </c>
      <c r="Y978" s="90">
        <v>5500000</v>
      </c>
      <c r="Z978" s="90">
        <v>0</v>
      </c>
      <c r="AA978" s="1" t="s">
        <v>95</v>
      </c>
      <c r="AB978" t="s">
        <v>83</v>
      </c>
      <c r="AC978" t="s">
        <v>76</v>
      </c>
      <c r="AD978" s="69">
        <f>+Tabla3[[#This Row],[VALOR DEL CONTRATO
(EN NUMEROS)]]-Tabla3[[#This Row],[VALOR RECURSOS (MADS/FONAM)]]</f>
        <v>0</v>
      </c>
      <c r="AE978" s="2">
        <v>626</v>
      </c>
      <c r="AF978" s="88">
        <v>46024</v>
      </c>
      <c r="AG978">
        <v>95526</v>
      </c>
      <c r="AH978" s="75">
        <v>46045</v>
      </c>
      <c r="AI978" s="78" t="s">
        <v>98</v>
      </c>
      <c r="AJ978" t="s">
        <v>1734</v>
      </c>
      <c r="AK978" s="72">
        <v>202400000000074</v>
      </c>
      <c r="AL978" s="96">
        <v>46045</v>
      </c>
      <c r="AM978" s="1" t="s">
        <v>257</v>
      </c>
      <c r="AN978" s="1" t="s">
        <v>257</v>
      </c>
      <c r="AO978" t="s">
        <v>100</v>
      </c>
      <c r="AP978" t="s">
        <v>775</v>
      </c>
      <c r="AQ978" s="2"/>
      <c r="AR978" t="s">
        <v>776</v>
      </c>
      <c r="AS978" t="s">
        <v>776</v>
      </c>
      <c r="AT978" s="1">
        <v>80111600</v>
      </c>
      <c r="AU978" s="93" t="s">
        <v>6143</v>
      </c>
      <c r="AV978" s="1" t="s">
        <v>210</v>
      </c>
      <c r="AW978" s="87" t="s">
        <v>103</v>
      </c>
      <c r="AX978" s="96">
        <v>46045</v>
      </c>
      <c r="AY978" s="1" t="s">
        <v>116</v>
      </c>
      <c r="AZ978" s="96">
        <v>46045</v>
      </c>
      <c r="BA978" s="75">
        <v>46045</v>
      </c>
      <c r="BB978" s="6">
        <v>46348</v>
      </c>
      <c r="BC978" s="89">
        <f>+Tabla3[[#This Row],[FECHA TERMINACION
(INICIAL)]]-Tabla3[[#This Row],[FECHA INICIO]]</f>
        <v>303</v>
      </c>
      <c r="BD978" s="89">
        <f>+Tabla3[[#This Row],[PLAZO DE EJECUCIÓN EN DÍAS (INICIAL)]]/30</f>
        <v>10.1</v>
      </c>
      <c r="BE978" t="s">
        <v>2135</v>
      </c>
      <c r="BF978" s="5" t="e">
        <f>+#REF!</f>
        <v>#REF!</v>
      </c>
      <c r="BG978" s="5" t="e">
        <f>+#REF!</f>
        <v>#REF!</v>
      </c>
      <c r="BH978" s="1" t="e">
        <f>+#REF!</f>
        <v>#REF!</v>
      </c>
      <c r="BI978" s="1">
        <f>+COUNTIF(Tabla3[[#This Row],[VALOR REDUCIDO]:[TOTAL TIEMPO PRORROGADO EN DÍAS
]],"&lt;&gt;0")</f>
        <v>3</v>
      </c>
      <c r="BJ978" s="1" t="e">
        <f>+#REF!</f>
        <v>#REF!</v>
      </c>
      <c r="BK978" s="75" t="e">
        <f>+#REF!</f>
        <v>#REF!</v>
      </c>
      <c r="BL978" s="1" t="s">
        <v>83</v>
      </c>
      <c r="BM978" t="e">
        <f t="shared" si="72"/>
        <v>#REF!</v>
      </c>
      <c r="BN978" s="7">
        <f t="shared" si="73"/>
        <v>46045</v>
      </c>
      <c r="BO978" s="7" t="e">
        <f t="shared" si="74"/>
        <v>#REF!</v>
      </c>
      <c r="BP978" s="5" t="e">
        <f t="shared" si="75"/>
        <v>#REF!</v>
      </c>
      <c r="BQ978" s="1">
        <v>23466667</v>
      </c>
      <c r="BR978" s="1" t="e">
        <f>+Tabla3[[#This Row],[VALOR TOTAL DE CONTRATO (ANTES DE LIQUIDACIÓN - LIBERACIÓN DE SALDOS)]]-Tabla3[[#This Row],[RECURSO TOTALES DESEMBOLSADOS]]</f>
        <v>#REF!</v>
      </c>
      <c r="BS978" s="1" t="s">
        <v>83</v>
      </c>
      <c r="BT978" s="1" t="str">
        <f t="shared" si="76"/>
        <v>enero</v>
      </c>
      <c r="BU978" s="1" t="s">
        <v>82</v>
      </c>
      <c r="BV978" s="1" t="s">
        <v>82</v>
      </c>
      <c r="BW978" s="1" t="s">
        <v>82</v>
      </c>
      <c r="BX978" t="s">
        <v>258</v>
      </c>
      <c r="BY978" t="s">
        <v>259</v>
      </c>
    </row>
    <row r="979" spans="1:77" x14ac:dyDescent="0.25">
      <c r="A979" s="1">
        <v>2026</v>
      </c>
      <c r="B979" s="3">
        <v>953</v>
      </c>
      <c r="C979" s="1" t="s">
        <v>65</v>
      </c>
      <c r="D979" t="s">
        <v>67</v>
      </c>
      <c r="E979" t="s">
        <v>70</v>
      </c>
      <c r="F979" t="s">
        <v>71</v>
      </c>
      <c r="G979" t="s">
        <v>105</v>
      </c>
      <c r="H979" s="1" t="s">
        <v>64</v>
      </c>
      <c r="I979" s="1" t="s">
        <v>75</v>
      </c>
      <c r="J979" t="s">
        <v>4980</v>
      </c>
      <c r="K979" s="1" t="s">
        <v>78</v>
      </c>
      <c r="L979" t="s">
        <v>908</v>
      </c>
      <c r="M979" t="s">
        <v>7253</v>
      </c>
      <c r="N979" s="1" t="s">
        <v>3719</v>
      </c>
      <c r="O979" s="69" t="s">
        <v>3719</v>
      </c>
      <c r="P979" s="99" t="s">
        <v>3719</v>
      </c>
      <c r="Q979" s="1" t="s">
        <v>83</v>
      </c>
      <c r="R979" s="87" t="s">
        <v>265</v>
      </c>
      <c r="S979" s="87" t="s">
        <v>265</v>
      </c>
      <c r="T979" t="s">
        <v>4981</v>
      </c>
      <c r="U979" t="s">
        <v>4982</v>
      </c>
      <c r="V979" t="s">
        <v>4592</v>
      </c>
      <c r="W979" s="5">
        <v>55000000</v>
      </c>
      <c r="X979" s="5">
        <v>55000000</v>
      </c>
      <c r="Y979" s="90">
        <v>5500000</v>
      </c>
      <c r="Z979" s="90">
        <v>0</v>
      </c>
      <c r="AA979" s="1" t="s">
        <v>95</v>
      </c>
      <c r="AB979" t="s">
        <v>83</v>
      </c>
      <c r="AC979" t="s">
        <v>76</v>
      </c>
      <c r="AD979" s="69">
        <f>+Tabla3[[#This Row],[VALOR DEL CONTRATO
(EN NUMEROS)]]-Tabla3[[#This Row],[VALOR RECURSOS (MADS/FONAM)]]</f>
        <v>0</v>
      </c>
      <c r="AE979" s="2">
        <v>1026</v>
      </c>
      <c r="AF979" s="88">
        <v>46024</v>
      </c>
      <c r="AG979">
        <v>98826</v>
      </c>
      <c r="AH979" s="75">
        <v>46048</v>
      </c>
      <c r="AI979" s="78" t="s">
        <v>98</v>
      </c>
      <c r="AJ979" t="s">
        <v>870</v>
      </c>
      <c r="AK979" s="72">
        <v>202400000000074</v>
      </c>
      <c r="AL979" s="96">
        <v>46045</v>
      </c>
      <c r="AM979" s="1" t="s">
        <v>257</v>
      </c>
      <c r="AN979" s="1" t="s">
        <v>257</v>
      </c>
      <c r="AO979" t="s">
        <v>100</v>
      </c>
      <c r="AP979" t="s">
        <v>775</v>
      </c>
      <c r="AQ979" s="2"/>
      <c r="AR979" t="s">
        <v>776</v>
      </c>
      <c r="AS979" t="s">
        <v>776</v>
      </c>
      <c r="AT979" s="1">
        <v>80111600</v>
      </c>
      <c r="AU979" s="93" t="s">
        <v>6144</v>
      </c>
      <c r="AV979" s="1" t="s">
        <v>210</v>
      </c>
      <c r="AW979" s="87" t="s">
        <v>103</v>
      </c>
      <c r="AX979" s="96">
        <v>46048</v>
      </c>
      <c r="AY979" s="1" t="s">
        <v>116</v>
      </c>
      <c r="AZ979" s="96">
        <v>46048</v>
      </c>
      <c r="BA979" s="75">
        <v>46048</v>
      </c>
      <c r="BB979" s="6">
        <v>46351</v>
      </c>
      <c r="BC979" s="89">
        <f>+Tabla3[[#This Row],[FECHA TERMINACION
(INICIAL)]]-Tabla3[[#This Row],[FECHA INICIO]]</f>
        <v>303</v>
      </c>
      <c r="BD979" s="89">
        <f>+Tabla3[[#This Row],[PLAZO DE EJECUCIÓN EN DÍAS (INICIAL)]]/30</f>
        <v>10.1</v>
      </c>
      <c r="BE979" t="s">
        <v>1712</v>
      </c>
      <c r="BF979" s="5" t="e">
        <f>+#REF!</f>
        <v>#REF!</v>
      </c>
      <c r="BG979" s="5" t="e">
        <f>+#REF!</f>
        <v>#REF!</v>
      </c>
      <c r="BH979" s="1" t="e">
        <f>+#REF!</f>
        <v>#REF!</v>
      </c>
      <c r="BI979" s="1">
        <f>+COUNTIF(Tabla3[[#This Row],[VALOR REDUCIDO]:[TOTAL TIEMPO PRORROGADO EN DÍAS
]],"&lt;&gt;0")</f>
        <v>3</v>
      </c>
      <c r="BJ979" s="1" t="e">
        <f>+#REF!</f>
        <v>#REF!</v>
      </c>
      <c r="BK979" s="75" t="e">
        <f>+#REF!</f>
        <v>#REF!</v>
      </c>
      <c r="BL979" s="1" t="s">
        <v>83</v>
      </c>
      <c r="BM979" t="e">
        <f t="shared" si="72"/>
        <v>#REF!</v>
      </c>
      <c r="BN979" s="7">
        <f t="shared" si="73"/>
        <v>46048</v>
      </c>
      <c r="BO979" s="7" t="e">
        <f t="shared" si="74"/>
        <v>#REF!</v>
      </c>
      <c r="BP979" s="5" t="e">
        <f t="shared" si="75"/>
        <v>#REF!</v>
      </c>
      <c r="BQ979" s="1">
        <v>11916667</v>
      </c>
      <c r="BR979" s="1" t="e">
        <f>+Tabla3[[#This Row],[VALOR TOTAL DE CONTRATO (ANTES DE LIQUIDACIÓN - LIBERACIÓN DE SALDOS)]]-Tabla3[[#This Row],[RECURSO TOTALES DESEMBOLSADOS]]</f>
        <v>#REF!</v>
      </c>
      <c r="BS979" s="1" t="s">
        <v>83</v>
      </c>
      <c r="BT979" s="1" t="str">
        <f t="shared" si="76"/>
        <v>enero</v>
      </c>
      <c r="BU979" s="1" t="s">
        <v>82</v>
      </c>
      <c r="BV979" s="1" t="s">
        <v>82</v>
      </c>
      <c r="BW979" s="1" t="s">
        <v>82</v>
      </c>
      <c r="BX979" t="s">
        <v>258</v>
      </c>
      <c r="BY979" t="s">
        <v>259</v>
      </c>
    </row>
    <row r="980" spans="1:77" x14ac:dyDescent="0.25">
      <c r="A980" s="1">
        <v>2026</v>
      </c>
      <c r="B980" s="3">
        <v>954</v>
      </c>
      <c r="C980" s="1" t="s">
        <v>65</v>
      </c>
      <c r="D980" t="s">
        <v>67</v>
      </c>
      <c r="E980" t="s">
        <v>70</v>
      </c>
      <c r="F980" t="s">
        <v>71</v>
      </c>
      <c r="G980" t="s">
        <v>105</v>
      </c>
      <c r="H980" s="1" t="s">
        <v>64</v>
      </c>
      <c r="I980" s="1" t="s">
        <v>75</v>
      </c>
      <c r="J980" t="s">
        <v>4983</v>
      </c>
      <c r="K980" s="1" t="s">
        <v>78</v>
      </c>
      <c r="L980" s="87" t="s">
        <v>1627</v>
      </c>
      <c r="M980" t="s">
        <v>7254</v>
      </c>
      <c r="N980" s="1" t="s">
        <v>3719</v>
      </c>
      <c r="O980" s="69" t="s">
        <v>3719</v>
      </c>
      <c r="P980" s="99" t="s">
        <v>3719</v>
      </c>
      <c r="Q980" s="1" t="s">
        <v>83</v>
      </c>
      <c r="R980" s="87" t="s">
        <v>265</v>
      </c>
      <c r="S980" s="87" t="s">
        <v>265</v>
      </c>
      <c r="T980" t="s">
        <v>4984</v>
      </c>
      <c r="U980" t="s">
        <v>4986</v>
      </c>
      <c r="V980" t="s">
        <v>4985</v>
      </c>
      <c r="W980" s="5">
        <v>93500000</v>
      </c>
      <c r="X980" s="5">
        <v>93500000</v>
      </c>
      <c r="Y980" s="90">
        <v>8500000</v>
      </c>
      <c r="Z980" s="90">
        <v>0</v>
      </c>
      <c r="AA980" s="1" t="s">
        <v>95</v>
      </c>
      <c r="AB980" t="s">
        <v>83</v>
      </c>
      <c r="AC980" t="s">
        <v>76</v>
      </c>
      <c r="AD980" s="69">
        <f>+Tabla3[[#This Row],[VALOR DEL CONTRATO
(EN NUMEROS)]]-Tabla3[[#This Row],[VALOR RECURSOS (MADS/FONAM)]]</f>
        <v>0</v>
      </c>
      <c r="AE980" s="2">
        <v>1026</v>
      </c>
      <c r="AF980" s="88">
        <v>46024</v>
      </c>
      <c r="AG980">
        <v>97826</v>
      </c>
      <c r="AH980" s="75">
        <v>46383</v>
      </c>
      <c r="AI980" s="78" t="s">
        <v>98</v>
      </c>
      <c r="AJ980" t="s">
        <v>870</v>
      </c>
      <c r="AK980" s="72">
        <v>202400000000074</v>
      </c>
      <c r="AL980" s="96">
        <v>46045</v>
      </c>
      <c r="AM980" s="1" t="s">
        <v>257</v>
      </c>
      <c r="AN980" s="1" t="s">
        <v>257</v>
      </c>
      <c r="AO980" t="s">
        <v>100</v>
      </c>
      <c r="AP980" t="s">
        <v>775</v>
      </c>
      <c r="AQ980" s="2"/>
      <c r="AR980" t="s">
        <v>776</v>
      </c>
      <c r="AS980" t="s">
        <v>776</v>
      </c>
      <c r="AT980" s="1">
        <v>80111600</v>
      </c>
      <c r="AU980" s="93" t="s">
        <v>6145</v>
      </c>
      <c r="AV980" s="1" t="s">
        <v>210</v>
      </c>
      <c r="AW980" s="87" t="s">
        <v>103</v>
      </c>
      <c r="AX980" s="96">
        <v>46046</v>
      </c>
      <c r="AY980" s="1" t="s">
        <v>116</v>
      </c>
      <c r="AZ980" s="96">
        <v>46046</v>
      </c>
      <c r="BA980" s="75">
        <v>46049</v>
      </c>
      <c r="BB980" s="6">
        <v>46382</v>
      </c>
      <c r="BC980" s="89">
        <f>+Tabla3[[#This Row],[FECHA TERMINACION
(INICIAL)]]-Tabla3[[#This Row],[FECHA INICIO]]</f>
        <v>333</v>
      </c>
      <c r="BD980" s="89">
        <f>+Tabla3[[#This Row],[PLAZO DE EJECUCIÓN EN DÍAS (INICIAL)]]/30</f>
        <v>11.1</v>
      </c>
      <c r="BE980" t="s">
        <v>4987</v>
      </c>
      <c r="BF980" s="5" t="e">
        <f>+#REF!</f>
        <v>#REF!</v>
      </c>
      <c r="BG980" s="5" t="e">
        <f>+#REF!</f>
        <v>#REF!</v>
      </c>
      <c r="BH980" s="1" t="e">
        <f>+#REF!</f>
        <v>#REF!</v>
      </c>
      <c r="BI980" s="1">
        <f>+COUNTIF(Tabla3[[#This Row],[VALOR REDUCIDO]:[TOTAL TIEMPO PRORROGADO EN DÍAS
]],"&lt;&gt;0")</f>
        <v>3</v>
      </c>
      <c r="BJ980" s="1" t="e">
        <f>+#REF!</f>
        <v>#REF!</v>
      </c>
      <c r="BK980" s="75" t="e">
        <f>+#REF!</f>
        <v>#REF!</v>
      </c>
      <c r="BL980" s="1" t="s">
        <v>83</v>
      </c>
      <c r="BM980" t="e">
        <f t="shared" si="72"/>
        <v>#REF!</v>
      </c>
      <c r="BN980" s="7">
        <f t="shared" si="73"/>
        <v>46049</v>
      </c>
      <c r="BO980" s="7" t="e">
        <f t="shared" si="74"/>
        <v>#REF!</v>
      </c>
      <c r="BP980" s="5" t="e">
        <f t="shared" si="75"/>
        <v>#REF!</v>
      </c>
      <c r="BQ980" s="1">
        <v>35133333</v>
      </c>
      <c r="BR980" s="1" t="e">
        <f>+Tabla3[[#This Row],[VALOR TOTAL DE CONTRATO (ANTES DE LIQUIDACIÓN - LIBERACIÓN DE SALDOS)]]-Tabla3[[#This Row],[RECURSO TOTALES DESEMBOLSADOS]]</f>
        <v>#REF!</v>
      </c>
      <c r="BS980" s="1" t="s">
        <v>83</v>
      </c>
      <c r="BT980" s="1" t="str">
        <f t="shared" si="76"/>
        <v>enero</v>
      </c>
      <c r="BU980" s="1" t="s">
        <v>82</v>
      </c>
      <c r="BV980" s="1" t="s">
        <v>82</v>
      </c>
      <c r="BW980" s="1" t="s">
        <v>82</v>
      </c>
      <c r="BX980" t="s">
        <v>258</v>
      </c>
      <c r="BY980" t="s">
        <v>259</v>
      </c>
    </row>
    <row r="981" spans="1:77" x14ac:dyDescent="0.25">
      <c r="A981" s="1">
        <v>2026</v>
      </c>
      <c r="B981" s="3">
        <v>955</v>
      </c>
      <c r="C981" s="1" t="s">
        <v>65</v>
      </c>
      <c r="D981" t="s">
        <v>67</v>
      </c>
      <c r="E981" t="s">
        <v>70</v>
      </c>
      <c r="F981" t="s">
        <v>71</v>
      </c>
      <c r="G981" t="s">
        <v>105</v>
      </c>
      <c r="H981" s="1" t="s">
        <v>64</v>
      </c>
      <c r="I981" s="1" t="s">
        <v>75</v>
      </c>
      <c r="J981" t="s">
        <v>4664</v>
      </c>
      <c r="K981" s="1" t="s">
        <v>78</v>
      </c>
      <c r="L981" s="87" t="s">
        <v>759</v>
      </c>
      <c r="M981" t="s">
        <v>7255</v>
      </c>
      <c r="N981" s="1" t="s">
        <v>3719</v>
      </c>
      <c r="O981" s="69" t="s">
        <v>3719</v>
      </c>
      <c r="P981" s="99" t="s">
        <v>3719</v>
      </c>
      <c r="Q981" s="1" t="s">
        <v>83</v>
      </c>
      <c r="R981" s="87" t="s">
        <v>265</v>
      </c>
      <c r="S981" s="87" t="s">
        <v>265</v>
      </c>
      <c r="T981" t="s">
        <v>4665</v>
      </c>
      <c r="U981" t="s">
        <v>4666</v>
      </c>
      <c r="V981" t="s">
        <v>4592</v>
      </c>
      <c r="W981" s="5">
        <v>55000000</v>
      </c>
      <c r="X981" s="5">
        <v>55000000</v>
      </c>
      <c r="Y981" s="90">
        <v>5500000</v>
      </c>
      <c r="Z981" s="90">
        <v>0</v>
      </c>
      <c r="AA981" s="1" t="s">
        <v>95</v>
      </c>
      <c r="AB981" t="s">
        <v>83</v>
      </c>
      <c r="AC981" t="s">
        <v>76</v>
      </c>
      <c r="AD981" s="69">
        <f>+Tabla3[[#This Row],[VALOR DEL CONTRATO
(EN NUMEROS)]]-Tabla3[[#This Row],[VALOR RECURSOS (MADS/FONAM)]]</f>
        <v>0</v>
      </c>
      <c r="AE981" s="2">
        <v>1326</v>
      </c>
      <c r="AF981" s="88">
        <v>46024</v>
      </c>
      <c r="AG981">
        <v>95226</v>
      </c>
      <c r="AH981" s="75">
        <v>46045</v>
      </c>
      <c r="AI981" s="78" t="s">
        <v>98</v>
      </c>
      <c r="AJ981" t="s">
        <v>774</v>
      </c>
      <c r="AK981" s="72">
        <v>202400000000074</v>
      </c>
      <c r="AL981" s="96">
        <v>46045</v>
      </c>
      <c r="AM981" s="1" t="s">
        <v>257</v>
      </c>
      <c r="AN981" s="1" t="s">
        <v>257</v>
      </c>
      <c r="AO981" t="s">
        <v>100</v>
      </c>
      <c r="AP981" t="s">
        <v>775</v>
      </c>
      <c r="AQ981" s="2"/>
      <c r="AR981" t="s">
        <v>776</v>
      </c>
      <c r="AS981" t="s">
        <v>776</v>
      </c>
      <c r="AT981" s="1">
        <v>80111600</v>
      </c>
      <c r="AU981" s="93" t="s">
        <v>6146</v>
      </c>
      <c r="AV981" s="1" t="s">
        <v>210</v>
      </c>
      <c r="AW981" s="87" t="s">
        <v>103</v>
      </c>
      <c r="AX981" s="96">
        <v>46045</v>
      </c>
      <c r="AY981" s="87" t="s">
        <v>116</v>
      </c>
      <c r="AZ981" s="96">
        <v>46045</v>
      </c>
      <c r="BA981" s="75">
        <v>46045</v>
      </c>
      <c r="BB981" s="6">
        <v>46348</v>
      </c>
      <c r="BC981" s="89">
        <f>+Tabla3[[#This Row],[FECHA TERMINACION
(INICIAL)]]-Tabla3[[#This Row],[FECHA INICIO]]</f>
        <v>303</v>
      </c>
      <c r="BD981" s="89">
        <f>+Tabla3[[#This Row],[PLAZO DE EJECUCIÓN EN DÍAS (INICIAL)]]/30</f>
        <v>10.1</v>
      </c>
      <c r="BE981" t="s">
        <v>4617</v>
      </c>
      <c r="BF981" s="5" t="e">
        <f>+#REF!</f>
        <v>#REF!</v>
      </c>
      <c r="BG981" s="5" t="e">
        <f>+#REF!</f>
        <v>#REF!</v>
      </c>
      <c r="BH981" s="1" t="e">
        <f>+#REF!</f>
        <v>#REF!</v>
      </c>
      <c r="BI981" s="1">
        <f>+COUNTIF(Tabla3[[#This Row],[VALOR REDUCIDO]:[TOTAL TIEMPO PRORROGADO EN DÍAS
]],"&lt;&gt;0")</f>
        <v>3</v>
      </c>
      <c r="BJ981" s="1" t="e">
        <f>+#REF!</f>
        <v>#REF!</v>
      </c>
      <c r="BK981" s="75" t="e">
        <f>+#REF!</f>
        <v>#REF!</v>
      </c>
      <c r="BL981" s="1" t="s">
        <v>83</v>
      </c>
      <c r="BM981" t="e">
        <f t="shared" si="72"/>
        <v>#REF!</v>
      </c>
      <c r="BN981" s="7">
        <f t="shared" si="73"/>
        <v>46045</v>
      </c>
      <c r="BO981" s="7" t="e">
        <f t="shared" si="74"/>
        <v>#REF!</v>
      </c>
      <c r="BP981" s="5" t="e">
        <f t="shared" si="75"/>
        <v>#REF!</v>
      </c>
      <c r="BQ981" s="1">
        <v>23466667</v>
      </c>
      <c r="BR981" s="1" t="e">
        <f>+Tabla3[[#This Row],[VALOR TOTAL DE CONTRATO (ANTES DE LIQUIDACIÓN - LIBERACIÓN DE SALDOS)]]-Tabla3[[#This Row],[RECURSO TOTALES DESEMBOLSADOS]]</f>
        <v>#REF!</v>
      </c>
      <c r="BS981" s="1" t="s">
        <v>83</v>
      </c>
      <c r="BT981" s="1" t="str">
        <f t="shared" si="76"/>
        <v>enero</v>
      </c>
      <c r="BU981" s="1" t="s">
        <v>82</v>
      </c>
      <c r="BV981" s="1" t="s">
        <v>82</v>
      </c>
      <c r="BW981" s="1" t="s">
        <v>82</v>
      </c>
      <c r="BX981" t="s">
        <v>258</v>
      </c>
      <c r="BY981" t="s">
        <v>259</v>
      </c>
    </row>
    <row r="982" spans="1:77" x14ac:dyDescent="0.25">
      <c r="A982" s="1">
        <v>2026</v>
      </c>
      <c r="B982" s="3">
        <v>956</v>
      </c>
      <c r="C982" s="1" t="s">
        <v>65</v>
      </c>
      <c r="D982" t="s">
        <v>67</v>
      </c>
      <c r="E982" t="s">
        <v>70</v>
      </c>
      <c r="F982" t="s">
        <v>71</v>
      </c>
      <c r="G982" t="s">
        <v>105</v>
      </c>
      <c r="H982" s="1" t="s">
        <v>64</v>
      </c>
      <c r="I982" s="1" t="s">
        <v>75</v>
      </c>
      <c r="J982" t="s">
        <v>4667</v>
      </c>
      <c r="K982" s="1" t="s">
        <v>78</v>
      </c>
      <c r="L982" s="87" t="s">
        <v>81</v>
      </c>
      <c r="M982" t="s">
        <v>7256</v>
      </c>
      <c r="N982" s="1" t="s">
        <v>3719</v>
      </c>
      <c r="O982" s="69" t="s">
        <v>3719</v>
      </c>
      <c r="P982" s="99" t="s">
        <v>3719</v>
      </c>
      <c r="Q982" s="1" t="s">
        <v>83</v>
      </c>
      <c r="R982" s="87" t="s">
        <v>93</v>
      </c>
      <c r="S982" s="87" t="s">
        <v>93</v>
      </c>
      <c r="T982" t="s">
        <v>4668</v>
      </c>
      <c r="U982" t="s">
        <v>4669</v>
      </c>
      <c r="V982" t="s">
        <v>1481</v>
      </c>
      <c r="W982" s="5">
        <v>100000000</v>
      </c>
      <c r="X982" s="5">
        <v>100000000</v>
      </c>
      <c r="Y982" s="90">
        <v>10000000</v>
      </c>
      <c r="Z982" s="90">
        <v>0</v>
      </c>
      <c r="AA982" s="1" t="s">
        <v>95</v>
      </c>
      <c r="AB982" t="s">
        <v>83</v>
      </c>
      <c r="AC982" t="s">
        <v>76</v>
      </c>
      <c r="AD982" s="69">
        <f>+Tabla3[[#This Row],[VALOR DEL CONTRATO
(EN NUMEROS)]]-Tabla3[[#This Row],[VALOR RECURSOS (MADS/FONAM)]]</f>
        <v>0</v>
      </c>
      <c r="AE982" s="2">
        <v>9026</v>
      </c>
      <c r="AF982" s="88">
        <v>46027</v>
      </c>
      <c r="AG982">
        <v>95726</v>
      </c>
      <c r="AH982" s="7">
        <v>46045</v>
      </c>
      <c r="AI982" s="78" t="s">
        <v>98</v>
      </c>
      <c r="AJ982" t="s">
        <v>822</v>
      </c>
      <c r="AK982" s="65">
        <v>202300000000267</v>
      </c>
      <c r="AL982" s="96">
        <v>46045</v>
      </c>
      <c r="AM982" s="1" t="s">
        <v>257</v>
      </c>
      <c r="AN982" s="1" t="s">
        <v>257</v>
      </c>
      <c r="AO982" t="s">
        <v>100</v>
      </c>
      <c r="AP982" t="s">
        <v>2549</v>
      </c>
      <c r="AQ982" s="1"/>
      <c r="AR982" t="s">
        <v>515</v>
      </c>
      <c r="AS982" t="s">
        <v>530</v>
      </c>
      <c r="AT982" s="1">
        <v>80111600</v>
      </c>
      <c r="AU982" s="93" t="s">
        <v>6147</v>
      </c>
      <c r="AV982" s="1" t="s">
        <v>210</v>
      </c>
      <c r="AW982" s="87" t="s">
        <v>103</v>
      </c>
      <c r="AX982" s="96">
        <v>46046</v>
      </c>
      <c r="AY982" s="87" t="s">
        <v>116</v>
      </c>
      <c r="AZ982" s="96">
        <v>46046</v>
      </c>
      <c r="BA982" s="75">
        <v>46048</v>
      </c>
      <c r="BB982" s="6">
        <v>46351</v>
      </c>
      <c r="BC982" s="89">
        <f>+Tabla3[[#This Row],[FECHA TERMINACION
(INICIAL)]]-Tabla3[[#This Row],[FECHA INICIO]]</f>
        <v>303</v>
      </c>
      <c r="BD982" s="89">
        <f>+Tabla3[[#This Row],[PLAZO DE EJECUCIÓN EN DÍAS (INICIAL)]]/30</f>
        <v>10.1</v>
      </c>
      <c r="BE982" t="s">
        <v>631</v>
      </c>
      <c r="BF982" s="5" t="e">
        <f>+#REF!</f>
        <v>#REF!</v>
      </c>
      <c r="BG982" s="5" t="e">
        <f>+#REF!</f>
        <v>#REF!</v>
      </c>
      <c r="BH982" s="1" t="e">
        <f>+#REF!</f>
        <v>#REF!</v>
      </c>
      <c r="BI982" s="1">
        <f>+COUNTIF(Tabla3[[#This Row],[VALOR REDUCIDO]:[TOTAL TIEMPO PRORROGADO EN DÍAS
]],"&lt;&gt;0")</f>
        <v>3</v>
      </c>
      <c r="BJ982" s="1" t="e">
        <f>+#REF!</f>
        <v>#REF!</v>
      </c>
      <c r="BK982" s="75" t="e">
        <f>+#REF!</f>
        <v>#REF!</v>
      </c>
      <c r="BL982" s="1" t="s">
        <v>83</v>
      </c>
      <c r="BM982" t="e">
        <f t="shared" si="72"/>
        <v>#REF!</v>
      </c>
      <c r="BN982" s="7">
        <f t="shared" si="73"/>
        <v>46048</v>
      </c>
      <c r="BO982" s="7" t="e">
        <f t="shared" si="74"/>
        <v>#REF!</v>
      </c>
      <c r="BP982" s="5" t="e">
        <f t="shared" si="75"/>
        <v>#REF!</v>
      </c>
      <c r="BQ982" s="1">
        <v>41666667</v>
      </c>
      <c r="BR982" s="1" t="e">
        <f>+Tabla3[[#This Row],[VALOR TOTAL DE CONTRATO (ANTES DE LIQUIDACIÓN - LIBERACIÓN DE SALDOS)]]-Tabla3[[#This Row],[RECURSO TOTALES DESEMBOLSADOS]]</f>
        <v>#REF!</v>
      </c>
      <c r="BS982" s="1" t="s">
        <v>83</v>
      </c>
      <c r="BT982" s="1" t="str">
        <f t="shared" si="76"/>
        <v>enero</v>
      </c>
      <c r="BU982" s="1" t="s">
        <v>82</v>
      </c>
      <c r="BV982" s="1" t="s">
        <v>82</v>
      </c>
      <c r="BW982" s="1" t="s">
        <v>82</v>
      </c>
      <c r="BX982" t="s">
        <v>258</v>
      </c>
      <c r="BY982" t="s">
        <v>259</v>
      </c>
    </row>
    <row r="983" spans="1:77" x14ac:dyDescent="0.25">
      <c r="A983" s="1">
        <v>2026</v>
      </c>
      <c r="B983" s="3">
        <v>957</v>
      </c>
      <c r="C983" s="1" t="s">
        <v>65</v>
      </c>
      <c r="D983" t="s">
        <v>67</v>
      </c>
      <c r="E983" t="s">
        <v>70</v>
      </c>
      <c r="F983" t="s">
        <v>71</v>
      </c>
      <c r="G983" t="s">
        <v>105</v>
      </c>
      <c r="H983" s="1" t="s">
        <v>64</v>
      </c>
      <c r="I983" s="1" t="s">
        <v>75</v>
      </c>
      <c r="J983" t="s">
        <v>4670</v>
      </c>
      <c r="K983" s="1" t="s">
        <v>78</v>
      </c>
      <c r="L983" t="s">
        <v>935</v>
      </c>
      <c r="M983" t="s">
        <v>7257</v>
      </c>
      <c r="N983" s="1" t="s">
        <v>3719</v>
      </c>
      <c r="O983" s="69" t="s">
        <v>3719</v>
      </c>
      <c r="P983" s="99" t="s">
        <v>3719</v>
      </c>
      <c r="Q983" s="1" t="s">
        <v>83</v>
      </c>
      <c r="R983" s="87" t="s">
        <v>256</v>
      </c>
      <c r="S983" s="87" t="s">
        <v>256</v>
      </c>
      <c r="T983" t="s">
        <v>4671</v>
      </c>
      <c r="U983" t="s">
        <v>4673</v>
      </c>
      <c r="V983" s="5" t="s">
        <v>4672</v>
      </c>
      <c r="W983" s="5">
        <v>60320000</v>
      </c>
      <c r="X983" s="5">
        <v>60320000</v>
      </c>
      <c r="Y983" s="90">
        <v>5800000</v>
      </c>
      <c r="Z983" s="90">
        <v>0</v>
      </c>
      <c r="AA983" s="1" t="s">
        <v>95</v>
      </c>
      <c r="AB983" t="s">
        <v>83</v>
      </c>
      <c r="AC983" t="s">
        <v>76</v>
      </c>
      <c r="AD983" s="69">
        <f>+Tabla3[[#This Row],[VALOR DEL CONTRATO
(EN NUMEROS)]]-Tabla3[[#This Row],[VALOR RECURSOS (MADS/FONAM)]]</f>
        <v>0</v>
      </c>
      <c r="AE983" s="2">
        <v>2426</v>
      </c>
      <c r="AF983" s="88">
        <v>46024</v>
      </c>
      <c r="AG983">
        <v>93826</v>
      </c>
      <c r="AH983" s="75">
        <v>46045</v>
      </c>
      <c r="AI983" s="78" t="s">
        <v>98</v>
      </c>
      <c r="AJ983" t="s">
        <v>590</v>
      </c>
      <c r="AK983" s="72">
        <v>202400000000078</v>
      </c>
      <c r="AL983" s="96">
        <v>46045</v>
      </c>
      <c r="AM983" s="1" t="s">
        <v>257</v>
      </c>
      <c r="AN983" s="1" t="s">
        <v>257</v>
      </c>
      <c r="AO983" t="s">
        <v>100</v>
      </c>
      <c r="AP983" t="s">
        <v>293</v>
      </c>
      <c r="AQ983" s="1"/>
      <c r="AR983" t="s">
        <v>294</v>
      </c>
      <c r="AS983" t="s">
        <v>1403</v>
      </c>
      <c r="AT983" s="1">
        <v>80111600</v>
      </c>
      <c r="AU983" s="93" t="s">
        <v>6148</v>
      </c>
      <c r="AV983" s="1" t="s">
        <v>210</v>
      </c>
      <c r="AW983" s="87" t="s">
        <v>103</v>
      </c>
      <c r="AX983" s="96">
        <v>46045</v>
      </c>
      <c r="AY983" s="87" t="s">
        <v>116</v>
      </c>
      <c r="AZ983" s="96">
        <v>46045</v>
      </c>
      <c r="BA983" s="75">
        <v>46045</v>
      </c>
      <c r="BB983" s="6">
        <v>46360</v>
      </c>
      <c r="BC983" s="89">
        <f>+Tabla3[[#This Row],[FECHA TERMINACION
(INICIAL)]]-Tabla3[[#This Row],[FECHA INICIO]]</f>
        <v>315</v>
      </c>
      <c r="BD983" s="89">
        <f>+Tabla3[[#This Row],[PLAZO DE EJECUCIÓN EN DÍAS (INICIAL)]]/30</f>
        <v>10.5</v>
      </c>
      <c r="BE983" t="s">
        <v>4674</v>
      </c>
      <c r="BF983" s="5" t="e">
        <f>+#REF!</f>
        <v>#REF!</v>
      </c>
      <c r="BG983" s="5" t="e">
        <f>+#REF!</f>
        <v>#REF!</v>
      </c>
      <c r="BH983" s="1" t="e">
        <f>+#REF!</f>
        <v>#REF!</v>
      </c>
      <c r="BI983" s="1">
        <f>+COUNTIF(Tabla3[[#This Row],[VALOR REDUCIDO]:[TOTAL TIEMPO PRORROGADO EN DÍAS
]],"&lt;&gt;0")</f>
        <v>3</v>
      </c>
      <c r="BJ983" s="1" t="e">
        <f>+#REF!</f>
        <v>#REF!</v>
      </c>
      <c r="BK983" s="75" t="e">
        <f>+#REF!</f>
        <v>#REF!</v>
      </c>
      <c r="BL983" s="1" t="s">
        <v>83</v>
      </c>
      <c r="BM983" t="e">
        <f t="shared" ref="BM983:BM1047" si="77">$BO983-$BN983</f>
        <v>#REF!</v>
      </c>
      <c r="BN983" s="7">
        <f t="shared" ref="BN983:BN1047" si="78">$BA983</f>
        <v>46045</v>
      </c>
      <c r="BO983" s="7" t="e">
        <f t="shared" ref="BO983:BO1047" si="79">$BB983+$BH983</f>
        <v>#REF!</v>
      </c>
      <c r="BP983" s="5" t="e">
        <f t="shared" si="75"/>
        <v>#REF!</v>
      </c>
      <c r="BQ983" s="1">
        <v>24746667</v>
      </c>
      <c r="BR983" s="1" t="e">
        <f>+Tabla3[[#This Row],[VALOR TOTAL DE CONTRATO (ANTES DE LIQUIDACIÓN - LIBERACIÓN DE SALDOS)]]-Tabla3[[#This Row],[RECURSO TOTALES DESEMBOLSADOS]]</f>
        <v>#REF!</v>
      </c>
      <c r="BS983" s="1" t="s">
        <v>83</v>
      </c>
      <c r="BT983" s="1" t="str">
        <f t="shared" si="76"/>
        <v>enero</v>
      </c>
      <c r="BU983" s="1" t="s">
        <v>82</v>
      </c>
      <c r="BV983" s="1" t="s">
        <v>82</v>
      </c>
      <c r="BW983" s="1" t="s">
        <v>82</v>
      </c>
      <c r="BX983" t="s">
        <v>258</v>
      </c>
      <c r="BY983" t="s">
        <v>259</v>
      </c>
    </row>
    <row r="984" spans="1:77" x14ac:dyDescent="0.25">
      <c r="A984" s="1">
        <v>2026</v>
      </c>
      <c r="B984" s="3">
        <v>958</v>
      </c>
      <c r="C984" s="1" t="s">
        <v>65</v>
      </c>
      <c r="D984" t="s">
        <v>67</v>
      </c>
      <c r="E984" t="s">
        <v>70</v>
      </c>
      <c r="F984" t="s">
        <v>71</v>
      </c>
      <c r="G984" t="s">
        <v>105</v>
      </c>
      <c r="H984" s="1" t="s">
        <v>64</v>
      </c>
      <c r="I984" s="1" t="s">
        <v>75</v>
      </c>
      <c r="J984" t="s">
        <v>4675</v>
      </c>
      <c r="K984" s="1" t="s">
        <v>78</v>
      </c>
      <c r="L984" s="87" t="s">
        <v>2383</v>
      </c>
      <c r="M984" t="s">
        <v>7258</v>
      </c>
      <c r="N984" s="1" t="s">
        <v>3719</v>
      </c>
      <c r="O984" s="69" t="s">
        <v>3719</v>
      </c>
      <c r="P984" s="99" t="s">
        <v>3719</v>
      </c>
      <c r="Q984" s="1" t="s">
        <v>83</v>
      </c>
      <c r="R984" s="87" t="s">
        <v>87</v>
      </c>
      <c r="S984" s="87" t="s">
        <v>87</v>
      </c>
      <c r="T984" t="s">
        <v>4676</v>
      </c>
      <c r="U984" t="s">
        <v>2677</v>
      </c>
      <c r="V984" t="s">
        <v>4677</v>
      </c>
      <c r="W984" s="5">
        <v>112666667</v>
      </c>
      <c r="X984" s="5">
        <v>112666667</v>
      </c>
      <c r="Y984" s="90">
        <v>10000000</v>
      </c>
      <c r="Z984" s="90">
        <v>0</v>
      </c>
      <c r="AA984" s="1" t="s">
        <v>95</v>
      </c>
      <c r="AB984" t="s">
        <v>83</v>
      </c>
      <c r="AC984" t="s">
        <v>76</v>
      </c>
      <c r="AD984" s="69">
        <f>+Tabla3[[#This Row],[VALOR DEL CONTRATO
(EN NUMEROS)]]-Tabla3[[#This Row],[VALOR RECURSOS (MADS/FONAM)]]</f>
        <v>0</v>
      </c>
      <c r="AE984" s="2">
        <v>7026</v>
      </c>
      <c r="AF984" s="88">
        <v>46024</v>
      </c>
      <c r="AG984">
        <v>96426</v>
      </c>
      <c r="AH984" s="75">
        <v>46045</v>
      </c>
      <c r="AI984" s="78" t="s">
        <v>98</v>
      </c>
      <c r="AJ984" t="s">
        <v>395</v>
      </c>
      <c r="AK984" s="72">
        <v>202400000000095</v>
      </c>
      <c r="AL984" s="96">
        <v>46045</v>
      </c>
      <c r="AM984" s="1" t="s">
        <v>257</v>
      </c>
      <c r="AN984" s="1" t="s">
        <v>257</v>
      </c>
      <c r="AO984" t="s">
        <v>100</v>
      </c>
      <c r="AP984" t="s">
        <v>1833</v>
      </c>
      <c r="AQ984" s="1"/>
      <c r="AR984" t="s">
        <v>1834</v>
      </c>
      <c r="AS984" t="s">
        <v>87</v>
      </c>
      <c r="AT984" s="1">
        <v>80111600</v>
      </c>
      <c r="AU984" s="93" t="s">
        <v>6149</v>
      </c>
      <c r="AV984" s="1" t="s">
        <v>210</v>
      </c>
      <c r="AW984" s="87" t="s">
        <v>103</v>
      </c>
      <c r="AX984" s="75">
        <v>46046</v>
      </c>
      <c r="AY984" s="1" t="s">
        <v>116</v>
      </c>
      <c r="AZ984" s="96">
        <v>46046</v>
      </c>
      <c r="BA984" s="75">
        <v>46048</v>
      </c>
      <c r="BB984" s="6">
        <v>46387</v>
      </c>
      <c r="BC984" s="89">
        <f>+Tabla3[[#This Row],[FECHA TERMINACION
(INICIAL)]]-Tabla3[[#This Row],[FECHA INICIO]]</f>
        <v>339</v>
      </c>
      <c r="BD984" s="89">
        <f>+Tabla3[[#This Row],[PLAZO DE EJECUCIÓN EN DÍAS (INICIAL)]]/30</f>
        <v>11.3</v>
      </c>
      <c r="BE984" t="s">
        <v>4678</v>
      </c>
      <c r="BF984" s="5" t="e">
        <f>+#REF!</f>
        <v>#REF!</v>
      </c>
      <c r="BG984" s="5" t="e">
        <f>+#REF!</f>
        <v>#REF!</v>
      </c>
      <c r="BH984" s="1" t="e">
        <f>+#REF!</f>
        <v>#REF!</v>
      </c>
      <c r="BI984" s="1">
        <f>+COUNTIF(Tabla3[[#This Row],[VALOR REDUCIDO]:[TOTAL TIEMPO PRORROGADO EN DÍAS
]],"&lt;&gt;0")</f>
        <v>3</v>
      </c>
      <c r="BJ984" s="1" t="e">
        <f>+#REF!</f>
        <v>#REF!</v>
      </c>
      <c r="BK984" s="75" t="e">
        <f>+#REF!</f>
        <v>#REF!</v>
      </c>
      <c r="BL984" s="1" t="s">
        <v>83</v>
      </c>
      <c r="BM984" t="e">
        <f t="shared" si="77"/>
        <v>#REF!</v>
      </c>
      <c r="BN984" s="7">
        <f t="shared" si="78"/>
        <v>46048</v>
      </c>
      <c r="BO984" s="7" t="e">
        <f t="shared" si="79"/>
        <v>#REF!</v>
      </c>
      <c r="BP984" s="5" t="e">
        <f t="shared" si="75"/>
        <v>#REF!</v>
      </c>
      <c r="BQ984" s="1">
        <v>41666667</v>
      </c>
      <c r="BR984" s="1" t="e">
        <f>+Tabla3[[#This Row],[VALOR TOTAL DE CONTRATO (ANTES DE LIQUIDACIÓN - LIBERACIÓN DE SALDOS)]]-Tabla3[[#This Row],[RECURSO TOTALES DESEMBOLSADOS]]</f>
        <v>#REF!</v>
      </c>
      <c r="BS984" s="1" t="s">
        <v>83</v>
      </c>
      <c r="BT984" s="1" t="str">
        <f t="shared" si="76"/>
        <v>enero</v>
      </c>
      <c r="BU984" s="1" t="s">
        <v>82</v>
      </c>
      <c r="BV984" s="1" t="s">
        <v>82</v>
      </c>
      <c r="BW984" s="1" t="s">
        <v>82</v>
      </c>
      <c r="BX984" t="s">
        <v>258</v>
      </c>
      <c r="BY984" t="s">
        <v>259</v>
      </c>
    </row>
    <row r="985" spans="1:77" x14ac:dyDescent="0.25">
      <c r="A985" s="1">
        <v>2026</v>
      </c>
      <c r="B985" s="3">
        <v>959</v>
      </c>
      <c r="C985" s="1" t="s">
        <v>65</v>
      </c>
      <c r="D985" t="s">
        <v>67</v>
      </c>
      <c r="E985" t="s">
        <v>70</v>
      </c>
      <c r="F985" t="s">
        <v>71</v>
      </c>
      <c r="G985" t="s">
        <v>105</v>
      </c>
      <c r="H985" s="1" t="s">
        <v>64</v>
      </c>
      <c r="I985" s="1" t="s">
        <v>75</v>
      </c>
      <c r="J985" t="s">
        <v>4679</v>
      </c>
      <c r="K985" s="1" t="s">
        <v>78</v>
      </c>
      <c r="L985" s="60" t="s">
        <v>81</v>
      </c>
      <c r="M985" t="s">
        <v>7259</v>
      </c>
      <c r="N985" s="1" t="s">
        <v>3719</v>
      </c>
      <c r="O985" s="69" t="s">
        <v>3719</v>
      </c>
      <c r="P985" s="99" t="s">
        <v>3719</v>
      </c>
      <c r="Q985" s="1" t="s">
        <v>83</v>
      </c>
      <c r="R985" s="87" t="s">
        <v>255</v>
      </c>
      <c r="S985" s="87" t="s">
        <v>255</v>
      </c>
      <c r="T985" t="s">
        <v>4680</v>
      </c>
      <c r="U985" t="s">
        <v>4681</v>
      </c>
      <c r="V985" t="s">
        <v>629</v>
      </c>
      <c r="W985" s="5">
        <v>90000000</v>
      </c>
      <c r="X985" s="5">
        <v>90000000</v>
      </c>
      <c r="Y985" s="90">
        <v>9000000</v>
      </c>
      <c r="Z985" s="90">
        <v>0</v>
      </c>
      <c r="AA985" s="1" t="s">
        <v>95</v>
      </c>
      <c r="AB985" t="s">
        <v>83</v>
      </c>
      <c r="AC985" t="s">
        <v>76</v>
      </c>
      <c r="AD985" s="69">
        <f>+Tabla3[[#This Row],[VALOR DEL CONTRATO
(EN NUMEROS)]]-Tabla3[[#This Row],[VALOR RECURSOS (MADS/FONAM)]]</f>
        <v>0</v>
      </c>
      <c r="AE985" s="2">
        <v>1426</v>
      </c>
      <c r="AF985" s="88">
        <v>46024</v>
      </c>
      <c r="AG985">
        <v>95626</v>
      </c>
      <c r="AH985" s="75">
        <v>46045</v>
      </c>
      <c r="AI985" s="78" t="s">
        <v>98</v>
      </c>
      <c r="AJ985" t="s">
        <v>395</v>
      </c>
      <c r="AK985" s="65">
        <v>202400000000095</v>
      </c>
      <c r="AL985" s="96">
        <v>46045</v>
      </c>
      <c r="AM985" s="1" t="s">
        <v>257</v>
      </c>
      <c r="AN985" s="1" t="s">
        <v>257</v>
      </c>
      <c r="AO985" t="s">
        <v>100</v>
      </c>
      <c r="AP985" t="s">
        <v>402</v>
      </c>
      <c r="AQ985" s="2"/>
      <c r="AR985" t="s">
        <v>396</v>
      </c>
      <c r="AS985" t="s">
        <v>255</v>
      </c>
      <c r="AT985" s="1">
        <v>80111600</v>
      </c>
      <c r="AU985" s="93" t="s">
        <v>6150</v>
      </c>
      <c r="AV985" s="1" t="s">
        <v>210</v>
      </c>
      <c r="AW985" s="87" t="s">
        <v>103</v>
      </c>
      <c r="AX985" s="96">
        <v>46045</v>
      </c>
      <c r="AY985" s="1" t="s">
        <v>116</v>
      </c>
      <c r="AZ985" s="96">
        <v>46045</v>
      </c>
      <c r="BA985" s="75">
        <v>46045</v>
      </c>
      <c r="BB985" s="6">
        <v>46348</v>
      </c>
      <c r="BC985" s="89">
        <f>+Tabla3[[#This Row],[FECHA TERMINACION
(INICIAL)]]-Tabla3[[#This Row],[FECHA INICIO]]</f>
        <v>303</v>
      </c>
      <c r="BD985" s="89">
        <f>+Tabla3[[#This Row],[PLAZO DE EJECUCIÓN EN DÍAS (INICIAL)]]/30</f>
        <v>10.1</v>
      </c>
      <c r="BE985" t="s">
        <v>4682</v>
      </c>
      <c r="BF985" s="5" t="e">
        <f>+#REF!</f>
        <v>#REF!</v>
      </c>
      <c r="BG985" s="5" t="e">
        <f>+#REF!</f>
        <v>#REF!</v>
      </c>
      <c r="BH985" s="1" t="e">
        <f>+#REF!</f>
        <v>#REF!</v>
      </c>
      <c r="BI985" s="1">
        <f>+COUNTIF(Tabla3[[#This Row],[VALOR REDUCIDO]:[TOTAL TIEMPO PRORROGADO EN DÍAS
]],"&lt;&gt;0")</f>
        <v>3</v>
      </c>
      <c r="BJ985" s="1" t="e">
        <f>+#REF!</f>
        <v>#REF!</v>
      </c>
      <c r="BK985" s="75" t="e">
        <f>+#REF!</f>
        <v>#REF!</v>
      </c>
      <c r="BL985" s="1" t="s">
        <v>83</v>
      </c>
      <c r="BM985" t="e">
        <f t="shared" si="77"/>
        <v>#REF!</v>
      </c>
      <c r="BN985" s="7">
        <f t="shared" si="78"/>
        <v>46045</v>
      </c>
      <c r="BO985" s="7" t="e">
        <f t="shared" si="79"/>
        <v>#REF!</v>
      </c>
      <c r="BP985" s="5" t="e">
        <f t="shared" si="75"/>
        <v>#REF!</v>
      </c>
      <c r="BQ985" s="1">
        <v>38400000</v>
      </c>
      <c r="BR985" s="1" t="e">
        <f>+Tabla3[[#This Row],[VALOR TOTAL DE CONTRATO (ANTES DE LIQUIDACIÓN - LIBERACIÓN DE SALDOS)]]-Tabla3[[#This Row],[RECURSO TOTALES DESEMBOLSADOS]]</f>
        <v>#REF!</v>
      </c>
      <c r="BS985" s="1" t="s">
        <v>83</v>
      </c>
      <c r="BT985" s="1" t="str">
        <f t="shared" si="76"/>
        <v>enero</v>
      </c>
      <c r="BU985" s="1" t="s">
        <v>82</v>
      </c>
      <c r="BV985" s="1" t="s">
        <v>82</v>
      </c>
      <c r="BW985" s="1" t="s">
        <v>82</v>
      </c>
      <c r="BX985" t="s">
        <v>258</v>
      </c>
      <c r="BY985" t="s">
        <v>259</v>
      </c>
    </row>
    <row r="986" spans="1:77" x14ac:dyDescent="0.25">
      <c r="A986" s="1">
        <v>2026</v>
      </c>
      <c r="B986" s="3">
        <v>960</v>
      </c>
      <c r="C986" s="1" t="s">
        <v>65</v>
      </c>
      <c r="D986" t="s">
        <v>67</v>
      </c>
      <c r="E986" t="s">
        <v>70</v>
      </c>
      <c r="F986" t="s">
        <v>71</v>
      </c>
      <c r="G986" t="s">
        <v>105</v>
      </c>
      <c r="H986" s="1" t="s">
        <v>64</v>
      </c>
      <c r="I986" s="1" t="s">
        <v>75</v>
      </c>
      <c r="J986" t="s">
        <v>5117</v>
      </c>
      <c r="K986" s="1" t="s">
        <v>78</v>
      </c>
      <c r="L986" s="87" t="s">
        <v>2247</v>
      </c>
      <c r="M986" t="s">
        <v>7260</v>
      </c>
      <c r="N986" s="1" t="s">
        <v>3719</v>
      </c>
      <c r="O986" s="69" t="s">
        <v>3719</v>
      </c>
      <c r="P986" s="99" t="s">
        <v>3719</v>
      </c>
      <c r="Q986" s="1" t="s">
        <v>83</v>
      </c>
      <c r="R986" s="87" t="s">
        <v>262</v>
      </c>
      <c r="S986" s="87" t="s">
        <v>262</v>
      </c>
      <c r="T986" t="s">
        <v>5118</v>
      </c>
      <c r="U986" t="s">
        <v>5120</v>
      </c>
      <c r="V986" t="s">
        <v>5119</v>
      </c>
      <c r="W986" s="5">
        <v>108000000</v>
      </c>
      <c r="X986" s="5">
        <v>108000000</v>
      </c>
      <c r="Y986" s="90">
        <v>12000000</v>
      </c>
      <c r="Z986" s="90">
        <v>0</v>
      </c>
      <c r="AA986" s="1" t="s">
        <v>95</v>
      </c>
      <c r="AB986" t="s">
        <v>83</v>
      </c>
      <c r="AC986" t="s">
        <v>76</v>
      </c>
      <c r="AD986" s="69">
        <f>+Tabla3[[#This Row],[VALOR DEL CONTRATO
(EN NUMEROS)]]-Tabla3[[#This Row],[VALOR RECURSOS (MADS/FONAM)]]</f>
        <v>0</v>
      </c>
      <c r="AE986" s="2">
        <v>2026</v>
      </c>
      <c r="AF986" s="88">
        <v>46024</v>
      </c>
      <c r="AG986">
        <v>107426</v>
      </c>
      <c r="AH986" s="75">
        <v>46055</v>
      </c>
      <c r="AI986" s="78" t="s">
        <v>98</v>
      </c>
      <c r="AJ986" t="s">
        <v>590</v>
      </c>
      <c r="AK986" s="72">
        <v>202400000000078</v>
      </c>
      <c r="AL986" s="96">
        <v>46049</v>
      </c>
      <c r="AM986" s="1" t="s">
        <v>257</v>
      </c>
      <c r="AN986" s="1" t="s">
        <v>257</v>
      </c>
      <c r="AO986" t="s">
        <v>100</v>
      </c>
      <c r="AP986" t="s">
        <v>452</v>
      </c>
      <c r="AQ986" s="2"/>
      <c r="AR986" t="s">
        <v>453</v>
      </c>
      <c r="AS986" t="s">
        <v>454</v>
      </c>
      <c r="AT986" s="1">
        <v>80111600</v>
      </c>
      <c r="AU986" s="93" t="s">
        <v>6151</v>
      </c>
      <c r="AV986" s="1" t="s">
        <v>210</v>
      </c>
      <c r="AW986" s="87" t="s">
        <v>103</v>
      </c>
      <c r="AX986" s="75">
        <v>46049</v>
      </c>
      <c r="AY986" s="87" t="s">
        <v>115</v>
      </c>
      <c r="AZ986" s="75">
        <v>46049</v>
      </c>
      <c r="BA986" s="75">
        <v>46055</v>
      </c>
      <c r="BB986" s="6">
        <v>46327</v>
      </c>
      <c r="BC986" s="89">
        <f>+Tabla3[[#This Row],[FECHA TERMINACION
(INICIAL)]]-Tabla3[[#This Row],[FECHA INICIO]]</f>
        <v>272</v>
      </c>
      <c r="BD986" s="89">
        <f>+Tabla3[[#This Row],[PLAZO DE EJECUCIÓN EN DÍAS (INICIAL)]]/30</f>
        <v>9.0666666666666664</v>
      </c>
      <c r="BE986" t="s">
        <v>5121</v>
      </c>
      <c r="BF986" s="5" t="e">
        <f>+#REF!</f>
        <v>#REF!</v>
      </c>
      <c r="BG986" s="5" t="e">
        <f>+#REF!</f>
        <v>#REF!</v>
      </c>
      <c r="BH986" s="1" t="e">
        <f>+#REF!</f>
        <v>#REF!</v>
      </c>
      <c r="BI986" s="1">
        <f>+COUNTIF(Tabla3[[#This Row],[VALOR REDUCIDO]:[TOTAL TIEMPO PRORROGADO EN DÍAS
]],"&lt;&gt;0")</f>
        <v>3</v>
      </c>
      <c r="BJ986" s="1" t="e">
        <f>+#REF!</f>
        <v>#REF!</v>
      </c>
      <c r="BK986" s="75" t="e">
        <f>+#REF!</f>
        <v>#REF!</v>
      </c>
      <c r="BL986" s="1" t="s">
        <v>83</v>
      </c>
      <c r="BM986" t="e">
        <f t="shared" si="77"/>
        <v>#REF!</v>
      </c>
      <c r="BN986" s="7">
        <f t="shared" si="78"/>
        <v>46055</v>
      </c>
      <c r="BO986" s="7" t="e">
        <f t="shared" si="79"/>
        <v>#REF!</v>
      </c>
      <c r="BP986" s="5" t="e">
        <f t="shared" si="75"/>
        <v>#REF!</v>
      </c>
      <c r="BQ986" s="1">
        <v>47600000</v>
      </c>
      <c r="BR986" s="1" t="e">
        <f>+Tabla3[[#This Row],[VALOR TOTAL DE CONTRATO (ANTES DE LIQUIDACIÓN - LIBERACIÓN DE SALDOS)]]-Tabla3[[#This Row],[RECURSO TOTALES DESEMBOLSADOS]]</f>
        <v>#REF!</v>
      </c>
      <c r="BS986" s="1" t="s">
        <v>83</v>
      </c>
      <c r="BT986" s="1" t="str">
        <f t="shared" si="76"/>
        <v>enero</v>
      </c>
      <c r="BU986" s="1" t="s">
        <v>82</v>
      </c>
      <c r="BV986" s="1" t="s">
        <v>82</v>
      </c>
      <c r="BW986" s="1" t="s">
        <v>82</v>
      </c>
      <c r="BX986" t="s">
        <v>258</v>
      </c>
      <c r="BY986" t="s">
        <v>259</v>
      </c>
    </row>
    <row r="987" spans="1:77" x14ac:dyDescent="0.25">
      <c r="A987" s="1">
        <v>2026</v>
      </c>
      <c r="B987" s="3">
        <v>961</v>
      </c>
      <c r="C987" s="1" t="s">
        <v>65</v>
      </c>
      <c r="D987" t="s">
        <v>67</v>
      </c>
      <c r="E987" t="s">
        <v>70</v>
      </c>
      <c r="F987" t="s">
        <v>71</v>
      </c>
      <c r="G987" t="s">
        <v>105</v>
      </c>
      <c r="H987" s="1" t="s">
        <v>64</v>
      </c>
      <c r="I987" s="1" t="s">
        <v>75</v>
      </c>
      <c r="J987" t="s">
        <v>5122</v>
      </c>
      <c r="K987" s="1" t="s">
        <v>78</v>
      </c>
      <c r="L987" s="87" t="s">
        <v>81</v>
      </c>
      <c r="M987" t="s">
        <v>7261</v>
      </c>
      <c r="N987" s="1" t="s">
        <v>3719</v>
      </c>
      <c r="O987" s="59" t="s">
        <v>3719</v>
      </c>
      <c r="P987" s="99" t="s">
        <v>3719</v>
      </c>
      <c r="Q987" s="1" t="s">
        <v>83</v>
      </c>
      <c r="R987" s="87" t="s">
        <v>262</v>
      </c>
      <c r="S987" s="87" t="s">
        <v>262</v>
      </c>
      <c r="T987" t="s">
        <v>5123</v>
      </c>
      <c r="U987" t="s">
        <v>5125</v>
      </c>
      <c r="V987" s="5" t="s">
        <v>5124</v>
      </c>
      <c r="W987" s="5">
        <v>103206000</v>
      </c>
      <c r="X987" s="5">
        <v>103206000</v>
      </c>
      <c r="Y987" s="90">
        <v>9270000</v>
      </c>
      <c r="Z987" s="90">
        <v>0</v>
      </c>
      <c r="AA987" s="1" t="s">
        <v>95</v>
      </c>
      <c r="AB987" t="s">
        <v>83</v>
      </c>
      <c r="AC987" t="s">
        <v>76</v>
      </c>
      <c r="AD987" s="69">
        <f>+Tabla3[[#This Row],[VALOR DEL CONTRATO
(EN NUMEROS)]]-Tabla3[[#This Row],[VALOR RECURSOS (MADS/FONAM)]]</f>
        <v>0</v>
      </c>
      <c r="AE987" s="2">
        <v>2526</v>
      </c>
      <c r="AF987" s="88">
        <v>46024</v>
      </c>
      <c r="AG987">
        <v>107626</v>
      </c>
      <c r="AH987" s="75">
        <v>46055</v>
      </c>
      <c r="AI987" s="78" t="s">
        <v>98</v>
      </c>
      <c r="AJ987" t="s">
        <v>296</v>
      </c>
      <c r="AK987" s="72">
        <v>202400000000078</v>
      </c>
      <c r="AL987" s="96">
        <v>46049</v>
      </c>
      <c r="AM987" s="1" t="s">
        <v>257</v>
      </c>
      <c r="AN987" s="1" t="s">
        <v>257</v>
      </c>
      <c r="AO987" t="s">
        <v>100</v>
      </c>
      <c r="AP987" t="s">
        <v>452</v>
      </c>
      <c r="AQ987" s="2"/>
      <c r="AR987" t="s">
        <v>453</v>
      </c>
      <c r="AS987" t="s">
        <v>454</v>
      </c>
      <c r="AT987" s="1">
        <v>80111600</v>
      </c>
      <c r="AU987" s="93" t="s">
        <v>6152</v>
      </c>
      <c r="AV987" s="1" t="s">
        <v>210</v>
      </c>
      <c r="AW987" s="87" t="s">
        <v>103</v>
      </c>
      <c r="AX987" s="75">
        <v>46050</v>
      </c>
      <c r="AY987" s="87" t="s">
        <v>115</v>
      </c>
      <c r="AZ987" s="75">
        <v>46050</v>
      </c>
      <c r="BA987" s="75">
        <v>46055</v>
      </c>
      <c r="BB987" s="6">
        <v>46386</v>
      </c>
      <c r="BC987" s="89">
        <f>+Tabla3[[#This Row],[FECHA TERMINACION
(INICIAL)]]-Tabla3[[#This Row],[FECHA INICIO]]</f>
        <v>331</v>
      </c>
      <c r="BD987" s="89">
        <f>+Tabla3[[#This Row],[PLAZO DE EJECUCIÓN EN DÍAS (INICIAL)]]/30</f>
        <v>11.033333333333333</v>
      </c>
      <c r="BE987" t="s">
        <v>5126</v>
      </c>
      <c r="BF987" s="5" t="e">
        <f>+#REF!</f>
        <v>#REF!</v>
      </c>
      <c r="BG987" s="5" t="e">
        <f>+#REF!</f>
        <v>#REF!</v>
      </c>
      <c r="BH987" s="1" t="e">
        <f>+#REF!</f>
        <v>#REF!</v>
      </c>
      <c r="BI987" s="1">
        <f>+COUNTIF(Tabla3[[#This Row],[VALOR REDUCIDO]:[TOTAL TIEMPO PRORROGADO EN DÍAS
]],"&lt;&gt;0")</f>
        <v>3</v>
      </c>
      <c r="BJ987" s="1" t="e">
        <f>+#REF!</f>
        <v>#REF!</v>
      </c>
      <c r="BK987" s="75" t="e">
        <f>+#REF!</f>
        <v>#REF!</v>
      </c>
      <c r="BL987" s="1" t="s">
        <v>83</v>
      </c>
      <c r="BM987" t="e">
        <f t="shared" si="77"/>
        <v>#REF!</v>
      </c>
      <c r="BN987" s="7">
        <f t="shared" si="78"/>
        <v>46055</v>
      </c>
      <c r="BO987" s="7" t="e">
        <f t="shared" si="79"/>
        <v>#REF!</v>
      </c>
      <c r="BP987" s="5" t="e">
        <f t="shared" si="75"/>
        <v>#REF!</v>
      </c>
      <c r="BQ987" s="1">
        <v>36771000</v>
      </c>
      <c r="BR987" s="1" t="e">
        <f>+Tabla3[[#This Row],[VALOR TOTAL DE CONTRATO (ANTES DE LIQUIDACIÓN - LIBERACIÓN DE SALDOS)]]-Tabla3[[#This Row],[RECURSO TOTALES DESEMBOLSADOS]]</f>
        <v>#REF!</v>
      </c>
      <c r="BS987" s="1" t="s">
        <v>83</v>
      </c>
      <c r="BT987" s="1" t="str">
        <f t="shared" si="76"/>
        <v>enero</v>
      </c>
      <c r="BU987" s="1" t="s">
        <v>82</v>
      </c>
      <c r="BV987" s="1" t="s">
        <v>82</v>
      </c>
      <c r="BW987" s="1" t="s">
        <v>82</v>
      </c>
      <c r="BX987" t="s">
        <v>258</v>
      </c>
      <c r="BY987" t="s">
        <v>259</v>
      </c>
    </row>
    <row r="988" spans="1:77" x14ac:dyDescent="0.25">
      <c r="A988" s="1">
        <v>2026</v>
      </c>
      <c r="B988" s="3">
        <v>962</v>
      </c>
      <c r="C988" s="1" t="s">
        <v>65</v>
      </c>
      <c r="D988" t="s">
        <v>67</v>
      </c>
      <c r="E988" t="s">
        <v>70</v>
      </c>
      <c r="F988" t="s">
        <v>71</v>
      </c>
      <c r="G988" t="s">
        <v>105</v>
      </c>
      <c r="H988" s="1" t="s">
        <v>64</v>
      </c>
      <c r="I988" s="1" t="s">
        <v>75</v>
      </c>
      <c r="J988" t="s">
        <v>4988</v>
      </c>
      <c r="K988" s="1" t="s">
        <v>78</v>
      </c>
      <c r="L988" t="s">
        <v>4989</v>
      </c>
      <c r="M988" t="s">
        <v>7262</v>
      </c>
      <c r="N988" s="1" t="s">
        <v>3719</v>
      </c>
      <c r="O988" s="69" t="s">
        <v>3719</v>
      </c>
      <c r="P988" s="99" t="s">
        <v>3719</v>
      </c>
      <c r="Q988" s="1" t="s">
        <v>83</v>
      </c>
      <c r="R988" s="87" t="s">
        <v>262</v>
      </c>
      <c r="S988" s="87" t="s">
        <v>262</v>
      </c>
      <c r="T988" t="s">
        <v>4990</v>
      </c>
      <c r="U988" t="s">
        <v>4992</v>
      </c>
      <c r="V988" t="s">
        <v>4991</v>
      </c>
      <c r="W988" s="5">
        <v>40500000</v>
      </c>
      <c r="X988" s="5">
        <v>40500000</v>
      </c>
      <c r="Y988" s="90">
        <v>4500000</v>
      </c>
      <c r="Z988" s="90">
        <v>0</v>
      </c>
      <c r="AA988" s="1" t="s">
        <v>95</v>
      </c>
      <c r="AB988" t="s">
        <v>83</v>
      </c>
      <c r="AC988" t="s">
        <v>76</v>
      </c>
      <c r="AD988" s="69">
        <f>+Tabla3[[#This Row],[VALOR DEL CONTRATO
(EN NUMEROS)]]-Tabla3[[#This Row],[VALOR RECURSOS (MADS/FONAM)]]</f>
        <v>0</v>
      </c>
      <c r="AE988" s="2">
        <v>2526</v>
      </c>
      <c r="AF988" s="88">
        <v>46024</v>
      </c>
      <c r="AG988">
        <v>97426</v>
      </c>
      <c r="AH988" s="75">
        <v>46048</v>
      </c>
      <c r="AI988" s="78" t="s">
        <v>98</v>
      </c>
      <c r="AJ988" t="s">
        <v>296</v>
      </c>
      <c r="AK988" s="72">
        <v>202400000000078</v>
      </c>
      <c r="AL988" s="96">
        <v>46045</v>
      </c>
      <c r="AM988" s="1" t="s">
        <v>257</v>
      </c>
      <c r="AN988" s="1" t="s">
        <v>257</v>
      </c>
      <c r="AO988" t="s">
        <v>100</v>
      </c>
      <c r="AP988" t="s">
        <v>452</v>
      </c>
      <c r="AQ988" s="1"/>
      <c r="AR988" t="s">
        <v>453</v>
      </c>
      <c r="AS988" t="s">
        <v>454</v>
      </c>
      <c r="AT988" s="1">
        <v>80111600</v>
      </c>
      <c r="AU988" s="93" t="s">
        <v>6153</v>
      </c>
      <c r="AV988" s="1" t="s">
        <v>210</v>
      </c>
      <c r="AW988" s="87" t="s">
        <v>103</v>
      </c>
      <c r="AX988" s="75">
        <v>46049</v>
      </c>
      <c r="AY988" s="87" t="s">
        <v>115</v>
      </c>
      <c r="AZ988" s="75">
        <v>46049</v>
      </c>
      <c r="BA988" s="75">
        <v>46056</v>
      </c>
      <c r="BB988" s="6">
        <v>46328</v>
      </c>
      <c r="BC988" s="89">
        <f>+Tabla3[[#This Row],[FECHA TERMINACION
(INICIAL)]]-Tabla3[[#This Row],[FECHA INICIO]]</f>
        <v>272</v>
      </c>
      <c r="BD988" s="89">
        <f>+Tabla3[[#This Row],[PLAZO DE EJECUCIÓN EN DÍAS (INICIAL)]]/30</f>
        <v>9.0666666666666664</v>
      </c>
      <c r="BE988" t="s">
        <v>2860</v>
      </c>
      <c r="BF988" s="5" t="e">
        <f>+#REF!</f>
        <v>#REF!</v>
      </c>
      <c r="BG988" s="5" t="e">
        <f>+#REF!</f>
        <v>#REF!</v>
      </c>
      <c r="BH988" s="1" t="e">
        <f>+#REF!</f>
        <v>#REF!</v>
      </c>
      <c r="BI988" s="1">
        <f>+COUNTIF(Tabla3[[#This Row],[VALOR REDUCIDO]:[TOTAL TIEMPO PRORROGADO EN DÍAS
]],"&lt;&gt;0")</f>
        <v>3</v>
      </c>
      <c r="BJ988" s="1" t="e">
        <f>+#REF!</f>
        <v>#REF!</v>
      </c>
      <c r="BK988" s="75" t="e">
        <f>+#REF!</f>
        <v>#REF!</v>
      </c>
      <c r="BL988" s="1" t="s">
        <v>83</v>
      </c>
      <c r="BM988" t="e">
        <f t="shared" si="77"/>
        <v>#REF!</v>
      </c>
      <c r="BN988" s="7">
        <f t="shared" si="78"/>
        <v>46056</v>
      </c>
      <c r="BO988" s="7" t="e">
        <f t="shared" si="79"/>
        <v>#REF!</v>
      </c>
      <c r="BP988" s="5" t="e">
        <f t="shared" si="75"/>
        <v>#REF!</v>
      </c>
      <c r="BQ988" s="1">
        <v>13200000</v>
      </c>
      <c r="BR988" s="1" t="e">
        <f>+Tabla3[[#This Row],[VALOR TOTAL DE CONTRATO (ANTES DE LIQUIDACIÓN - LIBERACIÓN DE SALDOS)]]-Tabla3[[#This Row],[RECURSO TOTALES DESEMBOLSADOS]]</f>
        <v>#REF!</v>
      </c>
      <c r="BS988" s="1" t="s">
        <v>83</v>
      </c>
      <c r="BT988" s="1" t="str">
        <f t="shared" si="76"/>
        <v>enero</v>
      </c>
      <c r="BU988" s="1" t="s">
        <v>82</v>
      </c>
      <c r="BV988" s="1" t="s">
        <v>82</v>
      </c>
      <c r="BW988" s="1" t="s">
        <v>82</v>
      </c>
      <c r="BX988" t="s">
        <v>258</v>
      </c>
      <c r="BY988" t="s">
        <v>259</v>
      </c>
    </row>
    <row r="989" spans="1:77" x14ac:dyDescent="0.25">
      <c r="A989" s="1">
        <v>2026</v>
      </c>
      <c r="B989" s="3">
        <v>963</v>
      </c>
      <c r="C989" s="1" t="s">
        <v>65</v>
      </c>
      <c r="D989" t="s">
        <v>67</v>
      </c>
      <c r="E989" t="s">
        <v>70</v>
      </c>
      <c r="F989" t="s">
        <v>71</v>
      </c>
      <c r="G989" t="s">
        <v>105</v>
      </c>
      <c r="H989" s="1" t="s">
        <v>64</v>
      </c>
      <c r="I989" s="1" t="s">
        <v>75</v>
      </c>
      <c r="J989" t="s">
        <v>5127</v>
      </c>
      <c r="K989" s="1" t="s">
        <v>78</v>
      </c>
      <c r="L989" s="87" t="s">
        <v>81</v>
      </c>
      <c r="M989" t="s">
        <v>7263</v>
      </c>
      <c r="N989" s="1" t="s">
        <v>3719</v>
      </c>
      <c r="O989" s="69" t="s">
        <v>3719</v>
      </c>
      <c r="P989" s="99" t="s">
        <v>3719</v>
      </c>
      <c r="Q989" s="1" t="s">
        <v>83</v>
      </c>
      <c r="R989" s="87" t="s">
        <v>262</v>
      </c>
      <c r="S989" s="87" t="s">
        <v>262</v>
      </c>
      <c r="T989" t="s">
        <v>5128</v>
      </c>
      <c r="U989" t="s">
        <v>5130</v>
      </c>
      <c r="V989" t="s">
        <v>5129</v>
      </c>
      <c r="W989" s="5">
        <v>99900000</v>
      </c>
      <c r="X989" s="5">
        <v>99900000</v>
      </c>
      <c r="Y989" s="90">
        <v>11100000</v>
      </c>
      <c r="Z989" s="90">
        <v>0</v>
      </c>
      <c r="AA989" s="1" t="s">
        <v>95</v>
      </c>
      <c r="AB989" t="s">
        <v>83</v>
      </c>
      <c r="AC989" t="s">
        <v>76</v>
      </c>
      <c r="AD989" s="69">
        <f>+Tabla3[[#This Row],[VALOR DEL CONTRATO
(EN NUMEROS)]]-Tabla3[[#This Row],[VALOR RECURSOS (MADS/FONAM)]]</f>
        <v>0</v>
      </c>
      <c r="AE989" s="2">
        <v>2026</v>
      </c>
      <c r="AF989" s="88">
        <v>46024</v>
      </c>
      <c r="AG989">
        <v>108126</v>
      </c>
      <c r="AH989" s="75">
        <v>46056</v>
      </c>
      <c r="AI989" s="78" t="s">
        <v>98</v>
      </c>
      <c r="AJ989" t="s">
        <v>590</v>
      </c>
      <c r="AK989" s="72">
        <v>202400000000078</v>
      </c>
      <c r="AL989" s="96">
        <v>46048</v>
      </c>
      <c r="AM989" s="1" t="s">
        <v>257</v>
      </c>
      <c r="AN989" s="1" t="s">
        <v>257</v>
      </c>
      <c r="AO989" t="s">
        <v>100</v>
      </c>
      <c r="AP989" t="s">
        <v>452</v>
      </c>
      <c r="AQ989" s="1"/>
      <c r="AR989" t="s">
        <v>453</v>
      </c>
      <c r="AS989" t="s">
        <v>454</v>
      </c>
      <c r="AT989" s="1">
        <v>80111600</v>
      </c>
      <c r="AU989" s="93" t="s">
        <v>6154</v>
      </c>
      <c r="AV989" s="1" t="s">
        <v>210</v>
      </c>
      <c r="AW989" s="87" t="s">
        <v>103</v>
      </c>
      <c r="AX989" s="75">
        <v>46049</v>
      </c>
      <c r="AY989" s="87" t="s">
        <v>115</v>
      </c>
      <c r="AZ989" s="75">
        <v>46049</v>
      </c>
      <c r="BA989" s="75">
        <v>46056</v>
      </c>
      <c r="BB989" s="6">
        <v>46328</v>
      </c>
      <c r="BC989" s="89">
        <f>+Tabla3[[#This Row],[FECHA TERMINACION
(INICIAL)]]-Tabla3[[#This Row],[FECHA INICIO]]</f>
        <v>272</v>
      </c>
      <c r="BD989" s="89">
        <f>+Tabla3[[#This Row],[PLAZO DE EJECUCIÓN EN DÍAS (INICIAL)]]/30</f>
        <v>9.0666666666666664</v>
      </c>
      <c r="BE989" t="s">
        <v>2860</v>
      </c>
      <c r="BF989" s="5" t="e">
        <f>+#REF!</f>
        <v>#REF!</v>
      </c>
      <c r="BG989" s="5" t="e">
        <f>+#REF!</f>
        <v>#REF!</v>
      </c>
      <c r="BH989" s="1" t="e">
        <f>+#REF!</f>
        <v>#REF!</v>
      </c>
      <c r="BI989" s="1">
        <f>+COUNTIF(Tabla3[[#This Row],[VALOR REDUCIDO]:[TOTAL TIEMPO PRORROGADO EN DÍAS
]],"&lt;&gt;0")</f>
        <v>3</v>
      </c>
      <c r="BJ989" s="1" t="e">
        <f>+#REF!</f>
        <v>#REF!</v>
      </c>
      <c r="BK989" s="75" t="e">
        <f>+#REF!</f>
        <v>#REF!</v>
      </c>
      <c r="BL989" s="1" t="s">
        <v>83</v>
      </c>
      <c r="BM989" t="e">
        <f t="shared" si="77"/>
        <v>#REF!</v>
      </c>
      <c r="BN989" s="7">
        <f t="shared" si="78"/>
        <v>46056</v>
      </c>
      <c r="BO989" s="7" t="e">
        <f t="shared" si="79"/>
        <v>#REF!</v>
      </c>
      <c r="BP989" s="5" t="e">
        <f t="shared" si="75"/>
        <v>#REF!</v>
      </c>
      <c r="BQ989" s="1">
        <v>43660000</v>
      </c>
      <c r="BR989" s="1" t="e">
        <f>+Tabla3[[#This Row],[VALOR TOTAL DE CONTRATO (ANTES DE LIQUIDACIÓN - LIBERACIÓN DE SALDOS)]]-Tabla3[[#This Row],[RECURSO TOTALES DESEMBOLSADOS]]</f>
        <v>#REF!</v>
      </c>
      <c r="BS989" s="1" t="s">
        <v>83</v>
      </c>
      <c r="BT989" s="1" t="str">
        <f t="shared" si="76"/>
        <v>enero</v>
      </c>
      <c r="BU989" s="1" t="s">
        <v>82</v>
      </c>
      <c r="BV989" s="1" t="s">
        <v>82</v>
      </c>
      <c r="BW989" s="1" t="s">
        <v>82</v>
      </c>
      <c r="BX989" t="s">
        <v>258</v>
      </c>
      <c r="BY989" t="s">
        <v>259</v>
      </c>
    </row>
    <row r="990" spans="1:77" x14ac:dyDescent="0.25">
      <c r="A990" s="1">
        <v>2026</v>
      </c>
      <c r="B990" s="3">
        <v>964</v>
      </c>
      <c r="C990" s="1" t="s">
        <v>65</v>
      </c>
      <c r="D990" t="s">
        <v>67</v>
      </c>
      <c r="E990" t="s">
        <v>70</v>
      </c>
      <c r="F990" t="s">
        <v>71</v>
      </c>
      <c r="G990" t="s">
        <v>105</v>
      </c>
      <c r="H990" s="1" t="s">
        <v>64</v>
      </c>
      <c r="I990" s="1" t="s">
        <v>75</v>
      </c>
      <c r="J990" t="s">
        <v>5131</v>
      </c>
      <c r="K990" s="1" t="s">
        <v>78</v>
      </c>
      <c r="L990" s="87" t="s">
        <v>5132</v>
      </c>
      <c r="M990" t="s">
        <v>7264</v>
      </c>
      <c r="N990" s="1" t="s">
        <v>3719</v>
      </c>
      <c r="O990" s="69" t="s">
        <v>3719</v>
      </c>
      <c r="P990" s="99" t="s">
        <v>3719</v>
      </c>
      <c r="Q990" s="1" t="s">
        <v>83</v>
      </c>
      <c r="R990" s="87" t="s">
        <v>262</v>
      </c>
      <c r="S990" s="87" t="s">
        <v>262</v>
      </c>
      <c r="T990" t="s">
        <v>5133</v>
      </c>
      <c r="U990" t="s">
        <v>5135</v>
      </c>
      <c r="V990" t="s">
        <v>5134</v>
      </c>
      <c r="W990" s="5">
        <v>62400000</v>
      </c>
      <c r="X990" s="5">
        <v>62400000</v>
      </c>
      <c r="Y990" s="90">
        <v>7800000</v>
      </c>
      <c r="Z990" s="90">
        <v>0</v>
      </c>
      <c r="AA990" s="1" t="s">
        <v>95</v>
      </c>
      <c r="AB990" t="s">
        <v>83</v>
      </c>
      <c r="AC990" t="s">
        <v>76</v>
      </c>
      <c r="AD990" s="69">
        <f>+Tabla3[[#This Row],[VALOR DEL CONTRATO
(EN NUMEROS)]]-Tabla3[[#This Row],[VALOR RECURSOS (MADS/FONAM)]]</f>
        <v>0</v>
      </c>
      <c r="AE990" s="2">
        <v>2026</v>
      </c>
      <c r="AF990" s="88">
        <v>46024</v>
      </c>
      <c r="AG990">
        <v>107826</v>
      </c>
      <c r="AH990" s="75">
        <v>46055</v>
      </c>
      <c r="AI990" s="78" t="s">
        <v>98</v>
      </c>
      <c r="AJ990" t="s">
        <v>590</v>
      </c>
      <c r="AK990" s="72">
        <v>202400000000078</v>
      </c>
      <c r="AL990" s="96">
        <v>46049</v>
      </c>
      <c r="AM990" s="1" t="s">
        <v>257</v>
      </c>
      <c r="AN990" s="1" t="s">
        <v>257</v>
      </c>
      <c r="AO990" t="s">
        <v>100</v>
      </c>
      <c r="AP990" t="s">
        <v>452</v>
      </c>
      <c r="AQ990" s="1"/>
      <c r="AR990" t="s">
        <v>453</v>
      </c>
      <c r="AS990" t="s">
        <v>454</v>
      </c>
      <c r="AT990" s="1">
        <v>80111600</v>
      </c>
      <c r="AU990" s="93" t="s">
        <v>6155</v>
      </c>
      <c r="AV990" s="1" t="s">
        <v>210</v>
      </c>
      <c r="AW990" s="87" t="s">
        <v>103</v>
      </c>
      <c r="AX990" s="75">
        <v>46049</v>
      </c>
      <c r="AY990" s="87" t="s">
        <v>115</v>
      </c>
      <c r="AZ990" s="75">
        <v>46049</v>
      </c>
      <c r="BA990" s="75">
        <v>46055</v>
      </c>
      <c r="BB990" s="6">
        <v>46296</v>
      </c>
      <c r="BC990" s="89">
        <f>+Tabla3[[#This Row],[FECHA TERMINACION
(INICIAL)]]-Tabla3[[#This Row],[FECHA INICIO]]</f>
        <v>241</v>
      </c>
      <c r="BD990" s="89">
        <f>+Tabla3[[#This Row],[PLAZO DE EJECUCIÓN EN DÍAS (INICIAL)]]/30</f>
        <v>8.0333333333333332</v>
      </c>
      <c r="BE990" t="s">
        <v>5136</v>
      </c>
      <c r="BF990" s="5" t="e">
        <f>+#REF!</f>
        <v>#REF!</v>
      </c>
      <c r="BG990" s="5" t="e">
        <f>+#REF!</f>
        <v>#REF!</v>
      </c>
      <c r="BH990" s="1" t="e">
        <f>+#REF!</f>
        <v>#REF!</v>
      </c>
      <c r="BI990" s="1">
        <f>+COUNTIF(Tabla3[[#This Row],[VALOR REDUCIDO]:[TOTAL TIEMPO PRORROGADO EN DÍAS
]],"&lt;&gt;0")</f>
        <v>3</v>
      </c>
      <c r="BJ990" s="1" t="e">
        <f>+#REF!</f>
        <v>#REF!</v>
      </c>
      <c r="BK990" s="75" t="e">
        <f>+#REF!</f>
        <v>#REF!</v>
      </c>
      <c r="BL990" s="1" t="s">
        <v>83</v>
      </c>
      <c r="BM990" t="e">
        <f t="shared" si="77"/>
        <v>#REF!</v>
      </c>
      <c r="BN990" s="7">
        <f t="shared" si="78"/>
        <v>46055</v>
      </c>
      <c r="BO990" s="7" t="e">
        <f t="shared" si="79"/>
        <v>#REF!</v>
      </c>
      <c r="BP990" s="5" t="e">
        <f t="shared" si="75"/>
        <v>#REF!</v>
      </c>
      <c r="BQ990" s="1">
        <v>30940000</v>
      </c>
      <c r="BR990" s="1" t="e">
        <f>+Tabla3[[#This Row],[VALOR TOTAL DE CONTRATO (ANTES DE LIQUIDACIÓN - LIBERACIÓN DE SALDOS)]]-Tabla3[[#This Row],[RECURSO TOTALES DESEMBOLSADOS]]</f>
        <v>#REF!</v>
      </c>
      <c r="BS990" s="1" t="s">
        <v>83</v>
      </c>
      <c r="BT990" s="1" t="str">
        <f t="shared" si="76"/>
        <v>enero</v>
      </c>
      <c r="BU990" s="1" t="s">
        <v>82</v>
      </c>
      <c r="BV990" s="1" t="s">
        <v>82</v>
      </c>
      <c r="BW990" s="1" t="s">
        <v>82</v>
      </c>
      <c r="BX990" t="s">
        <v>258</v>
      </c>
      <c r="BY990" t="s">
        <v>259</v>
      </c>
    </row>
    <row r="991" spans="1:77" x14ac:dyDescent="0.25">
      <c r="A991" s="1">
        <v>2026</v>
      </c>
      <c r="B991" s="3">
        <v>965</v>
      </c>
      <c r="C991" s="1" t="s">
        <v>65</v>
      </c>
      <c r="D991" t="s">
        <v>67</v>
      </c>
      <c r="E991" t="s">
        <v>70</v>
      </c>
      <c r="F991" t="s">
        <v>71</v>
      </c>
      <c r="G991" t="s">
        <v>105</v>
      </c>
      <c r="H991" s="1" t="s">
        <v>64</v>
      </c>
      <c r="I991" s="1" t="s">
        <v>75</v>
      </c>
      <c r="J991" t="s">
        <v>5137</v>
      </c>
      <c r="K991" s="1" t="s">
        <v>78</v>
      </c>
      <c r="L991" t="s">
        <v>538</v>
      </c>
      <c r="M991" t="s">
        <v>7265</v>
      </c>
      <c r="N991" s="1" t="s">
        <v>3719</v>
      </c>
      <c r="O991" s="69" t="s">
        <v>3719</v>
      </c>
      <c r="P991" s="99" t="s">
        <v>3719</v>
      </c>
      <c r="Q991" s="1" t="s">
        <v>83</v>
      </c>
      <c r="R991" s="87" t="s">
        <v>262</v>
      </c>
      <c r="S991" s="87" t="s">
        <v>262</v>
      </c>
      <c r="T991" t="s">
        <v>5138</v>
      </c>
      <c r="U991" t="s">
        <v>5140</v>
      </c>
      <c r="V991" t="s">
        <v>5139</v>
      </c>
      <c r="W991" s="5">
        <v>66800000</v>
      </c>
      <c r="X991" s="5">
        <v>66800000</v>
      </c>
      <c r="Y991" s="90">
        <v>6000000</v>
      </c>
      <c r="Z991" s="90">
        <v>0</v>
      </c>
      <c r="AA991" s="1" t="s">
        <v>95</v>
      </c>
      <c r="AB991" t="s">
        <v>83</v>
      </c>
      <c r="AC991" t="s">
        <v>76</v>
      </c>
      <c r="AD991" s="69">
        <f>+Tabla3[[#This Row],[VALOR DEL CONTRATO
(EN NUMEROS)]]-Tabla3[[#This Row],[VALOR RECURSOS (MADS/FONAM)]]</f>
        <v>0</v>
      </c>
      <c r="AE991" s="2">
        <v>4425</v>
      </c>
      <c r="AF991" s="88">
        <v>45664</v>
      </c>
      <c r="AG991">
        <v>108026</v>
      </c>
      <c r="AH991" s="96">
        <v>46056</v>
      </c>
      <c r="AI991" s="78" t="s">
        <v>98</v>
      </c>
      <c r="AJ991" t="s">
        <v>774</v>
      </c>
      <c r="AK991" s="65">
        <v>202400000000074</v>
      </c>
      <c r="AL991" s="96">
        <v>46049</v>
      </c>
      <c r="AM991" s="1" t="s">
        <v>257</v>
      </c>
      <c r="AN991" s="1" t="s">
        <v>257</v>
      </c>
      <c r="AO991" t="s">
        <v>100</v>
      </c>
      <c r="AP991" t="s">
        <v>452</v>
      </c>
      <c r="AQ991" s="1"/>
      <c r="AR991" t="s">
        <v>453</v>
      </c>
      <c r="AS991" t="s">
        <v>454</v>
      </c>
      <c r="AT991" s="1">
        <v>80111600</v>
      </c>
      <c r="AU991" s="93" t="s">
        <v>6156</v>
      </c>
      <c r="AV991" s="1" t="s">
        <v>210</v>
      </c>
      <c r="AW991" s="87" t="s">
        <v>103</v>
      </c>
      <c r="AX991" s="96">
        <v>46050</v>
      </c>
      <c r="AY991" s="1" t="s">
        <v>115</v>
      </c>
      <c r="AZ991" s="96">
        <v>46050</v>
      </c>
      <c r="BA991" s="75">
        <v>46056</v>
      </c>
      <c r="BB991" s="6">
        <v>46387</v>
      </c>
      <c r="BC991" s="89">
        <f>+Tabla3[[#This Row],[FECHA TERMINACION
(INICIAL)]]-Tabla3[[#This Row],[FECHA INICIO]]</f>
        <v>331</v>
      </c>
      <c r="BD991" s="89">
        <f>+Tabla3[[#This Row],[PLAZO DE EJECUCIÓN EN DÍAS (INICIAL)]]/30</f>
        <v>11.033333333333333</v>
      </c>
      <c r="BE991" t="s">
        <v>5141</v>
      </c>
      <c r="BF991" s="5" t="e">
        <f>+#REF!</f>
        <v>#REF!</v>
      </c>
      <c r="BG991" s="5" t="e">
        <f>+#REF!</f>
        <v>#REF!</v>
      </c>
      <c r="BH991" s="1" t="e">
        <f>+#REF!</f>
        <v>#REF!</v>
      </c>
      <c r="BI991" s="1">
        <f>+COUNTIF(Tabla3[[#This Row],[VALOR REDUCIDO]:[TOTAL TIEMPO PRORROGADO EN DÍAS
]],"&lt;&gt;0")</f>
        <v>3</v>
      </c>
      <c r="BJ991" s="1" t="e">
        <f>+#REF!</f>
        <v>#REF!</v>
      </c>
      <c r="BK991" s="75" t="e">
        <f>+#REF!</f>
        <v>#REF!</v>
      </c>
      <c r="BL991" s="1" t="s">
        <v>83</v>
      </c>
      <c r="BM991" t="e">
        <f t="shared" si="77"/>
        <v>#REF!</v>
      </c>
      <c r="BN991" s="7">
        <f t="shared" si="78"/>
        <v>46056</v>
      </c>
      <c r="BO991" s="7" t="e">
        <f t="shared" si="79"/>
        <v>#REF!</v>
      </c>
      <c r="BP991" s="5" t="e">
        <f t="shared" si="75"/>
        <v>#REF!</v>
      </c>
      <c r="BQ991" s="1">
        <v>17600000</v>
      </c>
      <c r="BR991" s="1" t="e">
        <f>+Tabla3[[#This Row],[VALOR TOTAL DE CONTRATO (ANTES DE LIQUIDACIÓN - LIBERACIÓN DE SALDOS)]]-Tabla3[[#This Row],[RECURSO TOTALES DESEMBOLSADOS]]</f>
        <v>#REF!</v>
      </c>
      <c r="BS991" s="1" t="s">
        <v>83</v>
      </c>
      <c r="BT991" s="1" t="str">
        <f t="shared" si="76"/>
        <v>enero</v>
      </c>
      <c r="BU991" s="1" t="s">
        <v>82</v>
      </c>
      <c r="BV991" s="1" t="s">
        <v>82</v>
      </c>
      <c r="BW991" s="1" t="s">
        <v>82</v>
      </c>
      <c r="BX991" t="s">
        <v>258</v>
      </c>
      <c r="BY991" t="s">
        <v>259</v>
      </c>
    </row>
    <row r="992" spans="1:77" x14ac:dyDescent="0.25">
      <c r="A992" s="1">
        <v>2026</v>
      </c>
      <c r="B992" s="3">
        <v>966</v>
      </c>
      <c r="C992" s="1" t="s">
        <v>65</v>
      </c>
      <c r="D992" t="s">
        <v>67</v>
      </c>
      <c r="E992" t="s">
        <v>70</v>
      </c>
      <c r="F992" t="s">
        <v>71</v>
      </c>
      <c r="G992" t="s">
        <v>105</v>
      </c>
      <c r="H992" s="1" t="s">
        <v>64</v>
      </c>
      <c r="I992" s="1" t="s">
        <v>271</v>
      </c>
      <c r="J992" t="s">
        <v>4683</v>
      </c>
      <c r="K992" s="1" t="s">
        <v>78</v>
      </c>
      <c r="L992" s="87" t="s">
        <v>461</v>
      </c>
      <c r="M992" t="s">
        <v>7266</v>
      </c>
      <c r="N992" s="1" t="s">
        <v>3719</v>
      </c>
      <c r="O992" s="69" t="s">
        <v>3719</v>
      </c>
      <c r="P992" s="99" t="s">
        <v>3719</v>
      </c>
      <c r="Q992" s="1" t="s">
        <v>83</v>
      </c>
      <c r="R992" s="87" t="s">
        <v>266</v>
      </c>
      <c r="S992" s="87" t="s">
        <v>266</v>
      </c>
      <c r="T992" t="s">
        <v>4684</v>
      </c>
      <c r="U992" t="s">
        <v>4686</v>
      </c>
      <c r="V992" t="s">
        <v>4685</v>
      </c>
      <c r="W992" s="5">
        <v>47344000</v>
      </c>
      <c r="X992" s="5">
        <v>47344000</v>
      </c>
      <c r="Y992" s="90">
        <v>4304000</v>
      </c>
      <c r="Z992" s="90">
        <v>0</v>
      </c>
      <c r="AA992" s="1" t="s">
        <v>95</v>
      </c>
      <c r="AB992" t="s">
        <v>83</v>
      </c>
      <c r="AC992" t="s">
        <v>76</v>
      </c>
      <c r="AD992" s="69">
        <f>+Tabla3[[#This Row],[VALOR DEL CONTRATO
(EN NUMEROS)]]-Tabla3[[#This Row],[VALOR RECURSOS (MADS/FONAM)]]</f>
        <v>0</v>
      </c>
      <c r="AE992" s="2">
        <v>426</v>
      </c>
      <c r="AF992" s="88">
        <v>46024</v>
      </c>
      <c r="AG992">
        <v>93926</v>
      </c>
      <c r="AH992" s="75">
        <v>46045</v>
      </c>
      <c r="AI992" s="78" t="s">
        <v>98</v>
      </c>
      <c r="AJ992" t="s">
        <v>1139</v>
      </c>
      <c r="AK992" s="65">
        <v>202400000000095</v>
      </c>
      <c r="AL992" s="96">
        <v>46045</v>
      </c>
      <c r="AM992" s="1" t="s">
        <v>257</v>
      </c>
      <c r="AN992" s="1" t="s">
        <v>257</v>
      </c>
      <c r="AO992" t="s">
        <v>100</v>
      </c>
      <c r="AP992" t="s">
        <v>406</v>
      </c>
      <c r="AQ992" s="2"/>
      <c r="AR992" t="s">
        <v>407</v>
      </c>
      <c r="AS992" t="s">
        <v>408</v>
      </c>
      <c r="AT992" s="1">
        <v>80111600</v>
      </c>
      <c r="AU992" s="93" t="s">
        <v>6157</v>
      </c>
      <c r="AV992" s="1" t="s">
        <v>210</v>
      </c>
      <c r="AW992" s="87" t="s">
        <v>103</v>
      </c>
      <c r="AX992" s="96">
        <v>46045</v>
      </c>
      <c r="AY992" s="1" t="s">
        <v>115</v>
      </c>
      <c r="AZ992" s="96">
        <v>46045</v>
      </c>
      <c r="BA992" s="75">
        <v>46048</v>
      </c>
      <c r="BB992" s="6">
        <v>46118</v>
      </c>
      <c r="BC992" s="89">
        <f>+Tabla3[[#This Row],[FECHA TERMINACION
(INICIAL)]]-Tabla3[[#This Row],[FECHA INICIO]]</f>
        <v>70</v>
      </c>
      <c r="BD992" s="89">
        <f>+Tabla3[[#This Row],[PLAZO DE EJECUCIÓN EN DÍAS (INICIAL)]]/30</f>
        <v>2.3333333333333335</v>
      </c>
      <c r="BE992" t="s">
        <v>4068</v>
      </c>
      <c r="BF992" s="5" t="e">
        <f>+#REF!</f>
        <v>#REF!</v>
      </c>
      <c r="BG992" s="5" t="e">
        <f>+#REF!</f>
        <v>#REF!</v>
      </c>
      <c r="BH992" s="1" t="e">
        <f>+#REF!</f>
        <v>#REF!</v>
      </c>
      <c r="BI992" s="1">
        <f>+COUNTIF(Tabla3[[#This Row],[VALOR REDUCIDO]:[TOTAL TIEMPO PRORROGADO EN DÍAS
]],"&lt;&gt;0")</f>
        <v>3</v>
      </c>
      <c r="BJ992" s="1" t="e">
        <f>+#REF!</f>
        <v>#REF!</v>
      </c>
      <c r="BK992" s="75" t="e">
        <f>+#REF!</f>
        <v>#REF!</v>
      </c>
      <c r="BL992" s="1" t="s">
        <v>82</v>
      </c>
      <c r="BM992" t="e">
        <f t="shared" si="77"/>
        <v>#REF!</v>
      </c>
      <c r="BN992" s="7">
        <f t="shared" si="78"/>
        <v>46048</v>
      </c>
      <c r="BO992" s="7" t="e">
        <f t="shared" si="79"/>
        <v>#REF!</v>
      </c>
      <c r="BP992" s="5" t="e">
        <f t="shared" si="75"/>
        <v>#REF!</v>
      </c>
      <c r="BQ992" s="1">
        <v>10186133</v>
      </c>
      <c r="BR992" s="1" t="e">
        <f>+Tabla3[[#This Row],[VALOR TOTAL DE CONTRATO (ANTES DE LIQUIDACIÓN - LIBERACIÓN DE SALDOS)]]-Tabla3[[#This Row],[RECURSO TOTALES DESEMBOLSADOS]]</f>
        <v>#REF!</v>
      </c>
      <c r="BS992" s="1" t="s">
        <v>83</v>
      </c>
      <c r="BT992" s="1" t="str">
        <f t="shared" si="76"/>
        <v>enero</v>
      </c>
      <c r="BU992" s="1" t="s">
        <v>82</v>
      </c>
      <c r="BV992" s="1" t="s">
        <v>82</v>
      </c>
      <c r="BW992" s="1" t="s">
        <v>82</v>
      </c>
      <c r="BX992" t="s">
        <v>258</v>
      </c>
      <c r="BY992" t="s">
        <v>259</v>
      </c>
    </row>
    <row r="993" spans="1:77" x14ac:dyDescent="0.25">
      <c r="A993" s="1">
        <v>2026</v>
      </c>
      <c r="B993" s="3" t="s">
        <v>7390</v>
      </c>
      <c r="C993" s="1" t="s">
        <v>65</v>
      </c>
      <c r="D993" t="s">
        <v>67</v>
      </c>
      <c r="E993" t="s">
        <v>70</v>
      </c>
      <c r="F993" t="s">
        <v>71</v>
      </c>
      <c r="G993" t="s">
        <v>105</v>
      </c>
      <c r="H993" s="1" t="s">
        <v>64</v>
      </c>
      <c r="I993" s="1" t="s">
        <v>271</v>
      </c>
      <c r="J993" t="s">
        <v>7383</v>
      </c>
      <c r="K993" s="1" t="s">
        <v>78</v>
      </c>
      <c r="L993" s="87" t="s">
        <v>461</v>
      </c>
      <c r="M993" t="s">
        <v>7447</v>
      </c>
      <c r="N993" s="1" t="s">
        <v>3719</v>
      </c>
      <c r="O993" s="69" t="s">
        <v>3719</v>
      </c>
      <c r="P993" s="99" t="s">
        <v>3719</v>
      </c>
      <c r="Q993" s="1" t="s">
        <v>83</v>
      </c>
      <c r="R993" s="87" t="s">
        <v>266</v>
      </c>
      <c r="S993" s="87" t="s">
        <v>266</v>
      </c>
      <c r="T993" t="s">
        <v>4684</v>
      </c>
      <c r="U993" t="s">
        <v>4686</v>
      </c>
      <c r="V993" t="s">
        <v>7384</v>
      </c>
      <c r="W993" s="5">
        <v>37157867</v>
      </c>
      <c r="X993" s="5">
        <v>37157867</v>
      </c>
      <c r="Y993" s="90">
        <v>4304000</v>
      </c>
      <c r="Z993" s="90">
        <v>0</v>
      </c>
      <c r="AA993" s="1" t="s">
        <v>95</v>
      </c>
      <c r="AB993" t="s">
        <v>83</v>
      </c>
      <c r="AC993" t="s">
        <v>76</v>
      </c>
      <c r="AD993" s="69">
        <f>+Tabla3[[#This Row],[VALOR DEL CONTRATO
(EN NUMEROS)]]-Tabla3[[#This Row],[VALOR RECURSOS (MADS/FONAM)]]</f>
        <v>0</v>
      </c>
      <c r="AE993" s="2">
        <v>426</v>
      </c>
      <c r="AF993" s="88">
        <v>46024</v>
      </c>
      <c r="AG993">
        <v>195226</v>
      </c>
      <c r="AH993" s="75">
        <v>46120</v>
      </c>
      <c r="AI993" s="78" t="s">
        <v>98</v>
      </c>
      <c r="AJ993" t="s">
        <v>1139</v>
      </c>
      <c r="AK993" s="65">
        <v>202400000000095</v>
      </c>
      <c r="AL993" s="96">
        <v>46119</v>
      </c>
      <c r="AM993" s="1" t="s">
        <v>257</v>
      </c>
      <c r="AN993" s="1" t="s">
        <v>257</v>
      </c>
      <c r="AO993" t="s">
        <v>100</v>
      </c>
      <c r="AP993" t="s">
        <v>406</v>
      </c>
      <c r="AQ993" s="2"/>
      <c r="AR993" t="s">
        <v>407</v>
      </c>
      <c r="AS993" t="s">
        <v>408</v>
      </c>
      <c r="AT993" s="1">
        <v>80111600</v>
      </c>
      <c r="AU993" s="93" t="s">
        <v>6157</v>
      </c>
      <c r="AV993" s="1" t="s">
        <v>210</v>
      </c>
      <c r="AW993" s="87" t="s">
        <v>103</v>
      </c>
      <c r="AX993" s="96">
        <v>46119</v>
      </c>
      <c r="AY993" s="1" t="s">
        <v>115</v>
      </c>
      <c r="AZ993" s="96">
        <v>46119</v>
      </c>
      <c r="BA993" s="75">
        <v>46119</v>
      </c>
      <c r="BB993" s="6">
        <v>46381</v>
      </c>
      <c r="BC993" s="89">
        <f>+Tabla3[[#This Row],[FECHA TERMINACION
(INICIAL)]]-Tabla3[[#This Row],[FECHA INICIO]]</f>
        <v>262</v>
      </c>
      <c r="BD993" s="89">
        <f>+Tabla3[[#This Row],[PLAZO DE EJECUCIÓN EN DÍAS (INICIAL)]]/30</f>
        <v>8.7333333333333325</v>
      </c>
      <c r="BE993" t="s">
        <v>7385</v>
      </c>
      <c r="BF993" s="5" t="e">
        <f>+#REF!</f>
        <v>#REF!</v>
      </c>
      <c r="BG993" s="5" t="e">
        <f>+#REF!</f>
        <v>#REF!</v>
      </c>
      <c r="BH993" s="1" t="e">
        <f>+#REF!</f>
        <v>#REF!</v>
      </c>
      <c r="BI993" s="1">
        <f>+COUNTIF(Tabla3[[#This Row],[VALOR REDUCIDO]:[TOTAL TIEMPO PRORROGADO EN DÍAS
]],"&lt;&gt;0")</f>
        <v>3</v>
      </c>
      <c r="BJ993" s="1" t="e">
        <f>+#REF!</f>
        <v>#REF!</v>
      </c>
      <c r="BK993" s="75" t="e">
        <f>+#REF!</f>
        <v>#REF!</v>
      </c>
      <c r="BL993" s="1" t="s">
        <v>83</v>
      </c>
      <c r="BM993" t="e">
        <f>$BO993-$BN993</f>
        <v>#REF!</v>
      </c>
      <c r="BN993" s="7">
        <f>$BA993</f>
        <v>46119</v>
      </c>
      <c r="BO993" s="7" t="e">
        <f>$BB993+$BH993</f>
        <v>#REF!</v>
      </c>
      <c r="BP993" s="5" t="e">
        <f t="shared" si="75"/>
        <v>#REF!</v>
      </c>
      <c r="BQ993" s="1">
        <v>7747200</v>
      </c>
      <c r="BR993" s="1" t="e">
        <f>+Tabla3[[#This Row],[VALOR TOTAL DE CONTRATO (ANTES DE LIQUIDACIÓN - LIBERACIÓN DE SALDOS)]]-Tabla3[[#This Row],[RECURSO TOTALES DESEMBOLSADOS]]</f>
        <v>#REF!</v>
      </c>
      <c r="BS993" s="1" t="s">
        <v>83</v>
      </c>
      <c r="BT993" s="1" t="str">
        <f t="shared" si="76"/>
        <v>abril</v>
      </c>
      <c r="BU993" s="1" t="s">
        <v>82</v>
      </c>
      <c r="BV993" s="1" t="s">
        <v>82</v>
      </c>
      <c r="BW993" s="1" t="s">
        <v>82</v>
      </c>
      <c r="BX993" t="s">
        <v>258</v>
      </c>
      <c r="BY993" t="s">
        <v>259</v>
      </c>
    </row>
    <row r="994" spans="1:77" x14ac:dyDescent="0.25">
      <c r="A994" s="1">
        <v>2026</v>
      </c>
      <c r="B994" s="3">
        <v>967</v>
      </c>
      <c r="C994" s="1" t="s">
        <v>65</v>
      </c>
      <c r="D994" t="s">
        <v>67</v>
      </c>
      <c r="E994" t="s">
        <v>70</v>
      </c>
      <c r="F994" t="s">
        <v>71</v>
      </c>
      <c r="G994" t="s">
        <v>105</v>
      </c>
      <c r="H994" s="1" t="s">
        <v>64</v>
      </c>
      <c r="I994" s="1" t="s">
        <v>75</v>
      </c>
      <c r="J994" t="s">
        <v>5043</v>
      </c>
      <c r="K994" s="1" t="s">
        <v>78</v>
      </c>
      <c r="L994" s="87" t="s">
        <v>2383</v>
      </c>
      <c r="M994" t="s">
        <v>7267</v>
      </c>
      <c r="N994" s="1" t="s">
        <v>3719</v>
      </c>
      <c r="O994" s="69" t="s">
        <v>3719</v>
      </c>
      <c r="P994" s="99" t="s">
        <v>3719</v>
      </c>
      <c r="Q994" s="1" t="s">
        <v>83</v>
      </c>
      <c r="R994" s="87" t="s">
        <v>87</v>
      </c>
      <c r="S994" s="87" t="s">
        <v>87</v>
      </c>
      <c r="T994" t="s">
        <v>5044</v>
      </c>
      <c r="U994" t="s">
        <v>2677</v>
      </c>
      <c r="V994" t="s">
        <v>5045</v>
      </c>
      <c r="W994" s="5">
        <v>111666667</v>
      </c>
      <c r="X994" s="5">
        <v>111666667</v>
      </c>
      <c r="Y994" s="90">
        <v>10000000</v>
      </c>
      <c r="Z994" s="90">
        <v>0</v>
      </c>
      <c r="AA994" s="1" t="s">
        <v>95</v>
      </c>
      <c r="AB994" t="s">
        <v>83</v>
      </c>
      <c r="AC994" t="s">
        <v>76</v>
      </c>
      <c r="AD994" s="69">
        <f>+Tabla3[[#This Row],[VALOR DEL CONTRATO
(EN NUMEROS)]]-Tabla3[[#This Row],[VALOR RECURSOS (MADS/FONAM)]]</f>
        <v>0</v>
      </c>
      <c r="AE994" s="2">
        <v>7026</v>
      </c>
      <c r="AF994" s="88">
        <v>46024</v>
      </c>
      <c r="AG994">
        <v>98426</v>
      </c>
      <c r="AH994" s="75">
        <v>46048</v>
      </c>
      <c r="AI994" s="78" t="s">
        <v>98</v>
      </c>
      <c r="AJ994" t="s">
        <v>395</v>
      </c>
      <c r="AK994" s="72">
        <v>202400000000095</v>
      </c>
      <c r="AL994" s="96">
        <v>46048</v>
      </c>
      <c r="AM994" s="1" t="s">
        <v>257</v>
      </c>
      <c r="AN994" s="1" t="s">
        <v>257</v>
      </c>
      <c r="AO994" t="s">
        <v>100</v>
      </c>
      <c r="AP994" t="s">
        <v>1833</v>
      </c>
      <c r="AQ994" s="2"/>
      <c r="AR994" t="s">
        <v>1834</v>
      </c>
      <c r="AS994" t="s">
        <v>87</v>
      </c>
      <c r="AT994" s="1">
        <v>80111600</v>
      </c>
      <c r="AU994" s="104" t="s">
        <v>6158</v>
      </c>
      <c r="AV994" s="1" t="s">
        <v>210</v>
      </c>
      <c r="AW994" s="87" t="s">
        <v>103</v>
      </c>
      <c r="AX994" s="96">
        <v>46048</v>
      </c>
      <c r="AY994" s="1" t="s">
        <v>116</v>
      </c>
      <c r="AZ994" s="96">
        <v>46048</v>
      </c>
      <c r="BA994" s="75">
        <v>46048</v>
      </c>
      <c r="BB994" s="6">
        <v>46387</v>
      </c>
      <c r="BC994" s="89">
        <f>+Tabla3[[#This Row],[FECHA TERMINACION
(INICIAL)]]-Tabla3[[#This Row],[FECHA INICIO]]</f>
        <v>339</v>
      </c>
      <c r="BD994" s="89">
        <f>+Tabla3[[#This Row],[PLAZO DE EJECUCIÓN EN DÍAS (INICIAL)]]/30</f>
        <v>11.3</v>
      </c>
      <c r="BE994" t="s">
        <v>5046</v>
      </c>
      <c r="BF994" s="5" t="e">
        <f>+#REF!</f>
        <v>#REF!</v>
      </c>
      <c r="BG994" s="5" t="e">
        <f>+#REF!</f>
        <v>#REF!</v>
      </c>
      <c r="BH994" s="1" t="e">
        <f>+#REF!</f>
        <v>#REF!</v>
      </c>
      <c r="BI994" s="1">
        <f>+COUNTIF(Tabla3[[#This Row],[VALOR REDUCIDO]:[TOTAL TIEMPO PRORROGADO EN DÍAS
]],"&lt;&gt;0")</f>
        <v>3</v>
      </c>
      <c r="BJ994" s="1" t="e">
        <f>+#REF!</f>
        <v>#REF!</v>
      </c>
      <c r="BK994" s="75" t="e">
        <f>+#REF!</f>
        <v>#REF!</v>
      </c>
      <c r="BL994" s="1" t="s">
        <v>83</v>
      </c>
      <c r="BM994" t="e">
        <f t="shared" si="77"/>
        <v>#REF!</v>
      </c>
      <c r="BN994" s="7">
        <f t="shared" si="78"/>
        <v>46048</v>
      </c>
      <c r="BO994" s="7" t="e">
        <f t="shared" si="79"/>
        <v>#REF!</v>
      </c>
      <c r="BP994" s="5" t="e">
        <f t="shared" si="75"/>
        <v>#REF!</v>
      </c>
      <c r="BQ994" s="1">
        <v>41666667</v>
      </c>
      <c r="BR994" s="1" t="e">
        <f>+Tabla3[[#This Row],[VALOR TOTAL DE CONTRATO (ANTES DE LIQUIDACIÓN - LIBERACIÓN DE SALDOS)]]-Tabla3[[#This Row],[RECURSO TOTALES DESEMBOLSADOS]]</f>
        <v>#REF!</v>
      </c>
      <c r="BS994" s="1" t="s">
        <v>83</v>
      </c>
      <c r="BT994" s="1" t="str">
        <f t="shared" si="76"/>
        <v>enero</v>
      </c>
      <c r="BU994" s="1" t="s">
        <v>82</v>
      </c>
      <c r="BV994" s="1" t="s">
        <v>82</v>
      </c>
      <c r="BW994" s="1" t="s">
        <v>82</v>
      </c>
      <c r="BX994" t="s">
        <v>258</v>
      </c>
      <c r="BY994" t="s">
        <v>259</v>
      </c>
    </row>
    <row r="995" spans="1:77" x14ac:dyDescent="0.25">
      <c r="A995" s="1">
        <v>2026</v>
      </c>
      <c r="B995" s="3">
        <v>968</v>
      </c>
      <c r="C995" s="1" t="s">
        <v>65</v>
      </c>
      <c r="D995" t="s">
        <v>67</v>
      </c>
      <c r="E995" t="s">
        <v>70</v>
      </c>
      <c r="F995" t="s">
        <v>71</v>
      </c>
      <c r="G995" t="s">
        <v>105</v>
      </c>
      <c r="H995" s="1" t="s">
        <v>64</v>
      </c>
      <c r="I995" s="1" t="s">
        <v>75</v>
      </c>
      <c r="J995" t="s">
        <v>5547</v>
      </c>
      <c r="K995" s="1" t="s">
        <v>78</v>
      </c>
      <c r="L995" s="87" t="s">
        <v>446</v>
      </c>
      <c r="M995" s="79" t="s">
        <v>7268</v>
      </c>
      <c r="N995" s="1" t="s">
        <v>3719</v>
      </c>
      <c r="O995" s="69" t="s">
        <v>3719</v>
      </c>
      <c r="P995" s="99" t="s">
        <v>3719</v>
      </c>
      <c r="Q995" s="1" t="s">
        <v>83</v>
      </c>
      <c r="R995" s="87" t="s">
        <v>269</v>
      </c>
      <c r="S995" s="87" t="s">
        <v>269</v>
      </c>
      <c r="T995" t="s">
        <v>5548</v>
      </c>
      <c r="U995" t="s">
        <v>5549</v>
      </c>
      <c r="V995" t="s">
        <v>3160</v>
      </c>
      <c r="W995" s="5">
        <v>44000000</v>
      </c>
      <c r="X995" s="5">
        <v>44000000</v>
      </c>
      <c r="Y995" s="90">
        <v>4000000</v>
      </c>
      <c r="Z995" s="90">
        <v>0</v>
      </c>
      <c r="AA995" s="1" t="s">
        <v>95</v>
      </c>
      <c r="AB995" t="s">
        <v>83</v>
      </c>
      <c r="AC995" t="s">
        <v>76</v>
      </c>
      <c r="AD995" s="69">
        <f>+Tabla3[[#This Row],[VALOR DEL CONTRATO
(EN NUMEROS)]]-Tabla3[[#This Row],[VALOR RECURSOS (MADS/FONAM)]]</f>
        <v>0</v>
      </c>
      <c r="AE995" s="2">
        <v>4726</v>
      </c>
      <c r="AF995" s="88">
        <v>46024</v>
      </c>
      <c r="AG995">
        <v>111526</v>
      </c>
      <c r="AH995" s="75">
        <v>46051</v>
      </c>
      <c r="AI995" s="78" t="s">
        <v>98</v>
      </c>
      <c r="AJ995" t="s">
        <v>736</v>
      </c>
      <c r="AK995" s="72">
        <v>202400000000054</v>
      </c>
      <c r="AL995" s="96">
        <v>46051</v>
      </c>
      <c r="AM995" s="1" t="s">
        <v>257</v>
      </c>
      <c r="AN995" s="1" t="s">
        <v>257</v>
      </c>
      <c r="AO995" t="s">
        <v>100</v>
      </c>
      <c r="AP995" t="s">
        <v>2074</v>
      </c>
      <c r="AQ995" s="1"/>
      <c r="AR995" t="s">
        <v>2075</v>
      </c>
      <c r="AS995" t="s">
        <v>418</v>
      </c>
      <c r="AT995" s="1">
        <v>80111600</v>
      </c>
      <c r="AU995" s="93" t="s">
        <v>6159</v>
      </c>
      <c r="AV995" s="1" t="s">
        <v>211</v>
      </c>
      <c r="AW995" s="87" t="s">
        <v>104</v>
      </c>
      <c r="AX995" s="75" t="s">
        <v>76</v>
      </c>
      <c r="AY995" s="1" t="s">
        <v>108</v>
      </c>
      <c r="AZ995" s="75">
        <v>46051</v>
      </c>
      <c r="BA995" s="75">
        <v>46051</v>
      </c>
      <c r="BB995" s="6">
        <v>46384</v>
      </c>
      <c r="BC995" s="89">
        <f>+Tabla3[[#This Row],[FECHA TERMINACION
(INICIAL)]]-Tabla3[[#This Row],[FECHA INICIO]]</f>
        <v>333</v>
      </c>
      <c r="BD995" s="89">
        <f>+Tabla3[[#This Row],[PLAZO DE EJECUCIÓN EN DÍAS (INICIAL)]]/30</f>
        <v>11.1</v>
      </c>
      <c r="BE995" t="s">
        <v>5550</v>
      </c>
      <c r="BF995" s="5" t="e">
        <f>+#REF!</f>
        <v>#REF!</v>
      </c>
      <c r="BG995" s="5" t="e">
        <f>+#REF!</f>
        <v>#REF!</v>
      </c>
      <c r="BH995" s="1" t="e">
        <f>+#REF!</f>
        <v>#REF!</v>
      </c>
      <c r="BI995" s="1">
        <f>+COUNTIF(Tabla3[[#This Row],[VALOR REDUCIDO]:[TOTAL TIEMPO PRORROGADO EN DÍAS
]],"&lt;&gt;0")</f>
        <v>3</v>
      </c>
      <c r="BJ995" s="1" t="e">
        <f>+#REF!</f>
        <v>#REF!</v>
      </c>
      <c r="BK995" s="75" t="e">
        <f>+#REF!</f>
        <v>#REF!</v>
      </c>
      <c r="BL995" s="1" t="s">
        <v>83</v>
      </c>
      <c r="BM995" t="e">
        <f t="shared" si="77"/>
        <v>#REF!</v>
      </c>
      <c r="BN995" s="7">
        <f t="shared" si="78"/>
        <v>46051</v>
      </c>
      <c r="BO995" s="7" t="e">
        <f t="shared" si="79"/>
        <v>#REF!</v>
      </c>
      <c r="BP995" s="5" t="e">
        <f t="shared" si="75"/>
        <v>#REF!</v>
      </c>
      <c r="BQ995" s="1">
        <v>16266667</v>
      </c>
      <c r="BR995" s="1" t="e">
        <f>+Tabla3[[#This Row],[VALOR TOTAL DE CONTRATO (ANTES DE LIQUIDACIÓN - LIBERACIÓN DE SALDOS)]]-Tabla3[[#This Row],[RECURSO TOTALES DESEMBOLSADOS]]</f>
        <v>#REF!</v>
      </c>
      <c r="BS995" s="1" t="s">
        <v>83</v>
      </c>
      <c r="BT995" s="1" t="str">
        <f t="shared" si="76"/>
        <v>enero</v>
      </c>
      <c r="BU995" s="1" t="s">
        <v>82</v>
      </c>
      <c r="BV995" s="1" t="s">
        <v>82</v>
      </c>
      <c r="BW995" s="1" t="s">
        <v>82</v>
      </c>
      <c r="BX995" t="s">
        <v>258</v>
      </c>
      <c r="BY995" t="s">
        <v>259</v>
      </c>
    </row>
    <row r="996" spans="1:77" x14ac:dyDescent="0.25">
      <c r="A996" s="1">
        <v>2026</v>
      </c>
      <c r="B996" s="3">
        <v>969</v>
      </c>
      <c r="C996" s="1" t="s">
        <v>65</v>
      </c>
      <c r="D996" t="s">
        <v>67</v>
      </c>
      <c r="E996" t="s">
        <v>70</v>
      </c>
      <c r="F996" t="s">
        <v>71</v>
      </c>
      <c r="G996" t="s">
        <v>105</v>
      </c>
      <c r="H996" s="1" t="s">
        <v>64</v>
      </c>
      <c r="I996" s="1" t="s">
        <v>75</v>
      </c>
      <c r="J996" t="s">
        <v>4687</v>
      </c>
      <c r="K996" s="1" t="s">
        <v>78</v>
      </c>
      <c r="L996" s="87" t="s">
        <v>2463</v>
      </c>
      <c r="M996" t="s">
        <v>7269</v>
      </c>
      <c r="N996" s="1" t="s">
        <v>3719</v>
      </c>
      <c r="O996" s="69" t="s">
        <v>3719</v>
      </c>
      <c r="P996" s="99" t="s">
        <v>3719</v>
      </c>
      <c r="Q996" s="1" t="s">
        <v>83</v>
      </c>
      <c r="R996" s="87" t="s">
        <v>269</v>
      </c>
      <c r="S996" s="87" t="s">
        <v>269</v>
      </c>
      <c r="T996" t="s">
        <v>4688</v>
      </c>
      <c r="U996" t="s">
        <v>4689</v>
      </c>
      <c r="V996" t="s">
        <v>4690</v>
      </c>
      <c r="W996" s="5">
        <v>40170000</v>
      </c>
      <c r="X996" s="5">
        <v>40170000</v>
      </c>
      <c r="Y996" s="90">
        <v>6695000</v>
      </c>
      <c r="Z996" s="90">
        <v>0</v>
      </c>
      <c r="AA996" s="1" t="s">
        <v>95</v>
      </c>
      <c r="AB996" t="s">
        <v>83</v>
      </c>
      <c r="AC996" t="s">
        <v>76</v>
      </c>
      <c r="AD996" s="69">
        <f>+Tabla3[[#This Row],[VALOR DEL CONTRATO
(EN NUMEROS)]]-Tabla3[[#This Row],[VALOR RECURSOS (MADS/FONAM)]]</f>
        <v>0</v>
      </c>
      <c r="AE996" s="2">
        <v>3626</v>
      </c>
      <c r="AF996" s="88">
        <v>46024</v>
      </c>
      <c r="AG996">
        <v>95126</v>
      </c>
      <c r="AH996" s="75">
        <v>46045</v>
      </c>
      <c r="AI996" s="78" t="s">
        <v>98</v>
      </c>
      <c r="AJ996" t="s">
        <v>424</v>
      </c>
      <c r="AK996" s="72">
        <v>202400000000071</v>
      </c>
      <c r="AL996" s="96">
        <v>46045</v>
      </c>
      <c r="AM996" s="1" t="s">
        <v>257</v>
      </c>
      <c r="AN996" s="1" t="s">
        <v>257</v>
      </c>
      <c r="AO996" t="s">
        <v>100</v>
      </c>
      <c r="AP996" t="s">
        <v>2089</v>
      </c>
      <c r="AQ996" s="2"/>
      <c r="AR996" t="s">
        <v>3319</v>
      </c>
      <c r="AS996" t="s">
        <v>418</v>
      </c>
      <c r="AT996" s="1">
        <v>80111600</v>
      </c>
      <c r="AU996" s="93" t="s">
        <v>6160</v>
      </c>
      <c r="AV996" s="1" t="s">
        <v>211</v>
      </c>
      <c r="AW996" s="87" t="s">
        <v>104</v>
      </c>
      <c r="AX996" s="96" t="s">
        <v>76</v>
      </c>
      <c r="AY996" s="1" t="s">
        <v>108</v>
      </c>
      <c r="AZ996" s="96">
        <v>46045</v>
      </c>
      <c r="BA996" s="75">
        <v>46045</v>
      </c>
      <c r="BB996" s="6">
        <v>46225</v>
      </c>
      <c r="BC996" s="89">
        <f>+Tabla3[[#This Row],[FECHA TERMINACION
(INICIAL)]]-Tabla3[[#This Row],[FECHA INICIO]]</f>
        <v>180</v>
      </c>
      <c r="BD996" s="89">
        <f>+Tabla3[[#This Row],[PLAZO DE EJECUCIÓN EN DÍAS (INICIAL)]]/30</f>
        <v>6</v>
      </c>
      <c r="BE996" t="s">
        <v>4691</v>
      </c>
      <c r="BF996" s="5" t="e">
        <f>+#REF!</f>
        <v>#REF!</v>
      </c>
      <c r="BG996" s="5" t="e">
        <f>+#REF!</f>
        <v>#REF!</v>
      </c>
      <c r="BH996" s="1" t="e">
        <f>+#REF!</f>
        <v>#REF!</v>
      </c>
      <c r="BI996" s="1">
        <f>+COUNTIF(Tabla3[[#This Row],[VALOR REDUCIDO]:[TOTAL TIEMPO PRORROGADO EN DÍAS
]],"&lt;&gt;0")</f>
        <v>3</v>
      </c>
      <c r="BJ996" s="1" t="e">
        <f>+#REF!</f>
        <v>#REF!</v>
      </c>
      <c r="BK996" s="75" t="e">
        <f>+#REF!</f>
        <v>#REF!</v>
      </c>
      <c r="BL996" s="1" t="s">
        <v>83</v>
      </c>
      <c r="BM996" t="e">
        <f t="shared" si="77"/>
        <v>#REF!</v>
      </c>
      <c r="BN996" s="7">
        <f t="shared" si="78"/>
        <v>46045</v>
      </c>
      <c r="BO996" s="7" t="e">
        <f t="shared" si="79"/>
        <v>#REF!</v>
      </c>
      <c r="BP996" s="5" t="e">
        <f t="shared" si="75"/>
        <v>#REF!</v>
      </c>
      <c r="BQ996" s="1">
        <v>28565333</v>
      </c>
      <c r="BR996" s="1" t="e">
        <f>+Tabla3[[#This Row],[VALOR TOTAL DE CONTRATO (ANTES DE LIQUIDACIÓN - LIBERACIÓN DE SALDOS)]]-Tabla3[[#This Row],[RECURSO TOTALES DESEMBOLSADOS]]</f>
        <v>#REF!</v>
      </c>
      <c r="BS996" s="1" t="s">
        <v>83</v>
      </c>
      <c r="BT996" s="1" t="str">
        <f t="shared" si="76"/>
        <v>enero</v>
      </c>
      <c r="BU996" s="1" t="s">
        <v>82</v>
      </c>
      <c r="BV996" s="1" t="s">
        <v>82</v>
      </c>
      <c r="BW996" s="1" t="s">
        <v>82</v>
      </c>
      <c r="BX996" t="s">
        <v>258</v>
      </c>
      <c r="BY996" t="s">
        <v>259</v>
      </c>
    </row>
    <row r="997" spans="1:77" s="70" customFormat="1" x14ac:dyDescent="0.25">
      <c r="A997" s="1">
        <v>2026</v>
      </c>
      <c r="B997" s="3">
        <v>971</v>
      </c>
      <c r="C997" s="1" t="s">
        <v>65</v>
      </c>
      <c r="D997" t="s">
        <v>67</v>
      </c>
      <c r="E997" t="s">
        <v>70</v>
      </c>
      <c r="F997" t="s">
        <v>71</v>
      </c>
      <c r="G997" t="s">
        <v>105</v>
      </c>
      <c r="H997" s="1" t="s">
        <v>64</v>
      </c>
      <c r="I997" s="1" t="s">
        <v>75</v>
      </c>
      <c r="J997" t="s">
        <v>4692</v>
      </c>
      <c r="K997" s="1" t="s">
        <v>78</v>
      </c>
      <c r="L997" s="87" t="s">
        <v>81</v>
      </c>
      <c r="M997" s="79" t="s">
        <v>7270</v>
      </c>
      <c r="N997" s="1" t="s">
        <v>3719</v>
      </c>
      <c r="O997" s="69" t="s">
        <v>3719</v>
      </c>
      <c r="P997" s="99" t="s">
        <v>3719</v>
      </c>
      <c r="Q997" s="1" t="s">
        <v>83</v>
      </c>
      <c r="R997" s="87" t="s">
        <v>269</v>
      </c>
      <c r="S997" s="87" t="s">
        <v>269</v>
      </c>
      <c r="T997" t="s">
        <v>4693</v>
      </c>
      <c r="U997" t="s">
        <v>4695</v>
      </c>
      <c r="V997" t="s">
        <v>4694</v>
      </c>
      <c r="W997" s="5">
        <v>130295000</v>
      </c>
      <c r="X997" s="5">
        <v>130295000</v>
      </c>
      <c r="Y997" s="90">
        <v>11845000</v>
      </c>
      <c r="Z997" s="90">
        <v>0</v>
      </c>
      <c r="AA997" s="1" t="s">
        <v>95</v>
      </c>
      <c r="AB997" t="s">
        <v>83</v>
      </c>
      <c r="AC997" t="s">
        <v>76</v>
      </c>
      <c r="AD997" s="69">
        <f>+Tabla3[[#This Row],[VALOR DEL CONTRATO
(EN NUMEROS)]]-Tabla3[[#This Row],[VALOR RECURSOS (MADS/FONAM)]]</f>
        <v>0</v>
      </c>
      <c r="AE997" s="2">
        <v>8726</v>
      </c>
      <c r="AF997" s="88">
        <v>46027</v>
      </c>
      <c r="AG997">
        <v>95826</v>
      </c>
      <c r="AH997" s="75">
        <v>46045</v>
      </c>
      <c r="AI997" s="78" t="s">
        <v>98</v>
      </c>
      <c r="AJ997" t="s">
        <v>736</v>
      </c>
      <c r="AK997" s="72">
        <v>202400000000054</v>
      </c>
      <c r="AL997" s="96">
        <v>46045</v>
      </c>
      <c r="AM997" s="1" t="s">
        <v>257</v>
      </c>
      <c r="AN997" s="1" t="s">
        <v>257</v>
      </c>
      <c r="AO997" t="s">
        <v>100</v>
      </c>
      <c r="AP997" t="s">
        <v>150</v>
      </c>
      <c r="AQ997" s="1"/>
      <c r="AR997" t="s">
        <v>417</v>
      </c>
      <c r="AS997" t="s">
        <v>418</v>
      </c>
      <c r="AT997" s="1">
        <v>80111600</v>
      </c>
      <c r="AU997" s="93" t="s">
        <v>6161</v>
      </c>
      <c r="AV997" s="1" t="s">
        <v>211</v>
      </c>
      <c r="AW997" s="87" t="s">
        <v>104</v>
      </c>
      <c r="AX997" s="96" t="s">
        <v>76</v>
      </c>
      <c r="AY997" s="1" t="s">
        <v>108</v>
      </c>
      <c r="AZ997" s="96">
        <v>46045</v>
      </c>
      <c r="BA997" s="75">
        <v>46045</v>
      </c>
      <c r="BB997" s="75">
        <v>46378</v>
      </c>
      <c r="BC997" s="89">
        <f>+Tabla3[[#This Row],[FECHA TERMINACION
(INICIAL)]]-Tabla3[[#This Row],[FECHA INICIO]]</f>
        <v>333</v>
      </c>
      <c r="BD997" s="89">
        <f>+Tabla3[[#This Row],[PLAZO DE EJECUCIÓN EN DÍAS (INICIAL)]]/30</f>
        <v>11.1</v>
      </c>
      <c r="BE997" t="s">
        <v>652</v>
      </c>
      <c r="BF997" s="5" t="e">
        <f>+#REF!</f>
        <v>#REF!</v>
      </c>
      <c r="BG997" s="5" t="e">
        <f>+#REF!</f>
        <v>#REF!</v>
      </c>
      <c r="BH997" s="1" t="e">
        <f>+#REF!</f>
        <v>#REF!</v>
      </c>
      <c r="BI997" s="1">
        <f>+COUNTIF(Tabla3[[#This Row],[VALOR REDUCIDO]:[TOTAL TIEMPO PRORROGADO EN DÍAS
]],"&lt;&gt;0")</f>
        <v>3</v>
      </c>
      <c r="BJ997" s="1" t="e">
        <f>+#REF!</f>
        <v>#REF!</v>
      </c>
      <c r="BK997" s="75" t="e">
        <f>+#REF!</f>
        <v>#REF!</v>
      </c>
      <c r="BL997" s="1" t="s">
        <v>83</v>
      </c>
      <c r="BM997" t="e">
        <f t="shared" si="77"/>
        <v>#REF!</v>
      </c>
      <c r="BN997" s="7">
        <f t="shared" si="78"/>
        <v>46045</v>
      </c>
      <c r="BO997" s="7" t="e">
        <f t="shared" si="79"/>
        <v>#REF!</v>
      </c>
      <c r="BP997" s="5" t="e">
        <f t="shared" si="75"/>
        <v>#REF!</v>
      </c>
      <c r="BQ997" s="1">
        <v>50538667</v>
      </c>
      <c r="BR997" s="1" t="e">
        <f>+Tabla3[[#This Row],[VALOR TOTAL DE CONTRATO (ANTES DE LIQUIDACIÓN - LIBERACIÓN DE SALDOS)]]-Tabla3[[#This Row],[RECURSO TOTALES DESEMBOLSADOS]]</f>
        <v>#REF!</v>
      </c>
      <c r="BS997" s="1" t="s">
        <v>83</v>
      </c>
      <c r="BT997" s="1" t="str">
        <f t="shared" si="76"/>
        <v>enero</v>
      </c>
      <c r="BU997" s="1" t="s">
        <v>82</v>
      </c>
      <c r="BV997" s="1" t="s">
        <v>82</v>
      </c>
      <c r="BW997" s="1" t="s">
        <v>82</v>
      </c>
      <c r="BX997" t="s">
        <v>258</v>
      </c>
      <c r="BY997" t="s">
        <v>259</v>
      </c>
    </row>
    <row r="998" spans="1:77" x14ac:dyDescent="0.25">
      <c r="A998" s="1">
        <v>2026</v>
      </c>
      <c r="B998" s="3">
        <v>972</v>
      </c>
      <c r="C998" s="1" t="s">
        <v>65</v>
      </c>
      <c r="D998" t="s">
        <v>67</v>
      </c>
      <c r="E998" t="s">
        <v>70</v>
      </c>
      <c r="F998" t="s">
        <v>71</v>
      </c>
      <c r="G998" t="s">
        <v>105</v>
      </c>
      <c r="H998" s="1" t="s">
        <v>64</v>
      </c>
      <c r="I998" s="1" t="s">
        <v>75</v>
      </c>
      <c r="J998" t="s">
        <v>4696</v>
      </c>
      <c r="K998" s="1" t="s">
        <v>78</v>
      </c>
      <c r="L998" s="87" t="s">
        <v>81</v>
      </c>
      <c r="M998" s="79" t="s">
        <v>7271</v>
      </c>
      <c r="N998" s="1" t="s">
        <v>3719</v>
      </c>
      <c r="O998" s="69" t="s">
        <v>3719</v>
      </c>
      <c r="P998" s="99" t="s">
        <v>3719</v>
      </c>
      <c r="Q998" s="1" t="s">
        <v>83</v>
      </c>
      <c r="R998" s="87" t="s">
        <v>269</v>
      </c>
      <c r="S998" s="87" t="s">
        <v>269</v>
      </c>
      <c r="T998" t="s">
        <v>2174</v>
      </c>
      <c r="U998" t="s">
        <v>4698</v>
      </c>
      <c r="V998" t="s">
        <v>4697</v>
      </c>
      <c r="W998" s="5">
        <v>64890000</v>
      </c>
      <c r="X998" s="5">
        <v>64890000</v>
      </c>
      <c r="Y998" s="90">
        <v>10815000</v>
      </c>
      <c r="Z998" s="90">
        <v>0</v>
      </c>
      <c r="AA998" s="1" t="s">
        <v>95</v>
      </c>
      <c r="AB998" t="s">
        <v>83</v>
      </c>
      <c r="AC998" t="s">
        <v>76</v>
      </c>
      <c r="AD998" s="69">
        <f>+Tabla3[[#This Row],[VALOR DEL CONTRATO
(EN NUMEROS)]]-Tabla3[[#This Row],[VALOR RECURSOS (MADS/FONAM)]]</f>
        <v>0</v>
      </c>
      <c r="AE998" s="2">
        <v>4726</v>
      </c>
      <c r="AF998" s="88">
        <v>46024</v>
      </c>
      <c r="AG998">
        <v>91526</v>
      </c>
      <c r="AH998" s="75">
        <v>46045</v>
      </c>
      <c r="AI998" s="78" t="s">
        <v>98</v>
      </c>
      <c r="AJ998" t="s">
        <v>736</v>
      </c>
      <c r="AK998" s="72">
        <v>202400000000054</v>
      </c>
      <c r="AL998" s="96">
        <v>46045</v>
      </c>
      <c r="AM998" s="1" t="s">
        <v>257</v>
      </c>
      <c r="AN998" s="1" t="s">
        <v>257</v>
      </c>
      <c r="AO998" t="s">
        <v>100</v>
      </c>
      <c r="AP998" t="s">
        <v>2702</v>
      </c>
      <c r="AQ998" s="2"/>
      <c r="AR998" t="s">
        <v>2703</v>
      </c>
      <c r="AS998" t="s">
        <v>418</v>
      </c>
      <c r="AT998" s="1">
        <v>80111600</v>
      </c>
      <c r="AU998" s="93" t="s">
        <v>6162</v>
      </c>
      <c r="AV998" s="1" t="s">
        <v>210</v>
      </c>
      <c r="AW998" s="87" t="s">
        <v>103</v>
      </c>
      <c r="AX998" s="96">
        <v>46045</v>
      </c>
      <c r="AY998" s="1" t="s">
        <v>115</v>
      </c>
      <c r="AZ998" s="96">
        <v>46045</v>
      </c>
      <c r="BA998" s="75">
        <v>46045</v>
      </c>
      <c r="BB998" s="6">
        <v>46119</v>
      </c>
      <c r="BC998" s="89">
        <f>+Tabla3[[#This Row],[FECHA TERMINACION
(INICIAL)]]-Tabla3[[#This Row],[FECHA INICIO]]</f>
        <v>74</v>
      </c>
      <c r="BD998" s="89">
        <f>+Tabla3[[#This Row],[PLAZO DE EJECUCIÓN EN DÍAS (INICIAL)]]/30</f>
        <v>2.4666666666666668</v>
      </c>
      <c r="BE998" t="s">
        <v>4699</v>
      </c>
      <c r="BF998" s="5" t="e">
        <f>+#REF!</f>
        <v>#REF!</v>
      </c>
      <c r="BG998" s="5" t="e">
        <f>+#REF!</f>
        <v>#REF!</v>
      </c>
      <c r="BH998" s="1" t="e">
        <f>+#REF!</f>
        <v>#REF!</v>
      </c>
      <c r="BI998" s="1">
        <f>+COUNTIF(Tabla3[[#This Row],[VALOR REDUCIDO]:[TOTAL TIEMPO PRORROGADO EN DÍAS
]],"&lt;&gt;0")</f>
        <v>3</v>
      </c>
      <c r="BJ998" s="1" t="e">
        <f>+#REF!</f>
        <v>#REF!</v>
      </c>
      <c r="BK998" s="75" t="e">
        <f>+#REF!</f>
        <v>#REF!</v>
      </c>
      <c r="BL998" s="1" t="s">
        <v>82</v>
      </c>
      <c r="BM998" t="e">
        <f t="shared" si="77"/>
        <v>#REF!</v>
      </c>
      <c r="BN998" s="7">
        <f t="shared" si="78"/>
        <v>46045</v>
      </c>
      <c r="BO998" s="7" t="e">
        <f t="shared" si="79"/>
        <v>#REF!</v>
      </c>
      <c r="BP998" s="5" t="e">
        <f t="shared" si="75"/>
        <v>#REF!</v>
      </c>
      <c r="BQ998" s="1">
        <v>27037500</v>
      </c>
      <c r="BR998" s="1" t="e">
        <f>+Tabla3[[#This Row],[VALOR TOTAL DE CONTRATO (ANTES DE LIQUIDACIÓN - LIBERACIÓN DE SALDOS)]]-Tabla3[[#This Row],[RECURSO TOTALES DESEMBOLSADOS]]</f>
        <v>#REF!</v>
      </c>
      <c r="BS998" s="1" t="s">
        <v>83</v>
      </c>
      <c r="BT998" s="1" t="str">
        <f t="shared" si="76"/>
        <v>enero</v>
      </c>
      <c r="BU998" s="1" t="s">
        <v>82</v>
      </c>
      <c r="BV998" s="1" t="s">
        <v>82</v>
      </c>
      <c r="BW998" s="1" t="s">
        <v>82</v>
      </c>
      <c r="BX998" t="s">
        <v>258</v>
      </c>
      <c r="BY998" t="s">
        <v>259</v>
      </c>
    </row>
    <row r="999" spans="1:77" x14ac:dyDescent="0.25">
      <c r="A999" s="1">
        <v>2026</v>
      </c>
      <c r="B999" s="3" t="s">
        <v>7386</v>
      </c>
      <c r="C999" s="1" t="s">
        <v>65</v>
      </c>
      <c r="D999" t="s">
        <v>67</v>
      </c>
      <c r="E999" t="s">
        <v>70</v>
      </c>
      <c r="F999" t="s">
        <v>71</v>
      </c>
      <c r="G999" t="s">
        <v>105</v>
      </c>
      <c r="H999" s="1" t="s">
        <v>64</v>
      </c>
      <c r="I999" s="1" t="s">
        <v>75</v>
      </c>
      <c r="J999" t="s">
        <v>7387</v>
      </c>
      <c r="K999" s="1" t="s">
        <v>78</v>
      </c>
      <c r="L999" s="87" t="s">
        <v>81</v>
      </c>
      <c r="M999" s="79" t="s">
        <v>7448</v>
      </c>
      <c r="N999" s="1" t="s">
        <v>3719</v>
      </c>
      <c r="O999" s="69" t="s">
        <v>3719</v>
      </c>
      <c r="P999" s="99" t="s">
        <v>3719</v>
      </c>
      <c r="Q999" s="1" t="s">
        <v>83</v>
      </c>
      <c r="R999" s="87" t="s">
        <v>269</v>
      </c>
      <c r="S999" s="87" t="s">
        <v>269</v>
      </c>
      <c r="T999" t="s">
        <v>2174</v>
      </c>
      <c r="U999" t="s">
        <v>4698</v>
      </c>
      <c r="V999" t="s">
        <v>7388</v>
      </c>
      <c r="W999" s="5">
        <v>37852500</v>
      </c>
      <c r="X999" s="5">
        <v>37852500</v>
      </c>
      <c r="Y999" s="90">
        <v>10815000</v>
      </c>
      <c r="Z999" s="90">
        <v>0</v>
      </c>
      <c r="AA999" s="1" t="s">
        <v>95</v>
      </c>
      <c r="AB999" t="s">
        <v>83</v>
      </c>
      <c r="AC999" t="s">
        <v>76</v>
      </c>
      <c r="AD999" s="69">
        <v>0</v>
      </c>
      <c r="AE999" s="2">
        <v>4726</v>
      </c>
      <c r="AF999" s="88">
        <v>46024</v>
      </c>
      <c r="AG999">
        <v>91526</v>
      </c>
      <c r="AH999" s="75">
        <v>46045</v>
      </c>
      <c r="AI999" s="78" t="s">
        <v>98</v>
      </c>
      <c r="AJ999" t="s">
        <v>736</v>
      </c>
      <c r="AK999" s="72">
        <v>202400000000054</v>
      </c>
      <c r="AL999" s="96">
        <v>46120</v>
      </c>
      <c r="AM999" s="1" t="s">
        <v>257</v>
      </c>
      <c r="AN999" s="1" t="s">
        <v>257</v>
      </c>
      <c r="AO999" t="s">
        <v>100</v>
      </c>
      <c r="AP999" t="s">
        <v>2702</v>
      </c>
      <c r="AQ999" s="2"/>
      <c r="AR999" t="s">
        <v>2703</v>
      </c>
      <c r="AS999" t="s">
        <v>418</v>
      </c>
      <c r="AT999" s="1">
        <v>80111600</v>
      </c>
      <c r="AU999" s="93" t="s">
        <v>6162</v>
      </c>
      <c r="AV999" s="1" t="s">
        <v>210</v>
      </c>
      <c r="AW999" s="87" t="s">
        <v>103</v>
      </c>
      <c r="AX999" s="96">
        <v>46121</v>
      </c>
      <c r="AY999" s="1" t="s">
        <v>115</v>
      </c>
      <c r="AZ999" s="96">
        <v>46121</v>
      </c>
      <c r="BA999" s="75">
        <v>46119</v>
      </c>
      <c r="BB999" s="6">
        <v>46225</v>
      </c>
      <c r="BC999" s="89">
        <f>+Tabla3[[#This Row],[FECHA TERMINACION
(INICIAL)]]-Tabla3[[#This Row],[FECHA INICIO]]</f>
        <v>106</v>
      </c>
      <c r="BD999" s="89">
        <f>+Tabla3[[#This Row],[PLAZO DE EJECUCIÓN EN DÍAS (INICIAL)]]/30</f>
        <v>3.5333333333333332</v>
      </c>
      <c r="BE999" t="s">
        <v>7389</v>
      </c>
      <c r="BF999" s="5" t="e">
        <f>+#REF!</f>
        <v>#REF!</v>
      </c>
      <c r="BG999" s="5" t="e">
        <f>+#REF!</f>
        <v>#REF!</v>
      </c>
      <c r="BH999" s="1" t="e">
        <f>+#REF!</f>
        <v>#REF!</v>
      </c>
      <c r="BI999" s="1">
        <f>+COUNTIF(Tabla3[[#This Row],[VALOR REDUCIDO]:[TOTAL TIEMPO PRORROGADO EN DÍAS
]],"&lt;&gt;0")</f>
        <v>3</v>
      </c>
      <c r="BJ999" s="1" t="e">
        <f>+#REF!</f>
        <v>#REF!</v>
      </c>
      <c r="BK999" s="75" t="e">
        <f>+#REF!</f>
        <v>#REF!</v>
      </c>
      <c r="BL999" s="1" t="s">
        <v>83</v>
      </c>
      <c r="BM999" t="e">
        <f>$BO999-$BN999</f>
        <v>#REF!</v>
      </c>
      <c r="BN999" s="7">
        <f>$BA999</f>
        <v>46119</v>
      </c>
      <c r="BO999" s="7" t="e">
        <f>$BB999+$BH999</f>
        <v>#REF!</v>
      </c>
      <c r="BP999" s="5" t="e">
        <f t="shared" si="75"/>
        <v>#REF!</v>
      </c>
      <c r="BQ999" s="1" t="e">
        <v>#N/A</v>
      </c>
      <c r="BR999" s="1" t="e">
        <f>+Tabla3[[#This Row],[VALOR TOTAL DE CONTRATO (ANTES DE LIQUIDACIÓN - LIBERACIÓN DE SALDOS)]]-Tabla3[[#This Row],[RECURSO TOTALES DESEMBOLSADOS]]</f>
        <v>#REF!</v>
      </c>
      <c r="BS999" s="1" t="s">
        <v>83</v>
      </c>
      <c r="BT999" s="1" t="str">
        <f t="shared" si="76"/>
        <v>abril</v>
      </c>
      <c r="BU999" s="1" t="s">
        <v>82</v>
      </c>
      <c r="BV999" s="1" t="s">
        <v>82</v>
      </c>
      <c r="BW999" s="1" t="s">
        <v>82</v>
      </c>
      <c r="BX999" t="s">
        <v>258</v>
      </c>
      <c r="BY999" t="s">
        <v>259</v>
      </c>
    </row>
    <row r="1000" spans="1:77" x14ac:dyDescent="0.25">
      <c r="A1000" s="1">
        <v>2026</v>
      </c>
      <c r="B1000" s="3">
        <v>973</v>
      </c>
      <c r="C1000" s="1" t="s">
        <v>65</v>
      </c>
      <c r="D1000" t="s">
        <v>67</v>
      </c>
      <c r="E1000" t="s">
        <v>70</v>
      </c>
      <c r="F1000" t="s">
        <v>71</v>
      </c>
      <c r="G1000" t="s">
        <v>105</v>
      </c>
      <c r="H1000" s="1" t="s">
        <v>64</v>
      </c>
      <c r="I1000" s="1" t="s">
        <v>75</v>
      </c>
      <c r="J1000" t="s">
        <v>5047</v>
      </c>
      <c r="K1000" s="1" t="s">
        <v>78</v>
      </c>
      <c r="L1000" s="87" t="s">
        <v>700</v>
      </c>
      <c r="M1000" s="79" t="s">
        <v>7455</v>
      </c>
      <c r="N1000" s="1" t="s">
        <v>3719</v>
      </c>
      <c r="O1000" s="69" t="s">
        <v>3719</v>
      </c>
      <c r="P1000" s="99" t="s">
        <v>3719</v>
      </c>
      <c r="Q1000" s="1" t="s">
        <v>83</v>
      </c>
      <c r="R1000" s="87" t="s">
        <v>84</v>
      </c>
      <c r="S1000" s="87" t="s">
        <v>84</v>
      </c>
      <c r="T1000" t="s">
        <v>5048</v>
      </c>
      <c r="U1000" t="s">
        <v>5049</v>
      </c>
      <c r="V1000" t="s">
        <v>2554</v>
      </c>
      <c r="W1000" s="5">
        <v>80000000</v>
      </c>
      <c r="X1000" s="5">
        <v>80000000</v>
      </c>
      <c r="Y1000" s="90">
        <v>8000000</v>
      </c>
      <c r="Z1000" s="90">
        <v>0</v>
      </c>
      <c r="AA1000" s="1" t="s">
        <v>95</v>
      </c>
      <c r="AB1000" t="s">
        <v>83</v>
      </c>
      <c r="AC1000" t="s">
        <v>76</v>
      </c>
      <c r="AD1000" s="69">
        <f>+Tabla3[[#This Row],[VALOR DEL CONTRATO
(EN NUMEROS)]]-Tabla3[[#This Row],[VALOR RECURSOS (MADS/FONAM)]]</f>
        <v>0</v>
      </c>
      <c r="AE1000" s="2">
        <v>2326</v>
      </c>
      <c r="AF1000" s="88">
        <v>46024</v>
      </c>
      <c r="AG1000">
        <v>98026</v>
      </c>
      <c r="AH1000" s="75">
        <v>46048</v>
      </c>
      <c r="AI1000" s="78" t="s">
        <v>98</v>
      </c>
      <c r="AJ1000" t="s">
        <v>282</v>
      </c>
      <c r="AK1000" s="65">
        <v>202400000000095</v>
      </c>
      <c r="AL1000" s="96">
        <v>46048</v>
      </c>
      <c r="AM1000" s="1" t="s">
        <v>257</v>
      </c>
      <c r="AN1000" s="1" t="s">
        <v>257</v>
      </c>
      <c r="AO1000" t="s">
        <v>100</v>
      </c>
      <c r="AP1000" t="s">
        <v>695</v>
      </c>
      <c r="AQ1000" s="1"/>
      <c r="AR1000" t="s">
        <v>1203</v>
      </c>
      <c r="AS1000" t="s">
        <v>697</v>
      </c>
      <c r="AT1000" s="1">
        <v>80111600</v>
      </c>
      <c r="AU1000" s="93" t="s">
        <v>6163</v>
      </c>
      <c r="AV1000" s="1" t="s">
        <v>210</v>
      </c>
      <c r="AW1000" s="87" t="s">
        <v>103</v>
      </c>
      <c r="AX1000" s="75">
        <v>46048</v>
      </c>
      <c r="AY1000" s="1" t="s">
        <v>116</v>
      </c>
      <c r="AZ1000" s="75">
        <v>46048</v>
      </c>
      <c r="BA1000" s="75">
        <v>46048</v>
      </c>
      <c r="BB1000" s="6">
        <v>46351</v>
      </c>
      <c r="BC1000" s="89">
        <f>+Tabla3[[#This Row],[FECHA TERMINACION
(INICIAL)]]-Tabla3[[#This Row],[FECHA INICIO]]</f>
        <v>303</v>
      </c>
      <c r="BD1000" s="89">
        <f>+Tabla3[[#This Row],[PLAZO DE EJECUCIÓN EN DÍAS (INICIAL)]]/30</f>
        <v>10.1</v>
      </c>
      <c r="BE1000" t="s">
        <v>3637</v>
      </c>
      <c r="BF1000" s="5" t="e">
        <f>+#REF!</f>
        <v>#REF!</v>
      </c>
      <c r="BG1000" s="5" t="e">
        <f>+#REF!</f>
        <v>#REF!</v>
      </c>
      <c r="BH1000" s="1" t="e">
        <f>+#REF!</f>
        <v>#REF!</v>
      </c>
      <c r="BI1000" s="1">
        <f>+COUNTIF(Tabla3[[#This Row],[VALOR REDUCIDO]:[TOTAL TIEMPO PRORROGADO EN DÍAS
]],"&lt;&gt;0")</f>
        <v>3</v>
      </c>
      <c r="BJ1000" s="1" t="e">
        <f>+#REF!</f>
        <v>#REF!</v>
      </c>
      <c r="BK1000" s="75" t="e">
        <f>+#REF!</f>
        <v>#REF!</v>
      </c>
      <c r="BL1000" s="1" t="s">
        <v>83</v>
      </c>
      <c r="BM1000" t="e">
        <f t="shared" si="77"/>
        <v>#REF!</v>
      </c>
      <c r="BN1000" s="7">
        <f t="shared" si="78"/>
        <v>46048</v>
      </c>
      <c r="BO1000" s="7" t="e">
        <f t="shared" si="79"/>
        <v>#REF!</v>
      </c>
      <c r="BP1000" s="5" t="e">
        <f t="shared" si="75"/>
        <v>#REF!</v>
      </c>
      <c r="BQ1000" s="1">
        <v>33333333</v>
      </c>
      <c r="BR1000" s="1" t="e">
        <f>+Tabla3[[#This Row],[VALOR TOTAL DE CONTRATO (ANTES DE LIQUIDACIÓN - LIBERACIÓN DE SALDOS)]]-Tabla3[[#This Row],[RECURSO TOTALES DESEMBOLSADOS]]</f>
        <v>#REF!</v>
      </c>
      <c r="BS1000" s="1" t="s">
        <v>83</v>
      </c>
      <c r="BT1000" s="1" t="str">
        <f t="shared" si="76"/>
        <v>enero</v>
      </c>
      <c r="BU1000" s="1" t="s">
        <v>82</v>
      </c>
      <c r="BV1000" s="1" t="s">
        <v>82</v>
      </c>
      <c r="BW1000" s="1" t="s">
        <v>82</v>
      </c>
      <c r="BX1000" t="s">
        <v>258</v>
      </c>
      <c r="BY1000" t="s">
        <v>259</v>
      </c>
    </row>
    <row r="1001" spans="1:77" x14ac:dyDescent="0.25">
      <c r="A1001" s="1">
        <v>2026</v>
      </c>
      <c r="B1001" s="3">
        <v>974</v>
      </c>
      <c r="C1001" s="1" t="s">
        <v>65</v>
      </c>
      <c r="D1001" t="s">
        <v>67</v>
      </c>
      <c r="E1001" t="s">
        <v>70</v>
      </c>
      <c r="F1001" t="s">
        <v>71</v>
      </c>
      <c r="G1001" t="s">
        <v>105</v>
      </c>
      <c r="H1001" s="1" t="s">
        <v>64</v>
      </c>
      <c r="I1001" s="1" t="s">
        <v>75</v>
      </c>
      <c r="J1001" t="s">
        <v>5050</v>
      </c>
      <c r="K1001" s="1" t="s">
        <v>78</v>
      </c>
      <c r="L1001" s="87" t="s">
        <v>446</v>
      </c>
      <c r="M1001" s="79" t="s">
        <v>7272</v>
      </c>
      <c r="N1001" s="1" t="s">
        <v>3719</v>
      </c>
      <c r="O1001" s="69" t="s">
        <v>3719</v>
      </c>
      <c r="P1001" s="99" t="s">
        <v>3719</v>
      </c>
      <c r="Q1001" s="1" t="s">
        <v>83</v>
      </c>
      <c r="R1001" s="87" t="s">
        <v>264</v>
      </c>
      <c r="S1001" s="87" t="s">
        <v>264</v>
      </c>
      <c r="T1001" t="s">
        <v>5051</v>
      </c>
      <c r="U1001" t="s">
        <v>5053</v>
      </c>
      <c r="V1001" t="s">
        <v>5052</v>
      </c>
      <c r="W1001" s="5">
        <v>107200000</v>
      </c>
      <c r="X1001" s="5">
        <v>107200000</v>
      </c>
      <c r="Y1001" s="90">
        <v>13400000</v>
      </c>
      <c r="Z1001" s="90">
        <v>0</v>
      </c>
      <c r="AA1001" s="1" t="s">
        <v>95</v>
      </c>
      <c r="AB1001" t="s">
        <v>83</v>
      </c>
      <c r="AC1001" t="s">
        <v>76</v>
      </c>
      <c r="AD1001" s="69">
        <f>+Tabla3[[#This Row],[VALOR DEL CONTRATO
(EN NUMEROS)]]-Tabla3[[#This Row],[VALOR RECURSOS (MADS/FONAM)]]</f>
        <v>0</v>
      </c>
      <c r="AE1001" s="2">
        <v>2926</v>
      </c>
      <c r="AF1001" s="88">
        <v>46024</v>
      </c>
      <c r="AG1001">
        <v>97926</v>
      </c>
      <c r="AH1001" s="75">
        <v>46048</v>
      </c>
      <c r="AI1001" s="78" t="s">
        <v>98</v>
      </c>
      <c r="AJ1001" t="s">
        <v>282</v>
      </c>
      <c r="AK1001" s="65">
        <v>202400000000095</v>
      </c>
      <c r="AL1001" s="96">
        <v>46048</v>
      </c>
      <c r="AM1001" s="1" t="s">
        <v>257</v>
      </c>
      <c r="AN1001" s="1" t="s">
        <v>257</v>
      </c>
      <c r="AO1001" t="s">
        <v>100</v>
      </c>
      <c r="AP1001" t="s">
        <v>5054</v>
      </c>
      <c r="AQ1001" s="2"/>
      <c r="AR1001" t="s">
        <v>5055</v>
      </c>
      <c r="AS1001" t="s">
        <v>264</v>
      </c>
      <c r="AT1001" s="1">
        <v>80111600</v>
      </c>
      <c r="AU1001" s="93" t="s">
        <v>6164</v>
      </c>
      <c r="AV1001" s="1" t="s">
        <v>210</v>
      </c>
      <c r="AW1001" s="87" t="s">
        <v>103</v>
      </c>
      <c r="AX1001" s="96">
        <v>46042</v>
      </c>
      <c r="AY1001" s="1" t="s">
        <v>116</v>
      </c>
      <c r="AZ1001" s="96">
        <v>46042</v>
      </c>
      <c r="BA1001" s="75">
        <v>46049</v>
      </c>
      <c r="BB1001" s="6">
        <v>46291</v>
      </c>
      <c r="BC1001" s="89">
        <f>+Tabla3[[#This Row],[FECHA TERMINACION
(INICIAL)]]-Tabla3[[#This Row],[FECHA INICIO]]</f>
        <v>242</v>
      </c>
      <c r="BD1001" s="89">
        <f>+Tabla3[[#This Row],[PLAZO DE EJECUCIÓN EN DÍAS (INICIAL)]]/30</f>
        <v>8.0666666666666664</v>
      </c>
      <c r="BE1001" t="s">
        <v>5056</v>
      </c>
      <c r="BF1001" s="5" t="e">
        <f>+#REF!</f>
        <v>#REF!</v>
      </c>
      <c r="BG1001" s="5" t="e">
        <f>+#REF!</f>
        <v>#REF!</v>
      </c>
      <c r="BH1001" s="1" t="e">
        <f>+#REF!</f>
        <v>#REF!</v>
      </c>
      <c r="BI1001" s="1">
        <f>+COUNTIF(Tabla3[[#This Row],[VALOR REDUCIDO]:[TOTAL TIEMPO PRORROGADO EN DÍAS
]],"&lt;&gt;0")</f>
        <v>3</v>
      </c>
      <c r="BJ1001" s="1" t="e">
        <f>+#REF!</f>
        <v>#REF!</v>
      </c>
      <c r="BK1001" s="75" t="e">
        <f>+#REF!</f>
        <v>#REF!</v>
      </c>
      <c r="BL1001" s="1" t="s">
        <v>83</v>
      </c>
      <c r="BM1001" t="e">
        <f t="shared" si="77"/>
        <v>#REF!</v>
      </c>
      <c r="BN1001" s="7">
        <f t="shared" si="78"/>
        <v>46049</v>
      </c>
      <c r="BO1001" s="7" t="e">
        <f t="shared" si="79"/>
        <v>#REF!</v>
      </c>
      <c r="BP1001" s="5" t="e">
        <f t="shared" si="75"/>
        <v>#REF!</v>
      </c>
      <c r="BQ1001" s="1">
        <v>55386667</v>
      </c>
      <c r="BR1001" s="1" t="e">
        <f>+Tabla3[[#This Row],[VALOR TOTAL DE CONTRATO (ANTES DE LIQUIDACIÓN - LIBERACIÓN DE SALDOS)]]-Tabla3[[#This Row],[RECURSO TOTALES DESEMBOLSADOS]]</f>
        <v>#REF!</v>
      </c>
      <c r="BS1001" s="1" t="s">
        <v>83</v>
      </c>
      <c r="BT1001" s="1" t="str">
        <f t="shared" si="76"/>
        <v>enero</v>
      </c>
      <c r="BU1001" s="1" t="s">
        <v>82</v>
      </c>
      <c r="BV1001" s="1" t="s">
        <v>82</v>
      </c>
      <c r="BW1001" s="1" t="s">
        <v>82</v>
      </c>
      <c r="BX1001" t="s">
        <v>258</v>
      </c>
      <c r="BY1001" t="s">
        <v>259</v>
      </c>
    </row>
    <row r="1002" spans="1:77" x14ac:dyDescent="0.25">
      <c r="A1002" s="1">
        <v>2026</v>
      </c>
      <c r="B1002" s="3">
        <v>975</v>
      </c>
      <c r="C1002" s="1" t="s">
        <v>65</v>
      </c>
      <c r="D1002" t="s">
        <v>67</v>
      </c>
      <c r="E1002" t="s">
        <v>70</v>
      </c>
      <c r="F1002" t="s">
        <v>71</v>
      </c>
      <c r="G1002" t="s">
        <v>105</v>
      </c>
      <c r="H1002" s="1" t="s">
        <v>64</v>
      </c>
      <c r="I1002" s="1" t="s">
        <v>75</v>
      </c>
      <c r="J1002" t="s">
        <v>5325</v>
      </c>
      <c r="K1002" s="1" t="s">
        <v>78</v>
      </c>
      <c r="L1002" s="87" t="s">
        <v>81</v>
      </c>
      <c r="M1002" s="79" t="s">
        <v>7273</v>
      </c>
      <c r="N1002" s="1" t="s">
        <v>3719</v>
      </c>
      <c r="O1002" s="69" t="s">
        <v>3719</v>
      </c>
      <c r="P1002" s="99" t="s">
        <v>3719</v>
      </c>
      <c r="Q1002" s="1" t="s">
        <v>83</v>
      </c>
      <c r="R1002" s="87" t="s">
        <v>3302</v>
      </c>
      <c r="S1002" s="87" t="s">
        <v>3302</v>
      </c>
      <c r="T1002" t="s">
        <v>5326</v>
      </c>
      <c r="U1002" t="s">
        <v>5328</v>
      </c>
      <c r="V1002" t="s">
        <v>5327</v>
      </c>
      <c r="W1002" s="5">
        <v>100000000</v>
      </c>
      <c r="X1002" s="5">
        <v>100000000</v>
      </c>
      <c r="Y1002" s="90">
        <v>12000000</v>
      </c>
      <c r="Z1002" s="90">
        <v>0</v>
      </c>
      <c r="AA1002" s="1" t="s">
        <v>95</v>
      </c>
      <c r="AB1002" t="s">
        <v>83</v>
      </c>
      <c r="AC1002" t="s">
        <v>76</v>
      </c>
      <c r="AD1002" s="69">
        <f>+Tabla3[[#This Row],[VALOR DEL CONTRATO
(EN NUMEROS)]]-Tabla3[[#This Row],[VALOR RECURSOS (MADS/FONAM)]]</f>
        <v>0</v>
      </c>
      <c r="AE1002" s="2">
        <v>6626</v>
      </c>
      <c r="AF1002" s="88">
        <v>46024</v>
      </c>
      <c r="AG1002">
        <v>106726</v>
      </c>
      <c r="AH1002" s="75">
        <v>46050</v>
      </c>
      <c r="AI1002" s="78" t="s">
        <v>98</v>
      </c>
      <c r="AJ1002" t="s">
        <v>1321</v>
      </c>
      <c r="AK1002" s="72">
        <v>202300000000177</v>
      </c>
      <c r="AL1002" s="96">
        <v>46050</v>
      </c>
      <c r="AM1002" s="1" t="s">
        <v>257</v>
      </c>
      <c r="AN1002" s="1" t="s">
        <v>257</v>
      </c>
      <c r="AO1002" t="s">
        <v>100</v>
      </c>
      <c r="AP1002" t="s">
        <v>5205</v>
      </c>
      <c r="AQ1002" s="1"/>
      <c r="AR1002" t="s">
        <v>5286</v>
      </c>
      <c r="AS1002" t="s">
        <v>268</v>
      </c>
      <c r="AT1002" s="1">
        <v>80111600</v>
      </c>
      <c r="AU1002" s="93" t="s">
        <v>6165</v>
      </c>
      <c r="AV1002" s="1" t="s">
        <v>210</v>
      </c>
      <c r="AW1002" s="87" t="s">
        <v>103</v>
      </c>
      <c r="AX1002" s="96">
        <v>46050</v>
      </c>
      <c r="AY1002" s="1" t="s">
        <v>116</v>
      </c>
      <c r="AZ1002" s="96">
        <v>46050</v>
      </c>
      <c r="BA1002" s="75">
        <v>46051</v>
      </c>
      <c r="BB1002" s="6">
        <v>46303</v>
      </c>
      <c r="BC1002" s="89">
        <f>+Tabla3[[#This Row],[FECHA TERMINACION
(INICIAL)]]-Tabla3[[#This Row],[FECHA INICIO]]</f>
        <v>252</v>
      </c>
      <c r="BD1002" s="89">
        <f>+Tabla3[[#This Row],[PLAZO DE EJECUCIÓN EN DÍAS (INICIAL)]]/30</f>
        <v>8.4</v>
      </c>
      <c r="BE1002" t="s">
        <v>5329</v>
      </c>
      <c r="BF1002" s="5" t="e">
        <f>+#REF!</f>
        <v>#REF!</v>
      </c>
      <c r="BG1002" s="5" t="e">
        <f>+#REF!</f>
        <v>#REF!</v>
      </c>
      <c r="BH1002" s="1" t="e">
        <f>+#REF!</f>
        <v>#REF!</v>
      </c>
      <c r="BI1002" s="1">
        <f>+COUNTIF(Tabla3[[#This Row],[VALOR REDUCIDO]:[TOTAL TIEMPO PRORROGADO EN DÍAS
]],"&lt;&gt;0")</f>
        <v>3</v>
      </c>
      <c r="BJ1002" s="1" t="e">
        <f>+#REF!</f>
        <v>#REF!</v>
      </c>
      <c r="BK1002" s="75" t="e">
        <f>+#REF!</f>
        <v>#REF!</v>
      </c>
      <c r="BL1002" s="1" t="s">
        <v>83</v>
      </c>
      <c r="BM1002" t="e">
        <f t="shared" si="77"/>
        <v>#REF!</v>
      </c>
      <c r="BN1002" s="7">
        <f t="shared" si="78"/>
        <v>46051</v>
      </c>
      <c r="BO1002" s="7" t="e">
        <f t="shared" si="79"/>
        <v>#REF!</v>
      </c>
      <c r="BP1002" s="5" t="e">
        <f t="shared" si="75"/>
        <v>#REF!</v>
      </c>
      <c r="BQ1002" s="1">
        <v>48800000</v>
      </c>
      <c r="BR1002" s="1" t="e">
        <f>+Tabla3[[#This Row],[VALOR TOTAL DE CONTRATO (ANTES DE LIQUIDACIÓN - LIBERACIÓN DE SALDOS)]]-Tabla3[[#This Row],[RECURSO TOTALES DESEMBOLSADOS]]</f>
        <v>#REF!</v>
      </c>
      <c r="BS1002" s="1" t="s">
        <v>83</v>
      </c>
      <c r="BT1002" s="1" t="str">
        <f t="shared" si="76"/>
        <v>enero</v>
      </c>
      <c r="BU1002" s="1" t="s">
        <v>82</v>
      </c>
      <c r="BV1002" s="1" t="s">
        <v>82</v>
      </c>
      <c r="BW1002" s="1" t="s">
        <v>82</v>
      </c>
      <c r="BX1002" t="s">
        <v>258</v>
      </c>
      <c r="BY1002" t="s">
        <v>259</v>
      </c>
    </row>
    <row r="1003" spans="1:77" x14ac:dyDescent="0.25">
      <c r="A1003" s="1">
        <v>2026</v>
      </c>
      <c r="B1003" s="3">
        <v>976</v>
      </c>
      <c r="C1003" s="1" t="s">
        <v>65</v>
      </c>
      <c r="D1003" t="s">
        <v>67</v>
      </c>
      <c r="E1003" t="s">
        <v>70</v>
      </c>
      <c r="F1003" t="s">
        <v>71</v>
      </c>
      <c r="G1003" t="s">
        <v>105</v>
      </c>
      <c r="H1003" s="1" t="s">
        <v>64</v>
      </c>
      <c r="I1003" s="1" t="s">
        <v>271</v>
      </c>
      <c r="J1003" t="s">
        <v>4700</v>
      </c>
      <c r="K1003" s="1" t="s">
        <v>78</v>
      </c>
      <c r="L1003" s="87" t="s">
        <v>4701</v>
      </c>
      <c r="M1003" s="79" t="s">
        <v>7274</v>
      </c>
      <c r="N1003" s="1" t="s">
        <v>3719</v>
      </c>
      <c r="O1003" s="69" t="s">
        <v>3719</v>
      </c>
      <c r="P1003" s="99" t="s">
        <v>3719</v>
      </c>
      <c r="Q1003" s="1" t="s">
        <v>83</v>
      </c>
      <c r="R1003" s="87" t="s">
        <v>266</v>
      </c>
      <c r="S1003" s="87" t="s">
        <v>266</v>
      </c>
      <c r="T1003" t="s">
        <v>4702</v>
      </c>
      <c r="U1003" t="s">
        <v>4703</v>
      </c>
      <c r="V1003" t="s">
        <v>2961</v>
      </c>
      <c r="W1003" s="5">
        <v>43186000</v>
      </c>
      <c r="X1003" s="5">
        <v>43186000</v>
      </c>
      <c r="Y1003" s="90">
        <v>3926000</v>
      </c>
      <c r="Z1003" s="90">
        <v>0</v>
      </c>
      <c r="AA1003" s="1" t="s">
        <v>95</v>
      </c>
      <c r="AB1003" t="s">
        <v>83</v>
      </c>
      <c r="AC1003" t="s">
        <v>76</v>
      </c>
      <c r="AD1003" s="69">
        <f>+Tabla3[[#This Row],[VALOR DEL CONTRATO
(EN NUMEROS)]]-Tabla3[[#This Row],[VALOR RECURSOS (MADS/FONAM)]]</f>
        <v>0</v>
      </c>
      <c r="AE1003" s="2">
        <v>426</v>
      </c>
      <c r="AF1003" s="88">
        <v>46024</v>
      </c>
      <c r="AG1003">
        <v>94426</v>
      </c>
      <c r="AH1003" s="75">
        <v>46045</v>
      </c>
      <c r="AI1003" s="78" t="s">
        <v>98</v>
      </c>
      <c r="AJ1003" t="s">
        <v>1139</v>
      </c>
      <c r="AK1003" s="65">
        <v>202400000000095</v>
      </c>
      <c r="AL1003" s="96">
        <v>46045</v>
      </c>
      <c r="AM1003" s="1" t="s">
        <v>257</v>
      </c>
      <c r="AN1003" s="1" t="s">
        <v>257</v>
      </c>
      <c r="AO1003" t="s">
        <v>100</v>
      </c>
      <c r="AP1003" t="s">
        <v>406</v>
      </c>
      <c r="AQ1003" s="2"/>
      <c r="AR1003" t="s">
        <v>407</v>
      </c>
      <c r="AS1003" t="s">
        <v>408</v>
      </c>
      <c r="AT1003" s="1">
        <v>80111600</v>
      </c>
      <c r="AU1003" s="93" t="s">
        <v>6166</v>
      </c>
      <c r="AV1003" s="1" t="s">
        <v>210</v>
      </c>
      <c r="AW1003" s="87" t="s">
        <v>103</v>
      </c>
      <c r="AX1003" s="96">
        <v>46049</v>
      </c>
      <c r="AY1003" s="1" t="s">
        <v>115</v>
      </c>
      <c r="AZ1003" s="96">
        <v>46049</v>
      </c>
      <c r="BA1003" s="75">
        <v>46049</v>
      </c>
      <c r="BB1003" s="6">
        <v>46382</v>
      </c>
      <c r="BC1003" s="89">
        <f>+Tabla3[[#This Row],[FECHA TERMINACION
(INICIAL)]]-Tabla3[[#This Row],[FECHA INICIO]]</f>
        <v>333</v>
      </c>
      <c r="BD1003" s="89">
        <f>+Tabla3[[#This Row],[PLAZO DE EJECUCIÓN EN DÍAS (INICIAL)]]/30</f>
        <v>11.1</v>
      </c>
      <c r="BE1003" t="s">
        <v>4068</v>
      </c>
      <c r="BF1003" s="5" t="e">
        <f>+#REF!</f>
        <v>#REF!</v>
      </c>
      <c r="BG1003" s="5" t="e">
        <f>+#REF!</f>
        <v>#REF!</v>
      </c>
      <c r="BH1003" s="1" t="e">
        <f>+#REF!</f>
        <v>#REF!</v>
      </c>
      <c r="BI1003" s="1">
        <f>+COUNTIF(Tabla3[[#This Row],[VALOR REDUCIDO]:[TOTAL TIEMPO PRORROGADO EN DÍAS
]],"&lt;&gt;0")</f>
        <v>3</v>
      </c>
      <c r="BJ1003" s="1" t="e">
        <f>+#REF!</f>
        <v>#REF!</v>
      </c>
      <c r="BK1003" s="75" t="e">
        <f>+#REF!</f>
        <v>#REF!</v>
      </c>
      <c r="BL1003" s="1" t="s">
        <v>83</v>
      </c>
      <c r="BM1003" t="e">
        <f t="shared" si="77"/>
        <v>#REF!</v>
      </c>
      <c r="BN1003" s="7">
        <f t="shared" si="78"/>
        <v>46049</v>
      </c>
      <c r="BO1003" s="7" t="e">
        <f t="shared" si="79"/>
        <v>#REF!</v>
      </c>
      <c r="BP1003" s="5" t="e">
        <f t="shared" si="75"/>
        <v>#REF!</v>
      </c>
      <c r="BQ1003" s="1">
        <v>16227467</v>
      </c>
      <c r="BR1003" s="1" t="e">
        <f>+Tabla3[[#This Row],[VALOR TOTAL DE CONTRATO (ANTES DE LIQUIDACIÓN - LIBERACIÓN DE SALDOS)]]-Tabla3[[#This Row],[RECURSO TOTALES DESEMBOLSADOS]]</f>
        <v>#REF!</v>
      </c>
      <c r="BS1003" s="1" t="s">
        <v>83</v>
      </c>
      <c r="BT1003" s="1" t="str">
        <f t="shared" si="76"/>
        <v>enero</v>
      </c>
      <c r="BU1003" s="1" t="s">
        <v>82</v>
      </c>
      <c r="BV1003" s="1" t="s">
        <v>82</v>
      </c>
      <c r="BW1003" s="1" t="s">
        <v>82</v>
      </c>
      <c r="BX1003" t="s">
        <v>258</v>
      </c>
      <c r="BY1003" t="s">
        <v>259</v>
      </c>
    </row>
    <row r="1004" spans="1:77" x14ac:dyDescent="0.25">
      <c r="A1004" s="1">
        <v>2026</v>
      </c>
      <c r="B1004" s="3">
        <v>977</v>
      </c>
      <c r="C1004" s="1" t="s">
        <v>65</v>
      </c>
      <c r="D1004" t="s">
        <v>67</v>
      </c>
      <c r="E1004" t="s">
        <v>70</v>
      </c>
      <c r="F1004" t="s">
        <v>71</v>
      </c>
      <c r="G1004" t="s">
        <v>105</v>
      </c>
      <c r="H1004" s="1" t="s">
        <v>64</v>
      </c>
      <c r="I1004" s="1" t="s">
        <v>75</v>
      </c>
      <c r="J1004" t="s">
        <v>5330</v>
      </c>
      <c r="K1004" s="1" t="s">
        <v>78</v>
      </c>
      <c r="L1004" s="87" t="s">
        <v>1034</v>
      </c>
      <c r="M1004" s="79" t="s">
        <v>7275</v>
      </c>
      <c r="N1004" s="1" t="s">
        <v>3719</v>
      </c>
      <c r="O1004" s="69" t="s">
        <v>3719</v>
      </c>
      <c r="P1004" s="99" t="s">
        <v>3719</v>
      </c>
      <c r="Q1004" s="1" t="s">
        <v>83</v>
      </c>
      <c r="R1004" s="87" t="s">
        <v>261</v>
      </c>
      <c r="S1004" s="87" t="s">
        <v>261</v>
      </c>
      <c r="T1004" t="s">
        <v>5331</v>
      </c>
      <c r="U1004" t="s">
        <v>5332</v>
      </c>
      <c r="V1004" t="s">
        <v>5216</v>
      </c>
      <c r="W1004" s="5">
        <v>84000000</v>
      </c>
      <c r="X1004" s="5">
        <v>84000000</v>
      </c>
      <c r="Y1004" s="90">
        <v>12000000</v>
      </c>
      <c r="Z1004" s="90">
        <v>0</v>
      </c>
      <c r="AA1004" s="1" t="s">
        <v>95</v>
      </c>
      <c r="AB1004" t="s">
        <v>83</v>
      </c>
      <c r="AC1004" t="s">
        <v>76</v>
      </c>
      <c r="AD1004" s="69">
        <f>+Tabla3[[#This Row],[VALOR DEL CONTRATO
(EN NUMEROS)]]-Tabla3[[#This Row],[VALOR RECURSOS (MADS/FONAM)]]</f>
        <v>0</v>
      </c>
      <c r="AE1004" s="2">
        <v>6226</v>
      </c>
      <c r="AF1004" s="97">
        <v>46024</v>
      </c>
      <c r="AG1004">
        <v>108426</v>
      </c>
      <c r="AH1004" s="96">
        <v>46050</v>
      </c>
      <c r="AI1004" s="78" t="s">
        <v>98</v>
      </c>
      <c r="AJ1004" t="s">
        <v>514</v>
      </c>
      <c r="AK1004" s="65">
        <v>202300000000041</v>
      </c>
      <c r="AL1004" s="96">
        <v>46050</v>
      </c>
      <c r="AM1004" s="1" t="s">
        <v>257</v>
      </c>
      <c r="AN1004" s="1" t="s">
        <v>257</v>
      </c>
      <c r="AO1004" t="s">
        <v>100</v>
      </c>
      <c r="AP1004" t="s">
        <v>1443</v>
      </c>
      <c r="AQ1004" s="2"/>
      <c r="AR1004" t="s">
        <v>1444</v>
      </c>
      <c r="AS1004" t="s">
        <v>261</v>
      </c>
      <c r="AT1004" s="1">
        <v>80111600</v>
      </c>
      <c r="AU1004" s="93" t="s">
        <v>6167</v>
      </c>
      <c r="AV1004" s="1" t="s">
        <v>210</v>
      </c>
      <c r="AW1004" s="87" t="s">
        <v>103</v>
      </c>
      <c r="AX1004" s="96">
        <v>46050</v>
      </c>
      <c r="AY1004" s="1" t="s">
        <v>116</v>
      </c>
      <c r="AZ1004" s="96">
        <v>46050</v>
      </c>
      <c r="BA1004" s="75">
        <v>46051</v>
      </c>
      <c r="BB1004" s="6">
        <v>46262</v>
      </c>
      <c r="BC1004" s="89">
        <f>+Tabla3[[#This Row],[FECHA TERMINACION
(INICIAL)]]-Tabla3[[#This Row],[FECHA INICIO]]</f>
        <v>211</v>
      </c>
      <c r="BD1004" s="89">
        <f>+Tabla3[[#This Row],[PLAZO DE EJECUCIÓN EN DÍAS (INICIAL)]]/30</f>
        <v>7.0333333333333332</v>
      </c>
      <c r="BE1004" t="s">
        <v>5333</v>
      </c>
      <c r="BF1004" s="5" t="e">
        <f>+#REF!</f>
        <v>#REF!</v>
      </c>
      <c r="BG1004" s="5" t="e">
        <f>+#REF!</f>
        <v>#REF!</v>
      </c>
      <c r="BH1004" s="1" t="e">
        <f>+#REF!</f>
        <v>#REF!</v>
      </c>
      <c r="BI1004" s="1">
        <f>+COUNTIF(Tabla3[[#This Row],[VALOR REDUCIDO]:[TOTAL TIEMPO PRORROGADO EN DÍAS
]],"&lt;&gt;0")</f>
        <v>3</v>
      </c>
      <c r="BJ1004" s="1" t="e">
        <f>+#REF!</f>
        <v>#REF!</v>
      </c>
      <c r="BK1004" s="75" t="e">
        <f>+#REF!</f>
        <v>#REF!</v>
      </c>
      <c r="BL1004" s="1" t="s">
        <v>83</v>
      </c>
      <c r="BM1004" t="e">
        <f t="shared" si="77"/>
        <v>#REF!</v>
      </c>
      <c r="BN1004" s="7">
        <f t="shared" si="78"/>
        <v>46051</v>
      </c>
      <c r="BO1004" s="7" t="e">
        <f t="shared" si="79"/>
        <v>#REF!</v>
      </c>
      <c r="BP1004" s="5" t="e">
        <f t="shared" si="75"/>
        <v>#REF!</v>
      </c>
      <c r="BQ1004" s="1">
        <v>48800000</v>
      </c>
      <c r="BR1004" s="1" t="e">
        <f>+Tabla3[[#This Row],[VALOR TOTAL DE CONTRATO (ANTES DE LIQUIDACIÓN - LIBERACIÓN DE SALDOS)]]-Tabla3[[#This Row],[RECURSO TOTALES DESEMBOLSADOS]]</f>
        <v>#REF!</v>
      </c>
      <c r="BS1004" s="1" t="s">
        <v>83</v>
      </c>
      <c r="BT1004" s="1" t="str">
        <f t="shared" si="76"/>
        <v>enero</v>
      </c>
      <c r="BU1004" s="1" t="s">
        <v>82</v>
      </c>
      <c r="BV1004" s="1" t="s">
        <v>82</v>
      </c>
      <c r="BW1004" s="1" t="s">
        <v>82</v>
      </c>
      <c r="BX1004" t="s">
        <v>258</v>
      </c>
      <c r="BY1004" t="s">
        <v>259</v>
      </c>
    </row>
    <row r="1005" spans="1:77" x14ac:dyDescent="0.25">
      <c r="A1005" s="1">
        <v>2026</v>
      </c>
      <c r="B1005" s="3">
        <v>978</v>
      </c>
      <c r="C1005" s="1" t="s">
        <v>65</v>
      </c>
      <c r="D1005" t="s">
        <v>67</v>
      </c>
      <c r="E1005" t="s">
        <v>70</v>
      </c>
      <c r="F1005" t="s">
        <v>71</v>
      </c>
      <c r="G1005" t="s">
        <v>105</v>
      </c>
      <c r="H1005" s="1" t="s">
        <v>64</v>
      </c>
      <c r="I1005" s="1" t="s">
        <v>75</v>
      </c>
      <c r="J1005" t="s">
        <v>5142</v>
      </c>
      <c r="K1005" s="1" t="s">
        <v>78</v>
      </c>
      <c r="L1005" s="87" t="s">
        <v>390</v>
      </c>
      <c r="M1005" s="79" t="s">
        <v>7275</v>
      </c>
      <c r="N1005" s="1" t="s">
        <v>3719</v>
      </c>
      <c r="O1005" s="69" t="s">
        <v>3719</v>
      </c>
      <c r="P1005" s="99" t="s">
        <v>3719</v>
      </c>
      <c r="Q1005" s="1" t="s">
        <v>83</v>
      </c>
      <c r="R1005" s="87" t="s">
        <v>261</v>
      </c>
      <c r="S1005" s="87" t="s">
        <v>261</v>
      </c>
      <c r="T1005" t="s">
        <v>5143</v>
      </c>
      <c r="U1005" t="s">
        <v>5145</v>
      </c>
      <c r="V1005" t="s">
        <v>5144</v>
      </c>
      <c r="W1005" s="5">
        <v>75200000</v>
      </c>
      <c r="X1005" s="5">
        <v>75200000</v>
      </c>
      <c r="Y1005" s="90">
        <v>9400000</v>
      </c>
      <c r="Z1005" s="90">
        <v>0</v>
      </c>
      <c r="AA1005" s="1" t="s">
        <v>95</v>
      </c>
      <c r="AB1005" t="s">
        <v>83</v>
      </c>
      <c r="AC1005" t="s">
        <v>76</v>
      </c>
      <c r="AD1005" s="69">
        <f>+Tabla3[[#This Row],[VALOR DEL CONTRATO
(EN NUMEROS)]]-Tabla3[[#This Row],[VALOR RECURSOS (MADS/FONAM)]]</f>
        <v>0</v>
      </c>
      <c r="AE1005" s="2">
        <v>6226</v>
      </c>
      <c r="AF1005" s="97">
        <v>46024</v>
      </c>
      <c r="AG1005">
        <v>104326</v>
      </c>
      <c r="AH1005" s="96">
        <v>46050</v>
      </c>
      <c r="AI1005" s="78" t="s">
        <v>98</v>
      </c>
      <c r="AJ1005" t="s">
        <v>514</v>
      </c>
      <c r="AK1005" s="65">
        <v>202300000000041</v>
      </c>
      <c r="AL1005" s="96">
        <v>46049</v>
      </c>
      <c r="AM1005" s="1" t="s">
        <v>257</v>
      </c>
      <c r="AN1005" s="1" t="s">
        <v>257</v>
      </c>
      <c r="AO1005" t="s">
        <v>100</v>
      </c>
      <c r="AP1005" t="s">
        <v>1694</v>
      </c>
      <c r="AQ1005" s="2"/>
      <c r="AR1005" t="s">
        <v>1695</v>
      </c>
      <c r="AS1005" t="s">
        <v>261</v>
      </c>
      <c r="AT1005" s="1">
        <v>80111600</v>
      </c>
      <c r="AU1005" s="93" t="s">
        <v>6168</v>
      </c>
      <c r="AV1005" s="1" t="s">
        <v>210</v>
      </c>
      <c r="AW1005" s="87" t="s">
        <v>103</v>
      </c>
      <c r="AX1005" s="96">
        <v>46050</v>
      </c>
      <c r="AY1005" s="1" t="s">
        <v>116</v>
      </c>
      <c r="AZ1005" s="96">
        <v>46050</v>
      </c>
      <c r="BA1005" s="75">
        <v>46051</v>
      </c>
      <c r="BB1005" s="6">
        <v>46293</v>
      </c>
      <c r="BC1005" s="89">
        <f>+Tabla3[[#This Row],[FECHA TERMINACION
(INICIAL)]]-Tabla3[[#This Row],[FECHA INICIO]]</f>
        <v>242</v>
      </c>
      <c r="BD1005" s="89">
        <f>+Tabla3[[#This Row],[PLAZO DE EJECUCIÓN EN DÍAS (INICIAL)]]/30</f>
        <v>8.0666666666666664</v>
      </c>
      <c r="BE1005" t="s">
        <v>3845</v>
      </c>
      <c r="BF1005" s="5" t="e">
        <f>+#REF!</f>
        <v>#REF!</v>
      </c>
      <c r="BG1005" s="5" t="e">
        <f>+#REF!</f>
        <v>#REF!</v>
      </c>
      <c r="BH1005" s="1" t="e">
        <f>+#REF!</f>
        <v>#REF!</v>
      </c>
      <c r="BI1005" s="1">
        <f>+COUNTIF(Tabla3[[#This Row],[VALOR REDUCIDO]:[TOTAL TIEMPO PRORROGADO EN DÍAS
]],"&lt;&gt;0")</f>
        <v>3</v>
      </c>
      <c r="BJ1005" s="1" t="e">
        <f>+#REF!</f>
        <v>#REF!</v>
      </c>
      <c r="BK1005" s="75" t="e">
        <f>+#REF!</f>
        <v>#REF!</v>
      </c>
      <c r="BL1005" s="1" t="s">
        <v>83</v>
      </c>
      <c r="BM1005" t="e">
        <f t="shared" si="77"/>
        <v>#REF!</v>
      </c>
      <c r="BN1005" s="7">
        <f t="shared" si="78"/>
        <v>46051</v>
      </c>
      <c r="BO1005" s="7" t="e">
        <f t="shared" si="79"/>
        <v>#REF!</v>
      </c>
      <c r="BP1005" s="5" t="e">
        <f t="shared" si="75"/>
        <v>#REF!</v>
      </c>
      <c r="BQ1005" s="1">
        <v>10026667</v>
      </c>
      <c r="BR1005" s="1" t="e">
        <f>+Tabla3[[#This Row],[VALOR TOTAL DE CONTRATO (ANTES DE LIQUIDACIÓN - LIBERACIÓN DE SALDOS)]]-Tabla3[[#This Row],[RECURSO TOTALES DESEMBOLSADOS]]</f>
        <v>#REF!</v>
      </c>
      <c r="BS1005" s="1" t="s">
        <v>83</v>
      </c>
      <c r="BT1005" s="1" t="str">
        <f t="shared" si="76"/>
        <v>enero</v>
      </c>
      <c r="BU1005" s="1" t="s">
        <v>82</v>
      </c>
      <c r="BV1005" s="1" t="s">
        <v>82</v>
      </c>
      <c r="BW1005" s="1" t="s">
        <v>82</v>
      </c>
      <c r="BX1005" t="s">
        <v>258</v>
      </c>
      <c r="BY1005" t="s">
        <v>259</v>
      </c>
    </row>
    <row r="1006" spans="1:77" x14ac:dyDescent="0.25">
      <c r="A1006" s="1">
        <v>2026</v>
      </c>
      <c r="B1006" s="3">
        <v>979</v>
      </c>
      <c r="C1006" s="1" t="s">
        <v>65</v>
      </c>
      <c r="D1006" t="s">
        <v>67</v>
      </c>
      <c r="E1006" t="s">
        <v>70</v>
      </c>
      <c r="F1006" t="s">
        <v>71</v>
      </c>
      <c r="G1006" t="s">
        <v>105</v>
      </c>
      <c r="H1006" s="1" t="s">
        <v>64</v>
      </c>
      <c r="I1006" s="1" t="s">
        <v>75</v>
      </c>
      <c r="J1006" t="s">
        <v>5334</v>
      </c>
      <c r="K1006" s="1" t="s">
        <v>78</v>
      </c>
      <c r="L1006" s="87" t="s">
        <v>908</v>
      </c>
      <c r="M1006" s="79" t="s">
        <v>7276</v>
      </c>
      <c r="N1006" s="1" t="s">
        <v>3719</v>
      </c>
      <c r="O1006" s="69" t="s">
        <v>3719</v>
      </c>
      <c r="P1006" s="99" t="s">
        <v>3719</v>
      </c>
      <c r="Q1006" s="1" t="s">
        <v>83</v>
      </c>
      <c r="R1006" s="87" t="s">
        <v>261</v>
      </c>
      <c r="S1006" s="87" t="s">
        <v>261</v>
      </c>
      <c r="T1006" t="s">
        <v>5341</v>
      </c>
      <c r="U1006" t="s">
        <v>5336</v>
      </c>
      <c r="V1006" t="s">
        <v>5335</v>
      </c>
      <c r="W1006" s="5">
        <v>52200000</v>
      </c>
      <c r="X1006" s="5">
        <v>52200000</v>
      </c>
      <c r="Y1006" s="90">
        <v>8700000</v>
      </c>
      <c r="Z1006" s="90">
        <v>0</v>
      </c>
      <c r="AA1006" s="1" t="s">
        <v>95</v>
      </c>
      <c r="AB1006" t="s">
        <v>83</v>
      </c>
      <c r="AC1006" t="s">
        <v>76</v>
      </c>
      <c r="AD1006" s="69">
        <f>+Tabla3[[#This Row],[VALOR DEL CONTRATO
(EN NUMEROS)]]-Tabla3[[#This Row],[VALOR RECURSOS (MADS/FONAM)]]</f>
        <v>0</v>
      </c>
      <c r="AE1006" s="2">
        <v>6226</v>
      </c>
      <c r="AF1006" s="97">
        <v>46024</v>
      </c>
      <c r="AG1006">
        <v>108826</v>
      </c>
      <c r="AH1006" s="96">
        <v>46051</v>
      </c>
      <c r="AI1006" s="78" t="s">
        <v>98</v>
      </c>
      <c r="AJ1006" t="s">
        <v>514</v>
      </c>
      <c r="AK1006" s="65">
        <v>202300000000041</v>
      </c>
      <c r="AL1006" s="96">
        <v>46050</v>
      </c>
      <c r="AM1006" s="1" t="s">
        <v>257</v>
      </c>
      <c r="AN1006" s="1" t="s">
        <v>257</v>
      </c>
      <c r="AO1006" t="s">
        <v>100</v>
      </c>
      <c r="AP1006" t="s">
        <v>1428</v>
      </c>
      <c r="AQ1006" s="1"/>
      <c r="AR1006" t="s">
        <v>1502</v>
      </c>
      <c r="AS1006" t="s">
        <v>261</v>
      </c>
      <c r="AT1006" s="1">
        <v>80111600</v>
      </c>
      <c r="AU1006" s="93" t="s">
        <v>6169</v>
      </c>
      <c r="AV1006" s="1" t="s">
        <v>210</v>
      </c>
      <c r="AW1006" s="87" t="s">
        <v>103</v>
      </c>
      <c r="AX1006" s="96">
        <v>46050</v>
      </c>
      <c r="AY1006" s="1" t="s">
        <v>116</v>
      </c>
      <c r="AZ1006" s="96">
        <v>46050</v>
      </c>
      <c r="BA1006" s="75">
        <v>46051</v>
      </c>
      <c r="BB1006" s="6">
        <v>46231</v>
      </c>
      <c r="BC1006" s="89">
        <f>+Tabla3[[#This Row],[FECHA TERMINACION
(INICIAL)]]-Tabla3[[#This Row],[FECHA INICIO]]</f>
        <v>180</v>
      </c>
      <c r="BD1006" s="89">
        <f>+Tabla3[[#This Row],[PLAZO DE EJECUCIÓN EN DÍAS (INICIAL)]]/30</f>
        <v>6</v>
      </c>
      <c r="BE1006" t="s">
        <v>5337</v>
      </c>
      <c r="BF1006" s="5" t="e">
        <f>+#REF!</f>
        <v>#REF!</v>
      </c>
      <c r="BG1006" s="5" t="e">
        <f>+#REF!</f>
        <v>#REF!</v>
      </c>
      <c r="BH1006" s="1" t="e">
        <f>+#REF!</f>
        <v>#REF!</v>
      </c>
      <c r="BI1006" s="1">
        <f>+COUNTIF(Tabla3[[#This Row],[VALOR REDUCIDO]:[TOTAL TIEMPO PRORROGADO EN DÍAS
]],"&lt;&gt;0")</f>
        <v>3</v>
      </c>
      <c r="BJ1006" s="1" t="e">
        <f>+#REF!</f>
        <v>#REF!</v>
      </c>
      <c r="BK1006" s="75" t="e">
        <f>+#REF!</f>
        <v>#REF!</v>
      </c>
      <c r="BL1006" s="1" t="s">
        <v>83</v>
      </c>
      <c r="BM1006" t="e">
        <f t="shared" si="77"/>
        <v>#REF!</v>
      </c>
      <c r="BN1006" s="7">
        <f t="shared" si="78"/>
        <v>46051</v>
      </c>
      <c r="BO1006" s="7" t="e">
        <f t="shared" si="79"/>
        <v>#REF!</v>
      </c>
      <c r="BP1006" s="5" t="e">
        <f t="shared" si="75"/>
        <v>#REF!</v>
      </c>
      <c r="BQ1006" s="1">
        <v>35380000</v>
      </c>
      <c r="BR1006" s="1" t="e">
        <f>+Tabla3[[#This Row],[VALOR TOTAL DE CONTRATO (ANTES DE LIQUIDACIÓN - LIBERACIÓN DE SALDOS)]]-Tabla3[[#This Row],[RECURSO TOTALES DESEMBOLSADOS]]</f>
        <v>#REF!</v>
      </c>
      <c r="BS1006" s="1" t="s">
        <v>83</v>
      </c>
      <c r="BT1006" s="1" t="str">
        <f t="shared" si="76"/>
        <v>enero</v>
      </c>
      <c r="BU1006" s="1" t="s">
        <v>82</v>
      </c>
      <c r="BV1006" s="1" t="s">
        <v>82</v>
      </c>
      <c r="BW1006" s="1" t="s">
        <v>82</v>
      </c>
      <c r="BX1006" t="s">
        <v>258</v>
      </c>
      <c r="BY1006" t="s">
        <v>259</v>
      </c>
    </row>
    <row r="1007" spans="1:77" x14ac:dyDescent="0.25">
      <c r="A1007" s="1">
        <v>2026</v>
      </c>
      <c r="B1007" s="3">
        <v>980</v>
      </c>
      <c r="C1007" s="1" t="s">
        <v>65</v>
      </c>
      <c r="D1007" t="s">
        <v>67</v>
      </c>
      <c r="E1007" t="s">
        <v>70</v>
      </c>
      <c r="F1007" t="s">
        <v>71</v>
      </c>
      <c r="G1007" t="s">
        <v>105</v>
      </c>
      <c r="H1007" s="1" t="s">
        <v>64</v>
      </c>
      <c r="I1007" s="1" t="s">
        <v>75</v>
      </c>
      <c r="J1007" t="s">
        <v>5338</v>
      </c>
      <c r="K1007" s="1" t="s">
        <v>78</v>
      </c>
      <c r="L1007" s="87" t="s">
        <v>1034</v>
      </c>
      <c r="M1007" s="79" t="s">
        <v>7277</v>
      </c>
      <c r="N1007" s="1" t="s">
        <v>3719</v>
      </c>
      <c r="O1007" s="69" t="s">
        <v>3719</v>
      </c>
      <c r="P1007" s="99" t="s">
        <v>3719</v>
      </c>
      <c r="Q1007" s="1" t="s">
        <v>83</v>
      </c>
      <c r="R1007" s="87" t="s">
        <v>261</v>
      </c>
      <c r="S1007" s="87" t="s">
        <v>261</v>
      </c>
      <c r="T1007" t="s">
        <v>5340</v>
      </c>
      <c r="U1007" t="s">
        <v>5343</v>
      </c>
      <c r="V1007" t="s">
        <v>5342</v>
      </c>
      <c r="W1007" s="5">
        <v>89100000</v>
      </c>
      <c r="X1007" s="5">
        <v>89100000</v>
      </c>
      <c r="Y1007" s="90">
        <v>9900000</v>
      </c>
      <c r="Z1007" s="90">
        <v>0</v>
      </c>
      <c r="AA1007" s="1" t="s">
        <v>95</v>
      </c>
      <c r="AB1007" t="s">
        <v>83</v>
      </c>
      <c r="AC1007" t="s">
        <v>76</v>
      </c>
      <c r="AD1007" s="69">
        <f>+Tabla3[[#This Row],[VALOR DEL CONTRATO
(EN NUMEROS)]]-Tabla3[[#This Row],[VALOR RECURSOS (MADS/FONAM)]]</f>
        <v>0</v>
      </c>
      <c r="AE1007" s="2">
        <v>6226</v>
      </c>
      <c r="AF1007" s="97">
        <v>46024</v>
      </c>
      <c r="AG1007">
        <v>112726</v>
      </c>
      <c r="AH1007" s="96">
        <v>46055</v>
      </c>
      <c r="AI1007" s="78" t="s">
        <v>98</v>
      </c>
      <c r="AJ1007" t="s">
        <v>514</v>
      </c>
      <c r="AK1007" s="65">
        <v>202300000000041</v>
      </c>
      <c r="AL1007" s="96">
        <v>46051</v>
      </c>
      <c r="AM1007" s="1" t="s">
        <v>257</v>
      </c>
      <c r="AN1007" s="1" t="s">
        <v>257</v>
      </c>
      <c r="AO1007" t="s">
        <v>100</v>
      </c>
      <c r="AP1007" t="s">
        <v>5339</v>
      </c>
      <c r="AQ1007" s="2"/>
      <c r="AR1007" t="s">
        <v>1243</v>
      </c>
      <c r="AS1007" t="s">
        <v>2337</v>
      </c>
      <c r="AT1007" s="1">
        <v>80111600</v>
      </c>
      <c r="AU1007" s="93" t="s">
        <v>6170</v>
      </c>
      <c r="AV1007" s="1" t="s">
        <v>210</v>
      </c>
      <c r="AW1007" s="87" t="s">
        <v>103</v>
      </c>
      <c r="AX1007" s="96">
        <v>46051</v>
      </c>
      <c r="AY1007" s="1" t="s">
        <v>116</v>
      </c>
      <c r="AZ1007" s="96">
        <v>46051</v>
      </c>
      <c r="BA1007" s="96">
        <v>46055</v>
      </c>
      <c r="BB1007" s="6">
        <v>46327</v>
      </c>
      <c r="BC1007" s="89">
        <f>+Tabla3[[#This Row],[FECHA TERMINACION
(INICIAL)]]-Tabla3[[#This Row],[FECHA INICIO]]</f>
        <v>272</v>
      </c>
      <c r="BD1007" s="89">
        <f>+Tabla3[[#This Row],[PLAZO DE EJECUCIÓN EN DÍAS (INICIAL)]]/30</f>
        <v>9.0666666666666664</v>
      </c>
      <c r="BE1007" t="s">
        <v>4814</v>
      </c>
      <c r="BF1007" s="5" t="e">
        <f>+#REF!</f>
        <v>#REF!</v>
      </c>
      <c r="BG1007" s="5" t="e">
        <f>+#REF!</f>
        <v>#REF!</v>
      </c>
      <c r="BH1007" s="1" t="e">
        <f>+#REF!</f>
        <v>#REF!</v>
      </c>
      <c r="BI1007" s="1">
        <f>+COUNTIF(Tabla3[[#This Row],[VALOR REDUCIDO]:[TOTAL TIEMPO PRORROGADO EN DÍAS
]],"&lt;&gt;0")</f>
        <v>3</v>
      </c>
      <c r="BJ1007" s="1" t="e">
        <f>+#REF!</f>
        <v>#REF!</v>
      </c>
      <c r="BK1007" s="75" t="e">
        <f>+#REF!</f>
        <v>#REF!</v>
      </c>
      <c r="BL1007" s="1" t="s">
        <v>83</v>
      </c>
      <c r="BM1007" t="e">
        <f t="shared" si="77"/>
        <v>#REF!</v>
      </c>
      <c r="BN1007" s="7">
        <f t="shared" si="78"/>
        <v>46055</v>
      </c>
      <c r="BO1007" s="7" t="e">
        <f t="shared" si="79"/>
        <v>#REF!</v>
      </c>
      <c r="BP1007" s="5" t="e">
        <f t="shared" si="75"/>
        <v>#REF!</v>
      </c>
      <c r="BQ1007" s="1">
        <v>39270000</v>
      </c>
      <c r="BR1007" s="1" t="e">
        <f>+Tabla3[[#This Row],[VALOR TOTAL DE CONTRATO (ANTES DE LIQUIDACIÓN - LIBERACIÓN DE SALDOS)]]-Tabla3[[#This Row],[RECURSO TOTALES DESEMBOLSADOS]]</f>
        <v>#REF!</v>
      </c>
      <c r="BS1007" s="1" t="s">
        <v>83</v>
      </c>
      <c r="BT1007" s="1" t="str">
        <f t="shared" si="76"/>
        <v>enero</v>
      </c>
      <c r="BU1007" s="1" t="s">
        <v>82</v>
      </c>
      <c r="BV1007" s="1" t="s">
        <v>82</v>
      </c>
      <c r="BW1007" s="1" t="s">
        <v>82</v>
      </c>
      <c r="BX1007" t="s">
        <v>258</v>
      </c>
      <c r="BY1007" t="s">
        <v>259</v>
      </c>
    </row>
    <row r="1008" spans="1:77" s="70" customFormat="1" x14ac:dyDescent="0.25">
      <c r="A1008" s="1">
        <v>2026</v>
      </c>
      <c r="B1008" s="3">
        <v>981</v>
      </c>
      <c r="C1008" s="1" t="s">
        <v>65</v>
      </c>
      <c r="D1008" t="s">
        <v>67</v>
      </c>
      <c r="E1008" t="s">
        <v>70</v>
      </c>
      <c r="F1008" t="s">
        <v>71</v>
      </c>
      <c r="G1008" t="s">
        <v>105</v>
      </c>
      <c r="H1008" s="1" t="s">
        <v>64</v>
      </c>
      <c r="I1008" s="1" t="s">
        <v>75</v>
      </c>
      <c r="J1008" t="s">
        <v>5344</v>
      </c>
      <c r="K1008" s="1" t="s">
        <v>78</v>
      </c>
      <c r="L1008" s="87" t="s">
        <v>721</v>
      </c>
      <c r="M1008" s="79" t="s">
        <v>7278</v>
      </c>
      <c r="N1008" s="1" t="s">
        <v>3719</v>
      </c>
      <c r="O1008" s="69" t="s">
        <v>3719</v>
      </c>
      <c r="P1008" s="99" t="s">
        <v>3719</v>
      </c>
      <c r="Q1008" s="1" t="s">
        <v>83</v>
      </c>
      <c r="R1008" s="87" t="s">
        <v>261</v>
      </c>
      <c r="S1008" s="87" t="s">
        <v>261</v>
      </c>
      <c r="T1008" t="s">
        <v>5345</v>
      </c>
      <c r="U1008" t="s">
        <v>5346</v>
      </c>
      <c r="V1008" t="s">
        <v>3869</v>
      </c>
      <c r="W1008" s="5">
        <v>72000000</v>
      </c>
      <c r="X1008" s="5">
        <v>72000000</v>
      </c>
      <c r="Y1008" s="90">
        <v>9000000</v>
      </c>
      <c r="Z1008" s="90">
        <v>0</v>
      </c>
      <c r="AA1008" s="1" t="s">
        <v>95</v>
      </c>
      <c r="AB1008" t="s">
        <v>83</v>
      </c>
      <c r="AC1008" t="s">
        <v>76</v>
      </c>
      <c r="AD1008" s="69">
        <f>+Tabla3[[#This Row],[VALOR DEL CONTRATO
(EN NUMEROS)]]-Tabla3[[#This Row],[VALOR RECURSOS (MADS/FONAM)]]</f>
        <v>0</v>
      </c>
      <c r="AE1008" s="2">
        <v>6226</v>
      </c>
      <c r="AF1008" s="97">
        <v>46024</v>
      </c>
      <c r="AG1008">
        <v>109126</v>
      </c>
      <c r="AH1008" s="96">
        <v>46051</v>
      </c>
      <c r="AI1008" s="78" t="s">
        <v>98</v>
      </c>
      <c r="AJ1008" t="s">
        <v>514</v>
      </c>
      <c r="AK1008" s="65">
        <v>202300000000041</v>
      </c>
      <c r="AL1008" s="96">
        <v>46050</v>
      </c>
      <c r="AM1008" s="1" t="s">
        <v>257</v>
      </c>
      <c r="AN1008" s="1" t="s">
        <v>257</v>
      </c>
      <c r="AO1008" t="s">
        <v>100</v>
      </c>
      <c r="AP1008" t="s">
        <v>5006</v>
      </c>
      <c r="AQ1008" s="1"/>
      <c r="AR1008" t="s">
        <v>5007</v>
      </c>
      <c r="AS1008" t="s">
        <v>261</v>
      </c>
      <c r="AT1008" s="1">
        <v>80111600</v>
      </c>
      <c r="AU1008" s="104" t="s">
        <v>6171</v>
      </c>
      <c r="AV1008" s="1" t="s">
        <v>210</v>
      </c>
      <c r="AW1008" s="87" t="s">
        <v>103</v>
      </c>
      <c r="AX1008" s="75">
        <v>46050</v>
      </c>
      <c r="AY1008" s="1" t="s">
        <v>116</v>
      </c>
      <c r="AZ1008" s="75">
        <v>46050</v>
      </c>
      <c r="BA1008" s="6">
        <v>46057</v>
      </c>
      <c r="BB1008" s="6">
        <v>46298</v>
      </c>
      <c r="BC1008" s="89">
        <f>+Tabla3[[#This Row],[FECHA TERMINACION
(INICIAL)]]-Tabla3[[#This Row],[FECHA INICIO]]</f>
        <v>241</v>
      </c>
      <c r="BD1008" s="89">
        <f>+Tabla3[[#This Row],[PLAZO DE EJECUCIÓN EN DÍAS (INICIAL)]]/30</f>
        <v>8.0333333333333332</v>
      </c>
      <c r="BE1008" t="s">
        <v>3845</v>
      </c>
      <c r="BF1008" s="5" t="e">
        <f>+#REF!</f>
        <v>#REF!</v>
      </c>
      <c r="BG1008" s="5" t="e">
        <f>+#REF!</f>
        <v>#REF!</v>
      </c>
      <c r="BH1008" s="1" t="e">
        <f>+#REF!</f>
        <v>#REF!</v>
      </c>
      <c r="BI1008" s="1">
        <f>+COUNTIF(Tabla3[[#This Row],[VALOR REDUCIDO]:[TOTAL TIEMPO PRORROGADO EN DÍAS
]],"&lt;&gt;0")</f>
        <v>3</v>
      </c>
      <c r="BJ1008" s="1" t="e">
        <f>+#REF!</f>
        <v>#REF!</v>
      </c>
      <c r="BK1008" s="75" t="e">
        <f>+#REF!</f>
        <v>#REF!</v>
      </c>
      <c r="BL1008" s="1" t="s">
        <v>83</v>
      </c>
      <c r="BM1008" t="e">
        <f t="shared" si="77"/>
        <v>#REF!</v>
      </c>
      <c r="BN1008" s="7">
        <f t="shared" si="78"/>
        <v>46057</v>
      </c>
      <c r="BO1008" s="7" t="e">
        <f t="shared" si="79"/>
        <v>#REF!</v>
      </c>
      <c r="BP1008" s="5" t="e">
        <f t="shared" si="75"/>
        <v>#REF!</v>
      </c>
      <c r="BQ1008" s="1">
        <v>35100000</v>
      </c>
      <c r="BR1008" s="1" t="e">
        <f>+Tabla3[[#This Row],[VALOR TOTAL DE CONTRATO (ANTES DE LIQUIDACIÓN - LIBERACIÓN DE SALDOS)]]-Tabla3[[#This Row],[RECURSO TOTALES DESEMBOLSADOS]]</f>
        <v>#REF!</v>
      </c>
      <c r="BS1008" s="1" t="s">
        <v>83</v>
      </c>
      <c r="BT1008" s="1" t="str">
        <f t="shared" si="76"/>
        <v>enero</v>
      </c>
      <c r="BU1008" s="1" t="s">
        <v>82</v>
      </c>
      <c r="BV1008" s="1" t="s">
        <v>82</v>
      </c>
      <c r="BW1008" s="1" t="s">
        <v>82</v>
      </c>
      <c r="BX1008" t="s">
        <v>258</v>
      </c>
      <c r="BY1008" t="s">
        <v>259</v>
      </c>
    </row>
    <row r="1009" spans="1:77" x14ac:dyDescent="0.25">
      <c r="A1009" s="1">
        <v>2026</v>
      </c>
      <c r="B1009" s="3">
        <v>982</v>
      </c>
      <c r="C1009" s="1" t="s">
        <v>65</v>
      </c>
      <c r="D1009" t="s">
        <v>67</v>
      </c>
      <c r="E1009" t="s">
        <v>70</v>
      </c>
      <c r="F1009" t="s">
        <v>71</v>
      </c>
      <c r="G1009" t="s">
        <v>105</v>
      </c>
      <c r="H1009" s="1" t="s">
        <v>64</v>
      </c>
      <c r="I1009" s="1" t="s">
        <v>75</v>
      </c>
      <c r="J1009" t="s">
        <v>4704</v>
      </c>
      <c r="K1009" s="1" t="s">
        <v>78</v>
      </c>
      <c r="L1009" s="87" t="s">
        <v>1034</v>
      </c>
      <c r="M1009" s="79" t="s">
        <v>7279</v>
      </c>
      <c r="N1009" s="1" t="s">
        <v>3719</v>
      </c>
      <c r="O1009" s="69" t="s">
        <v>3719</v>
      </c>
      <c r="P1009" s="99" t="s">
        <v>3719</v>
      </c>
      <c r="Q1009" s="1" t="s">
        <v>83</v>
      </c>
      <c r="R1009" s="87" t="s">
        <v>269</v>
      </c>
      <c r="S1009" s="87" t="s">
        <v>269</v>
      </c>
      <c r="T1009" t="s">
        <v>3708</v>
      </c>
      <c r="U1009" t="s">
        <v>4706</v>
      </c>
      <c r="V1009" t="s">
        <v>4705</v>
      </c>
      <c r="W1009" s="5">
        <v>71400000</v>
      </c>
      <c r="X1009" s="5">
        <v>71400000</v>
      </c>
      <c r="Y1009" s="90">
        <v>6800000</v>
      </c>
      <c r="Z1009" s="90">
        <v>0</v>
      </c>
      <c r="AA1009" s="1" t="s">
        <v>95</v>
      </c>
      <c r="AB1009" t="s">
        <v>83</v>
      </c>
      <c r="AC1009" t="s">
        <v>76</v>
      </c>
      <c r="AD1009" s="69">
        <f>+Tabla3[[#This Row],[VALOR DEL CONTRATO
(EN NUMEROS)]]-Tabla3[[#This Row],[VALOR RECURSOS (MADS/FONAM)]]</f>
        <v>0</v>
      </c>
      <c r="AE1009" s="2">
        <v>4726</v>
      </c>
      <c r="AF1009" s="88">
        <v>46024</v>
      </c>
      <c r="AG1009">
        <v>99126</v>
      </c>
      <c r="AH1009" s="75">
        <v>46048</v>
      </c>
      <c r="AI1009" s="78" t="s">
        <v>98</v>
      </c>
      <c r="AJ1009" t="s">
        <v>736</v>
      </c>
      <c r="AK1009" s="72">
        <v>202400000000054</v>
      </c>
      <c r="AL1009" s="96">
        <v>46045</v>
      </c>
      <c r="AM1009" s="1" t="s">
        <v>257</v>
      </c>
      <c r="AN1009" s="1" t="s">
        <v>257</v>
      </c>
      <c r="AO1009" t="s">
        <v>100</v>
      </c>
      <c r="AP1009" t="s">
        <v>4707</v>
      </c>
      <c r="AQ1009" s="2"/>
      <c r="AR1009" t="s">
        <v>4708</v>
      </c>
      <c r="AS1009" t="s">
        <v>418</v>
      </c>
      <c r="AT1009" s="1">
        <v>80111600</v>
      </c>
      <c r="AU1009" s="93" t="s">
        <v>6172</v>
      </c>
      <c r="AV1009" s="1" t="s">
        <v>210</v>
      </c>
      <c r="AW1009" s="87" t="s">
        <v>103</v>
      </c>
      <c r="AX1009" s="96">
        <v>46048</v>
      </c>
      <c r="AY1009" s="1" t="s">
        <v>115</v>
      </c>
      <c r="AZ1009" s="96">
        <v>46048</v>
      </c>
      <c r="BA1009" s="75">
        <v>46048</v>
      </c>
      <c r="BB1009" s="6">
        <v>46366</v>
      </c>
      <c r="BC1009" s="89">
        <f>+Tabla3[[#This Row],[FECHA TERMINACION
(INICIAL)]]-Tabla3[[#This Row],[FECHA INICIO]]</f>
        <v>318</v>
      </c>
      <c r="BD1009" s="89">
        <f>+Tabla3[[#This Row],[PLAZO DE EJECUCIÓN EN DÍAS (INICIAL)]]/30</f>
        <v>10.6</v>
      </c>
      <c r="BE1009" t="s">
        <v>4709</v>
      </c>
      <c r="BF1009" s="5" t="e">
        <f>+#REF!</f>
        <v>#REF!</v>
      </c>
      <c r="BG1009" s="5" t="e">
        <f>+#REF!</f>
        <v>#REF!</v>
      </c>
      <c r="BH1009" s="1" t="e">
        <f>+#REF!</f>
        <v>#REF!</v>
      </c>
      <c r="BI1009" s="1">
        <f>+COUNTIF(Tabla3[[#This Row],[VALOR REDUCIDO]:[TOTAL TIEMPO PRORROGADO EN DÍAS
]],"&lt;&gt;0")</f>
        <v>3</v>
      </c>
      <c r="BJ1009" s="1" t="e">
        <f>+#REF!</f>
        <v>#REF!</v>
      </c>
      <c r="BK1009" s="75" t="e">
        <f>+#REF!</f>
        <v>#REF!</v>
      </c>
      <c r="BL1009" s="1" t="s">
        <v>83</v>
      </c>
      <c r="BM1009" t="e">
        <f t="shared" si="77"/>
        <v>#REF!</v>
      </c>
      <c r="BN1009" s="7">
        <f t="shared" si="78"/>
        <v>46048</v>
      </c>
      <c r="BO1009" s="7" t="e">
        <f t="shared" si="79"/>
        <v>#REF!</v>
      </c>
      <c r="BP1009" s="5" t="e">
        <f t="shared" si="75"/>
        <v>#REF!</v>
      </c>
      <c r="BQ1009" s="1">
        <v>28333333</v>
      </c>
      <c r="BR1009" s="1" t="e">
        <f>+Tabla3[[#This Row],[VALOR TOTAL DE CONTRATO (ANTES DE LIQUIDACIÓN - LIBERACIÓN DE SALDOS)]]-Tabla3[[#This Row],[RECURSO TOTALES DESEMBOLSADOS]]</f>
        <v>#REF!</v>
      </c>
      <c r="BS1009" s="1" t="s">
        <v>83</v>
      </c>
      <c r="BT1009" s="1" t="str">
        <f t="shared" si="76"/>
        <v>enero</v>
      </c>
      <c r="BU1009" s="1" t="s">
        <v>82</v>
      </c>
      <c r="BV1009" s="1" t="s">
        <v>82</v>
      </c>
      <c r="BW1009" s="1" t="s">
        <v>82</v>
      </c>
      <c r="BX1009" t="s">
        <v>258</v>
      </c>
      <c r="BY1009" t="s">
        <v>259</v>
      </c>
    </row>
    <row r="1010" spans="1:77" x14ac:dyDescent="0.25">
      <c r="A1010" s="1">
        <v>2026</v>
      </c>
      <c r="B1010" s="3">
        <v>983</v>
      </c>
      <c r="C1010" s="1" t="s">
        <v>65</v>
      </c>
      <c r="D1010" t="s">
        <v>67</v>
      </c>
      <c r="E1010" t="s">
        <v>70</v>
      </c>
      <c r="F1010" t="s">
        <v>71</v>
      </c>
      <c r="G1010" t="s">
        <v>105</v>
      </c>
      <c r="H1010" s="1" t="s">
        <v>64</v>
      </c>
      <c r="I1010" s="1" t="s">
        <v>271</v>
      </c>
      <c r="J1010" t="s">
        <v>5146</v>
      </c>
      <c r="K1010" s="1" t="s">
        <v>78</v>
      </c>
      <c r="L1010" s="87" t="s">
        <v>246</v>
      </c>
      <c r="M1010" s="79" t="s">
        <v>7280</v>
      </c>
      <c r="N1010" s="1" t="s">
        <v>3719</v>
      </c>
      <c r="O1010" s="69" t="s">
        <v>3719</v>
      </c>
      <c r="P1010" s="99" t="s">
        <v>3719</v>
      </c>
      <c r="Q1010" s="1" t="s">
        <v>83</v>
      </c>
      <c r="R1010" s="87" t="s">
        <v>89</v>
      </c>
      <c r="S1010" s="87" t="s">
        <v>212</v>
      </c>
      <c r="T1010" t="s">
        <v>2509</v>
      </c>
      <c r="U1010" t="s">
        <v>5148</v>
      </c>
      <c r="V1010" t="s">
        <v>5147</v>
      </c>
      <c r="W1010" s="5">
        <v>29710968</v>
      </c>
      <c r="X1010" s="5">
        <v>29710968</v>
      </c>
      <c r="Y1010" s="90">
        <v>2941680</v>
      </c>
      <c r="Z1010" s="90">
        <v>0</v>
      </c>
      <c r="AA1010" s="1" t="s">
        <v>95</v>
      </c>
      <c r="AB1010" t="s">
        <v>83</v>
      </c>
      <c r="AC1010" t="s">
        <v>76</v>
      </c>
      <c r="AD1010" s="69">
        <f>+Tabla3[[#This Row],[VALOR DEL CONTRATO
(EN NUMEROS)]]-Tabla3[[#This Row],[VALOR RECURSOS (MADS/FONAM)]]</f>
        <v>0</v>
      </c>
      <c r="AE1010" s="2">
        <v>8526</v>
      </c>
      <c r="AF1010" s="88">
        <v>46027</v>
      </c>
      <c r="AG1010">
        <v>103226</v>
      </c>
      <c r="AH1010" s="75">
        <v>46050</v>
      </c>
      <c r="AI1010" s="78" t="s">
        <v>97</v>
      </c>
      <c r="AJ1010" t="s">
        <v>657</v>
      </c>
      <c r="AK1010" s="65" t="s">
        <v>76</v>
      </c>
      <c r="AL1010" s="96">
        <v>46049</v>
      </c>
      <c r="AM1010" s="1" t="s">
        <v>257</v>
      </c>
      <c r="AN1010" s="1" t="s">
        <v>257</v>
      </c>
      <c r="AO1010" t="s">
        <v>100</v>
      </c>
      <c r="AP1010" t="s">
        <v>479</v>
      </c>
      <c r="AQ1010" s="2"/>
      <c r="AR1010" t="s">
        <v>480</v>
      </c>
      <c r="AS1010" t="s">
        <v>212</v>
      </c>
      <c r="AT1010" s="1">
        <v>80111600</v>
      </c>
      <c r="AU1010" s="93" t="s">
        <v>6173</v>
      </c>
      <c r="AV1010" s="1" t="s">
        <v>210</v>
      </c>
      <c r="AW1010" s="87" t="s">
        <v>103</v>
      </c>
      <c r="AX1010" s="96">
        <v>46050</v>
      </c>
      <c r="AY1010" s="1" t="s">
        <v>115</v>
      </c>
      <c r="AZ1010" s="96">
        <v>46050</v>
      </c>
      <c r="BA1010" s="96">
        <v>46050</v>
      </c>
      <c r="BB1010" s="6">
        <v>46356</v>
      </c>
      <c r="BC1010" s="89">
        <f>+Tabla3[[#This Row],[FECHA TERMINACION
(INICIAL)]]-Tabla3[[#This Row],[FECHA INICIO]]</f>
        <v>306</v>
      </c>
      <c r="BD1010" s="89">
        <f>+Tabla3[[#This Row],[PLAZO DE EJECUCIÓN EN DÍAS (INICIAL)]]/30</f>
        <v>10.199999999999999</v>
      </c>
      <c r="BE1010" t="s">
        <v>5149</v>
      </c>
      <c r="BF1010" s="5" t="e">
        <f>+#REF!</f>
        <v>#REF!</v>
      </c>
      <c r="BG1010" s="5" t="e">
        <f>+#REF!</f>
        <v>#REF!</v>
      </c>
      <c r="BH1010" s="1" t="e">
        <f>+#REF!</f>
        <v>#REF!</v>
      </c>
      <c r="BI1010" s="1">
        <f>+COUNTIF(Tabla3[[#This Row],[VALOR REDUCIDO]:[TOTAL TIEMPO PRORROGADO EN DÍAS
]],"&lt;&gt;0")</f>
        <v>3</v>
      </c>
      <c r="BJ1010" s="1" t="e">
        <f>+#REF!</f>
        <v>#REF!</v>
      </c>
      <c r="BK1010" s="75" t="e">
        <f>+#REF!</f>
        <v>#REF!</v>
      </c>
      <c r="BL1010" s="1" t="s">
        <v>83</v>
      </c>
      <c r="BM1010" t="e">
        <f t="shared" si="77"/>
        <v>#REF!</v>
      </c>
      <c r="BN1010" s="7">
        <f t="shared" si="78"/>
        <v>46050</v>
      </c>
      <c r="BO1010" s="7" t="e">
        <f t="shared" si="79"/>
        <v>#REF!</v>
      </c>
      <c r="BP1010" s="5" t="e">
        <f t="shared" si="75"/>
        <v>#REF!</v>
      </c>
      <c r="BQ1010" s="1">
        <v>9119208</v>
      </c>
      <c r="BR1010" s="1" t="e">
        <f>+Tabla3[[#This Row],[VALOR TOTAL DE CONTRATO (ANTES DE LIQUIDACIÓN - LIBERACIÓN DE SALDOS)]]-Tabla3[[#This Row],[RECURSO TOTALES DESEMBOLSADOS]]</f>
        <v>#REF!</v>
      </c>
      <c r="BS1010" s="1" t="s">
        <v>83</v>
      </c>
      <c r="BT1010" s="1" t="str">
        <f t="shared" si="76"/>
        <v>enero</v>
      </c>
      <c r="BU1010" s="1" t="s">
        <v>82</v>
      </c>
      <c r="BV1010" s="1" t="s">
        <v>82</v>
      </c>
      <c r="BW1010" s="1" t="s">
        <v>82</v>
      </c>
      <c r="BX1010" t="s">
        <v>258</v>
      </c>
      <c r="BY1010" t="s">
        <v>259</v>
      </c>
    </row>
    <row r="1011" spans="1:77" x14ac:dyDescent="0.25">
      <c r="A1011" s="1">
        <v>2026</v>
      </c>
      <c r="B1011" s="3">
        <v>984</v>
      </c>
      <c r="C1011" s="1" t="s">
        <v>65</v>
      </c>
      <c r="D1011" t="s">
        <v>67</v>
      </c>
      <c r="E1011" t="s">
        <v>70</v>
      </c>
      <c r="F1011" t="s">
        <v>71</v>
      </c>
      <c r="G1011" t="s">
        <v>105</v>
      </c>
      <c r="H1011" s="1" t="s">
        <v>64</v>
      </c>
      <c r="I1011" s="1" t="s">
        <v>271</v>
      </c>
      <c r="J1011" t="s">
        <v>4710</v>
      </c>
      <c r="K1011" s="1" t="s">
        <v>78</v>
      </c>
      <c r="L1011" s="87" t="s">
        <v>4711</v>
      </c>
      <c r="M1011" s="79" t="s">
        <v>7281</v>
      </c>
      <c r="N1011" s="1" t="s">
        <v>3719</v>
      </c>
      <c r="O1011" s="69" t="s">
        <v>3719</v>
      </c>
      <c r="P1011" s="99" t="s">
        <v>3719</v>
      </c>
      <c r="Q1011" s="1" t="s">
        <v>83</v>
      </c>
      <c r="R1011" s="87" t="s">
        <v>266</v>
      </c>
      <c r="S1011" s="87" t="s">
        <v>266</v>
      </c>
      <c r="T1011" t="s">
        <v>4712</v>
      </c>
      <c r="U1011" t="s">
        <v>4714</v>
      </c>
      <c r="V1011" t="s">
        <v>4713</v>
      </c>
      <c r="W1011" s="5">
        <v>52888000</v>
      </c>
      <c r="X1011" s="5">
        <v>52888000</v>
      </c>
      <c r="Y1011" s="90">
        <v>4808000</v>
      </c>
      <c r="Z1011" s="90">
        <v>0</v>
      </c>
      <c r="AA1011" s="1" t="s">
        <v>95</v>
      </c>
      <c r="AB1011" t="s">
        <v>83</v>
      </c>
      <c r="AC1011" t="s">
        <v>76</v>
      </c>
      <c r="AD1011" s="69">
        <f>+Tabla3[[#This Row],[VALOR DEL CONTRATO
(EN NUMEROS)]]-Tabla3[[#This Row],[VALOR RECURSOS (MADS/FONAM)]]</f>
        <v>0</v>
      </c>
      <c r="AE1011" s="2">
        <v>426</v>
      </c>
      <c r="AF1011" s="88">
        <v>46024</v>
      </c>
      <c r="AG1011">
        <v>94026</v>
      </c>
      <c r="AH1011" s="75">
        <v>46045</v>
      </c>
      <c r="AI1011" s="78" t="s">
        <v>98</v>
      </c>
      <c r="AJ1011" t="s">
        <v>1139</v>
      </c>
      <c r="AK1011" s="65">
        <v>202400000000095</v>
      </c>
      <c r="AL1011" s="96">
        <v>46045</v>
      </c>
      <c r="AM1011" s="1" t="s">
        <v>257</v>
      </c>
      <c r="AN1011" s="1" t="s">
        <v>257</v>
      </c>
      <c r="AO1011" t="s">
        <v>100</v>
      </c>
      <c r="AP1011" t="s">
        <v>406</v>
      </c>
      <c r="AQ1011" s="2"/>
      <c r="AR1011" t="s">
        <v>407</v>
      </c>
      <c r="AS1011" t="s">
        <v>408</v>
      </c>
      <c r="AT1011" s="1">
        <v>80111600</v>
      </c>
      <c r="AU1011" s="93" t="s">
        <v>6174</v>
      </c>
      <c r="AV1011" s="1" t="s">
        <v>210</v>
      </c>
      <c r="AW1011" s="87" t="s">
        <v>103</v>
      </c>
      <c r="AX1011" s="96">
        <v>46048</v>
      </c>
      <c r="AY1011" s="1" t="s">
        <v>115</v>
      </c>
      <c r="AZ1011" s="96">
        <v>46048</v>
      </c>
      <c r="BA1011" s="75">
        <v>46049</v>
      </c>
      <c r="BB1011" s="6">
        <v>46382</v>
      </c>
      <c r="BC1011" s="89">
        <f>+Tabla3[[#This Row],[FECHA TERMINACION
(INICIAL)]]-Tabla3[[#This Row],[FECHA INICIO]]</f>
        <v>333</v>
      </c>
      <c r="BD1011" s="89">
        <f>+Tabla3[[#This Row],[PLAZO DE EJECUCIÓN EN DÍAS (INICIAL)]]/30</f>
        <v>11.1</v>
      </c>
      <c r="BE1011" t="s">
        <v>1918</v>
      </c>
      <c r="BF1011" s="5" t="e">
        <f>+#REF!</f>
        <v>#REF!</v>
      </c>
      <c r="BG1011" s="5" t="e">
        <f>+#REF!</f>
        <v>#REF!</v>
      </c>
      <c r="BH1011" s="1" t="e">
        <f>+#REF!</f>
        <v>#REF!</v>
      </c>
      <c r="BI1011" s="1">
        <f>+COUNTIF(Tabla3[[#This Row],[VALOR REDUCIDO]:[TOTAL TIEMPO PRORROGADO EN DÍAS
]],"&lt;&gt;0")</f>
        <v>3</v>
      </c>
      <c r="BJ1011" s="1" t="e">
        <f>+#REF!</f>
        <v>#REF!</v>
      </c>
      <c r="BK1011" s="75" t="e">
        <f>+#REF!</f>
        <v>#REF!</v>
      </c>
      <c r="BL1011" s="1" t="s">
        <v>83</v>
      </c>
      <c r="BM1011" t="e">
        <f t="shared" si="77"/>
        <v>#REF!</v>
      </c>
      <c r="BN1011" s="7">
        <f t="shared" si="78"/>
        <v>46049</v>
      </c>
      <c r="BO1011" s="7" t="e">
        <f t="shared" si="79"/>
        <v>#REF!</v>
      </c>
      <c r="BP1011" s="5" t="e">
        <f t="shared" si="75"/>
        <v>#REF!</v>
      </c>
      <c r="BQ1011" s="1">
        <v>19873067</v>
      </c>
      <c r="BR1011" s="1" t="e">
        <f>+Tabla3[[#This Row],[VALOR TOTAL DE CONTRATO (ANTES DE LIQUIDACIÓN - LIBERACIÓN DE SALDOS)]]-Tabla3[[#This Row],[RECURSO TOTALES DESEMBOLSADOS]]</f>
        <v>#REF!</v>
      </c>
      <c r="BS1011" s="1" t="s">
        <v>83</v>
      </c>
      <c r="BT1011" s="1" t="str">
        <f t="shared" si="76"/>
        <v>enero</v>
      </c>
      <c r="BU1011" s="1" t="s">
        <v>82</v>
      </c>
      <c r="BV1011" s="1" t="s">
        <v>82</v>
      </c>
      <c r="BW1011" s="1" t="s">
        <v>82</v>
      </c>
      <c r="BX1011" t="s">
        <v>258</v>
      </c>
      <c r="BY1011" t="s">
        <v>259</v>
      </c>
    </row>
    <row r="1012" spans="1:77" x14ac:dyDescent="0.25">
      <c r="A1012" s="1">
        <v>2026</v>
      </c>
      <c r="B1012" s="3">
        <v>985</v>
      </c>
      <c r="C1012" s="1" t="s">
        <v>65</v>
      </c>
      <c r="D1012" t="s">
        <v>67</v>
      </c>
      <c r="E1012" t="s">
        <v>70</v>
      </c>
      <c r="F1012" t="s">
        <v>71</v>
      </c>
      <c r="G1012" t="s">
        <v>105</v>
      </c>
      <c r="H1012" s="1" t="s">
        <v>64</v>
      </c>
      <c r="I1012" s="1" t="s">
        <v>75</v>
      </c>
      <c r="J1012" t="s">
        <v>5057</v>
      </c>
      <c r="K1012" s="1" t="s">
        <v>78</v>
      </c>
      <c r="L1012" s="87" t="s">
        <v>538</v>
      </c>
      <c r="M1012" s="79" t="s">
        <v>7282</v>
      </c>
      <c r="N1012" s="1" t="s">
        <v>3719</v>
      </c>
      <c r="O1012" s="69" t="s">
        <v>3719</v>
      </c>
      <c r="P1012" s="99" t="s">
        <v>3719</v>
      </c>
      <c r="Q1012" s="1" t="s">
        <v>83</v>
      </c>
      <c r="R1012" s="87" t="s">
        <v>87</v>
      </c>
      <c r="S1012" s="87" t="s">
        <v>87</v>
      </c>
      <c r="T1012" t="s">
        <v>5058</v>
      </c>
      <c r="U1012" t="s">
        <v>2677</v>
      </c>
      <c r="V1012" t="s">
        <v>5059</v>
      </c>
      <c r="W1012" s="5">
        <v>33200000</v>
      </c>
      <c r="X1012" s="5">
        <v>33200000</v>
      </c>
      <c r="Y1012" s="90">
        <v>4000000</v>
      </c>
      <c r="Z1012" s="90">
        <v>0</v>
      </c>
      <c r="AA1012" s="1" t="s">
        <v>95</v>
      </c>
      <c r="AB1012" t="s">
        <v>83</v>
      </c>
      <c r="AC1012" t="s">
        <v>76</v>
      </c>
      <c r="AD1012" s="69">
        <f>+Tabla3[[#This Row],[VALOR DEL CONTRATO
(EN NUMEROS)]]-Tabla3[[#This Row],[VALOR RECURSOS (MADS/FONAM)]]</f>
        <v>0</v>
      </c>
      <c r="AE1012" s="2">
        <v>7026</v>
      </c>
      <c r="AF1012" s="88">
        <v>46024</v>
      </c>
      <c r="AG1012">
        <v>98626</v>
      </c>
      <c r="AH1012" s="75">
        <v>46048</v>
      </c>
      <c r="AI1012" s="78" t="s">
        <v>98</v>
      </c>
      <c r="AJ1012" t="s">
        <v>395</v>
      </c>
      <c r="AK1012" s="72">
        <v>202400000000095</v>
      </c>
      <c r="AL1012" s="75">
        <v>46048</v>
      </c>
      <c r="AM1012" s="1" t="s">
        <v>257</v>
      </c>
      <c r="AN1012" s="1" t="s">
        <v>257</v>
      </c>
      <c r="AO1012" t="s">
        <v>100</v>
      </c>
      <c r="AP1012" t="s">
        <v>1833</v>
      </c>
      <c r="AQ1012" s="2"/>
      <c r="AR1012" t="s">
        <v>1834</v>
      </c>
      <c r="AS1012" t="s">
        <v>87</v>
      </c>
      <c r="AT1012" s="1">
        <v>80111600</v>
      </c>
      <c r="AU1012" s="93" t="s">
        <v>6175</v>
      </c>
      <c r="AV1012" s="1" t="s">
        <v>210</v>
      </c>
      <c r="AW1012" s="87" t="s">
        <v>103</v>
      </c>
      <c r="AX1012" s="96">
        <v>46049</v>
      </c>
      <c r="AY1012" s="1" t="s">
        <v>116</v>
      </c>
      <c r="AZ1012" s="96">
        <v>46049</v>
      </c>
      <c r="BA1012" s="75">
        <v>46051</v>
      </c>
      <c r="BB1012" s="6">
        <v>46302</v>
      </c>
      <c r="BC1012" s="89">
        <f>+Tabla3[[#This Row],[FECHA TERMINACION
(INICIAL)]]-Tabla3[[#This Row],[FECHA INICIO]]</f>
        <v>251</v>
      </c>
      <c r="BD1012" s="89">
        <f>+Tabla3[[#This Row],[PLAZO DE EJECUCIÓN EN DÍAS (INICIAL)]]/30</f>
        <v>8.3666666666666671</v>
      </c>
      <c r="BE1012" t="s">
        <v>5060</v>
      </c>
      <c r="BF1012" s="5" t="e">
        <f>+#REF!</f>
        <v>#REF!</v>
      </c>
      <c r="BG1012" s="5" t="e">
        <f>+#REF!</f>
        <v>#REF!</v>
      </c>
      <c r="BH1012" s="1" t="e">
        <f>+#REF!</f>
        <v>#REF!</v>
      </c>
      <c r="BI1012" s="1">
        <f>+COUNTIF(Tabla3[[#This Row],[VALOR REDUCIDO]:[TOTAL TIEMPO PRORROGADO EN DÍAS
]],"&lt;&gt;0")</f>
        <v>3</v>
      </c>
      <c r="BJ1012" s="1" t="e">
        <f>+#REF!</f>
        <v>#REF!</v>
      </c>
      <c r="BK1012" s="75" t="e">
        <f>+#REF!</f>
        <v>#REF!</v>
      </c>
      <c r="BL1012" s="1" t="s">
        <v>83</v>
      </c>
      <c r="BM1012" t="e">
        <f t="shared" si="77"/>
        <v>#REF!</v>
      </c>
      <c r="BN1012" s="7">
        <f t="shared" si="78"/>
        <v>46051</v>
      </c>
      <c r="BO1012" s="7" t="e">
        <f t="shared" si="79"/>
        <v>#REF!</v>
      </c>
      <c r="BP1012" s="5" t="e">
        <f t="shared" si="75"/>
        <v>#REF!</v>
      </c>
      <c r="BQ1012" s="1">
        <v>16266667</v>
      </c>
      <c r="BR1012" s="1" t="e">
        <f>+Tabla3[[#This Row],[VALOR TOTAL DE CONTRATO (ANTES DE LIQUIDACIÓN - LIBERACIÓN DE SALDOS)]]-Tabla3[[#This Row],[RECURSO TOTALES DESEMBOLSADOS]]</f>
        <v>#REF!</v>
      </c>
      <c r="BS1012" s="1" t="s">
        <v>83</v>
      </c>
      <c r="BT1012" s="1" t="str">
        <f t="shared" si="76"/>
        <v>enero</v>
      </c>
      <c r="BU1012" s="1" t="s">
        <v>82</v>
      </c>
      <c r="BV1012" s="1" t="s">
        <v>82</v>
      </c>
      <c r="BW1012" s="1" t="s">
        <v>82</v>
      </c>
      <c r="BX1012" t="s">
        <v>258</v>
      </c>
      <c r="BY1012" t="s">
        <v>259</v>
      </c>
    </row>
    <row r="1013" spans="1:77" x14ac:dyDescent="0.25">
      <c r="A1013" s="1">
        <v>2026</v>
      </c>
      <c r="B1013" s="3">
        <v>986</v>
      </c>
      <c r="C1013" s="1" t="s">
        <v>65</v>
      </c>
      <c r="D1013" t="s">
        <v>67</v>
      </c>
      <c r="E1013" t="s">
        <v>70</v>
      </c>
      <c r="F1013" t="s">
        <v>71</v>
      </c>
      <c r="G1013" t="s">
        <v>105</v>
      </c>
      <c r="H1013" s="1" t="s">
        <v>64</v>
      </c>
      <c r="I1013" s="1" t="s">
        <v>75</v>
      </c>
      <c r="J1013" t="s">
        <v>5238</v>
      </c>
      <c r="K1013" s="1" t="s">
        <v>78</v>
      </c>
      <c r="L1013" s="87" t="s">
        <v>493</v>
      </c>
      <c r="M1013" s="79" t="s">
        <v>7283</v>
      </c>
      <c r="N1013" s="1" t="s">
        <v>3719</v>
      </c>
      <c r="O1013" s="69" t="s">
        <v>3719</v>
      </c>
      <c r="P1013" s="99" t="s">
        <v>3719</v>
      </c>
      <c r="Q1013" s="1" t="s">
        <v>83</v>
      </c>
      <c r="R1013" s="87" t="s">
        <v>255</v>
      </c>
      <c r="S1013" s="87" t="s">
        <v>255</v>
      </c>
      <c r="T1013" t="s">
        <v>2524</v>
      </c>
      <c r="U1013" t="s">
        <v>2520</v>
      </c>
      <c r="V1013" t="s">
        <v>5085</v>
      </c>
      <c r="W1013" s="5">
        <v>117810000</v>
      </c>
      <c r="X1013" s="5">
        <v>117810000</v>
      </c>
      <c r="Y1013" s="90">
        <v>9000000</v>
      </c>
      <c r="Z1013" s="90">
        <v>0</v>
      </c>
      <c r="AA1013" s="1" t="s">
        <v>121</v>
      </c>
      <c r="AB1013" t="s">
        <v>83</v>
      </c>
      <c r="AC1013" t="s">
        <v>76</v>
      </c>
      <c r="AD1013" s="69">
        <f>+Tabla3[[#This Row],[VALOR DEL CONTRATO
(EN NUMEROS)]]-Tabla3[[#This Row],[VALOR RECURSOS (MADS/FONAM)]]</f>
        <v>0</v>
      </c>
      <c r="AE1013" s="2">
        <v>4625</v>
      </c>
      <c r="AF1013" s="88">
        <v>45671</v>
      </c>
      <c r="AG1013">
        <v>2726</v>
      </c>
      <c r="AH1013" s="96">
        <v>46051</v>
      </c>
      <c r="AI1013" s="78" t="s">
        <v>99</v>
      </c>
      <c r="AJ1013" t="s">
        <v>1827</v>
      </c>
      <c r="AK1013" s="65" t="s">
        <v>76</v>
      </c>
      <c r="AL1013" s="96">
        <v>46049</v>
      </c>
      <c r="AM1013" s="1" t="s">
        <v>257</v>
      </c>
      <c r="AN1013" s="1" t="s">
        <v>257</v>
      </c>
      <c r="AO1013" t="s">
        <v>100</v>
      </c>
      <c r="AP1013" t="s">
        <v>2486</v>
      </c>
      <c r="AQ1013" s="2"/>
      <c r="AR1013" t="s">
        <v>2487</v>
      </c>
      <c r="AS1013" t="s">
        <v>255</v>
      </c>
      <c r="AT1013" s="1">
        <v>80111600</v>
      </c>
      <c r="AU1013" s="93" t="s">
        <v>6176</v>
      </c>
      <c r="AV1013" s="1" t="s">
        <v>210</v>
      </c>
      <c r="AW1013" s="87" t="s">
        <v>103</v>
      </c>
      <c r="AX1013" s="96">
        <v>46049</v>
      </c>
      <c r="AY1013" s="1" t="s">
        <v>116</v>
      </c>
      <c r="AZ1013" s="96">
        <v>46049</v>
      </c>
      <c r="BA1013" s="75">
        <v>46051</v>
      </c>
      <c r="BB1013" s="6">
        <v>46384</v>
      </c>
      <c r="BC1013" s="89">
        <f>+Tabla3[[#This Row],[FECHA TERMINACION
(INICIAL)]]-Tabla3[[#This Row],[FECHA INICIO]]</f>
        <v>333</v>
      </c>
      <c r="BD1013" s="89">
        <f>+Tabla3[[#This Row],[PLAZO DE EJECUCIÓN EN DÍAS (INICIAL)]]/30</f>
        <v>11.1</v>
      </c>
      <c r="BE1013" t="s">
        <v>5086</v>
      </c>
      <c r="BF1013" s="5" t="e">
        <f>+#REF!</f>
        <v>#REF!</v>
      </c>
      <c r="BG1013" s="5" t="e">
        <f>+#REF!</f>
        <v>#REF!</v>
      </c>
      <c r="BH1013" s="1" t="e">
        <f>+#REF!</f>
        <v>#REF!</v>
      </c>
      <c r="BI1013" s="1">
        <f>+COUNTIF(Tabla3[[#This Row],[VALOR REDUCIDO]:[TOTAL TIEMPO PRORROGADO EN DÍAS
]],"&lt;&gt;0")</f>
        <v>3</v>
      </c>
      <c r="BJ1013" s="1" t="e">
        <f>+#REF!</f>
        <v>#REF!</v>
      </c>
      <c r="BK1013" s="75" t="e">
        <f>+#REF!</f>
        <v>#REF!</v>
      </c>
      <c r="BL1013" s="1" t="s">
        <v>83</v>
      </c>
      <c r="BM1013" t="e">
        <f t="shared" si="77"/>
        <v>#REF!</v>
      </c>
      <c r="BN1013" s="7">
        <f t="shared" si="78"/>
        <v>46051</v>
      </c>
      <c r="BO1013" s="7" t="e">
        <f t="shared" si="79"/>
        <v>#REF!</v>
      </c>
      <c r="BP1013" s="5" t="e">
        <f t="shared" si="75"/>
        <v>#REF!</v>
      </c>
      <c r="BQ1013" s="1">
        <v>43554000</v>
      </c>
      <c r="BR1013" s="1" t="e">
        <f>+Tabla3[[#This Row],[VALOR TOTAL DE CONTRATO (ANTES DE LIQUIDACIÓN - LIBERACIÓN DE SALDOS)]]-Tabla3[[#This Row],[RECURSO TOTALES DESEMBOLSADOS]]</f>
        <v>#REF!</v>
      </c>
      <c r="BS1013" s="1" t="s">
        <v>83</v>
      </c>
      <c r="BT1013" s="1" t="str">
        <f t="shared" si="76"/>
        <v>enero</v>
      </c>
      <c r="BU1013" s="1" t="s">
        <v>82</v>
      </c>
      <c r="BV1013" s="1" t="s">
        <v>82</v>
      </c>
      <c r="BW1013" s="1" t="s">
        <v>82</v>
      </c>
      <c r="BX1013" t="s">
        <v>258</v>
      </c>
      <c r="BY1013" t="s">
        <v>259</v>
      </c>
    </row>
    <row r="1014" spans="1:77" x14ac:dyDescent="0.25">
      <c r="A1014" s="1">
        <v>2026</v>
      </c>
      <c r="B1014" s="3">
        <v>987</v>
      </c>
      <c r="C1014" s="1" t="s">
        <v>65</v>
      </c>
      <c r="D1014" t="s">
        <v>67</v>
      </c>
      <c r="E1014" t="s">
        <v>70</v>
      </c>
      <c r="F1014" t="s">
        <v>71</v>
      </c>
      <c r="G1014" t="s">
        <v>105</v>
      </c>
      <c r="H1014" s="1" t="s">
        <v>64</v>
      </c>
      <c r="I1014" s="1" t="s">
        <v>75</v>
      </c>
      <c r="J1014" t="s">
        <v>5347</v>
      </c>
      <c r="K1014" s="1" t="s">
        <v>78</v>
      </c>
      <c r="L1014" s="87" t="s">
        <v>759</v>
      </c>
      <c r="M1014" s="79" t="s">
        <v>7284</v>
      </c>
      <c r="N1014" s="1" t="s">
        <v>3719</v>
      </c>
      <c r="O1014" s="69" t="s">
        <v>3719</v>
      </c>
      <c r="P1014" s="99" t="s">
        <v>3719</v>
      </c>
      <c r="Q1014" s="1" t="s">
        <v>83</v>
      </c>
      <c r="R1014" s="87" t="s">
        <v>733</v>
      </c>
      <c r="S1014" s="87" t="s">
        <v>733</v>
      </c>
      <c r="T1014" t="s">
        <v>5348</v>
      </c>
      <c r="U1014" t="s">
        <v>5350</v>
      </c>
      <c r="V1014" t="s">
        <v>5349</v>
      </c>
      <c r="W1014" s="5">
        <v>34840000</v>
      </c>
      <c r="X1014" s="5">
        <v>34840000</v>
      </c>
      <c r="Y1014" s="90">
        <v>5200000</v>
      </c>
      <c r="Z1014" s="90">
        <v>0</v>
      </c>
      <c r="AA1014" s="1" t="s">
        <v>95</v>
      </c>
      <c r="AB1014" t="s">
        <v>83</v>
      </c>
      <c r="AC1014" t="s">
        <v>76</v>
      </c>
      <c r="AD1014" s="69">
        <f>+Tabla3[[#This Row],[VALOR DEL CONTRATO
(EN NUMEROS)]]-Tabla3[[#This Row],[VALOR RECURSOS (MADS/FONAM)]]</f>
        <v>0</v>
      </c>
      <c r="AE1014" s="2">
        <v>3026</v>
      </c>
      <c r="AF1014" s="88">
        <v>46024</v>
      </c>
      <c r="AG1014">
        <v>110826</v>
      </c>
      <c r="AH1014" s="75">
        <v>46051</v>
      </c>
      <c r="AI1014" s="78" t="s">
        <v>98</v>
      </c>
      <c r="AJ1014" t="s">
        <v>590</v>
      </c>
      <c r="AK1014" s="65">
        <v>202400000000078</v>
      </c>
      <c r="AL1014" s="96">
        <v>46051</v>
      </c>
      <c r="AM1014" s="1" t="s">
        <v>257</v>
      </c>
      <c r="AN1014" s="1" t="s">
        <v>257</v>
      </c>
      <c r="AO1014" t="s">
        <v>100</v>
      </c>
      <c r="AP1014" t="s">
        <v>5205</v>
      </c>
      <c r="AQ1014" s="1"/>
      <c r="AR1014" t="s">
        <v>5286</v>
      </c>
      <c r="AS1014" t="s">
        <v>268</v>
      </c>
      <c r="AT1014" s="1">
        <v>80111600</v>
      </c>
      <c r="AU1014" s="93" t="s">
        <v>6177</v>
      </c>
      <c r="AV1014" s="1" t="s">
        <v>210</v>
      </c>
      <c r="AW1014" s="87" t="s">
        <v>103</v>
      </c>
      <c r="AX1014" s="96">
        <v>46051</v>
      </c>
      <c r="AY1014" s="1" t="s">
        <v>116</v>
      </c>
      <c r="AZ1014" s="96">
        <v>46051</v>
      </c>
      <c r="BA1014" s="75">
        <v>46051</v>
      </c>
      <c r="BB1014" s="6">
        <v>46253</v>
      </c>
      <c r="BC1014" s="89">
        <f>+Tabla3[[#This Row],[FECHA TERMINACION
(INICIAL)]]-Tabla3[[#This Row],[FECHA INICIO]]</f>
        <v>202</v>
      </c>
      <c r="BD1014" s="89">
        <f>+Tabla3[[#This Row],[PLAZO DE EJECUCIÓN EN DÍAS (INICIAL)]]/30</f>
        <v>6.7333333333333334</v>
      </c>
      <c r="BE1014" t="s">
        <v>5351</v>
      </c>
      <c r="BF1014" s="5" t="e">
        <f>+#REF!</f>
        <v>#REF!</v>
      </c>
      <c r="BG1014" s="5" t="e">
        <f>+#REF!</f>
        <v>#REF!</v>
      </c>
      <c r="BH1014" s="1" t="e">
        <f>+#REF!</f>
        <v>#REF!</v>
      </c>
      <c r="BI1014" s="1">
        <f>+COUNTIF(Tabla3[[#This Row],[VALOR REDUCIDO]:[TOTAL TIEMPO PRORROGADO EN DÍAS
]],"&lt;&gt;0")</f>
        <v>3</v>
      </c>
      <c r="BJ1014" s="1" t="e">
        <f>+#REF!</f>
        <v>#REF!</v>
      </c>
      <c r="BK1014" s="75" t="e">
        <f>+#REF!</f>
        <v>#REF!</v>
      </c>
      <c r="BL1014" s="1" t="s">
        <v>83</v>
      </c>
      <c r="BM1014" t="e">
        <f t="shared" si="77"/>
        <v>#REF!</v>
      </c>
      <c r="BN1014" s="7">
        <f t="shared" si="78"/>
        <v>46051</v>
      </c>
      <c r="BO1014" s="7" t="e">
        <f t="shared" si="79"/>
        <v>#REF!</v>
      </c>
      <c r="BP1014" s="5" t="e">
        <f t="shared" si="75"/>
        <v>#REF!</v>
      </c>
      <c r="BQ1014" s="1">
        <v>21146667</v>
      </c>
      <c r="BR1014" s="1" t="e">
        <f>+Tabla3[[#This Row],[VALOR TOTAL DE CONTRATO (ANTES DE LIQUIDACIÓN - LIBERACIÓN DE SALDOS)]]-Tabla3[[#This Row],[RECURSO TOTALES DESEMBOLSADOS]]</f>
        <v>#REF!</v>
      </c>
      <c r="BS1014" s="1" t="s">
        <v>83</v>
      </c>
      <c r="BT1014" s="1" t="str">
        <f t="shared" si="76"/>
        <v>enero</v>
      </c>
      <c r="BU1014" s="1" t="s">
        <v>82</v>
      </c>
      <c r="BV1014" s="1" t="s">
        <v>82</v>
      </c>
      <c r="BW1014" s="1" t="s">
        <v>82</v>
      </c>
      <c r="BX1014" t="s">
        <v>258</v>
      </c>
      <c r="BY1014" t="s">
        <v>259</v>
      </c>
    </row>
    <row r="1015" spans="1:77" x14ac:dyDescent="0.25">
      <c r="A1015" s="1">
        <v>2026</v>
      </c>
      <c r="B1015" s="3">
        <v>988</v>
      </c>
      <c r="C1015" s="1" t="s">
        <v>277</v>
      </c>
      <c r="D1015" t="s">
        <v>67</v>
      </c>
      <c r="E1015" t="s">
        <v>69</v>
      </c>
      <c r="F1015" t="s">
        <v>72</v>
      </c>
      <c r="G1015" t="s">
        <v>105</v>
      </c>
      <c r="H1015" s="1" t="s">
        <v>64</v>
      </c>
      <c r="I1015" s="1" t="s">
        <v>76</v>
      </c>
      <c r="J1015" t="s">
        <v>5239</v>
      </c>
      <c r="K1015" s="1" t="s">
        <v>278</v>
      </c>
      <c r="L1015" s="87" t="s">
        <v>3719</v>
      </c>
      <c r="M1015" s="79" t="s">
        <v>3719</v>
      </c>
      <c r="N1015" s="1" t="s">
        <v>5240</v>
      </c>
      <c r="O1015" s="59" t="s">
        <v>5241</v>
      </c>
      <c r="P1015" s="99">
        <v>51790488</v>
      </c>
      <c r="Q1015" s="1" t="s">
        <v>83</v>
      </c>
      <c r="R1015" s="87" t="s">
        <v>89</v>
      </c>
      <c r="S1015" s="87" t="s">
        <v>212</v>
      </c>
      <c r="T1015" t="s">
        <v>5242</v>
      </c>
      <c r="U1015" t="s">
        <v>5243</v>
      </c>
      <c r="V1015" s="5" t="s">
        <v>5244</v>
      </c>
      <c r="W1015" s="5">
        <v>100000000</v>
      </c>
      <c r="X1015" s="5">
        <v>100000000</v>
      </c>
      <c r="Y1015" s="90" t="s">
        <v>5245</v>
      </c>
      <c r="Z1015" s="90" t="s">
        <v>1045</v>
      </c>
      <c r="AA1015" s="1" t="s">
        <v>95</v>
      </c>
      <c r="AB1015" t="s">
        <v>83</v>
      </c>
      <c r="AC1015" t="s">
        <v>76</v>
      </c>
      <c r="AD1015" s="69">
        <f>+Tabla3[[#This Row],[VALOR DEL CONTRATO
(EN NUMEROS)]]-Tabla3[[#This Row],[VALOR RECURSOS (MADS/FONAM)]]</f>
        <v>0</v>
      </c>
      <c r="AE1015" s="2">
        <v>9926</v>
      </c>
      <c r="AF1015" s="97">
        <v>46029</v>
      </c>
      <c r="AG1015">
        <v>102726</v>
      </c>
      <c r="AH1015" s="96">
        <v>46049</v>
      </c>
      <c r="AI1015" s="78" t="s">
        <v>97</v>
      </c>
      <c r="AJ1015" t="s">
        <v>5246</v>
      </c>
      <c r="AK1015" s="65" t="s">
        <v>76</v>
      </c>
      <c r="AL1015" s="96">
        <v>46049</v>
      </c>
      <c r="AM1015" s="1" t="s">
        <v>257</v>
      </c>
      <c r="AN1015" s="1" t="s">
        <v>257</v>
      </c>
      <c r="AO1015" t="s">
        <v>100</v>
      </c>
      <c r="AP1015" t="s">
        <v>479</v>
      </c>
      <c r="AQ1015" s="2"/>
      <c r="AR1015" t="s">
        <v>480</v>
      </c>
      <c r="AS1015" t="s">
        <v>212</v>
      </c>
      <c r="AT1015" s="1">
        <v>55101519</v>
      </c>
      <c r="AU1015" s="93" t="s">
        <v>6262</v>
      </c>
      <c r="AV1015" s="1" t="s">
        <v>211</v>
      </c>
      <c r="AW1015" s="87" t="s">
        <v>104</v>
      </c>
      <c r="AX1015" s="96" t="s">
        <v>76</v>
      </c>
      <c r="AY1015" s="1" t="s">
        <v>108</v>
      </c>
      <c r="AZ1015" s="75">
        <v>46049</v>
      </c>
      <c r="BA1015" s="75">
        <v>46049</v>
      </c>
      <c r="BB1015" s="6">
        <v>46387</v>
      </c>
      <c r="BC1015" s="89">
        <f>+Tabla3[[#This Row],[FECHA TERMINACION
(INICIAL)]]-Tabla3[[#This Row],[FECHA INICIO]]</f>
        <v>338</v>
      </c>
      <c r="BD1015" s="89">
        <f>+Tabla3[[#This Row],[PLAZO DE EJECUCIÓN EN DÍAS (INICIAL)]]/30</f>
        <v>11.266666666666667</v>
      </c>
      <c r="BE1015" t="s">
        <v>5247</v>
      </c>
      <c r="BF1015" s="5" t="e">
        <f>+#REF!</f>
        <v>#REF!</v>
      </c>
      <c r="BG1015" s="5" t="e">
        <f>+#REF!</f>
        <v>#REF!</v>
      </c>
      <c r="BH1015" s="1" t="e">
        <f>+#REF!</f>
        <v>#REF!</v>
      </c>
      <c r="BI1015" s="1">
        <f>+COUNTIF(Tabla3[[#This Row],[VALOR REDUCIDO]:[TOTAL TIEMPO PRORROGADO EN DÍAS
]],"&lt;&gt;0")</f>
        <v>3</v>
      </c>
      <c r="BJ1015" s="1" t="e">
        <f>+#REF!</f>
        <v>#REF!</v>
      </c>
      <c r="BK1015" s="75" t="e">
        <f>+#REF!</f>
        <v>#REF!</v>
      </c>
      <c r="BL1015" s="1" t="s">
        <v>83</v>
      </c>
      <c r="BM1015" t="e">
        <f t="shared" si="77"/>
        <v>#REF!</v>
      </c>
      <c r="BN1015" s="7">
        <f t="shared" si="78"/>
        <v>46049</v>
      </c>
      <c r="BO1015" s="7" t="e">
        <f t="shared" si="79"/>
        <v>#REF!</v>
      </c>
      <c r="BP1015" s="5" t="e">
        <f t="shared" si="75"/>
        <v>#REF!</v>
      </c>
      <c r="BQ1015" s="1" t="e">
        <v>#N/A</v>
      </c>
      <c r="BR1015" s="1" t="e">
        <f>+Tabla3[[#This Row],[VALOR TOTAL DE CONTRATO (ANTES DE LIQUIDACIÓN - LIBERACIÓN DE SALDOS)]]-Tabla3[[#This Row],[RECURSO TOTALES DESEMBOLSADOS]]</f>
        <v>#REF!</v>
      </c>
      <c r="BS1015" s="1" t="s">
        <v>83</v>
      </c>
      <c r="BT1015" s="1" t="str">
        <f t="shared" si="76"/>
        <v>enero</v>
      </c>
      <c r="BU1015" s="1" t="s">
        <v>82</v>
      </c>
      <c r="BV1015" s="1" t="s">
        <v>82</v>
      </c>
      <c r="BW1015" s="1" t="s">
        <v>82</v>
      </c>
      <c r="BX1015" t="s">
        <v>258</v>
      </c>
      <c r="BY1015" t="s">
        <v>259</v>
      </c>
    </row>
    <row r="1016" spans="1:77" x14ac:dyDescent="0.25">
      <c r="A1016" s="1">
        <v>2026</v>
      </c>
      <c r="B1016" s="3">
        <v>989</v>
      </c>
      <c r="C1016" s="1" t="s">
        <v>65</v>
      </c>
      <c r="D1016" t="s">
        <v>67</v>
      </c>
      <c r="E1016" t="s">
        <v>70</v>
      </c>
      <c r="F1016" t="s">
        <v>71</v>
      </c>
      <c r="G1016" t="s">
        <v>105</v>
      </c>
      <c r="H1016" s="1" t="s">
        <v>64</v>
      </c>
      <c r="I1016" s="1" t="s">
        <v>75</v>
      </c>
      <c r="J1016" t="s">
        <v>5352</v>
      </c>
      <c r="K1016" s="1" t="s">
        <v>78</v>
      </c>
      <c r="L1016" s="87" t="s">
        <v>5353</v>
      </c>
      <c r="M1016" s="79" t="s">
        <v>7285</v>
      </c>
      <c r="N1016" s="1" t="s">
        <v>3719</v>
      </c>
      <c r="O1016" s="69" t="s">
        <v>3719</v>
      </c>
      <c r="P1016" s="99" t="s">
        <v>3719</v>
      </c>
      <c r="Q1016" s="1" t="s">
        <v>83</v>
      </c>
      <c r="R1016" s="87" t="s">
        <v>269</v>
      </c>
      <c r="S1016" s="87" t="s">
        <v>269</v>
      </c>
      <c r="T1016" t="s">
        <v>5354</v>
      </c>
      <c r="U1016" t="s">
        <v>5356</v>
      </c>
      <c r="V1016" t="s">
        <v>5355</v>
      </c>
      <c r="W1016" s="5">
        <v>45000000</v>
      </c>
      <c r="X1016" s="5">
        <v>45000000</v>
      </c>
      <c r="Y1016" s="90">
        <v>4500000</v>
      </c>
      <c r="Z1016" s="90">
        <v>0</v>
      </c>
      <c r="AA1016" s="1" t="s">
        <v>95</v>
      </c>
      <c r="AB1016" t="s">
        <v>83</v>
      </c>
      <c r="AC1016" t="s">
        <v>76</v>
      </c>
      <c r="AD1016" s="69">
        <f>+Tabla3[[#This Row],[VALOR DEL CONTRATO
(EN NUMEROS)]]-Tabla3[[#This Row],[VALOR RECURSOS (MADS/FONAM)]]</f>
        <v>0</v>
      </c>
      <c r="AE1016" s="2">
        <v>3626</v>
      </c>
      <c r="AF1016" s="88">
        <v>46024</v>
      </c>
      <c r="AG1016">
        <v>106826</v>
      </c>
      <c r="AH1016" s="75">
        <v>46050</v>
      </c>
      <c r="AI1016" s="78" t="s">
        <v>98</v>
      </c>
      <c r="AJ1016" t="s">
        <v>424</v>
      </c>
      <c r="AK1016" s="72">
        <v>202400000000071</v>
      </c>
      <c r="AL1016" s="96">
        <v>46050</v>
      </c>
      <c r="AM1016" s="1" t="s">
        <v>257</v>
      </c>
      <c r="AN1016" s="1" t="s">
        <v>257</v>
      </c>
      <c r="AO1016" t="s">
        <v>100</v>
      </c>
      <c r="AP1016" t="s">
        <v>2702</v>
      </c>
      <c r="AQ1016" s="2"/>
      <c r="AR1016" t="s">
        <v>2703</v>
      </c>
      <c r="AS1016" t="s">
        <v>418</v>
      </c>
      <c r="AT1016" s="1">
        <v>80111600</v>
      </c>
      <c r="AU1016" s="93" t="s">
        <v>6178</v>
      </c>
      <c r="AV1016" s="1" t="s">
        <v>210</v>
      </c>
      <c r="AW1016" s="87" t="s">
        <v>103</v>
      </c>
      <c r="AX1016" s="96">
        <v>46051</v>
      </c>
      <c r="AY1016" s="1" t="s">
        <v>115</v>
      </c>
      <c r="AZ1016" s="96">
        <v>46051</v>
      </c>
      <c r="BA1016" s="75">
        <v>46051</v>
      </c>
      <c r="BB1016" s="6">
        <v>46354</v>
      </c>
      <c r="BC1016" s="89">
        <f>+Tabla3[[#This Row],[FECHA TERMINACION
(INICIAL)]]-Tabla3[[#This Row],[FECHA INICIO]]</f>
        <v>303</v>
      </c>
      <c r="BD1016" s="89">
        <f>+Tabla3[[#This Row],[PLAZO DE EJECUCIÓN EN DÍAS (INICIAL)]]/30</f>
        <v>10.1</v>
      </c>
      <c r="BE1016" t="s">
        <v>5357</v>
      </c>
      <c r="BF1016" s="5" t="e">
        <f>+#REF!</f>
        <v>#REF!</v>
      </c>
      <c r="BG1016" s="5" t="e">
        <f>+#REF!</f>
        <v>#REF!</v>
      </c>
      <c r="BH1016" s="1" t="e">
        <f>+#REF!</f>
        <v>#REF!</v>
      </c>
      <c r="BI1016" s="1">
        <f>+COUNTIF(Tabla3[[#This Row],[VALOR REDUCIDO]:[TOTAL TIEMPO PRORROGADO EN DÍAS
]],"&lt;&gt;0")</f>
        <v>3</v>
      </c>
      <c r="BJ1016" s="1" t="e">
        <f>+#REF!</f>
        <v>#REF!</v>
      </c>
      <c r="BK1016" s="75" t="e">
        <f>+#REF!</f>
        <v>#REF!</v>
      </c>
      <c r="BL1016" s="1" t="s">
        <v>83</v>
      </c>
      <c r="BM1016" t="e">
        <f t="shared" si="77"/>
        <v>#REF!</v>
      </c>
      <c r="BN1016" s="7">
        <f t="shared" si="78"/>
        <v>46051</v>
      </c>
      <c r="BO1016" s="7" t="e">
        <f t="shared" si="79"/>
        <v>#REF!</v>
      </c>
      <c r="BP1016" s="5" t="e">
        <f t="shared" si="75"/>
        <v>#REF!</v>
      </c>
      <c r="BQ1016" s="1">
        <v>18300000</v>
      </c>
      <c r="BR1016" s="1" t="e">
        <f>+Tabla3[[#This Row],[VALOR TOTAL DE CONTRATO (ANTES DE LIQUIDACIÓN - LIBERACIÓN DE SALDOS)]]-Tabla3[[#This Row],[RECURSO TOTALES DESEMBOLSADOS]]</f>
        <v>#REF!</v>
      </c>
      <c r="BS1016" s="1" t="s">
        <v>83</v>
      </c>
      <c r="BT1016" s="1" t="str">
        <f t="shared" si="76"/>
        <v>enero</v>
      </c>
      <c r="BU1016" s="1" t="s">
        <v>82</v>
      </c>
      <c r="BV1016" s="1" t="s">
        <v>82</v>
      </c>
      <c r="BW1016" s="1" t="s">
        <v>82</v>
      </c>
      <c r="BX1016" t="s">
        <v>258</v>
      </c>
      <c r="BY1016" t="s">
        <v>259</v>
      </c>
    </row>
    <row r="1017" spans="1:77" x14ac:dyDescent="0.25">
      <c r="A1017" s="1">
        <v>2026</v>
      </c>
      <c r="B1017" s="3">
        <v>990</v>
      </c>
      <c r="C1017" s="1" t="s">
        <v>65</v>
      </c>
      <c r="D1017" t="s">
        <v>67</v>
      </c>
      <c r="E1017" t="s">
        <v>70</v>
      </c>
      <c r="F1017" t="s">
        <v>71</v>
      </c>
      <c r="G1017" t="s">
        <v>105</v>
      </c>
      <c r="H1017" s="1" t="s">
        <v>64</v>
      </c>
      <c r="I1017" s="1" t="s">
        <v>75</v>
      </c>
      <c r="J1017" t="s">
        <v>5358</v>
      </c>
      <c r="K1017" s="1" t="s">
        <v>78</v>
      </c>
      <c r="L1017" s="87" t="s">
        <v>81</v>
      </c>
      <c r="M1017" s="79" t="s">
        <v>7286</v>
      </c>
      <c r="N1017" s="1" t="s">
        <v>3719</v>
      </c>
      <c r="O1017" s="69" t="s">
        <v>3719</v>
      </c>
      <c r="P1017" s="99" t="s">
        <v>3719</v>
      </c>
      <c r="Q1017" s="1" t="s">
        <v>83</v>
      </c>
      <c r="R1017" s="87" t="s">
        <v>1558</v>
      </c>
      <c r="S1017" s="87" t="s">
        <v>212</v>
      </c>
      <c r="T1017" t="s">
        <v>5359</v>
      </c>
      <c r="U1017" t="s">
        <v>5360</v>
      </c>
      <c r="V1017" t="s">
        <v>2502</v>
      </c>
      <c r="W1017" s="5">
        <v>57200000</v>
      </c>
      <c r="X1017" s="5">
        <v>57200000</v>
      </c>
      <c r="Y1017" s="90">
        <v>5200000</v>
      </c>
      <c r="Z1017" s="90">
        <v>0</v>
      </c>
      <c r="AA1017" s="1" t="s">
        <v>95</v>
      </c>
      <c r="AB1017" t="s">
        <v>83</v>
      </c>
      <c r="AC1017" t="s">
        <v>76</v>
      </c>
      <c r="AD1017" s="69">
        <f>+Tabla3[[#This Row],[VALOR DEL CONTRATO
(EN NUMEROS)]]-Tabla3[[#This Row],[VALOR RECURSOS (MADS/FONAM)]]</f>
        <v>0</v>
      </c>
      <c r="AE1017" s="2">
        <v>1626</v>
      </c>
      <c r="AF1017" s="97">
        <v>46024</v>
      </c>
      <c r="AG1017">
        <v>104526</v>
      </c>
      <c r="AH1017" s="96">
        <v>46050</v>
      </c>
      <c r="AI1017" s="78" t="s">
        <v>98</v>
      </c>
      <c r="AJ1017" t="s">
        <v>282</v>
      </c>
      <c r="AK1017" s="65">
        <v>202400000000095</v>
      </c>
      <c r="AL1017" s="96">
        <v>46050</v>
      </c>
      <c r="AM1017" s="1" t="s">
        <v>257</v>
      </c>
      <c r="AN1017" s="1" t="s">
        <v>257</v>
      </c>
      <c r="AO1017" t="s">
        <v>100</v>
      </c>
      <c r="AP1017" t="s">
        <v>1410</v>
      </c>
      <c r="AQ1017" s="1"/>
      <c r="AR1017" t="s">
        <v>1411</v>
      </c>
      <c r="AS1017" t="s">
        <v>212</v>
      </c>
      <c r="AT1017" s="1">
        <v>80111600</v>
      </c>
      <c r="AU1017" s="93" t="s">
        <v>6179</v>
      </c>
      <c r="AV1017" s="1" t="s">
        <v>210</v>
      </c>
      <c r="AW1017" s="87" t="s">
        <v>103</v>
      </c>
      <c r="AX1017" s="96">
        <v>46050</v>
      </c>
      <c r="AY1017" s="1" t="s">
        <v>116</v>
      </c>
      <c r="AZ1017" s="96">
        <v>46050</v>
      </c>
      <c r="BA1017" s="75">
        <v>46051</v>
      </c>
      <c r="BB1017" s="6">
        <v>46384</v>
      </c>
      <c r="BC1017" s="89">
        <f>+Tabla3[[#This Row],[FECHA TERMINACION
(INICIAL)]]-Tabla3[[#This Row],[FECHA INICIO]]</f>
        <v>333</v>
      </c>
      <c r="BD1017" s="89">
        <f>+Tabla3[[#This Row],[PLAZO DE EJECUCIÓN EN DÍAS (INICIAL)]]/30</f>
        <v>11.1</v>
      </c>
      <c r="BE1017" t="s">
        <v>5361</v>
      </c>
      <c r="BF1017" s="5" t="e">
        <f>+#REF!</f>
        <v>#REF!</v>
      </c>
      <c r="BG1017" s="5" t="e">
        <f>+#REF!</f>
        <v>#REF!</v>
      </c>
      <c r="BH1017" s="1" t="e">
        <f>+#REF!</f>
        <v>#REF!</v>
      </c>
      <c r="BI1017" s="1">
        <f>+COUNTIF(Tabla3[[#This Row],[VALOR REDUCIDO]:[TOTAL TIEMPO PRORROGADO EN DÍAS
]],"&lt;&gt;0")</f>
        <v>3</v>
      </c>
      <c r="BJ1017" s="1" t="e">
        <f>+#REF!</f>
        <v>#REF!</v>
      </c>
      <c r="BK1017" s="75" t="e">
        <f>+#REF!</f>
        <v>#REF!</v>
      </c>
      <c r="BL1017" s="1" t="s">
        <v>83</v>
      </c>
      <c r="BM1017" t="e">
        <f t="shared" si="77"/>
        <v>#REF!</v>
      </c>
      <c r="BN1017" s="7">
        <f t="shared" si="78"/>
        <v>46051</v>
      </c>
      <c r="BO1017" s="7" t="e">
        <f t="shared" si="79"/>
        <v>#REF!</v>
      </c>
      <c r="BP1017" s="5" t="e">
        <f t="shared" si="75"/>
        <v>#REF!</v>
      </c>
      <c r="BQ1017" s="1">
        <v>21146667</v>
      </c>
      <c r="BR1017" s="1" t="e">
        <f>+Tabla3[[#This Row],[VALOR TOTAL DE CONTRATO (ANTES DE LIQUIDACIÓN - LIBERACIÓN DE SALDOS)]]-Tabla3[[#This Row],[RECURSO TOTALES DESEMBOLSADOS]]</f>
        <v>#REF!</v>
      </c>
      <c r="BS1017" s="1" t="s">
        <v>83</v>
      </c>
      <c r="BT1017" s="1" t="str">
        <f t="shared" si="76"/>
        <v>enero</v>
      </c>
      <c r="BU1017" s="1" t="s">
        <v>82</v>
      </c>
      <c r="BV1017" s="1" t="s">
        <v>82</v>
      </c>
      <c r="BW1017" s="1" t="s">
        <v>82</v>
      </c>
      <c r="BX1017" t="s">
        <v>258</v>
      </c>
      <c r="BY1017" t="s">
        <v>259</v>
      </c>
    </row>
    <row r="1018" spans="1:77" x14ac:dyDescent="0.25">
      <c r="A1018" s="1">
        <v>2026</v>
      </c>
      <c r="B1018" s="3">
        <v>991</v>
      </c>
      <c r="C1018" s="1" t="s">
        <v>65</v>
      </c>
      <c r="D1018" t="s">
        <v>67</v>
      </c>
      <c r="E1018" t="s">
        <v>70</v>
      </c>
      <c r="F1018" t="s">
        <v>71</v>
      </c>
      <c r="G1018" t="s">
        <v>105</v>
      </c>
      <c r="H1018" s="1" t="s">
        <v>64</v>
      </c>
      <c r="I1018" s="1" t="s">
        <v>75</v>
      </c>
      <c r="J1018" t="s">
        <v>5248</v>
      </c>
      <c r="K1018" s="1" t="s">
        <v>78</v>
      </c>
      <c r="L1018" s="87" t="s">
        <v>5249</v>
      </c>
      <c r="M1018" s="79" t="s">
        <v>7287</v>
      </c>
      <c r="N1018" s="1" t="s">
        <v>3719</v>
      </c>
      <c r="O1018" s="69" t="s">
        <v>3719</v>
      </c>
      <c r="P1018" s="99" t="s">
        <v>3719</v>
      </c>
      <c r="Q1018" s="1" t="s">
        <v>83</v>
      </c>
      <c r="R1018" s="87" t="s">
        <v>262</v>
      </c>
      <c r="S1018" s="87" t="s">
        <v>262</v>
      </c>
      <c r="T1018" t="s">
        <v>5250</v>
      </c>
      <c r="U1018" t="s">
        <v>5251</v>
      </c>
      <c r="V1018" t="s">
        <v>5252</v>
      </c>
      <c r="W1018" s="5">
        <v>77933333</v>
      </c>
      <c r="X1018" s="5">
        <v>77933333</v>
      </c>
      <c r="Y1018" s="90">
        <v>7000000</v>
      </c>
      <c r="Z1018" s="90">
        <v>0</v>
      </c>
      <c r="AA1018" s="1" t="s">
        <v>95</v>
      </c>
      <c r="AB1018" t="s">
        <v>83</v>
      </c>
      <c r="AC1018" t="s">
        <v>76</v>
      </c>
      <c r="AD1018" s="69">
        <f>+Tabla3[[#This Row],[VALOR DEL CONTRATO
(EN NUMEROS)]]-Tabla3[[#This Row],[VALOR RECURSOS (MADS/FONAM)]]</f>
        <v>0</v>
      </c>
      <c r="AE1018" s="2">
        <v>2526</v>
      </c>
      <c r="AF1018" s="97">
        <v>46024</v>
      </c>
      <c r="AG1018">
        <v>107326</v>
      </c>
      <c r="AH1018" s="96">
        <v>46055</v>
      </c>
      <c r="AI1018" s="78" t="s">
        <v>98</v>
      </c>
      <c r="AJ1018" t="s">
        <v>296</v>
      </c>
      <c r="AK1018" s="65">
        <v>202400000000078</v>
      </c>
      <c r="AL1018" s="96">
        <v>46049</v>
      </c>
      <c r="AM1018" s="1" t="s">
        <v>257</v>
      </c>
      <c r="AN1018" s="1" t="s">
        <v>257</v>
      </c>
      <c r="AO1018" t="s">
        <v>100</v>
      </c>
      <c r="AP1018" t="s">
        <v>452</v>
      </c>
      <c r="AQ1018" s="2"/>
      <c r="AR1018" t="s">
        <v>453</v>
      </c>
      <c r="AS1018" t="s">
        <v>454</v>
      </c>
      <c r="AT1018" s="1">
        <v>80111600</v>
      </c>
      <c r="AU1018" s="93" t="s">
        <v>6180</v>
      </c>
      <c r="AV1018" s="1" t="s">
        <v>210</v>
      </c>
      <c r="AW1018" s="87" t="s">
        <v>103</v>
      </c>
      <c r="AX1018" s="96">
        <v>46049</v>
      </c>
      <c r="AY1018" s="1" t="s">
        <v>115</v>
      </c>
      <c r="AZ1018" s="96">
        <v>46049</v>
      </c>
      <c r="BA1018" s="96">
        <v>46055</v>
      </c>
      <c r="BB1018" s="6">
        <v>46387</v>
      </c>
      <c r="BC1018" s="89">
        <f>+Tabla3[[#This Row],[FECHA TERMINACION
(INICIAL)]]-Tabla3[[#This Row],[FECHA INICIO]]</f>
        <v>332</v>
      </c>
      <c r="BD1018" s="89">
        <f>+Tabla3[[#This Row],[PLAZO DE EJECUCIÓN EN DÍAS (INICIAL)]]/30</f>
        <v>11.066666666666666</v>
      </c>
      <c r="BE1018" t="s">
        <v>5126</v>
      </c>
      <c r="BF1018" s="5" t="e">
        <f>+#REF!</f>
        <v>#REF!</v>
      </c>
      <c r="BG1018" s="5" t="e">
        <f>+#REF!</f>
        <v>#REF!</v>
      </c>
      <c r="BH1018" s="1" t="e">
        <f>+#REF!</f>
        <v>#REF!</v>
      </c>
      <c r="BI1018" s="1">
        <f>+COUNTIF(Tabla3[[#This Row],[VALOR REDUCIDO]:[TOTAL TIEMPO PRORROGADO EN DÍAS
]],"&lt;&gt;0")</f>
        <v>3</v>
      </c>
      <c r="BJ1018" s="1" t="e">
        <f>+#REF!</f>
        <v>#REF!</v>
      </c>
      <c r="BK1018" s="75" t="e">
        <f>+#REF!</f>
        <v>#REF!</v>
      </c>
      <c r="BL1018" s="1" t="s">
        <v>83</v>
      </c>
      <c r="BM1018" t="e">
        <f t="shared" si="77"/>
        <v>#REF!</v>
      </c>
      <c r="BN1018" s="7">
        <f t="shared" si="78"/>
        <v>46055</v>
      </c>
      <c r="BO1018" s="7" t="e">
        <f t="shared" si="79"/>
        <v>#REF!</v>
      </c>
      <c r="BP1018" s="5" t="e">
        <f t="shared" si="75"/>
        <v>#REF!</v>
      </c>
      <c r="BQ1018" s="1">
        <v>27766667</v>
      </c>
      <c r="BR1018" s="1" t="e">
        <f>+Tabla3[[#This Row],[VALOR TOTAL DE CONTRATO (ANTES DE LIQUIDACIÓN - LIBERACIÓN DE SALDOS)]]-Tabla3[[#This Row],[RECURSO TOTALES DESEMBOLSADOS]]</f>
        <v>#REF!</v>
      </c>
      <c r="BS1018" s="1" t="s">
        <v>83</v>
      </c>
      <c r="BT1018" s="1" t="str">
        <f t="shared" si="76"/>
        <v>enero</v>
      </c>
      <c r="BU1018" s="1" t="s">
        <v>82</v>
      </c>
      <c r="BV1018" s="1" t="s">
        <v>82</v>
      </c>
      <c r="BW1018" s="1" t="s">
        <v>82</v>
      </c>
      <c r="BX1018" t="s">
        <v>258</v>
      </c>
      <c r="BY1018" t="s">
        <v>259</v>
      </c>
    </row>
    <row r="1019" spans="1:77" x14ac:dyDescent="0.25">
      <c r="A1019" s="1">
        <v>2026</v>
      </c>
      <c r="B1019" s="3">
        <v>992</v>
      </c>
      <c r="C1019" s="1" t="s">
        <v>65</v>
      </c>
      <c r="D1019" t="s">
        <v>67</v>
      </c>
      <c r="E1019" t="s">
        <v>70</v>
      </c>
      <c r="F1019" t="s">
        <v>71</v>
      </c>
      <c r="G1019" t="s">
        <v>105</v>
      </c>
      <c r="H1019" s="1" t="s">
        <v>64</v>
      </c>
      <c r="I1019" s="1" t="s">
        <v>75</v>
      </c>
      <c r="J1019" t="s">
        <v>5253</v>
      </c>
      <c r="K1019" s="1" t="s">
        <v>78</v>
      </c>
      <c r="L1019" s="87" t="s">
        <v>446</v>
      </c>
      <c r="M1019" s="79" t="s">
        <v>7288</v>
      </c>
      <c r="N1019" s="1" t="s">
        <v>3719</v>
      </c>
      <c r="O1019" s="69" t="s">
        <v>3719</v>
      </c>
      <c r="P1019" s="99" t="s">
        <v>3719</v>
      </c>
      <c r="Q1019" s="1" t="s">
        <v>83</v>
      </c>
      <c r="R1019" s="87" t="s">
        <v>255</v>
      </c>
      <c r="S1019" s="87" t="s">
        <v>255</v>
      </c>
      <c r="T1019" t="s">
        <v>5254</v>
      </c>
      <c r="U1019" t="s">
        <v>5255</v>
      </c>
      <c r="V1019" t="s">
        <v>5256</v>
      </c>
      <c r="W1019" s="5">
        <v>74970000</v>
      </c>
      <c r="X1019" s="5">
        <v>74970000</v>
      </c>
      <c r="Y1019" s="90">
        <v>8330000</v>
      </c>
      <c r="Z1019" s="90">
        <v>0</v>
      </c>
      <c r="AA1019" s="1" t="s">
        <v>95</v>
      </c>
      <c r="AB1019" t="s">
        <v>83</v>
      </c>
      <c r="AC1019" t="s">
        <v>76</v>
      </c>
      <c r="AD1019" s="69">
        <f>+Tabla3[[#This Row],[VALOR DEL CONTRATO
(EN NUMEROS)]]-Tabla3[[#This Row],[VALOR RECURSOS (MADS/FONAM)]]</f>
        <v>0</v>
      </c>
      <c r="AE1019" s="2">
        <v>1426</v>
      </c>
      <c r="AF1019" s="88">
        <v>46024</v>
      </c>
      <c r="AG1019">
        <v>103526</v>
      </c>
      <c r="AH1019" s="75">
        <v>46050</v>
      </c>
      <c r="AI1019" s="78" t="s">
        <v>98</v>
      </c>
      <c r="AJ1019" t="s">
        <v>4044</v>
      </c>
      <c r="AK1019" s="65">
        <v>202400000000095</v>
      </c>
      <c r="AL1019" s="96">
        <v>46049</v>
      </c>
      <c r="AM1019" s="1" t="s">
        <v>257</v>
      </c>
      <c r="AN1019" s="1" t="s">
        <v>257</v>
      </c>
      <c r="AO1019" t="s">
        <v>100</v>
      </c>
      <c r="AP1019" t="s">
        <v>402</v>
      </c>
      <c r="AQ1019" s="2"/>
      <c r="AR1019" t="s">
        <v>396</v>
      </c>
      <c r="AS1019" t="s">
        <v>255</v>
      </c>
      <c r="AT1019" s="1">
        <v>80111600</v>
      </c>
      <c r="AU1019" s="93" t="s">
        <v>6181</v>
      </c>
      <c r="AV1019" s="1" t="s">
        <v>210</v>
      </c>
      <c r="AW1019" s="87" t="s">
        <v>103</v>
      </c>
      <c r="AX1019" s="96">
        <v>46049</v>
      </c>
      <c r="AY1019" s="1" t="s">
        <v>116</v>
      </c>
      <c r="AZ1019" s="96">
        <v>46049</v>
      </c>
      <c r="BA1019" s="75">
        <v>46050</v>
      </c>
      <c r="BB1019" s="6">
        <v>46322</v>
      </c>
      <c r="BC1019" s="89">
        <f>+Tabla3[[#This Row],[FECHA TERMINACION
(INICIAL)]]-Tabla3[[#This Row],[FECHA INICIO]]</f>
        <v>272</v>
      </c>
      <c r="BD1019" s="89">
        <f>+Tabla3[[#This Row],[PLAZO DE EJECUCIÓN EN DÍAS (INICIAL)]]/30</f>
        <v>9.0666666666666664</v>
      </c>
      <c r="BE1019" t="s">
        <v>5257</v>
      </c>
      <c r="BF1019" s="5" t="e">
        <f>+#REF!</f>
        <v>#REF!</v>
      </c>
      <c r="BG1019" s="5" t="e">
        <f>+#REF!</f>
        <v>#REF!</v>
      </c>
      <c r="BH1019" s="1" t="e">
        <f>+#REF!</f>
        <v>#REF!</v>
      </c>
      <c r="BI1019" s="1">
        <f>+COUNTIF(Tabla3[[#This Row],[VALOR REDUCIDO]:[TOTAL TIEMPO PRORROGADO EN DÍAS
]],"&lt;&gt;0")</f>
        <v>3</v>
      </c>
      <c r="BJ1019" s="1" t="e">
        <f>+#REF!</f>
        <v>#REF!</v>
      </c>
      <c r="BK1019" s="75" t="e">
        <f>+#REF!</f>
        <v>#REF!</v>
      </c>
      <c r="BL1019" s="1" t="s">
        <v>83</v>
      </c>
      <c r="BM1019" t="e">
        <f t="shared" si="77"/>
        <v>#REF!</v>
      </c>
      <c r="BN1019" s="7">
        <f t="shared" si="78"/>
        <v>46050</v>
      </c>
      <c r="BO1019" s="7" t="e">
        <f t="shared" si="79"/>
        <v>#REF!</v>
      </c>
      <c r="BP1019" s="5" t="e">
        <f t="shared" si="75"/>
        <v>#REF!</v>
      </c>
      <c r="BQ1019" s="1">
        <v>34153000</v>
      </c>
      <c r="BR1019" s="1" t="e">
        <f>+Tabla3[[#This Row],[VALOR TOTAL DE CONTRATO (ANTES DE LIQUIDACIÓN - LIBERACIÓN DE SALDOS)]]-Tabla3[[#This Row],[RECURSO TOTALES DESEMBOLSADOS]]</f>
        <v>#REF!</v>
      </c>
      <c r="BS1019" s="1" t="s">
        <v>83</v>
      </c>
      <c r="BT1019" s="1" t="str">
        <f t="shared" si="76"/>
        <v>enero</v>
      </c>
      <c r="BU1019" s="1" t="s">
        <v>82</v>
      </c>
      <c r="BV1019" s="1" t="s">
        <v>82</v>
      </c>
      <c r="BW1019" s="1" t="s">
        <v>82</v>
      </c>
      <c r="BX1019" t="s">
        <v>258</v>
      </c>
      <c r="BY1019" t="s">
        <v>259</v>
      </c>
    </row>
    <row r="1020" spans="1:77" x14ac:dyDescent="0.25">
      <c r="A1020" s="1">
        <v>2026</v>
      </c>
      <c r="B1020" s="3">
        <v>993</v>
      </c>
      <c r="C1020" s="1" t="s">
        <v>65</v>
      </c>
      <c r="D1020" t="s">
        <v>67</v>
      </c>
      <c r="E1020" t="s">
        <v>70</v>
      </c>
      <c r="F1020" t="s">
        <v>71</v>
      </c>
      <c r="G1020" t="s">
        <v>105</v>
      </c>
      <c r="H1020" s="1" t="s">
        <v>64</v>
      </c>
      <c r="I1020" s="1" t="s">
        <v>75</v>
      </c>
      <c r="J1020" t="s">
        <v>5362</v>
      </c>
      <c r="K1020" s="1" t="s">
        <v>78</v>
      </c>
      <c r="L1020" t="s">
        <v>289</v>
      </c>
      <c r="M1020" s="79" t="s">
        <v>7289</v>
      </c>
      <c r="N1020" s="1" t="s">
        <v>3719</v>
      </c>
      <c r="O1020" s="59" t="s">
        <v>3719</v>
      </c>
      <c r="P1020" s="99" t="s">
        <v>3719</v>
      </c>
      <c r="Q1020" s="1" t="s">
        <v>83</v>
      </c>
      <c r="R1020" s="87" t="s">
        <v>262</v>
      </c>
      <c r="S1020" s="87" t="s">
        <v>262</v>
      </c>
      <c r="T1020" t="s">
        <v>5123</v>
      </c>
      <c r="U1020" t="s">
        <v>5125</v>
      </c>
      <c r="V1020" t="s">
        <v>5363</v>
      </c>
      <c r="W1020" s="5">
        <v>92400000</v>
      </c>
      <c r="X1020" s="5">
        <v>92400000</v>
      </c>
      <c r="Y1020" s="90">
        <v>8400000</v>
      </c>
      <c r="Z1020" s="90">
        <v>0</v>
      </c>
      <c r="AA1020" s="1" t="s">
        <v>95</v>
      </c>
      <c r="AB1020" t="s">
        <v>83</v>
      </c>
      <c r="AC1020" t="s">
        <v>76</v>
      </c>
      <c r="AD1020" s="69">
        <f>+Tabla3[[#This Row],[VALOR DEL CONTRATO
(EN NUMEROS)]]-Tabla3[[#This Row],[VALOR RECURSOS (MADS/FONAM)]]</f>
        <v>0</v>
      </c>
      <c r="AE1020" s="2">
        <v>2526</v>
      </c>
      <c r="AF1020" s="97">
        <v>46024</v>
      </c>
      <c r="AG1020">
        <v>115326</v>
      </c>
      <c r="AH1020" s="96">
        <v>46052</v>
      </c>
      <c r="AI1020" s="78" t="s">
        <v>98</v>
      </c>
      <c r="AJ1020" t="s">
        <v>296</v>
      </c>
      <c r="AK1020" s="65">
        <v>202400000000078</v>
      </c>
      <c r="AL1020" s="96">
        <v>46051</v>
      </c>
      <c r="AM1020" s="1" t="s">
        <v>257</v>
      </c>
      <c r="AN1020" s="1" t="s">
        <v>257</v>
      </c>
      <c r="AO1020" t="s">
        <v>100</v>
      </c>
      <c r="AP1020" t="s">
        <v>452</v>
      </c>
      <c r="AQ1020" s="2"/>
      <c r="AR1020" t="s">
        <v>453</v>
      </c>
      <c r="AS1020" t="s">
        <v>454</v>
      </c>
      <c r="AT1020" s="1">
        <v>80111600</v>
      </c>
      <c r="AU1020" s="93" t="s">
        <v>6182</v>
      </c>
      <c r="AV1020" s="1" t="s">
        <v>210</v>
      </c>
      <c r="AW1020" s="87" t="s">
        <v>103</v>
      </c>
      <c r="AX1020" s="96">
        <v>46051</v>
      </c>
      <c r="AY1020" s="1" t="s">
        <v>115</v>
      </c>
      <c r="AZ1020" s="96">
        <v>46051</v>
      </c>
      <c r="BA1020" s="75">
        <v>46055</v>
      </c>
      <c r="BB1020" s="6">
        <v>46387</v>
      </c>
      <c r="BC1020" s="89">
        <f>+Tabla3[[#This Row],[FECHA TERMINACION
(INICIAL)]]-Tabla3[[#This Row],[FECHA INICIO]]</f>
        <v>332</v>
      </c>
      <c r="BD1020" s="89">
        <f>+Tabla3[[#This Row],[PLAZO DE EJECUCIÓN EN DÍAS (INICIAL)]]/30</f>
        <v>11.066666666666666</v>
      </c>
      <c r="BE1020" t="s">
        <v>2240</v>
      </c>
      <c r="BF1020" s="5" t="e">
        <f>+#REF!</f>
        <v>#REF!</v>
      </c>
      <c r="BG1020" s="5" t="e">
        <f>+#REF!</f>
        <v>#REF!</v>
      </c>
      <c r="BH1020" s="1" t="e">
        <f>+#REF!</f>
        <v>#REF!</v>
      </c>
      <c r="BI1020" s="1">
        <f>+COUNTIF(Tabla3[[#This Row],[VALOR REDUCIDO]:[TOTAL TIEMPO PRORROGADO EN DÍAS
]],"&lt;&gt;0")</f>
        <v>3</v>
      </c>
      <c r="BJ1020" s="1" t="e">
        <f>+#REF!</f>
        <v>#REF!</v>
      </c>
      <c r="BK1020" s="75" t="e">
        <f>+#REF!</f>
        <v>#REF!</v>
      </c>
      <c r="BL1020" s="1" t="s">
        <v>83</v>
      </c>
      <c r="BM1020" t="e">
        <f t="shared" si="77"/>
        <v>#REF!</v>
      </c>
      <c r="BN1020" s="7">
        <f t="shared" si="78"/>
        <v>46055</v>
      </c>
      <c r="BO1020" s="7" t="e">
        <f t="shared" si="79"/>
        <v>#REF!</v>
      </c>
      <c r="BP1020" s="5" t="e">
        <f t="shared" si="75"/>
        <v>#REF!</v>
      </c>
      <c r="BQ1020" s="1">
        <v>33320000</v>
      </c>
      <c r="BR1020" s="1" t="e">
        <f>+Tabla3[[#This Row],[VALOR TOTAL DE CONTRATO (ANTES DE LIQUIDACIÓN - LIBERACIÓN DE SALDOS)]]-Tabla3[[#This Row],[RECURSO TOTALES DESEMBOLSADOS]]</f>
        <v>#REF!</v>
      </c>
      <c r="BS1020" s="1" t="s">
        <v>83</v>
      </c>
      <c r="BT1020" s="1" t="str">
        <f t="shared" si="76"/>
        <v>enero</v>
      </c>
      <c r="BU1020" s="1" t="s">
        <v>82</v>
      </c>
      <c r="BV1020" s="1" t="s">
        <v>82</v>
      </c>
      <c r="BW1020" s="1" t="s">
        <v>82</v>
      </c>
      <c r="BX1020" t="s">
        <v>258</v>
      </c>
      <c r="BY1020" t="s">
        <v>259</v>
      </c>
    </row>
    <row r="1021" spans="1:77" x14ac:dyDescent="0.25">
      <c r="A1021" s="1">
        <v>2026</v>
      </c>
      <c r="B1021" s="3">
        <v>994</v>
      </c>
      <c r="C1021" s="1" t="s">
        <v>65</v>
      </c>
      <c r="D1021" t="s">
        <v>67</v>
      </c>
      <c r="E1021" t="s">
        <v>70</v>
      </c>
      <c r="F1021" t="s">
        <v>71</v>
      </c>
      <c r="G1021" t="s">
        <v>105</v>
      </c>
      <c r="H1021" s="1" t="s">
        <v>64</v>
      </c>
      <c r="I1021" s="1" t="s">
        <v>75</v>
      </c>
      <c r="J1021" t="s">
        <v>5364</v>
      </c>
      <c r="K1021" s="1" t="s">
        <v>78</v>
      </c>
      <c r="L1021" s="87" t="s">
        <v>5365</v>
      </c>
      <c r="M1021" s="79" t="s">
        <v>7290</v>
      </c>
      <c r="N1021" s="1" t="s">
        <v>3719</v>
      </c>
      <c r="O1021" s="69" t="s">
        <v>3719</v>
      </c>
      <c r="P1021" s="99" t="s">
        <v>3719</v>
      </c>
      <c r="Q1021" s="1" t="s">
        <v>83</v>
      </c>
      <c r="R1021" s="87" t="s">
        <v>90</v>
      </c>
      <c r="S1021" s="87" t="s">
        <v>264</v>
      </c>
      <c r="T1021" t="s">
        <v>5366</v>
      </c>
      <c r="U1021" t="s">
        <v>5368</v>
      </c>
      <c r="V1021" t="s">
        <v>5367</v>
      </c>
      <c r="W1021" s="5">
        <v>38733333</v>
      </c>
      <c r="X1021" s="5">
        <v>38733333</v>
      </c>
      <c r="Y1021" s="90">
        <v>7000000</v>
      </c>
      <c r="Z1021" s="90">
        <v>0</v>
      </c>
      <c r="AA1021" s="1" t="s">
        <v>95</v>
      </c>
      <c r="AB1021" t="s">
        <v>83</v>
      </c>
      <c r="AC1021" t="s">
        <v>76</v>
      </c>
      <c r="AD1021" s="69">
        <f>+Tabla3[[#This Row],[VALOR DEL CONTRATO
(EN NUMEROS)]]-Tabla3[[#This Row],[VALOR RECURSOS (MADS/FONAM)]]</f>
        <v>0</v>
      </c>
      <c r="AE1021" s="2">
        <v>3226</v>
      </c>
      <c r="AF1021" s="88">
        <v>46024</v>
      </c>
      <c r="AG1021">
        <v>103926</v>
      </c>
      <c r="AH1021" s="75">
        <v>46050</v>
      </c>
      <c r="AI1021" s="78" t="s">
        <v>98</v>
      </c>
      <c r="AJ1021" t="s">
        <v>282</v>
      </c>
      <c r="AK1021" s="65">
        <v>202400000000095</v>
      </c>
      <c r="AL1021" s="96">
        <v>46050</v>
      </c>
      <c r="AM1021" s="1" t="s">
        <v>257</v>
      </c>
      <c r="AN1021" s="1" t="s">
        <v>257</v>
      </c>
      <c r="AO1021" t="s">
        <v>100</v>
      </c>
      <c r="AP1021" t="s">
        <v>3477</v>
      </c>
      <c r="AQ1021" s="1"/>
      <c r="AR1021" t="s">
        <v>556</v>
      </c>
      <c r="AS1021" t="s">
        <v>264</v>
      </c>
      <c r="AT1021" s="1">
        <v>80111600</v>
      </c>
      <c r="AU1021" s="93" t="s">
        <v>6183</v>
      </c>
      <c r="AV1021" s="1" t="s">
        <v>210</v>
      </c>
      <c r="AW1021" s="87" t="s">
        <v>103</v>
      </c>
      <c r="AX1021" s="96">
        <v>46050</v>
      </c>
      <c r="AY1021" s="1" t="s">
        <v>116</v>
      </c>
      <c r="AZ1021" s="96">
        <v>46050</v>
      </c>
      <c r="BA1021" s="75">
        <v>46051</v>
      </c>
      <c r="BB1021" s="6">
        <v>46217</v>
      </c>
      <c r="BC1021" s="89">
        <f>+Tabla3[[#This Row],[FECHA TERMINACION
(INICIAL)]]-Tabla3[[#This Row],[FECHA INICIO]]</f>
        <v>166</v>
      </c>
      <c r="BD1021" s="89">
        <f>+Tabla3[[#This Row],[PLAZO DE EJECUCIÓN EN DÍAS (INICIAL)]]/30</f>
        <v>5.5333333333333332</v>
      </c>
      <c r="BE1021" t="s">
        <v>5369</v>
      </c>
      <c r="BF1021" s="5" t="e">
        <f>+#REF!</f>
        <v>#REF!</v>
      </c>
      <c r="BG1021" s="5" t="e">
        <f>+#REF!</f>
        <v>#REF!</v>
      </c>
      <c r="BH1021" s="1" t="e">
        <f>+#REF!</f>
        <v>#REF!</v>
      </c>
      <c r="BI1021" s="1">
        <f>+COUNTIF(Tabla3[[#This Row],[VALOR REDUCIDO]:[TOTAL TIEMPO PRORROGADO EN DÍAS
]],"&lt;&gt;0")</f>
        <v>3</v>
      </c>
      <c r="BJ1021" s="1" t="e">
        <f>+#REF!</f>
        <v>#REF!</v>
      </c>
      <c r="BK1021" s="75" t="e">
        <f>+#REF!</f>
        <v>#REF!</v>
      </c>
      <c r="BL1021" s="1" t="s">
        <v>83</v>
      </c>
      <c r="BM1021" t="e">
        <f t="shared" si="77"/>
        <v>#REF!</v>
      </c>
      <c r="BN1021" s="7">
        <f t="shared" si="78"/>
        <v>46051</v>
      </c>
      <c r="BO1021" s="7" t="e">
        <f t="shared" si="79"/>
        <v>#REF!</v>
      </c>
      <c r="BP1021" s="5" t="e">
        <f t="shared" si="75"/>
        <v>#REF!</v>
      </c>
      <c r="BQ1021" s="1">
        <v>28466667</v>
      </c>
      <c r="BR1021" s="1" t="e">
        <f>+Tabla3[[#This Row],[VALOR TOTAL DE CONTRATO (ANTES DE LIQUIDACIÓN - LIBERACIÓN DE SALDOS)]]-Tabla3[[#This Row],[RECURSO TOTALES DESEMBOLSADOS]]</f>
        <v>#REF!</v>
      </c>
      <c r="BS1021" s="1" t="s">
        <v>83</v>
      </c>
      <c r="BT1021" s="1" t="str">
        <f t="shared" si="76"/>
        <v>enero</v>
      </c>
      <c r="BU1021" s="1" t="s">
        <v>82</v>
      </c>
      <c r="BV1021" s="1" t="s">
        <v>82</v>
      </c>
      <c r="BW1021" s="1" t="s">
        <v>82</v>
      </c>
      <c r="BX1021" t="s">
        <v>258</v>
      </c>
      <c r="BY1021" t="s">
        <v>259</v>
      </c>
    </row>
    <row r="1022" spans="1:77" x14ac:dyDescent="0.25">
      <c r="A1022" s="1">
        <v>2026</v>
      </c>
      <c r="B1022" s="3">
        <v>995</v>
      </c>
      <c r="C1022" s="1" t="s">
        <v>65</v>
      </c>
      <c r="D1022" t="s">
        <v>67</v>
      </c>
      <c r="E1022" t="s">
        <v>70</v>
      </c>
      <c r="F1022" t="s">
        <v>71</v>
      </c>
      <c r="G1022" t="s">
        <v>105</v>
      </c>
      <c r="H1022" s="1" t="s">
        <v>64</v>
      </c>
      <c r="I1022" s="1" t="s">
        <v>271</v>
      </c>
      <c r="J1022" t="s">
        <v>5370</v>
      </c>
      <c r="K1022" s="1" t="s">
        <v>78</v>
      </c>
      <c r="L1022" t="s">
        <v>538</v>
      </c>
      <c r="M1022" s="79" t="s">
        <v>7291</v>
      </c>
      <c r="N1022" s="1" t="s">
        <v>3719</v>
      </c>
      <c r="O1022" s="69" t="s">
        <v>3719</v>
      </c>
      <c r="P1022" s="99" t="s">
        <v>3719</v>
      </c>
      <c r="Q1022" s="1" t="s">
        <v>83</v>
      </c>
      <c r="R1022" s="87" t="s">
        <v>262</v>
      </c>
      <c r="S1022" s="87" t="s">
        <v>262</v>
      </c>
      <c r="T1022" t="s">
        <v>5371</v>
      </c>
      <c r="U1022" t="s">
        <v>5373</v>
      </c>
      <c r="V1022" t="s">
        <v>5372</v>
      </c>
      <c r="W1022" s="5">
        <v>40920000</v>
      </c>
      <c r="X1022" s="5">
        <v>40920000</v>
      </c>
      <c r="Y1022" s="90">
        <v>3720000</v>
      </c>
      <c r="Z1022" s="90">
        <v>0</v>
      </c>
      <c r="AA1022" s="1" t="s">
        <v>95</v>
      </c>
      <c r="AB1022" t="s">
        <v>83</v>
      </c>
      <c r="AC1022" t="s">
        <v>76</v>
      </c>
      <c r="AD1022" s="69">
        <f>+Tabla3[[#This Row],[VALOR DEL CONTRATO
(EN NUMEROS)]]-Tabla3[[#This Row],[VALOR RECURSOS (MADS/FONAM)]]</f>
        <v>0</v>
      </c>
      <c r="AE1022" s="2">
        <v>2526</v>
      </c>
      <c r="AF1022" s="97">
        <v>46024</v>
      </c>
      <c r="AG1022">
        <v>116026</v>
      </c>
      <c r="AH1022" s="96">
        <v>46056</v>
      </c>
      <c r="AI1022" s="78" t="s">
        <v>98</v>
      </c>
      <c r="AJ1022" t="s">
        <v>296</v>
      </c>
      <c r="AK1022" s="65">
        <v>202400000000078</v>
      </c>
      <c r="AL1022" s="96">
        <v>46051</v>
      </c>
      <c r="AM1022" s="1" t="s">
        <v>257</v>
      </c>
      <c r="AN1022" s="1" t="s">
        <v>257</v>
      </c>
      <c r="AO1022" t="s">
        <v>100</v>
      </c>
      <c r="AP1022" t="s">
        <v>452</v>
      </c>
      <c r="AQ1022" s="2"/>
      <c r="AR1022" t="s">
        <v>453</v>
      </c>
      <c r="AS1022" t="s">
        <v>454</v>
      </c>
      <c r="AT1022" s="1">
        <v>80111600</v>
      </c>
      <c r="AU1022" s="93" t="s">
        <v>6184</v>
      </c>
      <c r="AV1022" s="1" t="s">
        <v>210</v>
      </c>
      <c r="AW1022" s="87" t="s">
        <v>103</v>
      </c>
      <c r="AX1022" s="96">
        <v>46052</v>
      </c>
      <c r="AY1022" s="1" t="s">
        <v>115</v>
      </c>
      <c r="AZ1022" s="96">
        <v>46052</v>
      </c>
      <c r="BA1022" s="75">
        <v>46056</v>
      </c>
      <c r="BB1022" s="6">
        <v>46387</v>
      </c>
      <c r="BC1022" s="89">
        <f>+Tabla3[[#This Row],[FECHA TERMINACION
(INICIAL)]]-Tabla3[[#This Row],[FECHA INICIO]]</f>
        <v>331</v>
      </c>
      <c r="BD1022" s="89">
        <f>+Tabla3[[#This Row],[PLAZO DE EJECUCIÓN EN DÍAS (INICIAL)]]/30</f>
        <v>11.033333333333333</v>
      </c>
      <c r="BE1022" t="s">
        <v>3833</v>
      </c>
      <c r="BF1022" s="5" t="e">
        <f>+#REF!</f>
        <v>#REF!</v>
      </c>
      <c r="BG1022" s="5" t="e">
        <f>+#REF!</f>
        <v>#REF!</v>
      </c>
      <c r="BH1022" s="1" t="e">
        <f>+#REF!</f>
        <v>#REF!</v>
      </c>
      <c r="BI1022" s="1">
        <f>+COUNTIF(Tabla3[[#This Row],[VALOR REDUCIDO]:[TOTAL TIEMPO PRORROGADO EN DÍAS
]],"&lt;&gt;0")</f>
        <v>3</v>
      </c>
      <c r="BJ1022" s="1" t="e">
        <f>+#REF!</f>
        <v>#REF!</v>
      </c>
      <c r="BK1022" s="75" t="e">
        <f>+#REF!</f>
        <v>#REF!</v>
      </c>
      <c r="BL1022" s="1" t="s">
        <v>83</v>
      </c>
      <c r="BM1022" t="e">
        <f t="shared" si="77"/>
        <v>#REF!</v>
      </c>
      <c r="BN1022" s="7">
        <f t="shared" si="78"/>
        <v>46056</v>
      </c>
      <c r="BO1022" s="7" t="e">
        <f t="shared" si="79"/>
        <v>#REF!</v>
      </c>
      <c r="BP1022" s="5" t="e">
        <f t="shared" si="75"/>
        <v>#REF!</v>
      </c>
      <c r="BQ1022" s="1">
        <v>14632000</v>
      </c>
      <c r="BR1022" s="1" t="e">
        <f>+Tabla3[[#This Row],[VALOR TOTAL DE CONTRATO (ANTES DE LIQUIDACIÓN - LIBERACIÓN DE SALDOS)]]-Tabla3[[#This Row],[RECURSO TOTALES DESEMBOLSADOS]]</f>
        <v>#REF!</v>
      </c>
      <c r="BS1022" s="1" t="s">
        <v>83</v>
      </c>
      <c r="BT1022" s="1" t="str">
        <f t="shared" si="76"/>
        <v>enero</v>
      </c>
      <c r="BU1022" s="1" t="s">
        <v>82</v>
      </c>
      <c r="BV1022" s="1" t="s">
        <v>82</v>
      </c>
      <c r="BW1022" s="1" t="s">
        <v>82</v>
      </c>
      <c r="BX1022" t="s">
        <v>258</v>
      </c>
      <c r="BY1022" t="s">
        <v>259</v>
      </c>
    </row>
    <row r="1023" spans="1:77" x14ac:dyDescent="0.25">
      <c r="A1023" s="1">
        <v>2026</v>
      </c>
      <c r="B1023" s="3">
        <v>996</v>
      </c>
      <c r="C1023" s="1" t="s">
        <v>65</v>
      </c>
      <c r="D1023" t="s">
        <v>67</v>
      </c>
      <c r="E1023" t="s">
        <v>70</v>
      </c>
      <c r="F1023" t="s">
        <v>71</v>
      </c>
      <c r="G1023" t="s">
        <v>105</v>
      </c>
      <c r="H1023" s="1" t="s">
        <v>64</v>
      </c>
      <c r="I1023" s="1" t="s">
        <v>75</v>
      </c>
      <c r="J1023" t="s">
        <v>5374</v>
      </c>
      <c r="K1023" s="1" t="s">
        <v>78</v>
      </c>
      <c r="L1023" s="87" t="s">
        <v>1580</v>
      </c>
      <c r="M1023" s="79" t="s">
        <v>7292</v>
      </c>
      <c r="N1023" s="1" t="s">
        <v>3719</v>
      </c>
      <c r="O1023" s="69" t="s">
        <v>3719</v>
      </c>
      <c r="P1023" s="99" t="s">
        <v>3719</v>
      </c>
      <c r="Q1023" s="1" t="s">
        <v>83</v>
      </c>
      <c r="R1023" s="87" t="s">
        <v>262</v>
      </c>
      <c r="S1023" s="87" t="s">
        <v>262</v>
      </c>
      <c r="T1023" t="s">
        <v>5376</v>
      </c>
      <c r="U1023" t="s">
        <v>5375</v>
      </c>
      <c r="V1023" t="s">
        <v>5377</v>
      </c>
      <c r="W1023" s="5">
        <v>120780000</v>
      </c>
      <c r="X1023" s="5">
        <v>120780000</v>
      </c>
      <c r="Y1023" s="90">
        <v>10980000</v>
      </c>
      <c r="Z1023" s="90">
        <v>0</v>
      </c>
      <c r="AA1023" s="1" t="s">
        <v>95</v>
      </c>
      <c r="AB1023" t="s">
        <v>83</v>
      </c>
      <c r="AC1023" t="s">
        <v>76</v>
      </c>
      <c r="AD1023" s="69">
        <f>+Tabla3[[#This Row],[VALOR DEL CONTRATO
(EN NUMEROS)]]-Tabla3[[#This Row],[VALOR RECURSOS (MADS/FONAM)]]</f>
        <v>0</v>
      </c>
      <c r="AE1023" s="2">
        <v>3626</v>
      </c>
      <c r="AF1023" s="88">
        <v>46024</v>
      </c>
      <c r="AG1023">
        <v>115826</v>
      </c>
      <c r="AH1023" s="75">
        <v>46055</v>
      </c>
      <c r="AI1023" s="78" t="s">
        <v>98</v>
      </c>
      <c r="AJ1023" t="s">
        <v>424</v>
      </c>
      <c r="AK1023" s="72">
        <v>202400000000071</v>
      </c>
      <c r="AL1023" s="96">
        <v>46051</v>
      </c>
      <c r="AM1023" s="1" t="s">
        <v>257</v>
      </c>
      <c r="AN1023" s="1" t="s">
        <v>257</v>
      </c>
      <c r="AO1023" t="s">
        <v>100</v>
      </c>
      <c r="AP1023" t="s">
        <v>452</v>
      </c>
      <c r="AQ1023" s="2"/>
      <c r="AR1023" t="s">
        <v>453</v>
      </c>
      <c r="AS1023" t="s">
        <v>454</v>
      </c>
      <c r="AT1023" s="1">
        <v>80111600</v>
      </c>
      <c r="AU1023" s="93" t="s">
        <v>6185</v>
      </c>
      <c r="AV1023" s="1" t="s">
        <v>210</v>
      </c>
      <c r="AW1023" s="87" t="s">
        <v>103</v>
      </c>
      <c r="AX1023" s="96">
        <v>46051</v>
      </c>
      <c r="AY1023" s="1" t="s">
        <v>115</v>
      </c>
      <c r="AZ1023" s="96">
        <v>46051</v>
      </c>
      <c r="BA1023" s="75">
        <v>46055</v>
      </c>
      <c r="BB1023" s="6">
        <v>46387</v>
      </c>
      <c r="BC1023" s="89">
        <f>+Tabla3[[#This Row],[FECHA TERMINACION
(INICIAL)]]-Tabla3[[#This Row],[FECHA INICIO]]</f>
        <v>332</v>
      </c>
      <c r="BD1023" s="89">
        <f>+Tabla3[[#This Row],[PLAZO DE EJECUCIÓN EN DÍAS (INICIAL)]]/30</f>
        <v>11.066666666666666</v>
      </c>
      <c r="BE1023" t="s">
        <v>2240</v>
      </c>
      <c r="BF1023" s="5" t="e">
        <f>+#REF!</f>
        <v>#REF!</v>
      </c>
      <c r="BG1023" s="5" t="e">
        <f>+#REF!</f>
        <v>#REF!</v>
      </c>
      <c r="BH1023" s="1" t="e">
        <f>+#REF!</f>
        <v>#REF!</v>
      </c>
      <c r="BI1023" s="1">
        <f>+COUNTIF(Tabla3[[#This Row],[VALOR REDUCIDO]:[TOTAL TIEMPO PRORROGADO EN DÍAS
]],"&lt;&gt;0")</f>
        <v>3</v>
      </c>
      <c r="BJ1023" s="1" t="e">
        <f>+#REF!</f>
        <v>#REF!</v>
      </c>
      <c r="BK1023" s="75" t="e">
        <f>+#REF!</f>
        <v>#REF!</v>
      </c>
      <c r="BL1023" s="1" t="s">
        <v>83</v>
      </c>
      <c r="BM1023" t="e">
        <f t="shared" si="77"/>
        <v>#REF!</v>
      </c>
      <c r="BN1023" s="7">
        <f t="shared" si="78"/>
        <v>46055</v>
      </c>
      <c r="BO1023" s="7" t="e">
        <f t="shared" si="79"/>
        <v>#REF!</v>
      </c>
      <c r="BP1023" s="5" t="e">
        <f t="shared" si="75"/>
        <v>#REF!</v>
      </c>
      <c r="BQ1023" s="1">
        <v>43554000</v>
      </c>
      <c r="BR1023" s="1" t="e">
        <f>+Tabla3[[#This Row],[VALOR TOTAL DE CONTRATO (ANTES DE LIQUIDACIÓN - LIBERACIÓN DE SALDOS)]]-Tabla3[[#This Row],[RECURSO TOTALES DESEMBOLSADOS]]</f>
        <v>#REF!</v>
      </c>
      <c r="BS1023" s="1" t="s">
        <v>83</v>
      </c>
      <c r="BT1023" s="1" t="str">
        <f t="shared" si="76"/>
        <v>enero</v>
      </c>
      <c r="BU1023" s="1" t="s">
        <v>82</v>
      </c>
      <c r="BV1023" s="1" t="s">
        <v>82</v>
      </c>
      <c r="BW1023" s="1" t="s">
        <v>82</v>
      </c>
      <c r="BX1023" t="s">
        <v>258</v>
      </c>
      <c r="BY1023" t="s">
        <v>259</v>
      </c>
    </row>
    <row r="1024" spans="1:77" x14ac:dyDescent="0.25">
      <c r="A1024" s="1">
        <v>2026</v>
      </c>
      <c r="B1024" s="3">
        <v>997</v>
      </c>
      <c r="C1024" s="1" t="s">
        <v>65</v>
      </c>
      <c r="D1024" t="s">
        <v>67</v>
      </c>
      <c r="E1024" t="s">
        <v>70</v>
      </c>
      <c r="F1024" t="s">
        <v>71</v>
      </c>
      <c r="G1024" t="s">
        <v>105</v>
      </c>
      <c r="H1024" s="1" t="s">
        <v>64</v>
      </c>
      <c r="I1024" s="1" t="s">
        <v>75</v>
      </c>
      <c r="J1024" t="s">
        <v>5378</v>
      </c>
      <c r="K1024" s="1" t="s">
        <v>78</v>
      </c>
      <c r="L1024" s="87" t="s">
        <v>5379</v>
      </c>
      <c r="M1024" s="79" t="s">
        <v>7293</v>
      </c>
      <c r="N1024" s="1" t="s">
        <v>3719</v>
      </c>
      <c r="O1024" s="69" t="s">
        <v>3719</v>
      </c>
      <c r="P1024" s="99" t="s">
        <v>3719</v>
      </c>
      <c r="Q1024" s="1" t="s">
        <v>83</v>
      </c>
      <c r="R1024" s="87" t="s">
        <v>262</v>
      </c>
      <c r="S1024" s="87" t="s">
        <v>262</v>
      </c>
      <c r="T1024" t="s">
        <v>5380</v>
      </c>
      <c r="U1024" t="s">
        <v>5381</v>
      </c>
      <c r="V1024" t="s">
        <v>3827</v>
      </c>
      <c r="W1024" s="5">
        <v>122100000</v>
      </c>
      <c r="X1024" s="5">
        <v>122100000</v>
      </c>
      <c r="Y1024" s="90">
        <v>11100000</v>
      </c>
      <c r="Z1024" s="90">
        <v>0</v>
      </c>
      <c r="AA1024" s="1" t="s">
        <v>95</v>
      </c>
      <c r="AB1024" t="s">
        <v>83</v>
      </c>
      <c r="AC1024" t="s">
        <v>76</v>
      </c>
      <c r="AD1024" s="69">
        <f>+Tabla3[[#This Row],[VALOR DEL CONTRATO
(EN NUMEROS)]]-Tabla3[[#This Row],[VALOR RECURSOS (MADS/FONAM)]]</f>
        <v>0</v>
      </c>
      <c r="AE1024" s="2">
        <v>3626</v>
      </c>
      <c r="AF1024" s="88">
        <v>46024</v>
      </c>
      <c r="AG1024">
        <v>108226</v>
      </c>
      <c r="AH1024" s="75">
        <v>46051</v>
      </c>
      <c r="AI1024" s="78" t="s">
        <v>98</v>
      </c>
      <c r="AJ1024" t="s">
        <v>424</v>
      </c>
      <c r="AK1024" s="72">
        <v>202400000000071</v>
      </c>
      <c r="AL1024" s="96">
        <v>46050</v>
      </c>
      <c r="AM1024" s="1" t="s">
        <v>257</v>
      </c>
      <c r="AN1024" s="1" t="s">
        <v>257</v>
      </c>
      <c r="AO1024" t="s">
        <v>100</v>
      </c>
      <c r="AP1024" t="s">
        <v>452</v>
      </c>
      <c r="AQ1024" s="2"/>
      <c r="AR1024" t="s">
        <v>453</v>
      </c>
      <c r="AS1024" t="s">
        <v>454</v>
      </c>
      <c r="AT1024" s="1">
        <v>80111600</v>
      </c>
      <c r="AU1024" s="93" t="s">
        <v>6186</v>
      </c>
      <c r="AV1024" s="1" t="s">
        <v>210</v>
      </c>
      <c r="AW1024" s="87" t="s">
        <v>103</v>
      </c>
      <c r="AX1024" s="96">
        <v>46051</v>
      </c>
      <c r="AY1024" s="1" t="s">
        <v>115</v>
      </c>
      <c r="AZ1024" s="96">
        <v>46051</v>
      </c>
      <c r="BA1024" s="75">
        <v>46056</v>
      </c>
      <c r="BB1024" s="6">
        <v>46386</v>
      </c>
      <c r="BC1024" s="89">
        <f>+Tabla3[[#This Row],[FECHA TERMINACION
(INICIAL)]]-Tabla3[[#This Row],[FECHA INICIO]]</f>
        <v>330</v>
      </c>
      <c r="BD1024" s="89">
        <f>+Tabla3[[#This Row],[PLAZO DE EJECUCIÓN EN DÍAS (INICIAL)]]/30</f>
        <v>11</v>
      </c>
      <c r="BE1024" t="s">
        <v>5382</v>
      </c>
      <c r="BF1024" s="5" t="e">
        <f>+#REF!</f>
        <v>#REF!</v>
      </c>
      <c r="BG1024" s="5" t="e">
        <f>+#REF!</f>
        <v>#REF!</v>
      </c>
      <c r="BH1024" s="1" t="e">
        <f>+#REF!</f>
        <v>#REF!</v>
      </c>
      <c r="BI1024" s="1">
        <f>+COUNTIF(Tabla3[[#This Row],[VALOR REDUCIDO]:[TOTAL TIEMPO PRORROGADO EN DÍAS
]],"&lt;&gt;0")</f>
        <v>3</v>
      </c>
      <c r="BJ1024" s="1" t="e">
        <f>+#REF!</f>
        <v>#REF!</v>
      </c>
      <c r="BK1024" s="75" t="e">
        <f>+#REF!</f>
        <v>#REF!</v>
      </c>
      <c r="BL1024" s="1" t="s">
        <v>83</v>
      </c>
      <c r="BM1024" t="e">
        <f t="shared" si="77"/>
        <v>#REF!</v>
      </c>
      <c r="BN1024" s="7">
        <f t="shared" si="78"/>
        <v>46056</v>
      </c>
      <c r="BO1024" s="7" t="e">
        <f t="shared" si="79"/>
        <v>#REF!</v>
      </c>
      <c r="BP1024" s="5" t="e">
        <f t="shared" ref="BP1024:BP1085" si="80">$X1024+$BG1024-$BF1024</f>
        <v>#REF!</v>
      </c>
      <c r="BQ1024" s="1">
        <v>43660000</v>
      </c>
      <c r="BR1024" s="1" t="e">
        <f>+Tabla3[[#This Row],[VALOR TOTAL DE CONTRATO (ANTES DE LIQUIDACIÓN - LIBERACIÓN DE SALDOS)]]-Tabla3[[#This Row],[RECURSO TOTALES DESEMBOLSADOS]]</f>
        <v>#REF!</v>
      </c>
      <c r="BS1024" s="1" t="s">
        <v>83</v>
      </c>
      <c r="BT1024" s="1" t="str">
        <f t="shared" ref="BT1024:BT1085" si="81">TEXT(AL1024,"MMMM")</f>
        <v>enero</v>
      </c>
      <c r="BU1024" s="1" t="s">
        <v>82</v>
      </c>
      <c r="BV1024" s="1" t="s">
        <v>82</v>
      </c>
      <c r="BW1024" s="1" t="s">
        <v>82</v>
      </c>
      <c r="BX1024" t="s">
        <v>258</v>
      </c>
      <c r="BY1024" t="s">
        <v>259</v>
      </c>
    </row>
    <row r="1025" spans="1:77" x14ac:dyDescent="0.25">
      <c r="A1025" s="1">
        <v>2026</v>
      </c>
      <c r="B1025" s="3">
        <v>998</v>
      </c>
      <c r="C1025" s="1" t="s">
        <v>65</v>
      </c>
      <c r="D1025" t="s">
        <v>67</v>
      </c>
      <c r="E1025" t="s">
        <v>70</v>
      </c>
      <c r="F1025" t="s">
        <v>71</v>
      </c>
      <c r="G1025" t="s">
        <v>105</v>
      </c>
      <c r="H1025" s="1" t="s">
        <v>64</v>
      </c>
      <c r="I1025" s="1" t="s">
        <v>75</v>
      </c>
      <c r="J1025" t="s">
        <v>5061</v>
      </c>
      <c r="K1025" s="1" t="s">
        <v>78</v>
      </c>
      <c r="L1025" t="s">
        <v>5062</v>
      </c>
      <c r="M1025" s="79" t="s">
        <v>7294</v>
      </c>
      <c r="N1025" s="1" t="s">
        <v>3719</v>
      </c>
      <c r="O1025" s="69" t="s">
        <v>3719</v>
      </c>
      <c r="P1025" s="99" t="s">
        <v>3719</v>
      </c>
      <c r="Q1025" s="1" t="s">
        <v>83</v>
      </c>
      <c r="R1025" s="87" t="s">
        <v>265</v>
      </c>
      <c r="S1025" s="87" t="s">
        <v>265</v>
      </c>
      <c r="T1025" t="s">
        <v>5063</v>
      </c>
      <c r="U1025" t="s">
        <v>5064</v>
      </c>
      <c r="V1025" t="s">
        <v>4763</v>
      </c>
      <c r="W1025" s="5">
        <v>38500000</v>
      </c>
      <c r="X1025" s="5">
        <v>38500000</v>
      </c>
      <c r="Y1025" s="90">
        <v>3500000</v>
      </c>
      <c r="Z1025" s="90">
        <v>0</v>
      </c>
      <c r="AA1025" s="1" t="s">
        <v>95</v>
      </c>
      <c r="AB1025" t="s">
        <v>83</v>
      </c>
      <c r="AC1025" t="s">
        <v>76</v>
      </c>
      <c r="AD1025" s="69">
        <f>+Tabla3[[#This Row],[VALOR DEL CONTRATO
(EN NUMEROS)]]-Tabla3[[#This Row],[VALOR RECURSOS (MADS/FONAM)]]</f>
        <v>0</v>
      </c>
      <c r="AE1025" s="2">
        <v>1326</v>
      </c>
      <c r="AF1025" s="88">
        <v>46024</v>
      </c>
      <c r="AG1025">
        <v>99326</v>
      </c>
      <c r="AH1025" s="75">
        <v>46049</v>
      </c>
      <c r="AI1025" s="78" t="s">
        <v>98</v>
      </c>
      <c r="AJ1025" t="s">
        <v>774</v>
      </c>
      <c r="AK1025" s="72">
        <v>202400000000074</v>
      </c>
      <c r="AL1025" s="96">
        <v>46048</v>
      </c>
      <c r="AM1025" s="1" t="s">
        <v>257</v>
      </c>
      <c r="AN1025" s="1" t="s">
        <v>257</v>
      </c>
      <c r="AO1025" t="s">
        <v>100</v>
      </c>
      <c r="AP1025" t="s">
        <v>775</v>
      </c>
      <c r="AQ1025" s="2"/>
      <c r="AR1025" t="s">
        <v>776</v>
      </c>
      <c r="AS1025" t="s">
        <v>776</v>
      </c>
      <c r="AT1025" s="1">
        <v>80111600</v>
      </c>
      <c r="AU1025" s="93" t="s">
        <v>6187</v>
      </c>
      <c r="AV1025" s="1" t="s">
        <v>210</v>
      </c>
      <c r="AW1025" s="87" t="s">
        <v>103</v>
      </c>
      <c r="AX1025" s="96">
        <v>46048</v>
      </c>
      <c r="AY1025" s="87" t="s">
        <v>116</v>
      </c>
      <c r="AZ1025" s="75">
        <v>46049</v>
      </c>
      <c r="BA1025" s="75">
        <v>46049</v>
      </c>
      <c r="BB1025" s="6">
        <v>46382</v>
      </c>
      <c r="BC1025" s="89">
        <f>+Tabla3[[#This Row],[FECHA TERMINACION
(INICIAL)]]-Tabla3[[#This Row],[FECHA INICIO]]</f>
        <v>333</v>
      </c>
      <c r="BD1025" s="89">
        <f>+Tabla3[[#This Row],[PLAZO DE EJECUCIÓN EN DÍAS (INICIAL)]]/30</f>
        <v>11.1</v>
      </c>
      <c r="BE1025" t="s">
        <v>2040</v>
      </c>
      <c r="BF1025" s="5" t="e">
        <f>+#REF!</f>
        <v>#REF!</v>
      </c>
      <c r="BG1025" s="5" t="e">
        <f>+#REF!</f>
        <v>#REF!</v>
      </c>
      <c r="BH1025" s="1" t="e">
        <f>+#REF!</f>
        <v>#REF!</v>
      </c>
      <c r="BI1025" s="1">
        <f>+COUNTIF(Tabla3[[#This Row],[VALOR REDUCIDO]:[TOTAL TIEMPO PRORROGADO EN DÍAS
]],"&lt;&gt;0")</f>
        <v>3</v>
      </c>
      <c r="BJ1025" s="1" t="e">
        <f>+#REF!</f>
        <v>#REF!</v>
      </c>
      <c r="BK1025" s="75" t="e">
        <f>+#REF!</f>
        <v>#REF!</v>
      </c>
      <c r="BL1025" s="1" t="s">
        <v>83</v>
      </c>
      <c r="BM1025" t="e">
        <f t="shared" si="77"/>
        <v>#REF!</v>
      </c>
      <c r="BN1025" s="7">
        <f t="shared" si="78"/>
        <v>46049</v>
      </c>
      <c r="BO1025" s="7" t="e">
        <f t="shared" si="79"/>
        <v>#REF!</v>
      </c>
      <c r="BP1025" s="5" t="e">
        <f t="shared" si="80"/>
        <v>#REF!</v>
      </c>
      <c r="BQ1025" s="1">
        <v>10966667</v>
      </c>
      <c r="BR1025" s="1" t="e">
        <f>+Tabla3[[#This Row],[VALOR TOTAL DE CONTRATO (ANTES DE LIQUIDACIÓN - LIBERACIÓN DE SALDOS)]]-Tabla3[[#This Row],[RECURSO TOTALES DESEMBOLSADOS]]</f>
        <v>#REF!</v>
      </c>
      <c r="BS1025" s="1" t="s">
        <v>83</v>
      </c>
      <c r="BT1025" s="1" t="str">
        <f t="shared" si="81"/>
        <v>enero</v>
      </c>
      <c r="BU1025" s="1" t="s">
        <v>82</v>
      </c>
      <c r="BV1025" s="1" t="s">
        <v>82</v>
      </c>
      <c r="BW1025" s="1" t="s">
        <v>82</v>
      </c>
      <c r="BX1025" t="s">
        <v>258</v>
      </c>
      <c r="BY1025" t="s">
        <v>259</v>
      </c>
    </row>
    <row r="1026" spans="1:77" x14ac:dyDescent="0.25">
      <c r="A1026" s="1">
        <v>2026</v>
      </c>
      <c r="B1026" s="3">
        <v>999</v>
      </c>
      <c r="C1026" s="1" t="s">
        <v>65</v>
      </c>
      <c r="D1026" t="s">
        <v>67</v>
      </c>
      <c r="E1026" t="s">
        <v>70</v>
      </c>
      <c r="F1026" t="s">
        <v>71</v>
      </c>
      <c r="G1026" t="s">
        <v>105</v>
      </c>
      <c r="H1026" s="1" t="s">
        <v>64</v>
      </c>
      <c r="I1026" s="1" t="s">
        <v>271</v>
      </c>
      <c r="J1026" t="s">
        <v>5383</v>
      </c>
      <c r="K1026" s="1" t="s">
        <v>78</v>
      </c>
      <c r="L1026" t="s">
        <v>246</v>
      </c>
      <c r="M1026" s="79" t="s">
        <v>7295</v>
      </c>
      <c r="N1026" s="1" t="s">
        <v>3719</v>
      </c>
      <c r="O1026" s="69" t="s">
        <v>3719</v>
      </c>
      <c r="P1026" s="99" t="s">
        <v>3719</v>
      </c>
      <c r="Q1026" s="1" t="s">
        <v>83</v>
      </c>
      <c r="R1026" s="87" t="s">
        <v>265</v>
      </c>
      <c r="S1026" s="87" t="s">
        <v>265</v>
      </c>
      <c r="T1026" t="s">
        <v>5384</v>
      </c>
      <c r="U1026" t="s">
        <v>5386</v>
      </c>
      <c r="V1026" t="s">
        <v>5385</v>
      </c>
      <c r="W1026" s="5">
        <v>37683333</v>
      </c>
      <c r="X1026" s="5">
        <v>37683333</v>
      </c>
      <c r="Y1026" s="90">
        <v>3500000</v>
      </c>
      <c r="Z1026" s="90">
        <v>0</v>
      </c>
      <c r="AA1026" s="1" t="s">
        <v>95</v>
      </c>
      <c r="AB1026" t="s">
        <v>83</v>
      </c>
      <c r="AC1026" t="s">
        <v>76</v>
      </c>
      <c r="AD1026" s="69">
        <f>+Tabla3[[#This Row],[VALOR DEL CONTRATO
(EN NUMEROS)]]-Tabla3[[#This Row],[VALOR RECURSOS (MADS/FONAM)]]</f>
        <v>0</v>
      </c>
      <c r="AE1026" s="2">
        <v>626</v>
      </c>
      <c r="AF1026" s="88">
        <v>46024</v>
      </c>
      <c r="AG1026">
        <v>109326</v>
      </c>
      <c r="AH1026" s="75">
        <v>46051</v>
      </c>
      <c r="AI1026" s="78" t="s">
        <v>98</v>
      </c>
      <c r="AJ1026" t="s">
        <v>1734</v>
      </c>
      <c r="AK1026" s="72">
        <v>202400000000074</v>
      </c>
      <c r="AL1026" s="96">
        <v>46050</v>
      </c>
      <c r="AM1026" s="1" t="s">
        <v>257</v>
      </c>
      <c r="AN1026" s="1" t="s">
        <v>257</v>
      </c>
      <c r="AO1026" t="s">
        <v>100</v>
      </c>
      <c r="AP1026" t="s">
        <v>775</v>
      </c>
      <c r="AQ1026" s="2"/>
      <c r="AR1026" t="s">
        <v>776</v>
      </c>
      <c r="AS1026" t="s">
        <v>776</v>
      </c>
      <c r="AT1026" s="1">
        <v>80111600</v>
      </c>
      <c r="AU1026" s="93" t="s">
        <v>6188</v>
      </c>
      <c r="AV1026" s="1" t="s">
        <v>210</v>
      </c>
      <c r="AW1026" s="87" t="s">
        <v>103</v>
      </c>
      <c r="AX1026" s="96">
        <v>46048</v>
      </c>
      <c r="AY1026" s="1" t="s">
        <v>116</v>
      </c>
      <c r="AZ1026" s="96">
        <v>46048</v>
      </c>
      <c r="BA1026" s="75">
        <v>46049</v>
      </c>
      <c r="BB1026" s="6">
        <v>46382</v>
      </c>
      <c r="BC1026" s="89">
        <f>+Tabla3[[#This Row],[FECHA TERMINACION
(INICIAL)]]-Tabla3[[#This Row],[FECHA INICIO]]</f>
        <v>333</v>
      </c>
      <c r="BD1026" s="89">
        <f>+Tabla3[[#This Row],[PLAZO DE EJECUCIÓN EN DÍAS (INICIAL)]]/30</f>
        <v>11.1</v>
      </c>
      <c r="BE1026" t="s">
        <v>5387</v>
      </c>
      <c r="BF1026" s="5" t="e">
        <f>+#REF!</f>
        <v>#REF!</v>
      </c>
      <c r="BG1026" s="5" t="e">
        <f>+#REF!</f>
        <v>#REF!</v>
      </c>
      <c r="BH1026" s="1" t="e">
        <f>+#REF!</f>
        <v>#REF!</v>
      </c>
      <c r="BI1026" s="1">
        <f>+COUNTIF(Tabla3[[#This Row],[VALOR REDUCIDO]:[TOTAL TIEMPO PRORROGADO EN DÍAS
]],"&lt;&gt;0")</f>
        <v>3</v>
      </c>
      <c r="BJ1026" s="1" t="e">
        <f>+#REF!</f>
        <v>#REF!</v>
      </c>
      <c r="BK1026" s="75" t="e">
        <f>+#REF!</f>
        <v>#REF!</v>
      </c>
      <c r="BL1026" s="1" t="s">
        <v>83</v>
      </c>
      <c r="BM1026" t="e">
        <f t="shared" si="77"/>
        <v>#REF!</v>
      </c>
      <c r="BN1026" s="7">
        <f t="shared" si="78"/>
        <v>46049</v>
      </c>
      <c r="BO1026" s="7" t="e">
        <f t="shared" si="79"/>
        <v>#REF!</v>
      </c>
      <c r="BP1026" s="5" t="e">
        <f t="shared" si="80"/>
        <v>#REF!</v>
      </c>
      <c r="BQ1026" s="1">
        <v>14116667</v>
      </c>
      <c r="BR1026" s="1" t="e">
        <f>+Tabla3[[#This Row],[VALOR TOTAL DE CONTRATO (ANTES DE LIQUIDACIÓN - LIBERACIÓN DE SALDOS)]]-Tabla3[[#This Row],[RECURSO TOTALES DESEMBOLSADOS]]</f>
        <v>#REF!</v>
      </c>
      <c r="BS1026" s="1" t="s">
        <v>83</v>
      </c>
      <c r="BT1026" s="1" t="str">
        <f t="shared" si="81"/>
        <v>enero</v>
      </c>
      <c r="BU1026" s="1" t="s">
        <v>82</v>
      </c>
      <c r="BV1026" s="1" t="s">
        <v>82</v>
      </c>
      <c r="BW1026" s="1" t="s">
        <v>82</v>
      </c>
      <c r="BX1026" t="s">
        <v>258</v>
      </c>
      <c r="BY1026" t="s">
        <v>259</v>
      </c>
    </row>
    <row r="1027" spans="1:77" x14ac:dyDescent="0.25">
      <c r="A1027" s="1">
        <v>2026</v>
      </c>
      <c r="B1027" s="3">
        <v>1000</v>
      </c>
      <c r="C1027" s="1" t="s">
        <v>65</v>
      </c>
      <c r="D1027" t="s">
        <v>67</v>
      </c>
      <c r="E1027" t="s">
        <v>70</v>
      </c>
      <c r="F1027" t="s">
        <v>71</v>
      </c>
      <c r="G1027" t="s">
        <v>105</v>
      </c>
      <c r="H1027" s="1" t="s">
        <v>64</v>
      </c>
      <c r="I1027" s="1" t="s">
        <v>75</v>
      </c>
      <c r="J1027" t="s">
        <v>5258</v>
      </c>
      <c r="K1027" s="1" t="s">
        <v>78</v>
      </c>
      <c r="L1027" s="87" t="s">
        <v>524</v>
      </c>
      <c r="M1027" s="79" t="s">
        <v>7296</v>
      </c>
      <c r="N1027" s="1" t="s">
        <v>3719</v>
      </c>
      <c r="O1027" s="69" t="s">
        <v>3719</v>
      </c>
      <c r="P1027" s="99" t="s">
        <v>3719</v>
      </c>
      <c r="Q1027" s="1" t="s">
        <v>83</v>
      </c>
      <c r="R1027" s="87" t="s">
        <v>87</v>
      </c>
      <c r="S1027" s="87" t="s">
        <v>87</v>
      </c>
      <c r="T1027" t="s">
        <v>5259</v>
      </c>
      <c r="U1027" t="s">
        <v>2677</v>
      </c>
      <c r="V1027" t="s">
        <v>5260</v>
      </c>
      <c r="W1027" s="5">
        <v>51666667</v>
      </c>
      <c r="X1027" s="5">
        <v>51666667</v>
      </c>
      <c r="Y1027" s="90">
        <v>6200000</v>
      </c>
      <c r="Z1027" s="90" t="s">
        <v>1045</v>
      </c>
      <c r="AA1027" s="1" t="s">
        <v>95</v>
      </c>
      <c r="AB1027" t="s">
        <v>83</v>
      </c>
      <c r="AC1027" t="s">
        <v>76</v>
      </c>
      <c r="AD1027" s="69">
        <f>+Tabla3[[#This Row],[VALOR DEL CONTRATO
(EN NUMEROS)]]-Tabla3[[#This Row],[VALOR RECURSOS (MADS/FONAM)]]</f>
        <v>0</v>
      </c>
      <c r="AE1027" s="2">
        <v>7026</v>
      </c>
      <c r="AF1027" s="97">
        <v>46024</v>
      </c>
      <c r="AG1027">
        <v>102426</v>
      </c>
      <c r="AH1027" s="96">
        <v>46051</v>
      </c>
      <c r="AI1027" s="78" t="s">
        <v>98</v>
      </c>
      <c r="AJ1027" t="s">
        <v>395</v>
      </c>
      <c r="AK1027" s="65">
        <v>202400000000095</v>
      </c>
      <c r="AL1027" s="96">
        <v>46049</v>
      </c>
      <c r="AM1027" s="1" t="s">
        <v>257</v>
      </c>
      <c r="AN1027" s="1" t="s">
        <v>257</v>
      </c>
      <c r="AO1027" t="s">
        <v>100</v>
      </c>
      <c r="AP1027" t="s">
        <v>1833</v>
      </c>
      <c r="AQ1027" s="1"/>
      <c r="AR1027" t="s">
        <v>1834</v>
      </c>
      <c r="AS1027" t="s">
        <v>87</v>
      </c>
      <c r="AT1027" s="1">
        <v>80111600</v>
      </c>
      <c r="AU1027" s="93" t="s">
        <v>6189</v>
      </c>
      <c r="AV1027" s="1" t="s">
        <v>210</v>
      </c>
      <c r="AW1027" s="87" t="s">
        <v>103</v>
      </c>
      <c r="AX1027" s="96">
        <v>46049</v>
      </c>
      <c r="AY1027" s="1" t="s">
        <v>116</v>
      </c>
      <c r="AZ1027" s="96">
        <v>46049</v>
      </c>
      <c r="BA1027" s="75">
        <v>46051</v>
      </c>
      <c r="BB1027" s="6">
        <v>46303</v>
      </c>
      <c r="BC1027" s="89">
        <f>+Tabla3[[#This Row],[FECHA TERMINACION
(INICIAL)]]-Tabla3[[#This Row],[FECHA INICIO]]</f>
        <v>252</v>
      </c>
      <c r="BD1027" s="89">
        <f>+Tabla3[[#This Row],[PLAZO DE EJECUCIÓN EN DÍAS (INICIAL)]]/30</f>
        <v>8.4</v>
      </c>
      <c r="BE1027" t="s">
        <v>5261</v>
      </c>
      <c r="BF1027" s="5" t="e">
        <f>+#REF!</f>
        <v>#REF!</v>
      </c>
      <c r="BG1027" s="5" t="e">
        <f>+#REF!</f>
        <v>#REF!</v>
      </c>
      <c r="BH1027" s="1" t="e">
        <f>+#REF!</f>
        <v>#REF!</v>
      </c>
      <c r="BI1027" s="1">
        <f>+COUNTIF(Tabla3[[#This Row],[VALOR REDUCIDO]:[TOTAL TIEMPO PRORROGADO EN DÍAS
]],"&lt;&gt;0")</f>
        <v>3</v>
      </c>
      <c r="BJ1027" s="1" t="e">
        <f>+#REF!</f>
        <v>#REF!</v>
      </c>
      <c r="BK1027" s="75" t="e">
        <f>+#REF!</f>
        <v>#REF!</v>
      </c>
      <c r="BL1027" s="1" t="s">
        <v>83</v>
      </c>
      <c r="BM1027" t="e">
        <f t="shared" si="77"/>
        <v>#REF!</v>
      </c>
      <c r="BN1027" s="7">
        <f t="shared" si="78"/>
        <v>46051</v>
      </c>
      <c r="BO1027" s="7" t="e">
        <f t="shared" si="79"/>
        <v>#REF!</v>
      </c>
      <c r="BP1027" s="5" t="e">
        <f t="shared" si="80"/>
        <v>#REF!</v>
      </c>
      <c r="BQ1027" s="1">
        <v>25213333</v>
      </c>
      <c r="BR1027" s="1" t="e">
        <f>+Tabla3[[#This Row],[VALOR TOTAL DE CONTRATO (ANTES DE LIQUIDACIÓN - LIBERACIÓN DE SALDOS)]]-Tabla3[[#This Row],[RECURSO TOTALES DESEMBOLSADOS]]</f>
        <v>#REF!</v>
      </c>
      <c r="BS1027" s="1" t="s">
        <v>83</v>
      </c>
      <c r="BT1027" s="1" t="str">
        <f t="shared" si="81"/>
        <v>enero</v>
      </c>
      <c r="BU1027" s="1" t="s">
        <v>82</v>
      </c>
      <c r="BV1027" s="1" t="s">
        <v>82</v>
      </c>
      <c r="BW1027" s="1" t="s">
        <v>82</v>
      </c>
      <c r="BX1027" t="s">
        <v>258</v>
      </c>
      <c r="BY1027" t="s">
        <v>259</v>
      </c>
    </row>
    <row r="1028" spans="1:77" x14ac:dyDescent="0.25">
      <c r="A1028" s="1">
        <v>2026</v>
      </c>
      <c r="B1028" s="3">
        <v>1001</v>
      </c>
      <c r="C1028" s="1" t="s">
        <v>65</v>
      </c>
      <c r="D1028" t="s">
        <v>67</v>
      </c>
      <c r="E1028" t="s">
        <v>70</v>
      </c>
      <c r="F1028" t="s">
        <v>71</v>
      </c>
      <c r="G1028" t="s">
        <v>105</v>
      </c>
      <c r="H1028" s="1" t="s">
        <v>64</v>
      </c>
      <c r="I1028" s="1" t="s">
        <v>75</v>
      </c>
      <c r="J1028" t="s">
        <v>5262</v>
      </c>
      <c r="K1028" s="1" t="s">
        <v>78</v>
      </c>
      <c r="L1028" s="87" t="s">
        <v>5263</v>
      </c>
      <c r="M1028" s="79" t="s">
        <v>7297</v>
      </c>
      <c r="N1028" s="1" t="s">
        <v>3719</v>
      </c>
      <c r="O1028" s="69" t="s">
        <v>3719</v>
      </c>
      <c r="P1028" s="99" t="s">
        <v>3719</v>
      </c>
      <c r="Q1028" s="1" t="s">
        <v>83</v>
      </c>
      <c r="R1028" s="87" t="s">
        <v>87</v>
      </c>
      <c r="S1028" s="87" t="s">
        <v>87</v>
      </c>
      <c r="T1028" t="s">
        <v>5264</v>
      </c>
      <c r="U1028" t="s">
        <v>2677</v>
      </c>
      <c r="V1028" t="s">
        <v>5265</v>
      </c>
      <c r="W1028" s="5">
        <v>67456000</v>
      </c>
      <c r="X1028" s="5">
        <v>67456000</v>
      </c>
      <c r="Y1028" s="90">
        <v>8160000</v>
      </c>
      <c r="Z1028" s="90" t="s">
        <v>1045</v>
      </c>
      <c r="AA1028" s="1" t="s">
        <v>95</v>
      </c>
      <c r="AB1028" t="s">
        <v>83</v>
      </c>
      <c r="AC1028" t="s">
        <v>76</v>
      </c>
      <c r="AD1028" s="69">
        <f>+Tabla3[[#This Row],[VALOR DEL CONTRATO
(EN NUMEROS)]]-Tabla3[[#This Row],[VALOR RECURSOS (MADS/FONAM)]]</f>
        <v>0</v>
      </c>
      <c r="AE1028" s="2">
        <v>7026</v>
      </c>
      <c r="AF1028" s="97">
        <v>46024</v>
      </c>
      <c r="AG1028">
        <v>102526</v>
      </c>
      <c r="AH1028" s="96">
        <v>46049</v>
      </c>
      <c r="AI1028" s="2" t="s">
        <v>98</v>
      </c>
      <c r="AJ1028" t="s">
        <v>395</v>
      </c>
      <c r="AK1028" s="65">
        <v>202400000000095</v>
      </c>
      <c r="AL1028" s="96">
        <v>46049</v>
      </c>
      <c r="AM1028" s="1" t="s">
        <v>257</v>
      </c>
      <c r="AN1028" s="1" t="s">
        <v>257</v>
      </c>
      <c r="AO1028" t="s">
        <v>100</v>
      </c>
      <c r="AP1028" t="s">
        <v>1833</v>
      </c>
      <c r="AQ1028" s="2"/>
      <c r="AR1028" t="s">
        <v>1834</v>
      </c>
      <c r="AS1028" t="s">
        <v>87</v>
      </c>
      <c r="AT1028" s="1">
        <v>80111600</v>
      </c>
      <c r="AU1028" s="93" t="s">
        <v>6190</v>
      </c>
      <c r="AV1028" s="1" t="s">
        <v>210</v>
      </c>
      <c r="AW1028" s="87" t="s">
        <v>103</v>
      </c>
      <c r="AX1028" s="96">
        <v>46049</v>
      </c>
      <c r="AY1028" s="1" t="s">
        <v>116</v>
      </c>
      <c r="AZ1028" s="96">
        <v>46049</v>
      </c>
      <c r="BA1028" s="75">
        <v>46049</v>
      </c>
      <c r="BB1028" s="6">
        <v>46299</v>
      </c>
      <c r="BC1028" s="89">
        <f>+Tabla3[[#This Row],[FECHA TERMINACION
(INICIAL)]]-Tabla3[[#This Row],[FECHA INICIO]]</f>
        <v>250</v>
      </c>
      <c r="BD1028" s="89">
        <f>+Tabla3[[#This Row],[PLAZO DE EJECUCIÓN EN DÍAS (INICIAL)]]/30</f>
        <v>8.3333333333333339</v>
      </c>
      <c r="BE1028" t="s">
        <v>5266</v>
      </c>
      <c r="BF1028" s="5" t="e">
        <f>+#REF!</f>
        <v>#REF!</v>
      </c>
      <c r="BG1028" s="5" t="e">
        <f>+#REF!</f>
        <v>#REF!</v>
      </c>
      <c r="BH1028" s="1" t="e">
        <f>+#REF!</f>
        <v>#REF!</v>
      </c>
      <c r="BI1028" s="1">
        <f>+COUNTIF(Tabla3[[#This Row],[VALOR REDUCIDO]:[TOTAL TIEMPO PRORROGADO EN DÍAS
]],"&lt;&gt;0")</f>
        <v>3</v>
      </c>
      <c r="BJ1028" s="1" t="e">
        <f>+#REF!</f>
        <v>#REF!</v>
      </c>
      <c r="BK1028" s="75" t="e">
        <f>+#REF!</f>
        <v>#REF!</v>
      </c>
      <c r="BL1028" s="1" t="s">
        <v>83</v>
      </c>
      <c r="BM1028" t="e">
        <f t="shared" si="77"/>
        <v>#REF!</v>
      </c>
      <c r="BN1028" s="7">
        <f t="shared" si="78"/>
        <v>46049</v>
      </c>
      <c r="BO1028" s="7" t="e">
        <f t="shared" si="79"/>
        <v>#REF!</v>
      </c>
      <c r="BP1028" s="5" t="e">
        <f t="shared" si="80"/>
        <v>#REF!</v>
      </c>
      <c r="BQ1028" s="1">
        <v>33728000</v>
      </c>
      <c r="BR1028" s="1" t="e">
        <f>+Tabla3[[#This Row],[VALOR TOTAL DE CONTRATO (ANTES DE LIQUIDACIÓN - LIBERACIÓN DE SALDOS)]]-Tabla3[[#This Row],[RECURSO TOTALES DESEMBOLSADOS]]</f>
        <v>#REF!</v>
      </c>
      <c r="BS1028" s="1" t="s">
        <v>83</v>
      </c>
      <c r="BT1028" s="1" t="str">
        <f t="shared" si="81"/>
        <v>enero</v>
      </c>
      <c r="BU1028" s="1" t="s">
        <v>82</v>
      </c>
      <c r="BV1028" s="1" t="s">
        <v>82</v>
      </c>
      <c r="BW1028" s="1" t="s">
        <v>82</v>
      </c>
      <c r="BX1028" t="s">
        <v>258</v>
      </c>
      <c r="BY1028" t="s">
        <v>259</v>
      </c>
    </row>
    <row r="1029" spans="1:77" x14ac:dyDescent="0.25">
      <c r="A1029" s="1">
        <v>2026</v>
      </c>
      <c r="B1029" s="3">
        <v>1002</v>
      </c>
      <c r="C1029" s="1" t="s">
        <v>65</v>
      </c>
      <c r="D1029" t="s">
        <v>67</v>
      </c>
      <c r="E1029" t="s">
        <v>70</v>
      </c>
      <c r="F1029" t="s">
        <v>71</v>
      </c>
      <c r="G1029" t="s">
        <v>105</v>
      </c>
      <c r="H1029" s="1" t="s">
        <v>64</v>
      </c>
      <c r="I1029" s="1" t="s">
        <v>75</v>
      </c>
      <c r="J1029" t="s">
        <v>5388</v>
      </c>
      <c r="K1029" s="1" t="s">
        <v>78</v>
      </c>
      <c r="L1029" s="87" t="s">
        <v>5389</v>
      </c>
      <c r="M1029" s="79" t="s">
        <v>7298</v>
      </c>
      <c r="N1029" s="1" t="s">
        <v>3719</v>
      </c>
      <c r="O1029" s="59" t="s">
        <v>3719</v>
      </c>
      <c r="P1029" s="99" t="s">
        <v>3719</v>
      </c>
      <c r="Q1029" s="1" t="s">
        <v>83</v>
      </c>
      <c r="R1029" s="87" t="s">
        <v>87</v>
      </c>
      <c r="S1029" s="87" t="s">
        <v>87</v>
      </c>
      <c r="T1029" t="s">
        <v>5390</v>
      </c>
      <c r="U1029" t="s">
        <v>5392</v>
      </c>
      <c r="V1029" s="5" t="s">
        <v>5391</v>
      </c>
      <c r="W1029" s="5">
        <v>63495000</v>
      </c>
      <c r="X1029" s="5">
        <v>63495000</v>
      </c>
      <c r="Y1029" s="90">
        <v>7650000</v>
      </c>
      <c r="Z1029" s="90">
        <v>0</v>
      </c>
      <c r="AA1029" s="1" t="s">
        <v>95</v>
      </c>
      <c r="AB1029" t="s">
        <v>83</v>
      </c>
      <c r="AC1029" t="s">
        <v>76</v>
      </c>
      <c r="AD1029" s="69">
        <f>+Tabla3[[#This Row],[VALOR DEL CONTRATO
(EN NUMEROS)]]-Tabla3[[#This Row],[VALOR RECURSOS (MADS/FONAM)]]</f>
        <v>0</v>
      </c>
      <c r="AE1029" s="2">
        <v>7026</v>
      </c>
      <c r="AF1029" s="97">
        <v>46024</v>
      </c>
      <c r="AG1029">
        <v>109226</v>
      </c>
      <c r="AH1029" s="96">
        <v>46051</v>
      </c>
      <c r="AI1029" s="2" t="s">
        <v>98</v>
      </c>
      <c r="AJ1029" t="s">
        <v>395</v>
      </c>
      <c r="AK1029" s="65">
        <v>202400000000095</v>
      </c>
      <c r="AL1029" s="96">
        <v>46050</v>
      </c>
      <c r="AM1029" s="1" t="s">
        <v>257</v>
      </c>
      <c r="AN1029" s="1" t="s">
        <v>257</v>
      </c>
      <c r="AO1029" t="s">
        <v>100</v>
      </c>
      <c r="AP1029" t="s">
        <v>1833</v>
      </c>
      <c r="AQ1029" s="2"/>
      <c r="AR1029" t="s">
        <v>1834</v>
      </c>
      <c r="AS1029" t="s">
        <v>87</v>
      </c>
      <c r="AT1029" s="1">
        <v>80111600</v>
      </c>
      <c r="AU1029" s="93" t="s">
        <v>6191</v>
      </c>
      <c r="AV1029" s="1" t="s">
        <v>210</v>
      </c>
      <c r="AW1029" s="87" t="s">
        <v>103</v>
      </c>
      <c r="AX1029" s="96">
        <v>46050</v>
      </c>
      <c r="AY1029" s="1" t="s">
        <v>116</v>
      </c>
      <c r="AZ1029" s="96">
        <v>46050</v>
      </c>
      <c r="BA1029" s="75">
        <v>46051</v>
      </c>
      <c r="BB1029" s="6">
        <v>46302</v>
      </c>
      <c r="BC1029" s="89">
        <f>+Tabla3[[#This Row],[FECHA TERMINACION
(INICIAL)]]-Tabla3[[#This Row],[FECHA INICIO]]</f>
        <v>251</v>
      </c>
      <c r="BD1029" s="89">
        <f>+Tabla3[[#This Row],[PLAZO DE EJECUCIÓN EN DÍAS (INICIAL)]]/30</f>
        <v>8.3666666666666671</v>
      </c>
      <c r="BE1029" t="s">
        <v>5393</v>
      </c>
      <c r="BF1029" s="5" t="e">
        <f>+#REF!</f>
        <v>#REF!</v>
      </c>
      <c r="BG1029" s="5" t="e">
        <f>+#REF!</f>
        <v>#REF!</v>
      </c>
      <c r="BH1029" s="1" t="e">
        <f>+#REF!</f>
        <v>#REF!</v>
      </c>
      <c r="BI1029" s="1">
        <f>+COUNTIF(Tabla3[[#This Row],[VALOR REDUCIDO]:[TOTAL TIEMPO PRORROGADO EN DÍAS
]],"&lt;&gt;0")</f>
        <v>3</v>
      </c>
      <c r="BJ1029" s="1" t="e">
        <f>+#REF!</f>
        <v>#REF!</v>
      </c>
      <c r="BK1029" s="75" t="e">
        <f>+#REF!</f>
        <v>#REF!</v>
      </c>
      <c r="BL1029" s="1" t="s">
        <v>83</v>
      </c>
      <c r="BM1029" t="e">
        <f t="shared" si="77"/>
        <v>#REF!</v>
      </c>
      <c r="BN1029" s="7">
        <f t="shared" si="78"/>
        <v>46051</v>
      </c>
      <c r="BO1029" s="7" t="e">
        <f t="shared" si="79"/>
        <v>#REF!</v>
      </c>
      <c r="BP1029" s="5" t="e">
        <f t="shared" si="80"/>
        <v>#REF!</v>
      </c>
      <c r="BQ1029" s="1">
        <v>31110000</v>
      </c>
      <c r="BR1029" s="1" t="e">
        <f>+Tabla3[[#This Row],[VALOR TOTAL DE CONTRATO (ANTES DE LIQUIDACIÓN - LIBERACIÓN DE SALDOS)]]-Tabla3[[#This Row],[RECURSO TOTALES DESEMBOLSADOS]]</f>
        <v>#REF!</v>
      </c>
      <c r="BS1029" s="1" t="s">
        <v>83</v>
      </c>
      <c r="BT1029" s="1" t="str">
        <f t="shared" si="81"/>
        <v>enero</v>
      </c>
      <c r="BU1029" s="1" t="s">
        <v>82</v>
      </c>
      <c r="BV1029" s="1" t="s">
        <v>82</v>
      </c>
      <c r="BW1029" s="1" t="s">
        <v>82</v>
      </c>
      <c r="BX1029" t="s">
        <v>258</v>
      </c>
      <c r="BY1029" t="s">
        <v>259</v>
      </c>
    </row>
    <row r="1030" spans="1:77" s="70" customFormat="1" x14ac:dyDescent="0.25">
      <c r="A1030" s="1">
        <v>2026</v>
      </c>
      <c r="B1030" s="3">
        <v>1003</v>
      </c>
      <c r="C1030" s="1" t="s">
        <v>65</v>
      </c>
      <c r="D1030" t="s">
        <v>67</v>
      </c>
      <c r="E1030" t="s">
        <v>70</v>
      </c>
      <c r="F1030" t="s">
        <v>71</v>
      </c>
      <c r="G1030" t="s">
        <v>105</v>
      </c>
      <c r="H1030" s="1" t="s">
        <v>64</v>
      </c>
      <c r="I1030" s="1" t="s">
        <v>75</v>
      </c>
      <c r="J1030" t="s">
        <v>5267</v>
      </c>
      <c r="K1030" s="1" t="s">
        <v>78</v>
      </c>
      <c r="L1030" t="s">
        <v>286</v>
      </c>
      <c r="M1030" s="79" t="s">
        <v>7299</v>
      </c>
      <c r="N1030" s="1" t="s">
        <v>3719</v>
      </c>
      <c r="O1030" s="69" t="s">
        <v>3719</v>
      </c>
      <c r="P1030" s="99" t="s">
        <v>3719</v>
      </c>
      <c r="Q1030" s="1" t="s">
        <v>83</v>
      </c>
      <c r="R1030" s="87" t="s">
        <v>87</v>
      </c>
      <c r="S1030" s="87" t="s">
        <v>87</v>
      </c>
      <c r="T1030" t="s">
        <v>5268</v>
      </c>
      <c r="U1030" t="s">
        <v>5269</v>
      </c>
      <c r="V1030" t="s">
        <v>5270</v>
      </c>
      <c r="W1030" s="5">
        <v>72250000</v>
      </c>
      <c r="X1030" s="5">
        <v>72250000</v>
      </c>
      <c r="Y1030" s="90">
        <v>8670000</v>
      </c>
      <c r="Z1030" s="90" t="s">
        <v>1045</v>
      </c>
      <c r="AA1030" s="1" t="s">
        <v>95</v>
      </c>
      <c r="AB1030" t="s">
        <v>83</v>
      </c>
      <c r="AC1030" t="s">
        <v>76</v>
      </c>
      <c r="AD1030" s="69">
        <f>+Tabla3[[#This Row],[VALOR DEL CONTRATO
(EN NUMEROS)]]-Tabla3[[#This Row],[VALOR RECURSOS (MADS/FONAM)]]</f>
        <v>0</v>
      </c>
      <c r="AE1030" s="2">
        <v>7026</v>
      </c>
      <c r="AF1030" s="97">
        <v>46024</v>
      </c>
      <c r="AG1030">
        <v>102326</v>
      </c>
      <c r="AH1030" s="96">
        <v>46049</v>
      </c>
      <c r="AI1030" s="2" t="s">
        <v>98</v>
      </c>
      <c r="AJ1030" t="s">
        <v>395</v>
      </c>
      <c r="AK1030" s="65">
        <v>202400000000095</v>
      </c>
      <c r="AL1030" s="96">
        <v>46049</v>
      </c>
      <c r="AM1030" s="1" t="s">
        <v>257</v>
      </c>
      <c r="AN1030" s="1" t="s">
        <v>257</v>
      </c>
      <c r="AO1030" t="s">
        <v>100</v>
      </c>
      <c r="AP1030" t="s">
        <v>1833</v>
      </c>
      <c r="AQ1030" s="2"/>
      <c r="AR1030" t="s">
        <v>1834</v>
      </c>
      <c r="AS1030" t="s">
        <v>87</v>
      </c>
      <c r="AT1030" s="1">
        <v>80111600</v>
      </c>
      <c r="AU1030" s="93" t="s">
        <v>6192</v>
      </c>
      <c r="AV1030" s="1" t="s">
        <v>210</v>
      </c>
      <c r="AW1030" s="87" t="s">
        <v>103</v>
      </c>
      <c r="AX1030" s="96">
        <v>46049</v>
      </c>
      <c r="AY1030" s="1" t="s">
        <v>116</v>
      </c>
      <c r="AZ1030" s="96">
        <v>46049</v>
      </c>
      <c r="BA1030" s="75">
        <v>46049</v>
      </c>
      <c r="BB1030" s="6">
        <v>46301</v>
      </c>
      <c r="BC1030" s="89">
        <f>+Tabla3[[#This Row],[FECHA TERMINACION
(INICIAL)]]-Tabla3[[#This Row],[FECHA INICIO]]</f>
        <v>252</v>
      </c>
      <c r="BD1030" s="89">
        <f>+Tabla3[[#This Row],[PLAZO DE EJECUCIÓN EN DÍAS (INICIAL)]]/30</f>
        <v>8.4</v>
      </c>
      <c r="BE1030" t="s">
        <v>5261</v>
      </c>
      <c r="BF1030" s="5" t="e">
        <f>+#REF!</f>
        <v>#REF!</v>
      </c>
      <c r="BG1030" s="5" t="e">
        <f>+#REF!</f>
        <v>#REF!</v>
      </c>
      <c r="BH1030" s="1" t="e">
        <f>+#REF!</f>
        <v>#REF!</v>
      </c>
      <c r="BI1030" s="1">
        <f>+COUNTIF(Tabla3[[#This Row],[VALOR REDUCIDO]:[TOTAL TIEMPO PRORROGADO EN DÍAS
]],"&lt;&gt;0")</f>
        <v>3</v>
      </c>
      <c r="BJ1030" s="1" t="e">
        <f>+#REF!</f>
        <v>#REF!</v>
      </c>
      <c r="BK1030" s="75" t="e">
        <f>+#REF!</f>
        <v>#REF!</v>
      </c>
      <c r="BL1030" s="1" t="s">
        <v>83</v>
      </c>
      <c r="BM1030" t="e">
        <f t="shared" si="77"/>
        <v>#REF!</v>
      </c>
      <c r="BN1030" s="7">
        <f t="shared" si="78"/>
        <v>46049</v>
      </c>
      <c r="BO1030" s="7" t="e">
        <f t="shared" si="79"/>
        <v>#REF!</v>
      </c>
      <c r="BP1030" s="5" t="e">
        <f t="shared" si="80"/>
        <v>#REF!</v>
      </c>
      <c r="BQ1030" s="1">
        <v>35836000</v>
      </c>
      <c r="BR1030" s="1" t="e">
        <f>+Tabla3[[#This Row],[VALOR TOTAL DE CONTRATO (ANTES DE LIQUIDACIÓN - LIBERACIÓN DE SALDOS)]]-Tabla3[[#This Row],[RECURSO TOTALES DESEMBOLSADOS]]</f>
        <v>#REF!</v>
      </c>
      <c r="BS1030" s="1" t="s">
        <v>83</v>
      </c>
      <c r="BT1030" s="1" t="str">
        <f t="shared" si="81"/>
        <v>enero</v>
      </c>
      <c r="BU1030" s="1" t="s">
        <v>82</v>
      </c>
      <c r="BV1030" s="1" t="s">
        <v>82</v>
      </c>
      <c r="BW1030" s="1" t="s">
        <v>82</v>
      </c>
      <c r="BX1030" t="s">
        <v>258</v>
      </c>
      <c r="BY1030" t="s">
        <v>259</v>
      </c>
    </row>
    <row r="1031" spans="1:77" x14ac:dyDescent="0.25">
      <c r="A1031" s="1">
        <v>2026</v>
      </c>
      <c r="B1031" s="3">
        <v>1004</v>
      </c>
      <c r="C1031" s="1" t="s">
        <v>65</v>
      </c>
      <c r="D1031" t="s">
        <v>67</v>
      </c>
      <c r="E1031" t="s">
        <v>70</v>
      </c>
      <c r="F1031" t="s">
        <v>71</v>
      </c>
      <c r="G1031" t="s">
        <v>105</v>
      </c>
      <c r="H1031" s="1" t="s">
        <v>64</v>
      </c>
      <c r="I1031" s="1" t="s">
        <v>75</v>
      </c>
      <c r="J1031" t="s">
        <v>5271</v>
      </c>
      <c r="K1031" s="1" t="s">
        <v>78</v>
      </c>
      <c r="L1031" s="87" t="s">
        <v>5272</v>
      </c>
      <c r="M1031" s="79" t="s">
        <v>7300</v>
      </c>
      <c r="N1031" s="1" t="s">
        <v>3719</v>
      </c>
      <c r="O1031" s="69" t="s">
        <v>3719</v>
      </c>
      <c r="P1031" s="99" t="s">
        <v>3719</v>
      </c>
      <c r="Q1031" s="1" t="s">
        <v>83</v>
      </c>
      <c r="R1031" s="87" t="s">
        <v>87</v>
      </c>
      <c r="S1031" s="87" t="s">
        <v>87</v>
      </c>
      <c r="T1031" t="s">
        <v>5273</v>
      </c>
      <c r="U1031" t="s">
        <v>5274</v>
      </c>
      <c r="V1031" t="s">
        <v>5275</v>
      </c>
      <c r="W1031" s="5">
        <v>68533333</v>
      </c>
      <c r="X1031" s="5">
        <v>68533333</v>
      </c>
      <c r="Y1031" s="90">
        <v>8000000</v>
      </c>
      <c r="Z1031" s="90">
        <v>0</v>
      </c>
      <c r="AA1031" s="1" t="s">
        <v>95</v>
      </c>
      <c r="AB1031" t="s">
        <v>83</v>
      </c>
      <c r="AC1031" t="s">
        <v>76</v>
      </c>
      <c r="AD1031" s="69">
        <f>+Tabla3[[#This Row],[VALOR DEL CONTRATO
(EN NUMEROS)]]-Tabla3[[#This Row],[VALOR RECURSOS (MADS/FONAM)]]</f>
        <v>0</v>
      </c>
      <c r="AE1031" s="2">
        <v>7026</v>
      </c>
      <c r="AF1031" s="97">
        <v>46024</v>
      </c>
      <c r="AG1031">
        <v>117126</v>
      </c>
      <c r="AH1031" s="96">
        <v>46055</v>
      </c>
      <c r="AI1031" s="2" t="s">
        <v>98</v>
      </c>
      <c r="AJ1031" t="s">
        <v>395</v>
      </c>
      <c r="AK1031" s="65">
        <v>202400000000095</v>
      </c>
      <c r="AL1031" s="96">
        <v>46049</v>
      </c>
      <c r="AM1031" s="1" t="s">
        <v>257</v>
      </c>
      <c r="AN1031" s="1" t="s">
        <v>257</v>
      </c>
      <c r="AO1031" t="s">
        <v>100</v>
      </c>
      <c r="AP1031" t="s">
        <v>1833</v>
      </c>
      <c r="AQ1031" s="2"/>
      <c r="AR1031" t="s">
        <v>1834</v>
      </c>
      <c r="AS1031" t="s">
        <v>87</v>
      </c>
      <c r="AT1031" s="1">
        <v>80111600</v>
      </c>
      <c r="AU1031" s="93" t="s">
        <v>6193</v>
      </c>
      <c r="AV1031" s="1" t="s">
        <v>210</v>
      </c>
      <c r="AW1031" s="87" t="s">
        <v>103</v>
      </c>
      <c r="AX1031" s="96">
        <v>46049</v>
      </c>
      <c r="AY1031" s="1" t="s">
        <v>116</v>
      </c>
      <c r="AZ1031" s="96">
        <v>46049</v>
      </c>
      <c r="BA1031" s="75">
        <v>46055</v>
      </c>
      <c r="BB1031" s="6">
        <v>46313</v>
      </c>
      <c r="BC1031" s="89">
        <f>+Tabla3[[#This Row],[FECHA TERMINACION
(INICIAL)]]-Tabla3[[#This Row],[FECHA INICIO]]</f>
        <v>258</v>
      </c>
      <c r="BD1031" s="89">
        <f>+Tabla3[[#This Row],[PLAZO DE EJECUCIÓN EN DÍAS (INICIAL)]]/30</f>
        <v>8.6</v>
      </c>
      <c r="BE1031" t="s">
        <v>5276</v>
      </c>
      <c r="BF1031" s="5" t="e">
        <f>+#REF!</f>
        <v>#REF!</v>
      </c>
      <c r="BG1031" s="5" t="e">
        <f>+#REF!</f>
        <v>#REF!</v>
      </c>
      <c r="BH1031" s="1" t="e">
        <f>+#REF!</f>
        <v>#REF!</v>
      </c>
      <c r="BI1031" s="1">
        <f>+COUNTIF(Tabla3[[#This Row],[VALOR REDUCIDO]:[TOTAL TIEMPO PRORROGADO EN DÍAS
]],"&lt;&gt;0")</f>
        <v>3</v>
      </c>
      <c r="BJ1031" s="1" t="e">
        <f>+#REF!</f>
        <v>#REF!</v>
      </c>
      <c r="BK1031" s="75" t="e">
        <f>+#REF!</f>
        <v>#REF!</v>
      </c>
      <c r="BL1031" s="1" t="s">
        <v>83</v>
      </c>
      <c r="BM1031" t="e">
        <f t="shared" si="77"/>
        <v>#REF!</v>
      </c>
      <c r="BN1031" s="7">
        <f t="shared" si="78"/>
        <v>46055</v>
      </c>
      <c r="BO1031" s="7" t="e">
        <f t="shared" si="79"/>
        <v>#REF!</v>
      </c>
      <c r="BP1031" s="5" t="e">
        <f t="shared" si="80"/>
        <v>#REF!</v>
      </c>
      <c r="BQ1031" s="1">
        <v>31733333</v>
      </c>
      <c r="BR1031" s="1" t="e">
        <f>+Tabla3[[#This Row],[VALOR TOTAL DE CONTRATO (ANTES DE LIQUIDACIÓN - LIBERACIÓN DE SALDOS)]]-Tabla3[[#This Row],[RECURSO TOTALES DESEMBOLSADOS]]</f>
        <v>#REF!</v>
      </c>
      <c r="BS1031" s="1" t="s">
        <v>83</v>
      </c>
      <c r="BT1031" s="1" t="str">
        <f t="shared" si="81"/>
        <v>enero</v>
      </c>
      <c r="BU1031" s="1" t="s">
        <v>82</v>
      </c>
      <c r="BV1031" s="1" t="s">
        <v>82</v>
      </c>
      <c r="BW1031" s="1" t="s">
        <v>82</v>
      </c>
      <c r="BX1031" t="s">
        <v>258</v>
      </c>
      <c r="BY1031" t="s">
        <v>259</v>
      </c>
    </row>
    <row r="1032" spans="1:77" x14ac:dyDescent="0.25">
      <c r="A1032" s="1">
        <v>2026</v>
      </c>
      <c r="B1032" s="3">
        <v>1005</v>
      </c>
      <c r="C1032" s="1" t="s">
        <v>65</v>
      </c>
      <c r="D1032" t="s">
        <v>67</v>
      </c>
      <c r="E1032" t="s">
        <v>70</v>
      </c>
      <c r="F1032" t="s">
        <v>71</v>
      </c>
      <c r="G1032" t="s">
        <v>105</v>
      </c>
      <c r="H1032" s="1" t="s">
        <v>64</v>
      </c>
      <c r="I1032" s="1" t="s">
        <v>75</v>
      </c>
      <c r="J1032" t="s">
        <v>5065</v>
      </c>
      <c r="K1032" s="1" t="s">
        <v>78</v>
      </c>
      <c r="L1032" s="87" t="s">
        <v>5066</v>
      </c>
      <c r="M1032" s="79" t="s">
        <v>7301</v>
      </c>
      <c r="N1032" s="1" t="s">
        <v>3719</v>
      </c>
      <c r="O1032" s="69" t="s">
        <v>3719</v>
      </c>
      <c r="P1032" s="99" t="s">
        <v>3719</v>
      </c>
      <c r="Q1032" s="1" t="s">
        <v>83</v>
      </c>
      <c r="R1032" s="87" t="s">
        <v>87</v>
      </c>
      <c r="S1032" s="87" t="s">
        <v>87</v>
      </c>
      <c r="T1032" t="s">
        <v>5067</v>
      </c>
      <c r="U1032" t="s">
        <v>5069</v>
      </c>
      <c r="V1032" t="s">
        <v>5068</v>
      </c>
      <c r="W1032" s="5">
        <v>72816667</v>
      </c>
      <c r="X1032" s="5">
        <v>72816667</v>
      </c>
      <c r="Y1032" s="90">
        <v>8500000</v>
      </c>
      <c r="Z1032" s="90">
        <v>0</v>
      </c>
      <c r="AA1032" s="1" t="s">
        <v>95</v>
      </c>
      <c r="AB1032" t="s">
        <v>83</v>
      </c>
      <c r="AC1032" t="s">
        <v>76</v>
      </c>
      <c r="AD1032" s="69">
        <f>+Tabla3[[#This Row],[VALOR DEL CONTRATO
(EN NUMEROS)]]-Tabla3[[#This Row],[VALOR RECURSOS (MADS/FONAM)]]</f>
        <v>0</v>
      </c>
      <c r="AE1032" s="2">
        <v>7026</v>
      </c>
      <c r="AF1032" s="88">
        <v>46024</v>
      </c>
      <c r="AG1032">
        <v>98326</v>
      </c>
      <c r="AH1032" s="75">
        <v>46048</v>
      </c>
      <c r="AI1032" s="78" t="s">
        <v>98</v>
      </c>
      <c r="AJ1032" t="s">
        <v>395</v>
      </c>
      <c r="AK1032" s="72">
        <v>202400000000095</v>
      </c>
      <c r="AL1032" s="75">
        <v>46048</v>
      </c>
      <c r="AM1032" s="1" t="s">
        <v>257</v>
      </c>
      <c r="AN1032" s="1" t="s">
        <v>257</v>
      </c>
      <c r="AO1032" t="s">
        <v>100</v>
      </c>
      <c r="AP1032" t="s">
        <v>1833</v>
      </c>
      <c r="AQ1032" s="2"/>
      <c r="AR1032" t="s">
        <v>1834</v>
      </c>
      <c r="AS1032" t="s">
        <v>87</v>
      </c>
      <c r="AT1032" s="1">
        <v>80111600</v>
      </c>
      <c r="AU1032" s="93" t="s">
        <v>6194</v>
      </c>
      <c r="AV1032" s="1" t="s">
        <v>210</v>
      </c>
      <c r="AW1032" s="87" t="s">
        <v>103</v>
      </c>
      <c r="AX1032" s="96">
        <v>46048</v>
      </c>
      <c r="AY1032" s="1" t="s">
        <v>116</v>
      </c>
      <c r="AZ1032" s="96">
        <v>46048</v>
      </c>
      <c r="BA1032" s="75">
        <v>46051</v>
      </c>
      <c r="BB1032" s="6">
        <v>46310</v>
      </c>
      <c r="BC1032" s="89">
        <f>+Tabla3[[#This Row],[FECHA TERMINACION
(INICIAL)]]-Tabla3[[#This Row],[FECHA INICIO]]</f>
        <v>259</v>
      </c>
      <c r="BD1032" s="89">
        <f>+Tabla3[[#This Row],[PLAZO DE EJECUCIÓN EN DÍAS (INICIAL)]]/30</f>
        <v>8.6333333333333329</v>
      </c>
      <c r="BE1032" t="s">
        <v>5070</v>
      </c>
      <c r="BF1032" s="5" t="e">
        <f>+#REF!</f>
        <v>#REF!</v>
      </c>
      <c r="BG1032" s="5" t="e">
        <f>+#REF!</f>
        <v>#REF!</v>
      </c>
      <c r="BH1032" s="1" t="e">
        <f>+#REF!</f>
        <v>#REF!</v>
      </c>
      <c r="BI1032" s="1">
        <f>+COUNTIF(Tabla3[[#This Row],[VALOR REDUCIDO]:[TOTAL TIEMPO PRORROGADO EN DÍAS
]],"&lt;&gt;0")</f>
        <v>3</v>
      </c>
      <c r="BJ1032" s="1" t="e">
        <f>+#REF!</f>
        <v>#REF!</v>
      </c>
      <c r="BK1032" s="75" t="e">
        <f>+#REF!</f>
        <v>#REF!</v>
      </c>
      <c r="BL1032" s="1" t="s">
        <v>83</v>
      </c>
      <c r="BM1032" t="e">
        <f t="shared" si="77"/>
        <v>#REF!</v>
      </c>
      <c r="BN1032" s="7">
        <f t="shared" si="78"/>
        <v>46051</v>
      </c>
      <c r="BO1032" s="7" t="e">
        <f t="shared" si="79"/>
        <v>#REF!</v>
      </c>
      <c r="BP1032" s="5" t="e">
        <f t="shared" si="80"/>
        <v>#REF!</v>
      </c>
      <c r="BQ1032" s="1">
        <v>34566667</v>
      </c>
      <c r="BR1032" s="1" t="e">
        <f>+Tabla3[[#This Row],[VALOR TOTAL DE CONTRATO (ANTES DE LIQUIDACIÓN - LIBERACIÓN DE SALDOS)]]-Tabla3[[#This Row],[RECURSO TOTALES DESEMBOLSADOS]]</f>
        <v>#REF!</v>
      </c>
      <c r="BS1032" s="1" t="s">
        <v>83</v>
      </c>
      <c r="BT1032" s="1" t="str">
        <f t="shared" si="81"/>
        <v>enero</v>
      </c>
      <c r="BU1032" s="1" t="s">
        <v>82</v>
      </c>
      <c r="BV1032" s="1" t="s">
        <v>82</v>
      </c>
      <c r="BW1032" s="1" t="s">
        <v>82</v>
      </c>
      <c r="BX1032" t="s">
        <v>258</v>
      </c>
      <c r="BY1032" t="s">
        <v>259</v>
      </c>
    </row>
    <row r="1033" spans="1:77" x14ac:dyDescent="0.25">
      <c r="A1033" s="1">
        <v>2026</v>
      </c>
      <c r="B1033" s="3">
        <v>1006</v>
      </c>
      <c r="C1033" s="1" t="s">
        <v>65</v>
      </c>
      <c r="D1033" t="s">
        <v>67</v>
      </c>
      <c r="E1033" t="s">
        <v>70</v>
      </c>
      <c r="F1033" t="s">
        <v>71</v>
      </c>
      <c r="G1033" t="s">
        <v>105</v>
      </c>
      <c r="H1033" s="1" t="s">
        <v>64</v>
      </c>
      <c r="I1033" s="1" t="s">
        <v>75</v>
      </c>
      <c r="J1033" t="s">
        <v>5394</v>
      </c>
      <c r="K1033" s="1" t="s">
        <v>78</v>
      </c>
      <c r="L1033" s="87" t="s">
        <v>5395</v>
      </c>
      <c r="M1033" s="79" t="s">
        <v>7302</v>
      </c>
      <c r="N1033" s="1" t="s">
        <v>3719</v>
      </c>
      <c r="O1033" s="69" t="s">
        <v>3719</v>
      </c>
      <c r="P1033" s="99" t="s">
        <v>3719</v>
      </c>
      <c r="Q1033" s="1" t="s">
        <v>83</v>
      </c>
      <c r="R1033" s="87" t="s">
        <v>87</v>
      </c>
      <c r="S1033" s="87" t="s">
        <v>87</v>
      </c>
      <c r="T1033" t="s">
        <v>5396</v>
      </c>
      <c r="U1033" t="s">
        <v>5398</v>
      </c>
      <c r="V1033" t="s">
        <v>5397</v>
      </c>
      <c r="W1033" s="5">
        <v>76800000</v>
      </c>
      <c r="X1033" s="5">
        <v>76800000</v>
      </c>
      <c r="Y1033" s="90">
        <v>9000000</v>
      </c>
      <c r="Z1033" s="90">
        <v>0</v>
      </c>
      <c r="AA1033" s="1" t="s">
        <v>95</v>
      </c>
      <c r="AB1033" t="s">
        <v>83</v>
      </c>
      <c r="AC1033" t="s">
        <v>76</v>
      </c>
      <c r="AD1033" s="69">
        <f>+Tabla3[[#This Row],[VALOR DEL CONTRATO
(EN NUMEROS)]]-Tabla3[[#This Row],[VALOR RECURSOS (MADS/FONAM)]]</f>
        <v>0</v>
      </c>
      <c r="AE1033" s="2">
        <v>7026</v>
      </c>
      <c r="AF1033" s="88">
        <v>46024</v>
      </c>
      <c r="AG1033">
        <v>109426</v>
      </c>
      <c r="AH1033" s="75">
        <v>46051</v>
      </c>
      <c r="AI1033" s="78" t="s">
        <v>98</v>
      </c>
      <c r="AJ1033" t="s">
        <v>395</v>
      </c>
      <c r="AK1033" s="72">
        <v>202400000000095</v>
      </c>
      <c r="AL1033" s="96">
        <v>46050</v>
      </c>
      <c r="AM1033" s="1" t="s">
        <v>257</v>
      </c>
      <c r="AN1033" s="1" t="s">
        <v>257</v>
      </c>
      <c r="AO1033" t="s">
        <v>100</v>
      </c>
      <c r="AP1033" t="s">
        <v>1833</v>
      </c>
      <c r="AQ1033" s="2"/>
      <c r="AR1033" t="s">
        <v>1834</v>
      </c>
      <c r="AS1033" t="s">
        <v>87</v>
      </c>
      <c r="AT1033" s="1">
        <v>80111600</v>
      </c>
      <c r="AU1033" s="93" t="s">
        <v>6195</v>
      </c>
      <c r="AV1033" s="1" t="s">
        <v>210</v>
      </c>
      <c r="AW1033" s="87" t="s">
        <v>103</v>
      </c>
      <c r="AX1033" s="96">
        <v>46050</v>
      </c>
      <c r="AY1033" s="1" t="s">
        <v>116</v>
      </c>
      <c r="AZ1033" s="96">
        <v>46050</v>
      </c>
      <c r="BA1033" s="75">
        <v>46052</v>
      </c>
      <c r="BB1033" s="6">
        <v>46310</v>
      </c>
      <c r="BC1033" s="89">
        <f>+Tabla3[[#This Row],[FECHA TERMINACION
(INICIAL)]]-Tabla3[[#This Row],[FECHA INICIO]]</f>
        <v>258</v>
      </c>
      <c r="BD1033" s="89">
        <f>+Tabla3[[#This Row],[PLAZO DE EJECUCIÓN EN DÍAS (INICIAL)]]/30</f>
        <v>8.6</v>
      </c>
      <c r="BE1033" t="s">
        <v>5399</v>
      </c>
      <c r="BF1033" s="5" t="e">
        <f>+#REF!</f>
        <v>#REF!</v>
      </c>
      <c r="BG1033" s="5" t="e">
        <f>+#REF!</f>
        <v>#REF!</v>
      </c>
      <c r="BH1033" s="1" t="e">
        <f>+#REF!</f>
        <v>#REF!</v>
      </c>
      <c r="BI1033" s="1">
        <f>+COUNTIF(Tabla3[[#This Row],[VALOR REDUCIDO]:[TOTAL TIEMPO PRORROGADO EN DÍAS
]],"&lt;&gt;0")</f>
        <v>3</v>
      </c>
      <c r="BJ1033" s="1" t="e">
        <f>+#REF!</f>
        <v>#REF!</v>
      </c>
      <c r="BK1033" s="75" t="e">
        <f>+#REF!</f>
        <v>#REF!</v>
      </c>
      <c r="BL1033" s="1" t="s">
        <v>83</v>
      </c>
      <c r="BM1033" t="e">
        <f t="shared" si="77"/>
        <v>#REF!</v>
      </c>
      <c r="BN1033" s="7">
        <f t="shared" si="78"/>
        <v>46052</v>
      </c>
      <c r="BO1033" s="7" t="e">
        <f t="shared" si="79"/>
        <v>#REF!</v>
      </c>
      <c r="BP1033" s="5" t="e">
        <f t="shared" si="80"/>
        <v>#REF!</v>
      </c>
      <c r="BQ1033" s="1">
        <v>36300000</v>
      </c>
      <c r="BR1033" s="1" t="e">
        <f>+Tabla3[[#This Row],[VALOR TOTAL DE CONTRATO (ANTES DE LIQUIDACIÓN - LIBERACIÓN DE SALDOS)]]-Tabla3[[#This Row],[RECURSO TOTALES DESEMBOLSADOS]]</f>
        <v>#REF!</v>
      </c>
      <c r="BS1033" s="1" t="s">
        <v>83</v>
      </c>
      <c r="BT1033" s="1" t="str">
        <f t="shared" si="81"/>
        <v>enero</v>
      </c>
      <c r="BU1033" s="1" t="s">
        <v>82</v>
      </c>
      <c r="BV1033" s="1" t="s">
        <v>82</v>
      </c>
      <c r="BW1033" s="1" t="s">
        <v>82</v>
      </c>
      <c r="BX1033" t="s">
        <v>258</v>
      </c>
      <c r="BY1033" t="s">
        <v>259</v>
      </c>
    </row>
    <row r="1034" spans="1:77" x14ac:dyDescent="0.25">
      <c r="A1034" s="1">
        <v>2026</v>
      </c>
      <c r="B1034" s="3">
        <v>1007</v>
      </c>
      <c r="C1034" s="1" t="s">
        <v>65</v>
      </c>
      <c r="D1034" t="s">
        <v>67</v>
      </c>
      <c r="E1034" t="s">
        <v>70</v>
      </c>
      <c r="F1034" t="s">
        <v>71</v>
      </c>
      <c r="G1034" t="s">
        <v>105</v>
      </c>
      <c r="H1034" s="1" t="s">
        <v>64</v>
      </c>
      <c r="I1034" s="1" t="s">
        <v>271</v>
      </c>
      <c r="J1034" t="s">
        <v>5277</v>
      </c>
      <c r="K1034" s="1" t="s">
        <v>78</v>
      </c>
      <c r="L1034" s="87" t="s">
        <v>246</v>
      </c>
      <c r="M1034" s="79" t="s">
        <v>7303</v>
      </c>
      <c r="N1034" s="1" t="s">
        <v>3719</v>
      </c>
      <c r="O1034" s="69" t="s">
        <v>3719</v>
      </c>
      <c r="P1034" s="99" t="s">
        <v>3719</v>
      </c>
      <c r="Q1034" s="1" t="s">
        <v>83</v>
      </c>
      <c r="R1034" s="87" t="s">
        <v>5278</v>
      </c>
      <c r="S1034" s="87" t="s">
        <v>5278</v>
      </c>
      <c r="T1034" t="s">
        <v>5279</v>
      </c>
      <c r="U1034" t="s">
        <v>5280</v>
      </c>
      <c r="V1034" t="s">
        <v>5281</v>
      </c>
      <c r="W1034" s="5">
        <v>13748133</v>
      </c>
      <c r="X1034" s="5">
        <v>13748133</v>
      </c>
      <c r="Y1034" s="90">
        <v>2126000</v>
      </c>
      <c r="Z1034" s="90">
        <v>0</v>
      </c>
      <c r="AA1034" s="1" t="s">
        <v>95</v>
      </c>
      <c r="AB1034" t="s">
        <v>83</v>
      </c>
      <c r="AC1034" t="s">
        <v>76</v>
      </c>
      <c r="AD1034" s="69">
        <f>+Tabla3[[#This Row],[VALOR DEL CONTRATO
(EN NUMEROS)]]-Tabla3[[#This Row],[VALOR RECURSOS (MADS/FONAM)]]</f>
        <v>0</v>
      </c>
      <c r="AE1034" s="2" t="s">
        <v>5282</v>
      </c>
      <c r="AF1034" s="97">
        <v>46024</v>
      </c>
      <c r="AG1034" t="s">
        <v>5283</v>
      </c>
      <c r="AH1034" s="96">
        <v>46049</v>
      </c>
      <c r="AI1034" s="2" t="s">
        <v>98</v>
      </c>
      <c r="AJ1034" t="s">
        <v>5284</v>
      </c>
      <c r="AK1034" s="65" t="s">
        <v>5285</v>
      </c>
      <c r="AL1034" s="96">
        <v>46049</v>
      </c>
      <c r="AM1034" s="1" t="s">
        <v>257</v>
      </c>
      <c r="AN1034" s="1" t="s">
        <v>257</v>
      </c>
      <c r="AO1034" t="s">
        <v>100</v>
      </c>
      <c r="AP1034" t="s">
        <v>5205</v>
      </c>
      <c r="AQ1034" s="1"/>
      <c r="AR1034" t="s">
        <v>5286</v>
      </c>
      <c r="AS1034" t="s">
        <v>268</v>
      </c>
      <c r="AT1034" s="1">
        <v>80111600</v>
      </c>
      <c r="AU1034" s="93" t="s">
        <v>6196</v>
      </c>
      <c r="AV1034" s="1" t="s">
        <v>210</v>
      </c>
      <c r="AW1034" s="87" t="s">
        <v>103</v>
      </c>
      <c r="AX1034" s="96">
        <v>46049</v>
      </c>
      <c r="AY1034" s="1" t="s">
        <v>116</v>
      </c>
      <c r="AZ1034" s="96">
        <v>46049</v>
      </c>
      <c r="BA1034" s="75">
        <v>46049</v>
      </c>
      <c r="BB1034" s="6">
        <v>46244</v>
      </c>
      <c r="BC1034" s="89">
        <f>+Tabla3[[#This Row],[FECHA TERMINACION
(INICIAL)]]-Tabla3[[#This Row],[FECHA INICIO]]</f>
        <v>195</v>
      </c>
      <c r="BD1034" s="89">
        <f>+Tabla3[[#This Row],[PLAZO DE EJECUCIÓN EN DÍAS (INICIAL)]]/30</f>
        <v>6.5</v>
      </c>
      <c r="BE1034" t="s">
        <v>5287</v>
      </c>
      <c r="BF1034" s="5" t="e">
        <f>+#REF!</f>
        <v>#REF!</v>
      </c>
      <c r="BG1034" s="5" t="e">
        <f>+#REF!</f>
        <v>#REF!</v>
      </c>
      <c r="BH1034" s="1" t="e">
        <f>+#REF!</f>
        <v>#REF!</v>
      </c>
      <c r="BI1034" s="1">
        <f>+COUNTIF(Tabla3[[#This Row],[VALOR REDUCIDO]:[TOTAL TIEMPO PRORROGADO EN DÍAS
]],"&lt;&gt;0")</f>
        <v>3</v>
      </c>
      <c r="BJ1034" s="1" t="e">
        <f>+#REF!</f>
        <v>#REF!</v>
      </c>
      <c r="BK1034" s="75" t="e">
        <f>+#REF!</f>
        <v>#REF!</v>
      </c>
      <c r="BL1034" s="1" t="s">
        <v>83</v>
      </c>
      <c r="BM1034" t="e">
        <f t="shared" si="77"/>
        <v>#REF!</v>
      </c>
      <c r="BN1034" s="7">
        <f t="shared" si="78"/>
        <v>46049</v>
      </c>
      <c r="BO1034" s="7" t="e">
        <f t="shared" si="79"/>
        <v>#REF!</v>
      </c>
      <c r="BP1034" s="5" t="e">
        <f t="shared" si="80"/>
        <v>#REF!</v>
      </c>
      <c r="BQ1034" s="1">
        <v>8787467</v>
      </c>
      <c r="BR1034" s="1" t="e">
        <f>+Tabla3[[#This Row],[VALOR TOTAL DE CONTRATO (ANTES DE LIQUIDACIÓN - LIBERACIÓN DE SALDOS)]]-Tabla3[[#This Row],[RECURSO TOTALES DESEMBOLSADOS]]</f>
        <v>#REF!</v>
      </c>
      <c r="BS1034" s="1" t="s">
        <v>83</v>
      </c>
      <c r="BT1034" s="1" t="str">
        <f t="shared" si="81"/>
        <v>enero</v>
      </c>
      <c r="BU1034" s="1" t="s">
        <v>82</v>
      </c>
      <c r="BV1034" s="1" t="s">
        <v>82</v>
      </c>
      <c r="BW1034" s="1" t="s">
        <v>82</v>
      </c>
      <c r="BX1034" t="s">
        <v>258</v>
      </c>
      <c r="BY1034" t="s">
        <v>259</v>
      </c>
    </row>
    <row r="1035" spans="1:77" x14ac:dyDescent="0.25">
      <c r="A1035" s="1">
        <v>2026</v>
      </c>
      <c r="B1035" s="3">
        <v>1008</v>
      </c>
      <c r="C1035" s="1" t="s">
        <v>65</v>
      </c>
      <c r="D1035" t="s">
        <v>67</v>
      </c>
      <c r="E1035" t="s">
        <v>70</v>
      </c>
      <c r="F1035" t="s">
        <v>71</v>
      </c>
      <c r="G1035" t="s">
        <v>105</v>
      </c>
      <c r="H1035" s="1" t="s">
        <v>64</v>
      </c>
      <c r="I1035" s="1" t="s">
        <v>75</v>
      </c>
      <c r="J1035" t="s">
        <v>5200</v>
      </c>
      <c r="K1035" s="1" t="s">
        <v>78</v>
      </c>
      <c r="L1035" s="87" t="s">
        <v>5201</v>
      </c>
      <c r="M1035" s="79" t="s">
        <v>7304</v>
      </c>
      <c r="N1035" s="1" t="s">
        <v>3719</v>
      </c>
      <c r="O1035" s="69" t="s">
        <v>3719</v>
      </c>
      <c r="P1035" s="99" t="s">
        <v>3719</v>
      </c>
      <c r="Q1035" s="1" t="s">
        <v>83</v>
      </c>
      <c r="R1035" s="87" t="s">
        <v>733</v>
      </c>
      <c r="S1035" s="87" t="s">
        <v>733</v>
      </c>
      <c r="T1035" t="s">
        <v>5202</v>
      </c>
      <c r="U1035" t="s">
        <v>5203</v>
      </c>
      <c r="V1035" t="s">
        <v>5204</v>
      </c>
      <c r="W1035" s="5">
        <v>70000000</v>
      </c>
      <c r="X1035" s="5">
        <v>70000000</v>
      </c>
      <c r="Y1035" s="90">
        <v>7000000</v>
      </c>
      <c r="Z1035" s="90">
        <v>0</v>
      </c>
      <c r="AA1035" s="1" t="s">
        <v>95</v>
      </c>
      <c r="AB1035" t="s">
        <v>83</v>
      </c>
      <c r="AC1035" t="s">
        <v>76</v>
      </c>
      <c r="AD1035" s="69">
        <f>+Tabla3[[#This Row],[VALOR DEL CONTRATO
(EN NUMEROS)]]-Tabla3[[#This Row],[VALOR RECURSOS (MADS/FONAM)]]</f>
        <v>0</v>
      </c>
      <c r="AE1035" s="2">
        <v>3026</v>
      </c>
      <c r="AF1035" s="97">
        <v>46024</v>
      </c>
      <c r="AG1035">
        <v>102826</v>
      </c>
      <c r="AH1035" s="96">
        <v>46049</v>
      </c>
      <c r="AI1035" s="78" t="s">
        <v>98</v>
      </c>
      <c r="AJ1035" t="s">
        <v>590</v>
      </c>
      <c r="AK1035" s="72">
        <v>202400000000078</v>
      </c>
      <c r="AL1035" s="96">
        <v>46049</v>
      </c>
      <c r="AM1035" s="1" t="s">
        <v>257</v>
      </c>
      <c r="AN1035" s="1" t="s">
        <v>257</v>
      </c>
      <c r="AO1035" t="s">
        <v>100</v>
      </c>
      <c r="AP1035" t="s">
        <v>5205</v>
      </c>
      <c r="AQ1035" s="2"/>
      <c r="AR1035" t="s">
        <v>5286</v>
      </c>
      <c r="AS1035" t="s">
        <v>268</v>
      </c>
      <c r="AT1035" s="1">
        <v>80111600</v>
      </c>
      <c r="AU1035" s="93" t="s">
        <v>6197</v>
      </c>
      <c r="AV1035" s="1" t="s">
        <v>210</v>
      </c>
      <c r="AW1035" s="87" t="s">
        <v>103</v>
      </c>
      <c r="AX1035" s="96">
        <v>46049</v>
      </c>
      <c r="AY1035" s="1" t="s">
        <v>116</v>
      </c>
      <c r="AZ1035" s="96">
        <v>46049</v>
      </c>
      <c r="BA1035" s="75">
        <v>46049</v>
      </c>
      <c r="BB1035" s="6">
        <v>46352</v>
      </c>
      <c r="BC1035" s="89">
        <f>+Tabla3[[#This Row],[FECHA TERMINACION
(INICIAL)]]-Tabla3[[#This Row],[FECHA INICIO]]</f>
        <v>303</v>
      </c>
      <c r="BD1035" s="89">
        <f>+Tabla3[[#This Row],[PLAZO DE EJECUCIÓN EN DÍAS (INICIAL)]]/30</f>
        <v>10.1</v>
      </c>
      <c r="BE1035" t="s">
        <v>5206</v>
      </c>
      <c r="BF1035" s="5" t="e">
        <f>+#REF!</f>
        <v>#REF!</v>
      </c>
      <c r="BG1035" s="5" t="e">
        <f>+#REF!</f>
        <v>#REF!</v>
      </c>
      <c r="BH1035" s="1" t="e">
        <f>+#REF!</f>
        <v>#REF!</v>
      </c>
      <c r="BI1035" s="1">
        <f>+COUNTIF(Tabla3[[#This Row],[VALOR REDUCIDO]:[TOTAL TIEMPO PRORROGADO EN DÍAS
]],"&lt;&gt;0")</f>
        <v>3</v>
      </c>
      <c r="BJ1035" s="1" t="e">
        <f>+#REF!</f>
        <v>#REF!</v>
      </c>
      <c r="BK1035" s="75" t="e">
        <f>+#REF!</f>
        <v>#REF!</v>
      </c>
      <c r="BL1035" s="1" t="s">
        <v>83</v>
      </c>
      <c r="BM1035" t="e">
        <f t="shared" si="77"/>
        <v>#REF!</v>
      </c>
      <c r="BN1035" s="7">
        <f t="shared" si="78"/>
        <v>46049</v>
      </c>
      <c r="BO1035" s="7" t="e">
        <f t="shared" si="79"/>
        <v>#REF!</v>
      </c>
      <c r="BP1035" s="5" t="e">
        <f t="shared" si="80"/>
        <v>#REF!</v>
      </c>
      <c r="BQ1035" s="1">
        <v>28933333</v>
      </c>
      <c r="BR1035" s="1" t="e">
        <f>+Tabla3[[#This Row],[VALOR TOTAL DE CONTRATO (ANTES DE LIQUIDACIÓN - LIBERACIÓN DE SALDOS)]]-Tabla3[[#This Row],[RECURSO TOTALES DESEMBOLSADOS]]</f>
        <v>#REF!</v>
      </c>
      <c r="BS1035" s="1" t="s">
        <v>83</v>
      </c>
      <c r="BT1035" s="1" t="str">
        <f t="shared" si="81"/>
        <v>enero</v>
      </c>
      <c r="BU1035" s="1" t="s">
        <v>82</v>
      </c>
      <c r="BV1035" s="1" t="s">
        <v>82</v>
      </c>
      <c r="BW1035" s="1" t="s">
        <v>82</v>
      </c>
      <c r="BX1035" t="s">
        <v>258</v>
      </c>
      <c r="BY1035" t="s">
        <v>259</v>
      </c>
    </row>
    <row r="1036" spans="1:77" x14ac:dyDescent="0.25">
      <c r="A1036" s="1">
        <v>2026</v>
      </c>
      <c r="B1036" s="3">
        <v>1010</v>
      </c>
      <c r="C1036" s="1" t="s">
        <v>65</v>
      </c>
      <c r="D1036" t="s">
        <v>67</v>
      </c>
      <c r="E1036" t="s">
        <v>70</v>
      </c>
      <c r="F1036" t="s">
        <v>71</v>
      </c>
      <c r="G1036" t="s">
        <v>105</v>
      </c>
      <c r="H1036" s="1" t="s">
        <v>64</v>
      </c>
      <c r="I1036" s="1" t="s">
        <v>75</v>
      </c>
      <c r="J1036" t="s">
        <v>5400</v>
      </c>
      <c r="K1036" s="1" t="s">
        <v>78</v>
      </c>
      <c r="L1036" s="87" t="s">
        <v>390</v>
      </c>
      <c r="M1036" s="79" t="s">
        <v>7305</v>
      </c>
      <c r="N1036" s="1" t="s">
        <v>3719</v>
      </c>
      <c r="O1036" s="69" t="s">
        <v>3719</v>
      </c>
      <c r="P1036" s="99" t="s">
        <v>3719</v>
      </c>
      <c r="Q1036" s="1" t="s">
        <v>83</v>
      </c>
      <c r="R1036" s="87" t="s">
        <v>261</v>
      </c>
      <c r="S1036" s="87" t="s">
        <v>261</v>
      </c>
      <c r="T1036" t="s">
        <v>5401</v>
      </c>
      <c r="U1036" t="s">
        <v>5403</v>
      </c>
      <c r="V1036" t="s">
        <v>5402</v>
      </c>
      <c r="W1036" s="5">
        <v>69750000</v>
      </c>
      <c r="X1036" s="5">
        <v>69750000</v>
      </c>
      <c r="Y1036" s="90">
        <v>7750000</v>
      </c>
      <c r="Z1036" s="90">
        <v>0</v>
      </c>
      <c r="AA1036" s="1" t="s">
        <v>95</v>
      </c>
      <c r="AB1036" t="s">
        <v>83</v>
      </c>
      <c r="AC1036" t="s">
        <v>76</v>
      </c>
      <c r="AD1036" s="69">
        <f>+Tabla3[[#This Row],[VALOR DEL CONTRATO
(EN NUMEROS)]]-Tabla3[[#This Row],[VALOR RECURSOS (MADS/FONAM)]]</f>
        <v>0</v>
      </c>
      <c r="AE1036" s="2">
        <v>6226</v>
      </c>
      <c r="AF1036" s="97">
        <v>46024</v>
      </c>
      <c r="AG1036">
        <v>112226</v>
      </c>
      <c r="AH1036" s="96">
        <v>46052</v>
      </c>
      <c r="AI1036" s="78" t="s">
        <v>98</v>
      </c>
      <c r="AJ1036" t="s">
        <v>514</v>
      </c>
      <c r="AK1036" s="65">
        <v>202300000000041</v>
      </c>
      <c r="AL1036" s="96">
        <v>46052</v>
      </c>
      <c r="AM1036" s="1" t="s">
        <v>257</v>
      </c>
      <c r="AN1036" s="1" t="s">
        <v>257</v>
      </c>
      <c r="AO1036" t="s">
        <v>100</v>
      </c>
      <c r="AP1036" t="s">
        <v>1116</v>
      </c>
      <c r="AQ1036" s="2"/>
      <c r="AR1036" t="s">
        <v>515</v>
      </c>
      <c r="AS1036" t="s">
        <v>261</v>
      </c>
      <c r="AT1036" s="1">
        <v>80111600</v>
      </c>
      <c r="AU1036" s="93" t="s">
        <v>6198</v>
      </c>
      <c r="AV1036" s="1" t="s">
        <v>210</v>
      </c>
      <c r="AW1036" s="87" t="s">
        <v>103</v>
      </c>
      <c r="AX1036" s="96">
        <v>46052</v>
      </c>
      <c r="AY1036" s="1" t="s">
        <v>116</v>
      </c>
      <c r="AZ1036" s="96">
        <v>46052</v>
      </c>
      <c r="BA1036" s="75">
        <v>46055</v>
      </c>
      <c r="BB1036" s="6">
        <v>46327</v>
      </c>
      <c r="BC1036" s="89">
        <f>+Tabla3[[#This Row],[FECHA TERMINACION
(INICIAL)]]-Tabla3[[#This Row],[FECHA INICIO]]</f>
        <v>272</v>
      </c>
      <c r="BD1036" s="89">
        <f>+Tabla3[[#This Row],[PLAZO DE EJECUCIÓN EN DÍAS (INICIAL)]]/30</f>
        <v>9.0666666666666664</v>
      </c>
      <c r="BE1036" t="s">
        <v>4814</v>
      </c>
      <c r="BF1036" s="5" t="e">
        <f>+#REF!</f>
        <v>#REF!</v>
      </c>
      <c r="BG1036" s="5" t="e">
        <f>+#REF!</f>
        <v>#REF!</v>
      </c>
      <c r="BH1036" s="1" t="e">
        <f>+#REF!</f>
        <v>#REF!</v>
      </c>
      <c r="BI1036" s="1">
        <f>+COUNTIF(Tabla3[[#This Row],[VALOR REDUCIDO]:[TOTAL TIEMPO PRORROGADO EN DÍAS
]],"&lt;&gt;0")</f>
        <v>3</v>
      </c>
      <c r="BJ1036" s="1" t="e">
        <f>+#REF!</f>
        <v>#REF!</v>
      </c>
      <c r="BK1036" s="75" t="e">
        <f>+#REF!</f>
        <v>#REF!</v>
      </c>
      <c r="BL1036" s="1" t="s">
        <v>83</v>
      </c>
      <c r="BM1036" t="e">
        <f t="shared" si="77"/>
        <v>#REF!</v>
      </c>
      <c r="BN1036" s="7">
        <f t="shared" si="78"/>
        <v>46055</v>
      </c>
      <c r="BO1036" s="7" t="e">
        <f t="shared" si="79"/>
        <v>#REF!</v>
      </c>
      <c r="BP1036" s="5" t="e">
        <f t="shared" si="80"/>
        <v>#REF!</v>
      </c>
      <c r="BQ1036" s="1">
        <v>30741667</v>
      </c>
      <c r="BR1036" s="1" t="e">
        <f>+Tabla3[[#This Row],[VALOR TOTAL DE CONTRATO (ANTES DE LIQUIDACIÓN - LIBERACIÓN DE SALDOS)]]-Tabla3[[#This Row],[RECURSO TOTALES DESEMBOLSADOS]]</f>
        <v>#REF!</v>
      </c>
      <c r="BS1036" s="1" t="s">
        <v>83</v>
      </c>
      <c r="BT1036" s="1" t="str">
        <f t="shared" si="81"/>
        <v>enero</v>
      </c>
      <c r="BU1036" s="1" t="s">
        <v>82</v>
      </c>
      <c r="BV1036" s="1" t="s">
        <v>82</v>
      </c>
      <c r="BW1036" s="1" t="s">
        <v>82</v>
      </c>
      <c r="BX1036" t="s">
        <v>258</v>
      </c>
      <c r="BY1036" t="s">
        <v>259</v>
      </c>
    </row>
    <row r="1037" spans="1:77" x14ac:dyDescent="0.25">
      <c r="A1037" s="1">
        <v>2026</v>
      </c>
      <c r="B1037" s="3">
        <v>1011</v>
      </c>
      <c r="C1037" s="1" t="s">
        <v>65</v>
      </c>
      <c r="D1037" t="s">
        <v>67</v>
      </c>
      <c r="E1037" t="s">
        <v>70</v>
      </c>
      <c r="F1037" t="s">
        <v>71</v>
      </c>
      <c r="G1037" t="s">
        <v>105</v>
      </c>
      <c r="H1037" s="1" t="s">
        <v>64</v>
      </c>
      <c r="I1037" s="1" t="s">
        <v>75</v>
      </c>
      <c r="J1037" t="s">
        <v>5404</v>
      </c>
      <c r="K1037" s="1" t="s">
        <v>78</v>
      </c>
      <c r="L1037" s="87" t="s">
        <v>390</v>
      </c>
      <c r="M1037" s="79" t="s">
        <v>7306</v>
      </c>
      <c r="N1037" s="1" t="s">
        <v>3719</v>
      </c>
      <c r="O1037" s="69" t="s">
        <v>3719</v>
      </c>
      <c r="P1037" s="99" t="s">
        <v>3719</v>
      </c>
      <c r="Q1037" s="1" t="s">
        <v>83</v>
      </c>
      <c r="R1037" s="87" t="s">
        <v>261</v>
      </c>
      <c r="S1037" s="87" t="s">
        <v>261</v>
      </c>
      <c r="T1037" t="s">
        <v>5405</v>
      </c>
      <c r="U1037" t="s">
        <v>5407</v>
      </c>
      <c r="V1037" t="s">
        <v>5406</v>
      </c>
      <c r="W1037" s="5">
        <v>70200000</v>
      </c>
      <c r="X1037" s="5">
        <v>70200000</v>
      </c>
      <c r="Y1037" s="90">
        <v>7800000</v>
      </c>
      <c r="Z1037" s="90">
        <v>0</v>
      </c>
      <c r="AA1037" s="1" t="s">
        <v>95</v>
      </c>
      <c r="AB1037" t="s">
        <v>83</v>
      </c>
      <c r="AC1037" t="s">
        <v>76</v>
      </c>
      <c r="AD1037" s="69">
        <f>+Tabla3[[#This Row],[VALOR DEL CONTRATO
(EN NUMEROS)]]-Tabla3[[#This Row],[VALOR RECURSOS (MADS/FONAM)]]</f>
        <v>0</v>
      </c>
      <c r="AE1037" s="2">
        <v>6226</v>
      </c>
      <c r="AF1037" s="97">
        <v>46024</v>
      </c>
      <c r="AG1037">
        <v>112626</v>
      </c>
      <c r="AH1037" s="96">
        <v>46055</v>
      </c>
      <c r="AI1037" s="78" t="s">
        <v>98</v>
      </c>
      <c r="AJ1037" t="s">
        <v>514</v>
      </c>
      <c r="AK1037" s="65">
        <v>202300000000041</v>
      </c>
      <c r="AL1037" s="96">
        <v>46051</v>
      </c>
      <c r="AM1037" s="1" t="s">
        <v>257</v>
      </c>
      <c r="AN1037" s="1" t="s">
        <v>257</v>
      </c>
      <c r="AO1037" t="s">
        <v>100</v>
      </c>
      <c r="AP1037" t="s">
        <v>1410</v>
      </c>
      <c r="AQ1037" s="1"/>
      <c r="AR1037" t="s">
        <v>1411</v>
      </c>
      <c r="AS1037" t="s">
        <v>212</v>
      </c>
      <c r="AT1037" s="1">
        <v>80111600</v>
      </c>
      <c r="AU1037" s="93" t="s">
        <v>6199</v>
      </c>
      <c r="AV1037" s="1" t="s">
        <v>210</v>
      </c>
      <c r="AW1037" s="87" t="s">
        <v>103</v>
      </c>
      <c r="AX1037" s="96">
        <v>46051</v>
      </c>
      <c r="AY1037" s="1" t="s">
        <v>116</v>
      </c>
      <c r="AZ1037" s="96">
        <v>46051</v>
      </c>
      <c r="BA1037" s="75">
        <v>46058</v>
      </c>
      <c r="BB1037" s="6">
        <v>46330</v>
      </c>
      <c r="BC1037" s="89">
        <f>+Tabla3[[#This Row],[FECHA TERMINACION
(INICIAL)]]-Tabla3[[#This Row],[FECHA INICIO]]</f>
        <v>272</v>
      </c>
      <c r="BD1037" s="89">
        <f>+Tabla3[[#This Row],[PLAZO DE EJECUCIÓN EN DÍAS (INICIAL)]]/30</f>
        <v>9.0666666666666664</v>
      </c>
      <c r="BE1037" t="s">
        <v>5408</v>
      </c>
      <c r="BF1037" s="5" t="e">
        <f>+#REF!</f>
        <v>#REF!</v>
      </c>
      <c r="BG1037" s="5" t="e">
        <f>+#REF!</f>
        <v>#REF!</v>
      </c>
      <c r="BH1037" s="1" t="e">
        <f>+#REF!</f>
        <v>#REF!</v>
      </c>
      <c r="BI1037" s="1">
        <f>+COUNTIF(Tabla3[[#This Row],[VALOR REDUCIDO]:[TOTAL TIEMPO PRORROGADO EN DÍAS
]],"&lt;&gt;0")</f>
        <v>3</v>
      </c>
      <c r="BJ1037" s="1" t="e">
        <f>+#REF!</f>
        <v>#REF!</v>
      </c>
      <c r="BK1037" s="75" t="e">
        <f>+#REF!</f>
        <v>#REF!</v>
      </c>
      <c r="BL1037" s="1" t="s">
        <v>83</v>
      </c>
      <c r="BM1037" t="e">
        <f t="shared" si="77"/>
        <v>#REF!</v>
      </c>
      <c r="BN1037" s="7">
        <f t="shared" si="78"/>
        <v>46058</v>
      </c>
      <c r="BO1037" s="7" t="e">
        <f t="shared" si="79"/>
        <v>#REF!</v>
      </c>
      <c r="BP1037" s="5" t="e">
        <f t="shared" si="80"/>
        <v>#REF!</v>
      </c>
      <c r="BQ1037" s="1">
        <v>14560000</v>
      </c>
      <c r="BR1037" s="1" t="e">
        <f>+Tabla3[[#This Row],[VALOR TOTAL DE CONTRATO (ANTES DE LIQUIDACIÓN - LIBERACIÓN DE SALDOS)]]-Tabla3[[#This Row],[RECURSO TOTALES DESEMBOLSADOS]]</f>
        <v>#REF!</v>
      </c>
      <c r="BS1037" s="1" t="s">
        <v>83</v>
      </c>
      <c r="BT1037" s="1" t="str">
        <f t="shared" si="81"/>
        <v>enero</v>
      </c>
      <c r="BU1037" s="1" t="s">
        <v>82</v>
      </c>
      <c r="BV1037" s="1" t="s">
        <v>82</v>
      </c>
      <c r="BW1037" s="1" t="s">
        <v>82</v>
      </c>
      <c r="BX1037" t="s">
        <v>258</v>
      </c>
      <c r="BY1037" t="s">
        <v>259</v>
      </c>
    </row>
    <row r="1038" spans="1:77" x14ac:dyDescent="0.25">
      <c r="A1038" s="1">
        <v>2026</v>
      </c>
      <c r="B1038" s="3">
        <v>1012</v>
      </c>
      <c r="C1038" s="1" t="s">
        <v>65</v>
      </c>
      <c r="D1038" t="s">
        <v>67</v>
      </c>
      <c r="E1038" t="s">
        <v>70</v>
      </c>
      <c r="F1038" t="s">
        <v>71</v>
      </c>
      <c r="G1038" t="s">
        <v>105</v>
      </c>
      <c r="H1038" s="1" t="s">
        <v>64</v>
      </c>
      <c r="I1038" s="1" t="s">
        <v>75</v>
      </c>
      <c r="J1038" t="s">
        <v>5409</v>
      </c>
      <c r="K1038" s="1" t="s">
        <v>78</v>
      </c>
      <c r="L1038" s="87" t="s">
        <v>390</v>
      </c>
      <c r="M1038" s="79" t="s">
        <v>7307</v>
      </c>
      <c r="N1038" s="1" t="s">
        <v>3719</v>
      </c>
      <c r="O1038" s="69" t="s">
        <v>3719</v>
      </c>
      <c r="P1038" s="99" t="s">
        <v>3719</v>
      </c>
      <c r="Q1038" s="1" t="s">
        <v>83</v>
      </c>
      <c r="R1038" s="87" t="s">
        <v>261</v>
      </c>
      <c r="S1038" s="87" t="s">
        <v>261</v>
      </c>
      <c r="T1038" t="s">
        <v>5410</v>
      </c>
      <c r="U1038" t="s">
        <v>5411</v>
      </c>
      <c r="V1038" t="s">
        <v>3869</v>
      </c>
      <c r="W1038" s="5">
        <v>72000000</v>
      </c>
      <c r="X1038" s="5">
        <v>72000000</v>
      </c>
      <c r="Y1038" s="90">
        <v>9000000</v>
      </c>
      <c r="Z1038" s="90">
        <v>0</v>
      </c>
      <c r="AA1038" s="1" t="s">
        <v>95</v>
      </c>
      <c r="AB1038" t="s">
        <v>83</v>
      </c>
      <c r="AC1038" t="s">
        <v>76</v>
      </c>
      <c r="AD1038" s="69">
        <f>+Tabla3[[#This Row],[VALOR DEL CONTRATO
(EN NUMEROS)]]-Tabla3[[#This Row],[VALOR RECURSOS (MADS/FONAM)]]</f>
        <v>0</v>
      </c>
      <c r="AE1038" s="2">
        <v>6226</v>
      </c>
      <c r="AF1038" s="97">
        <v>46024</v>
      </c>
      <c r="AG1038">
        <v>112526</v>
      </c>
      <c r="AH1038" s="96">
        <v>46055</v>
      </c>
      <c r="AI1038" s="78" t="s">
        <v>98</v>
      </c>
      <c r="AJ1038" t="s">
        <v>514</v>
      </c>
      <c r="AK1038" s="65">
        <v>202300000000041</v>
      </c>
      <c r="AL1038" s="96">
        <v>46051</v>
      </c>
      <c r="AM1038" s="1" t="s">
        <v>257</v>
      </c>
      <c r="AN1038" s="1" t="s">
        <v>257</v>
      </c>
      <c r="AO1038" t="s">
        <v>100</v>
      </c>
      <c r="AP1038" t="s">
        <v>2283</v>
      </c>
      <c r="AQ1038" s="2"/>
      <c r="AR1038" t="s">
        <v>1695</v>
      </c>
      <c r="AS1038" t="s">
        <v>261</v>
      </c>
      <c r="AT1038" s="1">
        <v>80111600</v>
      </c>
      <c r="AU1038" s="93" t="s">
        <v>6200</v>
      </c>
      <c r="AV1038" s="1" t="s">
        <v>210</v>
      </c>
      <c r="AW1038" s="87" t="s">
        <v>103</v>
      </c>
      <c r="AX1038" s="75">
        <v>46051</v>
      </c>
      <c r="AY1038" s="1" t="s">
        <v>116</v>
      </c>
      <c r="AZ1038" s="75">
        <v>46051</v>
      </c>
      <c r="BA1038" s="75">
        <v>46055</v>
      </c>
      <c r="BB1038" s="6">
        <v>46296</v>
      </c>
      <c r="BC1038" s="89">
        <f>+Tabla3[[#This Row],[FECHA TERMINACION
(INICIAL)]]-Tabla3[[#This Row],[FECHA INICIO]]</f>
        <v>241</v>
      </c>
      <c r="BD1038" s="89">
        <f>+Tabla3[[#This Row],[PLAZO DE EJECUCIÓN EN DÍAS (INICIAL)]]/30</f>
        <v>8.0333333333333332</v>
      </c>
      <c r="BE1038" t="s">
        <v>3845</v>
      </c>
      <c r="BF1038" s="5" t="e">
        <f>+#REF!</f>
        <v>#REF!</v>
      </c>
      <c r="BG1038" s="5" t="e">
        <f>+#REF!</f>
        <v>#REF!</v>
      </c>
      <c r="BH1038" s="1" t="e">
        <f>+#REF!</f>
        <v>#REF!</v>
      </c>
      <c r="BI1038" s="1">
        <f>+COUNTIF(Tabla3[[#This Row],[VALOR REDUCIDO]:[TOTAL TIEMPO PRORROGADO EN DÍAS
]],"&lt;&gt;0")</f>
        <v>3</v>
      </c>
      <c r="BJ1038" s="1" t="e">
        <f>+#REF!</f>
        <v>#REF!</v>
      </c>
      <c r="BK1038" s="75" t="e">
        <f>+#REF!</f>
        <v>#REF!</v>
      </c>
      <c r="BL1038" s="1" t="s">
        <v>83</v>
      </c>
      <c r="BM1038" t="e">
        <f t="shared" si="77"/>
        <v>#REF!</v>
      </c>
      <c r="BN1038" s="7">
        <f t="shared" si="78"/>
        <v>46055</v>
      </c>
      <c r="BO1038" s="7" t="e">
        <f t="shared" si="79"/>
        <v>#REF!</v>
      </c>
      <c r="BP1038" s="5" t="e">
        <f t="shared" si="80"/>
        <v>#REF!</v>
      </c>
      <c r="BQ1038" s="1">
        <v>35700000</v>
      </c>
      <c r="BR1038" s="1" t="e">
        <f>+Tabla3[[#This Row],[VALOR TOTAL DE CONTRATO (ANTES DE LIQUIDACIÓN - LIBERACIÓN DE SALDOS)]]-Tabla3[[#This Row],[RECURSO TOTALES DESEMBOLSADOS]]</f>
        <v>#REF!</v>
      </c>
      <c r="BS1038" s="1" t="s">
        <v>83</v>
      </c>
      <c r="BT1038" s="1" t="str">
        <f t="shared" si="81"/>
        <v>enero</v>
      </c>
      <c r="BU1038" s="1" t="s">
        <v>82</v>
      </c>
      <c r="BV1038" s="1" t="s">
        <v>82</v>
      </c>
      <c r="BW1038" s="1" t="s">
        <v>82</v>
      </c>
      <c r="BX1038" t="s">
        <v>258</v>
      </c>
      <c r="BY1038" t="s">
        <v>259</v>
      </c>
    </row>
    <row r="1039" spans="1:77" s="70" customFormat="1" x14ac:dyDescent="0.25">
      <c r="A1039" s="1">
        <v>2026</v>
      </c>
      <c r="B1039" s="3">
        <v>1013</v>
      </c>
      <c r="C1039" s="1" t="s">
        <v>65</v>
      </c>
      <c r="D1039" t="s">
        <v>67</v>
      </c>
      <c r="E1039" t="s">
        <v>70</v>
      </c>
      <c r="F1039" t="s">
        <v>71</v>
      </c>
      <c r="G1039" t="s">
        <v>105</v>
      </c>
      <c r="H1039" s="1" t="s">
        <v>64</v>
      </c>
      <c r="I1039" s="1" t="s">
        <v>75</v>
      </c>
      <c r="J1039" t="s">
        <v>5412</v>
      </c>
      <c r="K1039" s="1" t="s">
        <v>78</v>
      </c>
      <c r="L1039" s="87" t="s">
        <v>538</v>
      </c>
      <c r="M1039" s="79" t="s">
        <v>7308</v>
      </c>
      <c r="N1039" s="1" t="s">
        <v>3719</v>
      </c>
      <c r="O1039" s="69" t="s">
        <v>3719</v>
      </c>
      <c r="P1039" s="99" t="s">
        <v>3719</v>
      </c>
      <c r="Q1039" s="1" t="s">
        <v>83</v>
      </c>
      <c r="R1039" s="87" t="s">
        <v>261</v>
      </c>
      <c r="S1039" s="87" t="s">
        <v>261</v>
      </c>
      <c r="T1039" t="s">
        <v>5413</v>
      </c>
      <c r="U1039" t="s">
        <v>5414</v>
      </c>
      <c r="V1039" t="s">
        <v>495</v>
      </c>
      <c r="W1039" s="5">
        <v>70000000</v>
      </c>
      <c r="X1039" s="5">
        <v>70000000</v>
      </c>
      <c r="Y1039" s="90">
        <v>10000000</v>
      </c>
      <c r="Z1039" s="90">
        <v>0</v>
      </c>
      <c r="AA1039" s="1" t="s">
        <v>95</v>
      </c>
      <c r="AB1039" t="s">
        <v>83</v>
      </c>
      <c r="AC1039" t="s">
        <v>76</v>
      </c>
      <c r="AD1039" s="69">
        <f>+Tabla3[[#This Row],[VALOR DEL CONTRATO
(EN NUMEROS)]]-Tabla3[[#This Row],[VALOR RECURSOS (MADS/FONAM)]]</f>
        <v>0</v>
      </c>
      <c r="AE1039" s="2">
        <v>6226</v>
      </c>
      <c r="AF1039" s="97">
        <v>46024</v>
      </c>
      <c r="AG1039">
        <v>115226</v>
      </c>
      <c r="AH1039" s="96">
        <v>46055</v>
      </c>
      <c r="AI1039" s="78" t="s">
        <v>98</v>
      </c>
      <c r="AJ1039" t="s">
        <v>514</v>
      </c>
      <c r="AK1039" s="65">
        <v>202300000000041</v>
      </c>
      <c r="AL1039" s="96">
        <v>46051</v>
      </c>
      <c r="AM1039" s="1" t="s">
        <v>257</v>
      </c>
      <c r="AN1039" s="1" t="s">
        <v>257</v>
      </c>
      <c r="AO1039" t="s">
        <v>100</v>
      </c>
      <c r="AP1039" t="s">
        <v>1116</v>
      </c>
      <c r="AQ1039" s="2"/>
      <c r="AR1039" t="s">
        <v>515</v>
      </c>
      <c r="AS1039" t="s">
        <v>261</v>
      </c>
      <c r="AT1039" s="1">
        <v>80111600</v>
      </c>
      <c r="AU1039" s="93" t="s">
        <v>6201</v>
      </c>
      <c r="AV1039" s="1" t="s">
        <v>210</v>
      </c>
      <c r="AW1039" s="87" t="s">
        <v>103</v>
      </c>
      <c r="AX1039" s="75">
        <v>46051</v>
      </c>
      <c r="AY1039" s="1" t="s">
        <v>116</v>
      </c>
      <c r="AZ1039" s="75">
        <v>46051</v>
      </c>
      <c r="BA1039" s="75">
        <v>46055</v>
      </c>
      <c r="BB1039" s="6">
        <v>46266</v>
      </c>
      <c r="BC1039" s="89">
        <f>+Tabla3[[#This Row],[FECHA TERMINACION
(INICIAL)]]-Tabla3[[#This Row],[FECHA INICIO]]</f>
        <v>211</v>
      </c>
      <c r="BD1039" s="89">
        <f>+Tabla3[[#This Row],[PLAZO DE EJECUCIÓN EN DÍAS (INICIAL)]]/30</f>
        <v>7.0333333333333332</v>
      </c>
      <c r="BE1039" t="s">
        <v>5415</v>
      </c>
      <c r="BF1039" s="5" t="e">
        <f>+#REF!</f>
        <v>#REF!</v>
      </c>
      <c r="BG1039" s="5" t="e">
        <f>+#REF!</f>
        <v>#REF!</v>
      </c>
      <c r="BH1039" s="1" t="e">
        <f>+#REF!</f>
        <v>#REF!</v>
      </c>
      <c r="BI1039" s="1">
        <f>+COUNTIF(Tabla3[[#This Row],[VALOR REDUCIDO]:[TOTAL TIEMPO PRORROGADO EN DÍAS
]],"&lt;&gt;0")</f>
        <v>3</v>
      </c>
      <c r="BJ1039" s="1" t="e">
        <f>+#REF!</f>
        <v>#REF!</v>
      </c>
      <c r="BK1039" s="75" t="e">
        <f>+#REF!</f>
        <v>#REF!</v>
      </c>
      <c r="BL1039" s="1" t="s">
        <v>83</v>
      </c>
      <c r="BM1039" t="e">
        <f t="shared" si="77"/>
        <v>#REF!</v>
      </c>
      <c r="BN1039" s="7">
        <f t="shared" si="78"/>
        <v>46055</v>
      </c>
      <c r="BO1039" s="7" t="e">
        <f t="shared" si="79"/>
        <v>#REF!</v>
      </c>
      <c r="BP1039" s="5" t="e">
        <f t="shared" si="80"/>
        <v>#REF!</v>
      </c>
      <c r="BQ1039" s="1">
        <v>39666667</v>
      </c>
      <c r="BR1039" s="1" t="e">
        <f>+Tabla3[[#This Row],[VALOR TOTAL DE CONTRATO (ANTES DE LIQUIDACIÓN - LIBERACIÓN DE SALDOS)]]-Tabla3[[#This Row],[RECURSO TOTALES DESEMBOLSADOS]]</f>
        <v>#REF!</v>
      </c>
      <c r="BS1039" s="1" t="s">
        <v>83</v>
      </c>
      <c r="BT1039" s="1" t="str">
        <f t="shared" si="81"/>
        <v>enero</v>
      </c>
      <c r="BU1039" s="1" t="s">
        <v>82</v>
      </c>
      <c r="BV1039" s="1" t="s">
        <v>82</v>
      </c>
      <c r="BW1039" s="1" t="s">
        <v>82</v>
      </c>
      <c r="BX1039" t="s">
        <v>258</v>
      </c>
      <c r="BY1039" t="s">
        <v>259</v>
      </c>
    </row>
    <row r="1040" spans="1:77" x14ac:dyDescent="0.25">
      <c r="A1040" s="1">
        <v>2026</v>
      </c>
      <c r="B1040" s="3">
        <v>1014</v>
      </c>
      <c r="C1040" s="1" t="s">
        <v>65</v>
      </c>
      <c r="D1040" t="s">
        <v>67</v>
      </c>
      <c r="E1040" t="s">
        <v>70</v>
      </c>
      <c r="F1040" t="s">
        <v>71</v>
      </c>
      <c r="G1040" t="s">
        <v>105</v>
      </c>
      <c r="H1040" s="1" t="s">
        <v>64</v>
      </c>
      <c r="I1040" s="1" t="s">
        <v>75</v>
      </c>
      <c r="J1040" t="s">
        <v>5416</v>
      </c>
      <c r="K1040" s="1" t="s">
        <v>78</v>
      </c>
      <c r="L1040" s="87" t="s">
        <v>5417</v>
      </c>
      <c r="M1040" s="79" t="s">
        <v>7309</v>
      </c>
      <c r="N1040" s="1" t="s">
        <v>3719</v>
      </c>
      <c r="O1040" s="69" t="s">
        <v>3719</v>
      </c>
      <c r="P1040" s="99" t="s">
        <v>3719</v>
      </c>
      <c r="Q1040" s="1" t="s">
        <v>83</v>
      </c>
      <c r="R1040" s="87" t="s">
        <v>89</v>
      </c>
      <c r="S1040" s="87" t="s">
        <v>212</v>
      </c>
      <c r="T1040" t="s">
        <v>5418</v>
      </c>
      <c r="U1040" t="s">
        <v>5420</v>
      </c>
      <c r="V1040" t="s">
        <v>5419</v>
      </c>
      <c r="W1040" s="5">
        <v>72380000</v>
      </c>
      <c r="X1040" s="5">
        <v>72380000</v>
      </c>
      <c r="Y1040" s="90">
        <v>6600000</v>
      </c>
      <c r="Z1040" s="90">
        <v>0</v>
      </c>
      <c r="AA1040" s="1" t="s">
        <v>95</v>
      </c>
      <c r="AB1040" t="s">
        <v>83</v>
      </c>
      <c r="AC1040" t="s">
        <v>76</v>
      </c>
      <c r="AD1040" s="69">
        <f>+Tabla3[[#This Row],[VALOR DEL CONTRATO
(EN NUMEROS)]]-Tabla3[[#This Row],[VALOR RECURSOS (MADS/FONAM)]]</f>
        <v>0</v>
      </c>
      <c r="AE1040" s="2">
        <v>3926</v>
      </c>
      <c r="AF1040" s="88">
        <v>46024</v>
      </c>
      <c r="AG1040">
        <v>107126</v>
      </c>
      <c r="AH1040" s="96">
        <v>46050</v>
      </c>
      <c r="AI1040" s="78" t="s">
        <v>98</v>
      </c>
      <c r="AJ1040" t="s">
        <v>282</v>
      </c>
      <c r="AK1040" s="72">
        <v>202400000000095</v>
      </c>
      <c r="AL1040" s="96">
        <v>46050</v>
      </c>
      <c r="AM1040" s="1" t="s">
        <v>257</v>
      </c>
      <c r="AN1040" s="1" t="s">
        <v>257</v>
      </c>
      <c r="AO1040" t="s">
        <v>100</v>
      </c>
      <c r="AP1040" t="s">
        <v>479</v>
      </c>
      <c r="AQ1040" s="1"/>
      <c r="AR1040" t="s">
        <v>480</v>
      </c>
      <c r="AS1040" t="s">
        <v>212</v>
      </c>
      <c r="AT1040" s="1">
        <v>80111600</v>
      </c>
      <c r="AU1040" s="93" t="s">
        <v>6202</v>
      </c>
      <c r="AV1040" s="1" t="s">
        <v>210</v>
      </c>
      <c r="AW1040" s="87" t="s">
        <v>103</v>
      </c>
      <c r="AX1040" s="96">
        <v>46050</v>
      </c>
      <c r="AY1040" s="1" t="s">
        <v>115</v>
      </c>
      <c r="AZ1040" s="96">
        <v>46050</v>
      </c>
      <c r="BA1040" s="75">
        <v>46051</v>
      </c>
      <c r="BB1040" s="6">
        <v>46383</v>
      </c>
      <c r="BC1040" s="89">
        <f>+Tabla3[[#This Row],[FECHA TERMINACION
(INICIAL)]]-Tabla3[[#This Row],[FECHA INICIO]]</f>
        <v>332</v>
      </c>
      <c r="BD1040" s="89">
        <f>+Tabla3[[#This Row],[PLAZO DE EJECUCIÓN EN DÍAS (INICIAL)]]/30</f>
        <v>11.066666666666666</v>
      </c>
      <c r="BE1040" t="s">
        <v>5421</v>
      </c>
      <c r="BF1040" s="5" t="e">
        <f>+#REF!</f>
        <v>#REF!</v>
      </c>
      <c r="BG1040" s="5" t="e">
        <f>+#REF!</f>
        <v>#REF!</v>
      </c>
      <c r="BH1040" s="1" t="e">
        <f>+#REF!</f>
        <v>#REF!</v>
      </c>
      <c r="BI1040" s="1">
        <f>+COUNTIF(Tabla3[[#This Row],[VALOR REDUCIDO]:[TOTAL TIEMPO PRORROGADO EN DÍAS
]],"&lt;&gt;0")</f>
        <v>3</v>
      </c>
      <c r="BJ1040" s="1" t="e">
        <f>+#REF!</f>
        <v>#REF!</v>
      </c>
      <c r="BK1040" s="75" t="e">
        <f>+#REF!</f>
        <v>#REF!</v>
      </c>
      <c r="BL1040" s="1" t="s">
        <v>83</v>
      </c>
      <c r="BM1040" t="e">
        <f t="shared" si="77"/>
        <v>#REF!</v>
      </c>
      <c r="BN1040" s="7">
        <f t="shared" si="78"/>
        <v>46051</v>
      </c>
      <c r="BO1040" s="7" t="e">
        <f t="shared" si="79"/>
        <v>#REF!</v>
      </c>
      <c r="BP1040" s="5" t="e">
        <f t="shared" si="80"/>
        <v>#REF!</v>
      </c>
      <c r="BQ1040" s="1">
        <v>26840000</v>
      </c>
      <c r="BR1040" s="1" t="e">
        <f>+Tabla3[[#This Row],[VALOR TOTAL DE CONTRATO (ANTES DE LIQUIDACIÓN - LIBERACIÓN DE SALDOS)]]-Tabla3[[#This Row],[RECURSO TOTALES DESEMBOLSADOS]]</f>
        <v>#REF!</v>
      </c>
      <c r="BS1040" s="1" t="s">
        <v>83</v>
      </c>
      <c r="BT1040" s="1" t="str">
        <f t="shared" si="81"/>
        <v>enero</v>
      </c>
      <c r="BU1040" s="1" t="s">
        <v>82</v>
      </c>
      <c r="BV1040" s="1" t="s">
        <v>82</v>
      </c>
      <c r="BW1040" s="1" t="s">
        <v>82</v>
      </c>
      <c r="BX1040" t="s">
        <v>258</v>
      </c>
      <c r="BY1040" t="s">
        <v>259</v>
      </c>
    </row>
    <row r="1041" spans="1:77" x14ac:dyDescent="0.25">
      <c r="A1041" s="1">
        <v>2026</v>
      </c>
      <c r="B1041" s="3">
        <v>1015</v>
      </c>
      <c r="C1041" s="1" t="s">
        <v>277</v>
      </c>
      <c r="D1041" t="s">
        <v>67</v>
      </c>
      <c r="E1041" t="s">
        <v>69</v>
      </c>
      <c r="F1041" t="s">
        <v>72</v>
      </c>
      <c r="G1041" t="s">
        <v>107</v>
      </c>
      <c r="H1041" s="1" t="s">
        <v>64</v>
      </c>
      <c r="I1041" s="1" t="s">
        <v>76</v>
      </c>
      <c r="J1041" t="s">
        <v>5422</v>
      </c>
      <c r="K1041" s="1" t="s">
        <v>278</v>
      </c>
      <c r="L1041" s="87" t="s">
        <v>3719</v>
      </c>
      <c r="M1041" s="79" t="s">
        <v>3719</v>
      </c>
      <c r="N1041" s="1" t="s">
        <v>5423</v>
      </c>
      <c r="O1041" s="69" t="s">
        <v>3721</v>
      </c>
      <c r="P1041" s="99">
        <v>80764647</v>
      </c>
      <c r="Q1041" s="1" t="s">
        <v>83</v>
      </c>
      <c r="R1041" s="87" t="s">
        <v>87</v>
      </c>
      <c r="S1041" s="87" t="s">
        <v>87</v>
      </c>
      <c r="T1041" t="s">
        <v>5424</v>
      </c>
      <c r="U1041" t="s">
        <v>5425</v>
      </c>
      <c r="V1041" t="s">
        <v>5426</v>
      </c>
      <c r="W1041" s="5">
        <v>3000000000</v>
      </c>
      <c r="X1041" s="5">
        <v>3000000000</v>
      </c>
      <c r="Y1041" s="90">
        <v>0</v>
      </c>
      <c r="Z1041" s="90">
        <v>0</v>
      </c>
      <c r="AA1041" s="1" t="s">
        <v>95</v>
      </c>
      <c r="AB1041" t="s">
        <v>83</v>
      </c>
      <c r="AC1041" t="s">
        <v>76</v>
      </c>
      <c r="AD1041" s="69">
        <f>+Tabla3[[#This Row],[VALOR DEL CONTRATO
(EN NUMEROS)]]-Tabla3[[#This Row],[VALOR RECURSOS (MADS/FONAM)]]</f>
        <v>0</v>
      </c>
      <c r="AE1041" s="2">
        <v>13026</v>
      </c>
      <c r="AF1041" s="97">
        <v>46049</v>
      </c>
      <c r="AG1041">
        <v>114026</v>
      </c>
      <c r="AH1041" s="96">
        <v>46052</v>
      </c>
      <c r="AI1041" s="2" t="s">
        <v>98</v>
      </c>
      <c r="AJ1041" t="s">
        <v>395</v>
      </c>
      <c r="AK1041" s="65">
        <v>202400000000095</v>
      </c>
      <c r="AL1041" s="96">
        <v>46052</v>
      </c>
      <c r="AM1041" s="1" t="s">
        <v>257</v>
      </c>
      <c r="AN1041" s="1" t="s">
        <v>257</v>
      </c>
      <c r="AO1041" t="s">
        <v>100</v>
      </c>
      <c r="AP1041" t="s">
        <v>1833</v>
      </c>
      <c r="AQ1041" s="2"/>
      <c r="AR1041" t="s">
        <v>1834</v>
      </c>
      <c r="AS1041" t="s">
        <v>87</v>
      </c>
      <c r="AT1041" s="1">
        <v>80111600</v>
      </c>
      <c r="AU1041" s="93" t="s">
        <v>6203</v>
      </c>
      <c r="AV1041" s="1" t="s">
        <v>210</v>
      </c>
      <c r="AW1041" s="87" t="s">
        <v>103</v>
      </c>
      <c r="AX1041" s="96">
        <v>46052</v>
      </c>
      <c r="AY1041" s="1" t="s">
        <v>118</v>
      </c>
      <c r="AZ1041" s="96">
        <v>46052</v>
      </c>
      <c r="BA1041" s="75">
        <v>46052</v>
      </c>
      <c r="BB1041" s="6">
        <v>46387</v>
      </c>
      <c r="BC1041" s="89">
        <f>+Tabla3[[#This Row],[FECHA TERMINACION
(INICIAL)]]-Tabla3[[#This Row],[FECHA INICIO]]</f>
        <v>335</v>
      </c>
      <c r="BD1041" s="89">
        <f>+Tabla3[[#This Row],[PLAZO DE EJECUCIÓN EN DÍAS (INICIAL)]]/30</f>
        <v>11.166666666666666</v>
      </c>
      <c r="BE1041" t="s">
        <v>5427</v>
      </c>
      <c r="BF1041" s="5" t="e">
        <f>+#REF!</f>
        <v>#REF!</v>
      </c>
      <c r="BG1041" s="5" t="e">
        <f>+#REF!</f>
        <v>#REF!</v>
      </c>
      <c r="BH1041" s="1" t="e">
        <f>+#REF!</f>
        <v>#REF!</v>
      </c>
      <c r="BI1041" s="1">
        <f>+COUNTIF(Tabla3[[#This Row],[VALOR REDUCIDO]:[TOTAL TIEMPO PRORROGADO EN DÍAS
]],"&lt;&gt;0")</f>
        <v>3</v>
      </c>
      <c r="BJ1041" s="1" t="e">
        <f>+#REF!</f>
        <v>#REF!</v>
      </c>
      <c r="BK1041" s="75" t="e">
        <f>+#REF!</f>
        <v>#REF!</v>
      </c>
      <c r="BL1041" s="1" t="s">
        <v>83</v>
      </c>
      <c r="BM1041" t="e">
        <f t="shared" si="77"/>
        <v>#REF!</v>
      </c>
      <c r="BN1041" s="7">
        <f t="shared" si="78"/>
        <v>46052</v>
      </c>
      <c r="BO1041" s="7" t="e">
        <f t="shared" si="79"/>
        <v>#REF!</v>
      </c>
      <c r="BP1041" s="5" t="e">
        <f t="shared" si="80"/>
        <v>#REF!</v>
      </c>
      <c r="BQ1041" s="1" t="e">
        <v>#N/A</v>
      </c>
      <c r="BR1041" s="1" t="e">
        <f>+Tabla3[[#This Row],[VALOR TOTAL DE CONTRATO (ANTES DE LIQUIDACIÓN - LIBERACIÓN DE SALDOS)]]-Tabla3[[#This Row],[RECURSO TOTALES DESEMBOLSADOS]]</f>
        <v>#REF!</v>
      </c>
      <c r="BS1041" s="1" t="s">
        <v>83</v>
      </c>
      <c r="BT1041" s="1" t="str">
        <f t="shared" si="81"/>
        <v>enero</v>
      </c>
      <c r="BU1041" s="1" t="s">
        <v>82</v>
      </c>
      <c r="BV1041" s="1" t="s">
        <v>82</v>
      </c>
      <c r="BW1041" s="1" t="s">
        <v>82</v>
      </c>
      <c r="BX1041" t="s">
        <v>258</v>
      </c>
      <c r="BY1041" t="s">
        <v>259</v>
      </c>
    </row>
    <row r="1042" spans="1:77" x14ac:dyDescent="0.25">
      <c r="A1042" s="1">
        <v>2026</v>
      </c>
      <c r="B1042" s="3">
        <v>1016</v>
      </c>
      <c r="C1042" s="1" t="s">
        <v>65</v>
      </c>
      <c r="D1042" t="s">
        <v>67</v>
      </c>
      <c r="E1042" t="s">
        <v>70</v>
      </c>
      <c r="F1042" t="s">
        <v>71</v>
      </c>
      <c r="G1042" t="s">
        <v>105</v>
      </c>
      <c r="H1042" s="1" t="s">
        <v>64</v>
      </c>
      <c r="I1042" s="1" t="s">
        <v>75</v>
      </c>
      <c r="J1042" t="s">
        <v>5207</v>
      </c>
      <c r="K1042" s="1" t="s">
        <v>78</v>
      </c>
      <c r="L1042" s="87" t="s">
        <v>1034</v>
      </c>
      <c r="M1042" s="79" t="s">
        <v>7310</v>
      </c>
      <c r="N1042" s="1" t="s">
        <v>3719</v>
      </c>
      <c r="O1042" s="69" t="s">
        <v>3719</v>
      </c>
      <c r="P1042" s="99" t="s">
        <v>3719</v>
      </c>
      <c r="Q1042" s="1" t="s">
        <v>83</v>
      </c>
      <c r="R1042" s="87" t="s">
        <v>269</v>
      </c>
      <c r="S1042" s="87" t="s">
        <v>269</v>
      </c>
      <c r="T1042" t="s">
        <v>5208</v>
      </c>
      <c r="U1042" t="s">
        <v>5209</v>
      </c>
      <c r="V1042" t="s">
        <v>5210</v>
      </c>
      <c r="W1042" s="5">
        <v>58916000</v>
      </c>
      <c r="X1042" s="5">
        <v>58916000</v>
      </c>
      <c r="Y1042" s="90">
        <v>5356000</v>
      </c>
      <c r="Z1042" s="90">
        <v>0</v>
      </c>
      <c r="AA1042" s="1" t="s">
        <v>95</v>
      </c>
      <c r="AB1042" t="s">
        <v>83</v>
      </c>
      <c r="AC1042" t="s">
        <v>76</v>
      </c>
      <c r="AD1042" s="69">
        <f>+Tabla3[[#This Row],[VALOR DEL CONTRATO
(EN NUMEROS)]]-Tabla3[[#This Row],[VALOR RECURSOS (MADS/FONAM)]]</f>
        <v>0</v>
      </c>
      <c r="AE1042">
        <v>4226</v>
      </c>
      <c r="AF1042" s="97">
        <v>46024</v>
      </c>
      <c r="AG1042">
        <v>103626</v>
      </c>
      <c r="AH1042" s="96">
        <v>46050</v>
      </c>
      <c r="AI1042" s="78" t="s">
        <v>98</v>
      </c>
      <c r="AJ1042" t="s">
        <v>784</v>
      </c>
      <c r="AK1042" s="65">
        <v>202400000000071</v>
      </c>
      <c r="AL1042" s="96">
        <v>46049</v>
      </c>
      <c r="AM1042" s="1" t="s">
        <v>257</v>
      </c>
      <c r="AN1042" s="1" t="s">
        <v>257</v>
      </c>
      <c r="AO1042" t="s">
        <v>100</v>
      </c>
      <c r="AP1042" t="s">
        <v>785</v>
      </c>
      <c r="AQ1042" s="1"/>
      <c r="AR1042" t="s">
        <v>786</v>
      </c>
      <c r="AS1042" t="s">
        <v>418</v>
      </c>
      <c r="AT1042" s="1">
        <v>80111600</v>
      </c>
      <c r="AU1042" s="93" t="s">
        <v>6204</v>
      </c>
      <c r="AV1042" s="1" t="s">
        <v>211</v>
      </c>
      <c r="AW1042" s="87" t="s">
        <v>104</v>
      </c>
      <c r="AX1042" s="96" t="s">
        <v>76</v>
      </c>
      <c r="AY1042" s="1" t="s">
        <v>108</v>
      </c>
      <c r="AZ1042" s="96">
        <v>46050</v>
      </c>
      <c r="BA1042" s="75">
        <v>46050</v>
      </c>
      <c r="BB1042" s="6">
        <v>46121</v>
      </c>
      <c r="BC1042" s="89">
        <f>+Tabla3[[#This Row],[FECHA TERMINACION
(INICIAL)]]-Tabla3[[#This Row],[FECHA INICIO]]</f>
        <v>71</v>
      </c>
      <c r="BD1042" s="89">
        <f>+Tabla3[[#This Row],[PLAZO DE EJECUCIÓN EN DÍAS (INICIAL)]]/30</f>
        <v>2.3666666666666667</v>
      </c>
      <c r="BE1042" t="s">
        <v>918</v>
      </c>
      <c r="BF1042" s="5" t="e">
        <f>+#REF!</f>
        <v>#REF!</v>
      </c>
      <c r="BG1042" s="5" t="e">
        <f>+#REF!</f>
        <v>#REF!</v>
      </c>
      <c r="BH1042" s="1" t="e">
        <f>+#REF!</f>
        <v>#REF!</v>
      </c>
      <c r="BI1042" s="1">
        <f>+COUNTIF(Tabla3[[#This Row],[VALOR REDUCIDO]:[TOTAL TIEMPO PRORROGADO EN DÍAS
]],"&lt;&gt;0")</f>
        <v>3</v>
      </c>
      <c r="BJ1042" s="1" t="e">
        <f>+#REF!</f>
        <v>#REF!</v>
      </c>
      <c r="BK1042" s="75" t="e">
        <f>+#REF!</f>
        <v>#REF!</v>
      </c>
      <c r="BL1042" s="1" t="s">
        <v>82</v>
      </c>
      <c r="BM1042" t="e">
        <f t="shared" si="77"/>
        <v>#REF!</v>
      </c>
      <c r="BN1042" s="7">
        <f t="shared" si="78"/>
        <v>46050</v>
      </c>
      <c r="BO1042" s="7" t="e">
        <f t="shared" si="79"/>
        <v>#REF!</v>
      </c>
      <c r="BP1042" s="5" t="e">
        <f t="shared" si="80"/>
        <v>#REF!</v>
      </c>
      <c r="BQ1042" s="1">
        <v>12854400</v>
      </c>
      <c r="BR1042" s="1" t="e">
        <f>+Tabla3[[#This Row],[VALOR TOTAL DE CONTRATO (ANTES DE LIQUIDACIÓN - LIBERACIÓN DE SALDOS)]]-Tabla3[[#This Row],[RECURSO TOTALES DESEMBOLSADOS]]</f>
        <v>#REF!</v>
      </c>
      <c r="BS1042" s="1" t="s">
        <v>83</v>
      </c>
      <c r="BT1042" s="1" t="str">
        <f t="shared" si="81"/>
        <v>enero</v>
      </c>
      <c r="BU1042" s="1" t="s">
        <v>82</v>
      </c>
      <c r="BV1042" s="1" t="s">
        <v>82</v>
      </c>
      <c r="BW1042" s="1" t="s">
        <v>82</v>
      </c>
      <c r="BX1042" t="s">
        <v>258</v>
      </c>
      <c r="BY1042" t="s">
        <v>259</v>
      </c>
    </row>
    <row r="1043" spans="1:77" x14ac:dyDescent="0.25">
      <c r="A1043" s="1">
        <v>2026</v>
      </c>
      <c r="B1043" s="3" t="s">
        <v>7399</v>
      </c>
      <c r="C1043" s="1" t="s">
        <v>65</v>
      </c>
      <c r="D1043" t="s">
        <v>67</v>
      </c>
      <c r="E1043" t="s">
        <v>70</v>
      </c>
      <c r="F1043" t="s">
        <v>71</v>
      </c>
      <c r="G1043" t="s">
        <v>105</v>
      </c>
      <c r="H1043" s="1" t="s">
        <v>64</v>
      </c>
      <c r="I1043" s="1" t="s">
        <v>75</v>
      </c>
      <c r="J1043" t="s">
        <v>7400</v>
      </c>
      <c r="K1043" s="1" t="s">
        <v>78</v>
      </c>
      <c r="L1043" s="87" t="s">
        <v>1034</v>
      </c>
      <c r="M1043" s="79" t="s">
        <v>7449</v>
      </c>
      <c r="N1043" s="1" t="s">
        <v>3719</v>
      </c>
      <c r="O1043" s="69" t="s">
        <v>3719</v>
      </c>
      <c r="P1043" s="99" t="s">
        <v>3719</v>
      </c>
      <c r="Q1043" s="1" t="s">
        <v>83</v>
      </c>
      <c r="R1043" s="87" t="s">
        <v>269</v>
      </c>
      <c r="S1043" s="87" t="s">
        <v>269</v>
      </c>
      <c r="T1043" t="s">
        <v>5208</v>
      </c>
      <c r="U1043" t="s">
        <v>5209</v>
      </c>
      <c r="V1043" t="s">
        <v>7401</v>
      </c>
      <c r="W1043" s="5">
        <v>46061600</v>
      </c>
      <c r="X1043" s="5">
        <v>46061600</v>
      </c>
      <c r="Y1043" s="90">
        <v>5356000</v>
      </c>
      <c r="Z1043" s="90">
        <v>0</v>
      </c>
      <c r="AA1043" s="1" t="s">
        <v>95</v>
      </c>
      <c r="AB1043" t="s">
        <v>83</v>
      </c>
      <c r="AC1043" t="s">
        <v>76</v>
      </c>
      <c r="AD1043" s="69">
        <v>0</v>
      </c>
      <c r="AE1043">
        <v>4226</v>
      </c>
      <c r="AF1043" s="97">
        <v>46024</v>
      </c>
      <c r="AG1043">
        <v>205126</v>
      </c>
      <c r="AH1043" s="96">
        <v>46123</v>
      </c>
      <c r="AI1043" s="78" t="s">
        <v>98</v>
      </c>
      <c r="AJ1043" t="s">
        <v>784</v>
      </c>
      <c r="AK1043" s="65">
        <v>202400000000071</v>
      </c>
      <c r="AL1043" s="96">
        <v>46122</v>
      </c>
      <c r="AM1043" s="1" t="s">
        <v>257</v>
      </c>
      <c r="AN1043" s="1" t="s">
        <v>257</v>
      </c>
      <c r="AO1043" t="s">
        <v>100</v>
      </c>
      <c r="AP1043" t="s">
        <v>785</v>
      </c>
      <c r="AQ1043" s="1"/>
      <c r="AR1043" t="s">
        <v>786</v>
      </c>
      <c r="AS1043" t="s">
        <v>418</v>
      </c>
      <c r="AT1043" s="1">
        <v>80111600</v>
      </c>
      <c r="AU1043" s="93" t="s">
        <v>6204</v>
      </c>
      <c r="AV1043" s="1" t="s">
        <v>211</v>
      </c>
      <c r="AW1043" s="87" t="s">
        <v>104</v>
      </c>
      <c r="AX1043" s="96" t="s">
        <v>76</v>
      </c>
      <c r="AY1043" s="1" t="s">
        <v>108</v>
      </c>
      <c r="AZ1043" s="96">
        <v>46122</v>
      </c>
      <c r="BA1043" s="96">
        <v>46122</v>
      </c>
      <c r="BB1043" s="6">
        <v>46383</v>
      </c>
      <c r="BC1043" s="89">
        <f>+Tabla3[[#This Row],[FECHA TERMINACION
(INICIAL)]]-Tabla3[[#This Row],[FECHA INICIO]]</f>
        <v>261</v>
      </c>
      <c r="BD1043" s="89">
        <f>+Tabla3[[#This Row],[PLAZO DE EJECUCIÓN EN DÍAS (INICIAL)]]/30</f>
        <v>8.6999999999999993</v>
      </c>
      <c r="BE1043" t="s">
        <v>7402</v>
      </c>
      <c r="BF1043" s="5" t="e">
        <f>+#REF!</f>
        <v>#REF!</v>
      </c>
      <c r="BG1043" s="5" t="e">
        <f>+#REF!</f>
        <v>#REF!</v>
      </c>
      <c r="BH1043" s="1" t="e">
        <f>+#REF!</f>
        <v>#REF!</v>
      </c>
      <c r="BI1043" s="1">
        <f>+COUNTIF(Tabla3[[#This Row],[VALOR REDUCIDO]:[TOTAL TIEMPO PRORROGADO EN DÍAS
]],"&lt;&gt;0")</f>
        <v>3</v>
      </c>
      <c r="BJ1043" s="1" t="e">
        <f>+#REF!</f>
        <v>#REF!</v>
      </c>
      <c r="BK1043" s="75" t="e">
        <f>+#REF!</f>
        <v>#REF!</v>
      </c>
      <c r="BL1043" s="1" t="s">
        <v>83</v>
      </c>
      <c r="BM1043" t="e">
        <f>$BO1043-$BN1043</f>
        <v>#REF!</v>
      </c>
      <c r="BN1043" s="7">
        <f>$BA1043</f>
        <v>46122</v>
      </c>
      <c r="BO1043" s="7" t="e">
        <f>$BB1043+$BH1043</f>
        <v>#REF!</v>
      </c>
      <c r="BP1043" s="5" t="e">
        <f t="shared" si="80"/>
        <v>#REF!</v>
      </c>
      <c r="BQ1043" s="1">
        <v>9105200</v>
      </c>
      <c r="BR1043" s="1" t="e">
        <f>+Tabla3[[#This Row],[VALOR TOTAL DE CONTRATO (ANTES DE LIQUIDACIÓN - LIBERACIÓN DE SALDOS)]]-Tabla3[[#This Row],[RECURSO TOTALES DESEMBOLSADOS]]</f>
        <v>#REF!</v>
      </c>
      <c r="BT1043" s="1" t="str">
        <f t="shared" si="81"/>
        <v>abril</v>
      </c>
      <c r="BU1043" s="1" t="s">
        <v>82</v>
      </c>
      <c r="BV1043" s="1" t="s">
        <v>82</v>
      </c>
      <c r="BW1043" s="1" t="s">
        <v>82</v>
      </c>
      <c r="BX1043" t="s">
        <v>258</v>
      </c>
      <c r="BY1043" t="s">
        <v>259</v>
      </c>
    </row>
    <row r="1044" spans="1:77" x14ac:dyDescent="0.25">
      <c r="A1044" s="1">
        <v>2026</v>
      </c>
      <c r="B1044" s="3">
        <v>1017</v>
      </c>
      <c r="C1044" s="1" t="s">
        <v>65</v>
      </c>
      <c r="D1044" t="s">
        <v>67</v>
      </c>
      <c r="E1044" t="s">
        <v>70</v>
      </c>
      <c r="F1044" t="s">
        <v>71</v>
      </c>
      <c r="G1044" t="s">
        <v>105</v>
      </c>
      <c r="H1044" s="1" t="s">
        <v>64</v>
      </c>
      <c r="I1044" s="1" t="s">
        <v>75</v>
      </c>
      <c r="J1044" t="s">
        <v>5211</v>
      </c>
      <c r="K1044" s="1" t="s">
        <v>78</v>
      </c>
      <c r="L1044" s="87" t="s">
        <v>81</v>
      </c>
      <c r="M1044" s="79" t="s">
        <v>7311</v>
      </c>
      <c r="N1044" s="1" t="s">
        <v>3719</v>
      </c>
      <c r="O1044" s="69" t="s">
        <v>3719</v>
      </c>
      <c r="P1044" s="99" t="s">
        <v>3719</v>
      </c>
      <c r="Q1044" s="1" t="s">
        <v>83</v>
      </c>
      <c r="R1044" s="87" t="s">
        <v>269</v>
      </c>
      <c r="S1044" s="87" t="s">
        <v>269</v>
      </c>
      <c r="T1044" t="s">
        <v>2066</v>
      </c>
      <c r="U1044" t="s">
        <v>5212</v>
      </c>
      <c r="V1044" t="s">
        <v>5213</v>
      </c>
      <c r="W1044" s="5">
        <v>63000000</v>
      </c>
      <c r="X1044" s="5">
        <v>63000000</v>
      </c>
      <c r="Y1044" s="90">
        <v>6000000</v>
      </c>
      <c r="Z1044" s="90">
        <v>0</v>
      </c>
      <c r="AA1044" s="1" t="s">
        <v>95</v>
      </c>
      <c r="AB1044" t="s">
        <v>83</v>
      </c>
      <c r="AC1044" t="s">
        <v>76</v>
      </c>
      <c r="AD1044" s="69">
        <f>+Tabla3[[#This Row],[VALOR DEL CONTRATO
(EN NUMEROS)]]-Tabla3[[#This Row],[VALOR RECURSOS (MADS/FONAM)]]</f>
        <v>0</v>
      </c>
      <c r="AE1044" s="2">
        <v>4726</v>
      </c>
      <c r="AF1044" s="97">
        <v>46024</v>
      </c>
      <c r="AG1044">
        <v>99926</v>
      </c>
      <c r="AH1044" s="96">
        <v>46048</v>
      </c>
      <c r="AI1044" s="78" t="s">
        <v>98</v>
      </c>
      <c r="AJ1044" t="s">
        <v>736</v>
      </c>
      <c r="AK1044" s="65">
        <v>202400000000054</v>
      </c>
      <c r="AL1044" s="96">
        <v>46049</v>
      </c>
      <c r="AM1044" s="1" t="s">
        <v>257</v>
      </c>
      <c r="AN1044" s="1" t="s">
        <v>257</v>
      </c>
      <c r="AO1044" t="s">
        <v>100</v>
      </c>
      <c r="AP1044" t="s">
        <v>4707</v>
      </c>
      <c r="AQ1044" s="2"/>
      <c r="AR1044" t="s">
        <v>4708</v>
      </c>
      <c r="AS1044" t="s">
        <v>418</v>
      </c>
      <c r="AT1044" s="1">
        <v>80111600</v>
      </c>
      <c r="AU1044" s="93" t="s">
        <v>6205</v>
      </c>
      <c r="AV1044" s="1" t="s">
        <v>210</v>
      </c>
      <c r="AW1044" s="87" t="s">
        <v>103</v>
      </c>
      <c r="AX1044" s="96">
        <v>46050</v>
      </c>
      <c r="AY1044" s="1" t="s">
        <v>115</v>
      </c>
      <c r="AZ1044" s="96">
        <v>46050</v>
      </c>
      <c r="BA1044" s="75">
        <v>46051</v>
      </c>
      <c r="BB1044" s="6">
        <v>46369</v>
      </c>
      <c r="BC1044" s="89">
        <f>+Tabla3[[#This Row],[FECHA TERMINACION
(INICIAL)]]-Tabla3[[#This Row],[FECHA INICIO]]</f>
        <v>318</v>
      </c>
      <c r="BD1044" s="89">
        <f>+Tabla3[[#This Row],[PLAZO DE EJECUCIÓN EN DÍAS (INICIAL)]]/30</f>
        <v>10.6</v>
      </c>
      <c r="BE1044" t="s">
        <v>2068</v>
      </c>
      <c r="BF1044" s="5" t="e">
        <f>+#REF!</f>
        <v>#REF!</v>
      </c>
      <c r="BG1044" s="5" t="e">
        <f>+#REF!</f>
        <v>#REF!</v>
      </c>
      <c r="BH1044" s="1" t="e">
        <f>+#REF!</f>
        <v>#REF!</v>
      </c>
      <c r="BI1044" s="1">
        <f>+COUNTIF(Tabla3[[#This Row],[VALOR REDUCIDO]:[TOTAL TIEMPO PRORROGADO EN DÍAS
]],"&lt;&gt;0")</f>
        <v>3</v>
      </c>
      <c r="BJ1044" s="1" t="e">
        <f>+#REF!</f>
        <v>#REF!</v>
      </c>
      <c r="BK1044" s="75" t="e">
        <f>+#REF!</f>
        <v>#REF!</v>
      </c>
      <c r="BL1044" s="1" t="s">
        <v>83</v>
      </c>
      <c r="BM1044" t="e">
        <f t="shared" si="77"/>
        <v>#REF!</v>
      </c>
      <c r="BN1044" s="7">
        <f t="shared" si="78"/>
        <v>46051</v>
      </c>
      <c r="BO1044" s="7" t="e">
        <f t="shared" si="79"/>
        <v>#REF!</v>
      </c>
      <c r="BP1044" s="5" t="e">
        <f t="shared" si="80"/>
        <v>#REF!</v>
      </c>
      <c r="BQ1044" s="1">
        <v>24400000</v>
      </c>
      <c r="BR1044" s="1" t="e">
        <f>+Tabla3[[#This Row],[VALOR TOTAL DE CONTRATO (ANTES DE LIQUIDACIÓN - LIBERACIÓN DE SALDOS)]]-Tabla3[[#This Row],[RECURSO TOTALES DESEMBOLSADOS]]</f>
        <v>#REF!</v>
      </c>
      <c r="BS1044" s="1" t="s">
        <v>83</v>
      </c>
      <c r="BT1044" s="1" t="str">
        <f t="shared" si="81"/>
        <v>enero</v>
      </c>
      <c r="BU1044" s="1" t="s">
        <v>82</v>
      </c>
      <c r="BV1044" s="1" t="s">
        <v>82</v>
      </c>
      <c r="BW1044" s="1" t="s">
        <v>82</v>
      </c>
      <c r="BX1044" t="s">
        <v>258</v>
      </c>
      <c r="BY1044" t="s">
        <v>259</v>
      </c>
    </row>
    <row r="1045" spans="1:77" x14ac:dyDescent="0.25">
      <c r="A1045" s="1">
        <v>2026</v>
      </c>
      <c r="B1045" s="3">
        <v>1018</v>
      </c>
      <c r="C1045" s="1" t="s">
        <v>65</v>
      </c>
      <c r="D1045" t="s">
        <v>67</v>
      </c>
      <c r="E1045" t="s">
        <v>70</v>
      </c>
      <c r="F1045" t="s">
        <v>71</v>
      </c>
      <c r="G1045" t="s">
        <v>105</v>
      </c>
      <c r="H1045" s="1" t="s">
        <v>64</v>
      </c>
      <c r="I1045" s="1" t="s">
        <v>271</v>
      </c>
      <c r="J1045" t="s">
        <v>5288</v>
      </c>
      <c r="K1045" s="1" t="s">
        <v>78</v>
      </c>
      <c r="L1045" s="87" t="s">
        <v>5289</v>
      </c>
      <c r="M1045" s="79" t="s">
        <v>7312</v>
      </c>
      <c r="N1045" s="1" t="s">
        <v>3719</v>
      </c>
      <c r="O1045" s="69" t="s">
        <v>3719</v>
      </c>
      <c r="P1045" s="99" t="s">
        <v>3719</v>
      </c>
      <c r="Q1045" s="1" t="s">
        <v>83</v>
      </c>
      <c r="R1045" s="87" t="s">
        <v>545</v>
      </c>
      <c r="S1045" s="87" t="s">
        <v>264</v>
      </c>
      <c r="T1045" t="s">
        <v>5290</v>
      </c>
      <c r="U1045" t="s">
        <v>5291</v>
      </c>
      <c r="V1045" t="s">
        <v>5292</v>
      </c>
      <c r="W1045" s="5">
        <v>28560000</v>
      </c>
      <c r="X1045" s="5">
        <v>28560000</v>
      </c>
      <c r="Y1045" s="90">
        <v>3570000</v>
      </c>
      <c r="Z1045" s="90"/>
      <c r="AA1045" s="1" t="s">
        <v>95</v>
      </c>
      <c r="AB1045" t="s">
        <v>83</v>
      </c>
      <c r="AC1045" t="s">
        <v>76</v>
      </c>
      <c r="AD1045" s="69">
        <f>+Tabla3[[#This Row],[VALOR DEL CONTRATO
(EN NUMEROS)]]-Tabla3[[#This Row],[VALOR RECURSOS (MADS/FONAM)]]</f>
        <v>0</v>
      </c>
      <c r="AE1045" s="2">
        <v>2626</v>
      </c>
      <c r="AF1045" s="97">
        <v>46024</v>
      </c>
      <c r="AG1045">
        <v>99526</v>
      </c>
      <c r="AH1045" s="96">
        <v>46049</v>
      </c>
      <c r="AI1045" s="78" t="s">
        <v>98</v>
      </c>
      <c r="AJ1045" t="s">
        <v>282</v>
      </c>
      <c r="AK1045" s="65">
        <v>202400000000095</v>
      </c>
      <c r="AL1045" s="96">
        <v>46049</v>
      </c>
      <c r="AM1045" s="1" t="s">
        <v>257</v>
      </c>
      <c r="AN1045" s="1" t="s">
        <v>257</v>
      </c>
      <c r="AO1045" t="s">
        <v>100</v>
      </c>
      <c r="AP1045" t="s">
        <v>542</v>
      </c>
      <c r="AQ1045" s="2"/>
      <c r="AR1045" t="s">
        <v>6273</v>
      </c>
      <c r="AS1045" t="s">
        <v>264</v>
      </c>
      <c r="AT1045" s="1">
        <v>80111600</v>
      </c>
      <c r="AU1045" s="93" t="s">
        <v>6206</v>
      </c>
      <c r="AV1045" s="1" t="s">
        <v>210</v>
      </c>
      <c r="AW1045" s="87" t="s">
        <v>103</v>
      </c>
      <c r="AX1045" s="96">
        <v>46049</v>
      </c>
      <c r="AY1045" s="1" t="s">
        <v>116</v>
      </c>
      <c r="AZ1045" s="96">
        <v>46049</v>
      </c>
      <c r="BA1045" s="75">
        <v>46049</v>
      </c>
      <c r="BB1045" s="6">
        <v>46291</v>
      </c>
      <c r="BC1045" s="89">
        <f>+Tabla3[[#This Row],[FECHA TERMINACION
(INICIAL)]]-Tabla3[[#This Row],[FECHA INICIO]]</f>
        <v>242</v>
      </c>
      <c r="BD1045" s="89">
        <f>+Tabla3[[#This Row],[PLAZO DE EJECUCIÓN EN DÍAS (INICIAL)]]/30</f>
        <v>8.0666666666666664</v>
      </c>
      <c r="BE1045" t="s">
        <v>5293</v>
      </c>
      <c r="BF1045" s="5" t="e">
        <f>+#REF!</f>
        <v>#REF!</v>
      </c>
      <c r="BG1045" s="5" t="e">
        <f>+#REF!</f>
        <v>#REF!</v>
      </c>
      <c r="BH1045" s="1" t="e">
        <f>+#REF!</f>
        <v>#REF!</v>
      </c>
      <c r="BI1045" s="1">
        <f>+COUNTIF(Tabla3[[#This Row],[VALOR REDUCIDO]:[TOTAL TIEMPO PRORROGADO EN DÍAS
]],"&lt;&gt;0")</f>
        <v>3</v>
      </c>
      <c r="BJ1045" s="1" t="e">
        <f>+#REF!</f>
        <v>#REF!</v>
      </c>
      <c r="BK1045" s="75" t="e">
        <f>+#REF!</f>
        <v>#REF!</v>
      </c>
      <c r="BL1045" s="1" t="s">
        <v>83</v>
      </c>
      <c r="BM1045" t="e">
        <f t="shared" si="77"/>
        <v>#REF!</v>
      </c>
      <c r="BN1045" s="7">
        <f t="shared" si="78"/>
        <v>46049</v>
      </c>
      <c r="BO1045" s="7" t="e">
        <f t="shared" si="79"/>
        <v>#REF!</v>
      </c>
      <c r="BP1045" s="5" t="e">
        <f t="shared" si="80"/>
        <v>#REF!</v>
      </c>
      <c r="BQ1045" s="1">
        <v>14756000</v>
      </c>
      <c r="BR1045" s="1" t="e">
        <f>+Tabla3[[#This Row],[VALOR TOTAL DE CONTRATO (ANTES DE LIQUIDACIÓN - LIBERACIÓN DE SALDOS)]]-Tabla3[[#This Row],[RECURSO TOTALES DESEMBOLSADOS]]</f>
        <v>#REF!</v>
      </c>
      <c r="BS1045" s="1" t="s">
        <v>83</v>
      </c>
      <c r="BT1045" s="1" t="str">
        <f t="shared" si="81"/>
        <v>enero</v>
      </c>
      <c r="BU1045" s="1" t="s">
        <v>82</v>
      </c>
      <c r="BV1045" s="1" t="s">
        <v>82</v>
      </c>
      <c r="BW1045" s="1" t="s">
        <v>82</v>
      </c>
      <c r="BX1045" t="s">
        <v>258</v>
      </c>
      <c r="BY1045" t="s">
        <v>259</v>
      </c>
    </row>
    <row r="1046" spans="1:77" x14ac:dyDescent="0.25">
      <c r="A1046" s="1">
        <v>2026</v>
      </c>
      <c r="B1046" s="3">
        <v>1019</v>
      </c>
      <c r="C1046" s="1" t="s">
        <v>65</v>
      </c>
      <c r="D1046" t="s">
        <v>67</v>
      </c>
      <c r="E1046" t="s">
        <v>70</v>
      </c>
      <c r="F1046" t="s">
        <v>71</v>
      </c>
      <c r="G1046" t="s">
        <v>105</v>
      </c>
      <c r="H1046" s="1" t="s">
        <v>64</v>
      </c>
      <c r="I1046" s="1" t="s">
        <v>271</v>
      </c>
      <c r="J1046" t="s">
        <v>5294</v>
      </c>
      <c r="K1046" s="1" t="s">
        <v>78</v>
      </c>
      <c r="L1046" s="87" t="s">
        <v>246</v>
      </c>
      <c r="M1046" s="79" t="s">
        <v>7313</v>
      </c>
      <c r="N1046" s="1" t="s">
        <v>3719</v>
      </c>
      <c r="O1046" s="69" t="s">
        <v>3719</v>
      </c>
      <c r="P1046" s="99" t="s">
        <v>3719</v>
      </c>
      <c r="Q1046" s="1" t="s">
        <v>83</v>
      </c>
      <c r="R1046" s="87" t="s">
        <v>256</v>
      </c>
      <c r="S1046" s="87" t="s">
        <v>256</v>
      </c>
      <c r="T1046" t="s">
        <v>5295</v>
      </c>
      <c r="U1046" t="s">
        <v>5296</v>
      </c>
      <c r="V1046" t="s">
        <v>5297</v>
      </c>
      <c r="W1046" s="5">
        <v>18048000</v>
      </c>
      <c r="X1046" s="5">
        <v>18048000</v>
      </c>
      <c r="Y1046" s="90">
        <v>3008000</v>
      </c>
      <c r="Z1046" s="90"/>
      <c r="AA1046" s="1" t="s">
        <v>95</v>
      </c>
      <c r="AB1046" t="s">
        <v>83</v>
      </c>
      <c r="AC1046" t="s">
        <v>76</v>
      </c>
      <c r="AD1046" s="69">
        <f>+Tabla3[[#This Row],[VALOR DEL CONTRATO
(EN NUMEROS)]]-Tabla3[[#This Row],[VALOR RECURSOS (MADS/FONAM)]]</f>
        <v>0</v>
      </c>
      <c r="AE1046" s="2">
        <v>2426</v>
      </c>
      <c r="AF1046" s="88">
        <v>46024</v>
      </c>
      <c r="AG1046">
        <v>99626</v>
      </c>
      <c r="AH1046" s="96">
        <v>46049</v>
      </c>
      <c r="AI1046" s="78" t="s">
        <v>98</v>
      </c>
      <c r="AJ1046" t="s">
        <v>296</v>
      </c>
      <c r="AK1046" s="65">
        <v>202400000000078</v>
      </c>
      <c r="AL1046" s="96">
        <v>46049</v>
      </c>
      <c r="AM1046" s="1" t="s">
        <v>257</v>
      </c>
      <c r="AN1046" s="1" t="s">
        <v>257</v>
      </c>
      <c r="AO1046" t="s">
        <v>100</v>
      </c>
      <c r="AP1046" t="s">
        <v>293</v>
      </c>
      <c r="AQ1046" s="1"/>
      <c r="AR1046" t="s">
        <v>294</v>
      </c>
      <c r="AS1046" t="s">
        <v>1403</v>
      </c>
      <c r="AT1046" s="1">
        <v>80111600</v>
      </c>
      <c r="AU1046" s="93" t="s">
        <v>6207</v>
      </c>
      <c r="AV1046" s="1" t="s">
        <v>210</v>
      </c>
      <c r="AW1046" s="87" t="s">
        <v>103</v>
      </c>
      <c r="AX1046" s="96">
        <v>46049</v>
      </c>
      <c r="AY1046" s="1" t="s">
        <v>115</v>
      </c>
      <c r="AZ1046" s="96">
        <v>46049</v>
      </c>
      <c r="BA1046" s="75">
        <v>46049</v>
      </c>
      <c r="BB1046" s="6">
        <v>46229</v>
      </c>
      <c r="BC1046" s="89">
        <f>+Tabla3[[#This Row],[FECHA TERMINACION
(INICIAL)]]-Tabla3[[#This Row],[FECHA INICIO]]</f>
        <v>180</v>
      </c>
      <c r="BD1046" s="89">
        <f>+Tabla3[[#This Row],[PLAZO DE EJECUCIÓN EN DÍAS (INICIAL)]]/30</f>
        <v>6</v>
      </c>
      <c r="BE1046" t="s">
        <v>5298</v>
      </c>
      <c r="BF1046" s="5" t="e">
        <f>+#REF!</f>
        <v>#REF!</v>
      </c>
      <c r="BG1046" s="5" t="e">
        <f>+#REF!</f>
        <v>#REF!</v>
      </c>
      <c r="BH1046" s="1" t="e">
        <f>+#REF!</f>
        <v>#REF!</v>
      </c>
      <c r="BI1046" s="1">
        <f>+COUNTIF(Tabla3[[#This Row],[VALOR REDUCIDO]:[TOTAL TIEMPO PRORROGADO EN DÍAS
]],"&lt;&gt;0")</f>
        <v>3</v>
      </c>
      <c r="BJ1046" s="1" t="e">
        <f>+#REF!</f>
        <v>#REF!</v>
      </c>
      <c r="BK1046" s="75" t="e">
        <f>+#REF!</f>
        <v>#REF!</v>
      </c>
      <c r="BL1046" s="1" t="s">
        <v>83</v>
      </c>
      <c r="BM1046" t="e">
        <f t="shared" si="77"/>
        <v>#REF!</v>
      </c>
      <c r="BN1046" s="7">
        <f t="shared" si="78"/>
        <v>46049</v>
      </c>
      <c r="BO1046" s="7" t="e">
        <f t="shared" si="79"/>
        <v>#REF!</v>
      </c>
      <c r="BP1046" s="5" t="e">
        <f t="shared" si="80"/>
        <v>#REF!</v>
      </c>
      <c r="BQ1046" s="1">
        <v>12433067</v>
      </c>
      <c r="BR1046" s="1" t="e">
        <f>+Tabla3[[#This Row],[VALOR TOTAL DE CONTRATO (ANTES DE LIQUIDACIÓN - LIBERACIÓN DE SALDOS)]]-Tabla3[[#This Row],[RECURSO TOTALES DESEMBOLSADOS]]</f>
        <v>#REF!</v>
      </c>
      <c r="BS1046" s="1" t="s">
        <v>83</v>
      </c>
      <c r="BT1046" s="1" t="str">
        <f t="shared" si="81"/>
        <v>enero</v>
      </c>
      <c r="BU1046" s="1" t="s">
        <v>82</v>
      </c>
      <c r="BV1046" s="1" t="s">
        <v>82</v>
      </c>
      <c r="BW1046" s="1" t="s">
        <v>82</v>
      </c>
      <c r="BX1046" t="s">
        <v>258</v>
      </c>
      <c r="BY1046" t="s">
        <v>259</v>
      </c>
    </row>
    <row r="1047" spans="1:77" x14ac:dyDescent="0.25">
      <c r="A1047" s="1">
        <v>2026</v>
      </c>
      <c r="B1047" s="3">
        <v>1020</v>
      </c>
      <c r="C1047" s="1" t="s">
        <v>65</v>
      </c>
      <c r="D1047" t="s">
        <v>67</v>
      </c>
      <c r="E1047" t="s">
        <v>70</v>
      </c>
      <c r="F1047" t="s">
        <v>71</v>
      </c>
      <c r="G1047" t="s">
        <v>105</v>
      </c>
      <c r="H1047" s="1" t="s">
        <v>64</v>
      </c>
      <c r="I1047" s="1" t="s">
        <v>75</v>
      </c>
      <c r="J1047" t="s">
        <v>5150</v>
      </c>
      <c r="K1047" s="1" t="s">
        <v>78</v>
      </c>
      <c r="L1047" s="87" t="s">
        <v>5151</v>
      </c>
      <c r="M1047" s="79" t="s">
        <v>7314</v>
      </c>
      <c r="N1047" s="1" t="s">
        <v>3719</v>
      </c>
      <c r="O1047" s="69" t="s">
        <v>3719</v>
      </c>
      <c r="P1047" s="99" t="s">
        <v>3719</v>
      </c>
      <c r="Q1047" s="1" t="s">
        <v>83</v>
      </c>
      <c r="R1047" s="87" t="s">
        <v>90</v>
      </c>
      <c r="S1047" s="87" t="s">
        <v>264</v>
      </c>
      <c r="T1047" t="s">
        <v>5152</v>
      </c>
      <c r="U1047" t="s">
        <v>5159</v>
      </c>
      <c r="V1047" t="s">
        <v>5153</v>
      </c>
      <c r="W1047" s="5">
        <v>72366667</v>
      </c>
      <c r="X1047" s="5">
        <v>72366667</v>
      </c>
      <c r="Y1047" s="90">
        <v>6500000</v>
      </c>
      <c r="Z1047" s="90">
        <v>0</v>
      </c>
      <c r="AA1047" s="1" t="s">
        <v>95</v>
      </c>
      <c r="AB1047" t="s">
        <v>83</v>
      </c>
      <c r="AC1047" t="s">
        <v>76</v>
      </c>
      <c r="AD1047" s="69">
        <f>+Tabla3[[#This Row],[VALOR DEL CONTRATO
(EN NUMEROS)]]-Tabla3[[#This Row],[VALOR RECURSOS (MADS/FONAM)]]</f>
        <v>0</v>
      </c>
      <c r="AE1047" s="2">
        <v>3226</v>
      </c>
      <c r="AF1047" s="88">
        <v>46024</v>
      </c>
      <c r="AG1047">
        <v>104026</v>
      </c>
      <c r="AH1047" s="75">
        <v>46051</v>
      </c>
      <c r="AI1047" s="78" t="s">
        <v>98</v>
      </c>
      <c r="AJ1047" t="s">
        <v>282</v>
      </c>
      <c r="AK1047" s="65">
        <v>202400000000095</v>
      </c>
      <c r="AL1047" s="96">
        <v>46049</v>
      </c>
      <c r="AM1047" s="1" t="s">
        <v>257</v>
      </c>
      <c r="AN1047" s="1" t="s">
        <v>257</v>
      </c>
      <c r="AO1047" t="s">
        <v>100</v>
      </c>
      <c r="AP1047" t="s">
        <v>3477</v>
      </c>
      <c r="AQ1047" s="1"/>
      <c r="AR1047" t="s">
        <v>556</v>
      </c>
      <c r="AS1047" t="s">
        <v>264</v>
      </c>
      <c r="AT1047" s="1">
        <v>80111600</v>
      </c>
      <c r="AU1047" s="93" t="s">
        <v>6208</v>
      </c>
      <c r="AV1047" s="1" t="s">
        <v>210</v>
      </c>
      <c r="AW1047" s="87" t="s">
        <v>103</v>
      </c>
      <c r="AX1047" s="96">
        <v>46050</v>
      </c>
      <c r="AY1047" s="1" t="s">
        <v>116</v>
      </c>
      <c r="AZ1047" s="96">
        <v>46050</v>
      </c>
      <c r="BA1047" s="75">
        <v>46051</v>
      </c>
      <c r="BB1047" s="6">
        <v>46387</v>
      </c>
      <c r="BC1047" s="89">
        <f>+Tabla3[[#This Row],[FECHA TERMINACION
(INICIAL)]]-Tabla3[[#This Row],[FECHA INICIO]]</f>
        <v>336</v>
      </c>
      <c r="BD1047" s="89">
        <f>+Tabla3[[#This Row],[PLAZO DE EJECUCIÓN EN DÍAS (INICIAL)]]/30</f>
        <v>11.2</v>
      </c>
      <c r="BE1047" t="s">
        <v>5154</v>
      </c>
      <c r="BF1047" s="5" t="e">
        <f>+#REF!</f>
        <v>#REF!</v>
      </c>
      <c r="BG1047" s="5" t="e">
        <f>+#REF!</f>
        <v>#REF!</v>
      </c>
      <c r="BH1047" s="1" t="e">
        <f>+#REF!</f>
        <v>#REF!</v>
      </c>
      <c r="BI1047" s="1">
        <f>+COUNTIF(Tabla3[[#This Row],[VALOR REDUCIDO]:[TOTAL TIEMPO PRORROGADO EN DÍAS
]],"&lt;&gt;0")</f>
        <v>3</v>
      </c>
      <c r="BJ1047" s="1" t="e">
        <f>+#REF!</f>
        <v>#REF!</v>
      </c>
      <c r="BK1047" s="75" t="e">
        <f>+#REF!</f>
        <v>#REF!</v>
      </c>
      <c r="BL1047" s="1" t="s">
        <v>83</v>
      </c>
      <c r="BM1047" t="e">
        <f t="shared" si="77"/>
        <v>#REF!</v>
      </c>
      <c r="BN1047" s="7">
        <f t="shared" si="78"/>
        <v>46051</v>
      </c>
      <c r="BO1047" s="7" t="e">
        <f t="shared" si="79"/>
        <v>#REF!</v>
      </c>
      <c r="BP1047" s="5" t="e">
        <f t="shared" si="80"/>
        <v>#REF!</v>
      </c>
      <c r="BQ1047" s="1">
        <v>26433333</v>
      </c>
      <c r="BR1047" s="1" t="e">
        <f>+Tabla3[[#This Row],[VALOR TOTAL DE CONTRATO (ANTES DE LIQUIDACIÓN - LIBERACIÓN DE SALDOS)]]-Tabla3[[#This Row],[RECURSO TOTALES DESEMBOLSADOS]]</f>
        <v>#REF!</v>
      </c>
      <c r="BS1047" s="1" t="s">
        <v>83</v>
      </c>
      <c r="BT1047" s="1" t="str">
        <f t="shared" si="81"/>
        <v>enero</v>
      </c>
      <c r="BU1047" s="1" t="s">
        <v>82</v>
      </c>
      <c r="BV1047" s="1" t="s">
        <v>82</v>
      </c>
      <c r="BW1047" s="1" t="s">
        <v>82</v>
      </c>
      <c r="BX1047" t="s">
        <v>258</v>
      </c>
      <c r="BY1047" t="s">
        <v>259</v>
      </c>
    </row>
    <row r="1048" spans="1:77" x14ac:dyDescent="0.25">
      <c r="A1048" s="1">
        <v>2026</v>
      </c>
      <c r="B1048" s="3">
        <v>1021</v>
      </c>
      <c r="C1048" s="1" t="s">
        <v>65</v>
      </c>
      <c r="D1048" t="s">
        <v>67</v>
      </c>
      <c r="E1048" t="s">
        <v>70</v>
      </c>
      <c r="F1048" t="s">
        <v>71</v>
      </c>
      <c r="G1048" t="s">
        <v>105</v>
      </c>
      <c r="H1048" s="1" t="s">
        <v>64</v>
      </c>
      <c r="I1048" s="1" t="s">
        <v>75</v>
      </c>
      <c r="J1048" t="s">
        <v>5155</v>
      </c>
      <c r="K1048" s="1" t="s">
        <v>78</v>
      </c>
      <c r="L1048" t="s">
        <v>759</v>
      </c>
      <c r="M1048" s="79" t="s">
        <v>7315</v>
      </c>
      <c r="N1048" s="1" t="s">
        <v>3719</v>
      </c>
      <c r="O1048" s="69" t="s">
        <v>3719</v>
      </c>
      <c r="P1048" s="99" t="s">
        <v>3719</v>
      </c>
      <c r="Q1048" s="1" t="s">
        <v>83</v>
      </c>
      <c r="R1048" s="87" t="s">
        <v>255</v>
      </c>
      <c r="S1048" s="87" t="s">
        <v>255</v>
      </c>
      <c r="T1048" t="s">
        <v>5156</v>
      </c>
      <c r="U1048" t="s">
        <v>5158</v>
      </c>
      <c r="V1048" t="s">
        <v>5157</v>
      </c>
      <c r="W1048" s="5">
        <v>90593800</v>
      </c>
      <c r="X1048" s="5">
        <v>90593800</v>
      </c>
      <c r="Y1048" s="90">
        <v>8235800</v>
      </c>
      <c r="Z1048" s="90">
        <v>0</v>
      </c>
      <c r="AA1048" s="1" t="s">
        <v>95</v>
      </c>
      <c r="AB1048" t="s">
        <v>83</v>
      </c>
      <c r="AC1048" t="s">
        <v>76</v>
      </c>
      <c r="AD1048" s="69">
        <f>+Tabla3[[#This Row],[VALOR DEL CONTRATO
(EN NUMEROS)]]-Tabla3[[#This Row],[VALOR RECURSOS (MADS/FONAM)]]</f>
        <v>0</v>
      </c>
      <c r="AE1048" s="2">
        <v>1426</v>
      </c>
      <c r="AF1048" s="88">
        <v>46024</v>
      </c>
      <c r="AG1048">
        <v>103326</v>
      </c>
      <c r="AH1048" s="75">
        <v>46049</v>
      </c>
      <c r="AI1048" s="78" t="s">
        <v>98</v>
      </c>
      <c r="AJ1048" t="s">
        <v>395</v>
      </c>
      <c r="AK1048" s="65">
        <v>202400000000095</v>
      </c>
      <c r="AL1048" s="96">
        <v>46049</v>
      </c>
      <c r="AM1048" s="1" t="s">
        <v>257</v>
      </c>
      <c r="AN1048" s="1" t="s">
        <v>257</v>
      </c>
      <c r="AO1048" t="s">
        <v>100</v>
      </c>
      <c r="AP1048" t="s">
        <v>2654</v>
      </c>
      <c r="AQ1048" s="2"/>
      <c r="AR1048" t="s">
        <v>2655</v>
      </c>
      <c r="AS1048" t="s">
        <v>255</v>
      </c>
      <c r="AT1048" s="1">
        <v>80111600</v>
      </c>
      <c r="AU1048" s="93" t="s">
        <v>6209</v>
      </c>
      <c r="AV1048" s="1" t="s">
        <v>210</v>
      </c>
      <c r="AW1048" s="87" t="s">
        <v>103</v>
      </c>
      <c r="AX1048" s="75">
        <v>46049</v>
      </c>
      <c r="AY1048" s="1" t="s">
        <v>116</v>
      </c>
      <c r="AZ1048" s="75">
        <v>46049</v>
      </c>
      <c r="BA1048" s="75">
        <v>46049</v>
      </c>
      <c r="BB1048" s="6">
        <v>46382</v>
      </c>
      <c r="BC1048" s="89">
        <f>+Tabla3[[#This Row],[FECHA TERMINACION
(INICIAL)]]-Tabla3[[#This Row],[FECHA INICIO]]</f>
        <v>333</v>
      </c>
      <c r="BD1048" s="89">
        <f>+Tabla3[[#This Row],[PLAZO DE EJECUCIÓN EN DÍAS (INICIAL)]]/30</f>
        <v>11.1</v>
      </c>
      <c r="BE1048" t="s">
        <v>4039</v>
      </c>
      <c r="BF1048" s="5" t="e">
        <f>+#REF!</f>
        <v>#REF!</v>
      </c>
      <c r="BG1048" s="5" t="e">
        <f>+#REF!</f>
        <v>#REF!</v>
      </c>
      <c r="BH1048" s="1" t="e">
        <f>+#REF!</f>
        <v>#REF!</v>
      </c>
      <c r="BI1048" s="1">
        <f>+COUNTIF(Tabla3[[#This Row],[VALOR REDUCIDO]:[TOTAL TIEMPO PRORROGADO EN DÍAS
]],"&lt;&gt;0")</f>
        <v>3</v>
      </c>
      <c r="BJ1048" s="1" t="e">
        <f>+#REF!</f>
        <v>#REF!</v>
      </c>
      <c r="BK1048" s="75" t="e">
        <f>+#REF!</f>
        <v>#REF!</v>
      </c>
      <c r="BL1048" s="1" t="s">
        <v>83</v>
      </c>
      <c r="BM1048" t="e">
        <f t="shared" ref="BM1048:BM1093" si="82">$BO1048-$BN1048</f>
        <v>#REF!</v>
      </c>
      <c r="BN1048" s="7">
        <f t="shared" ref="BN1048:BN1093" si="83">$BA1048</f>
        <v>46049</v>
      </c>
      <c r="BO1048" s="7" t="e">
        <f t="shared" ref="BO1048:BO1093" si="84">$BB1048+$BH1048</f>
        <v>#REF!</v>
      </c>
      <c r="BP1048" s="5" t="e">
        <f t="shared" si="80"/>
        <v>#REF!</v>
      </c>
      <c r="BQ1048" s="1">
        <v>34041307</v>
      </c>
      <c r="BR1048" s="1" t="e">
        <f>+Tabla3[[#This Row],[VALOR TOTAL DE CONTRATO (ANTES DE LIQUIDACIÓN - LIBERACIÓN DE SALDOS)]]-Tabla3[[#This Row],[RECURSO TOTALES DESEMBOLSADOS]]</f>
        <v>#REF!</v>
      </c>
      <c r="BS1048" s="1" t="s">
        <v>83</v>
      </c>
      <c r="BT1048" s="1" t="str">
        <f t="shared" si="81"/>
        <v>enero</v>
      </c>
      <c r="BU1048" s="1" t="s">
        <v>82</v>
      </c>
      <c r="BV1048" s="1" t="s">
        <v>82</v>
      </c>
      <c r="BW1048" s="1" t="s">
        <v>82</v>
      </c>
      <c r="BX1048" t="s">
        <v>258</v>
      </c>
      <c r="BY1048" t="s">
        <v>259</v>
      </c>
    </row>
    <row r="1049" spans="1:77" x14ac:dyDescent="0.25">
      <c r="A1049" s="1">
        <v>2026</v>
      </c>
      <c r="B1049" s="3">
        <v>1022</v>
      </c>
      <c r="C1049" s="1" t="s">
        <v>65</v>
      </c>
      <c r="D1049" t="s">
        <v>67</v>
      </c>
      <c r="E1049" t="s">
        <v>70</v>
      </c>
      <c r="F1049" t="s">
        <v>71</v>
      </c>
      <c r="G1049" t="s">
        <v>105</v>
      </c>
      <c r="H1049" s="1" t="s">
        <v>64</v>
      </c>
      <c r="I1049" s="1" t="s">
        <v>75</v>
      </c>
      <c r="J1049" t="s">
        <v>5160</v>
      </c>
      <c r="K1049" s="1" t="s">
        <v>78</v>
      </c>
      <c r="L1049" s="87" t="s">
        <v>691</v>
      </c>
      <c r="M1049" s="79" t="s">
        <v>7316</v>
      </c>
      <c r="N1049" s="1" t="s">
        <v>3719</v>
      </c>
      <c r="O1049" s="69" t="s">
        <v>3719</v>
      </c>
      <c r="P1049" s="99" t="s">
        <v>3719</v>
      </c>
      <c r="Q1049" s="1" t="s">
        <v>83</v>
      </c>
      <c r="R1049" s="87" t="s">
        <v>89</v>
      </c>
      <c r="S1049" s="87" t="s">
        <v>265</v>
      </c>
      <c r="T1049" t="s">
        <v>3234</v>
      </c>
      <c r="U1049" t="s">
        <v>5163</v>
      </c>
      <c r="V1049" t="s">
        <v>5162</v>
      </c>
      <c r="W1049" s="5">
        <v>56780000</v>
      </c>
      <c r="X1049" s="5">
        <v>56780000</v>
      </c>
      <c r="Y1049" s="90">
        <v>5100000</v>
      </c>
      <c r="Z1049" s="90">
        <v>0</v>
      </c>
      <c r="AA1049" s="1" t="s">
        <v>95</v>
      </c>
      <c r="AB1049" t="s">
        <v>83</v>
      </c>
      <c r="AC1049" t="s">
        <v>76</v>
      </c>
      <c r="AD1049" s="69">
        <f>+Tabla3[[#This Row],[VALOR DEL CONTRATO
(EN NUMEROS)]]-Tabla3[[#This Row],[VALOR RECURSOS (MADS/FONAM)]]</f>
        <v>0</v>
      </c>
      <c r="AE1049" s="2">
        <v>8126</v>
      </c>
      <c r="AF1049" s="88">
        <v>46025</v>
      </c>
      <c r="AG1049">
        <v>100126</v>
      </c>
      <c r="AH1049" s="75">
        <v>46049</v>
      </c>
      <c r="AI1049" s="78" t="s">
        <v>98</v>
      </c>
      <c r="AJ1049" t="s">
        <v>282</v>
      </c>
      <c r="AK1049" s="65">
        <v>202400000000095</v>
      </c>
      <c r="AL1049" s="96">
        <v>46049</v>
      </c>
      <c r="AM1049" s="1" t="s">
        <v>257</v>
      </c>
      <c r="AN1049" s="1" t="s">
        <v>257</v>
      </c>
      <c r="AO1049" t="s">
        <v>100</v>
      </c>
      <c r="AP1049" t="s">
        <v>479</v>
      </c>
      <c r="AQ1049" s="1"/>
      <c r="AR1049" t="s">
        <v>480</v>
      </c>
      <c r="AS1049" t="s">
        <v>212</v>
      </c>
      <c r="AT1049" s="1">
        <v>80111600</v>
      </c>
      <c r="AU1049" s="93" t="s">
        <v>6210</v>
      </c>
      <c r="AV1049" s="1" t="s">
        <v>210</v>
      </c>
      <c r="AW1049" s="87" t="s">
        <v>103</v>
      </c>
      <c r="AX1049" s="96">
        <v>46049</v>
      </c>
      <c r="AY1049" s="1" t="s">
        <v>115</v>
      </c>
      <c r="AZ1049" s="96">
        <v>46049</v>
      </c>
      <c r="BA1049" s="75">
        <v>46049</v>
      </c>
      <c r="BB1049" s="6">
        <v>46387</v>
      </c>
      <c r="BC1049" s="89">
        <f>+Tabla3[[#This Row],[FECHA TERMINACION
(INICIAL)]]-Tabla3[[#This Row],[FECHA INICIO]]</f>
        <v>338</v>
      </c>
      <c r="BD1049" s="89">
        <f>+Tabla3[[#This Row],[PLAZO DE EJECUCIÓN EN DÍAS (INICIAL)]]/30</f>
        <v>11.266666666666667</v>
      </c>
      <c r="BE1049" t="s">
        <v>5161</v>
      </c>
      <c r="BF1049" s="5" t="e">
        <f>+#REF!</f>
        <v>#REF!</v>
      </c>
      <c r="BG1049" s="5" t="e">
        <f>+#REF!</f>
        <v>#REF!</v>
      </c>
      <c r="BH1049" s="1" t="e">
        <f>+#REF!</f>
        <v>#REF!</v>
      </c>
      <c r="BI1049" s="1">
        <f>+COUNTIF(Tabla3[[#This Row],[VALOR REDUCIDO]:[TOTAL TIEMPO PRORROGADO EN DÍAS
]],"&lt;&gt;0")</f>
        <v>3</v>
      </c>
      <c r="BJ1049" s="1" t="e">
        <f>+#REF!</f>
        <v>#REF!</v>
      </c>
      <c r="BK1049" s="75" t="e">
        <f>+#REF!</f>
        <v>#REF!</v>
      </c>
      <c r="BL1049" s="1" t="s">
        <v>83</v>
      </c>
      <c r="BM1049" t="e">
        <f t="shared" si="82"/>
        <v>#REF!</v>
      </c>
      <c r="BN1049" s="7">
        <f t="shared" si="83"/>
        <v>46049</v>
      </c>
      <c r="BO1049" s="7" t="e">
        <f t="shared" si="84"/>
        <v>#REF!</v>
      </c>
      <c r="BP1049" s="5" t="e">
        <f t="shared" si="80"/>
        <v>#REF!</v>
      </c>
      <c r="BQ1049" s="1">
        <v>21080000</v>
      </c>
      <c r="BR1049" s="1" t="e">
        <f>+Tabla3[[#This Row],[VALOR TOTAL DE CONTRATO (ANTES DE LIQUIDACIÓN - LIBERACIÓN DE SALDOS)]]-Tabla3[[#This Row],[RECURSO TOTALES DESEMBOLSADOS]]</f>
        <v>#REF!</v>
      </c>
      <c r="BS1049" s="1" t="s">
        <v>83</v>
      </c>
      <c r="BT1049" s="1" t="str">
        <f t="shared" si="81"/>
        <v>enero</v>
      </c>
      <c r="BU1049" s="1" t="s">
        <v>82</v>
      </c>
      <c r="BV1049" s="1" t="s">
        <v>82</v>
      </c>
      <c r="BW1049" s="1" t="s">
        <v>82</v>
      </c>
      <c r="BX1049" t="s">
        <v>258</v>
      </c>
      <c r="BY1049" t="s">
        <v>259</v>
      </c>
    </row>
    <row r="1050" spans="1:77" x14ac:dyDescent="0.25">
      <c r="A1050" s="1">
        <v>2026</v>
      </c>
      <c r="B1050" s="3">
        <v>1023</v>
      </c>
      <c r="C1050" s="1" t="s">
        <v>65</v>
      </c>
      <c r="D1050" t="s">
        <v>67</v>
      </c>
      <c r="E1050" t="s">
        <v>70</v>
      </c>
      <c r="F1050" t="s">
        <v>71</v>
      </c>
      <c r="G1050" t="s">
        <v>105</v>
      </c>
      <c r="H1050" s="1" t="s">
        <v>64</v>
      </c>
      <c r="I1050" s="1" t="s">
        <v>75</v>
      </c>
      <c r="J1050" t="s">
        <v>5164</v>
      </c>
      <c r="K1050" s="1" t="s">
        <v>78</v>
      </c>
      <c r="L1050" s="87" t="s">
        <v>800</v>
      </c>
      <c r="M1050" s="79" t="s">
        <v>7317</v>
      </c>
      <c r="N1050" s="1" t="s">
        <v>3719</v>
      </c>
      <c r="O1050" s="69" t="s">
        <v>3719</v>
      </c>
      <c r="P1050" s="99" t="s">
        <v>3719</v>
      </c>
      <c r="Q1050" s="1" t="s">
        <v>83</v>
      </c>
      <c r="R1050" s="87" t="s">
        <v>2944</v>
      </c>
      <c r="S1050" s="87" t="s">
        <v>2944</v>
      </c>
      <c r="T1050" t="s">
        <v>5165</v>
      </c>
      <c r="U1050" t="s">
        <v>5167</v>
      </c>
      <c r="V1050" t="s">
        <v>5166</v>
      </c>
      <c r="W1050" s="5">
        <v>159460000</v>
      </c>
      <c r="X1050" s="5">
        <v>159460000</v>
      </c>
      <c r="Y1050" s="90">
        <v>14280000</v>
      </c>
      <c r="Z1050" s="90">
        <v>0</v>
      </c>
      <c r="AA1050" s="1" t="s">
        <v>95</v>
      </c>
      <c r="AB1050" t="s">
        <v>83</v>
      </c>
      <c r="AC1050" t="s">
        <v>76</v>
      </c>
      <c r="AD1050" s="69">
        <f>+Tabla3[[#This Row],[VALOR DEL CONTRATO
(EN NUMEROS)]]-Tabla3[[#This Row],[VALOR RECURSOS (MADS/FONAM)]]</f>
        <v>0</v>
      </c>
      <c r="AE1050" s="2">
        <v>2326</v>
      </c>
      <c r="AF1050" s="97">
        <v>45665</v>
      </c>
      <c r="AG1050">
        <v>102626</v>
      </c>
      <c r="AH1050" s="96">
        <v>46049</v>
      </c>
      <c r="AI1050" s="2" t="s">
        <v>98</v>
      </c>
      <c r="AJ1050" t="s">
        <v>282</v>
      </c>
      <c r="AK1050" s="65">
        <v>202400000000095</v>
      </c>
      <c r="AL1050" s="96">
        <v>46049</v>
      </c>
      <c r="AM1050" s="1" t="s">
        <v>257</v>
      </c>
      <c r="AN1050" s="1" t="s">
        <v>257</v>
      </c>
      <c r="AO1050" t="s">
        <v>100</v>
      </c>
      <c r="AP1050" t="s">
        <v>452</v>
      </c>
      <c r="AQ1050" s="2"/>
      <c r="AR1050" t="s">
        <v>453</v>
      </c>
      <c r="AS1050" t="s">
        <v>454</v>
      </c>
      <c r="AT1050" s="1">
        <v>80111600</v>
      </c>
      <c r="AU1050" s="93" t="s">
        <v>6211</v>
      </c>
      <c r="AV1050" s="1" t="s">
        <v>210</v>
      </c>
      <c r="AW1050" s="87" t="s">
        <v>103</v>
      </c>
      <c r="AX1050" s="96">
        <v>46049</v>
      </c>
      <c r="AY1050" s="1" t="s">
        <v>115</v>
      </c>
      <c r="AZ1050" s="96">
        <v>46049</v>
      </c>
      <c r="BA1050" s="75">
        <v>46049</v>
      </c>
      <c r="BB1050" s="6">
        <v>46387</v>
      </c>
      <c r="BC1050" s="89">
        <f>+Tabla3[[#This Row],[FECHA TERMINACION
(INICIAL)]]-Tabla3[[#This Row],[FECHA INICIO]]</f>
        <v>338</v>
      </c>
      <c r="BD1050" s="89">
        <f>+Tabla3[[#This Row],[PLAZO DE EJECUCIÓN EN DÍAS (INICIAL)]]/30</f>
        <v>11.266666666666667</v>
      </c>
      <c r="BE1050" t="s">
        <v>5080</v>
      </c>
      <c r="BF1050" s="5" t="e">
        <f>+#REF!</f>
        <v>#REF!</v>
      </c>
      <c r="BG1050" s="5" t="e">
        <f>+#REF!</f>
        <v>#REF!</v>
      </c>
      <c r="BH1050" s="1" t="e">
        <f>+#REF!</f>
        <v>#REF!</v>
      </c>
      <c r="BI1050" s="1">
        <f>+COUNTIF(Tabla3[[#This Row],[VALOR REDUCIDO]:[TOTAL TIEMPO PRORROGADO EN DÍAS
]],"&lt;&gt;0")</f>
        <v>3</v>
      </c>
      <c r="BJ1050" s="1" t="e">
        <f>+#REF!</f>
        <v>#REF!</v>
      </c>
      <c r="BK1050" s="75" t="e">
        <f>+#REF!</f>
        <v>#REF!</v>
      </c>
      <c r="BL1050" s="1" t="s">
        <v>83</v>
      </c>
      <c r="BM1050" t="e">
        <f t="shared" si="82"/>
        <v>#REF!</v>
      </c>
      <c r="BN1050" s="7">
        <f t="shared" si="83"/>
        <v>46049</v>
      </c>
      <c r="BO1050" s="7" t="e">
        <f t="shared" si="84"/>
        <v>#REF!</v>
      </c>
      <c r="BP1050" s="5" t="e">
        <f t="shared" si="80"/>
        <v>#REF!</v>
      </c>
      <c r="BQ1050" s="1">
        <v>59024000</v>
      </c>
      <c r="BR1050" s="1" t="e">
        <f>+Tabla3[[#This Row],[VALOR TOTAL DE CONTRATO (ANTES DE LIQUIDACIÓN - LIBERACIÓN DE SALDOS)]]-Tabla3[[#This Row],[RECURSO TOTALES DESEMBOLSADOS]]</f>
        <v>#REF!</v>
      </c>
      <c r="BS1050" s="1" t="s">
        <v>83</v>
      </c>
      <c r="BT1050" s="1" t="str">
        <f t="shared" si="81"/>
        <v>enero</v>
      </c>
      <c r="BU1050" s="1" t="s">
        <v>82</v>
      </c>
      <c r="BV1050" s="1" t="s">
        <v>82</v>
      </c>
      <c r="BW1050" s="1" t="s">
        <v>82</v>
      </c>
      <c r="BX1050" t="s">
        <v>258</v>
      </c>
      <c r="BY1050" t="s">
        <v>259</v>
      </c>
    </row>
    <row r="1051" spans="1:77" x14ac:dyDescent="0.25">
      <c r="A1051" s="1">
        <v>2026</v>
      </c>
      <c r="B1051" s="3">
        <v>1024</v>
      </c>
      <c r="C1051" s="1" t="s">
        <v>65</v>
      </c>
      <c r="D1051" t="s">
        <v>67</v>
      </c>
      <c r="E1051" t="s">
        <v>70</v>
      </c>
      <c r="F1051" t="s">
        <v>71</v>
      </c>
      <c r="G1051" t="s">
        <v>105</v>
      </c>
      <c r="H1051" s="1" t="s">
        <v>64</v>
      </c>
      <c r="I1051" s="1" t="s">
        <v>75</v>
      </c>
      <c r="J1051" t="s">
        <v>5168</v>
      </c>
      <c r="K1051" s="1" t="s">
        <v>78</v>
      </c>
      <c r="L1051" s="87" t="s">
        <v>5066</v>
      </c>
      <c r="M1051" s="79" t="s">
        <v>7318</v>
      </c>
      <c r="N1051" s="1" t="s">
        <v>3719</v>
      </c>
      <c r="O1051" s="69" t="s">
        <v>3719</v>
      </c>
      <c r="P1051" s="99" t="s">
        <v>3719</v>
      </c>
      <c r="Q1051" s="1" t="s">
        <v>83</v>
      </c>
      <c r="R1051" s="87" t="s">
        <v>87</v>
      </c>
      <c r="S1051" s="87" t="s">
        <v>87</v>
      </c>
      <c r="T1051" t="s">
        <v>5169</v>
      </c>
      <c r="U1051" t="s">
        <v>5171</v>
      </c>
      <c r="V1051" t="s">
        <v>5170</v>
      </c>
      <c r="W1051" s="5">
        <v>66133333</v>
      </c>
      <c r="X1051" s="5">
        <v>66133333</v>
      </c>
      <c r="Y1051" s="90">
        <v>8000000</v>
      </c>
      <c r="Z1051" s="90">
        <v>0</v>
      </c>
      <c r="AA1051" s="1" t="s">
        <v>95</v>
      </c>
      <c r="AB1051" t="s">
        <v>83</v>
      </c>
      <c r="AC1051" t="s">
        <v>76</v>
      </c>
      <c r="AD1051" s="69">
        <f>+Tabla3[[#This Row],[VALOR DEL CONTRATO
(EN NUMEROS)]]-Tabla3[[#This Row],[VALOR RECURSOS (MADS/FONAM)]]</f>
        <v>0</v>
      </c>
      <c r="AE1051" s="2">
        <v>7026</v>
      </c>
      <c r="AF1051" s="88">
        <v>46024</v>
      </c>
      <c r="AG1051">
        <v>108926</v>
      </c>
      <c r="AH1051" s="75">
        <v>46051</v>
      </c>
      <c r="AI1051" s="78" t="s">
        <v>98</v>
      </c>
      <c r="AJ1051" t="s">
        <v>395</v>
      </c>
      <c r="AK1051" s="72">
        <v>202400000000095</v>
      </c>
      <c r="AL1051" s="96">
        <v>46050</v>
      </c>
      <c r="AM1051" s="1" t="s">
        <v>257</v>
      </c>
      <c r="AN1051" s="1" t="s">
        <v>257</v>
      </c>
      <c r="AO1051" t="s">
        <v>100</v>
      </c>
      <c r="AP1051" t="s">
        <v>1833</v>
      </c>
      <c r="AQ1051" s="2"/>
      <c r="AR1051" t="s">
        <v>1834</v>
      </c>
      <c r="AS1051" t="s">
        <v>87</v>
      </c>
      <c r="AT1051" s="1">
        <v>80111600</v>
      </c>
      <c r="AU1051" s="93" t="s">
        <v>6212</v>
      </c>
      <c r="AV1051" s="1" t="s">
        <v>210</v>
      </c>
      <c r="AW1051" s="87" t="s">
        <v>103</v>
      </c>
      <c r="AX1051" s="96">
        <v>46050</v>
      </c>
      <c r="AY1051" s="1" t="s">
        <v>116</v>
      </c>
      <c r="AZ1051" s="96">
        <v>46050</v>
      </c>
      <c r="BA1051" s="75">
        <v>46051</v>
      </c>
      <c r="BB1051" s="6">
        <v>46301</v>
      </c>
      <c r="BC1051" s="89">
        <f>+Tabla3[[#This Row],[FECHA TERMINACION
(INICIAL)]]-Tabla3[[#This Row],[FECHA INICIO]]</f>
        <v>250</v>
      </c>
      <c r="BD1051" s="89">
        <f>+Tabla3[[#This Row],[PLAZO DE EJECUCIÓN EN DÍAS (INICIAL)]]/30</f>
        <v>8.3333333333333339</v>
      </c>
      <c r="BE1051" t="s">
        <v>5116</v>
      </c>
      <c r="BF1051" s="5" t="e">
        <f>+#REF!</f>
        <v>#REF!</v>
      </c>
      <c r="BG1051" s="5" t="e">
        <f>+#REF!</f>
        <v>#REF!</v>
      </c>
      <c r="BH1051" s="1" t="e">
        <f>+#REF!</f>
        <v>#REF!</v>
      </c>
      <c r="BI1051" s="1">
        <f>+COUNTIF(Tabla3[[#This Row],[VALOR REDUCIDO]:[TOTAL TIEMPO PRORROGADO EN DÍAS
]],"&lt;&gt;0")</f>
        <v>3</v>
      </c>
      <c r="BJ1051" s="1" t="e">
        <f>+#REF!</f>
        <v>#REF!</v>
      </c>
      <c r="BK1051" s="75" t="e">
        <f>+#REF!</f>
        <v>#REF!</v>
      </c>
      <c r="BL1051" s="1" t="s">
        <v>83</v>
      </c>
      <c r="BM1051" t="e">
        <f t="shared" si="82"/>
        <v>#REF!</v>
      </c>
      <c r="BN1051" s="7">
        <f t="shared" si="83"/>
        <v>46051</v>
      </c>
      <c r="BO1051" s="7" t="e">
        <f t="shared" si="84"/>
        <v>#REF!</v>
      </c>
      <c r="BP1051" s="5" t="e">
        <f t="shared" si="80"/>
        <v>#REF!</v>
      </c>
      <c r="BQ1051" s="1">
        <v>32533333</v>
      </c>
      <c r="BR1051" s="1" t="e">
        <f>+Tabla3[[#This Row],[VALOR TOTAL DE CONTRATO (ANTES DE LIQUIDACIÓN - LIBERACIÓN DE SALDOS)]]-Tabla3[[#This Row],[RECURSO TOTALES DESEMBOLSADOS]]</f>
        <v>#REF!</v>
      </c>
      <c r="BS1051" s="1" t="s">
        <v>83</v>
      </c>
      <c r="BT1051" s="1" t="str">
        <f t="shared" si="81"/>
        <v>enero</v>
      </c>
      <c r="BU1051" s="1" t="s">
        <v>82</v>
      </c>
      <c r="BV1051" s="1" t="s">
        <v>82</v>
      </c>
      <c r="BW1051" s="1" t="s">
        <v>82</v>
      </c>
      <c r="BX1051" t="s">
        <v>258</v>
      </c>
      <c r="BY1051" t="s">
        <v>259</v>
      </c>
    </row>
    <row r="1052" spans="1:77" x14ac:dyDescent="0.25">
      <c r="A1052" s="1">
        <v>2026</v>
      </c>
      <c r="B1052" s="3">
        <v>1025</v>
      </c>
      <c r="C1052" s="1" t="s">
        <v>65</v>
      </c>
      <c r="D1052" t="s">
        <v>67</v>
      </c>
      <c r="E1052" t="s">
        <v>70</v>
      </c>
      <c r="F1052" t="s">
        <v>71</v>
      </c>
      <c r="G1052" t="s">
        <v>105</v>
      </c>
      <c r="H1052" s="1" t="s">
        <v>64</v>
      </c>
      <c r="I1052" s="1" t="s">
        <v>75</v>
      </c>
      <c r="J1052" t="s">
        <v>5428</v>
      </c>
      <c r="K1052" s="1" t="s">
        <v>78</v>
      </c>
      <c r="L1052" s="87" t="s">
        <v>2377</v>
      </c>
      <c r="M1052" s="79" t="s">
        <v>7319</v>
      </c>
      <c r="N1052" s="1" t="s">
        <v>3719</v>
      </c>
      <c r="O1052" s="69" t="s">
        <v>3719</v>
      </c>
      <c r="P1052" s="99" t="s">
        <v>3719</v>
      </c>
      <c r="Q1052" s="1" t="s">
        <v>83</v>
      </c>
      <c r="R1052" s="87" t="s">
        <v>87</v>
      </c>
      <c r="S1052" s="87" t="s">
        <v>87</v>
      </c>
      <c r="T1052" t="s">
        <v>5429</v>
      </c>
      <c r="U1052" t="s">
        <v>5431</v>
      </c>
      <c r="V1052" t="s">
        <v>5430</v>
      </c>
      <c r="W1052" s="5">
        <v>50400000</v>
      </c>
      <c r="X1052" s="5">
        <v>50400000</v>
      </c>
      <c r="Y1052" s="90">
        <v>6000000</v>
      </c>
      <c r="Z1052" s="90">
        <v>0</v>
      </c>
      <c r="AA1052" s="1" t="s">
        <v>95</v>
      </c>
      <c r="AB1052" t="s">
        <v>83</v>
      </c>
      <c r="AC1052" t="s">
        <v>76</v>
      </c>
      <c r="AD1052" s="69">
        <f>+Tabla3[[#This Row],[VALOR DEL CONTRATO
(EN NUMEROS)]]-Tabla3[[#This Row],[VALOR RECURSOS (MADS/FONAM)]]</f>
        <v>0</v>
      </c>
      <c r="AE1052" s="2">
        <v>7026</v>
      </c>
      <c r="AF1052" s="88">
        <v>46024</v>
      </c>
      <c r="AG1052">
        <v>110726</v>
      </c>
      <c r="AH1052" s="75">
        <v>46051</v>
      </c>
      <c r="AI1052" s="78" t="s">
        <v>98</v>
      </c>
      <c r="AJ1052" t="s">
        <v>395</v>
      </c>
      <c r="AK1052" s="72">
        <v>202400000000095</v>
      </c>
      <c r="AL1052" s="96">
        <v>46051</v>
      </c>
      <c r="AM1052" s="1" t="s">
        <v>257</v>
      </c>
      <c r="AN1052" s="1" t="s">
        <v>257</v>
      </c>
      <c r="AO1052" t="s">
        <v>100</v>
      </c>
      <c r="AP1052" t="s">
        <v>1833</v>
      </c>
      <c r="AQ1052" s="2"/>
      <c r="AR1052" t="s">
        <v>1834</v>
      </c>
      <c r="AS1052" t="s">
        <v>87</v>
      </c>
      <c r="AT1052" s="1">
        <v>80111600</v>
      </c>
      <c r="AU1052" s="93" t="s">
        <v>6213</v>
      </c>
      <c r="AV1052" s="1" t="s">
        <v>210</v>
      </c>
      <c r="AW1052" s="87" t="s">
        <v>103</v>
      </c>
      <c r="AX1052" s="96">
        <v>46051</v>
      </c>
      <c r="AY1052" s="1" t="s">
        <v>116</v>
      </c>
      <c r="AZ1052" s="96">
        <v>46051</v>
      </c>
      <c r="BA1052" s="75">
        <v>46051</v>
      </c>
      <c r="BB1052" s="6">
        <v>46305</v>
      </c>
      <c r="BC1052" s="89">
        <f>+Tabla3[[#This Row],[FECHA TERMINACION
(INICIAL)]]-Tabla3[[#This Row],[FECHA INICIO]]</f>
        <v>254</v>
      </c>
      <c r="BD1052" s="89">
        <f>+Tabla3[[#This Row],[PLAZO DE EJECUCIÓN EN DÍAS (INICIAL)]]/30</f>
        <v>8.4666666666666668</v>
      </c>
      <c r="BE1052" t="s">
        <v>5432</v>
      </c>
      <c r="BF1052" s="5" t="e">
        <f>+#REF!</f>
        <v>#REF!</v>
      </c>
      <c r="BG1052" s="5" t="e">
        <f>+#REF!</f>
        <v>#REF!</v>
      </c>
      <c r="BH1052" s="1" t="e">
        <f>+#REF!</f>
        <v>#REF!</v>
      </c>
      <c r="BI1052" s="1">
        <f>+COUNTIF(Tabla3[[#This Row],[VALOR REDUCIDO]:[TOTAL TIEMPO PRORROGADO EN DÍAS
]],"&lt;&gt;0")</f>
        <v>3</v>
      </c>
      <c r="BJ1052" s="1" t="e">
        <f>+#REF!</f>
        <v>#REF!</v>
      </c>
      <c r="BK1052" s="75" t="e">
        <f>+#REF!</f>
        <v>#REF!</v>
      </c>
      <c r="BL1052" s="1" t="s">
        <v>83</v>
      </c>
      <c r="BM1052" t="e">
        <f t="shared" si="82"/>
        <v>#REF!</v>
      </c>
      <c r="BN1052" s="7">
        <f t="shared" si="83"/>
        <v>46051</v>
      </c>
      <c r="BO1052" s="7" t="e">
        <f t="shared" si="84"/>
        <v>#REF!</v>
      </c>
      <c r="BP1052" s="5" t="e">
        <f t="shared" si="80"/>
        <v>#REF!</v>
      </c>
      <c r="BQ1052" s="1">
        <v>24400000</v>
      </c>
      <c r="BR1052" s="1" t="e">
        <f>+Tabla3[[#This Row],[VALOR TOTAL DE CONTRATO (ANTES DE LIQUIDACIÓN - LIBERACIÓN DE SALDOS)]]-Tabla3[[#This Row],[RECURSO TOTALES DESEMBOLSADOS]]</f>
        <v>#REF!</v>
      </c>
      <c r="BS1052" s="1" t="s">
        <v>83</v>
      </c>
      <c r="BT1052" s="1" t="str">
        <f t="shared" si="81"/>
        <v>enero</v>
      </c>
      <c r="BU1052" s="1" t="s">
        <v>82</v>
      </c>
      <c r="BV1052" s="1" t="s">
        <v>82</v>
      </c>
      <c r="BW1052" s="1" t="s">
        <v>82</v>
      </c>
      <c r="BX1052" t="s">
        <v>258</v>
      </c>
      <c r="BY1052" t="s">
        <v>259</v>
      </c>
    </row>
    <row r="1053" spans="1:77" x14ac:dyDescent="0.25">
      <c r="A1053" s="1">
        <v>2026</v>
      </c>
      <c r="B1053" s="3">
        <v>1026</v>
      </c>
      <c r="C1053" s="1" t="s">
        <v>65</v>
      </c>
      <c r="D1053" t="s">
        <v>67</v>
      </c>
      <c r="E1053" t="s">
        <v>70</v>
      </c>
      <c r="F1053" t="s">
        <v>71</v>
      </c>
      <c r="G1053" t="s">
        <v>105</v>
      </c>
      <c r="H1053" s="1" t="s">
        <v>64</v>
      </c>
      <c r="I1053" s="1" t="s">
        <v>75</v>
      </c>
      <c r="J1053" t="s">
        <v>5433</v>
      </c>
      <c r="K1053" s="1" t="s">
        <v>78</v>
      </c>
      <c r="L1053" t="s">
        <v>5434</v>
      </c>
      <c r="M1053" s="79" t="s">
        <v>7320</v>
      </c>
      <c r="N1053" s="1" t="s">
        <v>3719</v>
      </c>
      <c r="O1053" s="69" t="s">
        <v>3719</v>
      </c>
      <c r="P1053" s="99" t="s">
        <v>3719</v>
      </c>
      <c r="Q1053" s="1" t="s">
        <v>83</v>
      </c>
      <c r="R1053" s="87" t="s">
        <v>87</v>
      </c>
      <c r="S1053" s="87" t="s">
        <v>87</v>
      </c>
      <c r="T1053" t="s">
        <v>2384</v>
      </c>
      <c r="U1053" t="s">
        <v>5436</v>
      </c>
      <c r="V1053" t="s">
        <v>5435</v>
      </c>
      <c r="W1053" s="5">
        <v>50133333</v>
      </c>
      <c r="X1053" s="5">
        <v>50133333</v>
      </c>
      <c r="Y1053" s="90">
        <v>8000000</v>
      </c>
      <c r="Z1053" s="90">
        <v>0</v>
      </c>
      <c r="AA1053" s="1" t="s">
        <v>95</v>
      </c>
      <c r="AB1053" t="s">
        <v>83</v>
      </c>
      <c r="AC1053" t="s">
        <v>76</v>
      </c>
      <c r="AD1053" s="69">
        <f>+Tabla3[[#This Row],[VALOR DEL CONTRATO
(EN NUMEROS)]]-Tabla3[[#This Row],[VALOR RECURSOS (MADS/FONAM)]]</f>
        <v>0</v>
      </c>
      <c r="AE1053" s="2">
        <v>7026</v>
      </c>
      <c r="AF1053" s="88">
        <v>46024</v>
      </c>
      <c r="AG1053">
        <v>111126</v>
      </c>
      <c r="AH1053" s="75">
        <v>46051</v>
      </c>
      <c r="AI1053" s="78" t="s">
        <v>98</v>
      </c>
      <c r="AJ1053" t="s">
        <v>395</v>
      </c>
      <c r="AK1053" s="72">
        <v>202400000000095</v>
      </c>
      <c r="AL1053" s="96">
        <v>46051</v>
      </c>
      <c r="AM1053" s="1" t="s">
        <v>257</v>
      </c>
      <c r="AN1053" s="1" t="s">
        <v>257</v>
      </c>
      <c r="AO1053" t="s">
        <v>100</v>
      </c>
      <c r="AP1053" t="s">
        <v>1833</v>
      </c>
      <c r="AQ1053" s="2"/>
      <c r="AR1053" t="s">
        <v>1834</v>
      </c>
      <c r="AS1053" t="s">
        <v>87</v>
      </c>
      <c r="AT1053" s="1">
        <v>80111600</v>
      </c>
      <c r="AU1053" s="93" t="s">
        <v>6214</v>
      </c>
      <c r="AV1053" s="1" t="s">
        <v>210</v>
      </c>
      <c r="AW1053" s="87" t="s">
        <v>103</v>
      </c>
      <c r="AX1053" s="96">
        <v>46051</v>
      </c>
      <c r="AY1053" s="1" t="s">
        <v>116</v>
      </c>
      <c r="AZ1053" s="96">
        <v>46051</v>
      </c>
      <c r="BA1053" s="75">
        <v>46052</v>
      </c>
      <c r="BB1053" s="6">
        <v>46241</v>
      </c>
      <c r="BC1053" s="89">
        <f>+Tabla3[[#This Row],[FECHA TERMINACION
(INICIAL)]]-Tabla3[[#This Row],[FECHA INICIO]]</f>
        <v>189</v>
      </c>
      <c r="BD1053" s="89">
        <f>+Tabla3[[#This Row],[PLAZO DE EJECUCIÓN EN DÍAS (INICIAL)]]/30</f>
        <v>6.3</v>
      </c>
      <c r="BE1053" t="s">
        <v>5437</v>
      </c>
      <c r="BF1053" s="5" t="e">
        <f>+#REF!</f>
        <v>#REF!</v>
      </c>
      <c r="BG1053" s="5" t="e">
        <f>+#REF!</f>
        <v>#REF!</v>
      </c>
      <c r="BH1053" s="1" t="e">
        <f>+#REF!</f>
        <v>#REF!</v>
      </c>
      <c r="BI1053" s="1">
        <f>+COUNTIF(Tabla3[[#This Row],[VALOR REDUCIDO]:[TOTAL TIEMPO PRORROGADO EN DÍAS
]],"&lt;&gt;0")</f>
        <v>3</v>
      </c>
      <c r="BJ1053" s="1" t="e">
        <f>+#REF!</f>
        <v>#REF!</v>
      </c>
      <c r="BK1053" s="75" t="e">
        <f>+#REF!</f>
        <v>#REF!</v>
      </c>
      <c r="BL1053" s="1" t="s">
        <v>83</v>
      </c>
      <c r="BM1053" t="e">
        <f t="shared" si="82"/>
        <v>#REF!</v>
      </c>
      <c r="BN1053" s="7">
        <f t="shared" si="83"/>
        <v>46052</v>
      </c>
      <c r="BO1053" s="7" t="e">
        <f t="shared" si="84"/>
        <v>#REF!</v>
      </c>
      <c r="BP1053" s="5" t="e">
        <f t="shared" si="80"/>
        <v>#REF!</v>
      </c>
      <c r="BQ1053" s="1">
        <v>32266667</v>
      </c>
      <c r="BR1053" s="1" t="e">
        <f>+Tabla3[[#This Row],[VALOR TOTAL DE CONTRATO (ANTES DE LIQUIDACIÓN - LIBERACIÓN DE SALDOS)]]-Tabla3[[#This Row],[RECURSO TOTALES DESEMBOLSADOS]]</f>
        <v>#REF!</v>
      </c>
      <c r="BS1053" s="1" t="s">
        <v>83</v>
      </c>
      <c r="BT1053" s="1" t="str">
        <f t="shared" si="81"/>
        <v>enero</v>
      </c>
      <c r="BU1053" s="1" t="s">
        <v>82</v>
      </c>
      <c r="BV1053" s="1" t="s">
        <v>82</v>
      </c>
      <c r="BW1053" s="1" t="s">
        <v>82</v>
      </c>
      <c r="BX1053" t="s">
        <v>258</v>
      </c>
      <c r="BY1053" t="s">
        <v>259</v>
      </c>
    </row>
    <row r="1054" spans="1:77" x14ac:dyDescent="0.25">
      <c r="A1054" s="1">
        <v>2026</v>
      </c>
      <c r="B1054" s="3">
        <v>1027</v>
      </c>
      <c r="C1054" s="1" t="s">
        <v>65</v>
      </c>
      <c r="D1054" t="s">
        <v>67</v>
      </c>
      <c r="E1054" t="s">
        <v>70</v>
      </c>
      <c r="F1054" t="s">
        <v>71</v>
      </c>
      <c r="G1054" t="s">
        <v>105</v>
      </c>
      <c r="H1054" s="1" t="s">
        <v>64</v>
      </c>
      <c r="I1054" s="1" t="s">
        <v>271</v>
      </c>
      <c r="J1054" t="s">
        <v>5172</v>
      </c>
      <c r="K1054" s="1" t="s">
        <v>78</v>
      </c>
      <c r="L1054" s="87" t="s">
        <v>5173</v>
      </c>
      <c r="M1054" s="79" t="s">
        <v>7321</v>
      </c>
      <c r="N1054" s="1" t="s">
        <v>3719</v>
      </c>
      <c r="O1054" s="69" t="s">
        <v>3719</v>
      </c>
      <c r="P1054" s="99" t="s">
        <v>3719</v>
      </c>
      <c r="Q1054" s="1" t="s">
        <v>83</v>
      </c>
      <c r="R1054" s="87" t="s">
        <v>87</v>
      </c>
      <c r="S1054" s="87" t="s">
        <v>87</v>
      </c>
      <c r="T1054" t="s">
        <v>5174</v>
      </c>
      <c r="U1054" t="s">
        <v>5176</v>
      </c>
      <c r="V1054" t="s">
        <v>5175</v>
      </c>
      <c r="W1054" s="5">
        <v>43317333</v>
      </c>
      <c r="X1054" s="5">
        <v>43317333</v>
      </c>
      <c r="Y1054" s="90">
        <v>4960000</v>
      </c>
      <c r="Z1054" s="90">
        <v>0</v>
      </c>
      <c r="AA1054" s="1" t="s">
        <v>95</v>
      </c>
      <c r="AB1054" t="s">
        <v>83</v>
      </c>
      <c r="AC1054" t="s">
        <v>76</v>
      </c>
      <c r="AD1054" s="69">
        <f>+Tabla3[[#This Row],[VALOR DEL CONTRATO
(EN NUMEROS)]]-Tabla3[[#This Row],[VALOR RECURSOS (MADS/FONAM)]]</f>
        <v>0</v>
      </c>
      <c r="AE1054" s="2">
        <v>7026</v>
      </c>
      <c r="AF1054" s="88">
        <v>46024</v>
      </c>
      <c r="AG1054">
        <v>110526</v>
      </c>
      <c r="AH1054" s="75">
        <v>46051</v>
      </c>
      <c r="AI1054" s="78" t="s">
        <v>98</v>
      </c>
      <c r="AJ1054" t="s">
        <v>395</v>
      </c>
      <c r="AK1054" s="72">
        <v>202400000000095</v>
      </c>
      <c r="AL1054" s="96">
        <v>46050</v>
      </c>
      <c r="AM1054" s="1" t="s">
        <v>257</v>
      </c>
      <c r="AN1054" s="1" t="s">
        <v>257</v>
      </c>
      <c r="AO1054" t="s">
        <v>100</v>
      </c>
      <c r="AP1054" t="s">
        <v>1833</v>
      </c>
      <c r="AQ1054" s="2"/>
      <c r="AR1054" t="s">
        <v>1834</v>
      </c>
      <c r="AS1054" t="s">
        <v>87</v>
      </c>
      <c r="AT1054" s="1">
        <v>80111600</v>
      </c>
      <c r="AU1054" s="93" t="s">
        <v>6215</v>
      </c>
      <c r="AV1054" s="1" t="s">
        <v>210</v>
      </c>
      <c r="AW1054" s="87" t="s">
        <v>103</v>
      </c>
      <c r="AX1054" s="96">
        <v>46050</v>
      </c>
      <c r="AY1054" s="1" t="s">
        <v>116</v>
      </c>
      <c r="AZ1054" s="96">
        <v>46050</v>
      </c>
      <c r="BA1054" s="75">
        <v>46051</v>
      </c>
      <c r="BB1054" s="6">
        <v>46315</v>
      </c>
      <c r="BC1054" s="89">
        <f>+Tabla3[[#This Row],[FECHA TERMINACION
(INICIAL)]]-Tabla3[[#This Row],[FECHA INICIO]]</f>
        <v>264</v>
      </c>
      <c r="BD1054" s="89">
        <f>+Tabla3[[#This Row],[PLAZO DE EJECUCIÓN EN DÍAS (INICIAL)]]/30</f>
        <v>8.8000000000000007</v>
      </c>
      <c r="BE1054" t="s">
        <v>5177</v>
      </c>
      <c r="BF1054" s="5" t="e">
        <f>+#REF!</f>
        <v>#REF!</v>
      </c>
      <c r="BG1054" s="5" t="e">
        <f>+#REF!</f>
        <v>#REF!</v>
      </c>
      <c r="BH1054" s="1" t="e">
        <f>+#REF!</f>
        <v>#REF!</v>
      </c>
      <c r="BI1054" s="1">
        <f>+COUNTIF(Tabla3[[#This Row],[VALOR REDUCIDO]:[TOTAL TIEMPO PRORROGADO EN DÍAS
]],"&lt;&gt;0")</f>
        <v>3</v>
      </c>
      <c r="BJ1054" s="1" t="e">
        <f>+#REF!</f>
        <v>#REF!</v>
      </c>
      <c r="BK1054" s="75" t="e">
        <f>+#REF!</f>
        <v>#REF!</v>
      </c>
      <c r="BL1054" s="1" t="s">
        <v>83</v>
      </c>
      <c r="BM1054" t="e">
        <f t="shared" si="82"/>
        <v>#REF!</v>
      </c>
      <c r="BN1054" s="7">
        <f t="shared" si="83"/>
        <v>46051</v>
      </c>
      <c r="BO1054" s="7" t="e">
        <f t="shared" si="84"/>
        <v>#REF!</v>
      </c>
      <c r="BP1054" s="5" t="e">
        <f t="shared" si="80"/>
        <v>#REF!</v>
      </c>
      <c r="BQ1054" s="1">
        <v>20170667</v>
      </c>
      <c r="BR1054" s="1" t="e">
        <f>+Tabla3[[#This Row],[VALOR TOTAL DE CONTRATO (ANTES DE LIQUIDACIÓN - LIBERACIÓN DE SALDOS)]]-Tabla3[[#This Row],[RECURSO TOTALES DESEMBOLSADOS]]</f>
        <v>#REF!</v>
      </c>
      <c r="BS1054" s="1" t="s">
        <v>83</v>
      </c>
      <c r="BT1054" s="1" t="str">
        <f t="shared" si="81"/>
        <v>enero</v>
      </c>
      <c r="BU1054" s="1" t="s">
        <v>82</v>
      </c>
      <c r="BV1054" s="1" t="s">
        <v>82</v>
      </c>
      <c r="BW1054" s="1" t="s">
        <v>82</v>
      </c>
      <c r="BX1054" t="s">
        <v>258</v>
      </c>
      <c r="BY1054" t="s">
        <v>259</v>
      </c>
    </row>
    <row r="1055" spans="1:77" x14ac:dyDescent="0.25">
      <c r="A1055" s="1">
        <v>2026</v>
      </c>
      <c r="B1055" s="3">
        <v>1028</v>
      </c>
      <c r="C1055" s="1" t="s">
        <v>65</v>
      </c>
      <c r="D1055" t="s">
        <v>67</v>
      </c>
      <c r="E1055" t="s">
        <v>70</v>
      </c>
      <c r="F1055" t="s">
        <v>71</v>
      </c>
      <c r="G1055" t="s">
        <v>105</v>
      </c>
      <c r="H1055" s="1" t="s">
        <v>64</v>
      </c>
      <c r="I1055" s="1" t="s">
        <v>75</v>
      </c>
      <c r="J1055" t="s">
        <v>5438</v>
      </c>
      <c r="K1055" s="1" t="s">
        <v>78</v>
      </c>
      <c r="L1055" s="87" t="s">
        <v>3125</v>
      </c>
      <c r="M1055" s="79" t="s">
        <v>7322</v>
      </c>
      <c r="N1055" s="1" t="s">
        <v>3719</v>
      </c>
      <c r="O1055" s="59" t="s">
        <v>3719</v>
      </c>
      <c r="P1055" s="99" t="s">
        <v>3719</v>
      </c>
      <c r="Q1055" s="1" t="s">
        <v>83</v>
      </c>
      <c r="R1055" s="87" t="s">
        <v>87</v>
      </c>
      <c r="S1055" s="87" t="s">
        <v>87</v>
      </c>
      <c r="T1055" t="s">
        <v>5439</v>
      </c>
      <c r="U1055" t="s">
        <v>5441</v>
      </c>
      <c r="V1055" s="5" t="s">
        <v>5440</v>
      </c>
      <c r="W1055" s="5">
        <v>69360000</v>
      </c>
      <c r="X1055" s="5">
        <v>69360000</v>
      </c>
      <c r="Y1055" s="90">
        <v>8160000</v>
      </c>
      <c r="Z1055" s="90">
        <v>0</v>
      </c>
      <c r="AA1055" s="1" t="s">
        <v>95</v>
      </c>
      <c r="AB1055" t="s">
        <v>83</v>
      </c>
      <c r="AC1055" t="s">
        <v>76</v>
      </c>
      <c r="AD1055" s="69">
        <f>+Tabla3[[#This Row],[VALOR DEL CONTRATO
(EN NUMEROS)]]-Tabla3[[#This Row],[VALOR RECURSOS (MADS/FONAM)]]</f>
        <v>0</v>
      </c>
      <c r="AE1055" s="2">
        <v>7026</v>
      </c>
      <c r="AF1055" s="88">
        <v>46024</v>
      </c>
      <c r="AG1055">
        <v>110326</v>
      </c>
      <c r="AH1055" s="96">
        <v>46052</v>
      </c>
      <c r="AI1055" s="78" t="s">
        <v>98</v>
      </c>
      <c r="AJ1055" t="s">
        <v>395</v>
      </c>
      <c r="AK1055" s="72">
        <v>202400000000095</v>
      </c>
      <c r="AL1055" s="96">
        <v>46051</v>
      </c>
      <c r="AM1055" s="1" t="s">
        <v>257</v>
      </c>
      <c r="AN1055" s="1" t="s">
        <v>257</v>
      </c>
      <c r="AO1055" t="s">
        <v>100</v>
      </c>
      <c r="AP1055" t="s">
        <v>1833</v>
      </c>
      <c r="AQ1055" s="2"/>
      <c r="AR1055" t="s">
        <v>1834</v>
      </c>
      <c r="AS1055" t="s">
        <v>87</v>
      </c>
      <c r="AT1055" s="1">
        <v>80111600</v>
      </c>
      <c r="AU1055" s="93" t="s">
        <v>6216</v>
      </c>
      <c r="AV1055" s="1" t="s">
        <v>210</v>
      </c>
      <c r="AW1055" s="87" t="s">
        <v>103</v>
      </c>
      <c r="AX1055" s="96">
        <v>46051</v>
      </c>
      <c r="AY1055" s="1" t="s">
        <v>116</v>
      </c>
      <c r="AZ1055" s="96">
        <v>46051</v>
      </c>
      <c r="BA1055" s="75">
        <v>46052</v>
      </c>
      <c r="BB1055" s="6">
        <v>46309</v>
      </c>
      <c r="BC1055" s="89">
        <f>+Tabla3[[#This Row],[FECHA TERMINACION
(INICIAL)]]-Tabla3[[#This Row],[FECHA INICIO]]</f>
        <v>257</v>
      </c>
      <c r="BD1055" s="89">
        <f>+Tabla3[[#This Row],[PLAZO DE EJECUCIÓN EN DÍAS (INICIAL)]]/30</f>
        <v>8.5666666666666664</v>
      </c>
      <c r="BE1055" t="s">
        <v>5442</v>
      </c>
      <c r="BF1055" s="5" t="e">
        <f>+#REF!</f>
        <v>#REF!</v>
      </c>
      <c r="BG1055" s="5" t="e">
        <f>+#REF!</f>
        <v>#REF!</v>
      </c>
      <c r="BH1055" s="1" t="e">
        <f>+#REF!</f>
        <v>#REF!</v>
      </c>
      <c r="BI1055" s="1">
        <f>+COUNTIF(Tabla3[[#This Row],[VALOR REDUCIDO]:[TOTAL TIEMPO PRORROGADO EN DÍAS
]],"&lt;&gt;0")</f>
        <v>3</v>
      </c>
      <c r="BJ1055" s="1" t="e">
        <f>+#REF!</f>
        <v>#REF!</v>
      </c>
      <c r="BK1055" s="75" t="e">
        <f>+#REF!</f>
        <v>#REF!</v>
      </c>
      <c r="BL1055" s="1" t="s">
        <v>83</v>
      </c>
      <c r="BM1055" t="e">
        <f t="shared" si="82"/>
        <v>#REF!</v>
      </c>
      <c r="BN1055" s="7">
        <f t="shared" si="83"/>
        <v>46052</v>
      </c>
      <c r="BO1055" s="7" t="e">
        <f t="shared" si="84"/>
        <v>#REF!</v>
      </c>
      <c r="BP1055" s="5" t="e">
        <f t="shared" si="80"/>
        <v>#REF!</v>
      </c>
      <c r="BQ1055" s="1">
        <v>32912000</v>
      </c>
      <c r="BR1055" s="1" t="e">
        <f>+Tabla3[[#This Row],[VALOR TOTAL DE CONTRATO (ANTES DE LIQUIDACIÓN - LIBERACIÓN DE SALDOS)]]-Tabla3[[#This Row],[RECURSO TOTALES DESEMBOLSADOS]]</f>
        <v>#REF!</v>
      </c>
      <c r="BS1055" s="1" t="s">
        <v>83</v>
      </c>
      <c r="BT1055" s="1" t="str">
        <f t="shared" si="81"/>
        <v>enero</v>
      </c>
      <c r="BU1055" s="1" t="s">
        <v>82</v>
      </c>
      <c r="BV1055" s="1" t="s">
        <v>82</v>
      </c>
      <c r="BW1055" s="1" t="s">
        <v>82</v>
      </c>
      <c r="BX1055" t="s">
        <v>258</v>
      </c>
      <c r="BY1055" t="s">
        <v>259</v>
      </c>
    </row>
    <row r="1056" spans="1:77" x14ac:dyDescent="0.25">
      <c r="A1056" s="1">
        <v>2026</v>
      </c>
      <c r="B1056" s="3">
        <v>1029</v>
      </c>
      <c r="C1056" s="1" t="s">
        <v>65</v>
      </c>
      <c r="D1056" t="s">
        <v>67</v>
      </c>
      <c r="E1056" t="s">
        <v>70</v>
      </c>
      <c r="F1056" t="s">
        <v>71</v>
      </c>
      <c r="G1056" t="s">
        <v>105</v>
      </c>
      <c r="H1056" s="1" t="s">
        <v>64</v>
      </c>
      <c r="I1056" s="1" t="s">
        <v>75</v>
      </c>
      <c r="J1056" t="s">
        <v>5178</v>
      </c>
      <c r="K1056" s="1" t="s">
        <v>78</v>
      </c>
      <c r="L1056" s="87" t="s">
        <v>81</v>
      </c>
      <c r="M1056" s="79" t="s">
        <v>7323</v>
      </c>
      <c r="N1056" s="1" t="s">
        <v>3719</v>
      </c>
      <c r="O1056" s="69" t="s">
        <v>3719</v>
      </c>
      <c r="P1056" s="99" t="s">
        <v>3719</v>
      </c>
      <c r="Q1056" s="1" t="s">
        <v>83</v>
      </c>
      <c r="R1056" s="87" t="s">
        <v>2892</v>
      </c>
      <c r="S1056" s="87" t="s">
        <v>2892</v>
      </c>
      <c r="T1056" t="s">
        <v>5179</v>
      </c>
      <c r="U1056" t="s">
        <v>5181</v>
      </c>
      <c r="V1056" t="s">
        <v>5180</v>
      </c>
      <c r="W1056" s="5">
        <v>52291309</v>
      </c>
      <c r="X1056" s="5">
        <v>52291309</v>
      </c>
      <c r="Y1056" s="90">
        <v>7470187</v>
      </c>
      <c r="Z1056" s="90">
        <v>0</v>
      </c>
      <c r="AA1056" s="1" t="s">
        <v>95</v>
      </c>
      <c r="AB1056" t="s">
        <v>83</v>
      </c>
      <c r="AC1056" t="s">
        <v>76</v>
      </c>
      <c r="AD1056" s="69">
        <f>+Tabla3[[#This Row],[VALOR DEL CONTRATO
(EN NUMEROS)]]-Tabla3[[#This Row],[VALOR RECURSOS (MADS/FONAM)]]</f>
        <v>0</v>
      </c>
      <c r="AE1056" s="2">
        <v>3126</v>
      </c>
      <c r="AF1056" s="88">
        <v>46024</v>
      </c>
      <c r="AG1056">
        <v>103726</v>
      </c>
      <c r="AH1056" s="96">
        <v>46050</v>
      </c>
      <c r="AI1056" s="78" t="s">
        <v>98</v>
      </c>
      <c r="AJ1056" t="s">
        <v>282</v>
      </c>
      <c r="AK1056" s="72">
        <v>202400000000095</v>
      </c>
      <c r="AL1056" s="96">
        <v>46049</v>
      </c>
      <c r="AM1056" s="1" t="s">
        <v>257</v>
      </c>
      <c r="AN1056" s="1" t="s">
        <v>257</v>
      </c>
      <c r="AO1056" t="s">
        <v>100</v>
      </c>
      <c r="AP1056" t="s">
        <v>3370</v>
      </c>
      <c r="AQ1056" s="1"/>
      <c r="AR1056" t="s">
        <v>3371</v>
      </c>
      <c r="AS1056" t="s">
        <v>2892</v>
      </c>
      <c r="AT1056" s="1">
        <v>80111600</v>
      </c>
      <c r="AU1056" s="93" t="s">
        <v>6217</v>
      </c>
      <c r="AV1056" s="1" t="s">
        <v>210</v>
      </c>
      <c r="AW1056" s="87" t="s">
        <v>103</v>
      </c>
      <c r="AX1056" s="96">
        <v>46050</v>
      </c>
      <c r="AY1056" s="1" t="s">
        <v>116</v>
      </c>
      <c r="AZ1056" s="96">
        <v>46050</v>
      </c>
      <c r="BA1056" s="75">
        <v>46050</v>
      </c>
      <c r="BB1056" s="6">
        <v>46261</v>
      </c>
      <c r="BC1056" s="89">
        <f>+Tabla3[[#This Row],[FECHA TERMINACION
(INICIAL)]]-Tabla3[[#This Row],[FECHA INICIO]]</f>
        <v>211</v>
      </c>
      <c r="BD1056" s="89">
        <f>+Tabla3[[#This Row],[PLAZO DE EJECUCIÓN EN DÍAS (INICIAL)]]/30</f>
        <v>7.0333333333333332</v>
      </c>
      <c r="BE1056" t="s">
        <v>5182</v>
      </c>
      <c r="BF1056" s="5" t="e">
        <f>+#REF!</f>
        <v>#REF!</v>
      </c>
      <c r="BG1056" s="5" t="e">
        <f>+#REF!</f>
        <v>#REF!</v>
      </c>
      <c r="BH1056" s="1" t="e">
        <f>+#REF!</f>
        <v>#REF!</v>
      </c>
      <c r="BI1056" s="1">
        <f>+COUNTIF(Tabla3[[#This Row],[VALOR REDUCIDO]:[TOTAL TIEMPO PRORROGADO EN DÍAS
]],"&lt;&gt;0")</f>
        <v>3</v>
      </c>
      <c r="BJ1056" s="1" t="e">
        <f>+#REF!</f>
        <v>#REF!</v>
      </c>
      <c r="BK1056" s="75" t="e">
        <f>+#REF!</f>
        <v>#REF!</v>
      </c>
      <c r="BL1056" s="1" t="s">
        <v>83</v>
      </c>
      <c r="BM1056" t="e">
        <f t="shared" si="82"/>
        <v>#REF!</v>
      </c>
      <c r="BN1056" s="7">
        <f t="shared" si="83"/>
        <v>46050</v>
      </c>
      <c r="BO1056" s="7" t="e">
        <f t="shared" si="84"/>
        <v>#REF!</v>
      </c>
      <c r="BP1056" s="5" t="e">
        <f t="shared" si="80"/>
        <v>#REF!</v>
      </c>
      <c r="BQ1056" s="1">
        <v>747019</v>
      </c>
      <c r="BR1056" s="1" t="e">
        <f>+Tabla3[[#This Row],[VALOR TOTAL DE CONTRATO (ANTES DE LIQUIDACIÓN - LIBERACIÓN DE SALDOS)]]-Tabla3[[#This Row],[RECURSO TOTALES DESEMBOLSADOS]]</f>
        <v>#REF!</v>
      </c>
      <c r="BS1056" s="1" t="s">
        <v>83</v>
      </c>
      <c r="BT1056" s="1" t="str">
        <f t="shared" si="81"/>
        <v>enero</v>
      </c>
      <c r="BU1056" s="1" t="s">
        <v>82</v>
      </c>
      <c r="BV1056" s="1" t="s">
        <v>82</v>
      </c>
      <c r="BW1056" s="1" t="s">
        <v>82</v>
      </c>
      <c r="BX1056" t="s">
        <v>258</v>
      </c>
      <c r="BY1056" t="s">
        <v>259</v>
      </c>
    </row>
    <row r="1057" spans="1:78" x14ac:dyDescent="0.25">
      <c r="A1057" s="1">
        <v>2026</v>
      </c>
      <c r="B1057" s="3">
        <v>1030</v>
      </c>
      <c r="C1057" s="1" t="s">
        <v>65</v>
      </c>
      <c r="D1057" t="s">
        <v>67</v>
      </c>
      <c r="E1057" t="s">
        <v>70</v>
      </c>
      <c r="F1057" t="s">
        <v>71</v>
      </c>
      <c r="G1057" t="s">
        <v>105</v>
      </c>
      <c r="H1057" s="1" t="s">
        <v>64</v>
      </c>
      <c r="I1057" s="1" t="s">
        <v>75</v>
      </c>
      <c r="J1057" t="s">
        <v>5183</v>
      </c>
      <c r="K1057" s="1" t="s">
        <v>78</v>
      </c>
      <c r="L1057" s="87" t="s">
        <v>390</v>
      </c>
      <c r="M1057" s="79" t="s">
        <v>7324</v>
      </c>
      <c r="N1057" s="1" t="s">
        <v>3719</v>
      </c>
      <c r="O1057" s="69" t="s">
        <v>3719</v>
      </c>
      <c r="P1057" s="99" t="s">
        <v>3719</v>
      </c>
      <c r="Q1057" s="1" t="s">
        <v>83</v>
      </c>
      <c r="R1057" s="87" t="s">
        <v>255</v>
      </c>
      <c r="S1057" s="87" t="s">
        <v>255</v>
      </c>
      <c r="T1057" t="s">
        <v>5184</v>
      </c>
      <c r="U1057" t="s">
        <v>5185</v>
      </c>
      <c r="V1057" t="s">
        <v>5157</v>
      </c>
      <c r="W1057" s="5">
        <v>90593800</v>
      </c>
      <c r="X1057" s="5">
        <v>90593800</v>
      </c>
      <c r="Y1057" s="90">
        <v>8235800</v>
      </c>
      <c r="Z1057" s="90">
        <v>0</v>
      </c>
      <c r="AA1057" s="1" t="s">
        <v>95</v>
      </c>
      <c r="AB1057" t="s">
        <v>83</v>
      </c>
      <c r="AC1057" t="s">
        <v>76</v>
      </c>
      <c r="AD1057" s="69">
        <f>+Tabla3[[#This Row],[VALOR DEL CONTRATO
(EN NUMEROS)]]-Tabla3[[#This Row],[VALOR RECURSOS (MADS/FONAM)]]</f>
        <v>0</v>
      </c>
      <c r="AE1057" s="2">
        <v>1426</v>
      </c>
      <c r="AF1057" s="88">
        <v>46024</v>
      </c>
      <c r="AG1057">
        <v>103426</v>
      </c>
      <c r="AH1057" s="75">
        <v>46050</v>
      </c>
      <c r="AI1057" s="78" t="s">
        <v>98</v>
      </c>
      <c r="AJ1057" t="s">
        <v>395</v>
      </c>
      <c r="AK1057" s="65">
        <v>202400000000095</v>
      </c>
      <c r="AL1057" s="96">
        <v>46049</v>
      </c>
      <c r="AM1057" s="1" t="s">
        <v>257</v>
      </c>
      <c r="AN1057" s="1" t="s">
        <v>257</v>
      </c>
      <c r="AO1057" t="s">
        <v>100</v>
      </c>
      <c r="AP1057" t="s">
        <v>2654</v>
      </c>
      <c r="AQ1057" s="2"/>
      <c r="AR1057" t="s">
        <v>2655</v>
      </c>
      <c r="AS1057" t="s">
        <v>255</v>
      </c>
      <c r="AT1057" s="1">
        <v>80111600</v>
      </c>
      <c r="AU1057" s="93" t="s">
        <v>6218</v>
      </c>
      <c r="AV1057" s="1" t="s">
        <v>210</v>
      </c>
      <c r="AW1057" s="87" t="s">
        <v>103</v>
      </c>
      <c r="AX1057" s="75">
        <v>46049</v>
      </c>
      <c r="AY1057" s="1" t="s">
        <v>116</v>
      </c>
      <c r="AZ1057" s="75">
        <v>46049</v>
      </c>
      <c r="BA1057" s="75">
        <v>46050</v>
      </c>
      <c r="BB1057" s="6">
        <v>46383</v>
      </c>
      <c r="BC1057" s="89">
        <f>+Tabla3[[#This Row],[FECHA TERMINACION
(INICIAL)]]-Tabla3[[#This Row],[FECHA INICIO]]</f>
        <v>333</v>
      </c>
      <c r="BD1057" s="89">
        <f>+Tabla3[[#This Row],[PLAZO DE EJECUCIÓN EN DÍAS (INICIAL)]]/30</f>
        <v>11.1</v>
      </c>
      <c r="BE1057" t="s">
        <v>4039</v>
      </c>
      <c r="BF1057" s="5" t="e">
        <f>+#REF!</f>
        <v>#REF!</v>
      </c>
      <c r="BG1057" s="5" t="e">
        <f>+#REF!</f>
        <v>#REF!</v>
      </c>
      <c r="BH1057" s="1" t="e">
        <f>+#REF!</f>
        <v>#REF!</v>
      </c>
      <c r="BI1057" s="1">
        <f>+COUNTIF(Tabla3[[#This Row],[VALOR REDUCIDO]:[TOTAL TIEMPO PRORROGADO EN DÍAS
]],"&lt;&gt;0")</f>
        <v>3</v>
      </c>
      <c r="BJ1057" s="1" t="e">
        <f>+#REF!</f>
        <v>#REF!</v>
      </c>
      <c r="BK1057" s="75" t="e">
        <f>+#REF!</f>
        <v>#REF!</v>
      </c>
      <c r="BL1057" s="1" t="s">
        <v>83</v>
      </c>
      <c r="BM1057" t="e">
        <f t="shared" si="82"/>
        <v>#REF!</v>
      </c>
      <c r="BN1057" s="7">
        <f t="shared" si="83"/>
        <v>46050</v>
      </c>
      <c r="BO1057" s="7" t="e">
        <f t="shared" si="84"/>
        <v>#REF!</v>
      </c>
      <c r="BP1057" s="5" t="e">
        <f t="shared" si="80"/>
        <v>#REF!</v>
      </c>
      <c r="BQ1057" s="1">
        <v>33766780</v>
      </c>
      <c r="BR1057" s="1" t="e">
        <f>+Tabla3[[#This Row],[VALOR TOTAL DE CONTRATO (ANTES DE LIQUIDACIÓN - LIBERACIÓN DE SALDOS)]]-Tabla3[[#This Row],[RECURSO TOTALES DESEMBOLSADOS]]</f>
        <v>#REF!</v>
      </c>
      <c r="BS1057" s="1" t="s">
        <v>83</v>
      </c>
      <c r="BT1057" s="1" t="str">
        <f t="shared" si="81"/>
        <v>enero</v>
      </c>
      <c r="BU1057" s="1" t="s">
        <v>82</v>
      </c>
      <c r="BV1057" s="1" t="s">
        <v>82</v>
      </c>
      <c r="BW1057" s="1" t="s">
        <v>82</v>
      </c>
      <c r="BX1057" t="s">
        <v>258</v>
      </c>
      <c r="BY1057" t="s">
        <v>259</v>
      </c>
    </row>
    <row r="1058" spans="1:78" x14ac:dyDescent="0.25">
      <c r="A1058" s="1">
        <v>2026</v>
      </c>
      <c r="B1058" s="3">
        <v>1032</v>
      </c>
      <c r="C1058" s="1" t="s">
        <v>65</v>
      </c>
      <c r="D1058" t="s">
        <v>67</v>
      </c>
      <c r="E1058" t="s">
        <v>70</v>
      </c>
      <c r="F1058" t="s">
        <v>71</v>
      </c>
      <c r="G1058" t="s">
        <v>105</v>
      </c>
      <c r="H1058" s="1" t="s">
        <v>64</v>
      </c>
      <c r="I1058" s="1" t="s">
        <v>75</v>
      </c>
      <c r="J1058" t="s">
        <v>5186</v>
      </c>
      <c r="K1058" s="1" t="s">
        <v>78</v>
      </c>
      <c r="L1058" s="87" t="s">
        <v>81</v>
      </c>
      <c r="M1058" s="79" t="s">
        <v>7325</v>
      </c>
      <c r="N1058" s="1" t="s">
        <v>3719</v>
      </c>
      <c r="O1058" s="69" t="s">
        <v>3719</v>
      </c>
      <c r="P1058" s="99" t="s">
        <v>3719</v>
      </c>
      <c r="Q1058" s="1" t="s">
        <v>83</v>
      </c>
      <c r="R1058" s="87" t="s">
        <v>254</v>
      </c>
      <c r="S1058" s="87" t="s">
        <v>254</v>
      </c>
      <c r="T1058" t="s">
        <v>5187</v>
      </c>
      <c r="U1058" t="s">
        <v>5189</v>
      </c>
      <c r="V1058" t="s">
        <v>5188</v>
      </c>
      <c r="W1058" s="5">
        <v>70000000</v>
      </c>
      <c r="X1058" s="5">
        <v>70000000</v>
      </c>
      <c r="Y1058" s="90">
        <v>10000000</v>
      </c>
      <c r="Z1058" s="90">
        <v>0</v>
      </c>
      <c r="AA1058" s="1" t="s">
        <v>95</v>
      </c>
      <c r="AB1058" t="s">
        <v>83</v>
      </c>
      <c r="AC1058" t="s">
        <v>76</v>
      </c>
      <c r="AD1058" s="69">
        <f>+Tabla3[[#This Row],[VALOR DEL CONTRATO
(EN NUMEROS)]]-Tabla3[[#This Row],[VALOR RECURSOS (MADS/FONAM)]]</f>
        <v>0</v>
      </c>
      <c r="AE1058" s="2">
        <v>5626</v>
      </c>
      <c r="AF1058" s="88">
        <v>46024</v>
      </c>
      <c r="AG1058">
        <v>116126</v>
      </c>
      <c r="AH1058" s="75">
        <v>46052</v>
      </c>
      <c r="AI1058" s="78" t="s">
        <v>98</v>
      </c>
      <c r="AJ1058" t="s">
        <v>404</v>
      </c>
      <c r="AK1058" s="65">
        <v>202400000000095</v>
      </c>
      <c r="AL1058" s="96">
        <v>46049</v>
      </c>
      <c r="AM1058" s="1" t="s">
        <v>257</v>
      </c>
      <c r="AN1058" s="1" t="s">
        <v>257</v>
      </c>
      <c r="AO1058" t="s">
        <v>100</v>
      </c>
      <c r="AP1058" t="s">
        <v>412</v>
      </c>
      <c r="AQ1058" s="1"/>
      <c r="AR1058" t="s">
        <v>413</v>
      </c>
      <c r="AS1058" t="s">
        <v>254</v>
      </c>
      <c r="AT1058" s="1">
        <v>80111600</v>
      </c>
      <c r="AU1058" s="93" t="s">
        <v>6219</v>
      </c>
      <c r="AV1058" s="1" t="s">
        <v>210</v>
      </c>
      <c r="AW1058" s="87" t="s">
        <v>103</v>
      </c>
      <c r="AX1058" s="96">
        <v>46050</v>
      </c>
      <c r="AY1058" s="87" t="s">
        <v>115</v>
      </c>
      <c r="AZ1058" s="96">
        <v>46050</v>
      </c>
      <c r="BA1058" s="75">
        <v>46052</v>
      </c>
      <c r="BB1058" s="75">
        <v>46263</v>
      </c>
      <c r="BC1058" s="89">
        <f>+Tabla3[[#This Row],[FECHA TERMINACION
(INICIAL)]]-Tabla3[[#This Row],[FECHA INICIO]]</f>
        <v>211</v>
      </c>
      <c r="BD1058" s="89">
        <f>+Tabla3[[#This Row],[PLAZO DE EJECUCIÓN EN DÍAS (INICIAL)]]/30</f>
        <v>7.0333333333333332</v>
      </c>
      <c r="BE1058" t="s">
        <v>5190</v>
      </c>
      <c r="BF1058" s="5" t="e">
        <f>+#REF!</f>
        <v>#REF!</v>
      </c>
      <c r="BG1058" s="5" t="e">
        <f>+#REF!</f>
        <v>#REF!</v>
      </c>
      <c r="BH1058" s="1" t="e">
        <f>+#REF!</f>
        <v>#REF!</v>
      </c>
      <c r="BI1058" s="1">
        <f>+COUNTIF(Tabla3[[#This Row],[VALOR REDUCIDO]:[TOTAL TIEMPO PRORROGADO EN DÍAS
]],"&lt;&gt;0")</f>
        <v>3</v>
      </c>
      <c r="BJ1058" s="1" t="e">
        <f>+#REF!</f>
        <v>#REF!</v>
      </c>
      <c r="BK1058" s="75" t="e">
        <f>+#REF!</f>
        <v>#REF!</v>
      </c>
      <c r="BL1058" s="1" t="s">
        <v>83</v>
      </c>
      <c r="BM1058" t="e">
        <f t="shared" si="82"/>
        <v>#REF!</v>
      </c>
      <c r="BN1058" s="7">
        <f t="shared" si="83"/>
        <v>46052</v>
      </c>
      <c r="BO1058" s="7" t="e">
        <f t="shared" si="84"/>
        <v>#REF!</v>
      </c>
      <c r="BP1058" s="5" t="e">
        <f t="shared" si="80"/>
        <v>#REF!</v>
      </c>
      <c r="BQ1058" s="1">
        <v>40333333</v>
      </c>
      <c r="BR1058" s="1" t="e">
        <f>+Tabla3[[#This Row],[VALOR TOTAL DE CONTRATO (ANTES DE LIQUIDACIÓN - LIBERACIÓN DE SALDOS)]]-Tabla3[[#This Row],[RECURSO TOTALES DESEMBOLSADOS]]</f>
        <v>#REF!</v>
      </c>
      <c r="BS1058" s="1" t="s">
        <v>83</v>
      </c>
      <c r="BT1058" s="1" t="str">
        <f t="shared" si="81"/>
        <v>enero</v>
      </c>
      <c r="BU1058" s="1" t="s">
        <v>82</v>
      </c>
      <c r="BV1058" s="1" t="s">
        <v>82</v>
      </c>
      <c r="BW1058" s="1" t="s">
        <v>82</v>
      </c>
      <c r="BX1058" t="s">
        <v>258</v>
      </c>
      <c r="BY1058" t="s">
        <v>259</v>
      </c>
    </row>
    <row r="1059" spans="1:78" x14ac:dyDescent="0.25">
      <c r="A1059" s="1">
        <v>2026</v>
      </c>
      <c r="B1059" s="3">
        <v>1033</v>
      </c>
      <c r="C1059" s="1" t="s">
        <v>65</v>
      </c>
      <c r="D1059" t="s">
        <v>67</v>
      </c>
      <c r="E1059" t="s">
        <v>70</v>
      </c>
      <c r="F1059" t="s">
        <v>71</v>
      </c>
      <c r="G1059" t="s">
        <v>105</v>
      </c>
      <c r="H1059" s="1" t="s">
        <v>64</v>
      </c>
      <c r="I1059" s="1" t="s">
        <v>75</v>
      </c>
      <c r="J1059" t="s">
        <v>5191</v>
      </c>
      <c r="K1059" s="1" t="s">
        <v>78</v>
      </c>
      <c r="L1059" s="87" t="s">
        <v>2388</v>
      </c>
      <c r="M1059" s="79" t="s">
        <v>7326</v>
      </c>
      <c r="N1059" s="1" t="s">
        <v>3719</v>
      </c>
      <c r="O1059" s="69" t="s">
        <v>3719</v>
      </c>
      <c r="P1059" s="99" t="s">
        <v>3719</v>
      </c>
      <c r="Q1059" s="1" t="s">
        <v>83</v>
      </c>
      <c r="R1059" s="87" t="s">
        <v>87</v>
      </c>
      <c r="S1059" s="87" t="s">
        <v>87</v>
      </c>
      <c r="T1059" t="s">
        <v>5192</v>
      </c>
      <c r="U1059" t="s">
        <v>5194</v>
      </c>
      <c r="V1059" t="s">
        <v>5193</v>
      </c>
      <c r="W1059" s="5">
        <v>62750000</v>
      </c>
      <c r="X1059" s="5">
        <v>62750000</v>
      </c>
      <c r="Y1059" s="90">
        <v>7500000</v>
      </c>
      <c r="Z1059" s="90">
        <v>0</v>
      </c>
      <c r="AA1059" s="1" t="s">
        <v>95</v>
      </c>
      <c r="AB1059" t="s">
        <v>83</v>
      </c>
      <c r="AC1059" t="s">
        <v>76</v>
      </c>
      <c r="AD1059" s="69">
        <f>+Tabla3[[#This Row],[VALOR DEL CONTRATO
(EN NUMEROS)]]-Tabla3[[#This Row],[VALOR RECURSOS (MADS/FONAM)]]</f>
        <v>0</v>
      </c>
      <c r="AE1059" s="2">
        <v>7026</v>
      </c>
      <c r="AF1059" s="88">
        <v>46024</v>
      </c>
      <c r="AG1059">
        <v>108626</v>
      </c>
      <c r="AH1059" s="75">
        <v>46051</v>
      </c>
      <c r="AI1059" s="78" t="s">
        <v>98</v>
      </c>
      <c r="AJ1059" t="s">
        <v>395</v>
      </c>
      <c r="AK1059" s="72">
        <v>202400000000095</v>
      </c>
      <c r="AL1059" s="96">
        <v>46050</v>
      </c>
      <c r="AM1059" s="1" t="s">
        <v>257</v>
      </c>
      <c r="AN1059" s="1" t="s">
        <v>257</v>
      </c>
      <c r="AO1059" t="s">
        <v>100</v>
      </c>
      <c r="AP1059" t="s">
        <v>1833</v>
      </c>
      <c r="AQ1059" s="1"/>
      <c r="AR1059" t="s">
        <v>1834</v>
      </c>
      <c r="AS1059" t="s">
        <v>87</v>
      </c>
      <c r="AT1059" s="1">
        <v>80111600</v>
      </c>
      <c r="AU1059" s="93" t="s">
        <v>6220</v>
      </c>
      <c r="AV1059" s="1" t="s">
        <v>210</v>
      </c>
      <c r="AW1059" s="87" t="s">
        <v>103</v>
      </c>
      <c r="AX1059" s="75">
        <v>46050</v>
      </c>
      <c r="AY1059" s="87" t="s">
        <v>116</v>
      </c>
      <c r="AZ1059" s="75">
        <v>46050</v>
      </c>
      <c r="BA1059" s="75">
        <v>46051</v>
      </c>
      <c r="BB1059" s="6">
        <v>46304</v>
      </c>
      <c r="BC1059" s="89">
        <f>+Tabla3[[#This Row],[FECHA TERMINACION
(INICIAL)]]-Tabla3[[#This Row],[FECHA INICIO]]</f>
        <v>253</v>
      </c>
      <c r="BD1059" s="89">
        <f>+Tabla3[[#This Row],[PLAZO DE EJECUCIÓN EN DÍAS (INICIAL)]]/30</f>
        <v>8.4333333333333336</v>
      </c>
      <c r="BE1059" t="s">
        <v>5195</v>
      </c>
      <c r="BF1059" s="5" t="e">
        <f>+#REF!</f>
        <v>#REF!</v>
      </c>
      <c r="BG1059" s="5" t="e">
        <f>+#REF!</f>
        <v>#REF!</v>
      </c>
      <c r="BH1059" s="1" t="e">
        <f>+#REF!</f>
        <v>#REF!</v>
      </c>
      <c r="BI1059" s="1">
        <f>+COUNTIF(Tabla3[[#This Row],[VALOR REDUCIDO]:[TOTAL TIEMPO PRORROGADO EN DÍAS
]],"&lt;&gt;0")</f>
        <v>3</v>
      </c>
      <c r="BJ1059" s="1" t="e">
        <f>+#REF!</f>
        <v>#REF!</v>
      </c>
      <c r="BK1059" s="75" t="e">
        <f>+#REF!</f>
        <v>#REF!</v>
      </c>
      <c r="BL1059" s="1" t="s">
        <v>83</v>
      </c>
      <c r="BM1059" t="e">
        <f t="shared" si="82"/>
        <v>#REF!</v>
      </c>
      <c r="BN1059" s="7">
        <f t="shared" si="83"/>
        <v>46051</v>
      </c>
      <c r="BO1059" s="7" t="e">
        <f t="shared" si="84"/>
        <v>#REF!</v>
      </c>
      <c r="BP1059" s="5" t="e">
        <f t="shared" si="80"/>
        <v>#REF!</v>
      </c>
      <c r="BQ1059" s="1">
        <v>30500000</v>
      </c>
      <c r="BR1059" s="1" t="e">
        <f>+Tabla3[[#This Row],[VALOR TOTAL DE CONTRATO (ANTES DE LIQUIDACIÓN - LIBERACIÓN DE SALDOS)]]-Tabla3[[#This Row],[RECURSO TOTALES DESEMBOLSADOS]]</f>
        <v>#REF!</v>
      </c>
      <c r="BS1059" s="1" t="s">
        <v>83</v>
      </c>
      <c r="BT1059" s="1" t="str">
        <f t="shared" si="81"/>
        <v>enero</v>
      </c>
      <c r="BU1059" s="1" t="s">
        <v>82</v>
      </c>
      <c r="BV1059" s="1" t="s">
        <v>82</v>
      </c>
      <c r="BW1059" s="1" t="s">
        <v>82</v>
      </c>
      <c r="BX1059" t="s">
        <v>258</v>
      </c>
      <c r="BY1059" t="s">
        <v>259</v>
      </c>
    </row>
    <row r="1060" spans="1:78" x14ac:dyDescent="0.25">
      <c r="A1060" s="1">
        <v>2026</v>
      </c>
      <c r="B1060" s="3">
        <v>1034</v>
      </c>
      <c r="C1060" s="1" t="s">
        <v>65</v>
      </c>
      <c r="D1060" t="s">
        <v>67</v>
      </c>
      <c r="E1060" t="s">
        <v>70</v>
      </c>
      <c r="F1060" t="s">
        <v>71</v>
      </c>
      <c r="G1060" t="s">
        <v>105</v>
      </c>
      <c r="H1060" s="1" t="s">
        <v>64</v>
      </c>
      <c r="I1060" s="1" t="s">
        <v>75</v>
      </c>
      <c r="J1060" t="s">
        <v>5447</v>
      </c>
      <c r="K1060" s="1" t="s">
        <v>78</v>
      </c>
      <c r="L1060" s="87" t="s">
        <v>5448</v>
      </c>
      <c r="M1060" s="79" t="s">
        <v>7327</v>
      </c>
      <c r="N1060" s="1" t="s">
        <v>3719</v>
      </c>
      <c r="O1060" s="69" t="s">
        <v>3719</v>
      </c>
      <c r="P1060" s="99" t="s">
        <v>3719</v>
      </c>
      <c r="Q1060" s="1" t="s">
        <v>83</v>
      </c>
      <c r="R1060" s="87" t="s">
        <v>87</v>
      </c>
      <c r="S1060" s="87" t="s">
        <v>87</v>
      </c>
      <c r="T1060" t="s">
        <v>5449</v>
      </c>
      <c r="U1060" t="s">
        <v>5451</v>
      </c>
      <c r="V1060" t="s">
        <v>5450</v>
      </c>
      <c r="W1060" s="5">
        <v>73000000</v>
      </c>
      <c r="X1060" s="5">
        <v>73000000</v>
      </c>
      <c r="Y1060" s="90">
        <v>10000000</v>
      </c>
      <c r="Z1060" s="90">
        <v>0</v>
      </c>
      <c r="AA1060" s="1" t="s">
        <v>95</v>
      </c>
      <c r="AB1060" t="s">
        <v>83</v>
      </c>
      <c r="AC1060" t="s">
        <v>76</v>
      </c>
      <c r="AD1060" s="69">
        <f>+Tabla3[[#This Row],[VALOR DEL CONTRATO
(EN NUMEROS)]]-Tabla3[[#This Row],[VALOR RECURSOS (MADS/FONAM)]]</f>
        <v>0</v>
      </c>
      <c r="AE1060" s="2">
        <v>7026</v>
      </c>
      <c r="AF1060" s="88">
        <v>46024</v>
      </c>
      <c r="AG1060">
        <v>109626</v>
      </c>
      <c r="AH1060" s="75">
        <v>46051</v>
      </c>
      <c r="AI1060" s="78" t="s">
        <v>98</v>
      </c>
      <c r="AJ1060" t="s">
        <v>395</v>
      </c>
      <c r="AK1060" s="72">
        <v>202400000000095</v>
      </c>
      <c r="AL1060" s="96">
        <v>46051</v>
      </c>
      <c r="AM1060" s="1" t="s">
        <v>257</v>
      </c>
      <c r="AN1060" s="1" t="s">
        <v>257</v>
      </c>
      <c r="AO1060" t="s">
        <v>100</v>
      </c>
      <c r="AP1060" t="s">
        <v>1833</v>
      </c>
      <c r="AQ1060" s="1"/>
      <c r="AR1060" t="s">
        <v>1834</v>
      </c>
      <c r="AS1060" t="s">
        <v>87</v>
      </c>
      <c r="AT1060" s="1">
        <v>80111600</v>
      </c>
      <c r="AU1060" s="93" t="s">
        <v>6221</v>
      </c>
      <c r="AV1060" s="1" t="s">
        <v>210</v>
      </c>
      <c r="AW1060" s="87" t="s">
        <v>103</v>
      </c>
      <c r="AX1060" s="75">
        <v>46051</v>
      </c>
      <c r="AY1060" s="87" t="s">
        <v>116</v>
      </c>
      <c r="AZ1060" s="75">
        <v>46051</v>
      </c>
      <c r="BA1060" s="75">
        <v>46052</v>
      </c>
      <c r="BB1060" s="6">
        <v>46273</v>
      </c>
      <c r="BC1060" s="89">
        <f>+Tabla3[[#This Row],[FECHA TERMINACION
(INICIAL)]]-Tabla3[[#This Row],[FECHA INICIO]]</f>
        <v>221</v>
      </c>
      <c r="BD1060" s="89">
        <f>+Tabla3[[#This Row],[PLAZO DE EJECUCIÓN EN DÍAS (INICIAL)]]/30</f>
        <v>7.3666666666666663</v>
      </c>
      <c r="BE1060" t="s">
        <v>5452</v>
      </c>
      <c r="BF1060" s="5" t="e">
        <f>+#REF!</f>
        <v>#REF!</v>
      </c>
      <c r="BG1060" s="5" t="e">
        <f>+#REF!</f>
        <v>#REF!</v>
      </c>
      <c r="BH1060" s="1" t="e">
        <f>+#REF!</f>
        <v>#REF!</v>
      </c>
      <c r="BI1060" s="1">
        <f>+COUNTIF(Tabla3[[#This Row],[VALOR REDUCIDO]:[TOTAL TIEMPO PRORROGADO EN DÍAS
]],"&lt;&gt;0")</f>
        <v>3</v>
      </c>
      <c r="BJ1060" s="1" t="e">
        <f>+#REF!</f>
        <v>#REF!</v>
      </c>
      <c r="BK1060" s="75" t="e">
        <f>+#REF!</f>
        <v>#REF!</v>
      </c>
      <c r="BL1060" s="1" t="s">
        <v>83</v>
      </c>
      <c r="BM1060" t="e">
        <f t="shared" si="82"/>
        <v>#REF!</v>
      </c>
      <c r="BN1060" s="7">
        <f t="shared" si="83"/>
        <v>46052</v>
      </c>
      <c r="BO1060" s="7" t="e">
        <f t="shared" si="84"/>
        <v>#REF!</v>
      </c>
      <c r="BP1060" s="5" t="e">
        <f t="shared" si="80"/>
        <v>#REF!</v>
      </c>
      <c r="BQ1060" s="1">
        <v>30333334</v>
      </c>
      <c r="BR1060" s="1" t="e">
        <f>+Tabla3[[#This Row],[VALOR TOTAL DE CONTRATO (ANTES DE LIQUIDACIÓN - LIBERACIÓN DE SALDOS)]]-Tabla3[[#This Row],[RECURSO TOTALES DESEMBOLSADOS]]</f>
        <v>#REF!</v>
      </c>
      <c r="BS1060" s="1" t="s">
        <v>83</v>
      </c>
      <c r="BT1060" s="1" t="str">
        <f t="shared" si="81"/>
        <v>enero</v>
      </c>
      <c r="BU1060" s="1" t="s">
        <v>82</v>
      </c>
      <c r="BV1060" s="1" t="s">
        <v>82</v>
      </c>
      <c r="BW1060" s="1" t="s">
        <v>82</v>
      </c>
      <c r="BX1060" t="s">
        <v>258</v>
      </c>
      <c r="BY1060" t="s">
        <v>259</v>
      </c>
    </row>
    <row r="1061" spans="1:78" x14ac:dyDescent="0.25">
      <c r="A1061" s="1">
        <v>2026</v>
      </c>
      <c r="B1061" s="3">
        <v>1035</v>
      </c>
      <c r="C1061" s="1" t="s">
        <v>65</v>
      </c>
      <c r="D1061" t="s">
        <v>67</v>
      </c>
      <c r="E1061" t="s">
        <v>70</v>
      </c>
      <c r="F1061" t="s">
        <v>71</v>
      </c>
      <c r="G1061" t="s">
        <v>105</v>
      </c>
      <c r="H1061" s="1" t="s">
        <v>64</v>
      </c>
      <c r="I1061" s="1" t="s">
        <v>75</v>
      </c>
      <c r="J1061" t="s">
        <v>5196</v>
      </c>
      <c r="K1061" s="1" t="s">
        <v>78</v>
      </c>
      <c r="L1061" s="87" t="s">
        <v>4989</v>
      </c>
      <c r="M1061" s="79" t="s">
        <v>7456</v>
      </c>
      <c r="N1061" s="1" t="s">
        <v>3719</v>
      </c>
      <c r="O1061" s="69" t="s">
        <v>3719</v>
      </c>
      <c r="P1061" s="99" t="s">
        <v>3719</v>
      </c>
      <c r="Q1061" s="1" t="s">
        <v>83</v>
      </c>
      <c r="R1061" s="87" t="s">
        <v>255</v>
      </c>
      <c r="S1061" s="87" t="s">
        <v>255</v>
      </c>
      <c r="T1061" t="s">
        <v>5197</v>
      </c>
      <c r="U1061" t="s">
        <v>5198</v>
      </c>
      <c r="V1061" t="s">
        <v>2000</v>
      </c>
      <c r="W1061" s="5">
        <v>77000000</v>
      </c>
      <c r="X1061" s="5">
        <v>77000000</v>
      </c>
      <c r="Y1061" s="90">
        <v>7700000</v>
      </c>
      <c r="Z1061" s="90">
        <v>0</v>
      </c>
      <c r="AA1061" s="1" t="s">
        <v>95</v>
      </c>
      <c r="AB1061" t="s">
        <v>83</v>
      </c>
      <c r="AC1061" t="s">
        <v>76</v>
      </c>
      <c r="AD1061" s="69">
        <f>+Tabla3[[#This Row],[VALOR DEL CONTRATO
(EN NUMEROS)]]-Tabla3[[#This Row],[VALOR RECURSOS (MADS/FONAM)]]</f>
        <v>0</v>
      </c>
      <c r="AE1061" s="2">
        <v>1426</v>
      </c>
      <c r="AF1061" s="88">
        <v>46024</v>
      </c>
      <c r="AG1061">
        <v>108726</v>
      </c>
      <c r="AH1061" s="75">
        <v>46051</v>
      </c>
      <c r="AI1061" s="78" t="s">
        <v>98</v>
      </c>
      <c r="AJ1061" t="s">
        <v>395</v>
      </c>
      <c r="AK1061" s="65">
        <v>202400000000095</v>
      </c>
      <c r="AL1061" s="96">
        <v>46050</v>
      </c>
      <c r="AM1061" s="1" t="s">
        <v>257</v>
      </c>
      <c r="AN1061" s="1" t="s">
        <v>257</v>
      </c>
      <c r="AO1061" t="s">
        <v>100</v>
      </c>
      <c r="AP1061" t="s">
        <v>402</v>
      </c>
      <c r="AQ1061" s="2"/>
      <c r="AR1061" t="s">
        <v>396</v>
      </c>
      <c r="AS1061" t="s">
        <v>255</v>
      </c>
      <c r="AT1061" s="1">
        <v>80111600</v>
      </c>
      <c r="AU1061" s="93" t="s">
        <v>6222</v>
      </c>
      <c r="AV1061" s="1" t="s">
        <v>210</v>
      </c>
      <c r="AW1061" s="87" t="s">
        <v>103</v>
      </c>
      <c r="AX1061" s="75">
        <v>46051</v>
      </c>
      <c r="AY1061" s="87" t="s">
        <v>116</v>
      </c>
      <c r="AZ1061" s="75">
        <v>46051</v>
      </c>
      <c r="BA1061" s="75">
        <v>46051</v>
      </c>
      <c r="BB1061" s="6">
        <v>46354</v>
      </c>
      <c r="BC1061" s="89">
        <f>+Tabla3[[#This Row],[FECHA TERMINACION
(INICIAL)]]-Tabla3[[#This Row],[FECHA INICIO]]</f>
        <v>303</v>
      </c>
      <c r="BD1061" s="89">
        <f>+Tabla3[[#This Row],[PLAZO DE EJECUCIÓN EN DÍAS (INICIAL)]]/30</f>
        <v>10.1</v>
      </c>
      <c r="BE1061" t="s">
        <v>5199</v>
      </c>
      <c r="BF1061" s="5" t="e">
        <f>+#REF!</f>
        <v>#REF!</v>
      </c>
      <c r="BG1061" s="5" t="e">
        <f>+#REF!</f>
        <v>#REF!</v>
      </c>
      <c r="BH1061" s="1" t="e">
        <f>+#REF!</f>
        <v>#REF!</v>
      </c>
      <c r="BI1061" s="1">
        <f>+COUNTIF(Tabla3[[#This Row],[VALOR REDUCIDO]:[TOTAL TIEMPO PRORROGADO EN DÍAS
]],"&lt;&gt;0")</f>
        <v>3</v>
      </c>
      <c r="BJ1061" s="1" t="e">
        <f>+#REF!</f>
        <v>#REF!</v>
      </c>
      <c r="BK1061" s="75" t="e">
        <f>+#REF!</f>
        <v>#REF!</v>
      </c>
      <c r="BL1061" s="1" t="s">
        <v>83</v>
      </c>
      <c r="BM1061" t="e">
        <f t="shared" si="82"/>
        <v>#REF!</v>
      </c>
      <c r="BN1061" s="7">
        <f t="shared" si="83"/>
        <v>46051</v>
      </c>
      <c r="BO1061" s="7" t="e">
        <f t="shared" si="84"/>
        <v>#REF!</v>
      </c>
      <c r="BP1061" s="5" t="e">
        <f t="shared" si="80"/>
        <v>#REF!</v>
      </c>
      <c r="BQ1061" s="1">
        <v>31313333</v>
      </c>
      <c r="BR1061" s="1" t="e">
        <f>+Tabla3[[#This Row],[VALOR TOTAL DE CONTRATO (ANTES DE LIQUIDACIÓN - LIBERACIÓN DE SALDOS)]]-Tabla3[[#This Row],[RECURSO TOTALES DESEMBOLSADOS]]</f>
        <v>#REF!</v>
      </c>
      <c r="BS1061" s="1" t="s">
        <v>83</v>
      </c>
      <c r="BT1061" s="1" t="str">
        <f t="shared" si="81"/>
        <v>enero</v>
      </c>
      <c r="BU1061" s="1" t="s">
        <v>82</v>
      </c>
      <c r="BV1061" s="1" t="s">
        <v>82</v>
      </c>
      <c r="BW1061" s="1" t="s">
        <v>82</v>
      </c>
      <c r="BX1061" t="s">
        <v>258</v>
      </c>
      <c r="BY1061" t="s">
        <v>259</v>
      </c>
    </row>
    <row r="1062" spans="1:78" x14ac:dyDescent="0.25">
      <c r="A1062" s="1">
        <v>2026</v>
      </c>
      <c r="B1062" s="3">
        <v>1036</v>
      </c>
      <c r="C1062" s="1" t="s">
        <v>280</v>
      </c>
      <c r="D1062" t="s">
        <v>67</v>
      </c>
      <c r="E1062" t="s">
        <v>70</v>
      </c>
      <c r="F1062" t="s">
        <v>279</v>
      </c>
      <c r="G1062" t="s">
        <v>105</v>
      </c>
      <c r="H1062" s="1" t="s">
        <v>64</v>
      </c>
      <c r="I1062" s="1" t="s">
        <v>76</v>
      </c>
      <c r="J1062" t="s">
        <v>5453</v>
      </c>
      <c r="K1062" s="1" t="s">
        <v>278</v>
      </c>
      <c r="L1062" s="58" t="s">
        <v>3719</v>
      </c>
      <c r="M1062" s="79" t="s">
        <v>3719</v>
      </c>
      <c r="N1062" s="1" t="s">
        <v>5454</v>
      </c>
      <c r="O1062" s="59" t="s">
        <v>3721</v>
      </c>
      <c r="P1062" s="99">
        <v>52016995</v>
      </c>
      <c r="Q1062" s="1" t="s">
        <v>83</v>
      </c>
      <c r="R1062" s="87" t="s">
        <v>89</v>
      </c>
      <c r="S1062" s="87" t="s">
        <v>212</v>
      </c>
      <c r="T1062" t="s">
        <v>5455</v>
      </c>
      <c r="U1062" t="s">
        <v>5456</v>
      </c>
      <c r="V1062" s="5" t="s">
        <v>5457</v>
      </c>
      <c r="W1062" s="5">
        <v>59674335</v>
      </c>
      <c r="X1062" s="5">
        <v>59674335</v>
      </c>
      <c r="Y1062" s="90">
        <v>0</v>
      </c>
      <c r="Z1062" s="90">
        <v>0</v>
      </c>
      <c r="AA1062" s="1" t="s">
        <v>95</v>
      </c>
      <c r="AB1062" t="s">
        <v>83</v>
      </c>
      <c r="AC1062" t="s">
        <v>76</v>
      </c>
      <c r="AD1062" s="69">
        <f>+Tabla3[[#This Row],[VALOR DEL CONTRATO
(EN NUMEROS)]]-Tabla3[[#This Row],[VALOR RECURSOS (MADS/FONAM)]]</f>
        <v>0</v>
      </c>
      <c r="AE1062" s="2">
        <v>8426</v>
      </c>
      <c r="AF1062" s="97">
        <v>46027</v>
      </c>
      <c r="AG1062">
        <v>111926</v>
      </c>
      <c r="AH1062" s="96">
        <v>46052</v>
      </c>
      <c r="AI1062" s="78" t="s">
        <v>98</v>
      </c>
      <c r="AJ1062" t="s">
        <v>282</v>
      </c>
      <c r="AK1062" s="65">
        <v>202400000000095</v>
      </c>
      <c r="AL1062" s="96">
        <v>46051</v>
      </c>
      <c r="AM1062" s="1" t="s">
        <v>257</v>
      </c>
      <c r="AN1062" s="1" t="s">
        <v>257</v>
      </c>
      <c r="AO1062" t="s">
        <v>100</v>
      </c>
      <c r="AP1062" t="s">
        <v>479</v>
      </c>
      <c r="AQ1062" s="2"/>
      <c r="AR1062" t="s">
        <v>480</v>
      </c>
      <c r="AS1062" t="s">
        <v>212</v>
      </c>
      <c r="AT1062" s="1">
        <v>80111600</v>
      </c>
      <c r="AU1062" s="93" t="s">
        <v>6223</v>
      </c>
      <c r="AV1062" s="1" t="s">
        <v>210</v>
      </c>
      <c r="AW1062" s="87" t="s">
        <v>103</v>
      </c>
      <c r="AX1062" s="96">
        <v>46055</v>
      </c>
      <c r="AY1062" s="1" t="s">
        <v>118</v>
      </c>
      <c r="AZ1062" s="96">
        <v>46055</v>
      </c>
      <c r="BA1062" s="75">
        <v>46058</v>
      </c>
      <c r="BB1062" s="6">
        <v>46360</v>
      </c>
      <c r="BC1062" s="89">
        <f>+Tabla3[[#This Row],[FECHA TERMINACION
(INICIAL)]]-Tabla3[[#This Row],[FECHA INICIO]]</f>
        <v>302</v>
      </c>
      <c r="BD1062" s="89">
        <f>+Tabla3[[#This Row],[PLAZO DE EJECUCIÓN EN DÍAS (INICIAL)]]/30</f>
        <v>10.066666666666666</v>
      </c>
      <c r="BE1062" t="s">
        <v>5458</v>
      </c>
      <c r="BF1062" s="5" t="e">
        <f>+#REF!</f>
        <v>#REF!</v>
      </c>
      <c r="BG1062" s="5" t="e">
        <f>+#REF!</f>
        <v>#REF!</v>
      </c>
      <c r="BH1062" s="1" t="e">
        <f>+#REF!</f>
        <v>#REF!</v>
      </c>
      <c r="BI1062" s="1">
        <f>+COUNTIF(Tabla3[[#This Row],[VALOR REDUCIDO]:[TOTAL TIEMPO PRORROGADO EN DÍAS
]],"&lt;&gt;0")</f>
        <v>3</v>
      </c>
      <c r="BJ1062" s="1" t="e">
        <f>+#REF!</f>
        <v>#REF!</v>
      </c>
      <c r="BK1062" s="75" t="e">
        <f>+#REF!</f>
        <v>#REF!</v>
      </c>
      <c r="BL1062" s="1" t="s">
        <v>83</v>
      </c>
      <c r="BM1062" t="e">
        <f t="shared" si="82"/>
        <v>#REF!</v>
      </c>
      <c r="BN1062" s="7">
        <f t="shared" si="83"/>
        <v>46058</v>
      </c>
      <c r="BO1062" s="7" t="e">
        <f t="shared" si="84"/>
        <v>#REF!</v>
      </c>
      <c r="BP1062" s="5" t="e">
        <f t="shared" si="80"/>
        <v>#REF!</v>
      </c>
      <c r="BQ1062" s="1">
        <v>5785780</v>
      </c>
      <c r="BR1062" s="1" t="e">
        <f>+Tabla3[[#This Row],[VALOR TOTAL DE CONTRATO (ANTES DE LIQUIDACIÓN - LIBERACIÓN DE SALDOS)]]-Tabla3[[#This Row],[RECURSO TOTALES DESEMBOLSADOS]]</f>
        <v>#REF!</v>
      </c>
      <c r="BS1062" s="1" t="s">
        <v>83</v>
      </c>
      <c r="BT1062" s="1" t="str">
        <f t="shared" si="81"/>
        <v>enero</v>
      </c>
      <c r="BU1062" s="1" t="s">
        <v>82</v>
      </c>
      <c r="BV1062" s="1" t="s">
        <v>82</v>
      </c>
      <c r="BW1062" s="1" t="s">
        <v>82</v>
      </c>
      <c r="BX1062" t="s">
        <v>258</v>
      </c>
      <c r="BY1062" t="s">
        <v>259</v>
      </c>
    </row>
    <row r="1063" spans="1:78" x14ac:dyDescent="0.25">
      <c r="A1063" s="1">
        <v>2026</v>
      </c>
      <c r="B1063" s="3">
        <v>1037</v>
      </c>
      <c r="C1063" s="1" t="s">
        <v>65</v>
      </c>
      <c r="D1063" t="s">
        <v>67</v>
      </c>
      <c r="E1063" t="s">
        <v>70</v>
      </c>
      <c r="F1063" t="s">
        <v>71</v>
      </c>
      <c r="G1063" t="s">
        <v>105</v>
      </c>
      <c r="H1063" s="1" t="s">
        <v>64</v>
      </c>
      <c r="I1063" s="1" t="s">
        <v>75</v>
      </c>
      <c r="J1063" t="s">
        <v>5214</v>
      </c>
      <c r="K1063" s="1" t="s">
        <v>78</v>
      </c>
      <c r="L1063" s="87" t="s">
        <v>493</v>
      </c>
      <c r="M1063" s="79" t="s">
        <v>7328</v>
      </c>
      <c r="N1063" s="1" t="s">
        <v>3719</v>
      </c>
      <c r="O1063" s="69" t="s">
        <v>3719</v>
      </c>
      <c r="P1063" s="99" t="s">
        <v>3719</v>
      </c>
      <c r="Q1063" s="1" t="s">
        <v>83</v>
      </c>
      <c r="R1063" s="87" t="s">
        <v>255</v>
      </c>
      <c r="S1063" s="87" t="s">
        <v>255</v>
      </c>
      <c r="T1063" t="s">
        <v>5215</v>
      </c>
      <c r="U1063" t="s">
        <v>5217</v>
      </c>
      <c r="V1063" t="s">
        <v>5216</v>
      </c>
      <c r="W1063" s="5">
        <v>84000000</v>
      </c>
      <c r="X1063" s="5">
        <v>84000000</v>
      </c>
      <c r="Y1063" s="90">
        <v>12000000</v>
      </c>
      <c r="Z1063" s="90">
        <v>0</v>
      </c>
      <c r="AA1063" s="1" t="s">
        <v>95</v>
      </c>
      <c r="AB1063" t="s">
        <v>83</v>
      </c>
      <c r="AC1063" t="s">
        <v>76</v>
      </c>
      <c r="AD1063" s="69">
        <f>+Tabla3[[#This Row],[VALOR DEL CONTRATO
(EN NUMEROS)]]-Tabla3[[#This Row],[VALOR RECURSOS (MADS/FONAM)]]</f>
        <v>0</v>
      </c>
      <c r="AE1063" s="2">
        <v>1426</v>
      </c>
      <c r="AF1063" s="88">
        <v>46024</v>
      </c>
      <c r="AG1063">
        <v>109026</v>
      </c>
      <c r="AH1063" s="75">
        <v>46051</v>
      </c>
      <c r="AI1063" s="78" t="s">
        <v>98</v>
      </c>
      <c r="AJ1063" t="s">
        <v>395</v>
      </c>
      <c r="AK1063" s="65">
        <v>202400000000095</v>
      </c>
      <c r="AL1063" s="96">
        <v>46050</v>
      </c>
      <c r="AM1063" s="1" t="s">
        <v>257</v>
      </c>
      <c r="AN1063" s="1" t="s">
        <v>257</v>
      </c>
      <c r="AO1063" t="s">
        <v>100</v>
      </c>
      <c r="AP1063" t="s">
        <v>402</v>
      </c>
      <c r="AQ1063" s="2"/>
      <c r="AR1063" t="s">
        <v>396</v>
      </c>
      <c r="AS1063" t="s">
        <v>255</v>
      </c>
      <c r="AT1063" s="1">
        <v>80111600</v>
      </c>
      <c r="AU1063" s="93" t="s">
        <v>6224</v>
      </c>
      <c r="AV1063" s="1" t="s">
        <v>210</v>
      </c>
      <c r="AW1063" s="87" t="s">
        <v>103</v>
      </c>
      <c r="AX1063" s="96">
        <v>46051</v>
      </c>
      <c r="AY1063" s="1" t="s">
        <v>116</v>
      </c>
      <c r="AZ1063" s="96">
        <v>46051</v>
      </c>
      <c r="BA1063" s="75">
        <v>46051</v>
      </c>
      <c r="BB1063" s="6">
        <v>46262</v>
      </c>
      <c r="BC1063" s="89">
        <f>+Tabla3[[#This Row],[FECHA TERMINACION
(INICIAL)]]-Tabla3[[#This Row],[FECHA INICIO]]</f>
        <v>211</v>
      </c>
      <c r="BD1063" s="89">
        <f>+Tabla3[[#This Row],[PLAZO DE EJECUCIÓN EN DÍAS (INICIAL)]]/30</f>
        <v>7.0333333333333332</v>
      </c>
      <c r="BE1063" t="s">
        <v>5218</v>
      </c>
      <c r="BF1063" s="5" t="e">
        <f>+#REF!</f>
        <v>#REF!</v>
      </c>
      <c r="BG1063" s="5" t="e">
        <f>+#REF!</f>
        <v>#REF!</v>
      </c>
      <c r="BH1063" s="1" t="e">
        <f>+#REF!</f>
        <v>#REF!</v>
      </c>
      <c r="BI1063" s="1">
        <f>+COUNTIF(Tabla3[[#This Row],[VALOR REDUCIDO]:[TOTAL TIEMPO PRORROGADO EN DÍAS
]],"&lt;&gt;0")</f>
        <v>3</v>
      </c>
      <c r="BJ1063" s="1" t="e">
        <f>+#REF!</f>
        <v>#REF!</v>
      </c>
      <c r="BK1063" s="75" t="e">
        <f>+#REF!</f>
        <v>#REF!</v>
      </c>
      <c r="BL1063" s="1" t="s">
        <v>83</v>
      </c>
      <c r="BM1063" t="e">
        <f t="shared" si="82"/>
        <v>#REF!</v>
      </c>
      <c r="BN1063" s="7">
        <f t="shared" si="83"/>
        <v>46051</v>
      </c>
      <c r="BO1063" s="7" t="e">
        <f t="shared" si="84"/>
        <v>#REF!</v>
      </c>
      <c r="BP1063" s="5" t="e">
        <f t="shared" si="80"/>
        <v>#REF!</v>
      </c>
      <c r="BQ1063" s="1">
        <v>48800000</v>
      </c>
      <c r="BR1063" s="1" t="e">
        <f>+Tabla3[[#This Row],[VALOR TOTAL DE CONTRATO (ANTES DE LIQUIDACIÓN - LIBERACIÓN DE SALDOS)]]-Tabla3[[#This Row],[RECURSO TOTALES DESEMBOLSADOS]]</f>
        <v>#REF!</v>
      </c>
      <c r="BS1063" s="1" t="s">
        <v>83</v>
      </c>
      <c r="BT1063" s="1" t="str">
        <f t="shared" si="81"/>
        <v>enero</v>
      </c>
      <c r="BU1063" s="1" t="s">
        <v>82</v>
      </c>
      <c r="BV1063" s="1" t="s">
        <v>82</v>
      </c>
      <c r="BW1063" s="1" t="s">
        <v>82</v>
      </c>
      <c r="BX1063" t="s">
        <v>258</v>
      </c>
      <c r="BY1063" t="s">
        <v>259</v>
      </c>
    </row>
    <row r="1064" spans="1:78" x14ac:dyDescent="0.25">
      <c r="A1064" s="1">
        <v>2026</v>
      </c>
      <c r="B1064" s="3">
        <v>1038</v>
      </c>
      <c r="C1064" s="1" t="s">
        <v>65</v>
      </c>
      <c r="D1064" t="s">
        <v>67</v>
      </c>
      <c r="E1064" t="s">
        <v>70</v>
      </c>
      <c r="F1064" t="s">
        <v>71</v>
      </c>
      <c r="G1064" t="s">
        <v>105</v>
      </c>
      <c r="H1064" s="1" t="s">
        <v>64</v>
      </c>
      <c r="I1064" s="1" t="s">
        <v>75</v>
      </c>
      <c r="J1064" t="s">
        <v>5443</v>
      </c>
      <c r="K1064" s="1" t="s">
        <v>78</v>
      </c>
      <c r="L1064" s="87" t="s">
        <v>81</v>
      </c>
      <c r="M1064" s="79" t="s">
        <v>7329</v>
      </c>
      <c r="N1064" s="1" t="s">
        <v>3719</v>
      </c>
      <c r="O1064" s="69" t="s">
        <v>3719</v>
      </c>
      <c r="P1064" s="99" t="s">
        <v>3719</v>
      </c>
      <c r="Q1064" s="1" t="s">
        <v>83</v>
      </c>
      <c r="R1064" s="87" t="s">
        <v>254</v>
      </c>
      <c r="S1064" s="87" t="s">
        <v>254</v>
      </c>
      <c r="T1064" t="s">
        <v>5444</v>
      </c>
      <c r="U1064" t="s">
        <v>5446</v>
      </c>
      <c r="V1064" t="s">
        <v>5445</v>
      </c>
      <c r="W1064" s="5">
        <v>80000000</v>
      </c>
      <c r="X1064" s="5">
        <v>80000000</v>
      </c>
      <c r="Y1064" s="90">
        <v>10000000</v>
      </c>
      <c r="Z1064" s="90">
        <v>0</v>
      </c>
      <c r="AA1064" s="1" t="s">
        <v>95</v>
      </c>
      <c r="AB1064" t="s">
        <v>83</v>
      </c>
      <c r="AC1064" t="s">
        <v>76</v>
      </c>
      <c r="AD1064" s="69">
        <f>+Tabla3[[#This Row],[VALOR DEL CONTRATO
(EN NUMEROS)]]-Tabla3[[#This Row],[VALOR RECURSOS (MADS/FONAM)]]</f>
        <v>0</v>
      </c>
      <c r="AE1064" s="2">
        <v>5626</v>
      </c>
      <c r="AF1064" s="97">
        <v>46024</v>
      </c>
      <c r="AG1064">
        <v>110626</v>
      </c>
      <c r="AH1064" s="96">
        <v>46051</v>
      </c>
      <c r="AI1064" s="78" t="s">
        <v>98</v>
      </c>
      <c r="AJ1064" t="s">
        <v>404</v>
      </c>
      <c r="AK1064" s="65">
        <v>202400000000095</v>
      </c>
      <c r="AL1064" s="96">
        <v>46051</v>
      </c>
      <c r="AM1064" s="1" t="s">
        <v>257</v>
      </c>
      <c r="AN1064" s="1" t="s">
        <v>257</v>
      </c>
      <c r="AO1064" t="s">
        <v>100</v>
      </c>
      <c r="AP1064" t="s">
        <v>667</v>
      </c>
      <c r="AQ1064" s="2"/>
      <c r="AR1064" t="s">
        <v>6274</v>
      </c>
      <c r="AS1064" t="s">
        <v>254</v>
      </c>
      <c r="AT1064" s="1">
        <v>80111600</v>
      </c>
      <c r="AU1064" s="93" t="s">
        <v>6225</v>
      </c>
      <c r="AV1064" s="1" t="s">
        <v>210</v>
      </c>
      <c r="AW1064" s="87" t="s">
        <v>103</v>
      </c>
      <c r="AX1064" s="96">
        <v>46051</v>
      </c>
      <c r="AY1064" s="1" t="s">
        <v>115</v>
      </c>
      <c r="AZ1064" s="96">
        <v>46051</v>
      </c>
      <c r="BA1064" s="75">
        <v>46051</v>
      </c>
      <c r="BB1064" s="6">
        <v>46293</v>
      </c>
      <c r="BC1064" s="89">
        <f>+Tabla3[[#This Row],[FECHA TERMINACION
(INICIAL)]]-Tabla3[[#This Row],[FECHA INICIO]]</f>
        <v>242</v>
      </c>
      <c r="BD1064" s="89">
        <f>+Tabla3[[#This Row],[PLAZO DE EJECUCIÓN EN DÍAS (INICIAL)]]/30</f>
        <v>8.0666666666666664</v>
      </c>
      <c r="BE1064" t="s">
        <v>4010</v>
      </c>
      <c r="BF1064" s="5" t="e">
        <f>+#REF!</f>
        <v>#REF!</v>
      </c>
      <c r="BG1064" s="5" t="e">
        <f>+#REF!</f>
        <v>#REF!</v>
      </c>
      <c r="BH1064" s="1" t="e">
        <f>+#REF!</f>
        <v>#REF!</v>
      </c>
      <c r="BI1064" s="1">
        <f>+COUNTIF(Tabla3[[#This Row],[VALOR REDUCIDO]:[TOTAL TIEMPO PRORROGADO EN DÍAS
]],"&lt;&gt;0")</f>
        <v>3</v>
      </c>
      <c r="BJ1064" s="1" t="e">
        <f>+#REF!</f>
        <v>#REF!</v>
      </c>
      <c r="BK1064" s="75" t="e">
        <f>+#REF!</f>
        <v>#REF!</v>
      </c>
      <c r="BL1064" s="1" t="s">
        <v>83</v>
      </c>
      <c r="BM1064" t="e">
        <f t="shared" si="82"/>
        <v>#REF!</v>
      </c>
      <c r="BN1064" s="7">
        <f t="shared" si="83"/>
        <v>46051</v>
      </c>
      <c r="BO1064" s="7" t="e">
        <f t="shared" si="84"/>
        <v>#REF!</v>
      </c>
      <c r="BP1064" s="5" t="e">
        <f t="shared" si="80"/>
        <v>#REF!</v>
      </c>
      <c r="BQ1064" s="1">
        <v>40666667</v>
      </c>
      <c r="BR1064" s="1" t="e">
        <f>+Tabla3[[#This Row],[VALOR TOTAL DE CONTRATO (ANTES DE LIQUIDACIÓN - LIBERACIÓN DE SALDOS)]]-Tabla3[[#This Row],[RECURSO TOTALES DESEMBOLSADOS]]</f>
        <v>#REF!</v>
      </c>
      <c r="BS1064" s="1" t="s">
        <v>83</v>
      </c>
      <c r="BT1064" s="1" t="str">
        <f t="shared" si="81"/>
        <v>enero</v>
      </c>
      <c r="BU1064" s="1" t="s">
        <v>82</v>
      </c>
      <c r="BV1064" s="1" t="s">
        <v>82</v>
      </c>
      <c r="BW1064" s="1" t="s">
        <v>82</v>
      </c>
      <c r="BX1064" t="s">
        <v>258</v>
      </c>
      <c r="BY1064" t="s">
        <v>259</v>
      </c>
    </row>
    <row r="1065" spans="1:78" s="70" customFormat="1" x14ac:dyDescent="0.25">
      <c r="A1065" s="1">
        <v>2026</v>
      </c>
      <c r="B1065" s="3">
        <v>1039</v>
      </c>
      <c r="C1065" s="1" t="s">
        <v>65</v>
      </c>
      <c r="D1065" t="s">
        <v>67</v>
      </c>
      <c r="E1065" t="s">
        <v>70</v>
      </c>
      <c r="F1065" t="s">
        <v>71</v>
      </c>
      <c r="G1065" t="s">
        <v>105</v>
      </c>
      <c r="H1065" s="1" t="s">
        <v>64</v>
      </c>
      <c r="I1065" s="1" t="s">
        <v>75</v>
      </c>
      <c r="J1065" t="s">
        <v>5459</v>
      </c>
      <c r="K1065" s="1" t="s">
        <v>78</v>
      </c>
      <c r="L1065" s="58" t="s">
        <v>81</v>
      </c>
      <c r="M1065" s="79" t="s">
        <v>7330</v>
      </c>
      <c r="N1065" s="1" t="s">
        <v>3719</v>
      </c>
      <c r="O1065" s="69" t="s">
        <v>3719</v>
      </c>
      <c r="P1065" s="99" t="s">
        <v>3719</v>
      </c>
      <c r="Q1065" s="1" t="s">
        <v>83</v>
      </c>
      <c r="R1065" s="87" t="s">
        <v>254</v>
      </c>
      <c r="S1065" s="87" t="s">
        <v>254</v>
      </c>
      <c r="T1065" t="s">
        <v>5460</v>
      </c>
      <c r="U1065" t="s">
        <v>5462</v>
      </c>
      <c r="V1065" t="s">
        <v>5461</v>
      </c>
      <c r="W1065" s="5">
        <v>80000000</v>
      </c>
      <c r="X1065" s="5">
        <v>80000000</v>
      </c>
      <c r="Y1065" s="90">
        <v>10000000</v>
      </c>
      <c r="Z1065" s="90">
        <v>0</v>
      </c>
      <c r="AA1065" s="1" t="s">
        <v>95</v>
      </c>
      <c r="AB1065" t="s">
        <v>83</v>
      </c>
      <c r="AC1065" t="s">
        <v>76</v>
      </c>
      <c r="AD1065" s="69">
        <f>+Tabla3[[#This Row],[VALOR DEL CONTRATO
(EN NUMEROS)]]-Tabla3[[#This Row],[VALOR RECURSOS (MADS/FONAM)]]</f>
        <v>0</v>
      </c>
      <c r="AE1065" s="2">
        <v>5626</v>
      </c>
      <c r="AF1065" s="97">
        <v>46024</v>
      </c>
      <c r="AG1065">
        <v>114126</v>
      </c>
      <c r="AH1065" s="96">
        <v>46052</v>
      </c>
      <c r="AI1065" s="78" t="s">
        <v>98</v>
      </c>
      <c r="AJ1065" t="s">
        <v>404</v>
      </c>
      <c r="AK1065" s="65">
        <v>202400000000095</v>
      </c>
      <c r="AL1065" s="96">
        <v>46051</v>
      </c>
      <c r="AM1065" s="1" t="s">
        <v>257</v>
      </c>
      <c r="AN1065" s="1" t="s">
        <v>257</v>
      </c>
      <c r="AO1065" t="s">
        <v>100</v>
      </c>
      <c r="AP1065" t="s">
        <v>667</v>
      </c>
      <c r="AQ1065" s="2"/>
      <c r="AR1065" t="s">
        <v>6274</v>
      </c>
      <c r="AS1065" t="s">
        <v>254</v>
      </c>
      <c r="AT1065" s="1">
        <v>80111600</v>
      </c>
      <c r="AU1065" s="93" t="s">
        <v>6226</v>
      </c>
      <c r="AV1065" s="1" t="s">
        <v>210</v>
      </c>
      <c r="AW1065" s="87" t="s">
        <v>103</v>
      </c>
      <c r="AX1065" s="96">
        <v>46051</v>
      </c>
      <c r="AY1065" s="1" t="s">
        <v>115</v>
      </c>
      <c r="AZ1065" s="96">
        <v>46051</v>
      </c>
      <c r="BA1065" s="75">
        <v>46052</v>
      </c>
      <c r="BB1065" s="75">
        <v>46294</v>
      </c>
      <c r="BC1065" s="89">
        <f>+Tabla3[[#This Row],[FECHA TERMINACION
(INICIAL)]]-Tabla3[[#This Row],[FECHA INICIO]]</f>
        <v>242</v>
      </c>
      <c r="BD1065" s="89">
        <f>+Tabla3[[#This Row],[PLAZO DE EJECUCIÓN EN DÍAS (INICIAL)]]/30</f>
        <v>8.0666666666666664</v>
      </c>
      <c r="BE1065" t="s">
        <v>4010</v>
      </c>
      <c r="BF1065" s="5" t="e">
        <f>+#REF!</f>
        <v>#REF!</v>
      </c>
      <c r="BG1065" s="5" t="e">
        <f>+#REF!</f>
        <v>#REF!</v>
      </c>
      <c r="BH1065" s="1" t="e">
        <f>+#REF!</f>
        <v>#REF!</v>
      </c>
      <c r="BI1065" s="1">
        <f>+COUNTIF(Tabla3[[#This Row],[VALOR REDUCIDO]:[TOTAL TIEMPO PRORROGADO EN DÍAS
]],"&lt;&gt;0")</f>
        <v>3</v>
      </c>
      <c r="BJ1065" s="1" t="e">
        <f>+#REF!</f>
        <v>#REF!</v>
      </c>
      <c r="BK1065" s="75" t="e">
        <f>+#REF!</f>
        <v>#REF!</v>
      </c>
      <c r="BL1065" s="1" t="s">
        <v>83</v>
      </c>
      <c r="BM1065" t="e">
        <f t="shared" si="82"/>
        <v>#REF!</v>
      </c>
      <c r="BN1065" s="7">
        <f t="shared" si="83"/>
        <v>46052</v>
      </c>
      <c r="BO1065" s="7" t="e">
        <f t="shared" si="84"/>
        <v>#REF!</v>
      </c>
      <c r="BP1065" s="5" t="e">
        <f t="shared" si="80"/>
        <v>#REF!</v>
      </c>
      <c r="BQ1065" s="1">
        <v>40333333</v>
      </c>
      <c r="BR1065" s="1" t="e">
        <f>+Tabla3[[#This Row],[VALOR TOTAL DE CONTRATO (ANTES DE LIQUIDACIÓN - LIBERACIÓN DE SALDOS)]]-Tabla3[[#This Row],[RECURSO TOTALES DESEMBOLSADOS]]</f>
        <v>#REF!</v>
      </c>
      <c r="BS1065" s="1" t="s">
        <v>83</v>
      </c>
      <c r="BT1065" s="1" t="str">
        <f t="shared" si="81"/>
        <v>enero</v>
      </c>
      <c r="BU1065" s="1" t="s">
        <v>82</v>
      </c>
      <c r="BV1065" s="1" t="s">
        <v>82</v>
      </c>
      <c r="BW1065" s="1" t="s">
        <v>82</v>
      </c>
      <c r="BX1065" t="s">
        <v>258</v>
      </c>
      <c r="BY1065" t="s">
        <v>259</v>
      </c>
    </row>
    <row r="1066" spans="1:78" x14ac:dyDescent="0.25">
      <c r="A1066" s="1">
        <v>2026</v>
      </c>
      <c r="B1066" s="3">
        <v>1040</v>
      </c>
      <c r="C1066" s="1" t="s">
        <v>65</v>
      </c>
      <c r="D1066" t="s">
        <v>67</v>
      </c>
      <c r="E1066" t="s">
        <v>70</v>
      </c>
      <c r="F1066" t="s">
        <v>71</v>
      </c>
      <c r="G1066" t="s">
        <v>105</v>
      </c>
      <c r="H1066" s="1" t="s">
        <v>64</v>
      </c>
      <c r="I1066" s="1" t="s">
        <v>75</v>
      </c>
      <c r="J1066" t="s">
        <v>5463</v>
      </c>
      <c r="K1066" s="1" t="s">
        <v>78</v>
      </c>
      <c r="L1066" s="87" t="s">
        <v>1693</v>
      </c>
      <c r="M1066" s="79" t="s">
        <v>7331</v>
      </c>
      <c r="N1066" s="1" t="s">
        <v>3719</v>
      </c>
      <c r="O1066" s="69" t="s">
        <v>3719</v>
      </c>
      <c r="P1066" s="99" t="s">
        <v>3719</v>
      </c>
      <c r="Q1066" s="1" t="s">
        <v>83</v>
      </c>
      <c r="R1066" s="87" t="s">
        <v>269</v>
      </c>
      <c r="S1066" s="87" t="s">
        <v>269</v>
      </c>
      <c r="T1066" t="s">
        <v>5464</v>
      </c>
      <c r="U1066" t="s">
        <v>5466</v>
      </c>
      <c r="V1066" t="s">
        <v>5465</v>
      </c>
      <c r="W1066" s="5">
        <v>38500000</v>
      </c>
      <c r="X1066" s="5">
        <v>38500000</v>
      </c>
      <c r="Y1066" s="90">
        <v>3500000</v>
      </c>
      <c r="Z1066" s="90">
        <v>0</v>
      </c>
      <c r="AA1066" s="1" t="s">
        <v>95</v>
      </c>
      <c r="AB1066" t="s">
        <v>83</v>
      </c>
      <c r="AC1066" t="s">
        <v>76</v>
      </c>
      <c r="AD1066" s="69">
        <f>+Tabla3[[#This Row],[VALOR DEL CONTRATO
(EN NUMEROS)]]-Tabla3[[#This Row],[VALOR RECURSOS (MADS/FONAM)]]</f>
        <v>0</v>
      </c>
      <c r="AE1066" s="2">
        <v>4726</v>
      </c>
      <c r="AF1066" s="97">
        <v>46024</v>
      </c>
      <c r="AG1066">
        <v>114326</v>
      </c>
      <c r="AH1066" s="96">
        <v>46052</v>
      </c>
      <c r="AI1066" s="78" t="s">
        <v>98</v>
      </c>
      <c r="AJ1066" t="s">
        <v>736</v>
      </c>
      <c r="AK1066" s="65">
        <v>202400000000054</v>
      </c>
      <c r="AL1066" s="96">
        <v>46052</v>
      </c>
      <c r="AM1066" s="1" t="s">
        <v>257</v>
      </c>
      <c r="AN1066" s="1" t="s">
        <v>257</v>
      </c>
      <c r="AO1066" t="s">
        <v>100</v>
      </c>
      <c r="AP1066" t="s">
        <v>150</v>
      </c>
      <c r="AQ1066" s="1"/>
      <c r="AR1066" t="s">
        <v>417</v>
      </c>
      <c r="AS1066" t="s">
        <v>418</v>
      </c>
      <c r="AT1066" s="1">
        <v>80111600</v>
      </c>
      <c r="AU1066" s="93" t="s">
        <v>6227</v>
      </c>
      <c r="AV1066" s="1" t="s">
        <v>211</v>
      </c>
      <c r="AW1066" s="87" t="s">
        <v>104</v>
      </c>
      <c r="AX1066" s="96" t="s">
        <v>76</v>
      </c>
      <c r="AY1066" s="1" t="s">
        <v>108</v>
      </c>
      <c r="AZ1066" s="75">
        <v>46052</v>
      </c>
      <c r="BA1066" s="75">
        <v>46052</v>
      </c>
      <c r="BB1066" s="6">
        <v>46385</v>
      </c>
      <c r="BC1066" s="89">
        <f>+Tabla3[[#This Row],[FECHA TERMINACION
(INICIAL)]]-Tabla3[[#This Row],[FECHA INICIO]]</f>
        <v>333</v>
      </c>
      <c r="BD1066" s="89">
        <f>+Tabla3[[#This Row],[PLAZO DE EJECUCIÓN EN DÍAS (INICIAL)]]/30</f>
        <v>11.1</v>
      </c>
      <c r="BE1066" t="s">
        <v>890</v>
      </c>
      <c r="BF1066" s="5" t="e">
        <f>+#REF!</f>
        <v>#REF!</v>
      </c>
      <c r="BG1066" s="5" t="e">
        <f>+#REF!</f>
        <v>#REF!</v>
      </c>
      <c r="BH1066" s="1" t="e">
        <f>+#REF!</f>
        <v>#REF!</v>
      </c>
      <c r="BI1066" s="1">
        <f>+COUNTIF(Tabla3[[#This Row],[VALOR REDUCIDO]:[TOTAL TIEMPO PRORROGADO EN DÍAS
]],"&lt;&gt;0")</f>
        <v>3</v>
      </c>
      <c r="BJ1066" s="1" t="e">
        <f>+#REF!</f>
        <v>#REF!</v>
      </c>
      <c r="BK1066" s="75" t="e">
        <f>+#REF!</f>
        <v>#REF!</v>
      </c>
      <c r="BL1066" s="1" t="s">
        <v>83</v>
      </c>
      <c r="BM1066" t="e">
        <f t="shared" si="82"/>
        <v>#REF!</v>
      </c>
      <c r="BN1066" s="7">
        <f t="shared" si="83"/>
        <v>46052</v>
      </c>
      <c r="BO1066" s="7" t="e">
        <f t="shared" si="84"/>
        <v>#REF!</v>
      </c>
      <c r="BP1066" s="5" t="e">
        <f t="shared" si="80"/>
        <v>#REF!</v>
      </c>
      <c r="BQ1066" s="1">
        <v>14116667</v>
      </c>
      <c r="BR1066" s="1" t="e">
        <f>+Tabla3[[#This Row],[VALOR TOTAL DE CONTRATO (ANTES DE LIQUIDACIÓN - LIBERACIÓN DE SALDOS)]]-Tabla3[[#This Row],[RECURSO TOTALES DESEMBOLSADOS]]</f>
        <v>#REF!</v>
      </c>
      <c r="BS1066" s="1" t="s">
        <v>83</v>
      </c>
      <c r="BT1066" s="1" t="str">
        <f t="shared" si="81"/>
        <v>enero</v>
      </c>
      <c r="BU1066" s="1" t="s">
        <v>82</v>
      </c>
      <c r="BV1066" s="1" t="s">
        <v>82</v>
      </c>
      <c r="BW1066" s="1" t="s">
        <v>82</v>
      </c>
      <c r="BX1066" t="s">
        <v>258</v>
      </c>
      <c r="BY1066" t="s">
        <v>259</v>
      </c>
    </row>
    <row r="1067" spans="1:78" x14ac:dyDescent="0.25">
      <c r="A1067" s="1">
        <v>2026</v>
      </c>
      <c r="B1067" s="3">
        <v>1041</v>
      </c>
      <c r="C1067" s="1" t="s">
        <v>65</v>
      </c>
      <c r="D1067" t="s">
        <v>67</v>
      </c>
      <c r="E1067" t="s">
        <v>70</v>
      </c>
      <c r="F1067" t="s">
        <v>71</v>
      </c>
      <c r="G1067" t="s">
        <v>105</v>
      </c>
      <c r="H1067" s="1" t="s">
        <v>64</v>
      </c>
      <c r="I1067" s="1" t="s">
        <v>75</v>
      </c>
      <c r="J1067" t="s">
        <v>5551</v>
      </c>
      <c r="K1067" s="1" t="s">
        <v>78</v>
      </c>
      <c r="L1067" s="58" t="s">
        <v>3158</v>
      </c>
      <c r="M1067" s="79" t="s">
        <v>7332</v>
      </c>
      <c r="N1067" s="1" t="s">
        <v>3719</v>
      </c>
      <c r="O1067" s="59" t="s">
        <v>3719</v>
      </c>
      <c r="P1067" s="99" t="s">
        <v>3719</v>
      </c>
      <c r="Q1067" s="1" t="s">
        <v>83</v>
      </c>
      <c r="R1067" s="87" t="s">
        <v>269</v>
      </c>
      <c r="S1067" s="87" t="s">
        <v>269</v>
      </c>
      <c r="T1067" t="s">
        <v>5552</v>
      </c>
      <c r="U1067" t="s">
        <v>5553</v>
      </c>
      <c r="V1067" s="5" t="s">
        <v>5554</v>
      </c>
      <c r="W1067" s="5">
        <v>79310000</v>
      </c>
      <c r="X1067" s="5">
        <v>79310000</v>
      </c>
      <c r="Y1067" s="90">
        <v>7210000</v>
      </c>
      <c r="Z1067" s="90"/>
      <c r="AA1067" s="1" t="s">
        <v>95</v>
      </c>
      <c r="AB1067" t="s">
        <v>83</v>
      </c>
      <c r="AC1067" t="s">
        <v>76</v>
      </c>
      <c r="AD1067" s="69">
        <f>+Tabla3[[#This Row],[VALOR DEL CONTRATO
(EN NUMEROS)]]-Tabla3[[#This Row],[VALOR RECURSOS (MADS/FONAM)]]</f>
        <v>0</v>
      </c>
      <c r="AE1067" s="2">
        <v>4026</v>
      </c>
      <c r="AF1067" s="88">
        <v>46024</v>
      </c>
      <c r="AG1067">
        <v>111226</v>
      </c>
      <c r="AH1067" s="96">
        <v>46051</v>
      </c>
      <c r="AI1067" s="78" t="s">
        <v>98</v>
      </c>
      <c r="AJ1067" t="s">
        <v>928</v>
      </c>
      <c r="AK1067" s="65">
        <v>202400000000071</v>
      </c>
      <c r="AL1067" s="96">
        <v>46051</v>
      </c>
      <c r="AM1067" s="1" t="s">
        <v>257</v>
      </c>
      <c r="AN1067" s="1" t="s">
        <v>257</v>
      </c>
      <c r="AO1067" t="s">
        <v>100</v>
      </c>
      <c r="AP1067" t="s">
        <v>150</v>
      </c>
      <c r="AQ1067" s="2"/>
      <c r="AR1067" t="s">
        <v>417</v>
      </c>
      <c r="AS1067" t="s">
        <v>418</v>
      </c>
      <c r="AT1067" s="1">
        <v>80111600</v>
      </c>
      <c r="AU1067" s="93" t="s">
        <v>6228</v>
      </c>
      <c r="AV1067" s="1" t="s">
        <v>211</v>
      </c>
      <c r="AW1067" s="87" t="s">
        <v>104</v>
      </c>
      <c r="AX1067" s="96" t="s">
        <v>76</v>
      </c>
      <c r="AY1067" s="1" t="s">
        <v>108</v>
      </c>
      <c r="AZ1067" s="96">
        <v>46051</v>
      </c>
      <c r="BA1067" s="75">
        <v>46051</v>
      </c>
      <c r="BB1067" s="6">
        <v>46384</v>
      </c>
      <c r="BC1067" s="89">
        <f>+Tabla3[[#This Row],[FECHA TERMINACION
(INICIAL)]]-Tabla3[[#This Row],[FECHA INICIO]]</f>
        <v>333</v>
      </c>
      <c r="BD1067" s="89">
        <f>+Tabla3[[#This Row],[PLAZO DE EJECUCIÓN EN DÍAS (INICIAL)]]/30</f>
        <v>11.1</v>
      </c>
      <c r="BE1067" t="s">
        <v>2533</v>
      </c>
      <c r="BF1067" s="5" t="e">
        <f>+#REF!</f>
        <v>#REF!</v>
      </c>
      <c r="BG1067" s="5" t="e">
        <f>+#REF!</f>
        <v>#REF!</v>
      </c>
      <c r="BH1067" s="1" t="e">
        <f>+#REF!</f>
        <v>#REF!</v>
      </c>
      <c r="BI1067" s="1">
        <f>+COUNTIF(Tabla3[[#This Row],[VALOR REDUCIDO]:[TOTAL TIEMPO PRORROGADO EN DÍAS
]],"&lt;&gt;0")</f>
        <v>3</v>
      </c>
      <c r="BJ1067" s="1" t="e">
        <f>+#REF!</f>
        <v>#REF!</v>
      </c>
      <c r="BK1067" s="75" t="e">
        <f>+#REF!</f>
        <v>#REF!</v>
      </c>
      <c r="BL1067" s="1" t="s">
        <v>83</v>
      </c>
      <c r="BM1067" t="e">
        <f t="shared" si="82"/>
        <v>#REF!</v>
      </c>
      <c r="BN1067" s="7">
        <f t="shared" si="83"/>
        <v>46051</v>
      </c>
      <c r="BO1067" s="7" t="e">
        <f t="shared" si="84"/>
        <v>#REF!</v>
      </c>
      <c r="BP1067" s="5" t="e">
        <f t="shared" si="80"/>
        <v>#REF!</v>
      </c>
      <c r="BQ1067" s="1">
        <v>29320667</v>
      </c>
      <c r="BR1067" s="1" t="e">
        <f>+Tabla3[[#This Row],[VALOR TOTAL DE CONTRATO (ANTES DE LIQUIDACIÓN - LIBERACIÓN DE SALDOS)]]-Tabla3[[#This Row],[RECURSO TOTALES DESEMBOLSADOS]]</f>
        <v>#REF!</v>
      </c>
      <c r="BS1067" s="1" t="s">
        <v>83</v>
      </c>
      <c r="BT1067" s="1" t="str">
        <f t="shared" si="81"/>
        <v>enero</v>
      </c>
      <c r="BU1067" s="1" t="s">
        <v>82</v>
      </c>
      <c r="BV1067" s="1" t="s">
        <v>82</v>
      </c>
      <c r="BW1067" s="1" t="s">
        <v>82</v>
      </c>
      <c r="BX1067" t="s">
        <v>258</v>
      </c>
      <c r="BY1067" t="s">
        <v>259</v>
      </c>
    </row>
    <row r="1068" spans="1:78" s="70" customFormat="1" x14ac:dyDescent="0.25">
      <c r="A1068" s="1">
        <v>2026</v>
      </c>
      <c r="B1068" s="3">
        <v>1042</v>
      </c>
      <c r="C1068" s="1" t="s">
        <v>65</v>
      </c>
      <c r="D1068" t="s">
        <v>67</v>
      </c>
      <c r="E1068" t="s">
        <v>70</v>
      </c>
      <c r="F1068" t="s">
        <v>71</v>
      </c>
      <c r="G1068" t="s">
        <v>105</v>
      </c>
      <c r="H1068" s="1" t="s">
        <v>64</v>
      </c>
      <c r="I1068" s="1" t="s">
        <v>75</v>
      </c>
      <c r="J1068" t="s">
        <v>5555</v>
      </c>
      <c r="K1068" s="1" t="s">
        <v>78</v>
      </c>
      <c r="L1068" s="87" t="s">
        <v>538</v>
      </c>
      <c r="M1068" s="79" t="s">
        <v>7333</v>
      </c>
      <c r="N1068" s="1" t="s">
        <v>3719</v>
      </c>
      <c r="O1068" s="69" t="s">
        <v>3719</v>
      </c>
      <c r="P1068" s="99" t="s">
        <v>3719</v>
      </c>
      <c r="Q1068" s="1" t="s">
        <v>83</v>
      </c>
      <c r="R1068" s="87" t="s">
        <v>255</v>
      </c>
      <c r="S1068" s="87" t="s">
        <v>255</v>
      </c>
      <c r="T1068" t="s">
        <v>5556</v>
      </c>
      <c r="U1068" t="s">
        <v>5557</v>
      </c>
      <c r="V1068" t="s">
        <v>5558</v>
      </c>
      <c r="W1068" s="5">
        <v>42000000</v>
      </c>
      <c r="X1068" s="5">
        <v>42000000</v>
      </c>
      <c r="Y1068" s="90">
        <v>7000000</v>
      </c>
      <c r="Z1068" s="90" t="s">
        <v>1045</v>
      </c>
      <c r="AA1068" s="1" t="s">
        <v>95</v>
      </c>
      <c r="AB1068" t="s">
        <v>83</v>
      </c>
      <c r="AC1068" t="s">
        <v>76</v>
      </c>
      <c r="AD1068" s="69">
        <f>+Tabla3[[#This Row],[VALOR DEL CONTRATO
(EN NUMEROS)]]-Tabla3[[#This Row],[VALOR RECURSOS (MADS/FONAM)]]</f>
        <v>0</v>
      </c>
      <c r="AE1068" s="2">
        <v>1426</v>
      </c>
      <c r="AF1068" s="97">
        <v>46024</v>
      </c>
      <c r="AG1068">
        <v>114626</v>
      </c>
      <c r="AH1068" s="96">
        <v>46052</v>
      </c>
      <c r="AI1068" s="78" t="s">
        <v>98</v>
      </c>
      <c r="AJ1068" t="s">
        <v>395</v>
      </c>
      <c r="AK1068" s="65">
        <v>202400000000095</v>
      </c>
      <c r="AL1068" s="96">
        <v>46051</v>
      </c>
      <c r="AM1068" s="1" t="s">
        <v>257</v>
      </c>
      <c r="AN1068" s="1" t="s">
        <v>257</v>
      </c>
      <c r="AO1068" t="s">
        <v>100</v>
      </c>
      <c r="AP1068" t="s">
        <v>402</v>
      </c>
      <c r="AQ1068" s="2"/>
      <c r="AR1068" t="s">
        <v>396</v>
      </c>
      <c r="AS1068" t="s">
        <v>255</v>
      </c>
      <c r="AT1068" s="1">
        <v>80111600</v>
      </c>
      <c r="AU1068" s="93" t="s">
        <v>6229</v>
      </c>
      <c r="AV1068" s="1" t="s">
        <v>210</v>
      </c>
      <c r="AW1068" s="87" t="s">
        <v>103</v>
      </c>
      <c r="AX1068" s="96">
        <v>46051</v>
      </c>
      <c r="AY1068" s="1" t="s">
        <v>116</v>
      </c>
      <c r="AZ1068" s="96">
        <v>46051</v>
      </c>
      <c r="BA1068" s="75">
        <v>46052</v>
      </c>
      <c r="BB1068" s="6">
        <v>46232</v>
      </c>
      <c r="BC1068" s="89">
        <f>+Tabla3[[#This Row],[FECHA TERMINACION
(INICIAL)]]-Tabla3[[#This Row],[FECHA INICIO]]</f>
        <v>180</v>
      </c>
      <c r="BD1068" s="89">
        <f>+Tabla3[[#This Row],[PLAZO DE EJECUCIÓN EN DÍAS (INICIAL)]]/30</f>
        <v>6</v>
      </c>
      <c r="BE1068" t="s">
        <v>5559</v>
      </c>
      <c r="BF1068" s="5" t="e">
        <f>+#REF!</f>
        <v>#REF!</v>
      </c>
      <c r="BG1068" s="5" t="e">
        <f>+#REF!</f>
        <v>#REF!</v>
      </c>
      <c r="BH1068" s="1" t="e">
        <f>+#REF!</f>
        <v>#REF!</v>
      </c>
      <c r="BI1068" s="1">
        <f>+COUNTIF(Tabla3[[#This Row],[VALOR REDUCIDO]:[TOTAL TIEMPO PRORROGADO EN DÍAS
]],"&lt;&gt;0")</f>
        <v>3</v>
      </c>
      <c r="BJ1068" s="1" t="e">
        <f>+#REF!</f>
        <v>#REF!</v>
      </c>
      <c r="BK1068" s="75" t="e">
        <f>+#REF!</f>
        <v>#REF!</v>
      </c>
      <c r="BL1068" s="1" t="s">
        <v>83</v>
      </c>
      <c r="BM1068" t="e">
        <f t="shared" si="82"/>
        <v>#REF!</v>
      </c>
      <c r="BN1068" s="7">
        <f t="shared" si="83"/>
        <v>46052</v>
      </c>
      <c r="BO1068" s="7" t="e">
        <f t="shared" si="84"/>
        <v>#REF!</v>
      </c>
      <c r="BP1068" s="5" t="e">
        <f t="shared" si="80"/>
        <v>#REF!</v>
      </c>
      <c r="BQ1068" s="1">
        <v>28233333</v>
      </c>
      <c r="BR1068" s="1" t="e">
        <f>+Tabla3[[#This Row],[VALOR TOTAL DE CONTRATO (ANTES DE LIQUIDACIÓN - LIBERACIÓN DE SALDOS)]]-Tabla3[[#This Row],[RECURSO TOTALES DESEMBOLSADOS]]</f>
        <v>#REF!</v>
      </c>
      <c r="BS1068" s="1" t="s">
        <v>83</v>
      </c>
      <c r="BT1068" s="1" t="str">
        <f t="shared" si="81"/>
        <v>enero</v>
      </c>
      <c r="BU1068" s="1" t="s">
        <v>82</v>
      </c>
      <c r="BV1068" s="1" t="s">
        <v>82</v>
      </c>
      <c r="BW1068" s="1" t="s">
        <v>82</v>
      </c>
      <c r="BX1068" t="s">
        <v>258</v>
      </c>
      <c r="BY1068" t="s">
        <v>259</v>
      </c>
      <c r="BZ1068"/>
    </row>
    <row r="1069" spans="1:78" x14ac:dyDescent="0.25">
      <c r="A1069" s="1">
        <v>2026</v>
      </c>
      <c r="B1069" s="3">
        <v>1043</v>
      </c>
      <c r="C1069" s="1" t="s">
        <v>65</v>
      </c>
      <c r="D1069" t="s">
        <v>67</v>
      </c>
      <c r="E1069" t="s">
        <v>70</v>
      </c>
      <c r="F1069" t="s">
        <v>71</v>
      </c>
      <c r="G1069" t="s">
        <v>105</v>
      </c>
      <c r="H1069" s="1" t="s">
        <v>64</v>
      </c>
      <c r="I1069" s="1" t="s">
        <v>75</v>
      </c>
      <c r="J1069" t="s">
        <v>5560</v>
      </c>
      <c r="K1069" s="1" t="s">
        <v>78</v>
      </c>
      <c r="L1069" s="87" t="s">
        <v>935</v>
      </c>
      <c r="M1069" s="79" t="s">
        <v>7334</v>
      </c>
      <c r="N1069" s="1" t="s">
        <v>3719</v>
      </c>
      <c r="O1069" s="59" t="s">
        <v>3719</v>
      </c>
      <c r="P1069" s="99" t="s">
        <v>3719</v>
      </c>
      <c r="Q1069" s="1" t="s">
        <v>83</v>
      </c>
      <c r="R1069" s="87" t="s">
        <v>93</v>
      </c>
      <c r="S1069" s="87" t="s">
        <v>93</v>
      </c>
      <c r="T1069" t="s">
        <v>5561</v>
      </c>
      <c r="U1069" t="s">
        <v>5562</v>
      </c>
      <c r="V1069" t="s">
        <v>5563</v>
      </c>
      <c r="W1069" s="5">
        <v>42000000</v>
      </c>
      <c r="X1069" s="5">
        <v>42000000</v>
      </c>
      <c r="Y1069" s="90">
        <v>7000000</v>
      </c>
      <c r="Z1069" s="90"/>
      <c r="AA1069" s="1" t="s">
        <v>95</v>
      </c>
      <c r="AB1069" t="s">
        <v>83</v>
      </c>
      <c r="AC1069" t="s">
        <v>76</v>
      </c>
      <c r="AD1069" s="69">
        <f>+Tabla3[[#This Row],[VALOR DEL CONTRATO
(EN NUMEROS)]]-Tabla3[[#This Row],[VALOR RECURSOS (MADS/FONAM)]]</f>
        <v>0</v>
      </c>
      <c r="AE1069" s="2">
        <v>13126</v>
      </c>
      <c r="AF1069" s="97">
        <v>46050</v>
      </c>
      <c r="AG1069">
        <v>111626</v>
      </c>
      <c r="AH1069" s="96">
        <v>46051</v>
      </c>
      <c r="AI1069" s="78" t="s">
        <v>98</v>
      </c>
      <c r="AJ1069" t="s">
        <v>282</v>
      </c>
      <c r="AK1069" s="65">
        <v>202300000000267</v>
      </c>
      <c r="AL1069" s="96">
        <v>46051</v>
      </c>
      <c r="AM1069" s="1" t="s">
        <v>257</v>
      </c>
      <c r="AN1069" s="1" t="s">
        <v>257</v>
      </c>
      <c r="AO1069" t="s">
        <v>100</v>
      </c>
      <c r="AP1069" t="s">
        <v>1756</v>
      </c>
      <c r="AQ1069" s="1"/>
      <c r="AR1069" t="s">
        <v>1757</v>
      </c>
      <c r="AS1069" t="s">
        <v>530</v>
      </c>
      <c r="AT1069" s="1">
        <v>80111600</v>
      </c>
      <c r="AU1069" s="93" t="s">
        <v>6230</v>
      </c>
      <c r="AV1069" s="1" t="s">
        <v>210</v>
      </c>
      <c r="AW1069" s="87" t="s">
        <v>103</v>
      </c>
      <c r="AX1069" s="96">
        <v>46051</v>
      </c>
      <c r="AY1069" s="1" t="s">
        <v>116</v>
      </c>
      <c r="AZ1069" s="96">
        <v>46051</v>
      </c>
      <c r="BA1069" s="75">
        <v>46052</v>
      </c>
      <c r="BB1069" s="6">
        <v>46232</v>
      </c>
      <c r="BC1069" s="89">
        <f>+Tabla3[[#This Row],[FECHA TERMINACION
(INICIAL)]]-Tabla3[[#This Row],[FECHA INICIO]]</f>
        <v>180</v>
      </c>
      <c r="BD1069" s="89">
        <f>+Tabla3[[#This Row],[PLAZO DE EJECUCIÓN EN DÍAS (INICIAL)]]/30</f>
        <v>6</v>
      </c>
      <c r="BE1069" t="s">
        <v>2267</v>
      </c>
      <c r="BF1069" s="5" t="e">
        <f>+#REF!</f>
        <v>#REF!</v>
      </c>
      <c r="BG1069" s="5" t="e">
        <f>+#REF!</f>
        <v>#REF!</v>
      </c>
      <c r="BH1069" s="1" t="e">
        <f>+#REF!</f>
        <v>#REF!</v>
      </c>
      <c r="BI1069" s="1">
        <f>+COUNTIF(Tabla3[[#This Row],[VALOR REDUCIDO]:[TOTAL TIEMPO PRORROGADO EN DÍAS
]],"&lt;&gt;0")</f>
        <v>3</v>
      </c>
      <c r="BJ1069" s="1" t="e">
        <f>+#REF!</f>
        <v>#REF!</v>
      </c>
      <c r="BK1069" s="75" t="e">
        <f>+#REF!</f>
        <v>#REF!</v>
      </c>
      <c r="BL1069" s="1" t="s">
        <v>83</v>
      </c>
      <c r="BM1069" t="e">
        <f t="shared" si="82"/>
        <v>#REF!</v>
      </c>
      <c r="BN1069" s="7">
        <f t="shared" si="83"/>
        <v>46052</v>
      </c>
      <c r="BO1069" s="7" t="e">
        <f t="shared" si="84"/>
        <v>#REF!</v>
      </c>
      <c r="BP1069" s="5" t="e">
        <f t="shared" si="80"/>
        <v>#REF!</v>
      </c>
      <c r="BQ1069" s="1">
        <v>28233333</v>
      </c>
      <c r="BR1069" s="1" t="e">
        <f>+Tabla3[[#This Row],[VALOR TOTAL DE CONTRATO (ANTES DE LIQUIDACIÓN - LIBERACIÓN DE SALDOS)]]-Tabla3[[#This Row],[RECURSO TOTALES DESEMBOLSADOS]]</f>
        <v>#REF!</v>
      </c>
      <c r="BS1069" s="1" t="s">
        <v>83</v>
      </c>
      <c r="BT1069" s="1" t="str">
        <f t="shared" si="81"/>
        <v>enero</v>
      </c>
      <c r="BU1069" s="1" t="s">
        <v>82</v>
      </c>
      <c r="BV1069" s="1" t="s">
        <v>82</v>
      </c>
      <c r="BW1069" s="1" t="s">
        <v>82</v>
      </c>
      <c r="BX1069" t="s">
        <v>258</v>
      </c>
      <c r="BY1069" t="s">
        <v>259</v>
      </c>
    </row>
    <row r="1070" spans="1:78" x14ac:dyDescent="0.25">
      <c r="A1070" s="1">
        <v>2026</v>
      </c>
      <c r="B1070" s="3">
        <v>1044</v>
      </c>
      <c r="C1070" s="1" t="s">
        <v>280</v>
      </c>
      <c r="D1070" t="s">
        <v>67</v>
      </c>
      <c r="E1070" t="s">
        <v>70</v>
      </c>
      <c r="F1070" t="s">
        <v>71</v>
      </c>
      <c r="G1070" t="s">
        <v>105</v>
      </c>
      <c r="H1070" s="1" t="s">
        <v>64</v>
      </c>
      <c r="I1070" s="1" t="s">
        <v>76</v>
      </c>
      <c r="J1070" t="s">
        <v>5564</v>
      </c>
      <c r="K1070" s="1" t="s">
        <v>278</v>
      </c>
      <c r="L1070" s="96" t="s">
        <v>3719</v>
      </c>
      <c r="M1070" s="79" t="s">
        <v>3719</v>
      </c>
      <c r="N1070" s="1" t="s">
        <v>5565</v>
      </c>
      <c r="O1070" s="59" t="s">
        <v>5241</v>
      </c>
      <c r="P1070" s="99">
        <v>79541640</v>
      </c>
      <c r="Q1070" s="1" t="s">
        <v>83</v>
      </c>
      <c r="R1070" s="87" t="s">
        <v>90</v>
      </c>
      <c r="S1070" s="87" t="s">
        <v>264</v>
      </c>
      <c r="T1070" t="s">
        <v>5566</v>
      </c>
      <c r="U1070" t="s">
        <v>5567</v>
      </c>
      <c r="V1070" t="s">
        <v>5568</v>
      </c>
      <c r="W1070" s="5">
        <v>600000000</v>
      </c>
      <c r="X1070" s="5">
        <v>600000000</v>
      </c>
      <c r="Y1070" s="90" t="s">
        <v>5245</v>
      </c>
      <c r="Z1070" s="90" t="s">
        <v>1045</v>
      </c>
      <c r="AA1070" s="1" t="s">
        <v>95</v>
      </c>
      <c r="AB1070" t="s">
        <v>83</v>
      </c>
      <c r="AC1070" t="s">
        <v>76</v>
      </c>
      <c r="AD1070" s="69">
        <f>+Tabla3[[#This Row],[VALOR DEL CONTRATO
(EN NUMEROS)]]-Tabla3[[#This Row],[VALOR RECURSOS (MADS/FONAM)]]</f>
        <v>0</v>
      </c>
      <c r="AE1070" s="2">
        <v>9426</v>
      </c>
      <c r="AF1070" s="97">
        <v>46028</v>
      </c>
      <c r="AG1070">
        <v>115026</v>
      </c>
      <c r="AH1070" s="96">
        <v>46052</v>
      </c>
      <c r="AI1070" s="78" t="s">
        <v>97</v>
      </c>
      <c r="AJ1070" t="s">
        <v>5569</v>
      </c>
      <c r="AK1070" s="65" t="s">
        <v>76</v>
      </c>
      <c r="AL1070" s="96">
        <v>46052</v>
      </c>
      <c r="AM1070" s="1" t="s">
        <v>257</v>
      </c>
      <c r="AN1070" s="1" t="s">
        <v>257</v>
      </c>
      <c r="AO1070" t="s">
        <v>100</v>
      </c>
      <c r="AP1070" t="s">
        <v>3477</v>
      </c>
      <c r="AQ1070" s="1"/>
      <c r="AR1070" t="s">
        <v>556</v>
      </c>
      <c r="AS1070" t="s">
        <v>264</v>
      </c>
      <c r="AT1070" s="1">
        <v>93141506</v>
      </c>
      <c r="AU1070" s="93" t="s">
        <v>6231</v>
      </c>
      <c r="AV1070" s="1" t="s">
        <v>210</v>
      </c>
      <c r="AW1070" s="87" t="s">
        <v>103</v>
      </c>
      <c r="AX1070" s="96">
        <v>46059</v>
      </c>
      <c r="AY1070" s="1" t="s">
        <v>118</v>
      </c>
      <c r="AZ1070" s="96">
        <v>46052</v>
      </c>
      <c r="BA1070" s="75">
        <v>46065</v>
      </c>
      <c r="BB1070" s="6">
        <v>46387</v>
      </c>
      <c r="BC1070" s="89">
        <f>+Tabla3[[#This Row],[FECHA TERMINACION
(INICIAL)]]-Tabla3[[#This Row],[FECHA INICIO]]</f>
        <v>322</v>
      </c>
      <c r="BD1070" s="89">
        <f>+Tabla3[[#This Row],[PLAZO DE EJECUCIÓN EN DÍAS (INICIAL)]]/30</f>
        <v>10.733333333333333</v>
      </c>
      <c r="BE1070" t="s">
        <v>5570</v>
      </c>
      <c r="BF1070" s="5" t="e">
        <f>+#REF!</f>
        <v>#REF!</v>
      </c>
      <c r="BG1070" s="5" t="e">
        <f>+#REF!</f>
        <v>#REF!</v>
      </c>
      <c r="BH1070" s="1" t="e">
        <f>+#REF!</f>
        <v>#REF!</v>
      </c>
      <c r="BI1070" s="1">
        <f>+COUNTIF(Tabla3[[#This Row],[VALOR REDUCIDO]:[TOTAL TIEMPO PRORROGADO EN DÍAS
]],"&lt;&gt;0")</f>
        <v>3</v>
      </c>
      <c r="BJ1070" s="1" t="e">
        <f>+#REF!</f>
        <v>#REF!</v>
      </c>
      <c r="BK1070" s="75" t="e">
        <f>+#REF!</f>
        <v>#REF!</v>
      </c>
      <c r="BL1070" s="1" t="s">
        <v>83</v>
      </c>
      <c r="BM1070" t="e">
        <f t="shared" si="82"/>
        <v>#REF!</v>
      </c>
      <c r="BN1070" s="7">
        <f t="shared" si="83"/>
        <v>46065</v>
      </c>
      <c r="BO1070" s="7" t="e">
        <f t="shared" si="84"/>
        <v>#REF!</v>
      </c>
      <c r="BP1070" s="5" t="e">
        <f t="shared" si="80"/>
        <v>#REF!</v>
      </c>
      <c r="BQ1070" s="1">
        <v>869542134</v>
      </c>
      <c r="BR1070" s="1" t="e">
        <f>+Tabla3[[#This Row],[VALOR TOTAL DE CONTRATO (ANTES DE LIQUIDACIÓN - LIBERACIÓN DE SALDOS)]]-Tabla3[[#This Row],[RECURSO TOTALES DESEMBOLSADOS]]</f>
        <v>#REF!</v>
      </c>
      <c r="BS1070" s="1" t="s">
        <v>83</v>
      </c>
      <c r="BT1070" s="1" t="str">
        <f t="shared" si="81"/>
        <v>enero</v>
      </c>
      <c r="BU1070" s="1" t="s">
        <v>82</v>
      </c>
      <c r="BV1070" s="1" t="s">
        <v>82</v>
      </c>
      <c r="BW1070" s="1" t="s">
        <v>82</v>
      </c>
      <c r="BX1070" t="s">
        <v>258</v>
      </c>
      <c r="BY1070" t="s">
        <v>259</v>
      </c>
    </row>
    <row r="1071" spans="1:78" x14ac:dyDescent="0.25">
      <c r="A1071" s="1">
        <v>2026</v>
      </c>
      <c r="B1071" s="3">
        <v>1045</v>
      </c>
      <c r="C1071" s="1" t="s">
        <v>65</v>
      </c>
      <c r="D1071" t="s">
        <v>67</v>
      </c>
      <c r="E1071" t="s">
        <v>70</v>
      </c>
      <c r="F1071" t="s">
        <v>71</v>
      </c>
      <c r="G1071" t="s">
        <v>105</v>
      </c>
      <c r="H1071" s="1" t="s">
        <v>64</v>
      </c>
      <c r="I1071" s="1" t="s">
        <v>75</v>
      </c>
      <c r="J1071" t="s">
        <v>5571</v>
      </c>
      <c r="K1071" s="1" t="s">
        <v>78</v>
      </c>
      <c r="L1071" s="87" t="s">
        <v>759</v>
      </c>
      <c r="M1071" s="79" t="s">
        <v>7335</v>
      </c>
      <c r="N1071" s="1" t="s">
        <v>3719</v>
      </c>
      <c r="O1071" s="69" t="s">
        <v>3719</v>
      </c>
      <c r="P1071" s="99" t="s">
        <v>3719</v>
      </c>
      <c r="Q1071" s="1" t="s">
        <v>83</v>
      </c>
      <c r="R1071" s="87" t="s">
        <v>255</v>
      </c>
      <c r="S1071" s="87" t="s">
        <v>255</v>
      </c>
      <c r="T1071" t="s">
        <v>5572</v>
      </c>
      <c r="U1071" t="s">
        <v>5573</v>
      </c>
      <c r="V1071" t="s">
        <v>5574</v>
      </c>
      <c r="W1071" s="5">
        <v>60500000</v>
      </c>
      <c r="X1071" s="5">
        <v>60500000</v>
      </c>
      <c r="Y1071" s="90">
        <v>5500000</v>
      </c>
      <c r="Z1071" s="90" t="s">
        <v>1045</v>
      </c>
      <c r="AA1071" s="1" t="s">
        <v>121</v>
      </c>
      <c r="AB1071" t="s">
        <v>83</v>
      </c>
      <c r="AC1071" t="s">
        <v>76</v>
      </c>
      <c r="AD1071" s="69">
        <f>+Tabla3[[#This Row],[VALOR DEL CONTRATO
(EN NUMEROS)]]-Tabla3[[#This Row],[VALOR RECURSOS (MADS/FONAM)]]</f>
        <v>0</v>
      </c>
      <c r="AE1071" s="2">
        <v>4625</v>
      </c>
      <c r="AF1071" s="97">
        <v>45671</v>
      </c>
      <c r="AG1071">
        <v>2826</v>
      </c>
      <c r="AH1071" s="96">
        <v>46052</v>
      </c>
      <c r="AI1071" s="78" t="s">
        <v>99</v>
      </c>
      <c r="AJ1071" t="s">
        <v>1827</v>
      </c>
      <c r="AK1071" s="65" t="s">
        <v>76</v>
      </c>
      <c r="AL1071" s="96">
        <v>46051</v>
      </c>
      <c r="AM1071" s="1" t="s">
        <v>257</v>
      </c>
      <c r="AN1071" s="1" t="s">
        <v>257</v>
      </c>
      <c r="AO1071" t="s">
        <v>100</v>
      </c>
      <c r="AP1071" t="s">
        <v>402</v>
      </c>
      <c r="AQ1071" s="2"/>
      <c r="AR1071" t="s">
        <v>396</v>
      </c>
      <c r="AS1071" t="s">
        <v>255</v>
      </c>
      <c r="AT1071" s="1">
        <v>80111600</v>
      </c>
      <c r="AU1071" s="93" t="s">
        <v>6232</v>
      </c>
      <c r="AV1071" s="1" t="s">
        <v>210</v>
      </c>
      <c r="AW1071" s="87" t="s">
        <v>103</v>
      </c>
      <c r="AX1071" s="96">
        <v>46051</v>
      </c>
      <c r="AY1071" s="1" t="s">
        <v>116</v>
      </c>
      <c r="AZ1071" s="96">
        <v>46052</v>
      </c>
      <c r="BA1071" s="75">
        <v>46052</v>
      </c>
      <c r="BB1071" s="6">
        <v>46385</v>
      </c>
      <c r="BC1071" s="89">
        <f>+Tabla3[[#This Row],[FECHA TERMINACION
(INICIAL)]]-Tabla3[[#This Row],[FECHA INICIO]]</f>
        <v>333</v>
      </c>
      <c r="BD1071" s="89">
        <f>+Tabla3[[#This Row],[PLAZO DE EJECUCIÓN EN DÍAS (INICIAL)]]/30</f>
        <v>11.1</v>
      </c>
      <c r="BE1071" t="s">
        <v>3759</v>
      </c>
      <c r="BF1071" s="5" t="e">
        <f>+#REF!</f>
        <v>#REF!</v>
      </c>
      <c r="BG1071" s="5" t="e">
        <f>+#REF!</f>
        <v>#REF!</v>
      </c>
      <c r="BH1071" s="1" t="e">
        <f>+#REF!</f>
        <v>#REF!</v>
      </c>
      <c r="BI1071" s="1">
        <f>+COUNTIF(Tabla3[[#This Row],[VALOR REDUCIDO]:[TOTAL TIEMPO PRORROGADO EN DÍAS
]],"&lt;&gt;0")</f>
        <v>3</v>
      </c>
      <c r="BJ1071" s="1" t="e">
        <f>+#REF!</f>
        <v>#REF!</v>
      </c>
      <c r="BK1071" s="75" t="e">
        <f>+#REF!</f>
        <v>#REF!</v>
      </c>
      <c r="BL1071" s="1" t="s">
        <v>83</v>
      </c>
      <c r="BM1071" t="e">
        <f t="shared" si="82"/>
        <v>#REF!</v>
      </c>
      <c r="BN1071" s="7">
        <f t="shared" si="83"/>
        <v>46052</v>
      </c>
      <c r="BO1071" s="7" t="e">
        <f t="shared" si="84"/>
        <v>#REF!</v>
      </c>
      <c r="BP1071" s="5" t="e">
        <f t="shared" si="80"/>
        <v>#REF!</v>
      </c>
      <c r="BQ1071" s="1">
        <v>22183333</v>
      </c>
      <c r="BR1071" s="1" t="e">
        <f>+Tabla3[[#This Row],[VALOR TOTAL DE CONTRATO (ANTES DE LIQUIDACIÓN - LIBERACIÓN DE SALDOS)]]-Tabla3[[#This Row],[RECURSO TOTALES DESEMBOLSADOS]]</f>
        <v>#REF!</v>
      </c>
      <c r="BS1071" s="1" t="s">
        <v>83</v>
      </c>
      <c r="BT1071" s="1" t="str">
        <f t="shared" si="81"/>
        <v>enero</v>
      </c>
      <c r="BU1071" s="1" t="s">
        <v>82</v>
      </c>
      <c r="BV1071" s="1" t="s">
        <v>82</v>
      </c>
      <c r="BW1071" s="1" t="s">
        <v>82</v>
      </c>
      <c r="BX1071" t="s">
        <v>258</v>
      </c>
      <c r="BY1071" t="s">
        <v>259</v>
      </c>
    </row>
    <row r="1072" spans="1:78" s="70" customFormat="1" x14ac:dyDescent="0.25">
      <c r="A1072" s="1">
        <v>2026</v>
      </c>
      <c r="B1072" s="3">
        <v>1046</v>
      </c>
      <c r="C1072" s="1" t="s">
        <v>65</v>
      </c>
      <c r="D1072" t="s">
        <v>67</v>
      </c>
      <c r="E1072" t="s">
        <v>70</v>
      </c>
      <c r="F1072" t="s">
        <v>71</v>
      </c>
      <c r="G1072" t="s">
        <v>105</v>
      </c>
      <c r="H1072" s="1" t="s">
        <v>64</v>
      </c>
      <c r="I1072" s="1" t="s">
        <v>75</v>
      </c>
      <c r="J1072" t="s">
        <v>5575</v>
      </c>
      <c r="K1072" s="1" t="s">
        <v>78</v>
      </c>
      <c r="L1072" t="s">
        <v>5353</v>
      </c>
      <c r="M1072" s="79" t="s">
        <v>7336</v>
      </c>
      <c r="N1072" s="1" t="s">
        <v>3719</v>
      </c>
      <c r="O1072" s="69" t="s">
        <v>3719</v>
      </c>
      <c r="P1072" s="99" t="s">
        <v>3719</v>
      </c>
      <c r="Q1072" s="1" t="s">
        <v>83</v>
      </c>
      <c r="R1072" s="87" t="s">
        <v>2944</v>
      </c>
      <c r="S1072" s="87" t="s">
        <v>2944</v>
      </c>
      <c r="T1072" t="s">
        <v>5576</v>
      </c>
      <c r="U1072" t="s">
        <v>5577</v>
      </c>
      <c r="V1072" t="s">
        <v>5578</v>
      </c>
      <c r="W1072" s="5">
        <v>113105760</v>
      </c>
      <c r="X1072" s="5">
        <v>113105760</v>
      </c>
      <c r="Y1072" s="90">
        <v>10220400</v>
      </c>
      <c r="Z1072" s="90"/>
      <c r="AA1072" s="1" t="s">
        <v>95</v>
      </c>
      <c r="AB1072" t="s">
        <v>83</v>
      </c>
      <c r="AC1072" t="s">
        <v>76</v>
      </c>
      <c r="AD1072" s="69">
        <f>+Tabla3[[#This Row],[VALOR DEL CONTRATO
(EN NUMEROS)]]-Tabla3[[#This Row],[VALOR RECURSOS (MADS/FONAM)]]</f>
        <v>0</v>
      </c>
      <c r="AE1072" s="2">
        <v>2326</v>
      </c>
      <c r="AF1072" s="97">
        <v>46024</v>
      </c>
      <c r="AG1072">
        <v>111826</v>
      </c>
      <c r="AH1072" s="96">
        <v>46052</v>
      </c>
      <c r="AI1072" s="78" t="s">
        <v>98</v>
      </c>
      <c r="AJ1072" t="s">
        <v>282</v>
      </c>
      <c r="AK1072" s="65">
        <v>202400000000095</v>
      </c>
      <c r="AL1072" s="96">
        <v>46051</v>
      </c>
      <c r="AM1072" s="1" t="s">
        <v>257</v>
      </c>
      <c r="AN1072" t="s">
        <v>257</v>
      </c>
      <c r="AO1072" t="s">
        <v>100</v>
      </c>
      <c r="AP1072" t="s">
        <v>452</v>
      </c>
      <c r="AQ1072" s="2"/>
      <c r="AR1072" t="s">
        <v>453</v>
      </c>
      <c r="AS1072" t="s">
        <v>454</v>
      </c>
      <c r="AT1072" s="1">
        <v>80111600</v>
      </c>
      <c r="AU1072" s="93" t="s">
        <v>6233</v>
      </c>
      <c r="AV1072" s="1" t="s">
        <v>210</v>
      </c>
      <c r="AW1072" s="87" t="s">
        <v>103</v>
      </c>
      <c r="AX1072" s="96">
        <v>46052</v>
      </c>
      <c r="AY1072" s="1" t="s">
        <v>116</v>
      </c>
      <c r="AZ1072" s="96">
        <v>46052</v>
      </c>
      <c r="BA1072" s="75">
        <v>46052</v>
      </c>
      <c r="BB1072" s="6">
        <v>46387</v>
      </c>
      <c r="BC1072" s="89">
        <f>+Tabla3[[#This Row],[FECHA TERMINACION
(INICIAL)]]-Tabla3[[#This Row],[FECHA INICIO]]</f>
        <v>335</v>
      </c>
      <c r="BD1072" s="89">
        <f>+Tabla3[[#This Row],[PLAZO DE EJECUCIÓN EN DÍAS (INICIAL)]]/30</f>
        <v>11.166666666666666</v>
      </c>
      <c r="BE1072" t="s">
        <v>5579</v>
      </c>
      <c r="BF1072" s="5" t="e">
        <f>+#REF!</f>
        <v>#REF!</v>
      </c>
      <c r="BG1072" s="5" t="e">
        <f>+#REF!</f>
        <v>#REF!</v>
      </c>
      <c r="BH1072" s="1" t="e">
        <f>+#REF!</f>
        <v>#REF!</v>
      </c>
      <c r="BI1072" s="1">
        <f>+COUNTIF(Tabla3[[#This Row],[VALOR REDUCIDO]:[TOTAL TIEMPO PRORROGADO EN DÍAS
]],"&lt;&gt;0")</f>
        <v>3</v>
      </c>
      <c r="BJ1072" s="1" t="e">
        <f>+#REF!</f>
        <v>#REF!</v>
      </c>
      <c r="BK1072" s="75" t="e">
        <f>+#REF!</f>
        <v>#REF!</v>
      </c>
      <c r="BL1072" s="1" t="s">
        <v>83</v>
      </c>
      <c r="BM1072" t="e">
        <f t="shared" si="82"/>
        <v>#REF!</v>
      </c>
      <c r="BN1072" s="7">
        <f t="shared" si="83"/>
        <v>46052</v>
      </c>
      <c r="BO1072" s="7" t="e">
        <f t="shared" si="84"/>
        <v>#REF!</v>
      </c>
      <c r="BP1072" s="5" t="e">
        <f t="shared" si="80"/>
        <v>#REF!</v>
      </c>
      <c r="BQ1072" s="1">
        <v>41222280</v>
      </c>
      <c r="BR1072" s="1" t="e">
        <f>+Tabla3[[#This Row],[VALOR TOTAL DE CONTRATO (ANTES DE LIQUIDACIÓN - LIBERACIÓN DE SALDOS)]]-Tabla3[[#This Row],[RECURSO TOTALES DESEMBOLSADOS]]</f>
        <v>#REF!</v>
      </c>
      <c r="BS1072" s="1" t="s">
        <v>83</v>
      </c>
      <c r="BT1072" s="1" t="str">
        <f t="shared" si="81"/>
        <v>enero</v>
      </c>
      <c r="BU1072" s="1" t="s">
        <v>82</v>
      </c>
      <c r="BV1072" s="1" t="s">
        <v>82</v>
      </c>
      <c r="BW1072" s="1" t="s">
        <v>82</v>
      </c>
      <c r="BX1072" t="s">
        <v>258</v>
      </c>
      <c r="BY1072" t="s">
        <v>259</v>
      </c>
    </row>
    <row r="1073" spans="1:77" x14ac:dyDescent="0.25">
      <c r="A1073" s="1">
        <v>2026</v>
      </c>
      <c r="B1073" s="3">
        <v>1047</v>
      </c>
      <c r="C1073" s="1" t="s">
        <v>65</v>
      </c>
      <c r="D1073" t="s">
        <v>67</v>
      </c>
      <c r="E1073" t="s">
        <v>70</v>
      </c>
      <c r="F1073" t="s">
        <v>71</v>
      </c>
      <c r="G1073" t="s">
        <v>105</v>
      </c>
      <c r="H1073" s="1" t="s">
        <v>64</v>
      </c>
      <c r="I1073" s="1" t="s">
        <v>75</v>
      </c>
      <c r="J1073" t="s">
        <v>5580</v>
      </c>
      <c r="K1073" s="1" t="s">
        <v>78</v>
      </c>
      <c r="L1073" s="87" t="s">
        <v>81</v>
      </c>
      <c r="M1073" s="79" t="s">
        <v>7337</v>
      </c>
      <c r="N1073" s="1" t="s">
        <v>3719</v>
      </c>
      <c r="O1073" s="69" t="s">
        <v>3719</v>
      </c>
      <c r="P1073" s="99" t="s">
        <v>3719</v>
      </c>
      <c r="Q1073" s="1" t="s">
        <v>83</v>
      </c>
      <c r="R1073" s="87" t="s">
        <v>262</v>
      </c>
      <c r="S1073" s="87" t="s">
        <v>262</v>
      </c>
      <c r="T1073" t="s">
        <v>5581</v>
      </c>
      <c r="U1073" t="s">
        <v>5582</v>
      </c>
      <c r="V1073" t="s">
        <v>5583</v>
      </c>
      <c r="W1073" s="5">
        <v>33120000</v>
      </c>
      <c r="X1073" s="5">
        <v>33120000</v>
      </c>
      <c r="Y1073" s="90">
        <v>5520000</v>
      </c>
      <c r="Z1073" s="90" t="s">
        <v>1045</v>
      </c>
      <c r="AA1073" s="1" t="s">
        <v>95</v>
      </c>
      <c r="AB1073" t="s">
        <v>83</v>
      </c>
      <c r="AC1073" t="s">
        <v>76</v>
      </c>
      <c r="AD1073" s="69">
        <f>+Tabla3[[#This Row],[VALOR DEL CONTRATO
(EN NUMEROS)]]-Tabla3[[#This Row],[VALOR RECURSOS (MADS/FONAM)]]</f>
        <v>0</v>
      </c>
      <c r="AE1073" s="2">
        <v>2026</v>
      </c>
      <c r="AF1073" s="97">
        <v>46024</v>
      </c>
      <c r="AG1073">
        <v>114226</v>
      </c>
      <c r="AH1073" s="96">
        <v>46052</v>
      </c>
      <c r="AI1073" s="78" t="s">
        <v>98</v>
      </c>
      <c r="AJ1073" t="s">
        <v>590</v>
      </c>
      <c r="AK1073" s="65">
        <v>202400000000078</v>
      </c>
      <c r="AL1073" s="96">
        <v>46051</v>
      </c>
      <c r="AM1073" s="1" t="s">
        <v>257</v>
      </c>
      <c r="AN1073" s="1" t="s">
        <v>257</v>
      </c>
      <c r="AO1073" t="s">
        <v>100</v>
      </c>
      <c r="AP1073" t="s">
        <v>452</v>
      </c>
      <c r="AQ1073" s="2"/>
      <c r="AR1073" t="s">
        <v>453</v>
      </c>
      <c r="AS1073" t="s">
        <v>454</v>
      </c>
      <c r="AT1073" s="1">
        <v>80111600</v>
      </c>
      <c r="AU1073" s="93" t="s">
        <v>6234</v>
      </c>
      <c r="AV1073" s="1" t="s">
        <v>210</v>
      </c>
      <c r="AW1073" s="87" t="s">
        <v>103</v>
      </c>
      <c r="AX1073" s="96">
        <v>46051</v>
      </c>
      <c r="AY1073" s="1" t="s">
        <v>115</v>
      </c>
      <c r="AZ1073" s="75">
        <v>46052</v>
      </c>
      <c r="BA1073" s="75">
        <v>46052</v>
      </c>
      <c r="BB1073" s="6">
        <v>46233</v>
      </c>
      <c r="BC1073" s="89">
        <f>+Tabla3[[#This Row],[FECHA TERMINACION
(INICIAL)]]-Tabla3[[#This Row],[FECHA INICIO]]</f>
        <v>181</v>
      </c>
      <c r="BD1073" s="89">
        <f>+Tabla3[[#This Row],[PLAZO DE EJECUCIÓN EN DÍAS (INICIAL)]]/30</f>
        <v>6.0333333333333332</v>
      </c>
      <c r="BE1073" t="s">
        <v>1689</v>
      </c>
      <c r="BF1073" s="5" t="e">
        <f>+#REF!</f>
        <v>#REF!</v>
      </c>
      <c r="BG1073" s="5" t="e">
        <f>+#REF!</f>
        <v>#REF!</v>
      </c>
      <c r="BH1073" s="1" t="e">
        <f>+#REF!</f>
        <v>#REF!</v>
      </c>
      <c r="BI1073" s="1">
        <f>+COUNTIF(Tabla3[[#This Row],[VALOR REDUCIDO]:[TOTAL TIEMPO PRORROGADO EN DÍAS
]],"&lt;&gt;0")</f>
        <v>3</v>
      </c>
      <c r="BJ1073" s="1" t="e">
        <f>+#REF!</f>
        <v>#REF!</v>
      </c>
      <c r="BK1073" s="75" t="e">
        <f>+#REF!</f>
        <v>#REF!</v>
      </c>
      <c r="BL1073" s="1" t="s">
        <v>83</v>
      </c>
      <c r="BM1073" t="e">
        <f t="shared" si="82"/>
        <v>#REF!</v>
      </c>
      <c r="BN1073" s="7">
        <f t="shared" si="83"/>
        <v>46052</v>
      </c>
      <c r="BO1073" s="7" t="e">
        <f t="shared" si="84"/>
        <v>#REF!</v>
      </c>
      <c r="BP1073" s="5" t="e">
        <f t="shared" si="80"/>
        <v>#REF!</v>
      </c>
      <c r="BQ1073" s="1">
        <v>22264000</v>
      </c>
      <c r="BR1073" s="1" t="e">
        <f>+Tabla3[[#This Row],[VALOR TOTAL DE CONTRATO (ANTES DE LIQUIDACIÓN - LIBERACIÓN DE SALDOS)]]-Tabla3[[#This Row],[RECURSO TOTALES DESEMBOLSADOS]]</f>
        <v>#REF!</v>
      </c>
      <c r="BS1073" s="1" t="s">
        <v>83</v>
      </c>
      <c r="BT1073" s="1" t="str">
        <f t="shared" si="81"/>
        <v>enero</v>
      </c>
      <c r="BU1073" s="1" t="s">
        <v>82</v>
      </c>
      <c r="BV1073" s="1" t="s">
        <v>82</v>
      </c>
      <c r="BW1073" s="1" t="s">
        <v>82</v>
      </c>
      <c r="BX1073" t="s">
        <v>258</v>
      </c>
      <c r="BY1073" t="s">
        <v>259</v>
      </c>
    </row>
    <row r="1074" spans="1:77" x14ac:dyDescent="0.25">
      <c r="A1074" s="1">
        <v>2026</v>
      </c>
      <c r="B1074" s="3">
        <v>1048</v>
      </c>
      <c r="C1074" s="1" t="s">
        <v>65</v>
      </c>
      <c r="D1074" t="s">
        <v>67</v>
      </c>
      <c r="E1074" t="s">
        <v>70</v>
      </c>
      <c r="F1074" t="s">
        <v>71</v>
      </c>
      <c r="G1074" t="s">
        <v>105</v>
      </c>
      <c r="H1074" s="1" t="s">
        <v>64</v>
      </c>
      <c r="I1074" s="1" t="s">
        <v>75</v>
      </c>
      <c r="J1074" t="s">
        <v>5584</v>
      </c>
      <c r="K1074" s="1" t="s">
        <v>78</v>
      </c>
      <c r="L1074" t="s">
        <v>5249</v>
      </c>
      <c r="M1074" s="79" t="s">
        <v>7338</v>
      </c>
      <c r="N1074" s="1" t="s">
        <v>3719</v>
      </c>
      <c r="O1074" s="69" t="s">
        <v>3719</v>
      </c>
      <c r="P1074" s="99" t="s">
        <v>3719</v>
      </c>
      <c r="Q1074" s="1" t="s">
        <v>83</v>
      </c>
      <c r="R1074" s="87" t="s">
        <v>255</v>
      </c>
      <c r="S1074" s="87" t="s">
        <v>255</v>
      </c>
      <c r="T1074" t="s">
        <v>5585</v>
      </c>
      <c r="U1074" t="s">
        <v>5586</v>
      </c>
      <c r="V1074" t="s">
        <v>2000</v>
      </c>
      <c r="W1074" s="5">
        <v>77000000</v>
      </c>
      <c r="X1074" s="5">
        <v>77000000</v>
      </c>
      <c r="Y1074" s="90">
        <v>7000000</v>
      </c>
      <c r="Z1074" s="90">
        <v>0</v>
      </c>
      <c r="AA1074" s="1" t="s">
        <v>95</v>
      </c>
      <c r="AB1074" t="s">
        <v>83</v>
      </c>
      <c r="AC1074" t="s">
        <v>76</v>
      </c>
      <c r="AD1074" s="69">
        <f>+Tabla3[[#This Row],[VALOR DEL CONTRATO
(EN NUMEROS)]]-Tabla3[[#This Row],[VALOR RECURSOS (MADS/FONAM)]]</f>
        <v>0</v>
      </c>
      <c r="AE1074" s="2">
        <v>1426</v>
      </c>
      <c r="AF1074" s="97">
        <v>46024</v>
      </c>
      <c r="AG1074">
        <v>115926</v>
      </c>
      <c r="AH1074" s="96">
        <v>46052</v>
      </c>
      <c r="AI1074" s="78" t="s">
        <v>98</v>
      </c>
      <c r="AJ1074" t="s">
        <v>395</v>
      </c>
      <c r="AK1074" s="65">
        <v>202400000000095</v>
      </c>
      <c r="AL1074" s="96">
        <v>46051</v>
      </c>
      <c r="AM1074" s="1" t="s">
        <v>257</v>
      </c>
      <c r="AN1074" s="1" t="s">
        <v>257</v>
      </c>
      <c r="AO1074" t="s">
        <v>100</v>
      </c>
      <c r="AP1074" t="s">
        <v>402</v>
      </c>
      <c r="AQ1074" s="2"/>
      <c r="AR1074" t="s">
        <v>396</v>
      </c>
      <c r="AS1074" t="s">
        <v>255</v>
      </c>
      <c r="AT1074" s="1">
        <v>80111600</v>
      </c>
      <c r="AU1074" s="93" t="s">
        <v>6235</v>
      </c>
      <c r="AV1074" s="1" t="s">
        <v>210</v>
      </c>
      <c r="AW1074" s="87" t="s">
        <v>103</v>
      </c>
      <c r="AX1074" s="96">
        <v>46051</v>
      </c>
      <c r="AY1074" s="1" t="s">
        <v>116</v>
      </c>
      <c r="AZ1074" s="96">
        <v>46051</v>
      </c>
      <c r="BA1074" s="75">
        <v>46052</v>
      </c>
      <c r="BB1074" s="6">
        <v>46091</v>
      </c>
      <c r="BC1074" s="89">
        <f>+Tabla3[[#This Row],[FECHA TERMINACION
(INICIAL)]]-Tabla3[[#This Row],[FECHA INICIO]]</f>
        <v>39</v>
      </c>
      <c r="BD1074" s="89">
        <f>+Tabla3[[#This Row],[PLAZO DE EJECUCIÓN EN DÍAS (INICIAL)]]/30</f>
        <v>1.3</v>
      </c>
      <c r="BE1074" t="s">
        <v>4039</v>
      </c>
      <c r="BF1074" s="5" t="e">
        <f>+#REF!</f>
        <v>#REF!</v>
      </c>
      <c r="BG1074" s="5" t="e">
        <f>+#REF!</f>
        <v>#REF!</v>
      </c>
      <c r="BH1074" s="1" t="e">
        <f>+#REF!</f>
        <v>#REF!</v>
      </c>
      <c r="BI1074" s="1">
        <f>+COUNTIF(Tabla3[[#This Row],[VALOR REDUCIDO]:[TOTAL TIEMPO PRORROGADO EN DÍAS
]],"&lt;&gt;0")</f>
        <v>3</v>
      </c>
      <c r="BJ1074" s="1" t="e">
        <f>+#REF!</f>
        <v>#REF!</v>
      </c>
      <c r="BK1074" s="75" t="e">
        <f>+#REF!</f>
        <v>#REF!</v>
      </c>
      <c r="BL1074" s="1" t="s">
        <v>82</v>
      </c>
      <c r="BM1074" t="e">
        <f t="shared" si="82"/>
        <v>#REF!</v>
      </c>
      <c r="BN1074" s="7">
        <f t="shared" si="83"/>
        <v>46052</v>
      </c>
      <c r="BO1074" s="7" t="e">
        <f t="shared" si="84"/>
        <v>#REF!</v>
      </c>
      <c r="BP1074" s="5" t="e">
        <f t="shared" si="80"/>
        <v>#REF!</v>
      </c>
      <c r="BQ1074" s="1">
        <v>9566666</v>
      </c>
      <c r="BR1074" s="1" t="e">
        <f>+Tabla3[[#This Row],[VALOR TOTAL DE CONTRATO (ANTES DE LIQUIDACIÓN - LIBERACIÓN DE SALDOS)]]-Tabla3[[#This Row],[RECURSO TOTALES DESEMBOLSADOS]]</f>
        <v>#REF!</v>
      </c>
      <c r="BS1074" s="1" t="s">
        <v>83</v>
      </c>
      <c r="BT1074" s="1" t="str">
        <f t="shared" si="81"/>
        <v>enero</v>
      </c>
      <c r="BU1074" s="1" t="s">
        <v>82</v>
      </c>
      <c r="BV1074" s="1" t="s">
        <v>82</v>
      </c>
      <c r="BW1074" s="1" t="s">
        <v>82</v>
      </c>
      <c r="BX1074" t="s">
        <v>258</v>
      </c>
      <c r="BY1074" t="s">
        <v>259</v>
      </c>
    </row>
    <row r="1075" spans="1:77" x14ac:dyDescent="0.25">
      <c r="A1075" s="1">
        <v>2026</v>
      </c>
      <c r="B1075" s="3" t="s">
        <v>7356</v>
      </c>
      <c r="C1075" s="1" t="s">
        <v>65</v>
      </c>
      <c r="D1075" t="s">
        <v>67</v>
      </c>
      <c r="E1075" t="s">
        <v>70</v>
      </c>
      <c r="F1075" t="s">
        <v>71</v>
      </c>
      <c r="G1075" t="s">
        <v>105</v>
      </c>
      <c r="H1075" s="1" t="s">
        <v>64</v>
      </c>
      <c r="I1075" s="1" t="s">
        <v>75</v>
      </c>
      <c r="J1075" t="s">
        <v>7357</v>
      </c>
      <c r="K1075" s="1" t="s">
        <v>78</v>
      </c>
      <c r="L1075" t="s">
        <v>759</v>
      </c>
      <c r="M1075" s="79" t="s">
        <v>7450</v>
      </c>
      <c r="N1075" s="1" t="s">
        <v>3719</v>
      </c>
      <c r="O1075" s="69" t="s">
        <v>3719</v>
      </c>
      <c r="P1075" s="99" t="s">
        <v>3719</v>
      </c>
      <c r="Q1075" s="1" t="s">
        <v>83</v>
      </c>
      <c r="R1075" s="87" t="s">
        <v>255</v>
      </c>
      <c r="S1075" s="87" t="s">
        <v>255</v>
      </c>
      <c r="T1075" t="s">
        <v>5585</v>
      </c>
      <c r="U1075" t="s">
        <v>5586</v>
      </c>
      <c r="V1075" t="s">
        <v>7358</v>
      </c>
      <c r="W1075" s="5">
        <v>67433334</v>
      </c>
      <c r="X1075" s="5">
        <v>67433334</v>
      </c>
      <c r="Y1075" s="90">
        <v>7000000</v>
      </c>
      <c r="Z1075" s="90">
        <v>0</v>
      </c>
      <c r="AA1075" s="1" t="s">
        <v>95</v>
      </c>
      <c r="AB1075" t="s">
        <v>83</v>
      </c>
      <c r="AC1075" t="s">
        <v>76</v>
      </c>
      <c r="AD1075" s="69">
        <f>+Tabla3[[#This Row],[VALOR DEL CONTRATO
(EN NUMEROS)]]-Tabla3[[#This Row],[VALOR RECURSOS (MADS/FONAM)]]</f>
        <v>0</v>
      </c>
      <c r="AE1075" s="2">
        <v>1426</v>
      </c>
      <c r="AF1075" s="97">
        <v>46024</v>
      </c>
      <c r="AG1075">
        <v>160926</v>
      </c>
      <c r="AH1075" s="96">
        <v>46093</v>
      </c>
      <c r="AI1075" s="78" t="s">
        <v>98</v>
      </c>
      <c r="AJ1075" t="s">
        <v>395</v>
      </c>
      <c r="AK1075" s="65">
        <v>202400000000095</v>
      </c>
      <c r="AL1075" s="96">
        <v>46092</v>
      </c>
      <c r="AM1075" s="1" t="s">
        <v>257</v>
      </c>
      <c r="AN1075" s="1" t="s">
        <v>257</v>
      </c>
      <c r="AO1075" t="s">
        <v>100</v>
      </c>
      <c r="AP1075" t="s">
        <v>402</v>
      </c>
      <c r="AQ1075" s="2"/>
      <c r="AR1075" t="s">
        <v>396</v>
      </c>
      <c r="AS1075" t="s">
        <v>255</v>
      </c>
      <c r="AT1075" s="1">
        <v>80111600</v>
      </c>
      <c r="AU1075" s="93" t="s">
        <v>6235</v>
      </c>
      <c r="AV1075" s="1" t="s">
        <v>210</v>
      </c>
      <c r="AW1075" s="87" t="s">
        <v>103</v>
      </c>
      <c r="AX1075" s="96">
        <v>46093</v>
      </c>
      <c r="AY1075" s="1" t="s">
        <v>116</v>
      </c>
      <c r="AZ1075" s="96">
        <v>46093</v>
      </c>
      <c r="BA1075" s="75">
        <v>46092</v>
      </c>
      <c r="BB1075" s="6">
        <v>46385</v>
      </c>
      <c r="BC1075" s="89">
        <f>+Tabla3[[#This Row],[FECHA TERMINACION
(INICIAL)]]-Tabla3[[#This Row],[FECHA INICIO]]</f>
        <v>293</v>
      </c>
      <c r="BD1075" s="89">
        <f>+Tabla3[[#This Row],[PLAZO DE EJECUCIÓN EN DÍAS (INICIAL)]]/30</f>
        <v>9.7666666666666675</v>
      </c>
      <c r="BE1075" t="s">
        <v>7359</v>
      </c>
      <c r="BF1075" s="5" t="e">
        <f>+#REF!</f>
        <v>#REF!</v>
      </c>
      <c r="BG1075" s="5" t="e">
        <f>+#REF!</f>
        <v>#REF!</v>
      </c>
      <c r="BH1075" s="1" t="e">
        <f>+#REF!</f>
        <v>#REF!</v>
      </c>
      <c r="BI1075" s="1">
        <f>+COUNTIF(Tabla3[[#This Row],[VALOR REDUCIDO]:[TOTAL TIEMPO PRORROGADO EN DÍAS
]],"&lt;&gt;0")</f>
        <v>3</v>
      </c>
      <c r="BJ1075" s="1" t="e">
        <f>+#REF!</f>
        <v>#REF!</v>
      </c>
      <c r="BK1075" s="75" t="e">
        <f>+#REF!</f>
        <v>#REF!</v>
      </c>
      <c r="BL1075" s="1" t="s">
        <v>83</v>
      </c>
      <c r="BM1075" t="e">
        <f>$BO1075-$BN1075</f>
        <v>#REF!</v>
      </c>
      <c r="BN1075" s="7">
        <f>$BA1075</f>
        <v>46092</v>
      </c>
      <c r="BO1075" s="7" t="e">
        <f t="shared" si="84"/>
        <v>#REF!</v>
      </c>
      <c r="BP1075" s="5" t="e">
        <f t="shared" si="80"/>
        <v>#REF!</v>
      </c>
      <c r="BQ1075" s="1">
        <v>18433333</v>
      </c>
      <c r="BR1075" s="1" t="e">
        <f>+Tabla3[[#This Row],[VALOR TOTAL DE CONTRATO (ANTES DE LIQUIDACIÓN - LIBERACIÓN DE SALDOS)]]-Tabla3[[#This Row],[RECURSO TOTALES DESEMBOLSADOS]]</f>
        <v>#REF!</v>
      </c>
      <c r="BS1075" s="1" t="s">
        <v>83</v>
      </c>
      <c r="BT1075" s="1" t="str">
        <f t="shared" si="81"/>
        <v>marzo</v>
      </c>
      <c r="BU1075" s="1" t="s">
        <v>82</v>
      </c>
      <c r="BV1075" s="1" t="s">
        <v>82</v>
      </c>
      <c r="BW1075" s="1" t="s">
        <v>82</v>
      </c>
      <c r="BX1075" t="s">
        <v>258</v>
      </c>
      <c r="BY1075" t="s">
        <v>259</v>
      </c>
    </row>
    <row r="1076" spans="1:77" x14ac:dyDescent="0.25">
      <c r="A1076" s="1">
        <v>2026</v>
      </c>
      <c r="B1076" s="3">
        <v>1049</v>
      </c>
      <c r="C1076" s="1" t="s">
        <v>65</v>
      </c>
      <c r="D1076" t="s">
        <v>67</v>
      </c>
      <c r="E1076" t="s">
        <v>70</v>
      </c>
      <c r="F1076" t="s">
        <v>71</v>
      </c>
      <c r="G1076" t="s">
        <v>105</v>
      </c>
      <c r="H1076" s="1" t="s">
        <v>64</v>
      </c>
      <c r="I1076" s="1" t="s">
        <v>75</v>
      </c>
      <c r="J1076" t="s">
        <v>5587</v>
      </c>
      <c r="K1076" s="1" t="s">
        <v>78</v>
      </c>
      <c r="L1076" s="87" t="s">
        <v>700</v>
      </c>
      <c r="M1076" s="79" t="s">
        <v>7339</v>
      </c>
      <c r="N1076" s="1" t="s">
        <v>3719</v>
      </c>
      <c r="O1076" s="59" t="s">
        <v>3719</v>
      </c>
      <c r="P1076" s="99" t="s">
        <v>3719</v>
      </c>
      <c r="Q1076" s="1" t="s">
        <v>83</v>
      </c>
      <c r="R1076" s="87" t="s">
        <v>87</v>
      </c>
      <c r="S1076" s="87" t="s">
        <v>87</v>
      </c>
      <c r="T1076" t="s">
        <v>5588</v>
      </c>
      <c r="U1076" t="s">
        <v>2677</v>
      </c>
      <c r="V1076" s="5" t="s">
        <v>5589</v>
      </c>
      <c r="W1076" s="5">
        <v>42986667</v>
      </c>
      <c r="X1076" s="5">
        <v>42986667</v>
      </c>
      <c r="Y1076" s="90">
        <v>5200000</v>
      </c>
      <c r="Z1076" s="90"/>
      <c r="AA1076" s="1" t="s">
        <v>95</v>
      </c>
      <c r="AB1076" t="s">
        <v>83</v>
      </c>
      <c r="AC1076" t="s">
        <v>76</v>
      </c>
      <c r="AD1076" s="69">
        <f>+Tabla3[[#This Row],[VALOR DEL CONTRATO
(EN NUMEROS)]]-Tabla3[[#This Row],[VALOR RECURSOS (MADS/FONAM)]]</f>
        <v>0</v>
      </c>
      <c r="AE1076" s="2">
        <v>7026</v>
      </c>
      <c r="AF1076" s="97">
        <v>46024</v>
      </c>
      <c r="AG1076">
        <v>109526</v>
      </c>
      <c r="AH1076" s="96">
        <v>46051</v>
      </c>
      <c r="AI1076" s="78" t="s">
        <v>98</v>
      </c>
      <c r="AJ1076" t="s">
        <v>395</v>
      </c>
      <c r="AK1076" s="65">
        <v>202400000000095</v>
      </c>
      <c r="AL1076" s="96">
        <v>46051</v>
      </c>
      <c r="AM1076" s="1" t="s">
        <v>257</v>
      </c>
      <c r="AN1076" s="1" t="s">
        <v>257</v>
      </c>
      <c r="AO1076" t="s">
        <v>100</v>
      </c>
      <c r="AP1076" t="s">
        <v>1833</v>
      </c>
      <c r="AQ1076" s="2"/>
      <c r="AR1076" t="s">
        <v>1834</v>
      </c>
      <c r="AS1076" t="s">
        <v>87</v>
      </c>
      <c r="AT1076" s="1">
        <v>80111600</v>
      </c>
      <c r="AU1076" s="93" t="s">
        <v>6236</v>
      </c>
      <c r="AV1076" s="1" t="s">
        <v>210</v>
      </c>
      <c r="AW1076" s="87" t="s">
        <v>103</v>
      </c>
      <c r="AX1076" s="96">
        <v>46052</v>
      </c>
      <c r="AY1076" s="1" t="s">
        <v>116</v>
      </c>
      <c r="AZ1076" s="96">
        <v>46052</v>
      </c>
      <c r="BA1076" s="75">
        <v>46055</v>
      </c>
      <c r="BB1076" s="6">
        <v>46304</v>
      </c>
      <c r="BC1076" s="89">
        <f>+Tabla3[[#This Row],[FECHA TERMINACION
(INICIAL)]]-Tabla3[[#This Row],[FECHA INICIO]]</f>
        <v>249</v>
      </c>
      <c r="BD1076" s="89">
        <f>+Tabla3[[#This Row],[PLAZO DE EJECUCIÓN EN DÍAS (INICIAL)]]/30</f>
        <v>8.3000000000000007</v>
      </c>
      <c r="BE1076" t="s">
        <v>5590</v>
      </c>
      <c r="BF1076" s="5" t="e">
        <f>+#REF!</f>
        <v>#REF!</v>
      </c>
      <c r="BG1076" s="5" t="e">
        <f>+#REF!</f>
        <v>#REF!</v>
      </c>
      <c r="BH1076" s="1" t="e">
        <f>+#REF!</f>
        <v>#REF!</v>
      </c>
      <c r="BI1076" s="1">
        <f>+COUNTIF(Tabla3[[#This Row],[VALOR REDUCIDO]:[TOTAL TIEMPO PRORROGADO EN DÍAS
]],"&lt;&gt;0")</f>
        <v>3</v>
      </c>
      <c r="BJ1076" s="1" t="e">
        <f>+#REF!</f>
        <v>#REF!</v>
      </c>
      <c r="BK1076" s="75" t="e">
        <f>+#REF!</f>
        <v>#REF!</v>
      </c>
      <c r="BL1076" s="1" t="s">
        <v>83</v>
      </c>
      <c r="BM1076" t="e">
        <f t="shared" si="82"/>
        <v>#REF!</v>
      </c>
      <c r="BN1076" s="7">
        <f t="shared" si="83"/>
        <v>46055</v>
      </c>
      <c r="BO1076" s="7" t="e">
        <f t="shared" si="84"/>
        <v>#REF!</v>
      </c>
      <c r="BP1076" s="5" t="e">
        <f t="shared" si="80"/>
        <v>#REF!</v>
      </c>
      <c r="BQ1076" s="1" t="e">
        <v>#N/A</v>
      </c>
      <c r="BR1076" s="1" t="e">
        <f>+Tabla3[[#This Row],[VALOR TOTAL DE CONTRATO (ANTES DE LIQUIDACIÓN - LIBERACIÓN DE SALDOS)]]-Tabla3[[#This Row],[RECURSO TOTALES DESEMBOLSADOS]]</f>
        <v>#REF!</v>
      </c>
      <c r="BS1076" s="1" t="s">
        <v>83</v>
      </c>
      <c r="BT1076" s="1" t="str">
        <f t="shared" si="81"/>
        <v>enero</v>
      </c>
      <c r="BU1076" s="1" t="s">
        <v>82</v>
      </c>
      <c r="BV1076" s="1" t="s">
        <v>82</v>
      </c>
      <c r="BW1076" s="1" t="s">
        <v>82</v>
      </c>
      <c r="BX1076" t="s">
        <v>258</v>
      </c>
      <c r="BY1076" t="s">
        <v>259</v>
      </c>
    </row>
    <row r="1077" spans="1:77" s="70" customFormat="1" x14ac:dyDescent="0.25">
      <c r="A1077" s="1">
        <v>2026</v>
      </c>
      <c r="B1077" s="3">
        <v>1050</v>
      </c>
      <c r="C1077" s="1" t="s">
        <v>65</v>
      </c>
      <c r="D1077" t="s">
        <v>67</v>
      </c>
      <c r="E1077" t="s">
        <v>70</v>
      </c>
      <c r="F1077" t="s">
        <v>71</v>
      </c>
      <c r="G1077" t="s">
        <v>105</v>
      </c>
      <c r="H1077" s="1" t="s">
        <v>64</v>
      </c>
      <c r="I1077" s="1" t="s">
        <v>75</v>
      </c>
      <c r="J1077" t="s">
        <v>5591</v>
      </c>
      <c r="K1077" s="1" t="s">
        <v>78</v>
      </c>
      <c r="L1077" s="87" t="s">
        <v>1130</v>
      </c>
      <c r="M1077" s="79" t="s">
        <v>7340</v>
      </c>
      <c r="N1077" s="1" t="s">
        <v>3719</v>
      </c>
      <c r="O1077" s="69" t="s">
        <v>3719</v>
      </c>
      <c r="P1077" s="99" t="s">
        <v>3719</v>
      </c>
      <c r="Q1077" s="1" t="s">
        <v>83</v>
      </c>
      <c r="R1077" s="87" t="s">
        <v>265</v>
      </c>
      <c r="S1077" s="87" t="s">
        <v>265</v>
      </c>
      <c r="T1077" t="s">
        <v>5592</v>
      </c>
      <c r="U1077" t="s">
        <v>5593</v>
      </c>
      <c r="V1077" t="s">
        <v>5594</v>
      </c>
      <c r="W1077" s="5">
        <v>62315000</v>
      </c>
      <c r="X1077" s="5">
        <v>62315000</v>
      </c>
      <c r="Y1077" s="90">
        <v>5665000</v>
      </c>
      <c r="Z1077" s="90" t="s">
        <v>1045</v>
      </c>
      <c r="AA1077" s="1" t="s">
        <v>95</v>
      </c>
      <c r="AB1077" t="s">
        <v>83</v>
      </c>
      <c r="AC1077" t="s">
        <v>76</v>
      </c>
      <c r="AD1077" s="69">
        <f>+Tabla3[[#This Row],[VALOR DEL CONTRATO
(EN NUMEROS)]]-Tabla3[[#This Row],[VALOR RECURSOS (MADS/FONAM)]]</f>
        <v>0</v>
      </c>
      <c r="AE1077" s="2">
        <v>7926</v>
      </c>
      <c r="AF1077" s="97">
        <v>46024</v>
      </c>
      <c r="AG1077">
        <v>111726</v>
      </c>
      <c r="AH1077" s="96">
        <v>46051</v>
      </c>
      <c r="AI1077" s="78" t="s">
        <v>98</v>
      </c>
      <c r="AJ1077" t="s">
        <v>404</v>
      </c>
      <c r="AK1077" s="65">
        <v>202400000000095</v>
      </c>
      <c r="AL1077" s="96">
        <v>46051</v>
      </c>
      <c r="AM1077" s="1" t="s">
        <v>257</v>
      </c>
      <c r="AN1077" s="1" t="s">
        <v>257</v>
      </c>
      <c r="AO1077" t="s">
        <v>100</v>
      </c>
      <c r="AP1077" t="s">
        <v>906</v>
      </c>
      <c r="AQ1077" s="2"/>
      <c r="AR1077" t="s">
        <v>901</v>
      </c>
      <c r="AS1077" t="s">
        <v>902</v>
      </c>
      <c r="AT1077" s="1">
        <v>80111600</v>
      </c>
      <c r="AU1077" s="93" t="s">
        <v>6237</v>
      </c>
      <c r="AV1077" s="1" t="s">
        <v>210</v>
      </c>
      <c r="AW1077" s="87" t="s">
        <v>103</v>
      </c>
      <c r="AX1077" s="96">
        <v>46051</v>
      </c>
      <c r="AY1077" s="1" t="s">
        <v>116</v>
      </c>
      <c r="AZ1077" s="96">
        <v>46051</v>
      </c>
      <c r="BA1077" s="75">
        <v>46052</v>
      </c>
      <c r="BB1077" s="6">
        <v>46385</v>
      </c>
      <c r="BC1077" s="89">
        <f>+Tabla3[[#This Row],[FECHA TERMINACION
(INICIAL)]]-Tabla3[[#This Row],[FECHA INICIO]]</f>
        <v>333</v>
      </c>
      <c r="BD1077" s="89">
        <f>+Tabla3[[#This Row],[PLAZO DE EJECUCIÓN EN DÍAS (INICIAL)]]/30</f>
        <v>11.1</v>
      </c>
      <c r="BE1077" t="s">
        <v>939</v>
      </c>
      <c r="BF1077" s="5" t="e">
        <f>+#REF!</f>
        <v>#REF!</v>
      </c>
      <c r="BG1077" s="5" t="e">
        <f>+#REF!</f>
        <v>#REF!</v>
      </c>
      <c r="BH1077" s="1" t="e">
        <f>+#REF!</f>
        <v>#REF!</v>
      </c>
      <c r="BI1077" s="1">
        <f>+COUNTIF(Tabla3[[#This Row],[VALOR REDUCIDO]:[TOTAL TIEMPO PRORROGADO EN DÍAS
]],"&lt;&gt;0")</f>
        <v>3</v>
      </c>
      <c r="BJ1077" s="1" t="e">
        <f>+#REF!</f>
        <v>#REF!</v>
      </c>
      <c r="BK1077" s="75" t="e">
        <f>+#REF!</f>
        <v>#REF!</v>
      </c>
      <c r="BL1077" s="1" t="s">
        <v>83</v>
      </c>
      <c r="BM1077" t="e">
        <f t="shared" si="82"/>
        <v>#REF!</v>
      </c>
      <c r="BN1077" s="7">
        <f t="shared" si="83"/>
        <v>46052</v>
      </c>
      <c r="BO1077" s="7" t="e">
        <f t="shared" si="84"/>
        <v>#REF!</v>
      </c>
      <c r="BP1077" s="5" t="e">
        <f t="shared" si="80"/>
        <v>#REF!</v>
      </c>
      <c r="BQ1077" s="1">
        <v>22848833</v>
      </c>
      <c r="BR1077" s="1" t="e">
        <f>+Tabla3[[#This Row],[VALOR TOTAL DE CONTRATO (ANTES DE LIQUIDACIÓN - LIBERACIÓN DE SALDOS)]]-Tabla3[[#This Row],[RECURSO TOTALES DESEMBOLSADOS]]</f>
        <v>#REF!</v>
      </c>
      <c r="BS1077" s="1" t="s">
        <v>83</v>
      </c>
      <c r="BT1077" s="1" t="str">
        <f t="shared" si="81"/>
        <v>enero</v>
      </c>
      <c r="BU1077" s="1" t="s">
        <v>82</v>
      </c>
      <c r="BV1077" s="1" t="s">
        <v>82</v>
      </c>
      <c r="BW1077" s="1" t="s">
        <v>82</v>
      </c>
      <c r="BX1077" t="s">
        <v>258</v>
      </c>
      <c r="BY1077" t="s">
        <v>259</v>
      </c>
    </row>
    <row r="1078" spans="1:77" x14ac:dyDescent="0.25">
      <c r="A1078" s="1">
        <v>2026</v>
      </c>
      <c r="B1078" s="3">
        <v>1051</v>
      </c>
      <c r="C1078" s="1" t="s">
        <v>65</v>
      </c>
      <c r="D1078" t="s">
        <v>67</v>
      </c>
      <c r="E1078" t="s">
        <v>70</v>
      </c>
      <c r="F1078" t="s">
        <v>71</v>
      </c>
      <c r="G1078" t="s">
        <v>105</v>
      </c>
      <c r="H1078" s="1" t="s">
        <v>64</v>
      </c>
      <c r="I1078" s="1" t="s">
        <v>75</v>
      </c>
      <c r="J1078" t="s">
        <v>5467</v>
      </c>
      <c r="K1078" s="1" t="s">
        <v>78</v>
      </c>
      <c r="L1078" s="87" t="s">
        <v>81</v>
      </c>
      <c r="M1078" s="79" t="s">
        <v>7341</v>
      </c>
      <c r="N1078" s="1" t="s">
        <v>3719</v>
      </c>
      <c r="O1078" s="69" t="s">
        <v>3719</v>
      </c>
      <c r="P1078" s="99" t="s">
        <v>3719</v>
      </c>
      <c r="Q1078" s="1" t="s">
        <v>83</v>
      </c>
      <c r="R1078" s="87" t="s">
        <v>602</v>
      </c>
      <c r="S1078" s="87" t="s">
        <v>602</v>
      </c>
      <c r="T1078" t="s">
        <v>5468</v>
      </c>
      <c r="U1078" t="s">
        <v>5470</v>
      </c>
      <c r="V1078" t="s">
        <v>5469</v>
      </c>
      <c r="W1078" s="5">
        <v>143000000</v>
      </c>
      <c r="X1078" s="5">
        <v>143000000</v>
      </c>
      <c r="Y1078" s="90">
        <v>13000000</v>
      </c>
      <c r="Z1078" s="90">
        <v>0</v>
      </c>
      <c r="AA1078" s="1" t="s">
        <v>95</v>
      </c>
      <c r="AB1078" t="s">
        <v>83</v>
      </c>
      <c r="AC1078" t="s">
        <v>76</v>
      </c>
      <c r="AD1078" s="69">
        <f>+Tabla3[[#This Row],[VALOR DEL CONTRATO
(EN NUMEROS)]]-Tabla3[[#This Row],[VALOR RECURSOS (MADS/FONAM)]]</f>
        <v>0</v>
      </c>
      <c r="AE1078" s="2">
        <v>926</v>
      </c>
      <c r="AF1078" s="97">
        <v>46024</v>
      </c>
      <c r="AG1078">
        <v>112026</v>
      </c>
      <c r="AH1078" s="96">
        <v>46052</v>
      </c>
      <c r="AI1078" s="78" t="s">
        <v>98</v>
      </c>
      <c r="AJ1078" t="s">
        <v>296</v>
      </c>
      <c r="AK1078" s="65">
        <v>202400000000078</v>
      </c>
      <c r="AL1078" s="96">
        <v>46051</v>
      </c>
      <c r="AM1078" s="1" t="s">
        <v>257</v>
      </c>
      <c r="AN1078" s="1" t="s">
        <v>257</v>
      </c>
      <c r="AO1078" t="s">
        <v>100</v>
      </c>
      <c r="AP1078" t="s">
        <v>605</v>
      </c>
      <c r="AQ1078" s="2"/>
      <c r="AR1078" t="s">
        <v>606</v>
      </c>
      <c r="AS1078" t="s">
        <v>607</v>
      </c>
      <c r="AT1078" s="1">
        <v>80111600</v>
      </c>
      <c r="AU1078" s="93" t="s">
        <v>6238</v>
      </c>
      <c r="AV1078" s="1" t="s">
        <v>210</v>
      </c>
      <c r="AW1078" s="87" t="s">
        <v>103</v>
      </c>
      <c r="AX1078" s="96">
        <v>46052</v>
      </c>
      <c r="AY1078" s="1" t="s">
        <v>116</v>
      </c>
      <c r="AZ1078" s="96">
        <v>46052</v>
      </c>
      <c r="BA1078" s="75">
        <v>46052</v>
      </c>
      <c r="BB1078" s="6">
        <v>46385</v>
      </c>
      <c r="BC1078" s="89">
        <f>+Tabla3[[#This Row],[FECHA TERMINACION
(INICIAL)]]-Tabla3[[#This Row],[FECHA INICIO]]</f>
        <v>333</v>
      </c>
      <c r="BD1078" s="89">
        <f>+Tabla3[[#This Row],[PLAZO DE EJECUCIÓN EN DÍAS (INICIAL)]]/30</f>
        <v>11.1</v>
      </c>
      <c r="BE1078" t="s">
        <v>5471</v>
      </c>
      <c r="BF1078" s="5" t="e">
        <f>+#REF!</f>
        <v>#REF!</v>
      </c>
      <c r="BG1078" s="5" t="e">
        <f>+#REF!</f>
        <v>#REF!</v>
      </c>
      <c r="BH1078" s="1" t="e">
        <f>+#REF!</f>
        <v>#REF!</v>
      </c>
      <c r="BI1078" s="1">
        <f>+COUNTIF(Tabla3[[#This Row],[VALOR REDUCIDO]:[TOTAL TIEMPO PRORROGADO EN DÍAS
]],"&lt;&gt;0")</f>
        <v>3</v>
      </c>
      <c r="BJ1078" s="1" t="e">
        <f>+#REF!</f>
        <v>#REF!</v>
      </c>
      <c r="BK1078" s="75" t="e">
        <f>+#REF!</f>
        <v>#REF!</v>
      </c>
      <c r="BL1078" s="1" t="s">
        <v>83</v>
      </c>
      <c r="BM1078" t="e">
        <f t="shared" si="82"/>
        <v>#REF!</v>
      </c>
      <c r="BN1078" s="7">
        <f t="shared" si="83"/>
        <v>46052</v>
      </c>
      <c r="BO1078" s="7" t="e">
        <f t="shared" si="84"/>
        <v>#REF!</v>
      </c>
      <c r="BP1078" s="5" t="e">
        <f t="shared" si="80"/>
        <v>#REF!</v>
      </c>
      <c r="BQ1078" s="1">
        <v>52433333</v>
      </c>
      <c r="BR1078" s="1" t="e">
        <f>+Tabla3[[#This Row],[VALOR TOTAL DE CONTRATO (ANTES DE LIQUIDACIÓN - LIBERACIÓN DE SALDOS)]]-Tabla3[[#This Row],[RECURSO TOTALES DESEMBOLSADOS]]</f>
        <v>#REF!</v>
      </c>
      <c r="BS1078" s="1" t="s">
        <v>83</v>
      </c>
      <c r="BT1078" s="1" t="str">
        <f t="shared" si="81"/>
        <v>enero</v>
      </c>
      <c r="BU1078" s="1" t="s">
        <v>82</v>
      </c>
      <c r="BV1078" s="1" t="s">
        <v>82</v>
      </c>
      <c r="BW1078" s="1" t="s">
        <v>82</v>
      </c>
      <c r="BX1078" t="s">
        <v>258</v>
      </c>
      <c r="BY1078" t="s">
        <v>259</v>
      </c>
    </row>
    <row r="1079" spans="1:77" x14ac:dyDescent="0.25">
      <c r="A1079" s="1">
        <v>2026</v>
      </c>
      <c r="B1079" s="3">
        <v>1052</v>
      </c>
      <c r="C1079" s="1" t="s">
        <v>65</v>
      </c>
      <c r="D1079" t="s">
        <v>67</v>
      </c>
      <c r="E1079" t="s">
        <v>70</v>
      </c>
      <c r="F1079" t="s">
        <v>71</v>
      </c>
      <c r="G1079" t="s">
        <v>105</v>
      </c>
      <c r="H1079" s="1" t="s">
        <v>64</v>
      </c>
      <c r="I1079" s="1" t="s">
        <v>75</v>
      </c>
      <c r="J1079" t="s">
        <v>5472</v>
      </c>
      <c r="K1079" s="1" t="s">
        <v>78</v>
      </c>
      <c r="L1079" t="s">
        <v>759</v>
      </c>
      <c r="M1079" s="94" t="s">
        <v>7342</v>
      </c>
      <c r="N1079" s="1" t="s">
        <v>3719</v>
      </c>
      <c r="O1079" s="69" t="s">
        <v>3719</v>
      </c>
      <c r="P1079" s="99" t="s">
        <v>3719</v>
      </c>
      <c r="Q1079" s="1" t="s">
        <v>83</v>
      </c>
      <c r="R1079" s="87" t="s">
        <v>90</v>
      </c>
      <c r="S1079" s="87" t="s">
        <v>264</v>
      </c>
      <c r="T1079" t="s">
        <v>5473</v>
      </c>
      <c r="U1079" t="s">
        <v>5475</v>
      </c>
      <c r="V1079" t="s">
        <v>5474</v>
      </c>
      <c r="W1079" s="5">
        <v>47883333</v>
      </c>
      <c r="X1079" s="5">
        <v>47883333</v>
      </c>
      <c r="Y1079" s="90">
        <v>6500000</v>
      </c>
      <c r="Z1079" s="90">
        <v>0</v>
      </c>
      <c r="AA1079" s="1" t="s">
        <v>95</v>
      </c>
      <c r="AB1079" t="s">
        <v>83</v>
      </c>
      <c r="AC1079" t="s">
        <v>76</v>
      </c>
      <c r="AD1079" s="69">
        <f>+Tabla3[[#This Row],[VALOR DEL CONTRATO
(EN NUMEROS)]]-Tabla3[[#This Row],[VALOR RECURSOS (MADS/FONAM)]]</f>
        <v>0</v>
      </c>
      <c r="AE1079" s="2">
        <v>3226</v>
      </c>
      <c r="AF1079" s="88">
        <v>46024</v>
      </c>
      <c r="AG1079">
        <v>114426</v>
      </c>
      <c r="AH1079" s="75">
        <v>46052</v>
      </c>
      <c r="AI1079" s="78" t="s">
        <v>98</v>
      </c>
      <c r="AJ1079" t="s">
        <v>282</v>
      </c>
      <c r="AK1079" s="65">
        <v>202400000000095</v>
      </c>
      <c r="AL1079" s="96">
        <v>46051</v>
      </c>
      <c r="AM1079" s="1" t="s">
        <v>257</v>
      </c>
      <c r="AN1079" s="1" t="s">
        <v>257</v>
      </c>
      <c r="AO1079" t="s">
        <v>100</v>
      </c>
      <c r="AP1079" t="s">
        <v>3477</v>
      </c>
      <c r="AQ1079" s="1"/>
      <c r="AR1079" t="s">
        <v>556</v>
      </c>
      <c r="AS1079" t="s">
        <v>264</v>
      </c>
      <c r="AT1079" s="1">
        <v>80111600</v>
      </c>
      <c r="AU1079" s="93" t="s">
        <v>6239</v>
      </c>
      <c r="AV1079" s="1" t="s">
        <v>210</v>
      </c>
      <c r="AW1079" s="87" t="s">
        <v>103</v>
      </c>
      <c r="AX1079" s="96">
        <v>46052</v>
      </c>
      <c r="AY1079" s="1" t="s">
        <v>116</v>
      </c>
      <c r="AZ1079" s="96">
        <v>46052</v>
      </c>
      <c r="BA1079" s="75">
        <v>46052</v>
      </c>
      <c r="BB1079" s="6">
        <v>46107</v>
      </c>
      <c r="BC1079" s="89">
        <f>+Tabla3[[#This Row],[FECHA TERMINACION
(INICIAL)]]-Tabla3[[#This Row],[FECHA INICIO]]</f>
        <v>55</v>
      </c>
      <c r="BD1079" s="89">
        <f>+Tabla3[[#This Row],[PLAZO DE EJECUCIÓN EN DÍAS (INICIAL)]]/30</f>
        <v>1.8333333333333333</v>
      </c>
      <c r="BE1079" t="s">
        <v>5476</v>
      </c>
      <c r="BF1079" s="5" t="e">
        <f>+#REF!</f>
        <v>#REF!</v>
      </c>
      <c r="BG1079" s="5" t="e">
        <f>+#REF!</f>
        <v>#REF!</v>
      </c>
      <c r="BH1079" s="1" t="e">
        <f>+#REF!</f>
        <v>#REF!</v>
      </c>
      <c r="BI1079" s="1">
        <f>+COUNTIF(Tabla3[[#This Row],[VALOR REDUCIDO]:[TOTAL TIEMPO PRORROGADO EN DÍAS
]],"&lt;&gt;0")</f>
        <v>3</v>
      </c>
      <c r="BJ1079" s="1" t="e">
        <f>+#REF!</f>
        <v>#REF!</v>
      </c>
      <c r="BK1079" s="75" t="e">
        <f>+#REF!</f>
        <v>#REF!</v>
      </c>
      <c r="BL1079" s="1" t="s">
        <v>82</v>
      </c>
      <c r="BM1079" t="e">
        <f t="shared" si="82"/>
        <v>#REF!</v>
      </c>
      <c r="BN1079" s="7">
        <f t="shared" si="83"/>
        <v>46052</v>
      </c>
      <c r="BO1079" s="7" t="e">
        <f t="shared" si="84"/>
        <v>#REF!</v>
      </c>
      <c r="BP1079" s="5" t="e">
        <f t="shared" si="80"/>
        <v>#REF!</v>
      </c>
      <c r="BQ1079" s="1">
        <v>6716667</v>
      </c>
      <c r="BR1079" s="1" t="e">
        <f>+Tabla3[[#This Row],[VALOR TOTAL DE CONTRATO (ANTES DE LIQUIDACIÓN - LIBERACIÓN DE SALDOS)]]-Tabla3[[#This Row],[RECURSO TOTALES DESEMBOLSADOS]]</f>
        <v>#REF!</v>
      </c>
      <c r="BS1079" s="1" t="s">
        <v>83</v>
      </c>
      <c r="BT1079" s="1" t="str">
        <f t="shared" si="81"/>
        <v>enero</v>
      </c>
      <c r="BU1079" s="1" t="s">
        <v>82</v>
      </c>
      <c r="BV1079" s="1" t="s">
        <v>82</v>
      </c>
      <c r="BW1079" s="1" t="s">
        <v>82</v>
      </c>
      <c r="BX1079" t="s">
        <v>258</v>
      </c>
      <c r="BY1079" t="s">
        <v>259</v>
      </c>
    </row>
    <row r="1080" spans="1:77" s="70" customFormat="1" x14ac:dyDescent="0.25">
      <c r="A1080" s="1">
        <v>2026</v>
      </c>
      <c r="B1080" s="3" t="s">
        <v>7376</v>
      </c>
      <c r="C1080" s="1" t="s">
        <v>65</v>
      </c>
      <c r="D1080" t="s">
        <v>67</v>
      </c>
      <c r="E1080" t="s">
        <v>70</v>
      </c>
      <c r="F1080" t="s">
        <v>71</v>
      </c>
      <c r="G1080" t="s">
        <v>105</v>
      </c>
      <c r="H1080" s="1" t="s">
        <v>64</v>
      </c>
      <c r="I1080" s="1" t="s">
        <v>75</v>
      </c>
      <c r="J1080" t="s">
        <v>7377</v>
      </c>
      <c r="K1080" s="1" t="s">
        <v>78</v>
      </c>
      <c r="L1080" t="s">
        <v>759</v>
      </c>
      <c r="M1080" s="94" t="s">
        <v>7451</v>
      </c>
      <c r="N1080" s="1" t="s">
        <v>3719</v>
      </c>
      <c r="O1080" s="69" t="s">
        <v>3719</v>
      </c>
      <c r="P1080" s="99" t="s">
        <v>3719</v>
      </c>
      <c r="Q1080" s="1" t="s">
        <v>83</v>
      </c>
      <c r="R1080" s="87" t="s">
        <v>90</v>
      </c>
      <c r="S1080" s="87" t="s">
        <v>264</v>
      </c>
      <c r="T1080" t="s">
        <v>5473</v>
      </c>
      <c r="U1080" t="s">
        <v>5475</v>
      </c>
      <c r="V1080" t="s">
        <v>7378</v>
      </c>
      <c r="W1080" s="5">
        <v>35533333</v>
      </c>
      <c r="X1080" s="5">
        <v>35533333</v>
      </c>
      <c r="Y1080" s="90">
        <v>6500000</v>
      </c>
      <c r="Z1080" s="90">
        <v>0</v>
      </c>
      <c r="AA1080" s="1" t="s">
        <v>95</v>
      </c>
      <c r="AB1080" t="s">
        <v>83</v>
      </c>
      <c r="AC1080" t="s">
        <v>76</v>
      </c>
      <c r="AD1080" s="69">
        <f>+Tabla3[[#This Row],[VALOR DEL CONTRATO
(EN NUMEROS)]]-Tabla3[[#This Row],[VALOR RECURSOS (MADS/FONAM)]]</f>
        <v>0</v>
      </c>
      <c r="AE1080" s="2">
        <v>3226</v>
      </c>
      <c r="AF1080" s="88">
        <v>46024</v>
      </c>
      <c r="AG1080">
        <v>184826</v>
      </c>
      <c r="AH1080" s="75">
        <v>46108</v>
      </c>
      <c r="AI1080" s="78" t="s">
        <v>98</v>
      </c>
      <c r="AJ1080" t="s">
        <v>282</v>
      </c>
      <c r="AK1080" s="65">
        <v>202400000000095</v>
      </c>
      <c r="AL1080" s="96">
        <v>46108</v>
      </c>
      <c r="AM1080" s="1" t="s">
        <v>257</v>
      </c>
      <c r="AN1080" s="1" t="s">
        <v>257</v>
      </c>
      <c r="AO1080" t="s">
        <v>100</v>
      </c>
      <c r="AP1080" t="s">
        <v>3477</v>
      </c>
      <c r="AQ1080" s="1"/>
      <c r="AR1080" t="s">
        <v>556</v>
      </c>
      <c r="AS1080" t="s">
        <v>264</v>
      </c>
      <c r="AT1080" s="1">
        <v>80111600</v>
      </c>
      <c r="AU1080" s="93" t="s">
        <v>6239</v>
      </c>
      <c r="AV1080" s="1" t="s">
        <v>210</v>
      </c>
      <c r="AW1080" s="87" t="s">
        <v>103</v>
      </c>
      <c r="AX1080" s="96">
        <v>46108</v>
      </c>
      <c r="AY1080" s="1" t="s">
        <v>116</v>
      </c>
      <c r="AZ1080" s="96">
        <v>46108</v>
      </c>
      <c r="BA1080" s="75">
        <v>46108</v>
      </c>
      <c r="BB1080" s="6">
        <v>46275</v>
      </c>
      <c r="BC1080" s="89">
        <f>+Tabla3[[#This Row],[FECHA TERMINACION
(INICIAL)]]-Tabla3[[#This Row],[FECHA INICIO]]</f>
        <v>167</v>
      </c>
      <c r="BD1080" s="89">
        <f>+Tabla3[[#This Row],[PLAZO DE EJECUCIÓN EN DÍAS (INICIAL)]]/30</f>
        <v>5.5666666666666664</v>
      </c>
      <c r="BE1080" t="s">
        <v>7379</v>
      </c>
      <c r="BF1080" s="5" t="e">
        <f>+#REF!</f>
        <v>#REF!</v>
      </c>
      <c r="BG1080" s="5" t="e">
        <f>+#REF!</f>
        <v>#REF!</v>
      </c>
      <c r="BH1080" s="1" t="e">
        <f>+#REF!</f>
        <v>#REF!</v>
      </c>
      <c r="BI1080" s="1">
        <f>+COUNTIF(Tabla3[[#This Row],[VALOR REDUCIDO]:[TOTAL TIEMPO PRORROGADO EN DÍAS
]],"&lt;&gt;0")</f>
        <v>3</v>
      </c>
      <c r="BJ1080" s="1" t="e">
        <f>+#REF!</f>
        <v>#REF!</v>
      </c>
      <c r="BK1080" s="75" t="e">
        <f>+#REF!</f>
        <v>#REF!</v>
      </c>
      <c r="BL1080" s="1" t="s">
        <v>83</v>
      </c>
      <c r="BM1080" t="e">
        <f>$BO1080-$BN1080</f>
        <v>#REF!</v>
      </c>
      <c r="BN1080" s="7">
        <f>$BA1080</f>
        <v>46108</v>
      </c>
      <c r="BO1080" s="7" t="e">
        <f>$BB1080+$BH1080</f>
        <v>#REF!</v>
      </c>
      <c r="BP1080" s="5" t="e">
        <f t="shared" si="80"/>
        <v>#REF!</v>
      </c>
      <c r="BQ1080" s="1" t="e">
        <v>#N/A</v>
      </c>
      <c r="BR1080" s="1" t="e">
        <f>+Tabla3[[#This Row],[VALOR TOTAL DE CONTRATO (ANTES DE LIQUIDACIÓN - LIBERACIÓN DE SALDOS)]]-Tabla3[[#This Row],[RECURSO TOTALES DESEMBOLSADOS]]</f>
        <v>#REF!</v>
      </c>
      <c r="BS1080" s="1" t="s">
        <v>83</v>
      </c>
      <c r="BT1080" s="1" t="str">
        <f t="shared" si="81"/>
        <v>marzo</v>
      </c>
      <c r="BU1080" s="1" t="s">
        <v>82</v>
      </c>
      <c r="BV1080" s="1" t="s">
        <v>82</v>
      </c>
      <c r="BW1080" s="1" t="s">
        <v>82</v>
      </c>
      <c r="BX1080" t="s">
        <v>258</v>
      </c>
      <c r="BY1080" t="s">
        <v>259</v>
      </c>
    </row>
    <row r="1081" spans="1:77" x14ac:dyDescent="0.25">
      <c r="A1081" s="1">
        <v>2026</v>
      </c>
      <c r="B1081" s="3">
        <v>1053</v>
      </c>
      <c r="C1081" s="1" t="s">
        <v>65</v>
      </c>
      <c r="D1081" t="s">
        <v>67</v>
      </c>
      <c r="E1081" t="s">
        <v>70</v>
      </c>
      <c r="F1081" t="s">
        <v>71</v>
      </c>
      <c r="G1081" t="s">
        <v>105</v>
      </c>
      <c r="H1081" s="1" t="s">
        <v>64</v>
      </c>
      <c r="I1081" s="1" t="s">
        <v>75</v>
      </c>
      <c r="J1081" t="s">
        <v>5477</v>
      </c>
      <c r="K1081" s="1" t="s">
        <v>78</v>
      </c>
      <c r="L1081" s="87" t="s">
        <v>1130</v>
      </c>
      <c r="M1081" s="79" t="s">
        <v>7343</v>
      </c>
      <c r="N1081" s="1" t="s">
        <v>3719</v>
      </c>
      <c r="O1081" s="69" t="s">
        <v>3719</v>
      </c>
      <c r="P1081" s="99" t="s">
        <v>3719</v>
      </c>
      <c r="Q1081" s="1" t="s">
        <v>83</v>
      </c>
      <c r="R1081" s="87" t="s">
        <v>90</v>
      </c>
      <c r="S1081" s="87" t="s">
        <v>264</v>
      </c>
      <c r="T1081" t="s">
        <v>5478</v>
      </c>
      <c r="U1081" t="s">
        <v>5480</v>
      </c>
      <c r="V1081" t="s">
        <v>5479</v>
      </c>
      <c r="W1081" s="5">
        <v>48100000</v>
      </c>
      <c r="X1081" s="5">
        <v>48100000</v>
      </c>
      <c r="Y1081" s="90">
        <v>6500000</v>
      </c>
      <c r="Z1081" s="90">
        <v>0</v>
      </c>
      <c r="AA1081" s="1" t="s">
        <v>95</v>
      </c>
      <c r="AB1081" t="s">
        <v>83</v>
      </c>
      <c r="AC1081" t="s">
        <v>76</v>
      </c>
      <c r="AD1081" s="69">
        <f>+Tabla3[[#This Row],[VALOR DEL CONTRATO
(EN NUMEROS)]]-Tabla3[[#This Row],[VALOR RECURSOS (MADS/FONAM)]]</f>
        <v>0</v>
      </c>
      <c r="AE1081" s="2">
        <v>3226</v>
      </c>
      <c r="AF1081" s="88">
        <v>46024</v>
      </c>
      <c r="AG1081">
        <v>114726</v>
      </c>
      <c r="AH1081" s="75">
        <v>46052</v>
      </c>
      <c r="AI1081" s="78" t="s">
        <v>98</v>
      </c>
      <c r="AJ1081" t="s">
        <v>282</v>
      </c>
      <c r="AK1081" s="65">
        <v>202400000000095</v>
      </c>
      <c r="AL1081" s="96">
        <v>46052</v>
      </c>
      <c r="AM1081" s="1" t="s">
        <v>257</v>
      </c>
      <c r="AN1081" s="1" t="s">
        <v>257</v>
      </c>
      <c r="AO1081" t="s">
        <v>100</v>
      </c>
      <c r="AP1081" t="s">
        <v>3477</v>
      </c>
      <c r="AQ1081" s="1"/>
      <c r="AR1081" t="s">
        <v>556</v>
      </c>
      <c r="AS1081" t="s">
        <v>264</v>
      </c>
      <c r="AT1081" s="1">
        <v>80111600</v>
      </c>
      <c r="AU1081" s="93" t="s">
        <v>6240</v>
      </c>
      <c r="AV1081" s="1" t="s">
        <v>210</v>
      </c>
      <c r="AW1081" s="87" t="s">
        <v>103</v>
      </c>
      <c r="AX1081" s="96">
        <v>46052</v>
      </c>
      <c r="AY1081" s="1" t="s">
        <v>116</v>
      </c>
      <c r="AZ1081" s="96">
        <v>46052</v>
      </c>
      <c r="BA1081" s="75">
        <v>46052</v>
      </c>
      <c r="BB1081" s="6">
        <v>46276</v>
      </c>
      <c r="BC1081" s="89">
        <f>+Tabla3[[#This Row],[FECHA TERMINACION
(INICIAL)]]-Tabla3[[#This Row],[FECHA INICIO]]</f>
        <v>224</v>
      </c>
      <c r="BD1081" s="89">
        <f>+Tabla3[[#This Row],[PLAZO DE EJECUCIÓN EN DÍAS (INICIAL)]]/30</f>
        <v>7.4666666666666668</v>
      </c>
      <c r="BE1081" t="s">
        <v>5481</v>
      </c>
      <c r="BF1081" s="5" t="e">
        <f>+#REF!</f>
        <v>#REF!</v>
      </c>
      <c r="BG1081" s="5" t="e">
        <f>+#REF!</f>
        <v>#REF!</v>
      </c>
      <c r="BH1081" s="1" t="e">
        <f>+#REF!</f>
        <v>#REF!</v>
      </c>
      <c r="BI1081" s="1">
        <f>+COUNTIF(Tabla3[[#This Row],[VALOR REDUCIDO]:[TOTAL TIEMPO PRORROGADO EN DÍAS
]],"&lt;&gt;0")</f>
        <v>3</v>
      </c>
      <c r="BJ1081" s="1" t="e">
        <f>+#REF!</f>
        <v>#REF!</v>
      </c>
      <c r="BK1081" s="75" t="e">
        <f>+#REF!</f>
        <v>#REF!</v>
      </c>
      <c r="BL1081" s="1" t="s">
        <v>83</v>
      </c>
      <c r="BM1081" t="e">
        <f t="shared" si="82"/>
        <v>#REF!</v>
      </c>
      <c r="BN1081" s="7">
        <f t="shared" si="83"/>
        <v>46052</v>
      </c>
      <c r="BO1081" s="7" t="e">
        <f t="shared" si="84"/>
        <v>#REF!</v>
      </c>
      <c r="BP1081" s="5" t="e">
        <f t="shared" si="80"/>
        <v>#REF!</v>
      </c>
      <c r="BQ1081" s="1">
        <v>26216667</v>
      </c>
      <c r="BR1081" s="1" t="e">
        <f>+Tabla3[[#This Row],[VALOR TOTAL DE CONTRATO (ANTES DE LIQUIDACIÓN - LIBERACIÓN DE SALDOS)]]-Tabla3[[#This Row],[RECURSO TOTALES DESEMBOLSADOS]]</f>
        <v>#REF!</v>
      </c>
      <c r="BS1081" s="1" t="s">
        <v>83</v>
      </c>
      <c r="BT1081" s="1" t="str">
        <f t="shared" si="81"/>
        <v>enero</v>
      </c>
      <c r="BU1081" s="1" t="s">
        <v>82</v>
      </c>
      <c r="BV1081" s="1" t="s">
        <v>82</v>
      </c>
      <c r="BW1081" s="1" t="s">
        <v>82</v>
      </c>
      <c r="BX1081" t="s">
        <v>258</v>
      </c>
      <c r="BY1081" t="s">
        <v>259</v>
      </c>
    </row>
    <row r="1082" spans="1:77" x14ac:dyDescent="0.25">
      <c r="A1082" s="1">
        <v>2026</v>
      </c>
      <c r="B1082" s="3">
        <v>1054</v>
      </c>
      <c r="C1082" s="1" t="s">
        <v>65</v>
      </c>
      <c r="D1082" t="s">
        <v>67</v>
      </c>
      <c r="E1082" t="s">
        <v>70</v>
      </c>
      <c r="F1082" t="s">
        <v>71</v>
      </c>
      <c r="G1082" t="s">
        <v>105</v>
      </c>
      <c r="H1082" s="1" t="s">
        <v>64</v>
      </c>
      <c r="I1082" s="1" t="s">
        <v>75</v>
      </c>
      <c r="J1082" t="s">
        <v>5482</v>
      </c>
      <c r="K1082" s="1" t="s">
        <v>78</v>
      </c>
      <c r="L1082" s="87" t="s">
        <v>759</v>
      </c>
      <c r="M1082" s="79" t="s">
        <v>7344</v>
      </c>
      <c r="N1082" s="1" t="s">
        <v>3719</v>
      </c>
      <c r="O1082" s="69" t="s">
        <v>3719</v>
      </c>
      <c r="P1082" s="99" t="s">
        <v>3719</v>
      </c>
      <c r="Q1082" s="1" t="s">
        <v>83</v>
      </c>
      <c r="R1082" s="87" t="s">
        <v>89</v>
      </c>
      <c r="S1082" s="87" t="s">
        <v>212</v>
      </c>
      <c r="T1082" t="s">
        <v>5483</v>
      </c>
      <c r="U1082" t="s">
        <v>5485</v>
      </c>
      <c r="V1082" t="s">
        <v>5484</v>
      </c>
      <c r="W1082" s="5">
        <v>60000000</v>
      </c>
      <c r="X1082" s="5">
        <v>60000000</v>
      </c>
      <c r="Y1082" s="90">
        <v>6000000</v>
      </c>
      <c r="Z1082" s="90">
        <v>0</v>
      </c>
      <c r="AA1082" s="1" t="s">
        <v>95</v>
      </c>
      <c r="AB1082" t="s">
        <v>83</v>
      </c>
      <c r="AC1082" t="s">
        <v>76</v>
      </c>
      <c r="AD1082" s="69">
        <f>+Tabla3[[#This Row],[VALOR DEL CONTRATO
(EN NUMEROS)]]-Tabla3[[#This Row],[VALOR RECURSOS (MADS/FONAM)]]</f>
        <v>0</v>
      </c>
      <c r="AE1082" s="2">
        <v>3926</v>
      </c>
      <c r="AF1082" s="88">
        <v>46024</v>
      </c>
      <c r="AG1082">
        <v>112126</v>
      </c>
      <c r="AH1082" s="96">
        <v>46052</v>
      </c>
      <c r="AI1082" s="78" t="s">
        <v>98</v>
      </c>
      <c r="AJ1082" t="s">
        <v>282</v>
      </c>
      <c r="AK1082" s="72">
        <v>202400000000095</v>
      </c>
      <c r="AL1082" s="96">
        <v>46051</v>
      </c>
      <c r="AM1082" s="1" t="s">
        <v>257</v>
      </c>
      <c r="AN1082" s="1" t="s">
        <v>257</v>
      </c>
      <c r="AO1082" t="s">
        <v>100</v>
      </c>
      <c r="AP1082" t="s">
        <v>479</v>
      </c>
      <c r="AQ1082" s="1"/>
      <c r="AR1082" t="s">
        <v>480</v>
      </c>
      <c r="AS1082" t="s">
        <v>212</v>
      </c>
      <c r="AT1082" s="1">
        <v>80111600</v>
      </c>
      <c r="AU1082" s="93" t="s">
        <v>6241</v>
      </c>
      <c r="AV1082" s="1" t="s">
        <v>210</v>
      </c>
      <c r="AW1082" s="87" t="s">
        <v>103</v>
      </c>
      <c r="AX1082" s="96">
        <v>46052</v>
      </c>
      <c r="AY1082" s="1" t="s">
        <v>115</v>
      </c>
      <c r="AZ1082" s="96">
        <v>46052</v>
      </c>
      <c r="BA1082" s="75">
        <v>46052</v>
      </c>
      <c r="BB1082" s="6">
        <v>46355</v>
      </c>
      <c r="BC1082" s="89">
        <f>+Tabla3[[#This Row],[FECHA TERMINACION
(INICIAL)]]-Tabla3[[#This Row],[FECHA INICIO]]</f>
        <v>303</v>
      </c>
      <c r="BD1082" s="89">
        <f>+Tabla3[[#This Row],[PLAZO DE EJECUCIÓN EN DÍAS (INICIAL)]]/30</f>
        <v>10.1</v>
      </c>
      <c r="BE1082" t="s">
        <v>5486</v>
      </c>
      <c r="BF1082" s="5" t="e">
        <f>+#REF!</f>
        <v>#REF!</v>
      </c>
      <c r="BG1082" s="5" t="e">
        <f>+#REF!</f>
        <v>#REF!</v>
      </c>
      <c r="BH1082" s="1" t="e">
        <f>+#REF!</f>
        <v>#REF!</v>
      </c>
      <c r="BI1082" s="1">
        <f>+COUNTIF(Tabla3[[#This Row],[VALOR REDUCIDO]:[TOTAL TIEMPO PRORROGADO EN DÍAS
]],"&lt;&gt;0")</f>
        <v>3</v>
      </c>
      <c r="BJ1082" s="1" t="e">
        <f>+#REF!</f>
        <v>#REF!</v>
      </c>
      <c r="BK1082" s="75" t="e">
        <f>+#REF!</f>
        <v>#REF!</v>
      </c>
      <c r="BL1082" s="1" t="s">
        <v>83</v>
      </c>
      <c r="BM1082" t="e">
        <f t="shared" si="82"/>
        <v>#REF!</v>
      </c>
      <c r="BN1082" s="7">
        <f t="shared" si="83"/>
        <v>46052</v>
      </c>
      <c r="BO1082" s="7" t="e">
        <f t="shared" si="84"/>
        <v>#REF!</v>
      </c>
      <c r="BP1082" s="5" t="e">
        <f t="shared" si="80"/>
        <v>#REF!</v>
      </c>
      <c r="BQ1082" s="1">
        <v>24200000</v>
      </c>
      <c r="BR1082" s="1" t="e">
        <f>+Tabla3[[#This Row],[VALOR TOTAL DE CONTRATO (ANTES DE LIQUIDACIÓN - LIBERACIÓN DE SALDOS)]]-Tabla3[[#This Row],[RECURSO TOTALES DESEMBOLSADOS]]</f>
        <v>#REF!</v>
      </c>
      <c r="BS1082" s="1" t="s">
        <v>83</v>
      </c>
      <c r="BT1082" s="1" t="str">
        <f t="shared" si="81"/>
        <v>enero</v>
      </c>
      <c r="BU1082" s="1" t="s">
        <v>82</v>
      </c>
      <c r="BV1082" s="1" t="s">
        <v>82</v>
      </c>
      <c r="BW1082" s="1" t="s">
        <v>82</v>
      </c>
      <c r="BX1082" t="s">
        <v>258</v>
      </c>
      <c r="BY1082" t="s">
        <v>259</v>
      </c>
    </row>
    <row r="1083" spans="1:77" s="70" customFormat="1" x14ac:dyDescent="0.25">
      <c r="A1083" s="1">
        <v>2026</v>
      </c>
      <c r="B1083" s="3">
        <v>1055</v>
      </c>
      <c r="C1083" s="1" t="s">
        <v>65</v>
      </c>
      <c r="D1083" t="s">
        <v>67</v>
      </c>
      <c r="E1083" t="s">
        <v>70</v>
      </c>
      <c r="F1083" t="s">
        <v>71</v>
      </c>
      <c r="G1083" t="s">
        <v>105</v>
      </c>
      <c r="H1083" s="1" t="s">
        <v>64</v>
      </c>
      <c r="I1083" s="1" t="s">
        <v>75</v>
      </c>
      <c r="J1083" t="s">
        <v>5487</v>
      </c>
      <c r="K1083" s="1" t="s">
        <v>78</v>
      </c>
      <c r="L1083" s="87" t="s">
        <v>5066</v>
      </c>
      <c r="M1083" s="79" t="s">
        <v>7345</v>
      </c>
      <c r="N1083" s="1" t="s">
        <v>3719</v>
      </c>
      <c r="O1083" s="69" t="s">
        <v>3719</v>
      </c>
      <c r="P1083" s="99" t="s">
        <v>3719</v>
      </c>
      <c r="Q1083" s="1" t="s">
        <v>83</v>
      </c>
      <c r="R1083" s="87" t="s">
        <v>90</v>
      </c>
      <c r="S1083" s="87" t="s">
        <v>264</v>
      </c>
      <c r="T1083" t="s">
        <v>5488</v>
      </c>
      <c r="U1083" t="s">
        <v>5490</v>
      </c>
      <c r="V1083" t="s">
        <v>5489</v>
      </c>
      <c r="W1083" s="5">
        <v>42726667</v>
      </c>
      <c r="X1083" s="5">
        <v>42726667</v>
      </c>
      <c r="Y1083" s="90">
        <v>5800000</v>
      </c>
      <c r="Z1083" s="90">
        <v>0</v>
      </c>
      <c r="AA1083" s="1" t="s">
        <v>95</v>
      </c>
      <c r="AB1083" t="s">
        <v>83</v>
      </c>
      <c r="AC1083" t="s">
        <v>76</v>
      </c>
      <c r="AD1083" s="69">
        <f>+Tabla3[[#This Row],[VALOR DEL CONTRATO
(EN NUMEROS)]]-Tabla3[[#This Row],[VALOR RECURSOS (MADS/FONAM)]]</f>
        <v>0</v>
      </c>
      <c r="AE1083" s="2">
        <v>3226</v>
      </c>
      <c r="AF1083" s="88">
        <v>46024</v>
      </c>
      <c r="AG1083">
        <v>114826</v>
      </c>
      <c r="AH1083" s="75">
        <v>46052</v>
      </c>
      <c r="AI1083" s="78" t="s">
        <v>98</v>
      </c>
      <c r="AJ1083" t="s">
        <v>282</v>
      </c>
      <c r="AK1083" s="65">
        <v>202400000000095</v>
      </c>
      <c r="AL1083" s="96">
        <v>46051</v>
      </c>
      <c r="AM1083" s="1" t="s">
        <v>257</v>
      </c>
      <c r="AN1083" s="1" t="s">
        <v>257</v>
      </c>
      <c r="AO1083" t="s">
        <v>100</v>
      </c>
      <c r="AP1083" t="s">
        <v>3477</v>
      </c>
      <c r="AQ1083" s="1"/>
      <c r="AR1083" t="s">
        <v>556</v>
      </c>
      <c r="AS1083" t="s">
        <v>264</v>
      </c>
      <c r="AT1083" s="1">
        <v>80111600</v>
      </c>
      <c r="AU1083" s="93" t="s">
        <v>6242</v>
      </c>
      <c r="AV1083" s="1" t="s">
        <v>210</v>
      </c>
      <c r="AW1083" s="87" t="s">
        <v>103</v>
      </c>
      <c r="AX1083" s="96">
        <v>46051</v>
      </c>
      <c r="AY1083" s="1" t="s">
        <v>116</v>
      </c>
      <c r="AZ1083" s="96">
        <v>46051</v>
      </c>
      <c r="BA1083" s="75">
        <v>46052</v>
      </c>
      <c r="BB1083" s="6">
        <v>46275</v>
      </c>
      <c r="BC1083" s="89">
        <f>+Tabla3[[#This Row],[FECHA TERMINACION
(INICIAL)]]-Tabla3[[#This Row],[FECHA INICIO]]</f>
        <v>223</v>
      </c>
      <c r="BD1083" s="89">
        <f>+Tabla3[[#This Row],[PLAZO DE EJECUCIÓN EN DÍAS (INICIAL)]]/30</f>
        <v>7.4333333333333336</v>
      </c>
      <c r="BE1083" t="s">
        <v>5476</v>
      </c>
      <c r="BF1083" s="5" t="e">
        <f>+#REF!</f>
        <v>#REF!</v>
      </c>
      <c r="BG1083" s="5" t="e">
        <f>+#REF!</f>
        <v>#REF!</v>
      </c>
      <c r="BH1083" s="1" t="e">
        <f>+#REF!</f>
        <v>#REF!</v>
      </c>
      <c r="BI1083" s="1">
        <f>+COUNTIF(Tabla3[[#This Row],[VALOR REDUCIDO]:[TOTAL TIEMPO PRORROGADO EN DÍAS
]],"&lt;&gt;0")</f>
        <v>3</v>
      </c>
      <c r="BJ1083" s="1" t="e">
        <f>+#REF!</f>
        <v>#REF!</v>
      </c>
      <c r="BK1083" s="75" t="e">
        <f>+#REF!</f>
        <v>#REF!</v>
      </c>
      <c r="BL1083" s="1" t="s">
        <v>83</v>
      </c>
      <c r="BM1083" t="e">
        <f t="shared" si="82"/>
        <v>#REF!</v>
      </c>
      <c r="BN1083" s="7">
        <f t="shared" si="83"/>
        <v>46052</v>
      </c>
      <c r="BO1083" s="7" t="e">
        <f t="shared" si="84"/>
        <v>#REF!</v>
      </c>
      <c r="BP1083" s="5" t="e">
        <f t="shared" si="80"/>
        <v>#REF!</v>
      </c>
      <c r="BQ1083" s="1">
        <v>23393333</v>
      </c>
      <c r="BR1083" s="1" t="e">
        <f>+Tabla3[[#This Row],[VALOR TOTAL DE CONTRATO (ANTES DE LIQUIDACIÓN - LIBERACIÓN DE SALDOS)]]-Tabla3[[#This Row],[RECURSO TOTALES DESEMBOLSADOS]]</f>
        <v>#REF!</v>
      </c>
      <c r="BS1083" s="1" t="s">
        <v>83</v>
      </c>
      <c r="BT1083" s="1" t="str">
        <f t="shared" si="81"/>
        <v>enero</v>
      </c>
      <c r="BU1083" s="1" t="s">
        <v>82</v>
      </c>
      <c r="BV1083" s="1" t="s">
        <v>82</v>
      </c>
      <c r="BW1083" s="1" t="s">
        <v>82</v>
      </c>
      <c r="BX1083" t="s">
        <v>258</v>
      </c>
      <c r="BY1083" t="s">
        <v>259</v>
      </c>
    </row>
    <row r="1084" spans="1:77" x14ac:dyDescent="0.25">
      <c r="A1084" s="1">
        <v>2026</v>
      </c>
      <c r="B1084" s="3">
        <v>1056</v>
      </c>
      <c r="C1084" s="1" t="s">
        <v>65</v>
      </c>
      <c r="D1084" t="s">
        <v>67</v>
      </c>
      <c r="E1084" t="s">
        <v>70</v>
      </c>
      <c r="F1084" t="s">
        <v>71</v>
      </c>
      <c r="G1084" t="s">
        <v>105</v>
      </c>
      <c r="H1084" s="1" t="s">
        <v>64</v>
      </c>
      <c r="I1084" s="1" t="s">
        <v>75</v>
      </c>
      <c r="J1084" t="s">
        <v>5491</v>
      </c>
      <c r="K1084" s="1" t="s">
        <v>78</v>
      </c>
      <c r="L1084" s="87" t="s">
        <v>5492</v>
      </c>
      <c r="M1084" s="79" t="s">
        <v>7346</v>
      </c>
      <c r="N1084" s="1" t="s">
        <v>3719</v>
      </c>
      <c r="O1084" s="69" t="s">
        <v>3719</v>
      </c>
      <c r="P1084" s="99" t="s">
        <v>3719</v>
      </c>
      <c r="Q1084" s="1" t="s">
        <v>83</v>
      </c>
      <c r="R1084" s="87" t="s">
        <v>264</v>
      </c>
      <c r="S1084" s="87" t="s">
        <v>264</v>
      </c>
      <c r="T1084" t="s">
        <v>5493</v>
      </c>
      <c r="U1084" t="s">
        <v>5495</v>
      </c>
      <c r="V1084" t="s">
        <v>5494</v>
      </c>
      <c r="W1084" s="5">
        <v>107200000</v>
      </c>
      <c r="X1084" s="5">
        <v>107200000</v>
      </c>
      <c r="Y1084" s="90">
        <v>13400000</v>
      </c>
      <c r="Z1084" s="90">
        <v>0</v>
      </c>
      <c r="AA1084" s="1" t="s">
        <v>95</v>
      </c>
      <c r="AB1084" t="s">
        <v>83</v>
      </c>
      <c r="AC1084" t="s">
        <v>76</v>
      </c>
      <c r="AD1084" s="69">
        <f>+Tabla3[[#This Row],[VALOR DEL CONTRATO
(EN NUMEROS)]]-Tabla3[[#This Row],[VALOR RECURSOS (MADS/FONAM)]]</f>
        <v>0</v>
      </c>
      <c r="AE1084" s="2">
        <v>2926</v>
      </c>
      <c r="AF1084" s="88">
        <v>46024</v>
      </c>
      <c r="AG1084">
        <v>111326</v>
      </c>
      <c r="AH1084" s="75">
        <v>46052</v>
      </c>
      <c r="AI1084" s="78" t="s">
        <v>98</v>
      </c>
      <c r="AJ1084" t="s">
        <v>282</v>
      </c>
      <c r="AK1084" s="65">
        <v>202400000000095</v>
      </c>
      <c r="AL1084" s="96">
        <v>46051</v>
      </c>
      <c r="AM1084" s="1" t="s">
        <v>257</v>
      </c>
      <c r="AN1084" s="1" t="s">
        <v>257</v>
      </c>
      <c r="AO1084" t="s">
        <v>100</v>
      </c>
      <c r="AP1084" t="s">
        <v>5054</v>
      </c>
      <c r="AQ1084" s="2"/>
      <c r="AR1084" t="s">
        <v>5055</v>
      </c>
      <c r="AS1084" t="s">
        <v>264</v>
      </c>
      <c r="AT1084" s="1">
        <v>80111600</v>
      </c>
      <c r="AU1084" s="93" t="s">
        <v>6243</v>
      </c>
      <c r="AV1084" s="1" t="s">
        <v>210</v>
      </c>
      <c r="AW1084" s="87" t="s">
        <v>103</v>
      </c>
      <c r="AX1084" s="96">
        <v>46052</v>
      </c>
      <c r="AY1084" s="1" t="s">
        <v>116</v>
      </c>
      <c r="AZ1084" s="96">
        <v>46052</v>
      </c>
      <c r="BA1084" s="75">
        <v>46055</v>
      </c>
      <c r="BB1084" s="6">
        <v>46296</v>
      </c>
      <c r="BC1084" s="89">
        <f>+Tabla3[[#This Row],[FECHA TERMINACION
(INICIAL)]]-Tabla3[[#This Row],[FECHA INICIO]]</f>
        <v>241</v>
      </c>
      <c r="BD1084" s="89">
        <f>+Tabla3[[#This Row],[PLAZO DE EJECUCIÓN EN DÍAS (INICIAL)]]/30</f>
        <v>8.0333333333333332</v>
      </c>
      <c r="BE1084" t="s">
        <v>5496</v>
      </c>
      <c r="BF1084" s="5" t="e">
        <f>+#REF!</f>
        <v>#REF!</v>
      </c>
      <c r="BG1084" s="5" t="e">
        <f>+#REF!</f>
        <v>#REF!</v>
      </c>
      <c r="BH1084" s="1" t="e">
        <f>+#REF!</f>
        <v>#REF!</v>
      </c>
      <c r="BI1084" s="1">
        <f>+COUNTIF(Tabla3[[#This Row],[VALOR REDUCIDO]:[TOTAL TIEMPO PRORROGADO EN DÍAS
]],"&lt;&gt;0")</f>
        <v>3</v>
      </c>
      <c r="BJ1084" s="1" t="e">
        <f>+#REF!</f>
        <v>#REF!</v>
      </c>
      <c r="BK1084" s="75" t="e">
        <f>+#REF!</f>
        <v>#REF!</v>
      </c>
      <c r="BL1084" s="1" t="s">
        <v>83</v>
      </c>
      <c r="BM1084" t="e">
        <f t="shared" si="82"/>
        <v>#REF!</v>
      </c>
      <c r="BN1084" s="7">
        <f t="shared" si="83"/>
        <v>46055</v>
      </c>
      <c r="BO1084" s="7" t="e">
        <f t="shared" si="84"/>
        <v>#REF!</v>
      </c>
      <c r="BP1084" s="5" t="e">
        <f t="shared" si="80"/>
        <v>#REF!</v>
      </c>
      <c r="BQ1084" s="1">
        <v>53153333</v>
      </c>
      <c r="BR1084" s="1" t="e">
        <f>+Tabla3[[#This Row],[VALOR TOTAL DE CONTRATO (ANTES DE LIQUIDACIÓN - LIBERACIÓN DE SALDOS)]]-Tabla3[[#This Row],[RECURSO TOTALES DESEMBOLSADOS]]</f>
        <v>#REF!</v>
      </c>
      <c r="BS1084" s="1" t="s">
        <v>83</v>
      </c>
      <c r="BT1084" s="1" t="str">
        <f t="shared" si="81"/>
        <v>enero</v>
      </c>
      <c r="BU1084" s="1" t="s">
        <v>82</v>
      </c>
      <c r="BV1084" s="1" t="s">
        <v>82</v>
      </c>
      <c r="BW1084" s="1" t="s">
        <v>82</v>
      </c>
      <c r="BX1084" t="s">
        <v>258</v>
      </c>
      <c r="BY1084" t="s">
        <v>259</v>
      </c>
    </row>
    <row r="1085" spans="1:77" s="70" customFormat="1" x14ac:dyDescent="0.25">
      <c r="A1085" s="1">
        <v>2026</v>
      </c>
      <c r="B1085" s="3">
        <v>1057</v>
      </c>
      <c r="C1085" s="1" t="s">
        <v>65</v>
      </c>
      <c r="D1085" t="s">
        <v>67</v>
      </c>
      <c r="E1085" t="s">
        <v>70</v>
      </c>
      <c r="F1085" t="s">
        <v>71</v>
      </c>
      <c r="G1085" t="s">
        <v>105</v>
      </c>
      <c r="H1085" s="1" t="s">
        <v>64</v>
      </c>
      <c r="I1085" s="1" t="s">
        <v>75</v>
      </c>
      <c r="J1085" t="s">
        <v>5501</v>
      </c>
      <c r="K1085" s="1" t="s">
        <v>78</v>
      </c>
      <c r="L1085" t="s">
        <v>770</v>
      </c>
      <c r="M1085" s="79" t="s">
        <v>7347</v>
      </c>
      <c r="N1085" s="1" t="s">
        <v>3719</v>
      </c>
      <c r="O1085" s="69" t="s">
        <v>3719</v>
      </c>
      <c r="P1085" s="99" t="s">
        <v>3719</v>
      </c>
      <c r="Q1085" s="1" t="s">
        <v>83</v>
      </c>
      <c r="R1085" s="87" t="s">
        <v>90</v>
      </c>
      <c r="S1085" s="87" t="s">
        <v>264</v>
      </c>
      <c r="T1085" t="s">
        <v>5502</v>
      </c>
      <c r="U1085" t="s">
        <v>5504</v>
      </c>
      <c r="V1085" t="s">
        <v>5503</v>
      </c>
      <c r="W1085" s="5">
        <v>34766667</v>
      </c>
      <c r="X1085" s="5">
        <v>34766667</v>
      </c>
      <c r="Y1085" s="5">
        <v>7000000</v>
      </c>
      <c r="Z1085" s="90">
        <v>0</v>
      </c>
      <c r="AA1085" s="1" t="s">
        <v>95</v>
      </c>
      <c r="AB1085" t="s">
        <v>83</v>
      </c>
      <c r="AC1085" t="s">
        <v>76</v>
      </c>
      <c r="AD1085" s="69">
        <f>+Tabla3[[#This Row],[VALOR DEL CONTRATO
(EN NUMEROS)]]-Tabla3[[#This Row],[VALOR RECURSOS (MADS/FONAM)]]</f>
        <v>0</v>
      </c>
      <c r="AE1085" s="2">
        <v>7926</v>
      </c>
      <c r="AF1085" s="88">
        <v>46024</v>
      </c>
      <c r="AG1085">
        <v>114926</v>
      </c>
      <c r="AH1085" s="75">
        <v>46052</v>
      </c>
      <c r="AI1085" s="78" t="s">
        <v>98</v>
      </c>
      <c r="AJ1085" t="s">
        <v>404</v>
      </c>
      <c r="AK1085" s="65">
        <v>202400000000095</v>
      </c>
      <c r="AL1085" s="96">
        <v>46052</v>
      </c>
      <c r="AM1085" s="1" t="s">
        <v>257</v>
      </c>
      <c r="AN1085" s="1" t="s">
        <v>257</v>
      </c>
      <c r="AO1085" t="s">
        <v>100</v>
      </c>
      <c r="AP1085" t="s">
        <v>3477</v>
      </c>
      <c r="AQ1085" s="1"/>
      <c r="AR1085" t="s">
        <v>556</v>
      </c>
      <c r="AS1085" t="s">
        <v>264</v>
      </c>
      <c r="AT1085" s="1">
        <v>80111600</v>
      </c>
      <c r="AU1085" s="93" t="s">
        <v>6244</v>
      </c>
      <c r="AV1085" s="1" t="s">
        <v>210</v>
      </c>
      <c r="AW1085" s="87" t="s">
        <v>103</v>
      </c>
      <c r="AX1085" s="96">
        <v>46052</v>
      </c>
      <c r="AY1085" s="1" t="s">
        <v>116</v>
      </c>
      <c r="AZ1085" s="96">
        <v>46052</v>
      </c>
      <c r="BA1085" s="75">
        <v>46058</v>
      </c>
      <c r="BB1085" s="6">
        <v>46206</v>
      </c>
      <c r="BC1085" s="89">
        <f>+Tabla3[[#This Row],[FECHA TERMINACION
(INICIAL)]]-Tabla3[[#This Row],[FECHA INICIO]]</f>
        <v>148</v>
      </c>
      <c r="BD1085" s="89">
        <f>+Tabla3[[#This Row],[PLAZO DE EJECUCIÓN EN DÍAS (INICIAL)]]/30</f>
        <v>4.9333333333333336</v>
      </c>
      <c r="BE1085" t="s">
        <v>5505</v>
      </c>
      <c r="BF1085" s="5" t="e">
        <f>+#REF!</f>
        <v>#REF!</v>
      </c>
      <c r="BG1085" s="5" t="e">
        <f>+#REF!</f>
        <v>#REF!</v>
      </c>
      <c r="BH1085" s="1" t="e">
        <f>+#REF!</f>
        <v>#REF!</v>
      </c>
      <c r="BI1085" s="1">
        <f>+COUNTIF(Tabla3[[#This Row],[VALOR REDUCIDO]:[TOTAL TIEMPO PRORROGADO EN DÍAS
]],"&lt;&gt;0")</f>
        <v>3</v>
      </c>
      <c r="BJ1085" s="1" t="e">
        <f>+#REF!</f>
        <v>#REF!</v>
      </c>
      <c r="BK1085" s="75" t="e">
        <f>+#REF!</f>
        <v>#REF!</v>
      </c>
      <c r="BL1085" s="1" t="s">
        <v>83</v>
      </c>
      <c r="BM1085" t="e">
        <f t="shared" si="82"/>
        <v>#REF!</v>
      </c>
      <c r="BN1085" s="7">
        <f t="shared" si="83"/>
        <v>46058</v>
      </c>
      <c r="BO1085" s="7" t="e">
        <f t="shared" si="84"/>
        <v>#REF!</v>
      </c>
      <c r="BP1085" s="5" t="e">
        <f t="shared" si="80"/>
        <v>#REF!</v>
      </c>
      <c r="BQ1085" s="1">
        <v>27066667</v>
      </c>
      <c r="BR1085" s="1" t="e">
        <f>+Tabla3[[#This Row],[VALOR TOTAL DE CONTRATO (ANTES DE LIQUIDACIÓN - LIBERACIÓN DE SALDOS)]]-Tabla3[[#This Row],[RECURSO TOTALES DESEMBOLSADOS]]</f>
        <v>#REF!</v>
      </c>
      <c r="BS1085" s="1" t="s">
        <v>83</v>
      </c>
      <c r="BT1085" s="1" t="str">
        <f t="shared" si="81"/>
        <v>enero</v>
      </c>
      <c r="BU1085" s="1" t="s">
        <v>82</v>
      </c>
      <c r="BV1085" s="1" t="s">
        <v>82</v>
      </c>
      <c r="BW1085" s="1" t="s">
        <v>82</v>
      </c>
      <c r="BX1085" t="s">
        <v>258</v>
      </c>
      <c r="BY1085" t="s">
        <v>259</v>
      </c>
    </row>
    <row r="1086" spans="1:77" x14ac:dyDescent="0.25">
      <c r="A1086" s="1">
        <v>2026</v>
      </c>
      <c r="B1086" s="3">
        <v>1058</v>
      </c>
      <c r="C1086" s="1" t="s">
        <v>65</v>
      </c>
      <c r="D1086" t="s">
        <v>67</v>
      </c>
      <c r="E1086" t="s">
        <v>70</v>
      </c>
      <c r="F1086" t="s">
        <v>71</v>
      </c>
      <c r="G1086" t="s">
        <v>105</v>
      </c>
      <c r="H1086" s="1" t="s">
        <v>64</v>
      </c>
      <c r="I1086" s="1" t="s">
        <v>271</v>
      </c>
      <c r="J1086" t="s">
        <v>5497</v>
      </c>
      <c r="K1086" s="1" t="s">
        <v>78</v>
      </c>
      <c r="L1086" s="87" t="s">
        <v>700</v>
      </c>
      <c r="M1086" s="79" t="s">
        <v>7348</v>
      </c>
      <c r="N1086" s="1" t="s">
        <v>3719</v>
      </c>
      <c r="O1086" s="69" t="s">
        <v>3719</v>
      </c>
      <c r="P1086" s="99" t="s">
        <v>3719</v>
      </c>
      <c r="Q1086" s="1" t="s">
        <v>83</v>
      </c>
      <c r="R1086" s="87" t="s">
        <v>92</v>
      </c>
      <c r="S1086" s="87" t="s">
        <v>92</v>
      </c>
      <c r="T1086" t="s">
        <v>5498</v>
      </c>
      <c r="U1086" t="s">
        <v>5500</v>
      </c>
      <c r="V1086" t="s">
        <v>5499</v>
      </c>
      <c r="W1086" s="5">
        <v>31408000</v>
      </c>
      <c r="X1086" s="5">
        <v>31408000</v>
      </c>
      <c r="Y1086" s="90">
        <v>3926000</v>
      </c>
      <c r="Z1086" s="90">
        <v>0</v>
      </c>
      <c r="AA1086" s="1" t="s">
        <v>95</v>
      </c>
      <c r="AB1086" t="s">
        <v>83</v>
      </c>
      <c r="AC1086" t="s">
        <v>76</v>
      </c>
      <c r="AD1086" s="69">
        <f>+Tabla3[[#This Row],[VALOR DEL CONTRATO
(EN NUMEROS)]]-Tabla3[[#This Row],[VALOR RECURSOS (MADS/FONAM)]]</f>
        <v>0</v>
      </c>
      <c r="AE1086" s="2">
        <v>7926</v>
      </c>
      <c r="AF1086" s="97">
        <v>46024</v>
      </c>
      <c r="AG1086">
        <v>115526</v>
      </c>
      <c r="AH1086" s="96">
        <v>46052</v>
      </c>
      <c r="AI1086" s="78" t="s">
        <v>98</v>
      </c>
      <c r="AJ1086" t="s">
        <v>404</v>
      </c>
      <c r="AK1086" s="65">
        <v>202400000000095</v>
      </c>
      <c r="AL1086" s="96">
        <v>46052</v>
      </c>
      <c r="AM1086" s="1" t="s">
        <v>257</v>
      </c>
      <c r="AN1086" s="1" t="s">
        <v>257</v>
      </c>
      <c r="AO1086" t="s">
        <v>100</v>
      </c>
      <c r="AP1086" t="s">
        <v>906</v>
      </c>
      <c r="AQ1086" s="2"/>
      <c r="AR1086" t="s">
        <v>901</v>
      </c>
      <c r="AS1086" t="s">
        <v>902</v>
      </c>
      <c r="AT1086" s="1">
        <v>80111600</v>
      </c>
      <c r="AU1086" s="93" t="s">
        <v>6245</v>
      </c>
      <c r="AV1086" s="1" t="s">
        <v>210</v>
      </c>
      <c r="AW1086" s="87" t="s">
        <v>103</v>
      </c>
      <c r="AX1086" s="96">
        <v>46053</v>
      </c>
      <c r="AY1086" s="1" t="s">
        <v>116</v>
      </c>
      <c r="AZ1086" s="96">
        <v>46053</v>
      </c>
      <c r="BA1086" s="75">
        <v>46055</v>
      </c>
      <c r="BB1086" s="6">
        <v>46296</v>
      </c>
      <c r="BC1086" s="89">
        <f>+Tabla3[[#This Row],[FECHA TERMINACION
(INICIAL)]]-Tabla3[[#This Row],[FECHA INICIO]]</f>
        <v>241</v>
      </c>
      <c r="BD1086" s="89">
        <f>+Tabla3[[#This Row],[PLAZO DE EJECUCIÓN EN DÍAS (INICIAL)]]/30</f>
        <v>8.0333333333333332</v>
      </c>
      <c r="BE1086" t="s">
        <v>3091</v>
      </c>
      <c r="BF1086" s="5" t="e">
        <f>+#REF!</f>
        <v>#REF!</v>
      </c>
      <c r="BG1086" s="5" t="e">
        <f>+#REF!</f>
        <v>#REF!</v>
      </c>
      <c r="BH1086" s="1" t="e">
        <f>+#REF!</f>
        <v>#REF!</v>
      </c>
      <c r="BI1086" s="1">
        <f>+COUNTIF(Tabla3[[#This Row],[VALOR REDUCIDO]:[TOTAL TIEMPO PRORROGADO EN DÍAS
]],"&lt;&gt;0")</f>
        <v>3</v>
      </c>
      <c r="BJ1086" s="1" t="e">
        <f>+#REF!</f>
        <v>#REF!</v>
      </c>
      <c r="BK1086" s="75" t="e">
        <f>+#REF!</f>
        <v>#REF!</v>
      </c>
      <c r="BL1086" s="1" t="s">
        <v>83</v>
      </c>
      <c r="BM1086" t="e">
        <f t="shared" si="82"/>
        <v>#REF!</v>
      </c>
      <c r="BN1086" s="7">
        <f t="shared" si="83"/>
        <v>46055</v>
      </c>
      <c r="BO1086" s="7" t="e">
        <f t="shared" si="84"/>
        <v>#REF!</v>
      </c>
      <c r="BP1086" s="5" t="e">
        <f t="shared" ref="BP1086:BP1095" si="85">$X1086+$BG1086-$BF1086</f>
        <v>#REF!</v>
      </c>
      <c r="BQ1086" s="1">
        <v>11647133</v>
      </c>
      <c r="BR1086" s="1" t="e">
        <f>+Tabla3[[#This Row],[VALOR TOTAL DE CONTRATO (ANTES DE LIQUIDACIÓN - LIBERACIÓN DE SALDOS)]]-Tabla3[[#This Row],[RECURSO TOTALES DESEMBOLSADOS]]</f>
        <v>#REF!</v>
      </c>
      <c r="BS1086" s="1" t="s">
        <v>83</v>
      </c>
      <c r="BT1086" s="1" t="str">
        <f t="shared" ref="BT1086:BT1094" si="86">TEXT(AL1086,"MMMM")</f>
        <v>enero</v>
      </c>
      <c r="BU1086" s="1" t="s">
        <v>82</v>
      </c>
      <c r="BV1086" s="1" t="s">
        <v>82</v>
      </c>
      <c r="BW1086" s="1" t="s">
        <v>82</v>
      </c>
      <c r="BX1086" t="s">
        <v>258</v>
      </c>
      <c r="BY1086" t="s">
        <v>259</v>
      </c>
    </row>
    <row r="1087" spans="1:77" x14ac:dyDescent="0.25">
      <c r="A1087" s="1">
        <v>2026</v>
      </c>
      <c r="B1087" s="3">
        <v>1059</v>
      </c>
      <c r="C1087" s="1" t="s">
        <v>280</v>
      </c>
      <c r="D1087" t="s">
        <v>67</v>
      </c>
      <c r="E1087" t="s">
        <v>70</v>
      </c>
      <c r="F1087" t="s">
        <v>279</v>
      </c>
      <c r="G1087" t="s">
        <v>105</v>
      </c>
      <c r="H1087" s="1" t="s">
        <v>64</v>
      </c>
      <c r="I1087" s="1" t="s">
        <v>76</v>
      </c>
      <c r="J1087" t="s">
        <v>5506</v>
      </c>
      <c r="K1087" s="1" t="s">
        <v>278</v>
      </c>
      <c r="L1087" s="75" t="s">
        <v>3719</v>
      </c>
      <c r="M1087" s="79" t="s">
        <v>3719</v>
      </c>
      <c r="N1087" s="1" t="s">
        <v>3719</v>
      </c>
      <c r="O1087" s="69" t="s">
        <v>3719</v>
      </c>
      <c r="P1087" s="4" t="s">
        <v>3719</v>
      </c>
      <c r="Q1087" s="1" t="s">
        <v>83</v>
      </c>
      <c r="R1087" s="87" t="s">
        <v>89</v>
      </c>
      <c r="S1087" s="87" t="s">
        <v>212</v>
      </c>
      <c r="T1087" t="s">
        <v>5508</v>
      </c>
      <c r="U1087" t="s">
        <v>5509</v>
      </c>
      <c r="V1087" t="s">
        <v>5510</v>
      </c>
      <c r="W1087" s="5">
        <v>59042819</v>
      </c>
      <c r="X1087" s="5">
        <v>59042819</v>
      </c>
      <c r="Y1087" s="90">
        <v>0</v>
      </c>
      <c r="Z1087" s="90">
        <v>0</v>
      </c>
      <c r="AA1087" s="1" t="s">
        <v>95</v>
      </c>
      <c r="AB1087" t="s">
        <v>83</v>
      </c>
      <c r="AC1087" t="s">
        <v>76</v>
      </c>
      <c r="AD1087" s="69">
        <f>+Tabla3[[#This Row],[VALOR DEL CONTRATO
(EN NUMEROS)]]-Tabla3[[#This Row],[VALOR RECURSOS (MADS/FONAM)]]</f>
        <v>0</v>
      </c>
      <c r="AE1087" s="2">
        <v>10026</v>
      </c>
      <c r="AF1087" s="97">
        <v>46029</v>
      </c>
      <c r="AG1087">
        <v>112326</v>
      </c>
      <c r="AH1087" s="96">
        <v>46052</v>
      </c>
      <c r="AI1087" s="78" t="s">
        <v>97</v>
      </c>
      <c r="AJ1087" t="s">
        <v>5507</v>
      </c>
      <c r="AK1087" s="65" t="s">
        <v>76</v>
      </c>
      <c r="AL1087" s="75">
        <v>46051</v>
      </c>
      <c r="AM1087" s="1" t="s">
        <v>257</v>
      </c>
      <c r="AN1087" s="1" t="s">
        <v>257</v>
      </c>
      <c r="AO1087" t="s">
        <v>100</v>
      </c>
      <c r="AP1087" t="s">
        <v>479</v>
      </c>
      <c r="AQ1087" s="1"/>
      <c r="AR1087" t="s">
        <v>480</v>
      </c>
      <c r="AS1087" t="s">
        <v>212</v>
      </c>
      <c r="AT1087" s="1">
        <v>80111600</v>
      </c>
      <c r="AU1087" s="93" t="s">
        <v>6246</v>
      </c>
      <c r="AV1087" s="1" t="s">
        <v>210</v>
      </c>
      <c r="AW1087" s="87" t="s">
        <v>103</v>
      </c>
      <c r="AX1087" s="75">
        <v>46052</v>
      </c>
      <c r="AY1087" s="1" t="s">
        <v>117</v>
      </c>
      <c r="AZ1087" s="75">
        <v>46052</v>
      </c>
      <c r="BA1087" s="75">
        <v>46055</v>
      </c>
      <c r="BB1087" s="6">
        <v>46387</v>
      </c>
      <c r="BC1087" s="89">
        <f>+Tabla3[[#This Row],[FECHA TERMINACION
(INICIAL)]]-Tabla3[[#This Row],[FECHA INICIO]]</f>
        <v>332</v>
      </c>
      <c r="BD1087" s="89">
        <f>+Tabla3[[#This Row],[PLAZO DE EJECUCIÓN EN DÍAS (INICIAL)]]/30</f>
        <v>11.066666666666666</v>
      </c>
      <c r="BE1087" t="s">
        <v>5511</v>
      </c>
      <c r="BF1087" s="5" t="e">
        <f>+#REF!</f>
        <v>#REF!</v>
      </c>
      <c r="BG1087" s="5" t="e">
        <f>+#REF!</f>
        <v>#REF!</v>
      </c>
      <c r="BH1087" s="1" t="e">
        <f>+#REF!</f>
        <v>#REF!</v>
      </c>
      <c r="BI1087" s="1">
        <f>+COUNTIF(Tabla3[[#This Row],[VALOR REDUCIDO]:[TOTAL TIEMPO PRORROGADO EN DÍAS
]],"&lt;&gt;0")</f>
        <v>3</v>
      </c>
      <c r="BJ1087" s="1" t="e">
        <f>+#REF!</f>
        <v>#REF!</v>
      </c>
      <c r="BK1087" s="75" t="e">
        <f>+#REF!</f>
        <v>#REF!</v>
      </c>
      <c r="BL1087" s="1" t="s">
        <v>83</v>
      </c>
      <c r="BM1087" t="e">
        <f t="shared" si="82"/>
        <v>#REF!</v>
      </c>
      <c r="BN1087" s="7">
        <f t="shared" si="83"/>
        <v>46055</v>
      </c>
      <c r="BO1087" s="7" t="e">
        <f t="shared" si="84"/>
        <v>#REF!</v>
      </c>
      <c r="BP1087" s="5" t="e">
        <f t="shared" si="85"/>
        <v>#REF!</v>
      </c>
      <c r="BQ1087" s="1">
        <v>24499935</v>
      </c>
      <c r="BR1087" s="1" t="e">
        <f>+Tabla3[[#This Row],[VALOR TOTAL DE CONTRATO (ANTES DE LIQUIDACIÓN - LIBERACIÓN DE SALDOS)]]-Tabla3[[#This Row],[RECURSO TOTALES DESEMBOLSADOS]]</f>
        <v>#REF!</v>
      </c>
      <c r="BS1087" s="1" t="s">
        <v>83</v>
      </c>
      <c r="BT1087" s="1" t="str">
        <f t="shared" si="86"/>
        <v>enero</v>
      </c>
      <c r="BU1087" s="1" t="s">
        <v>82</v>
      </c>
      <c r="BV1087" s="1" t="s">
        <v>82</v>
      </c>
      <c r="BW1087" s="1" t="s">
        <v>82</v>
      </c>
      <c r="BX1087" t="s">
        <v>258</v>
      </c>
      <c r="BY1087" t="s">
        <v>259</v>
      </c>
    </row>
    <row r="1088" spans="1:77" x14ac:dyDescent="0.25">
      <c r="A1088" s="1">
        <v>2026</v>
      </c>
      <c r="B1088" s="3">
        <v>1060</v>
      </c>
      <c r="C1088" s="1" t="s">
        <v>280</v>
      </c>
      <c r="D1088" t="s">
        <v>67</v>
      </c>
      <c r="E1088" t="s">
        <v>70</v>
      </c>
      <c r="F1088" t="s">
        <v>5512</v>
      </c>
      <c r="G1088" t="s">
        <v>105</v>
      </c>
      <c r="H1088" s="1" t="s">
        <v>64</v>
      </c>
      <c r="I1088" s="1" t="s">
        <v>76</v>
      </c>
      <c r="J1088" t="s">
        <v>5513</v>
      </c>
      <c r="K1088" s="1" t="s">
        <v>278</v>
      </c>
      <c r="L1088" s="96" t="s">
        <v>3719</v>
      </c>
      <c r="M1088" s="79" t="s">
        <v>3719</v>
      </c>
      <c r="N1088" s="1" t="s">
        <v>5514</v>
      </c>
      <c r="O1088" s="69" t="s">
        <v>79</v>
      </c>
      <c r="P1088" s="99">
        <v>52275472</v>
      </c>
      <c r="Q1088" s="1" t="s">
        <v>83</v>
      </c>
      <c r="R1088" s="87" t="s">
        <v>260</v>
      </c>
      <c r="S1088" s="87" t="s">
        <v>260</v>
      </c>
      <c r="T1088" t="s">
        <v>5515</v>
      </c>
      <c r="U1088" t="s">
        <v>5517</v>
      </c>
      <c r="V1088" t="s">
        <v>5516</v>
      </c>
      <c r="W1088" s="5">
        <v>800000000</v>
      </c>
      <c r="X1088" s="5">
        <v>800000000</v>
      </c>
      <c r="Y1088" s="90">
        <v>0</v>
      </c>
      <c r="Z1088" s="90">
        <v>0</v>
      </c>
      <c r="AA1088" s="1" t="s">
        <v>95</v>
      </c>
      <c r="AB1088" t="s">
        <v>83</v>
      </c>
      <c r="AC1088" t="s">
        <v>76</v>
      </c>
      <c r="AD1088" s="69">
        <f>+Tabla3[[#This Row],[VALOR DEL CONTRATO
(EN NUMEROS)]]-Tabla3[[#This Row],[VALOR RECURSOS (MADS/FONAM)]]</f>
        <v>0</v>
      </c>
      <c r="AE1088" s="2">
        <v>6626</v>
      </c>
      <c r="AF1088" s="88">
        <v>46024</v>
      </c>
      <c r="AG1088">
        <v>115126</v>
      </c>
      <c r="AH1088" s="96">
        <v>46052</v>
      </c>
      <c r="AI1088" s="78" t="s">
        <v>98</v>
      </c>
      <c r="AJ1088" t="s">
        <v>1321</v>
      </c>
      <c r="AK1088" s="72">
        <v>202300000000177</v>
      </c>
      <c r="AL1088" s="96">
        <v>46052</v>
      </c>
      <c r="AM1088" s="1" t="s">
        <v>257</v>
      </c>
      <c r="AN1088" s="1" t="s">
        <v>257</v>
      </c>
      <c r="AO1088" t="s">
        <v>100</v>
      </c>
      <c r="AP1088" t="s">
        <v>1348</v>
      </c>
      <c r="AQ1088" s="2"/>
      <c r="AR1088" t="s">
        <v>1349</v>
      </c>
      <c r="AS1088" t="s">
        <v>260</v>
      </c>
      <c r="AT1088" s="1">
        <v>80111600</v>
      </c>
      <c r="AU1088" s="104" t="s">
        <v>6247</v>
      </c>
      <c r="AV1088" s="1" t="s">
        <v>210</v>
      </c>
      <c r="AW1088" s="87" t="s">
        <v>103</v>
      </c>
      <c r="AX1088" s="96">
        <v>46052</v>
      </c>
      <c r="AY1088" s="1" t="s">
        <v>118</v>
      </c>
      <c r="AZ1088" s="96">
        <v>46052</v>
      </c>
      <c r="BA1088" s="75">
        <v>46106</v>
      </c>
      <c r="BB1088" s="6">
        <v>46245</v>
      </c>
      <c r="BC1088" s="89">
        <f>+Tabla3[[#This Row],[FECHA TERMINACION
(INICIAL)]]-Tabla3[[#This Row],[FECHA INICIO]]</f>
        <v>139</v>
      </c>
      <c r="BD1088" s="89">
        <f>+Tabla3[[#This Row],[PLAZO DE EJECUCIÓN EN DÍAS (INICIAL)]]/30</f>
        <v>4.6333333333333337</v>
      </c>
      <c r="BE1088" t="s">
        <v>5518</v>
      </c>
      <c r="BF1088" s="5" t="e">
        <f>+#REF!</f>
        <v>#REF!</v>
      </c>
      <c r="BG1088" s="5" t="e">
        <f>+#REF!</f>
        <v>#REF!</v>
      </c>
      <c r="BH1088" s="1" t="e">
        <f>+#REF!</f>
        <v>#REF!</v>
      </c>
      <c r="BI1088" s="1">
        <f>+COUNTIF(Tabla3[[#This Row],[VALOR REDUCIDO]:[TOTAL TIEMPO PRORROGADO EN DÍAS
]],"&lt;&gt;0")</f>
        <v>3</v>
      </c>
      <c r="BJ1088" s="1" t="e">
        <f>+#REF!</f>
        <v>#REF!</v>
      </c>
      <c r="BK1088" s="75" t="e">
        <f>+#REF!</f>
        <v>#REF!</v>
      </c>
      <c r="BL1088" s="1" t="s">
        <v>83</v>
      </c>
      <c r="BM1088" t="e">
        <f t="shared" si="82"/>
        <v>#REF!</v>
      </c>
      <c r="BN1088" s="7">
        <f t="shared" si="83"/>
        <v>46106</v>
      </c>
      <c r="BO1088" s="7" t="e">
        <f t="shared" si="84"/>
        <v>#REF!</v>
      </c>
      <c r="BP1088" s="5" t="e">
        <f t="shared" si="85"/>
        <v>#REF!</v>
      </c>
      <c r="BQ1088" s="1" t="e">
        <v>#N/A</v>
      </c>
      <c r="BR1088" s="1" t="e">
        <f>+Tabla3[[#This Row],[VALOR TOTAL DE CONTRATO (ANTES DE LIQUIDACIÓN - LIBERACIÓN DE SALDOS)]]-Tabla3[[#This Row],[RECURSO TOTALES DESEMBOLSADOS]]</f>
        <v>#REF!</v>
      </c>
      <c r="BS1088" s="1" t="s">
        <v>83</v>
      </c>
      <c r="BT1088" s="1" t="str">
        <f t="shared" si="86"/>
        <v>enero</v>
      </c>
      <c r="BU1088" s="1" t="s">
        <v>82</v>
      </c>
      <c r="BV1088" s="1" t="s">
        <v>82</v>
      </c>
      <c r="BW1088" s="1" t="s">
        <v>82</v>
      </c>
      <c r="BX1088" t="s">
        <v>258</v>
      </c>
      <c r="BY1088" t="s">
        <v>259</v>
      </c>
    </row>
    <row r="1089" spans="1:77" x14ac:dyDescent="0.25">
      <c r="A1089" s="1">
        <v>2026</v>
      </c>
      <c r="B1089" s="3">
        <v>1061</v>
      </c>
      <c r="C1089" s="1" t="s">
        <v>65</v>
      </c>
      <c r="D1089" t="s">
        <v>67</v>
      </c>
      <c r="E1089" t="s">
        <v>70</v>
      </c>
      <c r="F1089" t="s">
        <v>71</v>
      </c>
      <c r="G1089" t="s">
        <v>105</v>
      </c>
      <c r="H1089" s="1" t="s">
        <v>64</v>
      </c>
      <c r="I1089" s="1" t="s">
        <v>271</v>
      </c>
      <c r="J1089" t="s">
        <v>5595</v>
      </c>
      <c r="K1089" s="1" t="s">
        <v>78</v>
      </c>
      <c r="L1089" s="87" t="s">
        <v>246</v>
      </c>
      <c r="M1089" s="79" t="s">
        <v>7349</v>
      </c>
      <c r="N1089" s="1" t="s">
        <v>3719</v>
      </c>
      <c r="O1089" s="69" t="s">
        <v>3719</v>
      </c>
      <c r="P1089" s="99" t="s">
        <v>3719</v>
      </c>
      <c r="Q1089" s="1" t="s">
        <v>83</v>
      </c>
      <c r="R1089" s="87" t="s">
        <v>264</v>
      </c>
      <c r="S1089" s="87" t="s">
        <v>264</v>
      </c>
      <c r="T1089" t="s">
        <v>5596</v>
      </c>
      <c r="U1089" t="s">
        <v>5597</v>
      </c>
      <c r="V1089" t="s">
        <v>5598</v>
      </c>
      <c r="W1089" s="5">
        <v>33088000</v>
      </c>
      <c r="X1089" s="5">
        <v>33088000</v>
      </c>
      <c r="Y1089" s="90">
        <v>3008000</v>
      </c>
      <c r="Z1089" s="90">
        <v>0</v>
      </c>
      <c r="AA1089" s="1" t="s">
        <v>95</v>
      </c>
      <c r="AB1089" t="s">
        <v>83</v>
      </c>
      <c r="AC1089" t="s">
        <v>76</v>
      </c>
      <c r="AD1089" s="69">
        <f>+Tabla3[[#This Row],[VALOR DEL CONTRATO
(EN NUMEROS)]]-Tabla3[[#This Row],[VALOR RECURSOS (MADS/FONAM)]]</f>
        <v>0</v>
      </c>
      <c r="AE1089" s="2">
        <v>2926</v>
      </c>
      <c r="AF1089" s="97">
        <v>46024</v>
      </c>
      <c r="AG1089">
        <v>112426</v>
      </c>
      <c r="AH1089" s="96">
        <v>46052</v>
      </c>
      <c r="AI1089" s="78" t="s">
        <v>98</v>
      </c>
      <c r="AJ1089" t="s">
        <v>3476</v>
      </c>
      <c r="AK1089" s="65">
        <v>202400000000095</v>
      </c>
      <c r="AL1089" s="96">
        <v>46052</v>
      </c>
      <c r="AM1089" s="1" t="s">
        <v>257</v>
      </c>
      <c r="AN1089" s="1" t="s">
        <v>257</v>
      </c>
      <c r="AO1089" t="s">
        <v>100</v>
      </c>
      <c r="AP1089" t="s">
        <v>5054</v>
      </c>
      <c r="AQ1089" s="2"/>
      <c r="AR1089" t="s">
        <v>5055</v>
      </c>
      <c r="AS1089" t="s">
        <v>264</v>
      </c>
      <c r="AT1089" s="1">
        <v>80111600</v>
      </c>
      <c r="AU1089" s="93" t="s">
        <v>6248</v>
      </c>
      <c r="AV1089" s="1" t="s">
        <v>210</v>
      </c>
      <c r="AW1089" s="87" t="s">
        <v>103</v>
      </c>
      <c r="AX1089" s="75">
        <v>46052</v>
      </c>
      <c r="AY1089" s="1" t="s">
        <v>115</v>
      </c>
      <c r="AZ1089" s="75">
        <v>46052</v>
      </c>
      <c r="BA1089" s="75">
        <v>46052</v>
      </c>
      <c r="BB1089" s="6">
        <v>46385</v>
      </c>
      <c r="BC1089" s="89">
        <f>+Tabla3[[#This Row],[FECHA TERMINACION
(INICIAL)]]-Tabla3[[#This Row],[FECHA INICIO]]</f>
        <v>333</v>
      </c>
      <c r="BD1089" s="89">
        <f>+Tabla3[[#This Row],[PLAZO DE EJECUCIÓN EN DÍAS (INICIAL)]]/30</f>
        <v>11.1</v>
      </c>
      <c r="BE1089" t="s">
        <v>5599</v>
      </c>
      <c r="BF1089" s="5" t="e">
        <f>+#REF!</f>
        <v>#REF!</v>
      </c>
      <c r="BG1089" s="5" t="e">
        <f>+#REF!</f>
        <v>#REF!</v>
      </c>
      <c r="BH1089" s="1" t="e">
        <f>+#REF!</f>
        <v>#REF!</v>
      </c>
      <c r="BI1089" s="1">
        <f>+COUNTIF(Tabla3[[#This Row],[VALOR REDUCIDO]:[TOTAL TIEMPO PRORROGADO EN DÍAS
]],"&lt;&gt;0")</f>
        <v>3</v>
      </c>
      <c r="BJ1089" s="1" t="e">
        <f>+#REF!</f>
        <v>#REF!</v>
      </c>
      <c r="BK1089" s="75" t="e">
        <f>+#REF!</f>
        <v>#REF!</v>
      </c>
      <c r="BL1089" s="1" t="s">
        <v>83</v>
      </c>
      <c r="BM1089" t="e">
        <f t="shared" si="82"/>
        <v>#REF!</v>
      </c>
      <c r="BN1089" s="7">
        <f t="shared" si="83"/>
        <v>46052</v>
      </c>
      <c r="BO1089" s="7" t="e">
        <f t="shared" si="84"/>
        <v>#REF!</v>
      </c>
      <c r="BP1089" s="5" t="e">
        <f t="shared" si="85"/>
        <v>#REF!</v>
      </c>
      <c r="BQ1089" s="1">
        <v>12132267</v>
      </c>
      <c r="BR1089" s="1" t="e">
        <f>+Tabla3[[#This Row],[VALOR TOTAL DE CONTRATO (ANTES DE LIQUIDACIÓN - LIBERACIÓN DE SALDOS)]]-Tabla3[[#This Row],[RECURSO TOTALES DESEMBOLSADOS]]</f>
        <v>#REF!</v>
      </c>
      <c r="BS1089" s="1" t="s">
        <v>83</v>
      </c>
      <c r="BT1089" s="1" t="str">
        <f t="shared" si="86"/>
        <v>enero</v>
      </c>
      <c r="BU1089" s="1" t="s">
        <v>82</v>
      </c>
      <c r="BV1089" s="1" t="s">
        <v>82</v>
      </c>
      <c r="BW1089" s="1" t="s">
        <v>82</v>
      </c>
      <c r="BX1089" t="s">
        <v>258</v>
      </c>
      <c r="BY1089" t="s">
        <v>259</v>
      </c>
    </row>
    <row r="1090" spans="1:77" x14ac:dyDescent="0.25">
      <c r="A1090" s="1">
        <v>2026</v>
      </c>
      <c r="B1090" s="3">
        <v>1062</v>
      </c>
      <c r="C1090" s="1" t="s">
        <v>65</v>
      </c>
      <c r="D1090" t="s">
        <v>67</v>
      </c>
      <c r="E1090" t="s">
        <v>70</v>
      </c>
      <c r="F1090" t="s">
        <v>71</v>
      </c>
      <c r="G1090" t="s">
        <v>105</v>
      </c>
      <c r="H1090" s="1" t="s">
        <v>64</v>
      </c>
      <c r="I1090" s="1" t="s">
        <v>75</v>
      </c>
      <c r="J1090" t="s">
        <v>5600</v>
      </c>
      <c r="K1090" s="1" t="s">
        <v>78</v>
      </c>
      <c r="L1090" s="87" t="s">
        <v>3418</v>
      </c>
      <c r="M1090" s="79" t="s">
        <v>7350</v>
      </c>
      <c r="N1090" s="1" t="s">
        <v>3719</v>
      </c>
      <c r="O1090" s="69" t="s">
        <v>3719</v>
      </c>
      <c r="P1090" s="99" t="s">
        <v>3719</v>
      </c>
      <c r="Q1090" s="1" t="s">
        <v>83</v>
      </c>
      <c r="R1090" s="87" t="s">
        <v>90</v>
      </c>
      <c r="S1090" s="87" t="s">
        <v>264</v>
      </c>
      <c r="T1090" t="s">
        <v>5601</v>
      </c>
      <c r="U1090" t="s">
        <v>5602</v>
      </c>
      <c r="V1090" t="s">
        <v>5603</v>
      </c>
      <c r="W1090" s="5">
        <v>88800000</v>
      </c>
      <c r="X1090" s="5">
        <v>88800000</v>
      </c>
      <c r="Y1090" s="90">
        <v>12000000</v>
      </c>
      <c r="Z1090" s="90">
        <v>0</v>
      </c>
      <c r="AA1090" s="1" t="s">
        <v>95</v>
      </c>
      <c r="AB1090" t="s">
        <v>83</v>
      </c>
      <c r="AC1090" t="s">
        <v>76</v>
      </c>
      <c r="AD1090" s="69">
        <f>+Tabla3[[#This Row],[VALOR DEL CONTRATO
(EN NUMEROS)]]-Tabla3[[#This Row],[VALOR RECURSOS (MADS/FONAM)]]</f>
        <v>0</v>
      </c>
      <c r="AE1090" s="2">
        <v>3226</v>
      </c>
      <c r="AF1090" s="97">
        <v>46024</v>
      </c>
      <c r="AG1090">
        <v>116426</v>
      </c>
      <c r="AH1090" s="96">
        <v>46052</v>
      </c>
      <c r="AI1090" s="78" t="s">
        <v>98</v>
      </c>
      <c r="AJ1090" t="s">
        <v>282</v>
      </c>
      <c r="AK1090" s="65">
        <v>202400000000095</v>
      </c>
      <c r="AL1090" s="96">
        <v>46052</v>
      </c>
      <c r="AM1090" s="1" t="s">
        <v>257</v>
      </c>
      <c r="AN1090" s="1" t="s">
        <v>257</v>
      </c>
      <c r="AO1090" t="s">
        <v>100</v>
      </c>
      <c r="AP1090" t="s">
        <v>5054</v>
      </c>
      <c r="AQ1090" s="2"/>
      <c r="AR1090" t="s">
        <v>5055</v>
      </c>
      <c r="AS1090" t="s">
        <v>264</v>
      </c>
      <c r="AT1090" s="1">
        <v>80111600</v>
      </c>
      <c r="AU1090" s="93" t="s">
        <v>6249</v>
      </c>
      <c r="AV1090" s="1" t="s">
        <v>210</v>
      </c>
      <c r="AW1090" s="87" t="s">
        <v>103</v>
      </c>
      <c r="AX1090" s="96">
        <v>46058</v>
      </c>
      <c r="AY1090" s="1" t="s">
        <v>116</v>
      </c>
      <c r="AZ1090" s="96">
        <v>46058</v>
      </c>
      <c r="BA1090" s="75">
        <v>46058</v>
      </c>
      <c r="BB1090" s="6">
        <v>46069</v>
      </c>
      <c r="BC1090" s="89">
        <f>+Tabla3[[#This Row],[FECHA TERMINACION
(INICIAL)]]-Tabla3[[#This Row],[FECHA INICIO]]</f>
        <v>11</v>
      </c>
      <c r="BD1090" s="89">
        <f>+Tabla3[[#This Row],[PLAZO DE EJECUCIÓN EN DÍAS (INICIAL)]]/30</f>
        <v>0.36666666666666664</v>
      </c>
      <c r="BE1090" t="s">
        <v>5481</v>
      </c>
      <c r="BF1090" s="5" t="e">
        <f>+#REF!</f>
        <v>#REF!</v>
      </c>
      <c r="BG1090" s="5" t="e">
        <f>+#REF!</f>
        <v>#REF!</v>
      </c>
      <c r="BH1090" s="1" t="e">
        <f>+#REF!</f>
        <v>#REF!</v>
      </c>
      <c r="BI1090" s="1">
        <f>+COUNTIF(Tabla3[[#This Row],[VALOR REDUCIDO]:[TOTAL TIEMPO PRORROGADO EN DÍAS
]],"&lt;&gt;0")</f>
        <v>3</v>
      </c>
      <c r="BJ1090" s="1" t="e">
        <f>+#REF!</f>
        <v>#REF!</v>
      </c>
      <c r="BK1090" s="75" t="e">
        <f>+#REF!</f>
        <v>#REF!</v>
      </c>
      <c r="BL1090" s="1" t="s">
        <v>82</v>
      </c>
      <c r="BM1090" t="e">
        <f t="shared" si="82"/>
        <v>#REF!</v>
      </c>
      <c r="BN1090" s="7">
        <f t="shared" si="83"/>
        <v>46058</v>
      </c>
      <c r="BO1090" s="7" t="e">
        <f t="shared" si="84"/>
        <v>#REF!</v>
      </c>
      <c r="BP1090" s="5" t="e">
        <f t="shared" si="85"/>
        <v>#REF!</v>
      </c>
      <c r="BQ1090" s="1">
        <v>4800000</v>
      </c>
      <c r="BR1090" s="1" t="e">
        <f>+Tabla3[[#This Row],[VALOR TOTAL DE CONTRATO (ANTES DE LIQUIDACIÓN - LIBERACIÓN DE SALDOS)]]-Tabla3[[#This Row],[RECURSO TOTALES DESEMBOLSADOS]]</f>
        <v>#REF!</v>
      </c>
      <c r="BS1090" s="1" t="s">
        <v>83</v>
      </c>
      <c r="BT1090" s="1" t="str">
        <f t="shared" si="86"/>
        <v>enero</v>
      </c>
      <c r="BU1090" s="1" t="s">
        <v>82</v>
      </c>
      <c r="BV1090" s="1" t="s">
        <v>82</v>
      </c>
      <c r="BW1090" s="1" t="s">
        <v>82</v>
      </c>
      <c r="BX1090" t="s">
        <v>258</v>
      </c>
      <c r="BY1090" t="s">
        <v>259</v>
      </c>
    </row>
    <row r="1091" spans="1:77" x14ac:dyDescent="0.25">
      <c r="A1091" s="1">
        <v>2026</v>
      </c>
      <c r="B1091" s="3" t="s">
        <v>6285</v>
      </c>
      <c r="C1091" s="1" t="s">
        <v>65</v>
      </c>
      <c r="D1091" t="s">
        <v>67</v>
      </c>
      <c r="E1091" t="s">
        <v>70</v>
      </c>
      <c r="F1091" t="s">
        <v>71</v>
      </c>
      <c r="G1091" t="s">
        <v>105</v>
      </c>
      <c r="H1091" s="1" t="s">
        <v>64</v>
      </c>
      <c r="I1091" s="1" t="s">
        <v>75</v>
      </c>
      <c r="J1091" t="s">
        <v>6286</v>
      </c>
      <c r="K1091" s="1" t="s">
        <v>78</v>
      </c>
      <c r="L1091" s="87" t="s">
        <v>759</v>
      </c>
      <c r="M1091" s="79" t="s">
        <v>7351</v>
      </c>
      <c r="N1091" s="1" t="s">
        <v>3719</v>
      </c>
      <c r="O1091" s="69" t="s">
        <v>3719</v>
      </c>
      <c r="P1091" s="99" t="s">
        <v>3719</v>
      </c>
      <c r="Q1091" s="1" t="s">
        <v>83</v>
      </c>
      <c r="R1091" s="87" t="s">
        <v>90</v>
      </c>
      <c r="S1091" s="87" t="s">
        <v>264</v>
      </c>
      <c r="T1091" t="s">
        <v>5601</v>
      </c>
      <c r="U1091" t="s">
        <v>5602</v>
      </c>
      <c r="V1091" t="s">
        <v>6287</v>
      </c>
      <c r="W1091" s="5">
        <v>84000000</v>
      </c>
      <c r="X1091" s="5">
        <v>84000000</v>
      </c>
      <c r="Y1091" s="90">
        <v>12000000</v>
      </c>
      <c r="Z1091" s="90">
        <v>0</v>
      </c>
      <c r="AA1091" s="1" t="s">
        <v>95</v>
      </c>
      <c r="AB1091" t="s">
        <v>83</v>
      </c>
      <c r="AC1091" t="s">
        <v>76</v>
      </c>
      <c r="AD1091" s="69">
        <f>+Tabla3[[#This Row],[VALOR DEL CONTRATO
(EN NUMEROS)]]-Tabla3[[#This Row],[VALOR RECURSOS (MADS/FONAM)]]</f>
        <v>0</v>
      </c>
      <c r="AE1091" s="2">
        <v>3226</v>
      </c>
      <c r="AF1091" s="97">
        <v>46024</v>
      </c>
      <c r="AG1091">
        <v>132726</v>
      </c>
      <c r="AH1091" s="96">
        <v>46071</v>
      </c>
      <c r="AI1091" s="78" t="s">
        <v>98</v>
      </c>
      <c r="AJ1091" t="s">
        <v>282</v>
      </c>
      <c r="AK1091" s="65">
        <v>202400000000095</v>
      </c>
      <c r="AL1091" s="96">
        <v>46070</v>
      </c>
      <c r="AM1091" s="1" t="s">
        <v>257</v>
      </c>
      <c r="AN1091" s="1" t="s">
        <v>257</v>
      </c>
      <c r="AO1091" t="s">
        <v>100</v>
      </c>
      <c r="AP1091" t="s">
        <v>5054</v>
      </c>
      <c r="AQ1091" s="2"/>
      <c r="AR1091" t="s">
        <v>5055</v>
      </c>
      <c r="AS1091" t="s">
        <v>264</v>
      </c>
      <c r="AT1091" s="1">
        <v>80111600</v>
      </c>
      <c r="AU1091" s="93" t="s">
        <v>6249</v>
      </c>
      <c r="AV1091" s="1" t="s">
        <v>210</v>
      </c>
      <c r="AW1091" s="87" t="s">
        <v>103</v>
      </c>
      <c r="AX1091" s="96">
        <v>46071</v>
      </c>
      <c r="AY1091" s="1" t="s">
        <v>116</v>
      </c>
      <c r="AZ1091" s="96">
        <v>46071</v>
      </c>
      <c r="BA1091" s="75">
        <v>46070</v>
      </c>
      <c r="BB1091" s="6">
        <v>46286</v>
      </c>
      <c r="BC1091" s="89">
        <f>+Tabla3[[#This Row],[FECHA TERMINACION
(INICIAL)]]-Tabla3[[#This Row],[FECHA INICIO]]</f>
        <v>216</v>
      </c>
      <c r="BD1091" s="89">
        <f>+Tabla3[[#This Row],[PLAZO DE EJECUCIÓN EN DÍAS (INICIAL)]]/30</f>
        <v>7.2</v>
      </c>
      <c r="BE1091" t="s">
        <v>6288</v>
      </c>
      <c r="BF1091" s="5" t="e">
        <f>+#REF!</f>
        <v>#REF!</v>
      </c>
      <c r="BG1091" s="5" t="e">
        <f>+#REF!</f>
        <v>#REF!</v>
      </c>
      <c r="BH1091" s="1" t="e">
        <f>+#REF!</f>
        <v>#REF!</v>
      </c>
      <c r="BI1091" s="1">
        <f>+COUNTIF(Tabla3[[#This Row],[VALOR REDUCIDO]:[TOTAL TIEMPO PRORROGADO EN DÍAS
]],"&lt;&gt;0")</f>
        <v>3</v>
      </c>
      <c r="BJ1091" s="1" t="e">
        <f>+#REF!</f>
        <v>#REF!</v>
      </c>
      <c r="BK1091" s="75" t="e">
        <f>+#REF!</f>
        <v>#REF!</v>
      </c>
      <c r="BL1091" s="1" t="s">
        <v>83</v>
      </c>
      <c r="BM1091" t="e">
        <f>$BO1091-$BN1091</f>
        <v>#REF!</v>
      </c>
      <c r="BN1091" s="7">
        <f>$BA1091</f>
        <v>46070</v>
      </c>
      <c r="BO1091" s="7" t="e">
        <f t="shared" si="84"/>
        <v>#REF!</v>
      </c>
      <c r="BP1091" s="5" t="e">
        <f t="shared" si="85"/>
        <v>#REF!</v>
      </c>
      <c r="BQ1091" s="1" t="e">
        <v>#N/A</v>
      </c>
      <c r="BR1091" s="1" t="e">
        <f>+Tabla3[[#This Row],[VALOR TOTAL DE CONTRATO (ANTES DE LIQUIDACIÓN - LIBERACIÓN DE SALDOS)]]-Tabla3[[#This Row],[RECURSO TOTALES DESEMBOLSADOS]]</f>
        <v>#REF!</v>
      </c>
      <c r="BS1091" s="1" t="s">
        <v>83</v>
      </c>
      <c r="BT1091" s="1" t="str">
        <f t="shared" si="86"/>
        <v>febrero</v>
      </c>
      <c r="BU1091" s="1" t="s">
        <v>82</v>
      </c>
      <c r="BV1091" s="1" t="s">
        <v>82</v>
      </c>
      <c r="BW1091" s="1" t="s">
        <v>82</v>
      </c>
      <c r="BX1091" t="s">
        <v>258</v>
      </c>
      <c r="BY1091" t="s">
        <v>259</v>
      </c>
    </row>
    <row r="1092" spans="1:77" x14ac:dyDescent="0.25">
      <c r="A1092" s="1">
        <v>2026</v>
      </c>
      <c r="B1092" s="3">
        <v>1064</v>
      </c>
      <c r="C1092" s="1" t="s">
        <v>65</v>
      </c>
      <c r="D1092" t="s">
        <v>67</v>
      </c>
      <c r="E1092" t="s">
        <v>70</v>
      </c>
      <c r="F1092" t="s">
        <v>71</v>
      </c>
      <c r="G1092" t="s">
        <v>105</v>
      </c>
      <c r="H1092" s="1" t="s">
        <v>64</v>
      </c>
      <c r="I1092" s="1" t="s">
        <v>271</v>
      </c>
      <c r="J1092" t="s">
        <v>5604</v>
      </c>
      <c r="K1092" s="1" t="s">
        <v>78</v>
      </c>
      <c r="L1092" s="87" t="s">
        <v>5605</v>
      </c>
      <c r="M1092" s="79" t="s">
        <v>7352</v>
      </c>
      <c r="N1092" s="1" t="s">
        <v>3719</v>
      </c>
      <c r="O1092" s="69" t="s">
        <v>3719</v>
      </c>
      <c r="P1092" s="99" t="s">
        <v>3719</v>
      </c>
      <c r="Q1092" s="1" t="s">
        <v>83</v>
      </c>
      <c r="R1092" s="87" t="s">
        <v>264</v>
      </c>
      <c r="S1092" s="87" t="s">
        <v>264</v>
      </c>
      <c r="T1092" t="s">
        <v>5606</v>
      </c>
      <c r="U1092" t="s">
        <v>5607</v>
      </c>
      <c r="V1092" t="s">
        <v>5608</v>
      </c>
      <c r="W1092" s="5">
        <v>26600000</v>
      </c>
      <c r="X1092" s="5">
        <v>26600000</v>
      </c>
      <c r="Y1092" s="90">
        <v>3800000</v>
      </c>
      <c r="Z1092" s="90"/>
      <c r="AA1092" s="1" t="s">
        <v>95</v>
      </c>
      <c r="AB1092" t="s">
        <v>83</v>
      </c>
      <c r="AC1092" t="s">
        <v>76</v>
      </c>
      <c r="AD1092" s="69">
        <f>+Tabla3[[#This Row],[VALOR DEL CONTRATO
(EN NUMEROS)]]-Tabla3[[#This Row],[VALOR RECURSOS (MADS/FONAM)]]</f>
        <v>0</v>
      </c>
      <c r="AE1092" s="2">
        <v>2926</v>
      </c>
      <c r="AF1092" s="97">
        <v>46024</v>
      </c>
      <c r="AG1092">
        <v>115626</v>
      </c>
      <c r="AH1092" s="96">
        <v>46052</v>
      </c>
      <c r="AI1092" s="78" t="s">
        <v>98</v>
      </c>
      <c r="AJ1092" t="s">
        <v>282</v>
      </c>
      <c r="AK1092" s="65">
        <v>202400000000095</v>
      </c>
      <c r="AL1092" s="96">
        <v>46052</v>
      </c>
      <c r="AM1092" s="1" t="s">
        <v>257</v>
      </c>
      <c r="AN1092" s="1" t="s">
        <v>257</v>
      </c>
      <c r="AO1092" t="s">
        <v>100</v>
      </c>
      <c r="AP1092" t="s">
        <v>5054</v>
      </c>
      <c r="AQ1092" s="2"/>
      <c r="AR1092" t="s">
        <v>5055</v>
      </c>
      <c r="AS1092" t="s">
        <v>264</v>
      </c>
      <c r="AT1092" s="1">
        <v>80111600</v>
      </c>
      <c r="AU1092" s="93" t="s">
        <v>6250</v>
      </c>
      <c r="AV1092" s="1" t="s">
        <v>210</v>
      </c>
      <c r="AW1092" s="87" t="s">
        <v>103</v>
      </c>
      <c r="AX1092" s="96">
        <v>46052</v>
      </c>
      <c r="AY1092" s="1" t="s">
        <v>115</v>
      </c>
      <c r="AZ1092" s="96">
        <v>46052</v>
      </c>
      <c r="BA1092" s="96">
        <v>46052</v>
      </c>
      <c r="BB1092" s="6">
        <v>46263</v>
      </c>
      <c r="BC1092" s="89">
        <f>+Tabla3[[#This Row],[FECHA TERMINACION
(INICIAL)]]-Tabla3[[#This Row],[FECHA INICIO]]</f>
        <v>211</v>
      </c>
      <c r="BD1092" s="89">
        <f>+Tabla3[[#This Row],[PLAZO DE EJECUCIÓN EN DÍAS (INICIAL)]]/30</f>
        <v>7.0333333333333332</v>
      </c>
      <c r="BE1092" t="s">
        <v>5609</v>
      </c>
      <c r="BF1092" s="5" t="e">
        <f>+#REF!</f>
        <v>#REF!</v>
      </c>
      <c r="BG1092" s="5" t="e">
        <f>+#REF!</f>
        <v>#REF!</v>
      </c>
      <c r="BH1092" s="1" t="e">
        <f>+#REF!</f>
        <v>#REF!</v>
      </c>
      <c r="BI1092" s="1">
        <f>+COUNTIF(Tabla3[[#This Row],[VALOR REDUCIDO]:[TOTAL TIEMPO PRORROGADO EN DÍAS
]],"&lt;&gt;0")</f>
        <v>3</v>
      </c>
      <c r="BJ1092" s="1" t="e">
        <f>+#REF!</f>
        <v>#REF!</v>
      </c>
      <c r="BK1092" s="75" t="e">
        <f>+#REF!</f>
        <v>#REF!</v>
      </c>
      <c r="BL1092" s="1" t="s">
        <v>83</v>
      </c>
      <c r="BM1092" t="e">
        <f t="shared" si="82"/>
        <v>#REF!</v>
      </c>
      <c r="BN1092" s="7">
        <f t="shared" si="83"/>
        <v>46052</v>
      </c>
      <c r="BO1092" s="7" t="e">
        <f t="shared" si="84"/>
        <v>#REF!</v>
      </c>
      <c r="BP1092" s="5" t="e">
        <f t="shared" si="85"/>
        <v>#REF!</v>
      </c>
      <c r="BQ1092" s="1">
        <v>15326667</v>
      </c>
      <c r="BR1092" s="1" t="e">
        <f>+Tabla3[[#This Row],[VALOR TOTAL DE CONTRATO (ANTES DE LIQUIDACIÓN - LIBERACIÓN DE SALDOS)]]-Tabla3[[#This Row],[RECURSO TOTALES DESEMBOLSADOS]]</f>
        <v>#REF!</v>
      </c>
      <c r="BS1092" s="1" t="s">
        <v>83</v>
      </c>
      <c r="BT1092" s="1" t="str">
        <f t="shared" si="86"/>
        <v>enero</v>
      </c>
      <c r="BU1092" s="1" t="s">
        <v>82</v>
      </c>
      <c r="BV1092" s="1" t="s">
        <v>82</v>
      </c>
      <c r="BW1092" s="1" t="s">
        <v>82</v>
      </c>
      <c r="BX1092" t="s">
        <v>258</v>
      </c>
      <c r="BY1092" t="s">
        <v>259</v>
      </c>
    </row>
    <row r="1093" spans="1:77" s="70" customFormat="1" x14ac:dyDescent="0.25">
      <c r="A1093" s="1">
        <v>2026</v>
      </c>
      <c r="B1093" s="3">
        <v>1065</v>
      </c>
      <c r="C1093" s="1" t="s">
        <v>280</v>
      </c>
      <c r="D1093" t="s">
        <v>67</v>
      </c>
      <c r="E1093" t="s">
        <v>70</v>
      </c>
      <c r="F1093" t="s">
        <v>279</v>
      </c>
      <c r="G1093" t="s">
        <v>105</v>
      </c>
      <c r="H1093" s="1" t="s">
        <v>64</v>
      </c>
      <c r="I1093" s="1" t="s">
        <v>76</v>
      </c>
      <c r="J1093" t="s">
        <v>5610</v>
      </c>
      <c r="K1093" s="1" t="s">
        <v>278</v>
      </c>
      <c r="L1093" s="87" t="s">
        <v>3719</v>
      </c>
      <c r="M1093" s="79" t="s">
        <v>3719</v>
      </c>
      <c r="N1093" s="1" t="s">
        <v>5611</v>
      </c>
      <c r="O1093" s="69" t="s">
        <v>5612</v>
      </c>
      <c r="P1093" s="99">
        <v>35467206</v>
      </c>
      <c r="Q1093" s="1" t="s">
        <v>83</v>
      </c>
      <c r="R1093" s="87" t="s">
        <v>90</v>
      </c>
      <c r="S1093" s="87" t="s">
        <v>264</v>
      </c>
      <c r="T1093" t="s">
        <v>5613</v>
      </c>
      <c r="U1093" t="s">
        <v>5614</v>
      </c>
      <c r="V1093" t="s">
        <v>5615</v>
      </c>
      <c r="W1093" s="5">
        <v>25085200</v>
      </c>
      <c r="X1093" s="5">
        <v>25085200</v>
      </c>
      <c r="Y1093" s="90" t="s">
        <v>5245</v>
      </c>
      <c r="Z1093" s="90" t="s">
        <v>1045</v>
      </c>
      <c r="AA1093" s="1" t="s">
        <v>95</v>
      </c>
      <c r="AB1093" t="s">
        <v>83</v>
      </c>
      <c r="AC1093" t="s">
        <v>76</v>
      </c>
      <c r="AD1093" s="69">
        <f>+Tabla3[[#This Row],[VALOR DEL CONTRATO
(EN NUMEROS)]]-Tabla3[[#This Row],[VALOR RECURSOS (MADS/FONAM)]]</f>
        <v>0</v>
      </c>
      <c r="AE1093" s="2">
        <v>12526</v>
      </c>
      <c r="AF1093" s="97">
        <v>46041</v>
      </c>
      <c r="AG1093">
        <v>116526</v>
      </c>
      <c r="AH1093" s="96">
        <v>46069</v>
      </c>
      <c r="AI1093" s="78" t="s">
        <v>97</v>
      </c>
      <c r="AJ1093" t="s">
        <v>5616</v>
      </c>
      <c r="AK1093" s="65" t="s">
        <v>76</v>
      </c>
      <c r="AL1093" s="96">
        <v>46052</v>
      </c>
      <c r="AM1093" s="1" t="s">
        <v>257</v>
      </c>
      <c r="AN1093" s="1" t="s">
        <v>257</v>
      </c>
      <c r="AO1093" t="s">
        <v>100</v>
      </c>
      <c r="AP1093" t="s">
        <v>3477</v>
      </c>
      <c r="AQ1093" s="2"/>
      <c r="AR1093" t="s">
        <v>556</v>
      </c>
      <c r="AS1093" t="s">
        <v>264</v>
      </c>
      <c r="AT1093" s="1">
        <v>43231505</v>
      </c>
      <c r="AU1093" s="93" t="s">
        <v>6251</v>
      </c>
      <c r="AV1093" s="1" t="s">
        <v>210</v>
      </c>
      <c r="AW1093" s="87" t="s">
        <v>103</v>
      </c>
      <c r="AX1093" s="96">
        <v>46056</v>
      </c>
      <c r="AY1093" s="1" t="s">
        <v>118</v>
      </c>
      <c r="AZ1093" s="96">
        <v>46056</v>
      </c>
      <c r="BA1093" s="75">
        <v>46069</v>
      </c>
      <c r="BB1093" s="6">
        <v>46387</v>
      </c>
      <c r="BC1093" s="89">
        <f>+Tabla3[[#This Row],[FECHA TERMINACION
(INICIAL)]]-Tabla3[[#This Row],[FECHA INICIO]]</f>
        <v>318</v>
      </c>
      <c r="BD1093" s="89">
        <f>+Tabla3[[#This Row],[PLAZO DE EJECUCIÓN EN DÍAS (INICIAL)]]/30</f>
        <v>10.6</v>
      </c>
      <c r="BE1093" t="s">
        <v>5617</v>
      </c>
      <c r="BF1093" s="5" t="e">
        <f>+#REF!</f>
        <v>#REF!</v>
      </c>
      <c r="BG1093" s="5" t="e">
        <f>+#REF!</f>
        <v>#REF!</v>
      </c>
      <c r="BH1093" s="1" t="e">
        <f>+#REF!</f>
        <v>#REF!</v>
      </c>
      <c r="BI1093" s="1">
        <f>+COUNTIF(Tabla3[[#This Row],[VALOR REDUCIDO]:[TOTAL TIEMPO PRORROGADO EN DÍAS
]],"&lt;&gt;0")</f>
        <v>3</v>
      </c>
      <c r="BJ1093" s="1" t="e">
        <f>+#REF!</f>
        <v>#REF!</v>
      </c>
      <c r="BK1093" s="75" t="e">
        <f>+#REF!</f>
        <v>#REF!</v>
      </c>
      <c r="BL1093" s="1" t="s">
        <v>83</v>
      </c>
      <c r="BM1093" t="e">
        <f t="shared" si="82"/>
        <v>#REF!</v>
      </c>
      <c r="BN1093" s="7">
        <f t="shared" si="83"/>
        <v>46069</v>
      </c>
      <c r="BO1093" s="7" t="e">
        <f t="shared" si="84"/>
        <v>#REF!</v>
      </c>
      <c r="BP1093" s="5" t="e">
        <f t="shared" si="85"/>
        <v>#REF!</v>
      </c>
      <c r="BQ1093" s="1" t="e">
        <v>#N/A</v>
      </c>
      <c r="BR1093" s="1" t="e">
        <f>+Tabla3[[#This Row],[VALOR TOTAL DE CONTRATO (ANTES DE LIQUIDACIÓN - LIBERACIÓN DE SALDOS)]]-Tabla3[[#This Row],[RECURSO TOTALES DESEMBOLSADOS]]</f>
        <v>#REF!</v>
      </c>
      <c r="BS1093" s="1" t="s">
        <v>83</v>
      </c>
      <c r="BT1093" s="1" t="str">
        <f t="shared" si="86"/>
        <v>enero</v>
      </c>
      <c r="BU1093" s="1" t="s">
        <v>82</v>
      </c>
      <c r="BV1093" s="1" t="s">
        <v>82</v>
      </c>
      <c r="BW1093" s="1" t="s">
        <v>82</v>
      </c>
      <c r="BX1093" t="s">
        <v>258</v>
      </c>
      <c r="BY1093" t="s">
        <v>259</v>
      </c>
    </row>
    <row r="1094" spans="1:77" s="70" customFormat="1" x14ac:dyDescent="0.25">
      <c r="A1094" s="1">
        <v>2026</v>
      </c>
      <c r="B1094" s="3">
        <v>1066</v>
      </c>
      <c r="C1094" s="1" t="s">
        <v>280</v>
      </c>
      <c r="D1094" t="s">
        <v>68</v>
      </c>
      <c r="E1094" t="s">
        <v>250</v>
      </c>
      <c r="F1094" t="s">
        <v>74</v>
      </c>
      <c r="G1094" t="s">
        <v>105</v>
      </c>
      <c r="H1094">
        <v>164310</v>
      </c>
      <c r="I1094" s="1" t="s">
        <v>76</v>
      </c>
      <c r="J1094" t="s">
        <v>7411</v>
      </c>
      <c r="K1094" s="1" t="s">
        <v>278</v>
      </c>
      <c r="L1094" s="87" t="s">
        <v>3719</v>
      </c>
      <c r="M1094" s="79" t="s">
        <v>3719</v>
      </c>
      <c r="N1094" s="1" t="s">
        <v>7412</v>
      </c>
      <c r="O1094" s="69" t="s">
        <v>5612</v>
      </c>
      <c r="P1094" s="99"/>
      <c r="Q1094" s="1" t="s">
        <v>83</v>
      </c>
      <c r="R1094" s="87" t="s">
        <v>266</v>
      </c>
      <c r="S1094" s="87" t="s">
        <v>266</v>
      </c>
      <c r="T1094" t="s">
        <v>7413</v>
      </c>
      <c r="U1094" t="s">
        <v>7414</v>
      </c>
      <c r="V1094" s="5" t="s">
        <v>7415</v>
      </c>
      <c r="W1094" s="5">
        <v>578105496.08000004</v>
      </c>
      <c r="X1094" s="5">
        <v>578105496.08000004</v>
      </c>
      <c r="Y1094" s="90">
        <v>0</v>
      </c>
      <c r="Z1094" s="90">
        <v>0</v>
      </c>
      <c r="AA1094" s="1" t="s">
        <v>95</v>
      </c>
      <c r="AB1094" t="s">
        <v>83</v>
      </c>
      <c r="AC1094" t="s">
        <v>76</v>
      </c>
      <c r="AD1094" s="69">
        <f>+Tabla3[[#This Row],[VALOR DEL CONTRATO
(EN NUMEROS)]]-Tabla3[[#This Row],[VALOR RECURSOS (MADS/FONAM)]]</f>
        <v>0</v>
      </c>
      <c r="AE1094" s="2">
        <v>16126</v>
      </c>
      <c r="AF1094" s="97">
        <v>46122</v>
      </c>
      <c r="AG1094" s="1">
        <v>246726</v>
      </c>
      <c r="AH1094" s="96">
        <v>46149</v>
      </c>
      <c r="AI1094" s="2" t="s">
        <v>98</v>
      </c>
      <c r="AJ1094" t="s">
        <v>1139</v>
      </c>
      <c r="AK1094" s="65">
        <v>202400000000095</v>
      </c>
      <c r="AL1094" s="96">
        <v>46149</v>
      </c>
      <c r="AM1094" s="1" t="s">
        <v>257</v>
      </c>
      <c r="AN1094" s="1" t="s">
        <v>257</v>
      </c>
      <c r="AO1094" t="s">
        <v>100</v>
      </c>
      <c r="AP1094" t="s">
        <v>406</v>
      </c>
      <c r="AQ1094" s="2"/>
      <c r="AR1094" t="s">
        <v>407</v>
      </c>
      <c r="AS1094" t="s">
        <v>408</v>
      </c>
      <c r="AT1094" s="1">
        <v>43212200</v>
      </c>
      <c r="AU1094" s="93" t="s">
        <v>7416</v>
      </c>
      <c r="AV1094" s="1" t="s">
        <v>210</v>
      </c>
      <c r="AW1094" s="87" t="s">
        <v>103</v>
      </c>
      <c r="AX1094" s="96">
        <v>46150</v>
      </c>
      <c r="AY1094" s="1" t="s">
        <v>118</v>
      </c>
      <c r="AZ1094" s="96">
        <v>46150</v>
      </c>
      <c r="BA1094" s="75">
        <v>46149</v>
      </c>
      <c r="BB1094" s="6">
        <v>46515</v>
      </c>
      <c r="BC1094" s="89">
        <f>+Tabla3[[#This Row],[FECHA TERMINACION
(INICIAL)]]-Tabla3[[#This Row],[FECHA INICIO]]</f>
        <v>366</v>
      </c>
      <c r="BD1094" s="91">
        <f>+Tabla3[[#This Row],[PLAZO DE EJECUCIÓN EN DÍAS (INICIAL)]]/30</f>
        <v>12.2</v>
      </c>
      <c r="BE1094" t="s">
        <v>7417</v>
      </c>
      <c r="BF1094" s="5" t="e">
        <f>+#REF!</f>
        <v>#REF!</v>
      </c>
      <c r="BG1094" s="5" t="e">
        <f>+#REF!</f>
        <v>#REF!</v>
      </c>
      <c r="BH1094" s="1" t="e">
        <f>+#REF!</f>
        <v>#REF!</v>
      </c>
      <c r="BI1094" s="1">
        <f>+COUNTIF(Tabla3[[#This Row],[VALOR REDUCIDO]:[TOTAL TIEMPO PRORROGADO EN DÍAS
]],"&lt;&gt;0")</f>
        <v>3</v>
      </c>
      <c r="BJ1094" s="1" t="e">
        <f>+#REF!</f>
        <v>#REF!</v>
      </c>
      <c r="BK1094" s="75" t="e">
        <f>+#REF!</f>
        <v>#REF!</v>
      </c>
      <c r="BL1094" s="1" t="s">
        <v>83</v>
      </c>
      <c r="BM1094" t="e">
        <f t="shared" ref="BM1094:BM1095" si="87">$BO1094-$BN1094</f>
        <v>#REF!</v>
      </c>
      <c r="BN1094" s="7">
        <f t="shared" ref="BN1094:BN1095" si="88">$BA1094</f>
        <v>46149</v>
      </c>
      <c r="BO1094" s="75" t="e">
        <f t="shared" ref="BO1094:BO1095" si="89">$BB1094+$BH1094</f>
        <v>#REF!</v>
      </c>
      <c r="BP1094" s="90" t="e">
        <f t="shared" si="85"/>
        <v>#REF!</v>
      </c>
      <c r="BQ1094" s="1">
        <v>51207241</v>
      </c>
      <c r="BR1094" s="1" t="e">
        <f>+Tabla3[[#This Row],[VALOR TOTAL DE CONTRATO (ANTES DE LIQUIDACIÓN - LIBERACIÓN DE SALDOS)]]-Tabla3[[#This Row],[RECURSO TOTALES DESEMBOLSADOS]]</f>
        <v>#REF!</v>
      </c>
      <c r="BS1094" s="1" t="s">
        <v>83</v>
      </c>
      <c r="BT1094" s="1" t="str">
        <f t="shared" si="86"/>
        <v>mayo</v>
      </c>
      <c r="BU1094" s="1" t="s">
        <v>82</v>
      </c>
      <c r="BV1094" s="1" t="s">
        <v>82</v>
      </c>
      <c r="BW1094" s="1" t="s">
        <v>82</v>
      </c>
      <c r="BX1094" t="s">
        <v>258</v>
      </c>
      <c r="BY1094" t="s">
        <v>259</v>
      </c>
    </row>
    <row r="1095" spans="1:77" s="64" customFormat="1" x14ac:dyDescent="0.25">
      <c r="A1095" s="1">
        <v>2026</v>
      </c>
      <c r="B1095" s="3">
        <v>1067</v>
      </c>
      <c r="C1095" s="1" t="s">
        <v>280</v>
      </c>
      <c r="D1095" t="s">
        <v>66</v>
      </c>
      <c r="E1095" t="s">
        <v>70</v>
      </c>
      <c r="F1095" t="s">
        <v>73</v>
      </c>
      <c r="G1095" t="s">
        <v>106</v>
      </c>
      <c r="H1095" s="1" t="s">
        <v>7422</v>
      </c>
      <c r="I1095" s="1" t="s">
        <v>76</v>
      </c>
      <c r="J1095" t="s">
        <v>7424</v>
      </c>
      <c r="K1095" s="1" t="s">
        <v>278</v>
      </c>
      <c r="L1095" s="87" t="s">
        <v>3719</v>
      </c>
      <c r="M1095" s="79" t="s">
        <v>3719</v>
      </c>
      <c r="N1095" s="1" t="s">
        <v>7425</v>
      </c>
      <c r="O1095" s="69" t="s">
        <v>5612</v>
      </c>
      <c r="P1095" s="99">
        <v>1049609978</v>
      </c>
      <c r="Q1095" s="1" t="s">
        <v>83</v>
      </c>
      <c r="R1095" s="87" t="s">
        <v>89</v>
      </c>
      <c r="S1095" s="87" t="s">
        <v>212</v>
      </c>
      <c r="T1095" t="s">
        <v>7423</v>
      </c>
      <c r="U1095" t="s">
        <v>7426</v>
      </c>
      <c r="V1095" t="s">
        <v>7427</v>
      </c>
      <c r="W1095" s="5">
        <v>17580482</v>
      </c>
      <c r="X1095" s="5">
        <v>17580482</v>
      </c>
      <c r="Y1095" s="90">
        <v>0</v>
      </c>
      <c r="Z1095" s="90">
        <v>0</v>
      </c>
      <c r="AA1095" s="1" t="s">
        <v>95</v>
      </c>
      <c r="AB1095" t="s">
        <v>83</v>
      </c>
      <c r="AC1095" t="s">
        <v>76</v>
      </c>
      <c r="AD1095" s="69">
        <f>+Tabla3[[#This Row],[VALOR DEL CONTRATO
(EN NUMEROS)]]-Tabla3[[#This Row],[VALOR RECURSOS (MADS/FONAM)]]</f>
        <v>0</v>
      </c>
      <c r="AE1095" s="2">
        <v>16326</v>
      </c>
      <c r="AF1095" s="97">
        <v>46139</v>
      </c>
      <c r="AG1095">
        <v>279726</v>
      </c>
      <c r="AH1095" s="96">
        <v>46169</v>
      </c>
      <c r="AI1095" s="2" t="s">
        <v>97</v>
      </c>
      <c r="AJ1095" t="s">
        <v>7428</v>
      </c>
      <c r="AK1095" s="65" t="s">
        <v>76</v>
      </c>
      <c r="AL1095" s="96">
        <v>46169</v>
      </c>
      <c r="AM1095" s="1" t="s">
        <v>257</v>
      </c>
      <c r="AN1095" s="1" t="s">
        <v>257</v>
      </c>
      <c r="AO1095" t="s">
        <v>100</v>
      </c>
      <c r="AP1095" t="s">
        <v>479</v>
      </c>
      <c r="AQ1095" s="1"/>
      <c r="AR1095" t="s">
        <v>480</v>
      </c>
      <c r="AS1095" t="s">
        <v>212</v>
      </c>
      <c r="AT1095" s="1">
        <v>80111600</v>
      </c>
      <c r="AU1095" s="87" t="s">
        <v>7459</v>
      </c>
      <c r="AV1095" s="1" t="s">
        <v>211</v>
      </c>
      <c r="AW1095" s="87" t="s">
        <v>104</v>
      </c>
      <c r="AX1095" s="96" t="s">
        <v>76</v>
      </c>
      <c r="AY1095" s="1" t="s">
        <v>108</v>
      </c>
      <c r="AZ1095" s="96">
        <v>46169</v>
      </c>
      <c r="BA1095" s="96">
        <v>46169</v>
      </c>
      <c r="BB1095" s="6">
        <v>46387</v>
      </c>
      <c r="BC1095" s="89">
        <f>+Tabla3[[#This Row],[FECHA TERMINACION
(INICIAL)]]-Tabla3[[#This Row],[FECHA INICIO]]</f>
        <v>218</v>
      </c>
      <c r="BD1095" s="91">
        <f>+Tabla3[[#This Row],[PLAZO DE EJECUCIÓN EN DÍAS (INICIAL)]]/30</f>
        <v>7.2666666666666666</v>
      </c>
      <c r="BE1095" t="s">
        <v>7429</v>
      </c>
      <c r="BF1095" s="5" t="e">
        <f>+#REF!</f>
        <v>#REF!</v>
      </c>
      <c r="BG1095" s="5" t="e">
        <f>+#REF!</f>
        <v>#REF!</v>
      </c>
      <c r="BH1095" s="1" t="e">
        <f>+#REF!</f>
        <v>#REF!</v>
      </c>
      <c r="BI1095" s="1">
        <f>+COUNTIF(Tabla3[[#This Row],[VALOR REDUCIDO]:[TOTAL TIEMPO PRORROGADO EN DÍAS
]],"&lt;&gt;0")</f>
        <v>3</v>
      </c>
      <c r="BJ1095" s="1" t="e">
        <f>+#REF!</f>
        <v>#REF!</v>
      </c>
      <c r="BK1095" s="75" t="e">
        <f>+#REF!</f>
        <v>#REF!</v>
      </c>
      <c r="BL1095" s="1" t="s">
        <v>83</v>
      </c>
      <c r="BM1095" t="e">
        <f t="shared" si="87"/>
        <v>#REF!</v>
      </c>
      <c r="BN1095" s="7">
        <f t="shared" si="88"/>
        <v>46169</v>
      </c>
      <c r="BO1095" s="75" t="e">
        <f t="shared" si="89"/>
        <v>#REF!</v>
      </c>
      <c r="BP1095" s="90" t="e">
        <f t="shared" si="85"/>
        <v>#REF!</v>
      </c>
      <c r="BQ1095" s="1">
        <v>17580482</v>
      </c>
      <c r="BR1095" s="1" t="e">
        <f>+Tabla3[[#This Row],[VALOR TOTAL DE CONTRATO (ANTES DE LIQUIDACIÓN - LIBERACIÓN DE SALDOS)]]-Tabla3[[#This Row],[RECURSO TOTALES DESEMBOLSADOS]]</f>
        <v>#REF!</v>
      </c>
      <c r="BS1095" s="1" t="s">
        <v>83</v>
      </c>
      <c r="BT1095" s="1" t="str">
        <f t="shared" ref="BT1095" si="90">TEXT(AL1095,"MMMM")</f>
        <v>mayo</v>
      </c>
      <c r="BU1095" s="1" t="s">
        <v>82</v>
      </c>
      <c r="BV1095" s="1" t="s">
        <v>82</v>
      </c>
      <c r="BW1095" s="1" t="s">
        <v>82</v>
      </c>
      <c r="BX1095" t="s">
        <v>258</v>
      </c>
      <c r="BY1095" t="s">
        <v>259</v>
      </c>
    </row>
    <row r="1096" spans="1:77" x14ac:dyDescent="0.25">
      <c r="B1096" s="3"/>
      <c r="C1096" s="1"/>
      <c r="I1096" s="1"/>
      <c r="J1096"/>
      <c r="N1096" s="1"/>
      <c r="O1096" s="69"/>
      <c r="P1096" s="99"/>
      <c r="R1096" s="87"/>
      <c r="V1096"/>
      <c r="Y1096" s="90"/>
      <c r="Z1096" s="90"/>
      <c r="AA1096" s="1"/>
      <c r="AD1096" s="69"/>
      <c r="AE1096" s="2"/>
      <c r="AF1096" s="88"/>
      <c r="AG1096"/>
      <c r="AH1096" s="75"/>
      <c r="AL1096" s="75"/>
      <c r="AN1096" s="1"/>
      <c r="AQ1096" s="2"/>
      <c r="AS1096"/>
      <c r="AU1096" s="87"/>
      <c r="AV1096" s="1"/>
      <c r="AW1096" s="87"/>
      <c r="AX1096" s="75"/>
      <c r="AZ1096" s="75"/>
      <c r="BA1096" s="1"/>
      <c r="BB1096" s="6"/>
      <c r="BC1096" s="89"/>
      <c r="BD1096" s="91"/>
      <c r="BF1096" s="5"/>
      <c r="BG1096" s="90"/>
      <c r="BK1096" s="75"/>
      <c r="BL1096" s="1"/>
      <c r="BN1096" s="7"/>
      <c r="BO1096" s="75"/>
      <c r="BP1096" s="90"/>
      <c r="BU1096" s="1"/>
      <c r="BV1096" s="1"/>
      <c r="BW1096" s="1"/>
    </row>
    <row r="1097" spans="1:77" s="70" customFormat="1" x14ac:dyDescent="0.25">
      <c r="A1097" s="3"/>
      <c r="B1097"/>
      <c r="C1097"/>
      <c r="D1097"/>
      <c r="E1097"/>
      <c r="F1097"/>
      <c r="G1097"/>
      <c r="H1097" s="1"/>
      <c r="I1097"/>
      <c r="J1097" s="1"/>
      <c r="K1097" s="1"/>
      <c r="L1097" s="87"/>
      <c r="M1097" s="79"/>
      <c r="N1097"/>
      <c r="O1097" s="59"/>
      <c r="P1097" s="1"/>
      <c r="Q1097" s="1"/>
      <c r="R1097" s="78"/>
      <c r="S1097"/>
      <c r="T1097"/>
      <c r="U1097"/>
      <c r="V1097" s="5"/>
      <c r="W1097" s="5"/>
      <c r="X1097" s="5"/>
      <c r="Y1097" s="1"/>
      <c r="Z1097" s="1"/>
      <c r="AA1097"/>
      <c r="AB1097"/>
      <c r="AC1097"/>
      <c r="AD1097"/>
      <c r="AE1097" s="2"/>
      <c r="AF1097" s="88"/>
      <c r="AG1097"/>
      <c r="AH1097" s="1"/>
      <c r="AI1097" s="2"/>
      <c r="AJ1097"/>
      <c r="AK1097"/>
      <c r="AL1097" s="1"/>
      <c r="AM1097" s="1"/>
      <c r="AN1097"/>
      <c r="AO1097"/>
      <c r="AP1097"/>
      <c r="AQ1097"/>
      <c r="AR1097"/>
      <c r="AS1097" s="1"/>
      <c r="AT1097" s="1"/>
      <c r="AU1097" s="87"/>
      <c r="AV1097"/>
      <c r="AW1097"/>
      <c r="AX1097"/>
      <c r="AY1097" s="1"/>
      <c r="AZ1097" s="1"/>
      <c r="BA1097"/>
      <c r="BB1097"/>
      <c r="BC1097" s="89"/>
      <c r="BD1097" s="2"/>
      <c r="BE1097"/>
      <c r="BF1097"/>
      <c r="BG1097" s="1"/>
      <c r="BH1097" s="1"/>
      <c r="BI1097" s="1"/>
      <c r="BJ1097" s="1"/>
      <c r="BK1097" s="1"/>
      <c r="BL1097"/>
      <c r="BM1097"/>
      <c r="BN1097"/>
      <c r="BO1097" s="76"/>
      <c r="BP1097" s="1"/>
      <c r="BQ1097" s="1"/>
      <c r="BR1097" s="1"/>
      <c r="BS1097" s="1"/>
      <c r="BT1097" s="1"/>
      <c r="BU1097"/>
      <c r="BV1097"/>
      <c r="BW1097"/>
      <c r="BX1097"/>
      <c r="BY1097"/>
    </row>
    <row r="1098" spans="1:77" s="70" customFormat="1" x14ac:dyDescent="0.25">
      <c r="A1098" s="3"/>
      <c r="B1098"/>
      <c r="C1098"/>
      <c r="D1098"/>
      <c r="E1098"/>
      <c r="F1098"/>
      <c r="G1098"/>
      <c r="H1098" s="1"/>
      <c r="I1098"/>
      <c r="J1098" s="1"/>
      <c r="K1098" s="1"/>
      <c r="L1098" s="87"/>
      <c r="M1098" s="79"/>
      <c r="N1098"/>
      <c r="O1098" s="59"/>
      <c r="P1098" s="1"/>
      <c r="Q1098" s="1"/>
      <c r="R1098" s="78"/>
      <c r="S1098"/>
      <c r="T1098"/>
      <c r="U1098"/>
      <c r="V1098" s="5"/>
      <c r="W1098" s="5"/>
      <c r="X1098" s="5"/>
      <c r="Y1098" s="1"/>
      <c r="Z1098" s="1"/>
      <c r="AA1098"/>
      <c r="AB1098"/>
      <c r="AC1098"/>
      <c r="AD1098"/>
      <c r="AE1098" s="1"/>
      <c r="AF1098" s="88"/>
      <c r="AG1098"/>
      <c r="AH1098" s="1"/>
      <c r="AI1098" s="2"/>
      <c r="AJ1098"/>
      <c r="AK1098"/>
      <c r="AL1098" s="1"/>
      <c r="AM1098" s="1"/>
      <c r="AN1098"/>
      <c r="AO1098"/>
      <c r="AP1098"/>
      <c r="AQ1098"/>
      <c r="AR1098"/>
      <c r="AS1098" s="1"/>
      <c r="AT1098" s="1"/>
      <c r="AU1098" s="87"/>
      <c r="AV1098"/>
      <c r="AW1098"/>
      <c r="AX1098"/>
      <c r="AY1098" s="1"/>
      <c r="AZ1098" s="1"/>
      <c r="BA1098"/>
      <c r="BB1098"/>
      <c r="BC1098" s="89"/>
      <c r="BD1098" s="2"/>
      <c r="BE1098"/>
      <c r="BF1098"/>
      <c r="BG1098" s="1"/>
      <c r="BH1098" s="1"/>
      <c r="BI1098" s="1"/>
      <c r="BJ1098" s="1"/>
      <c r="BK1098" s="1"/>
      <c r="BL1098"/>
      <c r="BM1098"/>
      <c r="BN1098"/>
      <c r="BO1098" s="76"/>
      <c r="BP1098" s="1"/>
      <c r="BQ1098" s="1"/>
      <c r="BR1098" s="1"/>
      <c r="BS1098" s="1"/>
      <c r="BT1098" s="1"/>
      <c r="BU1098"/>
      <c r="BV1098"/>
      <c r="BW1098"/>
      <c r="BX1098"/>
      <c r="BY1098"/>
    </row>
    <row r="1099" spans="1:77" x14ac:dyDescent="0.25">
      <c r="AE1099" s="1"/>
      <c r="AF1099" s="88"/>
      <c r="AG1099"/>
      <c r="BC1099" s="89"/>
    </row>
    <row r="1100" spans="1:77" x14ac:dyDescent="0.25">
      <c r="AE1100" s="1"/>
      <c r="AG1100"/>
      <c r="BC1100" s="89"/>
    </row>
    <row r="1101" spans="1:77" x14ac:dyDescent="0.25">
      <c r="AE1101" s="2"/>
      <c r="AG1101"/>
      <c r="BC1101" s="89"/>
    </row>
    <row r="1102" spans="1:77" x14ac:dyDescent="0.25">
      <c r="AE1102" s="2"/>
      <c r="AG1102"/>
      <c r="BC1102" s="89"/>
    </row>
    <row r="1103" spans="1:77" x14ac:dyDescent="0.25">
      <c r="AE1103" s="2"/>
      <c r="AG1103"/>
      <c r="BC1103" s="89"/>
    </row>
    <row r="1104" spans="1:77" x14ac:dyDescent="0.25">
      <c r="AE1104" s="2"/>
      <c r="AG1104"/>
      <c r="BC1104" s="89"/>
    </row>
    <row r="1105" spans="10:55" x14ac:dyDescent="0.25">
      <c r="AE1105" s="2"/>
      <c r="AG1105"/>
      <c r="AP1105" s="73"/>
      <c r="AQ1105" s="73"/>
      <c r="AR1105" s="73"/>
      <c r="AS1105" s="101"/>
      <c r="BC1105" s="89"/>
    </row>
    <row r="1106" spans="10:55" x14ac:dyDescent="0.25">
      <c r="J1106" s="87"/>
      <c r="AE1106" s="2"/>
      <c r="AG1106"/>
      <c r="AQ1106" s="1"/>
      <c r="AS1106"/>
      <c r="BC1106" s="89"/>
    </row>
    <row r="1107" spans="10:55" x14ac:dyDescent="0.25">
      <c r="J1107" s="87"/>
      <c r="AE1107" s="2"/>
      <c r="AG1107"/>
      <c r="AQ1107" s="1"/>
      <c r="AS1107"/>
      <c r="BC1107" s="89"/>
    </row>
    <row r="1108" spans="10:55" x14ac:dyDescent="0.25">
      <c r="J1108" s="87"/>
      <c r="AE1108" s="2"/>
      <c r="AG1108"/>
      <c r="AQ1108" s="1"/>
      <c r="AS1108"/>
    </row>
    <row r="1109" spans="10:55" x14ac:dyDescent="0.25">
      <c r="J1109" s="87"/>
      <c r="AE1109" s="2"/>
      <c r="AG1109"/>
      <c r="AQ1109" s="1"/>
      <c r="AS1109"/>
    </row>
    <row r="1110" spans="10:55" x14ac:dyDescent="0.25">
      <c r="J1110" s="87"/>
      <c r="AE1110" s="2"/>
      <c r="AG1110"/>
      <c r="AQ1110" s="1"/>
      <c r="AS1110"/>
    </row>
    <row r="1111" spans="10:55" x14ac:dyDescent="0.25">
      <c r="J1111" s="87"/>
      <c r="AE1111" s="2"/>
      <c r="AG1111"/>
      <c r="AQ1111" s="1"/>
      <c r="AS1111"/>
    </row>
    <row r="1112" spans="10:55" x14ac:dyDescent="0.25">
      <c r="J1112" s="87"/>
      <c r="AE1112" s="2"/>
      <c r="AG1112"/>
      <c r="AQ1112" s="1"/>
      <c r="AS1112"/>
    </row>
    <row r="1113" spans="10:55" x14ac:dyDescent="0.25">
      <c r="J1113" s="87"/>
      <c r="AE1113" s="2"/>
      <c r="AG1113"/>
      <c r="AQ1113" s="1"/>
      <c r="AS1113"/>
    </row>
    <row r="1114" spans="10:55" x14ac:dyDescent="0.25">
      <c r="J1114" s="87"/>
      <c r="AE1114" s="2"/>
      <c r="AG1114"/>
      <c r="AQ1114" s="1"/>
      <c r="AS1114"/>
    </row>
    <row r="1115" spans="10:55" x14ac:dyDescent="0.25">
      <c r="J1115" s="87"/>
      <c r="AE1115" s="2"/>
      <c r="AG1115"/>
      <c r="AQ1115" s="1"/>
      <c r="AS1115"/>
    </row>
    <row r="1116" spans="10:55" x14ac:dyDescent="0.25">
      <c r="J1116" s="87"/>
      <c r="AE1116" s="2"/>
      <c r="AG1116"/>
      <c r="AQ1116" s="1"/>
      <c r="AS1116"/>
    </row>
    <row r="1117" spans="10:55" x14ac:dyDescent="0.25">
      <c r="J1117" s="87"/>
      <c r="AE1117" s="2"/>
      <c r="AG1117"/>
      <c r="AQ1117" s="1"/>
      <c r="AS1117"/>
    </row>
    <row r="1118" spans="10:55" x14ac:dyDescent="0.25">
      <c r="J1118" s="87"/>
      <c r="AE1118" s="2"/>
      <c r="AQ1118" s="1"/>
      <c r="AS1118"/>
    </row>
    <row r="1119" spans="10:55" x14ac:dyDescent="0.25">
      <c r="J1119" s="87"/>
      <c r="AE1119" s="2"/>
      <c r="AQ1119" s="1"/>
      <c r="AS1119"/>
    </row>
    <row r="1120" spans="10:55" x14ac:dyDescent="0.25">
      <c r="J1120" s="87"/>
      <c r="AE1120" s="2"/>
      <c r="AQ1120" s="1"/>
      <c r="AS1120"/>
    </row>
    <row r="1121" spans="10:45" x14ac:dyDescent="0.25">
      <c r="J1121" s="87"/>
      <c r="AE1121" s="2"/>
      <c r="AQ1121" s="1"/>
      <c r="AS1121"/>
    </row>
    <row r="1122" spans="10:45" x14ac:dyDescent="0.25">
      <c r="J1122" s="87"/>
      <c r="AE1122" s="2"/>
      <c r="AQ1122" s="1"/>
      <c r="AS1122"/>
    </row>
    <row r="1123" spans="10:45" x14ac:dyDescent="0.25">
      <c r="J1123" s="87"/>
      <c r="AE1123" s="2"/>
      <c r="AQ1123" s="1"/>
      <c r="AS1123"/>
    </row>
    <row r="1124" spans="10:45" x14ac:dyDescent="0.25">
      <c r="J1124" s="87"/>
      <c r="AE1124" s="2"/>
      <c r="AQ1124" s="1"/>
      <c r="AS1124"/>
    </row>
    <row r="1125" spans="10:45" x14ac:dyDescent="0.25">
      <c r="J1125" s="87"/>
      <c r="AE1125" s="2"/>
      <c r="AQ1125" s="1"/>
      <c r="AS1125"/>
    </row>
    <row r="1126" spans="10:45" x14ac:dyDescent="0.25">
      <c r="J1126" s="87"/>
      <c r="AE1126" s="2"/>
      <c r="AQ1126" s="1"/>
      <c r="AS1126"/>
    </row>
    <row r="1127" spans="10:45" x14ac:dyDescent="0.25">
      <c r="J1127" s="87"/>
      <c r="AE1127" s="2"/>
      <c r="AQ1127" s="1"/>
      <c r="AS1127"/>
    </row>
    <row r="1128" spans="10:45" x14ac:dyDescent="0.25">
      <c r="J1128" s="87"/>
      <c r="AE1128" s="2"/>
      <c r="AQ1128" s="1"/>
      <c r="AS1128" s="87"/>
    </row>
    <row r="1129" spans="10:45" x14ac:dyDescent="0.25">
      <c r="J1129" s="87"/>
      <c r="AE1129" s="2"/>
      <c r="AQ1129" s="1"/>
      <c r="AS1129"/>
    </row>
    <row r="1130" spans="10:45" x14ac:dyDescent="0.25">
      <c r="J1130" s="87"/>
      <c r="AE1130" s="2"/>
      <c r="AQ1130" s="1"/>
      <c r="AS1130"/>
    </row>
    <row r="1131" spans="10:45" x14ac:dyDescent="0.25">
      <c r="J1131" s="87"/>
      <c r="AE1131" s="2"/>
      <c r="AQ1131" s="1"/>
      <c r="AS1131"/>
    </row>
    <row r="1132" spans="10:45" x14ac:dyDescent="0.25">
      <c r="J1132" s="87"/>
      <c r="AE1132" s="2"/>
      <c r="AQ1132" s="1"/>
      <c r="AS1132"/>
    </row>
    <row r="1133" spans="10:45" x14ac:dyDescent="0.25">
      <c r="J1133" s="87"/>
      <c r="AE1133" s="2"/>
      <c r="AQ1133" s="1"/>
      <c r="AS1133"/>
    </row>
    <row r="1134" spans="10:45" x14ac:dyDescent="0.25">
      <c r="J1134" s="87"/>
      <c r="AE1134" s="2"/>
      <c r="AQ1134" s="1"/>
      <c r="AS1134"/>
    </row>
    <row r="1135" spans="10:45" x14ac:dyDescent="0.25">
      <c r="J1135" s="87"/>
      <c r="AE1135" s="2"/>
      <c r="AQ1135" s="1"/>
      <c r="AS1135"/>
    </row>
    <row r="1136" spans="10:45" x14ac:dyDescent="0.25">
      <c r="J1136" s="87"/>
      <c r="AE1136" s="2"/>
      <c r="AQ1136" s="1"/>
      <c r="AS1136"/>
    </row>
    <row r="1137" spans="1:77" x14ac:dyDescent="0.25">
      <c r="J1137" s="87"/>
      <c r="AE1137" s="2"/>
      <c r="AQ1137" s="1"/>
      <c r="AS1137"/>
    </row>
    <row r="1138" spans="1:77" x14ac:dyDescent="0.25">
      <c r="J1138" s="87"/>
      <c r="AE1138" s="2"/>
      <c r="AQ1138" s="1"/>
      <c r="AS1138"/>
    </row>
    <row r="1139" spans="1:77" x14ac:dyDescent="0.25">
      <c r="J1139" s="87"/>
      <c r="AE1139" s="2"/>
      <c r="AQ1139" s="1"/>
      <c r="AS1139"/>
    </row>
    <row r="1140" spans="1:77" x14ac:dyDescent="0.25">
      <c r="J1140" s="87"/>
      <c r="AE1140" s="2"/>
      <c r="AQ1140" s="1"/>
      <c r="AS1140"/>
    </row>
    <row r="1141" spans="1:77" x14ac:dyDescent="0.25">
      <c r="J1141" s="87"/>
      <c r="AE1141" s="2"/>
      <c r="AQ1141" s="1"/>
      <c r="AS1141"/>
    </row>
    <row r="1142" spans="1:77" x14ac:dyDescent="0.25">
      <c r="J1142" s="87"/>
      <c r="AE1142" s="2"/>
      <c r="AQ1142" s="1"/>
      <c r="AS1142"/>
    </row>
    <row r="1143" spans="1:77" x14ac:dyDescent="0.25">
      <c r="J1143" s="87"/>
      <c r="AE1143" s="2"/>
      <c r="AQ1143" s="1"/>
      <c r="AS1143"/>
    </row>
    <row r="1144" spans="1:77" s="70" customFormat="1" x14ac:dyDescent="0.25">
      <c r="A1144" s="3"/>
      <c r="B1144"/>
      <c r="C1144"/>
      <c r="D1144"/>
      <c r="E1144"/>
      <c r="F1144"/>
      <c r="G1144"/>
      <c r="H1144" s="1"/>
      <c r="I1144"/>
      <c r="J1144" s="87"/>
      <c r="K1144" s="1"/>
      <c r="L1144" s="87"/>
      <c r="M1144" s="79"/>
      <c r="N1144"/>
      <c r="O1144" s="59"/>
      <c r="P1144" s="1"/>
      <c r="Q1144" s="1"/>
      <c r="R1144" s="78"/>
      <c r="S1144"/>
      <c r="T1144"/>
      <c r="U1144"/>
      <c r="V1144" s="5"/>
      <c r="W1144" s="5"/>
      <c r="X1144" s="5"/>
      <c r="Y1144" s="1"/>
      <c r="Z1144" s="1"/>
      <c r="AA1144"/>
      <c r="AB1144"/>
      <c r="AC1144"/>
      <c r="AD1144"/>
      <c r="AE1144" s="2"/>
      <c r="AF1144"/>
      <c r="AG1144" s="75"/>
      <c r="AH1144" s="1"/>
      <c r="AI1144" s="2"/>
      <c r="AJ1144"/>
      <c r="AK1144"/>
      <c r="AL1144" s="1"/>
      <c r="AM1144" s="1"/>
      <c r="AN1144"/>
      <c r="AO1144"/>
      <c r="AP1144"/>
      <c r="AQ1144" s="1"/>
      <c r="AR1144"/>
      <c r="AS1144"/>
      <c r="AT1144" s="1"/>
      <c r="AU1144" s="86"/>
      <c r="AV1144"/>
      <c r="AW1144"/>
      <c r="AX1144"/>
      <c r="AY1144" s="1"/>
      <c r="AZ1144" s="1"/>
      <c r="BA1144"/>
      <c r="BB1144"/>
      <c r="BC1144"/>
      <c r="BD1144" s="2"/>
      <c r="BE1144"/>
      <c r="BF1144"/>
      <c r="BG1144" s="1"/>
      <c r="BH1144" s="1"/>
      <c r="BI1144" s="1"/>
      <c r="BJ1144" s="1"/>
      <c r="BK1144" s="1"/>
      <c r="BL1144"/>
      <c r="BM1144"/>
      <c r="BN1144"/>
      <c r="BO1144" s="76"/>
      <c r="BP1144" s="1"/>
      <c r="BQ1144" s="1"/>
      <c r="BR1144" s="1"/>
      <c r="BS1144" s="1"/>
      <c r="BT1144" s="1"/>
      <c r="BU1144"/>
      <c r="BV1144"/>
      <c r="BW1144"/>
      <c r="BX1144"/>
      <c r="BY1144"/>
    </row>
    <row r="1145" spans="1:77" x14ac:dyDescent="0.25">
      <c r="J1145" s="87"/>
      <c r="AE1145" s="2"/>
      <c r="AQ1145" s="1"/>
      <c r="AS1145"/>
    </row>
    <row r="1146" spans="1:77" x14ac:dyDescent="0.25">
      <c r="J1146" s="87"/>
      <c r="AE1146" s="2"/>
      <c r="AQ1146" s="1"/>
      <c r="AS1146"/>
    </row>
    <row r="1147" spans="1:77" x14ac:dyDescent="0.25">
      <c r="J1147" s="87"/>
      <c r="AE1147" s="2"/>
      <c r="AQ1147" s="1"/>
      <c r="AS1147" s="87"/>
    </row>
    <row r="1148" spans="1:77" x14ac:dyDescent="0.25">
      <c r="J1148" s="87"/>
      <c r="AQ1148" s="1"/>
      <c r="AS1148" s="87"/>
    </row>
    <row r="1149" spans="1:77" x14ac:dyDescent="0.25">
      <c r="J1149" s="87"/>
      <c r="AQ1149" s="1"/>
      <c r="AS1149"/>
    </row>
    <row r="1150" spans="1:77" x14ac:dyDescent="0.25">
      <c r="J1150" s="87"/>
      <c r="AQ1150" s="1"/>
      <c r="AS1150"/>
    </row>
    <row r="1151" spans="1:77" x14ac:dyDescent="0.25">
      <c r="J1151" s="87"/>
      <c r="AQ1151" s="1"/>
      <c r="AS1151"/>
    </row>
    <row r="1152" spans="1:77" x14ac:dyDescent="0.25">
      <c r="J1152" s="87"/>
      <c r="AQ1152" s="1"/>
      <c r="AS1152"/>
    </row>
    <row r="1153" spans="10:45" x14ac:dyDescent="0.25">
      <c r="J1153" s="87"/>
      <c r="AP1153" s="95"/>
      <c r="AS1153" s="87"/>
    </row>
    <row r="1154" spans="10:45" x14ac:dyDescent="0.25">
      <c r="J1154" s="87"/>
      <c r="AS1154"/>
    </row>
    <row r="1155" spans="10:45" x14ac:dyDescent="0.25">
      <c r="J1155" s="87"/>
      <c r="AQ1155" s="1"/>
      <c r="AS1155"/>
    </row>
    <row r="1156" spans="10:45" x14ac:dyDescent="0.25">
      <c r="J1156" s="87"/>
      <c r="AQ1156" s="1"/>
    </row>
    <row r="1157" spans="10:45" x14ac:dyDescent="0.25">
      <c r="J1157" s="87"/>
      <c r="AS1157" s="87"/>
    </row>
    <row r="1158" spans="10:45" x14ac:dyDescent="0.25">
      <c r="J1158" s="87"/>
      <c r="AS1158" s="87"/>
    </row>
    <row r="1159" spans="10:45" x14ac:dyDescent="0.25">
      <c r="J1159" s="87"/>
      <c r="AS1159"/>
    </row>
    <row r="1160" spans="10:45" x14ac:dyDescent="0.25">
      <c r="J1160" s="87"/>
      <c r="AS1160" s="87"/>
    </row>
    <row r="1161" spans="10:45" x14ac:dyDescent="0.25">
      <c r="J1161" s="87"/>
    </row>
    <row r="1162" spans="10:45" ht="14.45" customHeight="1" x14ac:dyDescent="0.25">
      <c r="J1162" s="87"/>
      <c r="AS1162"/>
    </row>
    <row r="1163" spans="10:45" ht="14.45" customHeight="1" x14ac:dyDescent="0.25">
      <c r="J1163" s="87"/>
      <c r="AS1163" s="87"/>
    </row>
    <row r="1164" spans="10:45" ht="14.45" customHeight="1" x14ac:dyDescent="0.25">
      <c r="J1164" s="87"/>
    </row>
    <row r="1165" spans="10:45" ht="14.45" customHeight="1" x14ac:dyDescent="0.25">
      <c r="J1165" s="87"/>
      <c r="AS1165"/>
    </row>
    <row r="1166" spans="10:45" ht="14.45" customHeight="1" x14ac:dyDescent="0.25">
      <c r="J1166" s="87"/>
      <c r="AP1166" s="79"/>
      <c r="AS1166"/>
    </row>
    <row r="1167" spans="10:45" ht="14.45" customHeight="1" x14ac:dyDescent="0.25">
      <c r="J1167" s="87"/>
      <c r="AS1167"/>
    </row>
    <row r="1168" spans="10:45" ht="14.45" customHeight="1" x14ac:dyDescent="0.25">
      <c r="J1168" s="87"/>
    </row>
    <row r="1169" spans="10:45" ht="14.45" customHeight="1" x14ac:dyDescent="0.25">
      <c r="J1169" s="87"/>
    </row>
    <row r="1170" spans="10:45" ht="14.45" customHeight="1" x14ac:dyDescent="0.25">
      <c r="J1170" s="87"/>
      <c r="AS1170"/>
    </row>
    <row r="1171" spans="10:45" ht="14.45" customHeight="1" x14ac:dyDescent="0.25">
      <c r="J1171" s="87"/>
      <c r="AP1171" s="79"/>
      <c r="AS1171"/>
    </row>
    <row r="1172" spans="10:45" x14ac:dyDescent="0.25">
      <c r="J1172" s="87"/>
      <c r="AS1172"/>
    </row>
    <row r="1173" spans="10:45" x14ac:dyDescent="0.25">
      <c r="J1173" s="87"/>
      <c r="AS1173"/>
    </row>
    <row r="1174" spans="10:45" x14ac:dyDescent="0.25">
      <c r="J1174" s="87"/>
      <c r="AS1174"/>
    </row>
    <row r="1175" spans="10:45" x14ac:dyDescent="0.25">
      <c r="J1175" s="87"/>
    </row>
    <row r="1176" spans="10:45" x14ac:dyDescent="0.25">
      <c r="J1176" s="87"/>
      <c r="AP1176" s="1"/>
      <c r="AR1176" s="87"/>
      <c r="AS1176" s="87"/>
    </row>
    <row r="1177" spans="10:45" x14ac:dyDescent="0.25">
      <c r="J1177" s="87"/>
      <c r="AQ1177" s="63"/>
      <c r="AS1177" s="87"/>
    </row>
    <row r="1178" spans="10:45" x14ac:dyDescent="0.25">
      <c r="J1178" s="87"/>
    </row>
    <row r="1179" spans="10:45" x14ac:dyDescent="0.25">
      <c r="J1179" s="87"/>
      <c r="AS1179"/>
    </row>
    <row r="1180" spans="10:45" x14ac:dyDescent="0.25">
      <c r="J1180" s="87"/>
      <c r="AS1180" s="87"/>
    </row>
    <row r="1181" spans="10:45" x14ac:dyDescent="0.25">
      <c r="J1181" s="87"/>
      <c r="AS1181" s="87"/>
    </row>
    <row r="1182" spans="10:45" x14ac:dyDescent="0.25">
      <c r="J1182" s="87"/>
    </row>
    <row r="1183" spans="10:45" x14ac:dyDescent="0.25">
      <c r="J1183" s="87"/>
      <c r="AS1183"/>
    </row>
    <row r="1184" spans="10:45" x14ac:dyDescent="0.25">
      <c r="J1184" s="87"/>
      <c r="AS1184"/>
    </row>
    <row r="1185" spans="10:45" x14ac:dyDescent="0.25">
      <c r="J1185" s="87"/>
      <c r="AS1185"/>
    </row>
    <row r="1186" spans="10:45" x14ac:dyDescent="0.25">
      <c r="J1186" s="87"/>
      <c r="AS1186"/>
    </row>
    <row r="1187" spans="10:45" x14ac:dyDescent="0.25">
      <c r="J1187" s="87"/>
    </row>
    <row r="1188" spans="10:45" x14ac:dyDescent="0.25">
      <c r="J1188" s="87"/>
    </row>
    <row r="1189" spans="10:45" x14ac:dyDescent="0.25">
      <c r="J1189" s="87"/>
    </row>
    <row r="1190" spans="10:45" x14ac:dyDescent="0.25">
      <c r="J1190" s="87"/>
    </row>
    <row r="1191" spans="10:45" x14ac:dyDescent="0.25">
      <c r="J1191" s="87"/>
      <c r="AQ1191" s="1"/>
      <c r="AS1191"/>
    </row>
    <row r="1192" spans="10:45" x14ac:dyDescent="0.25">
      <c r="J1192" s="87"/>
      <c r="AS1192"/>
    </row>
    <row r="1193" spans="10:45" x14ac:dyDescent="0.25">
      <c r="J1193" s="87"/>
      <c r="AQ1193" s="1"/>
      <c r="AS1193"/>
    </row>
    <row r="1194" spans="10:45" x14ac:dyDescent="0.25">
      <c r="J1194" s="87"/>
      <c r="AQ1194" s="1"/>
      <c r="AS1194"/>
    </row>
    <row r="1195" spans="10:45" x14ac:dyDescent="0.25">
      <c r="J1195" s="87"/>
      <c r="AQ1195" s="1"/>
      <c r="AS1195"/>
    </row>
    <row r="1196" spans="10:45" x14ac:dyDescent="0.25">
      <c r="J1196" s="87"/>
      <c r="AQ1196" s="1"/>
      <c r="AS1196"/>
    </row>
    <row r="1197" spans="10:45" x14ac:dyDescent="0.25">
      <c r="J1197" s="87"/>
      <c r="AQ1197" s="1"/>
      <c r="AS1197"/>
    </row>
    <row r="1198" spans="10:45" x14ac:dyDescent="0.25">
      <c r="J1198" s="87"/>
      <c r="AQ1198" s="1"/>
      <c r="AS1198"/>
    </row>
    <row r="1199" spans="10:45" x14ac:dyDescent="0.25">
      <c r="J1199" s="87"/>
      <c r="AQ1199" s="1"/>
      <c r="AS1199"/>
    </row>
    <row r="1200" spans="10:45" x14ac:dyDescent="0.25">
      <c r="J1200" s="87"/>
      <c r="AQ1200" s="1"/>
      <c r="AS1200"/>
    </row>
    <row r="1201" spans="10:45" x14ac:dyDescent="0.25">
      <c r="J1201" s="87"/>
      <c r="AQ1201" s="1"/>
      <c r="AS1201"/>
    </row>
    <row r="1202" spans="10:45" x14ac:dyDescent="0.25">
      <c r="J1202" s="87"/>
      <c r="AQ1202" s="1"/>
      <c r="AS1202"/>
    </row>
    <row r="1203" spans="10:45" x14ac:dyDescent="0.25">
      <c r="J1203" s="87"/>
      <c r="AQ1203" s="1"/>
      <c r="AS1203"/>
    </row>
    <row r="1204" spans="10:45" x14ac:dyDescent="0.25">
      <c r="J1204" s="87"/>
      <c r="AP1204" s="1"/>
      <c r="AQ1204" s="1"/>
      <c r="AS1204"/>
    </row>
    <row r="1205" spans="10:45" x14ac:dyDescent="0.25">
      <c r="J1205" s="87"/>
      <c r="AQ1205" s="1"/>
      <c r="AS1205"/>
    </row>
    <row r="1206" spans="10:45" x14ac:dyDescent="0.25">
      <c r="J1206" s="87"/>
      <c r="AQ1206" s="1"/>
      <c r="AS1206"/>
    </row>
    <row r="1207" spans="10:45" x14ac:dyDescent="0.25">
      <c r="J1207" s="87"/>
      <c r="AQ1207" s="1"/>
    </row>
    <row r="1208" spans="10:45" x14ac:dyDescent="0.25">
      <c r="J1208" s="87"/>
    </row>
    <row r="1209" spans="10:45" x14ac:dyDescent="0.25">
      <c r="J1209" s="87"/>
    </row>
    <row r="1210" spans="10:45" x14ac:dyDescent="0.25">
      <c r="J1210" s="87"/>
    </row>
    <row r="1211" spans="10:45" x14ac:dyDescent="0.25">
      <c r="J1211" s="87"/>
    </row>
    <row r="1212" spans="10:45" x14ac:dyDescent="0.25">
      <c r="J1212" s="87"/>
    </row>
    <row r="1213" spans="10:45" x14ac:dyDescent="0.25">
      <c r="J1213" s="87"/>
    </row>
    <row r="1214" spans="10:45" x14ac:dyDescent="0.25">
      <c r="J1214" s="87"/>
    </row>
    <row r="1215" spans="10:45" x14ac:dyDescent="0.25">
      <c r="J1215" s="87"/>
    </row>
    <row r="1216" spans="10:45" x14ac:dyDescent="0.25">
      <c r="J1216" s="87"/>
    </row>
    <row r="1217" spans="10:10" x14ac:dyDescent="0.25">
      <c r="J1217" s="87"/>
    </row>
    <row r="1218" spans="10:10" x14ac:dyDescent="0.25">
      <c r="J1218" s="87"/>
    </row>
    <row r="1219" spans="10:10" x14ac:dyDescent="0.25">
      <c r="J1219" s="87"/>
    </row>
    <row r="1220" spans="10:10" x14ac:dyDescent="0.25">
      <c r="J1220" s="87"/>
    </row>
    <row r="1221" spans="10:10" x14ac:dyDescent="0.25">
      <c r="J1221" s="87"/>
    </row>
    <row r="1222" spans="10:10" x14ac:dyDescent="0.25">
      <c r="J1222" s="87"/>
    </row>
    <row r="1223" spans="10:10" x14ac:dyDescent="0.25">
      <c r="J1223" s="87"/>
    </row>
    <row r="1224" spans="10:10" x14ac:dyDescent="0.25">
      <c r="J1224" s="87"/>
    </row>
    <row r="1225" spans="10:10" x14ac:dyDescent="0.25">
      <c r="J1225" s="87"/>
    </row>
    <row r="1226" spans="10:10" x14ac:dyDescent="0.25">
      <c r="J1226" s="87"/>
    </row>
    <row r="1227" spans="10:10" x14ac:dyDescent="0.25">
      <c r="J1227" s="87"/>
    </row>
    <row r="1228" spans="10:10" x14ac:dyDescent="0.25">
      <c r="J1228" s="87"/>
    </row>
    <row r="1229" spans="10:10" x14ac:dyDescent="0.25">
      <c r="J1229" s="87"/>
    </row>
    <row r="1230" spans="10:10" x14ac:dyDescent="0.25">
      <c r="J1230" s="87"/>
    </row>
    <row r="1231" spans="10:10" x14ac:dyDescent="0.25">
      <c r="J1231" s="87"/>
    </row>
    <row r="1232" spans="10:10" x14ac:dyDescent="0.25">
      <c r="J1232" s="87"/>
    </row>
    <row r="1233" spans="1:77" x14ac:dyDescent="0.25">
      <c r="J1233" s="87"/>
    </row>
    <row r="1234" spans="1:77" x14ac:dyDescent="0.25">
      <c r="J1234" s="87"/>
    </row>
    <row r="1235" spans="1:77" x14ac:dyDescent="0.25">
      <c r="J1235" s="87"/>
    </row>
    <row r="1236" spans="1:77" x14ac:dyDescent="0.25">
      <c r="J1236" s="87"/>
    </row>
    <row r="1237" spans="1:77" x14ac:dyDescent="0.25">
      <c r="J1237" s="87"/>
    </row>
    <row r="1238" spans="1:77" x14ac:dyDescent="0.25">
      <c r="J1238" s="87"/>
    </row>
    <row r="1239" spans="1:77" x14ac:dyDescent="0.25">
      <c r="J1239" s="87"/>
    </row>
    <row r="1240" spans="1:77" x14ac:dyDescent="0.25">
      <c r="J1240" s="87"/>
    </row>
    <row r="1241" spans="1:77" x14ac:dyDescent="0.25">
      <c r="J1241" s="87"/>
    </row>
    <row r="1242" spans="1:77" x14ac:dyDescent="0.25">
      <c r="J1242" s="87"/>
    </row>
    <row r="1243" spans="1:77" x14ac:dyDescent="0.25">
      <c r="J1243" s="87"/>
    </row>
    <row r="1244" spans="1:77" x14ac:dyDescent="0.25">
      <c r="J1244" s="87"/>
    </row>
    <row r="1245" spans="1:77" x14ac:dyDescent="0.25">
      <c r="J1245" s="87"/>
    </row>
    <row r="1246" spans="1:77" x14ac:dyDescent="0.25">
      <c r="J1246" s="87"/>
    </row>
    <row r="1247" spans="1:77" s="70" customFormat="1" x14ac:dyDescent="0.25">
      <c r="A1247" s="3"/>
      <c r="B1247"/>
      <c r="C1247"/>
      <c r="D1247"/>
      <c r="E1247"/>
      <c r="F1247"/>
      <c r="G1247"/>
      <c r="H1247" s="1"/>
      <c r="I1247"/>
      <c r="J1247" s="87"/>
      <c r="K1247" s="1"/>
      <c r="L1247" s="87"/>
      <c r="M1247" s="79"/>
      <c r="N1247"/>
      <c r="O1247" s="59"/>
      <c r="P1247" s="1"/>
      <c r="Q1247" s="1"/>
      <c r="R1247" s="78"/>
      <c r="S1247"/>
      <c r="T1247"/>
      <c r="U1247"/>
      <c r="V1247" s="5"/>
      <c r="W1247" s="5"/>
      <c r="X1247" s="5"/>
      <c r="Y1247" s="1"/>
      <c r="Z1247" s="1"/>
      <c r="AA1247"/>
      <c r="AB1247"/>
      <c r="AC1247"/>
      <c r="AD1247"/>
      <c r="AE1247" s="6"/>
      <c r="AF1247"/>
      <c r="AG1247" s="75"/>
      <c r="AH1247" s="1"/>
      <c r="AI1247" s="2"/>
      <c r="AJ1247"/>
      <c r="AK1247"/>
      <c r="AL1247" s="1"/>
      <c r="AM1247" s="1"/>
      <c r="AN1247"/>
      <c r="AO1247"/>
      <c r="AP1247"/>
      <c r="AQ1247"/>
      <c r="AR1247"/>
      <c r="AS1247" s="1"/>
      <c r="AT1247" s="1"/>
      <c r="AU1247" s="86"/>
      <c r="AV1247"/>
      <c r="AW1247"/>
      <c r="AX1247"/>
      <c r="AY1247" s="1"/>
      <c r="AZ1247" s="1"/>
      <c r="BA1247"/>
      <c r="BB1247"/>
      <c r="BC1247"/>
      <c r="BD1247" s="2"/>
      <c r="BE1247"/>
      <c r="BF1247"/>
      <c r="BG1247" s="1"/>
      <c r="BH1247" s="1"/>
      <c r="BI1247" s="1"/>
      <c r="BJ1247" s="1"/>
      <c r="BK1247" s="1"/>
      <c r="BL1247"/>
      <c r="BM1247"/>
      <c r="BN1247"/>
      <c r="BO1247" s="76"/>
      <c r="BP1247" s="1"/>
      <c r="BQ1247" s="1"/>
      <c r="BR1247" s="1"/>
      <c r="BS1247" s="1"/>
      <c r="BT1247" s="1"/>
      <c r="BU1247"/>
      <c r="BV1247"/>
      <c r="BW1247"/>
      <c r="BX1247"/>
      <c r="BY1247"/>
    </row>
    <row r="1248" spans="1:77" x14ac:dyDescent="0.25">
      <c r="J1248" s="87"/>
    </row>
    <row r="1249" spans="10:10" x14ac:dyDescent="0.25">
      <c r="J1249" s="87"/>
    </row>
    <row r="1250" spans="10:10" x14ac:dyDescent="0.25">
      <c r="J1250" s="87"/>
    </row>
    <row r="1251" spans="10:10" x14ac:dyDescent="0.25">
      <c r="J1251" s="87"/>
    </row>
    <row r="1252" spans="10:10" x14ac:dyDescent="0.25">
      <c r="J1252" s="87"/>
    </row>
    <row r="1253" spans="10:10" x14ac:dyDescent="0.25">
      <c r="J1253" s="87"/>
    </row>
    <row r="1254" spans="10:10" x14ac:dyDescent="0.25">
      <c r="J1254" s="87"/>
    </row>
    <row r="1255" spans="10:10" x14ac:dyDescent="0.25">
      <c r="J1255" s="87"/>
    </row>
    <row r="1256" spans="10:10" x14ac:dyDescent="0.25">
      <c r="J1256" s="87"/>
    </row>
    <row r="1257" spans="10:10" x14ac:dyDescent="0.25">
      <c r="J1257" s="87"/>
    </row>
    <row r="1258" spans="10:10" x14ac:dyDescent="0.25">
      <c r="J1258" s="87"/>
    </row>
    <row r="1259" spans="10:10" x14ac:dyDescent="0.25">
      <c r="J1259" s="87"/>
    </row>
    <row r="1260" spans="10:10" x14ac:dyDescent="0.25">
      <c r="J1260" s="87"/>
    </row>
    <row r="1261" spans="10:10" x14ac:dyDescent="0.25">
      <c r="J1261" s="87"/>
    </row>
    <row r="1262" spans="10:10" x14ac:dyDescent="0.25">
      <c r="J1262" s="87"/>
    </row>
    <row r="1263" spans="10:10" x14ac:dyDescent="0.25">
      <c r="J1263" s="87"/>
    </row>
    <row r="1264" spans="10:10" x14ac:dyDescent="0.25">
      <c r="J1264" s="87"/>
    </row>
    <row r="1265" spans="10:10" x14ac:dyDescent="0.25">
      <c r="J1265" s="87"/>
    </row>
    <row r="1266" spans="10:10" x14ac:dyDescent="0.25">
      <c r="J1266" s="87"/>
    </row>
    <row r="1267" spans="10:10" x14ac:dyDescent="0.25">
      <c r="J1267" s="87"/>
    </row>
    <row r="1268" spans="10:10" x14ac:dyDescent="0.25">
      <c r="J1268" s="87"/>
    </row>
    <row r="1269" spans="10:10" x14ac:dyDescent="0.25">
      <c r="J1269" s="87"/>
    </row>
    <row r="1270" spans="10:10" x14ac:dyDescent="0.25">
      <c r="J1270" s="87"/>
    </row>
    <row r="1271" spans="10:10" x14ac:dyDescent="0.25">
      <c r="J1271" s="87"/>
    </row>
    <row r="1272" spans="10:10" x14ac:dyDescent="0.25">
      <c r="J1272" s="87"/>
    </row>
    <row r="1273" spans="10:10" x14ac:dyDescent="0.25">
      <c r="J1273" s="87"/>
    </row>
    <row r="1274" spans="10:10" x14ac:dyDescent="0.25">
      <c r="J1274" s="87"/>
    </row>
    <row r="1275" spans="10:10" x14ac:dyDescent="0.25">
      <c r="J1275" s="87"/>
    </row>
    <row r="1276" spans="10:10" x14ac:dyDescent="0.25">
      <c r="J1276" s="87"/>
    </row>
    <row r="1277" spans="10:10" x14ac:dyDescent="0.25">
      <c r="J1277" s="87"/>
    </row>
    <row r="1278" spans="10:10" x14ac:dyDescent="0.25">
      <c r="J1278" s="87"/>
    </row>
    <row r="1279" spans="10:10" x14ac:dyDescent="0.25">
      <c r="J1279" s="87"/>
    </row>
    <row r="1280" spans="10:10" x14ac:dyDescent="0.25">
      <c r="J1280" s="87"/>
    </row>
    <row r="1281" spans="10:10" x14ac:dyDescent="0.25">
      <c r="J1281" s="87"/>
    </row>
    <row r="1282" spans="10:10" x14ac:dyDescent="0.25">
      <c r="J1282" s="87"/>
    </row>
    <row r="1283" spans="10:10" x14ac:dyDescent="0.25">
      <c r="J1283" s="87"/>
    </row>
    <row r="1284" spans="10:10" x14ac:dyDescent="0.25">
      <c r="J1284" s="87"/>
    </row>
    <row r="1285" spans="10:10" x14ac:dyDescent="0.25">
      <c r="J1285" s="87"/>
    </row>
    <row r="1286" spans="10:10" x14ac:dyDescent="0.25">
      <c r="J1286"/>
    </row>
    <row r="1287" spans="10:10" x14ac:dyDescent="0.25">
      <c r="J1287" s="87"/>
    </row>
    <row r="1288" spans="10:10" x14ac:dyDescent="0.25">
      <c r="J1288" s="87"/>
    </row>
    <row r="1289" spans="10:10" x14ac:dyDescent="0.25">
      <c r="J1289" s="87"/>
    </row>
    <row r="1290" spans="10:10" x14ac:dyDescent="0.25">
      <c r="J1290" s="87"/>
    </row>
    <row r="1291" spans="10:10" x14ac:dyDescent="0.25">
      <c r="J1291" s="87"/>
    </row>
    <row r="1292" spans="10:10" x14ac:dyDescent="0.25">
      <c r="J1292" s="87"/>
    </row>
    <row r="1293" spans="10:10" x14ac:dyDescent="0.25">
      <c r="J1293" s="87"/>
    </row>
    <row r="1294" spans="10:10" x14ac:dyDescent="0.25">
      <c r="J1294" s="87"/>
    </row>
    <row r="1295" spans="10:10" x14ac:dyDescent="0.25">
      <c r="J1295" s="87"/>
    </row>
    <row r="1296" spans="10:10" x14ac:dyDescent="0.25">
      <c r="J1296"/>
    </row>
    <row r="1297" spans="10:10" x14ac:dyDescent="0.25">
      <c r="J1297" s="87"/>
    </row>
    <row r="1321" spans="1:77" s="70" customFormat="1" x14ac:dyDescent="0.25">
      <c r="A1321" s="3"/>
      <c r="B1321"/>
      <c r="C1321"/>
      <c r="D1321"/>
      <c r="E1321"/>
      <c r="F1321"/>
      <c r="G1321"/>
      <c r="H1321" s="1"/>
      <c r="I1321"/>
      <c r="J1321" s="1"/>
      <c r="K1321" s="1"/>
      <c r="L1321" s="87"/>
      <c r="M1321" s="79"/>
      <c r="N1321"/>
      <c r="O1321" s="59"/>
      <c r="P1321" s="1"/>
      <c r="Q1321" s="1"/>
      <c r="R1321" s="78"/>
      <c r="S1321"/>
      <c r="T1321"/>
      <c r="U1321"/>
      <c r="V1321" s="5"/>
      <c r="W1321" s="5"/>
      <c r="X1321" s="5"/>
      <c r="Y1321" s="1"/>
      <c r="Z1321" s="1"/>
      <c r="AA1321"/>
      <c r="AB1321"/>
      <c r="AC1321"/>
      <c r="AD1321"/>
      <c r="AE1321" s="6"/>
      <c r="AF1321"/>
      <c r="AG1321" s="75"/>
      <c r="AH1321" s="1"/>
      <c r="AI1321" s="2"/>
      <c r="AJ1321"/>
      <c r="AK1321"/>
      <c r="AL1321" s="1"/>
      <c r="AM1321" s="1"/>
      <c r="AN1321"/>
      <c r="AO1321"/>
      <c r="AP1321"/>
      <c r="AQ1321"/>
      <c r="AR1321"/>
      <c r="AS1321" s="1"/>
      <c r="AT1321" s="1"/>
      <c r="AU1321" s="86"/>
      <c r="AV1321"/>
      <c r="AW1321"/>
      <c r="AX1321"/>
      <c r="AY1321" s="1"/>
      <c r="AZ1321" s="1"/>
      <c r="BA1321"/>
      <c r="BB1321"/>
      <c r="BC1321"/>
      <c r="BD1321" s="2"/>
      <c r="BE1321"/>
      <c r="BF1321"/>
      <c r="BG1321" s="1"/>
      <c r="BH1321" s="1"/>
      <c r="BI1321" s="1"/>
      <c r="BJ1321" s="1"/>
      <c r="BK1321" s="1"/>
      <c r="BL1321"/>
      <c r="BM1321"/>
      <c r="BN1321"/>
      <c r="BO1321" s="76"/>
      <c r="BP1321" s="1"/>
      <c r="BQ1321" s="1"/>
      <c r="BR1321" s="1"/>
      <c r="BS1321" s="1"/>
      <c r="BT1321" s="1"/>
      <c r="BU1321"/>
      <c r="BV1321"/>
      <c r="BW1321"/>
      <c r="BX1321"/>
      <c r="BY1321"/>
    </row>
  </sheetData>
  <dataConsolidate link="1"/>
  <mergeCells count="11">
    <mergeCell ref="AL2:AS2"/>
    <mergeCell ref="H2:P2"/>
    <mergeCell ref="B2:G2"/>
    <mergeCell ref="Q2:U2"/>
    <mergeCell ref="V2:AK2"/>
    <mergeCell ref="BE2:BJ2"/>
    <mergeCell ref="BQ2:BR2"/>
    <mergeCell ref="AZ2:BD2"/>
    <mergeCell ref="AV2:AY2"/>
    <mergeCell ref="BK2:BL2"/>
    <mergeCell ref="BM2:BP2"/>
  </mergeCells>
  <phoneticPr fontId="6" type="noConversion"/>
  <conditionalFormatting sqref="A2">
    <cfRule type="containsText" dxfId="154" priority="2618" operator="containsText" text="AÑO">
      <formula>NOT(ISERROR(SEARCH("AÑO",A2)))</formula>
    </cfRule>
  </conditionalFormatting>
  <conditionalFormatting sqref="B2:G2">
    <cfRule type="containsText" dxfId="153" priority="2617" operator="containsText" text="TIPO DE CONTRATO Y/O CONVENIO">
      <formula>NOT(ISERROR(SEARCH("TIPO DE CONTRATO Y/O CONVENIO",B2)))</formula>
    </cfRule>
  </conditionalFormatting>
  <conditionalFormatting sqref="J167:J1093 J4:J165">
    <cfRule type="duplicateValues" dxfId="152" priority="2702"/>
  </conditionalFormatting>
  <dataValidations count="10">
    <dataValidation type="list" allowBlank="1" showInputMessage="1" showErrorMessage="1" sqref="AO310:AO352 AO4:AO308 AO354:AO1095" xr:uid="{CD44D4AE-83FC-467A-A955-DBDA625F116F}">
      <formula1>TIPO_DE_SEGUIMIENTO</formula1>
    </dataValidation>
    <dataValidation type="list" allowBlank="1" showInputMessage="1" showErrorMessage="1" sqref="AB310:AB352 Q310:Q352 AB4:AB308 Q4:Q308 AB354:AB1095 Q354:Q1095 BJ4:BL1095 BU4:BW1095 BS4:BS1095" xr:uid="{97B35E66-A24D-471A-AB48-CD0712A517F3}">
      <formula1>TIENE_RUP</formula1>
    </dataValidation>
    <dataValidation type="list" allowBlank="1" showInputMessage="1" showErrorMessage="1" sqref="AC310:AC352 AC4:AC308 AC354:AC1095" xr:uid="{96C7F5E2-9F7C-49D8-8FE3-D2484C5ADCD5}">
      <formula1>TIPO_DE_RECURSOS_DE_OTRA_ENTIDAD</formula1>
    </dataValidation>
    <dataValidation type="list" allowBlank="1" showInputMessage="1" showErrorMessage="1" sqref="AA310:AA352 AA4:AA308 AA354:AA1095" xr:uid="{9ACC7887-8D0D-4C5C-91C7-8B51C6E9CE1A}">
      <formula1>RECURSO__MADS_FONAM</formula1>
    </dataValidation>
    <dataValidation type="list" allowBlank="1" showInputMessage="1" showErrorMessage="1" sqref="AI4:AI1095" xr:uid="{28B8554D-9663-4CC0-BC60-43CE4B8E542D}">
      <formula1>AFECTACIÓN_DEL_RECURSO</formula1>
    </dataValidation>
    <dataValidation type="list" allowBlank="1" showInputMessage="1" showErrorMessage="1" sqref="AW3:AW1095" xr:uid="{B4B1B52E-B0F3-4E88-BC5F-A2ECE4453E00}">
      <formula1>CLASE_DE_GARANTÍA</formula1>
    </dataValidation>
    <dataValidation type="list" allowBlank="1" showInputMessage="1" showErrorMessage="1" sqref="AY4:AY1095" xr:uid="{F8361D66-1E08-43C6-BA1B-B6E18CB09AF7}">
      <formula1>RIESGOS_ASEGURADOS</formula1>
    </dataValidation>
    <dataValidation type="list" allowBlank="1" showInputMessage="1" showErrorMessage="1" sqref="G4:G1095" xr:uid="{CCB17933-F30E-4234-AA7E-55C09F7A1F8E}">
      <formula1>CLASE_DE_CONTRATO</formula1>
    </dataValidation>
    <dataValidation type="list" allowBlank="1" showInputMessage="1" showErrorMessage="1" sqref="D4:D1095" xr:uid="{913CE262-2B13-4FD1-9063-5E6D2CB37BC7}">
      <formula1>MODALIDAD_DE_SELECCIÓN</formula1>
    </dataValidation>
    <dataValidation type="list" allowBlank="1" showInputMessage="1" showErrorMessage="1" sqref="R558 R563:R564 R204 R478:R481 R536 R560:R561 R523:R525 R850:R851 R623:R624 R199:R200 R766:R769 R1001 R955 S39:S64 S310:S352 R304 R660 R370 R546:R547 R795:R797 S268:S308 R540:R543 S4:S36 S354:S504 S66:S110 S112:S265 S506:S1095 C4:C1095 BS1097:BS1048576 K268:K308 K310:K352 K4:K36 K39:K110 K112:K265 K354:K1095 O268:O308 O310:O352 O4:O36 O39:O110 O112:O265 O354:O1095 AV97:AV102 AV4:AV41 AV43:AV95 AV107:AV1095 C1099 C1:D3 G1:G3 E1:F1095 I1097:I1048576 I4:I1095" xr:uid="{F91FF096-7324-435D-8F00-E40C25323261}">
      <formula1>#REF!</formula1>
    </dataValidation>
  </dataValidations>
  <hyperlinks>
    <hyperlink ref="AU1056" r:id="rId1" xr:uid="{4DC56819-F230-47DD-8264-015E3044C47C}"/>
    <hyperlink ref="M219" r:id="rId2" xr:uid="{40F11F33-6117-4720-8F97-D213383A147C}"/>
    <hyperlink ref="M256" r:id="rId3" xr:uid="{BDE03567-52BF-4C85-AAFE-8FFAC908AFC7}"/>
    <hyperlink ref="M565" r:id="rId4" xr:uid="{9D266B85-6736-4A46-BE24-F0C18DBD5B70}"/>
    <hyperlink ref="M823" r:id="rId5" xr:uid="{AA88E202-0B1D-4412-A4D0-59C97164F858}"/>
    <hyperlink ref="M1079" r:id="rId6" xr:uid="{14AD32A2-4C4E-457F-9AB6-EA56F6952A1D}"/>
    <hyperlink ref="AU940" r:id="rId7" xr:uid="{47656D91-E95D-447C-9F94-55BE5DD7C95C}"/>
    <hyperlink ref="AU593" r:id="rId8" xr:uid="{15FF9F52-1F61-423A-AA6D-313399199864}"/>
    <hyperlink ref="AU996" r:id="rId9" xr:uid="{22773C0F-ECAE-4D70-A771-CC68605A8089}"/>
    <hyperlink ref="AU14" r:id="rId10" xr:uid="{5BE2F623-E3A2-4A03-B17B-F7DAC2EBC027}"/>
  </hyperlinks>
  <pageMargins left="0.39370078740157483" right="0.39370078740157483" top="0.39370078740157483" bottom="0.39370078740157483" header="0" footer="0"/>
  <pageSetup paperSize="5" scale="75" fitToWidth="3" orientation="landscape" r:id="rId11"/>
  <colBreaks count="1" manualBreakCount="1">
    <brk id="10" min="238" max="1410" man="1"/>
  </colBreaks>
  <ignoredErrors>
    <ignoredError sqref="G3 D3" listDataValidation="1"/>
  </ignoredErrors>
  <drawing r:id="rId12"/>
  <tableParts count="1">
    <tablePart r:id="rId1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K165"/>
  <sheetViews>
    <sheetView workbookViewId="0">
      <pane xSplit="2" ySplit="1" topLeftCell="C135" activePane="bottomRight" state="frozen"/>
      <selection pane="topRight" activeCell="C1" sqref="C1"/>
      <selection pane="bottomLeft" activeCell="A2" sqref="A2"/>
      <selection pane="bottomRight" activeCell="F2" sqref="F2:F159"/>
    </sheetView>
  </sheetViews>
  <sheetFormatPr baseColWidth="10" defaultColWidth="11.42578125" defaultRowHeight="15" x14ac:dyDescent="0.35"/>
  <cols>
    <col min="1" max="1" width="11.85546875" style="12" customWidth="1"/>
    <col min="2" max="2" width="17.42578125" style="12" bestFit="1" customWidth="1"/>
    <col min="3" max="3" width="31.28515625" style="12" bestFit="1" customWidth="1"/>
    <col min="4" max="4" width="30.85546875" style="12" customWidth="1"/>
    <col min="5" max="5" width="17" style="12" customWidth="1"/>
    <col min="6" max="6" width="46.7109375" style="12" customWidth="1"/>
    <col min="7" max="7" width="30.85546875" style="12" customWidth="1"/>
    <col min="8" max="9" width="26.85546875" style="12" customWidth="1"/>
    <col min="10" max="10" width="45.85546875" style="12" bestFit="1" customWidth="1"/>
    <col min="11" max="11" width="23" style="12" customWidth="1"/>
    <col min="12" max="16384" width="11.42578125" style="12"/>
  </cols>
  <sheetData>
    <row r="1" spans="1:11" ht="27.75" customHeight="1" x14ac:dyDescent="0.35">
      <c r="A1" s="9" t="s">
        <v>207</v>
      </c>
      <c r="B1" s="10" t="s">
        <v>199</v>
      </c>
      <c r="C1" s="10" t="s">
        <v>198</v>
      </c>
      <c r="D1" s="10" t="s">
        <v>181</v>
      </c>
      <c r="E1" s="10" t="s">
        <v>206</v>
      </c>
      <c r="F1" s="10" t="s">
        <v>45</v>
      </c>
      <c r="G1" s="10" t="s">
        <v>46</v>
      </c>
      <c r="H1" s="10" t="s">
        <v>203</v>
      </c>
      <c r="I1" s="10" t="s">
        <v>202</v>
      </c>
      <c r="J1" s="10" t="s">
        <v>201</v>
      </c>
      <c r="K1" s="11" t="s">
        <v>200</v>
      </c>
    </row>
    <row r="2" spans="1:11" ht="20.100000000000001" customHeight="1" x14ac:dyDescent="0.35">
      <c r="A2" s="23">
        <v>1</v>
      </c>
      <c r="B2" s="21">
        <v>59</v>
      </c>
      <c r="C2" s="13" t="s">
        <v>124</v>
      </c>
      <c r="D2" s="13" t="s">
        <v>148</v>
      </c>
      <c r="E2" s="14">
        <v>53122487</v>
      </c>
      <c r="F2" s="13" t="s">
        <v>204</v>
      </c>
      <c r="G2" s="13" t="s">
        <v>138</v>
      </c>
      <c r="H2" s="15">
        <v>43851</v>
      </c>
      <c r="I2" s="15">
        <v>43875</v>
      </c>
      <c r="J2" s="13" t="s">
        <v>194</v>
      </c>
      <c r="K2" s="16" t="s">
        <v>193</v>
      </c>
    </row>
    <row r="3" spans="1:11" ht="20.100000000000001" customHeight="1" x14ac:dyDescent="0.35">
      <c r="A3" s="24"/>
      <c r="B3" s="21">
        <v>59</v>
      </c>
      <c r="C3" s="13" t="s">
        <v>124</v>
      </c>
      <c r="D3" s="13" t="s">
        <v>197</v>
      </c>
      <c r="E3" s="14">
        <v>14396089</v>
      </c>
      <c r="F3" s="13" t="s">
        <v>205</v>
      </c>
      <c r="G3" s="13" t="s">
        <v>138</v>
      </c>
      <c r="H3" s="15">
        <v>43876</v>
      </c>
      <c r="I3" s="15"/>
      <c r="J3" s="13" t="s">
        <v>196</v>
      </c>
      <c r="K3" s="16" t="s">
        <v>193</v>
      </c>
    </row>
    <row r="4" spans="1:11" ht="20.100000000000001" customHeight="1" x14ac:dyDescent="0.35">
      <c r="A4" s="23">
        <v>2</v>
      </c>
      <c r="B4" s="21">
        <v>87</v>
      </c>
      <c r="C4" s="13" t="s">
        <v>137</v>
      </c>
      <c r="D4" s="13" t="s">
        <v>148</v>
      </c>
      <c r="E4" s="14">
        <v>53122487</v>
      </c>
      <c r="F4" s="13" t="s">
        <v>204</v>
      </c>
      <c r="G4" s="13" t="s">
        <v>138</v>
      </c>
      <c r="H4" s="15">
        <v>43854</v>
      </c>
      <c r="I4" s="15">
        <v>44561</v>
      </c>
      <c r="J4" s="13" t="s">
        <v>194</v>
      </c>
      <c r="K4" s="16" t="s">
        <v>193</v>
      </c>
    </row>
    <row r="5" spans="1:11" ht="20.100000000000001" customHeight="1" x14ac:dyDescent="0.35">
      <c r="A5" s="24"/>
      <c r="B5" s="21">
        <v>87</v>
      </c>
      <c r="C5" s="13" t="s">
        <v>137</v>
      </c>
      <c r="D5" s="13" t="s">
        <v>197</v>
      </c>
      <c r="E5" s="14">
        <v>14396089</v>
      </c>
      <c r="F5" s="13" t="s">
        <v>205</v>
      </c>
      <c r="G5" s="13" t="s">
        <v>138</v>
      </c>
      <c r="H5" s="15">
        <v>43876</v>
      </c>
      <c r="I5" s="15"/>
      <c r="J5" s="13" t="s">
        <v>196</v>
      </c>
      <c r="K5" s="16" t="s">
        <v>193</v>
      </c>
    </row>
    <row r="6" spans="1:11" ht="20.100000000000001" customHeight="1" x14ac:dyDescent="0.35">
      <c r="A6" s="23">
        <v>3</v>
      </c>
      <c r="B6" s="21">
        <v>88</v>
      </c>
      <c r="C6" s="13" t="s">
        <v>129</v>
      </c>
      <c r="D6" s="13" t="s">
        <v>148</v>
      </c>
      <c r="E6" s="14">
        <v>53122487</v>
      </c>
      <c r="F6" s="13" t="s">
        <v>204</v>
      </c>
      <c r="G6" s="13" t="s">
        <v>138</v>
      </c>
      <c r="H6" s="15">
        <v>43857</v>
      </c>
      <c r="I6" s="15">
        <v>43875</v>
      </c>
      <c r="J6" s="13" t="s">
        <v>194</v>
      </c>
      <c r="K6" s="16" t="s">
        <v>193</v>
      </c>
    </row>
    <row r="7" spans="1:11" ht="20.100000000000001" customHeight="1" x14ac:dyDescent="0.35">
      <c r="A7" s="24"/>
      <c r="B7" s="21">
        <v>88</v>
      </c>
      <c r="C7" s="13" t="s">
        <v>129</v>
      </c>
      <c r="D7" s="13" t="s">
        <v>197</v>
      </c>
      <c r="E7" s="14">
        <v>14396089</v>
      </c>
      <c r="F7" s="13" t="s">
        <v>205</v>
      </c>
      <c r="G7" s="13" t="s">
        <v>138</v>
      </c>
      <c r="H7" s="15">
        <v>43876</v>
      </c>
      <c r="I7" s="15"/>
      <c r="J7" s="13" t="s">
        <v>196</v>
      </c>
      <c r="K7" s="16" t="s">
        <v>193</v>
      </c>
    </row>
    <row r="8" spans="1:11" ht="20.100000000000001" customHeight="1" x14ac:dyDescent="0.35">
      <c r="A8" s="23">
        <v>4</v>
      </c>
      <c r="B8" s="21">
        <v>89</v>
      </c>
      <c r="C8" s="13" t="s">
        <v>130</v>
      </c>
      <c r="D8" s="13" t="s">
        <v>148</v>
      </c>
      <c r="E8" s="14">
        <v>53122487</v>
      </c>
      <c r="F8" s="13" t="s">
        <v>204</v>
      </c>
      <c r="G8" s="13" t="s">
        <v>138</v>
      </c>
      <c r="H8" s="15">
        <v>43854</v>
      </c>
      <c r="I8" s="15">
        <v>43875</v>
      </c>
      <c r="J8" s="13" t="s">
        <v>194</v>
      </c>
      <c r="K8" s="16" t="s">
        <v>193</v>
      </c>
    </row>
    <row r="9" spans="1:11" ht="20.100000000000001" customHeight="1" x14ac:dyDescent="0.35">
      <c r="A9" s="24"/>
      <c r="B9" s="21">
        <v>89</v>
      </c>
      <c r="C9" s="13" t="s">
        <v>130</v>
      </c>
      <c r="D9" s="13" t="s">
        <v>197</v>
      </c>
      <c r="E9" s="14">
        <v>14396089</v>
      </c>
      <c r="F9" s="13" t="s">
        <v>205</v>
      </c>
      <c r="G9" s="13" t="s">
        <v>138</v>
      </c>
      <c r="H9" s="15">
        <v>43876</v>
      </c>
      <c r="I9" s="15"/>
      <c r="J9" s="13" t="s">
        <v>196</v>
      </c>
      <c r="K9" s="16" t="s">
        <v>193</v>
      </c>
    </row>
    <row r="10" spans="1:11" ht="20.100000000000001" customHeight="1" x14ac:dyDescent="0.35">
      <c r="A10" s="23">
        <v>5</v>
      </c>
      <c r="B10" s="21">
        <v>90</v>
      </c>
      <c r="C10" s="13" t="s">
        <v>131</v>
      </c>
      <c r="D10" s="13" t="s">
        <v>148</v>
      </c>
      <c r="E10" s="14">
        <v>53122487</v>
      </c>
      <c r="F10" s="13" t="s">
        <v>204</v>
      </c>
      <c r="G10" s="13" t="s">
        <v>138</v>
      </c>
      <c r="H10" s="15">
        <v>43854</v>
      </c>
      <c r="I10" s="15">
        <v>43875</v>
      </c>
      <c r="J10" s="13" t="s">
        <v>194</v>
      </c>
      <c r="K10" s="16" t="s">
        <v>193</v>
      </c>
    </row>
    <row r="11" spans="1:11" ht="20.100000000000001" customHeight="1" x14ac:dyDescent="0.35">
      <c r="A11" s="24"/>
      <c r="B11" s="21">
        <v>90</v>
      </c>
      <c r="C11" s="13" t="s">
        <v>131</v>
      </c>
      <c r="D11" s="13" t="s">
        <v>197</v>
      </c>
      <c r="E11" s="14">
        <v>14396089</v>
      </c>
      <c r="F11" s="13" t="s">
        <v>205</v>
      </c>
      <c r="G11" s="13" t="s">
        <v>138</v>
      </c>
      <c r="H11" s="15">
        <v>43876</v>
      </c>
      <c r="I11" s="15"/>
      <c r="J11" s="13" t="s">
        <v>196</v>
      </c>
      <c r="K11" s="16" t="s">
        <v>193</v>
      </c>
    </row>
    <row r="12" spans="1:11" ht="20.100000000000001" customHeight="1" x14ac:dyDescent="0.35">
      <c r="A12" s="23">
        <v>6</v>
      </c>
      <c r="B12" s="21">
        <v>91</v>
      </c>
      <c r="C12" s="13" t="s">
        <v>132</v>
      </c>
      <c r="D12" s="13" t="s">
        <v>148</v>
      </c>
      <c r="E12" s="14">
        <v>53122487</v>
      </c>
      <c r="F12" s="13" t="s">
        <v>204</v>
      </c>
      <c r="G12" s="13" t="s">
        <v>138</v>
      </c>
      <c r="H12" s="15">
        <v>43854</v>
      </c>
      <c r="I12" s="15">
        <v>43875</v>
      </c>
      <c r="J12" s="13" t="s">
        <v>194</v>
      </c>
      <c r="K12" s="16" t="s">
        <v>193</v>
      </c>
    </row>
    <row r="13" spans="1:11" ht="20.100000000000001" customHeight="1" x14ac:dyDescent="0.35">
      <c r="A13" s="24"/>
      <c r="B13" s="21">
        <v>91</v>
      </c>
      <c r="C13" s="13" t="s">
        <v>132</v>
      </c>
      <c r="D13" s="13" t="s">
        <v>197</v>
      </c>
      <c r="E13" s="14">
        <v>14396089</v>
      </c>
      <c r="F13" s="13" t="s">
        <v>205</v>
      </c>
      <c r="G13" s="13" t="s">
        <v>138</v>
      </c>
      <c r="H13" s="15">
        <v>43876</v>
      </c>
      <c r="I13" s="15"/>
      <c r="J13" s="13" t="s">
        <v>196</v>
      </c>
      <c r="K13" s="16" t="s">
        <v>193</v>
      </c>
    </row>
    <row r="14" spans="1:11" ht="20.100000000000001" customHeight="1" x14ac:dyDescent="0.35">
      <c r="A14" s="23">
        <v>7</v>
      </c>
      <c r="B14" s="21">
        <v>119</v>
      </c>
      <c r="C14" s="13" t="s">
        <v>171</v>
      </c>
      <c r="D14" s="13" t="s">
        <v>148</v>
      </c>
      <c r="E14" s="14">
        <v>53122487</v>
      </c>
      <c r="F14" s="13" t="s">
        <v>204</v>
      </c>
      <c r="G14" s="13" t="s">
        <v>138</v>
      </c>
      <c r="H14" s="15">
        <v>43858</v>
      </c>
      <c r="I14" s="15">
        <v>43875</v>
      </c>
      <c r="J14" s="13" t="s">
        <v>194</v>
      </c>
      <c r="K14" s="16" t="s">
        <v>193</v>
      </c>
    </row>
    <row r="15" spans="1:11" ht="20.100000000000001" customHeight="1" x14ac:dyDescent="0.35">
      <c r="A15" s="24"/>
      <c r="B15" s="21">
        <v>119</v>
      </c>
      <c r="C15" s="13" t="s">
        <v>171</v>
      </c>
      <c r="D15" s="13" t="s">
        <v>197</v>
      </c>
      <c r="E15" s="14">
        <v>14396089</v>
      </c>
      <c r="F15" s="13" t="s">
        <v>205</v>
      </c>
      <c r="G15" s="13" t="s">
        <v>138</v>
      </c>
      <c r="H15" s="15">
        <v>43876</v>
      </c>
      <c r="I15" s="15"/>
      <c r="J15" s="13" t="s">
        <v>196</v>
      </c>
      <c r="K15" s="16" t="s">
        <v>193</v>
      </c>
    </row>
    <row r="16" spans="1:11" ht="20.100000000000001" customHeight="1" x14ac:dyDescent="0.35">
      <c r="A16" s="23">
        <v>8</v>
      </c>
      <c r="B16" s="21">
        <v>150</v>
      </c>
      <c r="C16" s="13" t="s">
        <v>139</v>
      </c>
      <c r="D16" s="13" t="s">
        <v>148</v>
      </c>
      <c r="E16" s="14">
        <v>53122487</v>
      </c>
      <c r="F16" s="13" t="s">
        <v>204</v>
      </c>
      <c r="G16" s="13" t="s">
        <v>138</v>
      </c>
      <c r="H16" s="15">
        <v>43860</v>
      </c>
      <c r="I16" s="15">
        <v>43875</v>
      </c>
      <c r="J16" s="13" t="s">
        <v>194</v>
      </c>
      <c r="K16" s="16" t="s">
        <v>193</v>
      </c>
    </row>
    <row r="17" spans="1:11" ht="20.100000000000001" customHeight="1" x14ac:dyDescent="0.35">
      <c r="A17" s="24"/>
      <c r="B17" s="22">
        <v>150</v>
      </c>
      <c r="C17" s="17" t="s">
        <v>139</v>
      </c>
      <c r="D17" s="17" t="s">
        <v>197</v>
      </c>
      <c r="E17" s="18">
        <v>14396089</v>
      </c>
      <c r="F17" s="17" t="s">
        <v>205</v>
      </c>
      <c r="G17" s="17" t="s">
        <v>138</v>
      </c>
      <c r="H17" s="19">
        <v>43876</v>
      </c>
      <c r="I17" s="19"/>
      <c r="J17" s="17" t="s">
        <v>196</v>
      </c>
      <c r="K17" s="20" t="s">
        <v>193</v>
      </c>
    </row>
    <row r="18" spans="1:11" x14ac:dyDescent="0.35">
      <c r="A18" s="24">
        <v>9</v>
      </c>
      <c r="B18" s="22">
        <v>27</v>
      </c>
      <c r="C18" s="17" t="s">
        <v>123</v>
      </c>
      <c r="D18" s="17" t="s">
        <v>126</v>
      </c>
      <c r="E18" s="18">
        <v>71684421</v>
      </c>
      <c r="F18" s="17" t="s">
        <v>127</v>
      </c>
      <c r="G18" s="17" t="s">
        <v>91</v>
      </c>
      <c r="H18" s="19">
        <v>43941</v>
      </c>
      <c r="I18" s="19"/>
      <c r="J18" s="17" t="s">
        <v>194</v>
      </c>
      <c r="K18" s="20"/>
    </row>
    <row r="19" spans="1:11" ht="20.100000000000001" customHeight="1" x14ac:dyDescent="0.35">
      <c r="A19" s="24"/>
      <c r="B19" s="22">
        <v>27</v>
      </c>
      <c r="C19" s="17" t="s">
        <v>123</v>
      </c>
      <c r="D19" s="17" t="s">
        <v>213</v>
      </c>
      <c r="E19" s="18">
        <v>91216136</v>
      </c>
      <c r="F19" s="17" t="s">
        <v>127</v>
      </c>
      <c r="G19" s="17" t="s">
        <v>91</v>
      </c>
      <c r="H19" s="19">
        <v>43941</v>
      </c>
      <c r="I19" s="19"/>
      <c r="J19" s="17" t="s">
        <v>194</v>
      </c>
      <c r="K19" s="20" t="s">
        <v>214</v>
      </c>
    </row>
    <row r="20" spans="1:11" x14ac:dyDescent="0.35">
      <c r="A20" s="25">
        <v>10</v>
      </c>
      <c r="B20" s="26">
        <v>175</v>
      </c>
      <c r="C20" s="27" t="s">
        <v>161</v>
      </c>
      <c r="D20" s="27" t="s">
        <v>190</v>
      </c>
      <c r="E20" s="28">
        <v>1020727432</v>
      </c>
      <c r="F20" s="27" t="s">
        <v>186</v>
      </c>
      <c r="G20" s="27" t="s">
        <v>136</v>
      </c>
      <c r="H20" s="29">
        <v>43868</v>
      </c>
      <c r="I20" s="29">
        <v>43948</v>
      </c>
      <c r="J20" s="27" t="s">
        <v>194</v>
      </c>
      <c r="K20" s="34" t="s">
        <v>217</v>
      </c>
    </row>
    <row r="21" spans="1:11" x14ac:dyDescent="0.35">
      <c r="A21" s="30"/>
      <c r="B21" s="26">
        <v>175</v>
      </c>
      <c r="C21" s="31" t="s">
        <v>123</v>
      </c>
      <c r="D21" s="31" t="s">
        <v>134</v>
      </c>
      <c r="E21" s="32">
        <v>80082348</v>
      </c>
      <c r="F21" s="31" t="s">
        <v>135</v>
      </c>
      <c r="G21" s="31" t="s">
        <v>136</v>
      </c>
      <c r="H21" s="33">
        <v>43948</v>
      </c>
      <c r="I21" s="33"/>
      <c r="J21" s="31" t="s">
        <v>196</v>
      </c>
      <c r="K21" s="34" t="s">
        <v>217</v>
      </c>
    </row>
    <row r="22" spans="1:11" x14ac:dyDescent="0.35">
      <c r="A22" s="25">
        <v>11</v>
      </c>
      <c r="B22" s="26">
        <v>221</v>
      </c>
      <c r="C22" s="27" t="s">
        <v>142</v>
      </c>
      <c r="D22" s="27" t="s">
        <v>190</v>
      </c>
      <c r="E22" s="28">
        <v>1020727432</v>
      </c>
      <c r="F22" s="27" t="s">
        <v>186</v>
      </c>
      <c r="G22" s="27" t="s">
        <v>136</v>
      </c>
      <c r="H22" s="29">
        <v>43869</v>
      </c>
      <c r="I22" s="29">
        <v>43948</v>
      </c>
      <c r="J22" s="27" t="s">
        <v>194</v>
      </c>
      <c r="K22" s="34" t="s">
        <v>217</v>
      </c>
    </row>
    <row r="23" spans="1:11" x14ac:dyDescent="0.35">
      <c r="A23" s="25"/>
      <c r="B23" s="26">
        <v>221</v>
      </c>
      <c r="C23" s="27" t="s">
        <v>142</v>
      </c>
      <c r="D23" s="27" t="s">
        <v>134</v>
      </c>
      <c r="E23" s="28">
        <v>80082348</v>
      </c>
      <c r="F23" s="27" t="s">
        <v>135</v>
      </c>
      <c r="G23" s="27" t="s">
        <v>136</v>
      </c>
      <c r="H23" s="29">
        <v>43948</v>
      </c>
      <c r="I23" s="29"/>
      <c r="J23" s="27"/>
      <c r="K23" s="34" t="s">
        <v>217</v>
      </c>
    </row>
    <row r="24" spans="1:11" x14ac:dyDescent="0.35">
      <c r="A24" s="25">
        <v>12</v>
      </c>
      <c r="B24" s="26">
        <v>232</v>
      </c>
      <c r="C24" s="27" t="s">
        <v>144</v>
      </c>
      <c r="D24" s="27" t="s">
        <v>190</v>
      </c>
      <c r="E24" s="28">
        <v>1020727432</v>
      </c>
      <c r="F24" s="27" t="s">
        <v>186</v>
      </c>
      <c r="G24" s="27" t="s">
        <v>136</v>
      </c>
      <c r="H24" s="29">
        <v>43879</v>
      </c>
      <c r="I24" s="29">
        <v>43948</v>
      </c>
      <c r="J24" s="27" t="s">
        <v>194</v>
      </c>
      <c r="K24" s="34" t="s">
        <v>217</v>
      </c>
    </row>
    <row r="25" spans="1:11" x14ac:dyDescent="0.35">
      <c r="A25" s="25"/>
      <c r="B25" s="26">
        <v>232</v>
      </c>
      <c r="C25" s="27" t="s">
        <v>144</v>
      </c>
      <c r="D25" s="27" t="s">
        <v>134</v>
      </c>
      <c r="E25" s="28">
        <v>80082348</v>
      </c>
      <c r="F25" s="27" t="s">
        <v>135</v>
      </c>
      <c r="G25" s="27" t="s">
        <v>136</v>
      </c>
      <c r="H25" s="29">
        <v>43948</v>
      </c>
      <c r="I25" s="29"/>
      <c r="J25" s="27"/>
      <c r="K25" s="34" t="s">
        <v>217</v>
      </c>
    </row>
    <row r="26" spans="1:11" x14ac:dyDescent="0.35">
      <c r="A26" s="25">
        <v>13</v>
      </c>
      <c r="B26" s="26">
        <v>234</v>
      </c>
      <c r="C26" s="27" t="s">
        <v>215</v>
      </c>
      <c r="D26" s="27" t="s">
        <v>190</v>
      </c>
      <c r="E26" s="28">
        <v>1020727432</v>
      </c>
      <c r="F26" s="27" t="s">
        <v>186</v>
      </c>
      <c r="G26" s="27" t="s">
        <v>136</v>
      </c>
      <c r="H26" s="29">
        <v>43879</v>
      </c>
      <c r="I26" s="29">
        <v>43948</v>
      </c>
      <c r="J26" s="27" t="s">
        <v>194</v>
      </c>
      <c r="K26" s="34" t="s">
        <v>217</v>
      </c>
    </row>
    <row r="27" spans="1:11" x14ac:dyDescent="0.35">
      <c r="A27" s="25"/>
      <c r="B27" s="26">
        <v>234</v>
      </c>
      <c r="C27" s="27" t="s">
        <v>215</v>
      </c>
      <c r="D27" s="27" t="s">
        <v>134</v>
      </c>
      <c r="E27" s="28">
        <v>80082348</v>
      </c>
      <c r="F27" s="27" t="s">
        <v>135</v>
      </c>
      <c r="G27" s="27" t="s">
        <v>136</v>
      </c>
      <c r="H27" s="29">
        <v>43948</v>
      </c>
      <c r="I27" s="29"/>
      <c r="J27" s="27"/>
      <c r="K27" s="34" t="s">
        <v>217</v>
      </c>
    </row>
    <row r="28" spans="1:11" x14ac:dyDescent="0.35">
      <c r="A28" s="25">
        <v>14</v>
      </c>
      <c r="B28" s="26">
        <v>235</v>
      </c>
      <c r="C28" s="27" t="s">
        <v>145</v>
      </c>
      <c r="D28" s="27" t="s">
        <v>190</v>
      </c>
      <c r="E28" s="28">
        <v>1020727432</v>
      </c>
      <c r="F28" s="27" t="s">
        <v>186</v>
      </c>
      <c r="G28" s="27" t="s">
        <v>136</v>
      </c>
      <c r="H28" s="29">
        <v>43880</v>
      </c>
      <c r="I28" s="29">
        <v>43948</v>
      </c>
      <c r="J28" s="27" t="s">
        <v>194</v>
      </c>
      <c r="K28" s="34" t="s">
        <v>217</v>
      </c>
    </row>
    <row r="29" spans="1:11" x14ac:dyDescent="0.35">
      <c r="A29" s="25"/>
      <c r="B29" s="26">
        <v>235</v>
      </c>
      <c r="C29" s="27" t="s">
        <v>145</v>
      </c>
      <c r="D29" s="27" t="s">
        <v>134</v>
      </c>
      <c r="E29" s="28">
        <v>80082348</v>
      </c>
      <c r="F29" s="27" t="s">
        <v>135</v>
      </c>
      <c r="G29" s="27" t="s">
        <v>136</v>
      </c>
      <c r="H29" s="29">
        <v>43948</v>
      </c>
      <c r="I29" s="29"/>
      <c r="J29" s="27"/>
      <c r="K29" s="34" t="s">
        <v>217</v>
      </c>
    </row>
    <row r="30" spans="1:11" x14ac:dyDescent="0.35">
      <c r="A30" s="25">
        <v>15</v>
      </c>
      <c r="B30" s="26">
        <v>233</v>
      </c>
      <c r="C30" s="27" t="s">
        <v>187</v>
      </c>
      <c r="D30" s="27" t="s">
        <v>190</v>
      </c>
      <c r="E30" s="28">
        <v>1020727432</v>
      </c>
      <c r="F30" s="27" t="s">
        <v>186</v>
      </c>
      <c r="G30" s="27" t="s">
        <v>136</v>
      </c>
      <c r="H30" s="29">
        <v>43879</v>
      </c>
      <c r="I30" s="29">
        <v>43948</v>
      </c>
      <c r="J30" s="27" t="s">
        <v>194</v>
      </c>
      <c r="K30" s="34" t="s">
        <v>217</v>
      </c>
    </row>
    <row r="31" spans="1:11" x14ac:dyDescent="0.35">
      <c r="A31" s="25"/>
      <c r="B31" s="26">
        <v>233</v>
      </c>
      <c r="C31" s="27" t="s">
        <v>187</v>
      </c>
      <c r="D31" s="27" t="s">
        <v>134</v>
      </c>
      <c r="E31" s="28">
        <v>80082348</v>
      </c>
      <c r="F31" s="27" t="s">
        <v>135</v>
      </c>
      <c r="G31" s="27" t="s">
        <v>136</v>
      </c>
      <c r="H31" s="29">
        <v>43948</v>
      </c>
      <c r="I31" s="29"/>
      <c r="J31" s="27"/>
      <c r="K31" s="34" t="s">
        <v>217</v>
      </c>
    </row>
    <row r="32" spans="1:11" x14ac:dyDescent="0.35">
      <c r="A32" s="25">
        <v>16</v>
      </c>
      <c r="B32" s="26">
        <v>369</v>
      </c>
      <c r="C32" s="27" t="s">
        <v>192</v>
      </c>
      <c r="D32" s="27" t="s">
        <v>190</v>
      </c>
      <c r="E32" s="28">
        <v>1020727432</v>
      </c>
      <c r="F32" s="27" t="s">
        <v>186</v>
      </c>
      <c r="G32" s="27" t="s">
        <v>136</v>
      </c>
      <c r="H32" s="29">
        <v>43901</v>
      </c>
      <c r="I32" s="29">
        <v>43948</v>
      </c>
      <c r="J32" s="27" t="s">
        <v>194</v>
      </c>
      <c r="K32" s="34" t="s">
        <v>217</v>
      </c>
    </row>
    <row r="33" spans="1:11" x14ac:dyDescent="0.35">
      <c r="A33" s="25"/>
      <c r="B33" s="26">
        <v>369</v>
      </c>
      <c r="C33" s="27" t="s">
        <v>192</v>
      </c>
      <c r="D33" s="27" t="s">
        <v>134</v>
      </c>
      <c r="E33" s="28">
        <v>80082348</v>
      </c>
      <c r="F33" s="27" t="s">
        <v>135</v>
      </c>
      <c r="G33" s="27" t="s">
        <v>136</v>
      </c>
      <c r="H33" s="29">
        <v>43948</v>
      </c>
      <c r="I33" s="29"/>
      <c r="J33" s="27"/>
      <c r="K33" s="34" t="s">
        <v>217</v>
      </c>
    </row>
    <row r="34" spans="1:11" x14ac:dyDescent="0.35">
      <c r="A34" s="25">
        <v>17</v>
      </c>
      <c r="B34" s="26">
        <v>100</v>
      </c>
      <c r="C34" s="27" t="s">
        <v>133</v>
      </c>
      <c r="D34" s="27" t="s">
        <v>126</v>
      </c>
      <c r="E34" s="28">
        <v>71684421</v>
      </c>
      <c r="F34" s="27" t="s">
        <v>127</v>
      </c>
      <c r="G34" s="27" t="s">
        <v>91</v>
      </c>
      <c r="H34" s="29">
        <v>43859</v>
      </c>
      <c r="I34" s="29">
        <v>43949</v>
      </c>
      <c r="J34" s="27" t="s">
        <v>194</v>
      </c>
      <c r="K34" s="34" t="s">
        <v>217</v>
      </c>
    </row>
    <row r="35" spans="1:11" x14ac:dyDescent="0.35">
      <c r="A35" s="25"/>
      <c r="B35" s="26">
        <v>100</v>
      </c>
      <c r="C35" s="27" t="s">
        <v>133</v>
      </c>
      <c r="D35" s="27" t="s">
        <v>213</v>
      </c>
      <c r="E35" s="28">
        <v>91216136</v>
      </c>
      <c r="F35" s="27" t="s">
        <v>127</v>
      </c>
      <c r="G35" s="27" t="s">
        <v>91</v>
      </c>
      <c r="H35" s="29">
        <v>43949</v>
      </c>
      <c r="I35" s="29"/>
      <c r="J35" s="27"/>
      <c r="K35" s="34" t="s">
        <v>217</v>
      </c>
    </row>
    <row r="36" spans="1:11" x14ac:dyDescent="0.35">
      <c r="A36" s="25">
        <v>18</v>
      </c>
      <c r="B36" s="26">
        <v>137</v>
      </c>
      <c r="C36" s="27" t="s">
        <v>172</v>
      </c>
      <c r="D36" s="27" t="s">
        <v>126</v>
      </c>
      <c r="E36" s="28">
        <v>71684421</v>
      </c>
      <c r="F36" s="27" t="s">
        <v>127</v>
      </c>
      <c r="G36" s="27" t="s">
        <v>91</v>
      </c>
      <c r="H36" s="29">
        <v>43861</v>
      </c>
      <c r="I36" s="29">
        <v>43949</v>
      </c>
      <c r="J36" s="27" t="s">
        <v>194</v>
      </c>
      <c r="K36" s="34" t="s">
        <v>217</v>
      </c>
    </row>
    <row r="37" spans="1:11" x14ac:dyDescent="0.35">
      <c r="A37" s="25"/>
      <c r="B37" s="26">
        <v>137</v>
      </c>
      <c r="C37" s="27" t="s">
        <v>172</v>
      </c>
      <c r="D37" s="27" t="s">
        <v>213</v>
      </c>
      <c r="E37" s="28">
        <v>91216136</v>
      </c>
      <c r="F37" s="27" t="s">
        <v>127</v>
      </c>
      <c r="G37" s="27" t="s">
        <v>91</v>
      </c>
      <c r="H37" s="29">
        <v>43949</v>
      </c>
      <c r="I37" s="29"/>
      <c r="J37" s="27"/>
      <c r="K37" s="34" t="s">
        <v>217</v>
      </c>
    </row>
    <row r="38" spans="1:11" x14ac:dyDescent="0.35">
      <c r="A38" s="23">
        <v>19</v>
      </c>
      <c r="B38" s="21">
        <v>278</v>
      </c>
      <c r="C38" s="13" t="s">
        <v>175</v>
      </c>
      <c r="D38" s="27" t="s">
        <v>126</v>
      </c>
      <c r="E38" s="28">
        <v>71684421</v>
      </c>
      <c r="F38" s="27" t="s">
        <v>127</v>
      </c>
      <c r="G38" s="27" t="s">
        <v>91</v>
      </c>
      <c r="H38" s="15">
        <v>43881</v>
      </c>
      <c r="I38" s="15">
        <v>43949</v>
      </c>
      <c r="J38" s="27" t="s">
        <v>194</v>
      </c>
      <c r="K38" s="34" t="s">
        <v>217</v>
      </c>
    </row>
    <row r="39" spans="1:11" x14ac:dyDescent="0.35">
      <c r="A39" s="23"/>
      <c r="B39" s="21">
        <v>278</v>
      </c>
      <c r="C39" s="13" t="s">
        <v>175</v>
      </c>
      <c r="D39" s="27" t="s">
        <v>213</v>
      </c>
      <c r="E39" s="28">
        <v>91216136</v>
      </c>
      <c r="F39" s="27" t="s">
        <v>127</v>
      </c>
      <c r="G39" s="27" t="s">
        <v>91</v>
      </c>
      <c r="H39" s="15">
        <v>43949</v>
      </c>
      <c r="I39" s="15"/>
      <c r="J39" s="13"/>
      <c r="K39" s="34" t="s">
        <v>217</v>
      </c>
    </row>
    <row r="40" spans="1:11" x14ac:dyDescent="0.35">
      <c r="A40" s="23">
        <v>20</v>
      </c>
      <c r="B40" s="21">
        <v>156</v>
      </c>
      <c r="C40" s="13" t="s">
        <v>140</v>
      </c>
      <c r="D40" s="13" t="s">
        <v>150</v>
      </c>
      <c r="E40" s="14">
        <v>52699306</v>
      </c>
      <c r="F40" s="13" t="s">
        <v>167</v>
      </c>
      <c r="G40" s="13" t="s">
        <v>138</v>
      </c>
      <c r="H40" s="15">
        <v>43861</v>
      </c>
      <c r="I40" s="39">
        <v>43953</v>
      </c>
      <c r="J40" s="13" t="s">
        <v>194</v>
      </c>
      <c r="K40" s="20" t="s">
        <v>218</v>
      </c>
    </row>
    <row r="41" spans="1:11" x14ac:dyDescent="0.35">
      <c r="A41" s="35"/>
      <c r="B41" s="21">
        <v>156</v>
      </c>
      <c r="C41" s="13" t="s">
        <v>140</v>
      </c>
      <c r="D41" s="37" t="s">
        <v>149</v>
      </c>
      <c r="E41" s="38">
        <v>80407547</v>
      </c>
      <c r="F41" s="37" t="s">
        <v>152</v>
      </c>
      <c r="G41" s="37" t="s">
        <v>138</v>
      </c>
      <c r="H41" s="39">
        <v>43953</v>
      </c>
      <c r="I41" s="39"/>
      <c r="J41" s="37" t="s">
        <v>196</v>
      </c>
      <c r="K41" s="20" t="s">
        <v>218</v>
      </c>
    </row>
    <row r="42" spans="1:11" x14ac:dyDescent="0.35">
      <c r="A42" s="35">
        <v>21</v>
      </c>
      <c r="B42" s="36">
        <v>223</v>
      </c>
      <c r="C42" s="37" t="s">
        <v>188</v>
      </c>
      <c r="D42" s="13" t="s">
        <v>150</v>
      </c>
      <c r="E42" s="14">
        <v>52699306</v>
      </c>
      <c r="F42" s="13" t="s">
        <v>167</v>
      </c>
      <c r="G42" s="13" t="s">
        <v>138</v>
      </c>
      <c r="H42" s="39">
        <v>43868</v>
      </c>
      <c r="I42" s="39">
        <v>43953</v>
      </c>
      <c r="J42" s="37" t="s">
        <v>194</v>
      </c>
      <c r="K42" s="20" t="s">
        <v>218</v>
      </c>
    </row>
    <row r="43" spans="1:11" x14ac:dyDescent="0.35">
      <c r="A43" s="35"/>
      <c r="B43" s="36">
        <v>223</v>
      </c>
      <c r="C43" s="37" t="s">
        <v>188</v>
      </c>
      <c r="D43" s="37" t="s">
        <v>149</v>
      </c>
      <c r="E43" s="38">
        <v>80407547</v>
      </c>
      <c r="F43" s="37" t="s">
        <v>152</v>
      </c>
      <c r="G43" s="37" t="s">
        <v>138</v>
      </c>
      <c r="H43" s="39">
        <v>43953</v>
      </c>
      <c r="I43" s="39"/>
      <c r="J43" s="37" t="s">
        <v>196</v>
      </c>
      <c r="K43" s="20" t="s">
        <v>218</v>
      </c>
    </row>
    <row r="44" spans="1:11" x14ac:dyDescent="0.35">
      <c r="A44" s="35">
        <v>22</v>
      </c>
      <c r="B44" s="36">
        <v>224</v>
      </c>
      <c r="C44" s="37" t="s">
        <v>163</v>
      </c>
      <c r="D44" s="13" t="s">
        <v>150</v>
      </c>
      <c r="E44" s="14">
        <v>52699306</v>
      </c>
      <c r="F44" s="13" t="s">
        <v>167</v>
      </c>
      <c r="G44" s="13" t="s">
        <v>138</v>
      </c>
      <c r="H44" s="39">
        <v>43868</v>
      </c>
      <c r="I44" s="39">
        <v>43953</v>
      </c>
      <c r="J44" s="37" t="s">
        <v>194</v>
      </c>
      <c r="K44" s="20" t="s">
        <v>218</v>
      </c>
    </row>
    <row r="45" spans="1:11" x14ac:dyDescent="0.35">
      <c r="A45" s="35"/>
      <c r="B45" s="36">
        <v>224</v>
      </c>
      <c r="C45" s="37" t="s">
        <v>163</v>
      </c>
      <c r="D45" s="37" t="s">
        <v>149</v>
      </c>
      <c r="E45" s="38">
        <v>80407547</v>
      </c>
      <c r="F45" s="37" t="s">
        <v>152</v>
      </c>
      <c r="G45" s="37" t="s">
        <v>138</v>
      </c>
      <c r="H45" s="39">
        <v>43953</v>
      </c>
      <c r="I45" s="39"/>
      <c r="J45" s="37" t="s">
        <v>196</v>
      </c>
      <c r="K45" s="20" t="s">
        <v>218</v>
      </c>
    </row>
    <row r="46" spans="1:11" x14ac:dyDescent="0.35">
      <c r="A46" s="35">
        <v>23</v>
      </c>
      <c r="B46" s="36">
        <v>272</v>
      </c>
      <c r="C46" s="37" t="s">
        <v>154</v>
      </c>
      <c r="D46" s="13" t="s">
        <v>150</v>
      </c>
      <c r="E46" s="14">
        <v>52699306</v>
      </c>
      <c r="F46" s="13" t="s">
        <v>167</v>
      </c>
      <c r="G46" s="13" t="s">
        <v>138</v>
      </c>
      <c r="H46" s="39">
        <v>43880</v>
      </c>
      <c r="I46" s="39">
        <v>43953</v>
      </c>
      <c r="J46" s="37" t="s">
        <v>194</v>
      </c>
      <c r="K46" s="20" t="s">
        <v>218</v>
      </c>
    </row>
    <row r="47" spans="1:11" x14ac:dyDescent="0.35">
      <c r="A47" s="35"/>
      <c r="B47" s="36">
        <v>272</v>
      </c>
      <c r="C47" s="37" t="s">
        <v>154</v>
      </c>
      <c r="D47" s="37" t="s">
        <v>149</v>
      </c>
      <c r="E47" s="38">
        <v>80407547</v>
      </c>
      <c r="F47" s="37" t="s">
        <v>152</v>
      </c>
      <c r="G47" s="37" t="s">
        <v>138</v>
      </c>
      <c r="H47" s="39">
        <v>43953</v>
      </c>
      <c r="I47" s="39"/>
      <c r="J47" s="37" t="s">
        <v>196</v>
      </c>
      <c r="K47" s="20" t="s">
        <v>218</v>
      </c>
    </row>
    <row r="48" spans="1:11" x14ac:dyDescent="0.35">
      <c r="A48" s="23">
        <v>24</v>
      </c>
      <c r="B48" s="21">
        <v>282</v>
      </c>
      <c r="C48" s="13" t="s">
        <v>166</v>
      </c>
      <c r="D48" s="13" t="s">
        <v>150</v>
      </c>
      <c r="E48" s="14">
        <v>52699306</v>
      </c>
      <c r="F48" s="13" t="s">
        <v>167</v>
      </c>
      <c r="G48" s="13" t="s">
        <v>138</v>
      </c>
      <c r="H48" s="15">
        <v>43879</v>
      </c>
      <c r="I48" s="39">
        <v>43953</v>
      </c>
      <c r="J48" s="37" t="s">
        <v>194</v>
      </c>
      <c r="K48" s="20" t="s">
        <v>218</v>
      </c>
    </row>
    <row r="49" spans="1:11" x14ac:dyDescent="0.35">
      <c r="A49" s="23"/>
      <c r="B49" s="21">
        <v>282</v>
      </c>
      <c r="C49" s="13" t="s">
        <v>166</v>
      </c>
      <c r="D49" s="37" t="s">
        <v>149</v>
      </c>
      <c r="E49" s="38">
        <v>80407547</v>
      </c>
      <c r="F49" s="37" t="s">
        <v>152</v>
      </c>
      <c r="G49" s="37" t="s">
        <v>138</v>
      </c>
      <c r="H49" s="39">
        <v>43953</v>
      </c>
      <c r="I49" s="15"/>
      <c r="J49" s="37" t="s">
        <v>196</v>
      </c>
      <c r="K49" s="20" t="s">
        <v>218</v>
      </c>
    </row>
    <row r="50" spans="1:11" x14ac:dyDescent="0.35">
      <c r="A50" s="23">
        <v>25</v>
      </c>
      <c r="B50" s="21">
        <v>283</v>
      </c>
      <c r="C50" s="13" t="s">
        <v>165</v>
      </c>
      <c r="D50" s="13" t="s">
        <v>150</v>
      </c>
      <c r="E50" s="14">
        <v>52699306</v>
      </c>
      <c r="F50" s="13" t="s">
        <v>167</v>
      </c>
      <c r="G50" s="13" t="s">
        <v>138</v>
      </c>
      <c r="H50" s="15">
        <v>43879</v>
      </c>
      <c r="I50" s="39">
        <v>43953</v>
      </c>
      <c r="J50" s="37" t="s">
        <v>194</v>
      </c>
      <c r="K50" s="20" t="s">
        <v>218</v>
      </c>
    </row>
    <row r="51" spans="1:11" x14ac:dyDescent="0.35">
      <c r="A51" s="23"/>
      <c r="B51" s="21">
        <v>283</v>
      </c>
      <c r="C51" s="13" t="s">
        <v>165</v>
      </c>
      <c r="D51" s="37" t="s">
        <v>149</v>
      </c>
      <c r="E51" s="38">
        <v>80407547</v>
      </c>
      <c r="F51" s="37" t="s">
        <v>152</v>
      </c>
      <c r="G51" s="37" t="s">
        <v>138</v>
      </c>
      <c r="H51" s="39">
        <v>43953</v>
      </c>
      <c r="I51" s="15"/>
      <c r="J51" s="37" t="s">
        <v>196</v>
      </c>
      <c r="K51" s="20" t="s">
        <v>218</v>
      </c>
    </row>
    <row r="52" spans="1:11" x14ac:dyDescent="0.35">
      <c r="A52" s="23">
        <v>26</v>
      </c>
      <c r="B52" s="21">
        <v>284</v>
      </c>
      <c r="C52" s="13" t="s">
        <v>164</v>
      </c>
      <c r="D52" s="13" t="s">
        <v>150</v>
      </c>
      <c r="E52" s="14">
        <v>52699306</v>
      </c>
      <c r="F52" s="13" t="s">
        <v>167</v>
      </c>
      <c r="G52" s="13" t="s">
        <v>138</v>
      </c>
      <c r="H52" s="15">
        <v>43879</v>
      </c>
      <c r="I52" s="39">
        <v>43953</v>
      </c>
      <c r="J52" s="37" t="s">
        <v>194</v>
      </c>
      <c r="K52" s="20" t="s">
        <v>218</v>
      </c>
    </row>
    <row r="53" spans="1:11" x14ac:dyDescent="0.35">
      <c r="A53" s="23"/>
      <c r="B53" s="21">
        <v>284</v>
      </c>
      <c r="C53" s="13" t="s">
        <v>164</v>
      </c>
      <c r="D53" s="37" t="s">
        <v>149</v>
      </c>
      <c r="E53" s="38">
        <v>80407547</v>
      </c>
      <c r="F53" s="37" t="s">
        <v>152</v>
      </c>
      <c r="G53" s="37" t="s">
        <v>138</v>
      </c>
      <c r="H53" s="39">
        <v>43953</v>
      </c>
      <c r="I53" s="15"/>
      <c r="J53" s="37" t="s">
        <v>196</v>
      </c>
      <c r="K53" s="20" t="s">
        <v>218</v>
      </c>
    </row>
    <row r="54" spans="1:11" x14ac:dyDescent="0.35">
      <c r="A54" s="23">
        <v>27</v>
      </c>
      <c r="B54" s="21">
        <v>346</v>
      </c>
      <c r="C54" s="13" t="s">
        <v>173</v>
      </c>
      <c r="D54" s="13" t="s">
        <v>150</v>
      </c>
      <c r="E54" s="14">
        <v>52699306</v>
      </c>
      <c r="F54" s="13" t="s">
        <v>167</v>
      </c>
      <c r="G54" s="13" t="s">
        <v>138</v>
      </c>
      <c r="H54" s="15">
        <v>43894</v>
      </c>
      <c r="I54" s="39">
        <v>43953</v>
      </c>
      <c r="J54" s="37" t="s">
        <v>194</v>
      </c>
      <c r="K54" s="20" t="s">
        <v>218</v>
      </c>
    </row>
    <row r="55" spans="1:11" x14ac:dyDescent="0.35">
      <c r="A55" s="23"/>
      <c r="B55" s="21">
        <v>346</v>
      </c>
      <c r="C55" s="13" t="s">
        <v>173</v>
      </c>
      <c r="D55" s="37" t="s">
        <v>149</v>
      </c>
      <c r="E55" s="38">
        <v>80407547</v>
      </c>
      <c r="F55" s="37" t="s">
        <v>152</v>
      </c>
      <c r="G55" s="37" t="s">
        <v>138</v>
      </c>
      <c r="H55" s="39">
        <v>43953</v>
      </c>
      <c r="I55" s="15"/>
      <c r="J55" s="37" t="s">
        <v>196</v>
      </c>
      <c r="K55" s="20" t="s">
        <v>218</v>
      </c>
    </row>
    <row r="56" spans="1:11" x14ac:dyDescent="0.35">
      <c r="A56" s="23">
        <v>28</v>
      </c>
      <c r="B56" s="21">
        <v>347</v>
      </c>
      <c r="C56" s="13" t="s">
        <v>191</v>
      </c>
      <c r="D56" s="13" t="s">
        <v>150</v>
      </c>
      <c r="E56" s="14">
        <v>52699306</v>
      </c>
      <c r="F56" s="13" t="s">
        <v>167</v>
      </c>
      <c r="G56" s="13" t="s">
        <v>138</v>
      </c>
      <c r="H56" s="15">
        <v>43890</v>
      </c>
      <c r="I56" s="39">
        <v>43953</v>
      </c>
      <c r="J56" s="37" t="s">
        <v>194</v>
      </c>
      <c r="K56" s="20" t="s">
        <v>218</v>
      </c>
    </row>
    <row r="57" spans="1:11" x14ac:dyDescent="0.35">
      <c r="A57" s="23"/>
      <c r="B57" s="21">
        <v>347</v>
      </c>
      <c r="C57" s="13" t="s">
        <v>191</v>
      </c>
      <c r="D57" s="37" t="s">
        <v>149</v>
      </c>
      <c r="E57" s="38">
        <v>80407547</v>
      </c>
      <c r="F57" s="37" t="s">
        <v>152</v>
      </c>
      <c r="G57" s="37" t="s">
        <v>138</v>
      </c>
      <c r="H57" s="39">
        <v>43953</v>
      </c>
      <c r="I57" s="15"/>
      <c r="J57" s="37" t="s">
        <v>196</v>
      </c>
      <c r="K57" s="20" t="s">
        <v>218</v>
      </c>
    </row>
    <row r="58" spans="1:11" x14ac:dyDescent="0.35">
      <c r="A58" s="23">
        <v>29</v>
      </c>
      <c r="B58" s="21">
        <v>174</v>
      </c>
      <c r="C58" s="13" t="s">
        <v>160</v>
      </c>
      <c r="D58" s="27" t="s">
        <v>190</v>
      </c>
      <c r="E58" s="28">
        <v>1020727432</v>
      </c>
      <c r="F58" s="27" t="s">
        <v>186</v>
      </c>
      <c r="G58" s="27" t="s">
        <v>136</v>
      </c>
      <c r="H58" s="15">
        <v>43868</v>
      </c>
      <c r="I58" s="15">
        <v>43955</v>
      </c>
      <c r="J58" s="13" t="s">
        <v>194</v>
      </c>
      <c r="K58" s="16" t="s">
        <v>219</v>
      </c>
    </row>
    <row r="59" spans="1:11" x14ac:dyDescent="0.35">
      <c r="A59" s="23"/>
      <c r="B59" s="21">
        <v>174</v>
      </c>
      <c r="C59" s="13" t="s">
        <v>160</v>
      </c>
      <c r="D59" s="27" t="s">
        <v>134</v>
      </c>
      <c r="E59" s="28">
        <v>80082348</v>
      </c>
      <c r="F59" s="27" t="s">
        <v>135</v>
      </c>
      <c r="G59" s="27" t="s">
        <v>136</v>
      </c>
      <c r="H59" s="15">
        <v>43955</v>
      </c>
      <c r="I59" s="15"/>
      <c r="J59" s="13" t="s">
        <v>196</v>
      </c>
      <c r="K59" s="16" t="s">
        <v>219</v>
      </c>
    </row>
    <row r="60" spans="1:11" x14ac:dyDescent="0.35">
      <c r="A60" s="23">
        <v>30</v>
      </c>
      <c r="B60" s="21">
        <v>81</v>
      </c>
      <c r="C60" s="13" t="s">
        <v>125</v>
      </c>
      <c r="D60" s="27" t="s">
        <v>122</v>
      </c>
      <c r="E60" s="28">
        <v>79280471</v>
      </c>
      <c r="F60" s="27" t="s">
        <v>101</v>
      </c>
      <c r="G60" s="27" t="s">
        <v>212</v>
      </c>
      <c r="H60" s="15">
        <v>43847</v>
      </c>
      <c r="I60" s="15">
        <v>43992</v>
      </c>
      <c r="J60" s="13" t="s">
        <v>194</v>
      </c>
      <c r="K60" s="16" t="s">
        <v>225</v>
      </c>
    </row>
    <row r="61" spans="1:11" x14ac:dyDescent="0.35">
      <c r="A61" s="23"/>
      <c r="B61" s="21">
        <v>81</v>
      </c>
      <c r="C61" s="13" t="s">
        <v>125</v>
      </c>
      <c r="D61" s="27" t="s">
        <v>224</v>
      </c>
      <c r="E61" s="28">
        <v>1026292756</v>
      </c>
      <c r="F61" s="27" t="s">
        <v>226</v>
      </c>
      <c r="G61" s="13" t="s">
        <v>220</v>
      </c>
      <c r="H61" s="15">
        <v>43992</v>
      </c>
      <c r="I61" s="15"/>
      <c r="J61" s="13"/>
      <c r="K61" s="16"/>
    </row>
    <row r="62" spans="1:11" x14ac:dyDescent="0.35">
      <c r="A62" s="23">
        <v>31</v>
      </c>
      <c r="B62" s="21">
        <v>264</v>
      </c>
      <c r="C62" s="13" t="s">
        <v>153</v>
      </c>
      <c r="D62" s="27" t="s">
        <v>122</v>
      </c>
      <c r="E62" s="28">
        <v>79280471</v>
      </c>
      <c r="F62" s="27" t="s">
        <v>101</v>
      </c>
      <c r="G62" s="27" t="s">
        <v>212</v>
      </c>
      <c r="H62" s="15">
        <v>43847</v>
      </c>
      <c r="I62" s="15">
        <v>43992</v>
      </c>
      <c r="J62" s="13" t="s">
        <v>194</v>
      </c>
      <c r="K62" s="16" t="s">
        <v>225</v>
      </c>
    </row>
    <row r="63" spans="1:11" x14ac:dyDescent="0.35">
      <c r="A63" s="23"/>
      <c r="B63" s="21">
        <v>264</v>
      </c>
      <c r="C63" s="13" t="s">
        <v>153</v>
      </c>
      <c r="D63" s="27" t="s">
        <v>224</v>
      </c>
      <c r="E63" s="28">
        <v>1026292756</v>
      </c>
      <c r="F63" s="27" t="s">
        <v>226</v>
      </c>
      <c r="G63" s="13" t="s">
        <v>220</v>
      </c>
      <c r="H63" s="15">
        <v>43992</v>
      </c>
      <c r="I63" s="15"/>
      <c r="J63" s="13"/>
      <c r="K63" s="16"/>
    </row>
    <row r="64" spans="1:11" x14ac:dyDescent="0.35">
      <c r="A64" s="24">
        <v>32</v>
      </c>
      <c r="B64" s="22">
        <v>159</v>
      </c>
      <c r="C64" s="13" t="s">
        <v>141</v>
      </c>
      <c r="D64" s="27" t="s">
        <v>151</v>
      </c>
      <c r="E64" s="28">
        <v>52733200</v>
      </c>
      <c r="F64" s="27" t="s">
        <v>180</v>
      </c>
      <c r="G64" s="13" t="s">
        <v>91</v>
      </c>
      <c r="H64" s="15">
        <v>43864</v>
      </c>
      <c r="I64" s="15">
        <v>44012</v>
      </c>
      <c r="J64" s="13" t="s">
        <v>194</v>
      </c>
      <c r="K64" s="16" t="s">
        <v>228</v>
      </c>
    </row>
    <row r="65" spans="1:11" x14ac:dyDescent="0.35">
      <c r="A65" s="24"/>
      <c r="B65" s="22">
        <v>159</v>
      </c>
      <c r="C65" s="13" t="s">
        <v>141</v>
      </c>
      <c r="D65" s="27" t="s">
        <v>227</v>
      </c>
      <c r="E65" s="28">
        <v>1020747214</v>
      </c>
      <c r="F65" s="27" t="s">
        <v>180</v>
      </c>
      <c r="G65" s="13" t="s">
        <v>91</v>
      </c>
      <c r="H65" s="15">
        <v>44012</v>
      </c>
      <c r="I65" s="15"/>
      <c r="J65" s="13" t="s">
        <v>195</v>
      </c>
      <c r="K65" s="16"/>
    </row>
    <row r="66" spans="1:11" x14ac:dyDescent="0.35">
      <c r="A66" s="24">
        <v>33</v>
      </c>
      <c r="B66" s="22">
        <v>237</v>
      </c>
      <c r="C66" s="13" t="s">
        <v>176</v>
      </c>
      <c r="D66" s="27" t="s">
        <v>151</v>
      </c>
      <c r="E66" s="28">
        <v>52733200</v>
      </c>
      <c r="F66" s="27" t="s">
        <v>180</v>
      </c>
      <c r="G66" s="13" t="s">
        <v>91</v>
      </c>
      <c r="H66" s="15">
        <v>43879</v>
      </c>
      <c r="I66" s="15">
        <v>44012</v>
      </c>
      <c r="J66" s="13" t="s">
        <v>194</v>
      </c>
      <c r="K66" s="16" t="s">
        <v>228</v>
      </c>
    </row>
    <row r="67" spans="1:11" x14ac:dyDescent="0.35">
      <c r="A67" s="24"/>
      <c r="B67" s="22">
        <v>237</v>
      </c>
      <c r="C67" s="13" t="s">
        <v>176</v>
      </c>
      <c r="D67" s="27" t="s">
        <v>227</v>
      </c>
      <c r="E67" s="28">
        <v>1020747214</v>
      </c>
      <c r="F67" s="27" t="s">
        <v>180</v>
      </c>
      <c r="G67" s="13" t="s">
        <v>91</v>
      </c>
      <c r="H67" s="15">
        <v>44012</v>
      </c>
      <c r="I67" s="15"/>
      <c r="J67" s="13" t="s">
        <v>195</v>
      </c>
      <c r="K67" s="16"/>
    </row>
    <row r="68" spans="1:11" x14ac:dyDescent="0.35">
      <c r="A68" s="24">
        <v>34</v>
      </c>
      <c r="B68" s="22">
        <v>279</v>
      </c>
      <c r="C68" s="13" t="s">
        <v>170</v>
      </c>
      <c r="D68" s="27" t="s">
        <v>151</v>
      </c>
      <c r="E68" s="28">
        <v>52733200</v>
      </c>
      <c r="F68" s="27" t="s">
        <v>180</v>
      </c>
      <c r="G68" s="13" t="s">
        <v>91</v>
      </c>
      <c r="H68" s="15">
        <v>43879</v>
      </c>
      <c r="I68" s="15">
        <v>44012</v>
      </c>
      <c r="J68" s="13" t="s">
        <v>194</v>
      </c>
      <c r="K68" s="16" t="s">
        <v>228</v>
      </c>
    </row>
    <row r="69" spans="1:11" x14ac:dyDescent="0.35">
      <c r="A69" s="24"/>
      <c r="B69" s="22">
        <v>279</v>
      </c>
      <c r="C69" s="13" t="s">
        <v>170</v>
      </c>
      <c r="D69" s="27" t="s">
        <v>227</v>
      </c>
      <c r="E69" s="28">
        <v>1020747214</v>
      </c>
      <c r="F69" s="27" t="s">
        <v>180</v>
      </c>
      <c r="G69" s="13" t="s">
        <v>91</v>
      </c>
      <c r="H69" s="15">
        <v>44012</v>
      </c>
      <c r="I69" s="15"/>
      <c r="J69" s="13" t="s">
        <v>195</v>
      </c>
      <c r="K69" s="16"/>
    </row>
    <row r="70" spans="1:11" x14ac:dyDescent="0.35">
      <c r="A70" s="24">
        <v>35</v>
      </c>
      <c r="B70" s="22">
        <v>280</v>
      </c>
      <c r="C70" s="13" t="s">
        <v>169</v>
      </c>
      <c r="D70" s="27" t="s">
        <v>151</v>
      </c>
      <c r="E70" s="28">
        <v>52733200</v>
      </c>
      <c r="F70" s="27" t="s">
        <v>180</v>
      </c>
      <c r="G70" s="13" t="s">
        <v>91</v>
      </c>
      <c r="H70" s="15">
        <v>43880</v>
      </c>
      <c r="I70" s="15">
        <v>44012</v>
      </c>
      <c r="J70" s="13" t="s">
        <v>194</v>
      </c>
      <c r="K70" s="16" t="s">
        <v>228</v>
      </c>
    </row>
    <row r="71" spans="1:11" x14ac:dyDescent="0.35">
      <c r="A71" s="24"/>
      <c r="B71" s="22">
        <v>280</v>
      </c>
      <c r="C71" s="13" t="s">
        <v>169</v>
      </c>
      <c r="D71" s="27" t="s">
        <v>227</v>
      </c>
      <c r="E71" s="28">
        <v>1020747214</v>
      </c>
      <c r="F71" s="27" t="s">
        <v>180</v>
      </c>
      <c r="G71" s="13" t="s">
        <v>91</v>
      </c>
      <c r="H71" s="15">
        <v>44012</v>
      </c>
      <c r="I71" s="15"/>
      <c r="J71" s="13" t="s">
        <v>195</v>
      </c>
      <c r="K71" s="16"/>
    </row>
    <row r="72" spans="1:11" x14ac:dyDescent="0.35">
      <c r="A72" s="24">
        <v>36</v>
      </c>
      <c r="B72" s="22">
        <v>281</v>
      </c>
      <c r="C72" s="13" t="s">
        <v>168</v>
      </c>
      <c r="D72" s="27" t="s">
        <v>151</v>
      </c>
      <c r="E72" s="28">
        <v>52733200</v>
      </c>
      <c r="F72" s="27" t="s">
        <v>180</v>
      </c>
      <c r="G72" s="13" t="s">
        <v>91</v>
      </c>
      <c r="H72" s="15">
        <v>43880</v>
      </c>
      <c r="I72" s="15">
        <v>44012</v>
      </c>
      <c r="J72" s="13" t="s">
        <v>194</v>
      </c>
      <c r="K72" s="16" t="s">
        <v>228</v>
      </c>
    </row>
    <row r="73" spans="1:11" x14ac:dyDescent="0.35">
      <c r="A73" s="24"/>
      <c r="B73" s="22">
        <v>281</v>
      </c>
      <c r="C73" s="13" t="s">
        <v>168</v>
      </c>
      <c r="D73" s="27" t="s">
        <v>227</v>
      </c>
      <c r="E73" s="28">
        <v>1020747214</v>
      </c>
      <c r="F73" s="27" t="s">
        <v>180</v>
      </c>
      <c r="G73" s="13" t="s">
        <v>91</v>
      </c>
      <c r="H73" s="15">
        <v>44012</v>
      </c>
      <c r="I73" s="15"/>
      <c r="J73" s="13" t="s">
        <v>195</v>
      </c>
      <c r="K73" s="16"/>
    </row>
    <row r="74" spans="1:11" x14ac:dyDescent="0.35">
      <c r="A74" s="24">
        <v>37</v>
      </c>
      <c r="B74" s="22">
        <v>314</v>
      </c>
      <c r="C74" s="13" t="s">
        <v>209</v>
      </c>
      <c r="D74" s="27" t="s">
        <v>151</v>
      </c>
      <c r="E74" s="28">
        <v>52733200</v>
      </c>
      <c r="F74" s="27" t="s">
        <v>180</v>
      </c>
      <c r="G74" s="13" t="s">
        <v>91</v>
      </c>
      <c r="H74" s="15">
        <v>43903</v>
      </c>
      <c r="I74" s="15">
        <v>44012</v>
      </c>
      <c r="J74" s="13" t="s">
        <v>194</v>
      </c>
      <c r="K74" s="16" t="s">
        <v>228</v>
      </c>
    </row>
    <row r="75" spans="1:11" x14ac:dyDescent="0.35">
      <c r="A75" s="24"/>
      <c r="B75" s="22">
        <v>314</v>
      </c>
      <c r="C75" s="13" t="s">
        <v>209</v>
      </c>
      <c r="D75" s="27" t="s">
        <v>227</v>
      </c>
      <c r="E75" s="28">
        <v>1020747214</v>
      </c>
      <c r="F75" s="27" t="s">
        <v>180</v>
      </c>
      <c r="G75" s="13" t="s">
        <v>91</v>
      </c>
      <c r="H75" s="15">
        <v>44012</v>
      </c>
      <c r="I75" s="15"/>
      <c r="J75" s="13" t="s">
        <v>195</v>
      </c>
      <c r="K75" s="16"/>
    </row>
    <row r="76" spans="1:11" x14ac:dyDescent="0.35">
      <c r="A76" s="24">
        <v>38</v>
      </c>
      <c r="B76" s="22">
        <v>315</v>
      </c>
      <c r="C76" s="13" t="s">
        <v>182</v>
      </c>
      <c r="D76" s="27" t="s">
        <v>151</v>
      </c>
      <c r="E76" s="28">
        <v>52733200</v>
      </c>
      <c r="F76" s="27" t="s">
        <v>180</v>
      </c>
      <c r="G76" s="13" t="s">
        <v>91</v>
      </c>
      <c r="H76" s="15">
        <v>43888</v>
      </c>
      <c r="I76" s="15">
        <v>44012</v>
      </c>
      <c r="J76" s="13" t="s">
        <v>194</v>
      </c>
      <c r="K76" s="16" t="s">
        <v>228</v>
      </c>
    </row>
    <row r="77" spans="1:11" x14ac:dyDescent="0.35">
      <c r="A77" s="24"/>
      <c r="B77" s="22">
        <v>315</v>
      </c>
      <c r="C77" s="13" t="s">
        <v>182</v>
      </c>
      <c r="D77" s="27" t="s">
        <v>227</v>
      </c>
      <c r="E77" s="28">
        <v>1020747214</v>
      </c>
      <c r="F77" s="27" t="s">
        <v>180</v>
      </c>
      <c r="G77" s="13" t="s">
        <v>91</v>
      </c>
      <c r="H77" s="15">
        <v>44012</v>
      </c>
      <c r="I77" s="15"/>
      <c r="J77" s="13" t="s">
        <v>195</v>
      </c>
      <c r="K77" s="16"/>
    </row>
    <row r="78" spans="1:11" x14ac:dyDescent="0.35">
      <c r="A78" s="24">
        <v>39</v>
      </c>
      <c r="B78" s="22">
        <v>229</v>
      </c>
      <c r="C78" s="13" t="s">
        <v>143</v>
      </c>
      <c r="D78" s="27" t="s">
        <v>178</v>
      </c>
      <c r="E78" s="28">
        <v>80196438</v>
      </c>
      <c r="F78" s="27" t="s">
        <v>189</v>
      </c>
      <c r="G78" s="13" t="s">
        <v>85</v>
      </c>
      <c r="H78" s="15">
        <v>43882</v>
      </c>
      <c r="I78" s="15">
        <v>44040</v>
      </c>
      <c r="J78" s="13" t="s">
        <v>194</v>
      </c>
      <c r="K78" s="16" t="s">
        <v>229</v>
      </c>
    </row>
    <row r="79" spans="1:11" x14ac:dyDescent="0.35">
      <c r="A79" s="24"/>
      <c r="B79" s="22">
        <v>229</v>
      </c>
      <c r="C79" s="13" t="s">
        <v>143</v>
      </c>
      <c r="D79" s="27" t="s">
        <v>230</v>
      </c>
      <c r="E79" s="28">
        <v>52827756</v>
      </c>
      <c r="F79" s="27" t="s">
        <v>189</v>
      </c>
      <c r="G79" s="13" t="s">
        <v>85</v>
      </c>
      <c r="H79" s="15">
        <v>44040</v>
      </c>
      <c r="I79" s="15"/>
      <c r="J79" s="13"/>
      <c r="K79" s="16"/>
    </row>
    <row r="80" spans="1:11" x14ac:dyDescent="0.35">
      <c r="A80" s="24">
        <v>40</v>
      </c>
      <c r="B80" s="22">
        <v>240</v>
      </c>
      <c r="C80" s="13" t="s">
        <v>146</v>
      </c>
      <c r="D80" s="27" t="s">
        <v>178</v>
      </c>
      <c r="E80" s="28">
        <v>80196438</v>
      </c>
      <c r="F80" s="27" t="s">
        <v>189</v>
      </c>
      <c r="G80" s="13" t="s">
        <v>85</v>
      </c>
      <c r="H80" s="15">
        <v>43882</v>
      </c>
      <c r="I80" s="15">
        <v>44040</v>
      </c>
      <c r="J80" s="13" t="s">
        <v>194</v>
      </c>
      <c r="K80" s="16" t="s">
        <v>229</v>
      </c>
    </row>
    <row r="81" spans="1:11" x14ac:dyDescent="0.35">
      <c r="A81" s="24"/>
      <c r="B81" s="22">
        <v>240</v>
      </c>
      <c r="C81" s="13" t="s">
        <v>146</v>
      </c>
      <c r="D81" s="27" t="s">
        <v>230</v>
      </c>
      <c r="E81" s="28">
        <v>52827756</v>
      </c>
      <c r="F81" s="27" t="s">
        <v>189</v>
      </c>
      <c r="G81" s="13" t="s">
        <v>85</v>
      </c>
      <c r="H81" s="15">
        <v>44040</v>
      </c>
      <c r="I81" s="15"/>
      <c r="J81" s="13"/>
      <c r="K81" s="16"/>
    </row>
    <row r="82" spans="1:11" x14ac:dyDescent="0.35">
      <c r="A82" s="24">
        <v>41</v>
      </c>
      <c r="B82" s="22">
        <v>254</v>
      </c>
      <c r="C82" s="13" t="s">
        <v>147</v>
      </c>
      <c r="D82" s="27" t="s">
        <v>178</v>
      </c>
      <c r="E82" s="28">
        <v>80196438</v>
      </c>
      <c r="F82" s="27" t="s">
        <v>189</v>
      </c>
      <c r="G82" s="13" t="s">
        <v>85</v>
      </c>
      <c r="H82" s="15">
        <v>43885</v>
      </c>
      <c r="I82" s="15">
        <v>44040</v>
      </c>
      <c r="J82" s="13" t="s">
        <v>194</v>
      </c>
      <c r="K82" s="16" t="s">
        <v>229</v>
      </c>
    </row>
    <row r="83" spans="1:11" x14ac:dyDescent="0.35">
      <c r="A83" s="24"/>
      <c r="B83" s="22">
        <v>254</v>
      </c>
      <c r="C83" s="13" t="s">
        <v>147</v>
      </c>
      <c r="D83" s="27" t="s">
        <v>230</v>
      </c>
      <c r="E83" s="28">
        <v>52827756</v>
      </c>
      <c r="F83" s="27" t="s">
        <v>189</v>
      </c>
      <c r="G83" s="13" t="s">
        <v>85</v>
      </c>
      <c r="H83" s="15">
        <v>44040</v>
      </c>
      <c r="I83" s="15"/>
      <c r="J83" s="13"/>
      <c r="K83" s="16"/>
    </row>
    <row r="84" spans="1:11" x14ac:dyDescent="0.35">
      <c r="A84" s="24">
        <v>42</v>
      </c>
      <c r="B84" s="22">
        <v>308</v>
      </c>
      <c r="C84" s="13" t="s">
        <v>174</v>
      </c>
      <c r="D84" s="27" t="s">
        <v>178</v>
      </c>
      <c r="E84" s="28">
        <v>80196438</v>
      </c>
      <c r="F84" s="27" t="s">
        <v>189</v>
      </c>
      <c r="G84" s="13" t="s">
        <v>85</v>
      </c>
      <c r="H84" s="15">
        <v>43886</v>
      </c>
      <c r="I84" s="15">
        <v>44040</v>
      </c>
      <c r="J84" s="13" t="s">
        <v>194</v>
      </c>
      <c r="K84" s="16" t="s">
        <v>229</v>
      </c>
    </row>
    <row r="85" spans="1:11" x14ac:dyDescent="0.35">
      <c r="A85" s="24"/>
      <c r="B85" s="22">
        <v>308</v>
      </c>
      <c r="C85" s="13" t="s">
        <v>174</v>
      </c>
      <c r="D85" s="27" t="s">
        <v>230</v>
      </c>
      <c r="E85" s="28">
        <v>52827756</v>
      </c>
      <c r="F85" s="27" t="s">
        <v>189</v>
      </c>
      <c r="G85" s="13" t="s">
        <v>85</v>
      </c>
      <c r="H85" s="15">
        <v>44040</v>
      </c>
      <c r="I85" s="15"/>
      <c r="J85" s="13"/>
      <c r="K85" s="16"/>
    </row>
    <row r="86" spans="1:11" x14ac:dyDescent="0.35">
      <c r="A86" s="24">
        <v>43</v>
      </c>
      <c r="B86" s="22">
        <v>321</v>
      </c>
      <c r="C86" s="13" t="s">
        <v>179</v>
      </c>
      <c r="D86" s="27" t="s">
        <v>178</v>
      </c>
      <c r="E86" s="28">
        <v>80196438</v>
      </c>
      <c r="F86" s="27" t="s">
        <v>189</v>
      </c>
      <c r="G86" s="13" t="s">
        <v>85</v>
      </c>
      <c r="H86" s="15">
        <v>43889</v>
      </c>
      <c r="I86" s="15">
        <v>44040</v>
      </c>
      <c r="J86" s="13" t="s">
        <v>194</v>
      </c>
      <c r="K86" s="16" t="s">
        <v>229</v>
      </c>
    </row>
    <row r="87" spans="1:11" x14ac:dyDescent="0.35">
      <c r="A87" s="24"/>
      <c r="B87" s="22">
        <v>321</v>
      </c>
      <c r="C87" s="13" t="s">
        <v>179</v>
      </c>
      <c r="D87" s="27" t="s">
        <v>230</v>
      </c>
      <c r="E87" s="28">
        <v>52827756</v>
      </c>
      <c r="F87" s="27" t="s">
        <v>189</v>
      </c>
      <c r="G87" s="13" t="s">
        <v>85</v>
      </c>
      <c r="H87" s="15">
        <v>44040</v>
      </c>
      <c r="I87" s="15"/>
      <c r="J87" s="13"/>
      <c r="K87" s="16"/>
    </row>
    <row r="88" spans="1:11" x14ac:dyDescent="0.35">
      <c r="A88" s="24">
        <v>44</v>
      </c>
      <c r="B88" s="22">
        <v>323</v>
      </c>
      <c r="C88" s="13" t="s">
        <v>177</v>
      </c>
      <c r="D88" s="27" t="s">
        <v>178</v>
      </c>
      <c r="E88" s="28">
        <v>80196438</v>
      </c>
      <c r="F88" s="27" t="s">
        <v>189</v>
      </c>
      <c r="G88" s="13" t="s">
        <v>85</v>
      </c>
      <c r="H88" s="15">
        <v>43889</v>
      </c>
      <c r="I88" s="15">
        <v>44040</v>
      </c>
      <c r="J88" s="13" t="s">
        <v>194</v>
      </c>
      <c r="K88" s="16" t="s">
        <v>229</v>
      </c>
    </row>
    <row r="89" spans="1:11" x14ac:dyDescent="0.35">
      <c r="A89" s="24"/>
      <c r="B89" s="22">
        <v>323</v>
      </c>
      <c r="C89" s="13" t="s">
        <v>177</v>
      </c>
      <c r="D89" s="27" t="s">
        <v>230</v>
      </c>
      <c r="E89" s="28">
        <v>52827756</v>
      </c>
      <c r="F89" s="27" t="s">
        <v>189</v>
      </c>
      <c r="G89" s="13" t="s">
        <v>85</v>
      </c>
      <c r="H89" s="15">
        <v>44040</v>
      </c>
      <c r="I89" s="15"/>
      <c r="J89" s="13"/>
      <c r="K89" s="16"/>
    </row>
    <row r="90" spans="1:11" x14ac:dyDescent="0.35">
      <c r="A90" s="24">
        <v>45</v>
      </c>
      <c r="B90" s="22">
        <v>377</v>
      </c>
      <c r="C90" s="13" t="s">
        <v>208</v>
      </c>
      <c r="D90" s="27" t="s">
        <v>178</v>
      </c>
      <c r="E90" s="28">
        <v>80196438</v>
      </c>
      <c r="F90" s="27" t="s">
        <v>189</v>
      </c>
      <c r="G90" s="13" t="s">
        <v>85</v>
      </c>
      <c r="H90" s="15">
        <v>43904</v>
      </c>
      <c r="I90" s="15">
        <v>44040</v>
      </c>
      <c r="J90" s="13" t="s">
        <v>194</v>
      </c>
      <c r="K90" s="16" t="s">
        <v>229</v>
      </c>
    </row>
    <row r="91" spans="1:11" x14ac:dyDescent="0.35">
      <c r="A91" s="24"/>
      <c r="B91" s="22">
        <v>377</v>
      </c>
      <c r="C91" s="13" t="s">
        <v>208</v>
      </c>
      <c r="D91" s="27" t="s">
        <v>230</v>
      </c>
      <c r="E91" s="28">
        <v>52827756</v>
      </c>
      <c r="F91" s="27" t="s">
        <v>189</v>
      </c>
      <c r="G91" s="13" t="s">
        <v>85</v>
      </c>
      <c r="H91" s="15">
        <v>44040</v>
      </c>
      <c r="I91" s="15"/>
      <c r="J91" s="13"/>
      <c r="K91" s="16"/>
    </row>
    <row r="92" spans="1:11" x14ac:dyDescent="0.35">
      <c r="A92" s="24">
        <v>46</v>
      </c>
      <c r="B92" s="22">
        <v>283</v>
      </c>
      <c r="C92" s="13" t="s">
        <v>165</v>
      </c>
      <c r="D92" s="27" t="s">
        <v>149</v>
      </c>
      <c r="E92" s="28">
        <v>80407547</v>
      </c>
      <c r="F92" s="27" t="s">
        <v>152</v>
      </c>
      <c r="G92" s="13" t="s">
        <v>138</v>
      </c>
      <c r="H92" s="39">
        <v>43953</v>
      </c>
      <c r="I92" s="15">
        <v>44043</v>
      </c>
      <c r="J92" s="13" t="s">
        <v>194</v>
      </c>
      <c r="K92" s="16" t="s">
        <v>232</v>
      </c>
    </row>
    <row r="93" spans="1:11" x14ac:dyDescent="0.35">
      <c r="A93" s="24"/>
      <c r="B93" s="22">
        <v>283</v>
      </c>
      <c r="C93" s="13" t="s">
        <v>165</v>
      </c>
      <c r="D93" s="27" t="s">
        <v>233</v>
      </c>
      <c r="E93" s="28">
        <v>91423177</v>
      </c>
      <c r="F93" s="13" t="s">
        <v>234</v>
      </c>
      <c r="G93" s="13" t="s">
        <v>138</v>
      </c>
      <c r="H93" s="15">
        <v>44043</v>
      </c>
      <c r="I93" s="15"/>
      <c r="J93" s="13"/>
      <c r="K93" s="16"/>
    </row>
    <row r="94" spans="1:11" x14ac:dyDescent="0.35">
      <c r="A94" s="24">
        <v>47</v>
      </c>
      <c r="B94" s="22">
        <v>347</v>
      </c>
      <c r="C94" s="13" t="s">
        <v>191</v>
      </c>
      <c r="D94" s="37" t="s">
        <v>149</v>
      </c>
      <c r="E94" s="38">
        <v>80407547</v>
      </c>
      <c r="F94" s="37" t="s">
        <v>152</v>
      </c>
      <c r="G94" s="37" t="s">
        <v>138</v>
      </c>
      <c r="H94" s="39">
        <v>43953</v>
      </c>
      <c r="I94" s="15">
        <v>44043</v>
      </c>
      <c r="J94" s="13" t="s">
        <v>194</v>
      </c>
      <c r="K94" s="16" t="s">
        <v>232</v>
      </c>
    </row>
    <row r="95" spans="1:11" x14ac:dyDescent="0.35">
      <c r="A95" s="24"/>
      <c r="B95" s="22">
        <v>347</v>
      </c>
      <c r="C95" s="13" t="s">
        <v>191</v>
      </c>
      <c r="D95" s="27" t="s">
        <v>233</v>
      </c>
      <c r="E95" s="28">
        <v>91423177</v>
      </c>
      <c r="F95" s="13" t="s">
        <v>234</v>
      </c>
      <c r="G95" s="13" t="s">
        <v>138</v>
      </c>
      <c r="H95" s="15">
        <v>44043</v>
      </c>
      <c r="I95" s="15"/>
      <c r="J95" s="13"/>
      <c r="K95" s="16"/>
    </row>
    <row r="96" spans="1:11" x14ac:dyDescent="0.35">
      <c r="A96" s="24">
        <v>48</v>
      </c>
      <c r="B96" s="21">
        <v>282</v>
      </c>
      <c r="C96" s="13" t="s">
        <v>166</v>
      </c>
      <c r="D96" s="37" t="s">
        <v>149</v>
      </c>
      <c r="E96" s="38">
        <v>80407547</v>
      </c>
      <c r="F96" s="37" t="s">
        <v>152</v>
      </c>
      <c r="G96" s="37" t="s">
        <v>138</v>
      </c>
      <c r="H96" s="39">
        <v>43953</v>
      </c>
      <c r="I96" s="15">
        <v>44043</v>
      </c>
      <c r="J96" s="13" t="s">
        <v>194</v>
      </c>
      <c r="K96" s="16" t="s">
        <v>232</v>
      </c>
    </row>
    <row r="97" spans="1:11" x14ac:dyDescent="0.35">
      <c r="A97" s="24"/>
      <c r="B97" s="21">
        <v>282</v>
      </c>
      <c r="C97" s="13" t="s">
        <v>166</v>
      </c>
      <c r="D97" s="27" t="s">
        <v>233</v>
      </c>
      <c r="E97" s="28">
        <v>91423177</v>
      </c>
      <c r="F97" s="13" t="s">
        <v>234</v>
      </c>
      <c r="G97" s="13" t="s">
        <v>138</v>
      </c>
      <c r="H97" s="15">
        <v>44043</v>
      </c>
      <c r="I97" s="15"/>
      <c r="J97" s="13"/>
      <c r="K97" s="16"/>
    </row>
    <row r="98" spans="1:11" x14ac:dyDescent="0.35">
      <c r="A98" s="24">
        <v>49</v>
      </c>
      <c r="B98" s="21">
        <v>284</v>
      </c>
      <c r="C98" s="13" t="s">
        <v>164</v>
      </c>
      <c r="D98" s="37" t="s">
        <v>149</v>
      </c>
      <c r="E98" s="38">
        <v>80407547</v>
      </c>
      <c r="F98" s="37" t="s">
        <v>152</v>
      </c>
      <c r="G98" s="37" t="s">
        <v>138</v>
      </c>
      <c r="H98" s="39">
        <v>43953</v>
      </c>
      <c r="I98" s="15">
        <v>44043</v>
      </c>
      <c r="J98" s="13" t="s">
        <v>194</v>
      </c>
      <c r="K98" s="16" t="s">
        <v>232</v>
      </c>
    </row>
    <row r="99" spans="1:11" x14ac:dyDescent="0.35">
      <c r="A99" s="24"/>
      <c r="B99" s="21">
        <v>284</v>
      </c>
      <c r="C99" s="13" t="s">
        <v>164</v>
      </c>
      <c r="D99" s="27" t="s">
        <v>233</v>
      </c>
      <c r="E99" s="28">
        <v>91423177</v>
      </c>
      <c r="F99" s="13" t="s">
        <v>234</v>
      </c>
      <c r="G99" s="13" t="s">
        <v>138</v>
      </c>
      <c r="H99" s="15">
        <v>44043</v>
      </c>
      <c r="I99" s="15"/>
      <c r="J99" s="13"/>
      <c r="K99" s="16"/>
    </row>
    <row r="100" spans="1:11" x14ac:dyDescent="0.35">
      <c r="A100" s="24">
        <v>50</v>
      </c>
      <c r="B100" s="36">
        <v>272</v>
      </c>
      <c r="C100" s="37" t="s">
        <v>154</v>
      </c>
      <c r="D100" s="37" t="s">
        <v>149</v>
      </c>
      <c r="E100" s="38">
        <v>80407547</v>
      </c>
      <c r="F100" s="37" t="s">
        <v>152</v>
      </c>
      <c r="G100" s="37" t="s">
        <v>138</v>
      </c>
      <c r="H100" s="39">
        <v>43953</v>
      </c>
      <c r="I100" s="15">
        <v>44043</v>
      </c>
      <c r="J100" s="13" t="s">
        <v>194</v>
      </c>
      <c r="K100" s="16" t="s">
        <v>232</v>
      </c>
    </row>
    <row r="101" spans="1:11" x14ac:dyDescent="0.35">
      <c r="A101" s="24"/>
      <c r="B101" s="36">
        <v>272</v>
      </c>
      <c r="C101" s="37" t="s">
        <v>154</v>
      </c>
      <c r="D101" s="27" t="s">
        <v>233</v>
      </c>
      <c r="E101" s="28">
        <v>91423177</v>
      </c>
      <c r="F101" s="13" t="s">
        <v>234</v>
      </c>
      <c r="G101" s="13" t="s">
        <v>138</v>
      </c>
      <c r="H101" s="15">
        <v>44043</v>
      </c>
      <c r="I101" s="15"/>
      <c r="J101" s="13"/>
      <c r="K101" s="16"/>
    </row>
    <row r="102" spans="1:11" x14ac:dyDescent="0.35">
      <c r="A102" s="24">
        <v>51</v>
      </c>
      <c r="B102" s="21">
        <v>156</v>
      </c>
      <c r="C102" s="13" t="s">
        <v>140</v>
      </c>
      <c r="D102" s="37" t="s">
        <v>149</v>
      </c>
      <c r="E102" s="38">
        <v>80407547</v>
      </c>
      <c r="F102" s="37" t="s">
        <v>152</v>
      </c>
      <c r="G102" s="37" t="s">
        <v>138</v>
      </c>
      <c r="H102" s="39">
        <v>43953</v>
      </c>
      <c r="I102" s="15">
        <v>44043</v>
      </c>
      <c r="J102" s="13" t="s">
        <v>194</v>
      </c>
      <c r="K102" s="16" t="s">
        <v>232</v>
      </c>
    </row>
    <row r="103" spans="1:11" x14ac:dyDescent="0.35">
      <c r="A103" s="24"/>
      <c r="B103" s="21">
        <v>156</v>
      </c>
      <c r="C103" s="13" t="s">
        <v>140</v>
      </c>
      <c r="D103" s="27" t="s">
        <v>233</v>
      </c>
      <c r="E103" s="28">
        <v>91423177</v>
      </c>
      <c r="F103" s="13" t="s">
        <v>234</v>
      </c>
      <c r="G103" s="13" t="s">
        <v>138</v>
      </c>
      <c r="H103" s="15">
        <v>44043</v>
      </c>
      <c r="I103" s="15"/>
      <c r="J103" s="13"/>
      <c r="K103" s="16"/>
    </row>
    <row r="104" spans="1:11" x14ac:dyDescent="0.35">
      <c r="A104" s="24">
        <v>52</v>
      </c>
      <c r="B104" s="36">
        <v>223</v>
      </c>
      <c r="C104" s="37" t="s">
        <v>188</v>
      </c>
      <c r="D104" s="37" t="s">
        <v>149</v>
      </c>
      <c r="E104" s="38">
        <v>80407547</v>
      </c>
      <c r="F104" s="37" t="s">
        <v>152</v>
      </c>
      <c r="G104" s="37" t="s">
        <v>138</v>
      </c>
      <c r="H104" s="39">
        <v>43953</v>
      </c>
      <c r="I104" s="15">
        <v>44043</v>
      </c>
      <c r="J104" s="13" t="s">
        <v>194</v>
      </c>
      <c r="K104" s="16" t="s">
        <v>232</v>
      </c>
    </row>
    <row r="105" spans="1:11" x14ac:dyDescent="0.35">
      <c r="A105" s="24"/>
      <c r="B105" s="36">
        <v>223</v>
      </c>
      <c r="C105" s="37" t="s">
        <v>188</v>
      </c>
      <c r="D105" s="27" t="s">
        <v>233</v>
      </c>
      <c r="E105" s="28">
        <v>91423177</v>
      </c>
      <c r="F105" s="13" t="s">
        <v>234</v>
      </c>
      <c r="G105" s="13" t="s">
        <v>138</v>
      </c>
      <c r="H105" s="15">
        <v>44043</v>
      </c>
      <c r="I105" s="15"/>
      <c r="J105" s="13"/>
      <c r="K105" s="16"/>
    </row>
    <row r="106" spans="1:11" x14ac:dyDescent="0.35">
      <c r="A106" s="24">
        <v>53</v>
      </c>
      <c r="B106" s="21">
        <v>346</v>
      </c>
      <c r="C106" s="13" t="s">
        <v>173</v>
      </c>
      <c r="D106" s="37" t="s">
        <v>149</v>
      </c>
      <c r="E106" s="38">
        <v>80407547</v>
      </c>
      <c r="F106" s="37" t="s">
        <v>152</v>
      </c>
      <c r="G106" s="37" t="s">
        <v>138</v>
      </c>
      <c r="H106" s="39">
        <v>43953</v>
      </c>
      <c r="I106" s="15">
        <v>44043</v>
      </c>
      <c r="J106" s="13" t="s">
        <v>194</v>
      </c>
      <c r="K106" s="16" t="s">
        <v>232</v>
      </c>
    </row>
    <row r="107" spans="1:11" x14ac:dyDescent="0.35">
      <c r="A107" s="24"/>
      <c r="B107" s="21">
        <v>346</v>
      </c>
      <c r="C107" s="13" t="s">
        <v>173</v>
      </c>
      <c r="D107" s="27" t="s">
        <v>233</v>
      </c>
      <c r="E107" s="28">
        <v>91423177</v>
      </c>
      <c r="F107" s="13" t="s">
        <v>234</v>
      </c>
      <c r="G107" s="13" t="s">
        <v>138</v>
      </c>
      <c r="H107" s="15">
        <v>44043</v>
      </c>
      <c r="I107" s="15"/>
      <c r="J107" s="13"/>
      <c r="K107" s="16"/>
    </row>
    <row r="108" spans="1:11" x14ac:dyDescent="0.35">
      <c r="A108" s="24">
        <v>54</v>
      </c>
      <c r="B108" s="22">
        <v>172</v>
      </c>
      <c r="C108" s="17" t="s">
        <v>159</v>
      </c>
      <c r="D108" s="31" t="s">
        <v>185</v>
      </c>
      <c r="E108" s="32">
        <v>52211792</v>
      </c>
      <c r="F108" s="31" t="s">
        <v>184</v>
      </c>
      <c r="G108" s="17" t="s">
        <v>86</v>
      </c>
      <c r="H108" s="19">
        <v>43867</v>
      </c>
      <c r="I108" s="19">
        <v>44053</v>
      </c>
      <c r="J108" s="17" t="s">
        <v>194</v>
      </c>
      <c r="K108" s="20" t="s">
        <v>235</v>
      </c>
    </row>
    <row r="109" spans="1:11" x14ac:dyDescent="0.35">
      <c r="A109" s="40"/>
      <c r="B109" s="22">
        <v>172</v>
      </c>
      <c r="C109" s="17" t="s">
        <v>159</v>
      </c>
      <c r="D109" s="31" t="s">
        <v>236</v>
      </c>
      <c r="E109" s="32">
        <v>52261383</v>
      </c>
      <c r="F109" s="31" t="s">
        <v>184</v>
      </c>
      <c r="G109" s="17" t="s">
        <v>86</v>
      </c>
      <c r="H109" s="19">
        <v>44053</v>
      </c>
      <c r="I109" s="19"/>
      <c r="J109" s="17"/>
      <c r="K109" s="20"/>
    </row>
    <row r="110" spans="1:11" x14ac:dyDescent="0.35">
      <c r="A110" s="40">
        <v>55</v>
      </c>
      <c r="B110" s="22">
        <v>167</v>
      </c>
      <c r="C110" s="17" t="s">
        <v>155</v>
      </c>
      <c r="D110" s="31" t="s">
        <v>185</v>
      </c>
      <c r="E110" s="32">
        <v>52211792</v>
      </c>
      <c r="F110" s="31" t="s">
        <v>184</v>
      </c>
      <c r="G110" s="17" t="s">
        <v>86</v>
      </c>
      <c r="H110" s="19">
        <v>43867</v>
      </c>
      <c r="I110" s="19">
        <v>44053</v>
      </c>
      <c r="J110" s="17" t="s">
        <v>194</v>
      </c>
      <c r="K110" s="20" t="s">
        <v>235</v>
      </c>
    </row>
    <row r="111" spans="1:11" x14ac:dyDescent="0.35">
      <c r="A111" s="40"/>
      <c r="B111" s="22">
        <v>167</v>
      </c>
      <c r="C111" s="17" t="s">
        <v>155</v>
      </c>
      <c r="D111" s="31" t="s">
        <v>236</v>
      </c>
      <c r="E111" s="32">
        <v>52261383</v>
      </c>
      <c r="F111" s="31" t="s">
        <v>184</v>
      </c>
      <c r="G111" s="17" t="s">
        <v>86</v>
      </c>
      <c r="H111" s="19">
        <v>44053</v>
      </c>
      <c r="I111" s="19"/>
      <c r="J111" s="17"/>
      <c r="K111" s="20"/>
    </row>
    <row r="112" spans="1:11" x14ac:dyDescent="0.35">
      <c r="A112" s="40">
        <v>56</v>
      </c>
      <c r="B112" s="22">
        <v>168</v>
      </c>
      <c r="C112" s="17" t="s">
        <v>162</v>
      </c>
      <c r="D112" s="31" t="s">
        <v>185</v>
      </c>
      <c r="E112" s="32">
        <v>52211792</v>
      </c>
      <c r="F112" s="31" t="s">
        <v>184</v>
      </c>
      <c r="G112" s="17" t="s">
        <v>86</v>
      </c>
      <c r="H112" s="19"/>
      <c r="I112" s="19"/>
      <c r="J112" s="17"/>
      <c r="K112" s="20"/>
    </row>
    <row r="113" spans="1:11" x14ac:dyDescent="0.35">
      <c r="A113" s="40"/>
      <c r="B113" s="22">
        <v>168</v>
      </c>
      <c r="C113" s="17" t="s">
        <v>162</v>
      </c>
      <c r="D113" s="31" t="s">
        <v>236</v>
      </c>
      <c r="E113" s="32">
        <v>52261383</v>
      </c>
      <c r="F113" s="31" t="s">
        <v>184</v>
      </c>
      <c r="G113" s="17" t="s">
        <v>86</v>
      </c>
      <c r="H113" s="19">
        <v>44053</v>
      </c>
      <c r="I113" s="19"/>
      <c r="J113" s="17"/>
      <c r="K113" s="20"/>
    </row>
    <row r="114" spans="1:11" x14ac:dyDescent="0.35">
      <c r="A114" s="40">
        <v>57</v>
      </c>
      <c r="B114" s="22">
        <v>169</v>
      </c>
      <c r="C114" s="17" t="s">
        <v>156</v>
      </c>
      <c r="D114" s="31" t="s">
        <v>185</v>
      </c>
      <c r="E114" s="32">
        <v>52211792</v>
      </c>
      <c r="F114" s="31" t="s">
        <v>184</v>
      </c>
      <c r="G114" s="17" t="s">
        <v>86</v>
      </c>
      <c r="H114" s="19"/>
      <c r="I114" s="19"/>
      <c r="J114" s="17"/>
      <c r="K114" s="20"/>
    </row>
    <row r="115" spans="1:11" x14ac:dyDescent="0.35">
      <c r="A115" s="40"/>
      <c r="B115" s="22">
        <v>169</v>
      </c>
      <c r="C115" s="17" t="s">
        <v>156</v>
      </c>
      <c r="D115" s="31" t="s">
        <v>236</v>
      </c>
      <c r="E115" s="32">
        <v>52261383</v>
      </c>
      <c r="F115" s="31" t="s">
        <v>184</v>
      </c>
      <c r="G115" s="17" t="s">
        <v>86</v>
      </c>
      <c r="H115" s="19">
        <v>44053</v>
      </c>
      <c r="I115" s="19"/>
      <c r="J115" s="17"/>
      <c r="K115" s="20"/>
    </row>
    <row r="116" spans="1:11" x14ac:dyDescent="0.35">
      <c r="A116" s="40">
        <v>58</v>
      </c>
      <c r="B116" s="22">
        <v>170</v>
      </c>
      <c r="C116" s="17" t="s">
        <v>157</v>
      </c>
      <c r="D116" s="31" t="s">
        <v>185</v>
      </c>
      <c r="E116" s="32">
        <v>52211792</v>
      </c>
      <c r="F116" s="31" t="s">
        <v>184</v>
      </c>
      <c r="G116" s="17" t="s">
        <v>86</v>
      </c>
      <c r="H116" s="19"/>
      <c r="I116" s="19"/>
      <c r="J116" s="17"/>
      <c r="K116" s="20"/>
    </row>
    <row r="117" spans="1:11" x14ac:dyDescent="0.35">
      <c r="A117" s="40"/>
      <c r="B117" s="22">
        <v>170</v>
      </c>
      <c r="C117" s="17" t="s">
        <v>157</v>
      </c>
      <c r="D117" s="31" t="s">
        <v>236</v>
      </c>
      <c r="E117" s="32">
        <v>52261383</v>
      </c>
      <c r="F117" s="31" t="s">
        <v>184</v>
      </c>
      <c r="G117" s="17" t="s">
        <v>86</v>
      </c>
      <c r="H117" s="19">
        <v>44053</v>
      </c>
      <c r="I117" s="19"/>
      <c r="J117" s="17"/>
      <c r="K117" s="20"/>
    </row>
    <row r="118" spans="1:11" x14ac:dyDescent="0.35">
      <c r="A118" s="40">
        <v>59</v>
      </c>
      <c r="B118" s="22">
        <v>171</v>
      </c>
      <c r="C118" s="17" t="s">
        <v>158</v>
      </c>
      <c r="D118" s="31" t="s">
        <v>185</v>
      </c>
      <c r="E118" s="32">
        <v>52211792</v>
      </c>
      <c r="F118" s="31" t="s">
        <v>184</v>
      </c>
      <c r="G118" s="17" t="s">
        <v>86</v>
      </c>
      <c r="H118" s="19"/>
      <c r="I118" s="19"/>
      <c r="J118" s="17"/>
      <c r="K118" s="20"/>
    </row>
    <row r="119" spans="1:11" x14ac:dyDescent="0.35">
      <c r="A119" s="24"/>
      <c r="B119" s="22">
        <v>171</v>
      </c>
      <c r="C119" s="17" t="s">
        <v>158</v>
      </c>
      <c r="D119" s="31" t="s">
        <v>236</v>
      </c>
      <c r="E119" s="32">
        <v>52261383</v>
      </c>
      <c r="F119" s="31" t="s">
        <v>184</v>
      </c>
      <c r="G119" s="17" t="s">
        <v>86</v>
      </c>
      <c r="H119" s="19">
        <v>44053</v>
      </c>
      <c r="I119" s="19"/>
      <c r="J119" s="17"/>
      <c r="K119" s="20"/>
    </row>
    <row r="120" spans="1:11" x14ac:dyDescent="0.35">
      <c r="A120" s="41">
        <v>60</v>
      </c>
      <c r="B120" s="42">
        <v>229</v>
      </c>
      <c r="C120" s="43" t="s">
        <v>143</v>
      </c>
      <c r="D120" s="43" t="s">
        <v>230</v>
      </c>
      <c r="E120" s="44">
        <v>52827756</v>
      </c>
      <c r="F120" s="43" t="s">
        <v>189</v>
      </c>
      <c r="G120" s="13" t="s">
        <v>85</v>
      </c>
      <c r="H120" s="15">
        <v>44040</v>
      </c>
      <c r="I120" s="15">
        <v>44065</v>
      </c>
      <c r="J120" s="13" t="s">
        <v>195</v>
      </c>
      <c r="K120" s="16" t="s">
        <v>237</v>
      </c>
    </row>
    <row r="121" spans="1:11" x14ac:dyDescent="0.35">
      <c r="A121" s="41"/>
      <c r="B121" s="42">
        <v>229</v>
      </c>
      <c r="C121" s="43" t="s">
        <v>143</v>
      </c>
      <c r="D121" s="43" t="s">
        <v>178</v>
      </c>
      <c r="E121" s="44">
        <v>80196438</v>
      </c>
      <c r="F121" s="43" t="s">
        <v>189</v>
      </c>
      <c r="G121" s="13" t="s">
        <v>85</v>
      </c>
      <c r="H121" s="15">
        <v>44065</v>
      </c>
      <c r="I121" s="15"/>
      <c r="J121" s="13"/>
      <c r="K121" s="16"/>
    </row>
    <row r="122" spans="1:11" x14ac:dyDescent="0.35">
      <c r="A122" s="41">
        <v>61</v>
      </c>
      <c r="B122" s="42">
        <v>240</v>
      </c>
      <c r="C122" s="43" t="s">
        <v>146</v>
      </c>
      <c r="D122" s="43" t="s">
        <v>230</v>
      </c>
      <c r="E122" s="44">
        <v>52827756</v>
      </c>
      <c r="F122" s="43" t="s">
        <v>189</v>
      </c>
      <c r="G122" s="13" t="s">
        <v>85</v>
      </c>
      <c r="H122" s="15">
        <v>44040</v>
      </c>
      <c r="I122" s="15">
        <v>44065</v>
      </c>
      <c r="J122" s="13" t="s">
        <v>195</v>
      </c>
      <c r="K122" s="16" t="s">
        <v>237</v>
      </c>
    </row>
    <row r="123" spans="1:11" x14ac:dyDescent="0.35">
      <c r="A123" s="41"/>
      <c r="B123" s="42">
        <v>240</v>
      </c>
      <c r="C123" s="43" t="s">
        <v>146</v>
      </c>
      <c r="D123" s="43" t="s">
        <v>178</v>
      </c>
      <c r="E123" s="44">
        <v>80196438</v>
      </c>
      <c r="F123" s="43" t="s">
        <v>189</v>
      </c>
      <c r="G123" s="13" t="s">
        <v>85</v>
      </c>
      <c r="H123" s="15">
        <v>44065</v>
      </c>
      <c r="I123" s="15"/>
      <c r="J123" s="13"/>
      <c r="K123" s="16"/>
    </row>
    <row r="124" spans="1:11" x14ac:dyDescent="0.35">
      <c r="A124" s="41">
        <v>62</v>
      </c>
      <c r="B124" s="42">
        <v>308</v>
      </c>
      <c r="C124" s="43" t="s">
        <v>174</v>
      </c>
      <c r="D124" s="43" t="s">
        <v>230</v>
      </c>
      <c r="E124" s="44">
        <v>52827756</v>
      </c>
      <c r="F124" s="43" t="s">
        <v>189</v>
      </c>
      <c r="G124" s="13" t="s">
        <v>85</v>
      </c>
      <c r="H124" s="15">
        <v>44040</v>
      </c>
      <c r="I124" s="15">
        <v>44065</v>
      </c>
      <c r="J124" s="13" t="s">
        <v>195</v>
      </c>
      <c r="K124" s="16" t="s">
        <v>237</v>
      </c>
    </row>
    <row r="125" spans="1:11" x14ac:dyDescent="0.35">
      <c r="A125" s="41"/>
      <c r="B125" s="42">
        <v>308</v>
      </c>
      <c r="C125" s="43" t="s">
        <v>174</v>
      </c>
      <c r="D125" s="43" t="s">
        <v>178</v>
      </c>
      <c r="E125" s="44">
        <v>80196438</v>
      </c>
      <c r="F125" s="43" t="s">
        <v>189</v>
      </c>
      <c r="G125" s="13" t="s">
        <v>85</v>
      </c>
      <c r="H125" s="15">
        <v>44065</v>
      </c>
      <c r="I125" s="15"/>
      <c r="J125" s="13"/>
      <c r="K125" s="16"/>
    </row>
    <row r="126" spans="1:11" x14ac:dyDescent="0.35">
      <c r="A126" s="41">
        <v>64</v>
      </c>
      <c r="B126" s="42">
        <v>321</v>
      </c>
      <c r="C126" s="43" t="s">
        <v>179</v>
      </c>
      <c r="D126" s="43" t="s">
        <v>230</v>
      </c>
      <c r="E126" s="44">
        <v>52827756</v>
      </c>
      <c r="F126" s="43" t="s">
        <v>189</v>
      </c>
      <c r="G126" s="13" t="s">
        <v>85</v>
      </c>
      <c r="H126" s="15">
        <v>44040</v>
      </c>
      <c r="I126" s="15">
        <v>44065</v>
      </c>
      <c r="J126" s="13" t="s">
        <v>195</v>
      </c>
      <c r="K126" s="16" t="s">
        <v>237</v>
      </c>
    </row>
    <row r="127" spans="1:11" x14ac:dyDescent="0.35">
      <c r="A127" s="41"/>
      <c r="B127" s="42">
        <v>321</v>
      </c>
      <c r="C127" s="43" t="s">
        <v>179</v>
      </c>
      <c r="D127" s="43" t="s">
        <v>178</v>
      </c>
      <c r="E127" s="44">
        <v>80196438</v>
      </c>
      <c r="F127" s="43" t="s">
        <v>189</v>
      </c>
      <c r="G127" s="13" t="s">
        <v>85</v>
      </c>
      <c r="H127" s="15">
        <v>44065</v>
      </c>
      <c r="I127" s="15"/>
      <c r="J127" s="13"/>
      <c r="K127" s="16"/>
    </row>
    <row r="128" spans="1:11" x14ac:dyDescent="0.35">
      <c r="A128" s="41">
        <v>65</v>
      </c>
      <c r="B128" s="42">
        <v>323</v>
      </c>
      <c r="C128" s="43" t="s">
        <v>177</v>
      </c>
      <c r="D128" s="43" t="s">
        <v>230</v>
      </c>
      <c r="E128" s="44">
        <v>52827756</v>
      </c>
      <c r="F128" s="43" t="s">
        <v>189</v>
      </c>
      <c r="G128" s="13" t="s">
        <v>85</v>
      </c>
      <c r="H128" s="15">
        <v>44040</v>
      </c>
      <c r="I128" s="15">
        <v>44065</v>
      </c>
      <c r="J128" s="13" t="s">
        <v>195</v>
      </c>
      <c r="K128" s="16" t="s">
        <v>237</v>
      </c>
    </row>
    <row r="129" spans="1:11" x14ac:dyDescent="0.35">
      <c r="A129" s="41"/>
      <c r="B129" s="42">
        <v>323</v>
      </c>
      <c r="C129" s="43" t="s">
        <v>177</v>
      </c>
      <c r="D129" s="43" t="s">
        <v>178</v>
      </c>
      <c r="E129" s="44">
        <v>80196438</v>
      </c>
      <c r="F129" s="43" t="s">
        <v>189</v>
      </c>
      <c r="G129" s="13" t="s">
        <v>85</v>
      </c>
      <c r="H129" s="15">
        <v>44065</v>
      </c>
      <c r="I129" s="15"/>
      <c r="J129" s="13"/>
      <c r="K129" s="16"/>
    </row>
    <row r="130" spans="1:11" x14ac:dyDescent="0.35">
      <c r="A130" s="41">
        <v>66</v>
      </c>
      <c r="B130" s="42">
        <v>377</v>
      </c>
      <c r="C130" s="43" t="s">
        <v>208</v>
      </c>
      <c r="D130" s="43" t="s">
        <v>230</v>
      </c>
      <c r="E130" s="44">
        <v>52827756</v>
      </c>
      <c r="F130" s="43" t="s">
        <v>189</v>
      </c>
      <c r="G130" s="13" t="s">
        <v>85</v>
      </c>
      <c r="H130" s="15">
        <v>44040</v>
      </c>
      <c r="I130" s="15">
        <v>44065</v>
      </c>
      <c r="J130" s="13" t="s">
        <v>195</v>
      </c>
      <c r="K130" s="16" t="s">
        <v>237</v>
      </c>
    </row>
    <row r="131" spans="1:11" x14ac:dyDescent="0.35">
      <c r="A131" s="45"/>
      <c r="B131" s="46">
        <v>377</v>
      </c>
      <c r="C131" s="47" t="s">
        <v>208</v>
      </c>
      <c r="D131" s="43" t="s">
        <v>178</v>
      </c>
      <c r="E131" s="44">
        <v>80196438</v>
      </c>
      <c r="F131" s="47" t="s">
        <v>189</v>
      </c>
      <c r="G131" s="13" t="s">
        <v>85</v>
      </c>
      <c r="H131" s="15">
        <v>44065</v>
      </c>
      <c r="I131" s="15"/>
      <c r="J131" s="13"/>
      <c r="K131" s="16"/>
    </row>
    <row r="132" spans="1:11" x14ac:dyDescent="0.35">
      <c r="A132" s="45">
        <v>67</v>
      </c>
      <c r="B132" s="46">
        <v>27</v>
      </c>
      <c r="C132" s="47" t="s">
        <v>123</v>
      </c>
      <c r="D132" s="43" t="s">
        <v>213</v>
      </c>
      <c r="E132" s="52">
        <v>91216136</v>
      </c>
      <c r="F132" s="52" t="s">
        <v>127</v>
      </c>
      <c r="G132" s="47" t="s">
        <v>91</v>
      </c>
      <c r="H132" s="15">
        <v>43846</v>
      </c>
      <c r="I132" s="15">
        <v>44071</v>
      </c>
      <c r="J132" s="13" t="s">
        <v>196</v>
      </c>
      <c r="K132" s="16" t="s">
        <v>238</v>
      </c>
    </row>
    <row r="133" spans="1:11" x14ac:dyDescent="0.35">
      <c r="A133" s="45"/>
      <c r="B133" s="46">
        <v>27</v>
      </c>
      <c r="C133" s="47" t="s">
        <v>123</v>
      </c>
      <c r="D133" s="43" t="s">
        <v>239</v>
      </c>
      <c r="E133" s="52">
        <v>52005376</v>
      </c>
      <c r="F133" s="52" t="s">
        <v>127</v>
      </c>
      <c r="G133" s="47" t="s">
        <v>91</v>
      </c>
      <c r="H133" s="15">
        <v>44071</v>
      </c>
      <c r="I133" s="15"/>
      <c r="J133" s="13"/>
      <c r="K133" s="16"/>
    </row>
    <row r="134" spans="1:11" x14ac:dyDescent="0.35">
      <c r="A134" s="45">
        <v>68</v>
      </c>
      <c r="B134" s="46">
        <v>100</v>
      </c>
      <c r="C134" s="47" t="s">
        <v>133</v>
      </c>
      <c r="D134" s="43" t="s">
        <v>213</v>
      </c>
      <c r="E134" s="52">
        <v>91216136</v>
      </c>
      <c r="F134" s="52" t="s">
        <v>127</v>
      </c>
      <c r="G134" s="47" t="s">
        <v>91</v>
      </c>
      <c r="H134" s="15">
        <v>43859</v>
      </c>
      <c r="I134" s="15">
        <v>44071</v>
      </c>
      <c r="J134" s="13" t="s">
        <v>196</v>
      </c>
      <c r="K134" s="16" t="s">
        <v>238</v>
      </c>
    </row>
    <row r="135" spans="1:11" x14ac:dyDescent="0.35">
      <c r="A135" s="45"/>
      <c r="B135" s="46">
        <v>100</v>
      </c>
      <c r="C135" s="47" t="s">
        <v>133</v>
      </c>
      <c r="D135" s="43" t="s">
        <v>239</v>
      </c>
      <c r="E135" s="52">
        <v>52005376</v>
      </c>
      <c r="F135" s="52" t="s">
        <v>127</v>
      </c>
      <c r="G135" s="47" t="s">
        <v>91</v>
      </c>
      <c r="H135" s="15">
        <v>44071</v>
      </c>
      <c r="I135" s="15"/>
      <c r="J135" s="13"/>
      <c r="K135" s="16"/>
    </row>
    <row r="136" spans="1:11" x14ac:dyDescent="0.35">
      <c r="A136" s="45">
        <v>69</v>
      </c>
      <c r="B136" s="46">
        <v>137</v>
      </c>
      <c r="C136" s="47" t="s">
        <v>172</v>
      </c>
      <c r="D136" s="43" t="s">
        <v>213</v>
      </c>
      <c r="E136" s="52">
        <v>91216136</v>
      </c>
      <c r="F136" s="52" t="s">
        <v>127</v>
      </c>
      <c r="G136" s="47" t="s">
        <v>91</v>
      </c>
      <c r="H136" s="15">
        <v>43861</v>
      </c>
      <c r="I136" s="15">
        <v>44071</v>
      </c>
      <c r="J136" s="13" t="s">
        <v>196</v>
      </c>
      <c r="K136" s="16" t="s">
        <v>238</v>
      </c>
    </row>
    <row r="137" spans="1:11" x14ac:dyDescent="0.35">
      <c r="A137" s="45"/>
      <c r="B137" s="46">
        <v>137</v>
      </c>
      <c r="C137" s="47" t="s">
        <v>172</v>
      </c>
      <c r="D137" s="43" t="s">
        <v>239</v>
      </c>
      <c r="E137" s="52">
        <v>52005376</v>
      </c>
      <c r="F137" s="52" t="s">
        <v>127</v>
      </c>
      <c r="G137" s="47" t="s">
        <v>91</v>
      </c>
      <c r="H137" s="15">
        <v>44071</v>
      </c>
      <c r="I137" s="15"/>
      <c r="J137" s="13"/>
      <c r="K137" s="16"/>
    </row>
    <row r="138" spans="1:11" x14ac:dyDescent="0.35">
      <c r="A138" s="45">
        <v>70</v>
      </c>
      <c r="B138" s="46">
        <v>278</v>
      </c>
      <c r="C138" s="47" t="s">
        <v>175</v>
      </c>
      <c r="D138" s="43" t="s">
        <v>213</v>
      </c>
      <c r="E138" s="52">
        <v>91216136</v>
      </c>
      <c r="F138" s="52" t="s">
        <v>127</v>
      </c>
      <c r="G138" s="47" t="s">
        <v>91</v>
      </c>
      <c r="H138" s="15">
        <v>43881</v>
      </c>
      <c r="I138" s="15">
        <v>44071</v>
      </c>
      <c r="J138" s="13" t="s">
        <v>196</v>
      </c>
      <c r="K138" s="16" t="s">
        <v>238</v>
      </c>
    </row>
    <row r="139" spans="1:11" x14ac:dyDescent="0.35">
      <c r="A139" s="45"/>
      <c r="B139" s="46">
        <v>278</v>
      </c>
      <c r="C139" s="47" t="s">
        <v>175</v>
      </c>
      <c r="D139" s="43" t="s">
        <v>239</v>
      </c>
      <c r="E139" s="52">
        <v>52005376</v>
      </c>
      <c r="F139" s="52" t="s">
        <v>127</v>
      </c>
      <c r="G139" s="47" t="s">
        <v>91</v>
      </c>
      <c r="H139" s="15">
        <v>44071</v>
      </c>
      <c r="I139" s="15"/>
      <c r="J139" s="13"/>
      <c r="K139" s="16"/>
    </row>
    <row r="140" spans="1:11" x14ac:dyDescent="0.35">
      <c r="A140" s="45">
        <v>71</v>
      </c>
      <c r="B140" s="46">
        <v>445</v>
      </c>
      <c r="C140" s="47" t="s">
        <v>221</v>
      </c>
      <c r="D140" s="43" t="s">
        <v>213</v>
      </c>
      <c r="E140" s="52">
        <v>91216136</v>
      </c>
      <c r="F140" s="52" t="s">
        <v>127</v>
      </c>
      <c r="G140" s="47" t="s">
        <v>91</v>
      </c>
      <c r="H140" s="15">
        <v>43976</v>
      </c>
      <c r="I140" s="15">
        <v>44071</v>
      </c>
      <c r="J140" s="13" t="s">
        <v>196</v>
      </c>
      <c r="K140" s="16" t="s">
        <v>238</v>
      </c>
    </row>
    <row r="141" spans="1:11" x14ac:dyDescent="0.35">
      <c r="A141" s="45"/>
      <c r="B141" s="46">
        <v>445</v>
      </c>
      <c r="C141" s="47" t="s">
        <v>221</v>
      </c>
      <c r="D141" s="43" t="s">
        <v>239</v>
      </c>
      <c r="E141" s="52">
        <v>52005376</v>
      </c>
      <c r="F141" s="52" t="s">
        <v>127</v>
      </c>
      <c r="G141" s="47" t="s">
        <v>91</v>
      </c>
      <c r="H141" s="15">
        <v>44071</v>
      </c>
      <c r="I141" s="15"/>
      <c r="J141" s="13"/>
      <c r="K141" s="16"/>
    </row>
    <row r="142" spans="1:11" x14ac:dyDescent="0.35">
      <c r="A142" s="45">
        <v>72</v>
      </c>
      <c r="B142" s="46">
        <v>446</v>
      </c>
      <c r="C142" s="47" t="s">
        <v>222</v>
      </c>
      <c r="D142" s="43" t="s">
        <v>213</v>
      </c>
      <c r="E142" s="52">
        <v>91216136</v>
      </c>
      <c r="F142" s="52" t="s">
        <v>127</v>
      </c>
      <c r="G142" s="47" t="s">
        <v>91</v>
      </c>
      <c r="H142" s="15">
        <v>43976</v>
      </c>
      <c r="I142" s="15">
        <v>44071</v>
      </c>
      <c r="J142" s="13" t="s">
        <v>196</v>
      </c>
      <c r="K142" s="16" t="s">
        <v>238</v>
      </c>
    </row>
    <row r="143" spans="1:11" x14ac:dyDescent="0.35">
      <c r="A143" s="45"/>
      <c r="B143" s="46">
        <v>446</v>
      </c>
      <c r="C143" s="47" t="s">
        <v>222</v>
      </c>
      <c r="D143" s="43" t="s">
        <v>239</v>
      </c>
      <c r="E143" s="52">
        <v>52005376</v>
      </c>
      <c r="F143" s="52" t="s">
        <v>127</v>
      </c>
      <c r="G143" s="47" t="s">
        <v>91</v>
      </c>
      <c r="H143" s="15">
        <v>44071</v>
      </c>
      <c r="I143" s="15"/>
      <c r="J143" s="13"/>
      <c r="K143" s="16"/>
    </row>
    <row r="144" spans="1:11" x14ac:dyDescent="0.35">
      <c r="A144" s="45">
        <v>73</v>
      </c>
      <c r="B144" s="46">
        <v>447</v>
      </c>
      <c r="C144" s="47" t="s">
        <v>223</v>
      </c>
      <c r="D144" s="43" t="s">
        <v>213</v>
      </c>
      <c r="E144" s="52">
        <v>91216136</v>
      </c>
      <c r="F144" s="52" t="s">
        <v>127</v>
      </c>
      <c r="G144" s="47" t="s">
        <v>91</v>
      </c>
      <c r="H144" s="15">
        <v>43976</v>
      </c>
      <c r="I144" s="15">
        <v>44071</v>
      </c>
      <c r="J144" s="13" t="s">
        <v>196</v>
      </c>
      <c r="K144" s="16" t="s">
        <v>238</v>
      </c>
    </row>
    <row r="145" spans="1:11" x14ac:dyDescent="0.35">
      <c r="A145" s="45"/>
      <c r="B145" s="46">
        <v>447</v>
      </c>
      <c r="C145" s="47" t="s">
        <v>223</v>
      </c>
      <c r="D145" s="43" t="s">
        <v>239</v>
      </c>
      <c r="E145" s="52">
        <v>52005376</v>
      </c>
      <c r="F145" s="52" t="s">
        <v>127</v>
      </c>
      <c r="G145" s="47" t="s">
        <v>91</v>
      </c>
      <c r="H145" s="15">
        <v>44071</v>
      </c>
      <c r="I145" s="15"/>
      <c r="J145" s="13"/>
      <c r="K145" s="16"/>
    </row>
    <row r="146" spans="1:11" x14ac:dyDescent="0.35">
      <c r="A146" s="45">
        <v>74</v>
      </c>
      <c r="B146" s="46">
        <v>499</v>
      </c>
      <c r="C146" s="47" t="s">
        <v>231</v>
      </c>
      <c r="D146" s="43" t="s">
        <v>213</v>
      </c>
      <c r="E146" s="52">
        <v>91216136</v>
      </c>
      <c r="F146" s="52" t="s">
        <v>127</v>
      </c>
      <c r="G146" s="47" t="s">
        <v>91</v>
      </c>
      <c r="H146" s="15"/>
      <c r="I146" s="15"/>
      <c r="J146" s="13"/>
      <c r="K146" s="16"/>
    </row>
    <row r="147" spans="1:11" x14ac:dyDescent="0.35">
      <c r="A147" s="45"/>
      <c r="B147" s="46">
        <v>499</v>
      </c>
      <c r="C147" s="47" t="s">
        <v>231</v>
      </c>
      <c r="D147" s="43" t="s">
        <v>239</v>
      </c>
      <c r="E147" s="52">
        <v>52005376</v>
      </c>
      <c r="F147" s="52" t="s">
        <v>127</v>
      </c>
      <c r="G147" s="47" t="s">
        <v>91</v>
      </c>
      <c r="H147" s="15"/>
      <c r="I147" s="15"/>
      <c r="J147" s="13"/>
      <c r="K147" s="16"/>
    </row>
    <row r="148" spans="1:11" x14ac:dyDescent="0.35">
      <c r="A148" s="45">
        <v>75</v>
      </c>
      <c r="B148" s="22">
        <v>172</v>
      </c>
      <c r="C148" s="17" t="s">
        <v>159</v>
      </c>
      <c r="D148" s="31" t="s">
        <v>236</v>
      </c>
      <c r="E148" s="32">
        <v>52261383</v>
      </c>
      <c r="F148" s="31" t="s">
        <v>184</v>
      </c>
      <c r="G148" s="17" t="s">
        <v>86</v>
      </c>
      <c r="H148" s="15">
        <v>44053</v>
      </c>
      <c r="I148" s="15">
        <v>44073</v>
      </c>
      <c r="J148" s="13" t="s">
        <v>195</v>
      </c>
      <c r="K148" s="16" t="s">
        <v>240</v>
      </c>
    </row>
    <row r="149" spans="1:11" x14ac:dyDescent="0.35">
      <c r="A149" s="45"/>
      <c r="B149" s="22">
        <v>172</v>
      </c>
      <c r="C149" s="17" t="s">
        <v>159</v>
      </c>
      <c r="D149" s="31" t="s">
        <v>185</v>
      </c>
      <c r="E149" s="32">
        <v>52211792</v>
      </c>
      <c r="F149" s="31" t="s">
        <v>184</v>
      </c>
      <c r="G149" s="17" t="s">
        <v>86</v>
      </c>
      <c r="H149" s="15">
        <v>44073</v>
      </c>
      <c r="I149" s="15"/>
      <c r="J149" s="13"/>
      <c r="K149" s="16"/>
    </row>
    <row r="150" spans="1:11" x14ac:dyDescent="0.35">
      <c r="A150" s="45">
        <v>76</v>
      </c>
      <c r="B150" s="22">
        <v>167</v>
      </c>
      <c r="C150" s="17" t="s">
        <v>155</v>
      </c>
      <c r="D150" s="31" t="s">
        <v>236</v>
      </c>
      <c r="E150" s="32">
        <v>52261383</v>
      </c>
      <c r="F150" s="31" t="s">
        <v>184</v>
      </c>
      <c r="G150" s="17" t="s">
        <v>86</v>
      </c>
      <c r="H150" s="15">
        <v>44053</v>
      </c>
      <c r="I150" s="15">
        <v>44073</v>
      </c>
      <c r="J150" s="13" t="s">
        <v>195</v>
      </c>
      <c r="K150" s="16" t="s">
        <v>240</v>
      </c>
    </row>
    <row r="151" spans="1:11" x14ac:dyDescent="0.35">
      <c r="A151" s="45"/>
      <c r="B151" s="22">
        <v>167</v>
      </c>
      <c r="C151" s="17" t="s">
        <v>155</v>
      </c>
      <c r="D151" s="31" t="s">
        <v>185</v>
      </c>
      <c r="E151" s="32">
        <v>52211792</v>
      </c>
      <c r="F151" s="31" t="s">
        <v>184</v>
      </c>
      <c r="G151" s="17" t="s">
        <v>86</v>
      </c>
      <c r="H151" s="15">
        <v>44073</v>
      </c>
      <c r="I151" s="15"/>
      <c r="J151" s="13"/>
      <c r="K151" s="16"/>
    </row>
    <row r="152" spans="1:11" x14ac:dyDescent="0.35">
      <c r="A152" s="45">
        <v>77</v>
      </c>
      <c r="B152" s="22">
        <v>168</v>
      </c>
      <c r="C152" s="17" t="s">
        <v>162</v>
      </c>
      <c r="D152" s="31" t="s">
        <v>236</v>
      </c>
      <c r="E152" s="32">
        <v>52261383</v>
      </c>
      <c r="F152" s="31" t="s">
        <v>184</v>
      </c>
      <c r="G152" s="17" t="s">
        <v>86</v>
      </c>
      <c r="H152" s="15">
        <v>44053</v>
      </c>
      <c r="I152" s="15">
        <v>44073</v>
      </c>
      <c r="J152" s="13" t="s">
        <v>195</v>
      </c>
      <c r="K152" s="16" t="s">
        <v>240</v>
      </c>
    </row>
    <row r="153" spans="1:11" x14ac:dyDescent="0.35">
      <c r="A153" s="45"/>
      <c r="B153" s="22">
        <v>168</v>
      </c>
      <c r="C153" s="17" t="s">
        <v>162</v>
      </c>
      <c r="D153" s="31" t="s">
        <v>185</v>
      </c>
      <c r="E153" s="32">
        <v>52211792</v>
      </c>
      <c r="F153" s="31" t="s">
        <v>184</v>
      </c>
      <c r="G153" s="17" t="s">
        <v>86</v>
      </c>
      <c r="H153" s="15">
        <v>44073</v>
      </c>
      <c r="I153" s="15"/>
      <c r="J153" s="13"/>
      <c r="K153" s="16"/>
    </row>
    <row r="154" spans="1:11" x14ac:dyDescent="0.35">
      <c r="A154" s="45">
        <v>78</v>
      </c>
      <c r="B154" s="22">
        <v>169</v>
      </c>
      <c r="C154" s="17" t="s">
        <v>156</v>
      </c>
      <c r="D154" s="31" t="s">
        <v>236</v>
      </c>
      <c r="E154" s="32">
        <v>52261383</v>
      </c>
      <c r="F154" s="31" t="s">
        <v>184</v>
      </c>
      <c r="G154" s="17" t="s">
        <v>86</v>
      </c>
      <c r="H154" s="15">
        <v>44053</v>
      </c>
      <c r="I154" s="15">
        <v>44073</v>
      </c>
      <c r="J154" s="13" t="s">
        <v>195</v>
      </c>
      <c r="K154" s="16" t="s">
        <v>240</v>
      </c>
    </row>
    <row r="155" spans="1:11" x14ac:dyDescent="0.35">
      <c r="A155" s="45"/>
      <c r="B155" s="22">
        <v>169</v>
      </c>
      <c r="C155" s="17" t="s">
        <v>156</v>
      </c>
      <c r="D155" s="31" t="s">
        <v>185</v>
      </c>
      <c r="E155" s="32">
        <v>52211792</v>
      </c>
      <c r="F155" s="31" t="s">
        <v>184</v>
      </c>
      <c r="G155" s="17" t="s">
        <v>86</v>
      </c>
      <c r="H155" s="15">
        <v>44073</v>
      </c>
      <c r="I155" s="15"/>
      <c r="J155" s="13"/>
      <c r="K155" s="16"/>
    </row>
    <row r="156" spans="1:11" x14ac:dyDescent="0.35">
      <c r="A156" s="23">
        <v>79</v>
      </c>
      <c r="B156" s="22">
        <v>170</v>
      </c>
      <c r="C156" s="17" t="s">
        <v>157</v>
      </c>
      <c r="D156" s="31" t="s">
        <v>236</v>
      </c>
      <c r="E156" s="32">
        <v>52261383</v>
      </c>
      <c r="F156" s="31" t="s">
        <v>184</v>
      </c>
      <c r="G156" s="17" t="s">
        <v>86</v>
      </c>
      <c r="H156" s="15">
        <v>44053</v>
      </c>
      <c r="I156" s="15">
        <v>44073</v>
      </c>
      <c r="J156" s="13" t="s">
        <v>195</v>
      </c>
      <c r="K156" s="16" t="s">
        <v>240</v>
      </c>
    </row>
    <row r="157" spans="1:11" x14ac:dyDescent="0.35">
      <c r="A157" s="23"/>
      <c r="B157" s="22">
        <v>170</v>
      </c>
      <c r="C157" s="17" t="s">
        <v>157</v>
      </c>
      <c r="D157" s="31" t="s">
        <v>185</v>
      </c>
      <c r="E157" s="32">
        <v>52211792</v>
      </c>
      <c r="F157" s="31" t="s">
        <v>184</v>
      </c>
      <c r="G157" s="17" t="s">
        <v>86</v>
      </c>
      <c r="H157" s="15">
        <v>44073</v>
      </c>
      <c r="I157" s="15"/>
      <c r="J157" s="13"/>
      <c r="K157" s="16"/>
    </row>
    <row r="158" spans="1:11" x14ac:dyDescent="0.35">
      <c r="A158" s="23">
        <v>80</v>
      </c>
      <c r="B158" s="22">
        <v>171</v>
      </c>
      <c r="C158" s="17" t="s">
        <v>158</v>
      </c>
      <c r="D158" s="31" t="s">
        <v>236</v>
      </c>
      <c r="E158" s="32">
        <v>52261383</v>
      </c>
      <c r="F158" s="31" t="s">
        <v>184</v>
      </c>
      <c r="G158" s="17" t="s">
        <v>86</v>
      </c>
      <c r="H158" s="15">
        <v>44053</v>
      </c>
      <c r="I158" s="15">
        <v>44073</v>
      </c>
      <c r="J158" s="13" t="s">
        <v>195</v>
      </c>
      <c r="K158" s="16" t="s">
        <v>240</v>
      </c>
    </row>
    <row r="159" spans="1:11" x14ac:dyDescent="0.35">
      <c r="A159" s="23"/>
      <c r="B159" s="22">
        <v>171</v>
      </c>
      <c r="C159" s="17" t="s">
        <v>158</v>
      </c>
      <c r="D159" s="31" t="s">
        <v>185</v>
      </c>
      <c r="E159" s="32">
        <v>52211792</v>
      </c>
      <c r="F159" s="31" t="s">
        <v>184</v>
      </c>
      <c r="G159" s="17" t="s">
        <v>86</v>
      </c>
      <c r="H159" s="15">
        <v>44073</v>
      </c>
      <c r="I159" s="15"/>
      <c r="J159" s="13"/>
      <c r="K159" s="16"/>
    </row>
    <row r="160" spans="1:11" x14ac:dyDescent="0.35">
      <c r="A160" s="48"/>
      <c r="B160" s="49"/>
      <c r="C160" s="48"/>
      <c r="D160" s="48"/>
      <c r="E160" s="50"/>
      <c r="F160" s="48"/>
      <c r="G160" s="48"/>
      <c r="H160" s="51"/>
      <c r="I160" s="51"/>
    </row>
    <row r="161" spans="1:9" x14ac:dyDescent="0.35">
      <c r="A161" s="48"/>
      <c r="B161" s="49"/>
      <c r="C161" s="48"/>
      <c r="D161" s="48"/>
      <c r="E161" s="50"/>
      <c r="F161" s="48"/>
      <c r="G161" s="48"/>
      <c r="H161" s="51"/>
      <c r="I161" s="51"/>
    </row>
    <row r="162" spans="1:9" x14ac:dyDescent="0.35">
      <c r="A162" s="48"/>
      <c r="B162" s="49"/>
      <c r="C162" s="48"/>
      <c r="D162" s="48"/>
      <c r="E162" s="50"/>
      <c r="F162" s="48"/>
      <c r="G162" s="48"/>
      <c r="H162" s="51"/>
      <c r="I162" s="51"/>
    </row>
    <row r="163" spans="1:9" x14ac:dyDescent="0.35">
      <c r="A163" s="48"/>
      <c r="B163" s="49"/>
      <c r="C163" s="48"/>
      <c r="D163" s="48"/>
      <c r="E163" s="50"/>
      <c r="F163" s="48"/>
      <c r="G163" s="48"/>
      <c r="H163" s="51"/>
      <c r="I163" s="51"/>
    </row>
    <row r="164" spans="1:9" x14ac:dyDescent="0.35">
      <c r="A164" s="48"/>
      <c r="B164" s="49"/>
      <c r="C164" s="48"/>
      <c r="D164" s="48"/>
      <c r="E164" s="50"/>
      <c r="F164" s="48"/>
      <c r="G164" s="48"/>
      <c r="H164" s="51"/>
      <c r="I164" s="51"/>
    </row>
    <row r="165" spans="1:9" x14ac:dyDescent="0.35">
      <c r="A165" s="48"/>
      <c r="B165" s="49"/>
      <c r="C165" s="48"/>
      <c r="D165" s="48"/>
      <c r="E165" s="50"/>
      <c r="F165" s="48"/>
      <c r="G165" s="48"/>
      <c r="H165" s="51"/>
      <c r="I165" s="51"/>
    </row>
  </sheetData>
  <dataValidations count="1">
    <dataValidation type="list" allowBlank="1" showInputMessage="1" showErrorMessage="1" sqref="J2:J1048576" xr:uid="{00000000-0002-0000-0400-000000000000}">
      <formula1>#REF!</formula1>
    </dataValidation>
  </dataValidations>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BD</vt:lpstr>
      <vt:lpstr>SEGUIMIENTO SUPERVISORES</vt:lpstr>
      <vt:lpstr>BD!Área_de_extracción</vt:lpstr>
      <vt:lpstr>BD!Criterios</vt:lpstr>
      <vt:lpstr>BD!tblMainTable_trRowMiddle_tdCell1_tblForm_trGridRow_tdCell1_grdResultList_tdCUDOrderACtionCol_lnkViewContract_0</vt:lpstr>
      <vt:lpstr>BD!Títulos_a_imprimir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Hernandez</dc:creator>
  <cp:lastModifiedBy>Usuario</cp:lastModifiedBy>
  <cp:lastPrinted>2024-10-25T16:03:41Z</cp:lastPrinted>
  <dcterms:created xsi:type="dcterms:W3CDTF">2016-04-29T14:42:20Z</dcterms:created>
  <dcterms:modified xsi:type="dcterms:W3CDTF">2026-06-24T01:42:41Z</dcterms:modified>
</cp:coreProperties>
</file>